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Z:\Dokumente\Development\finmath spreadsheets\spreadsheets\LIBOR Market Model\"/>
    </mc:Choice>
  </mc:AlternateContent>
  <bookViews>
    <workbookView xWindow="0" yWindow="0" windowWidth="16380" windowHeight="8190" tabRatio="987" activeTab="1"/>
  </bookViews>
  <sheets>
    <sheet name="Load Libs" sheetId="1" r:id="rId1"/>
    <sheet name="LIBORMarketModel" sheetId="2" r:id="rId2"/>
    <sheet name="Rate Curve Data" sheetId="3" r:id="rId3"/>
    <sheet name="Swaption Data" sheetId="4" r:id="rId4"/>
    <sheet name="Calibration Products" sheetId="5" r:id="rId5"/>
    <sheet name="Bonds" sheetId="6" r:id="rId6"/>
    <sheet name="Swaptions" sheetId="7" r:id="rId7"/>
    <sheet name="Swaption Smile" sheetId="8" r:id="rId8"/>
    <sheet name="Single Swaption" sheetId="9" r:id="rId9"/>
    <sheet name="Model" sheetId="10" r:id="rId10"/>
    <sheet name="Simulation" sheetId="11" r:id="rId11"/>
    <sheet name="Money Market Account" sheetId="12" r:id="rId12"/>
    <sheet name="Sensitivity" sheetId="13" r:id="rId13"/>
  </sheets>
  <externalReferences>
    <externalReference r:id="rId14"/>
  </externalReferences>
  <definedNames>
    <definedName name="obLibs">'Load Libs'!$E$33</definedName>
  </definedNames>
  <calcPr calcId="152511"/>
  <extLst>
    <ext xmlns:loext="http://schemas.libreoffice.org/" uri="{7626C862-2A13-11E5-B345-FEFF819CDC9F}">
      <loext:extCalcPr stringRefSyntax="Unspecified"/>
    </ext>
  </extLst>
</workbook>
</file>

<file path=xl/calcChain.xml><?xml version="1.0" encoding="utf-8"?>
<calcChain xmlns="http://schemas.openxmlformats.org/spreadsheetml/2006/main">
  <c r="C6" i="10" l="1"/>
  <c r="E9" i="12"/>
  <c r="B9" i="12"/>
  <c r="B10" i="12"/>
  <c r="E10" i="12"/>
  <c r="D25" i="12"/>
  <c r="B10" i="9"/>
  <c r="N8" i="9"/>
  <c r="H21" i="3"/>
  <c r="I36" i="2"/>
  <c r="B23" i="2"/>
  <c r="E11" i="2"/>
  <c r="E9" i="2"/>
  <c r="B11" i="1"/>
  <c r="E24" i="2"/>
  <c r="B10" i="2"/>
  <c r="F30" i="1"/>
  <c r="C52" i="10"/>
  <c r="E29" i="9"/>
  <c r="H9" i="9"/>
  <c r="M8" i="9"/>
  <c r="F21" i="3"/>
  <c r="B9" i="2"/>
  <c r="C17" i="1"/>
  <c r="AN95" i="10"/>
  <c r="AJ95" i="10"/>
  <c r="AF95" i="10"/>
  <c r="AB95" i="10"/>
  <c r="X95" i="10"/>
  <c r="T95" i="10"/>
  <c r="P95" i="10"/>
  <c r="L95" i="10"/>
  <c r="H95" i="10"/>
  <c r="D95" i="10"/>
  <c r="AM94" i="10"/>
  <c r="AI94" i="10"/>
  <c r="AE94" i="10"/>
  <c r="AA94" i="10"/>
  <c r="W94" i="10"/>
  <c r="S94" i="10"/>
  <c r="O94" i="10"/>
  <c r="K94" i="10"/>
  <c r="G94" i="10"/>
  <c r="C94" i="10"/>
  <c r="AL93" i="10"/>
  <c r="AH93" i="10"/>
  <c r="AD93" i="10"/>
  <c r="Z93" i="10"/>
  <c r="V93" i="10"/>
  <c r="R93" i="10"/>
  <c r="N93" i="10"/>
  <c r="J93" i="10"/>
  <c r="F93" i="10"/>
  <c r="AO92" i="10"/>
  <c r="AK92" i="10"/>
  <c r="AG92" i="10"/>
  <c r="AC92" i="10"/>
  <c r="Y92" i="10"/>
  <c r="U92" i="10"/>
  <c r="Q92" i="10"/>
  <c r="M92" i="10"/>
  <c r="I92" i="10"/>
  <c r="E92" i="10"/>
  <c r="AN91" i="10"/>
  <c r="AJ91" i="10"/>
  <c r="AF91" i="10"/>
  <c r="AB91" i="10"/>
  <c r="X91" i="10"/>
  <c r="T91" i="10"/>
  <c r="P91" i="10"/>
  <c r="L91" i="10"/>
  <c r="H91" i="10"/>
  <c r="D91" i="10"/>
  <c r="AM90" i="10"/>
  <c r="AI90" i="10"/>
  <c r="AE90" i="10"/>
  <c r="AA90" i="10"/>
  <c r="W90" i="10"/>
  <c r="S90" i="10"/>
  <c r="O90" i="10"/>
  <c r="K90" i="10"/>
  <c r="G90" i="10"/>
  <c r="C90" i="10"/>
  <c r="AL89" i="10"/>
  <c r="AH89" i="10"/>
  <c r="AD89" i="10"/>
  <c r="Z89" i="10"/>
  <c r="V89" i="10"/>
  <c r="R89" i="10"/>
  <c r="N89" i="10"/>
  <c r="J89" i="10"/>
  <c r="F89" i="10"/>
  <c r="AO88" i="10"/>
  <c r="AK88" i="10"/>
  <c r="AG88" i="10"/>
  <c r="AC88" i="10"/>
  <c r="Y88" i="10"/>
  <c r="U88" i="10"/>
  <c r="Q88" i="10"/>
  <c r="M88" i="10"/>
  <c r="I88" i="10"/>
  <c r="E88" i="10"/>
  <c r="AN87" i="10"/>
  <c r="AJ87" i="10"/>
  <c r="AF87" i="10"/>
  <c r="AB87" i="10"/>
  <c r="X87" i="10"/>
  <c r="T87" i="10"/>
  <c r="P87" i="10"/>
  <c r="L87" i="10"/>
  <c r="H87" i="10"/>
  <c r="D87" i="10"/>
  <c r="AM86" i="10"/>
  <c r="AI86" i="10"/>
  <c r="AE86" i="10"/>
  <c r="AA86" i="10"/>
  <c r="W86" i="10"/>
  <c r="S86" i="10"/>
  <c r="O86" i="10"/>
  <c r="K86" i="10"/>
  <c r="G86" i="10"/>
  <c r="C86" i="10"/>
  <c r="AL85" i="10"/>
  <c r="AH85" i="10"/>
  <c r="AD85" i="10"/>
  <c r="Z85" i="10"/>
  <c r="V85" i="10"/>
  <c r="R85" i="10"/>
  <c r="N85" i="10"/>
  <c r="J85" i="10"/>
  <c r="F85" i="10"/>
  <c r="AO84" i="10"/>
  <c r="AK84" i="10"/>
  <c r="AG84" i="10"/>
  <c r="AC84" i="10"/>
  <c r="Y84" i="10"/>
  <c r="U84" i="10"/>
  <c r="Q84" i="10"/>
  <c r="M84" i="10"/>
  <c r="I84" i="10"/>
  <c r="E84" i="10"/>
  <c r="AN83" i="10"/>
  <c r="AJ83" i="10"/>
  <c r="AF83" i="10"/>
  <c r="AB83" i="10"/>
  <c r="X83" i="10"/>
  <c r="T83" i="10"/>
  <c r="P83" i="10"/>
  <c r="L83" i="10"/>
  <c r="H83" i="10"/>
  <c r="D83" i="10"/>
  <c r="AM82" i="10"/>
  <c r="AI82" i="10"/>
  <c r="AE82" i="10"/>
  <c r="AA82" i="10"/>
  <c r="W82" i="10"/>
  <c r="S82" i="10"/>
  <c r="O82" i="10"/>
  <c r="K82" i="10"/>
  <c r="G82" i="10"/>
  <c r="C82" i="10"/>
  <c r="AL81" i="10"/>
  <c r="AH81" i="10"/>
  <c r="AD81" i="10"/>
  <c r="Z81" i="10"/>
  <c r="V81" i="10"/>
  <c r="R81" i="10"/>
  <c r="N81" i="10"/>
  <c r="J81" i="10"/>
  <c r="F81" i="10"/>
  <c r="AO80" i="10"/>
  <c r="AK80" i="10"/>
  <c r="AG80" i="10"/>
  <c r="AC80" i="10"/>
  <c r="Y80" i="10"/>
  <c r="U80" i="10"/>
  <c r="Q80" i="10"/>
  <c r="M80" i="10"/>
  <c r="I80" i="10"/>
  <c r="E80" i="10"/>
  <c r="AN79" i="10"/>
  <c r="AJ79" i="10"/>
  <c r="AF79" i="10"/>
  <c r="AB79" i="10"/>
  <c r="X79" i="10"/>
  <c r="T79" i="10"/>
  <c r="P79" i="10"/>
  <c r="L79" i="10"/>
  <c r="H79" i="10"/>
  <c r="D79" i="10"/>
  <c r="AM78" i="10"/>
  <c r="AI78" i="10"/>
  <c r="AE78" i="10"/>
  <c r="AA78" i="10"/>
  <c r="W78" i="10"/>
  <c r="S78" i="10"/>
  <c r="O78" i="10"/>
  <c r="K78" i="10"/>
  <c r="G78" i="10"/>
  <c r="C78" i="10"/>
  <c r="AL77" i="10"/>
  <c r="AH77" i="10"/>
  <c r="AD77" i="10"/>
  <c r="Z77" i="10"/>
  <c r="V77" i="10"/>
  <c r="R77" i="10"/>
  <c r="N77" i="10"/>
  <c r="J77" i="10"/>
  <c r="F77" i="10"/>
  <c r="AO76" i="10"/>
  <c r="AK76" i="10"/>
  <c r="AG76" i="10"/>
  <c r="AC76" i="10"/>
  <c r="Y76" i="10"/>
  <c r="U76" i="10"/>
  <c r="Q76" i="10"/>
  <c r="M76" i="10"/>
  <c r="I76" i="10"/>
  <c r="E76" i="10"/>
  <c r="AN75" i="10"/>
  <c r="AJ75" i="10"/>
  <c r="AF75" i="10"/>
  <c r="AB75" i="10"/>
  <c r="X75" i="10"/>
  <c r="T75" i="10"/>
  <c r="P75" i="10"/>
  <c r="L75" i="10"/>
  <c r="H75" i="10"/>
  <c r="D75" i="10"/>
  <c r="AM74" i="10"/>
  <c r="AI74" i="10"/>
  <c r="AE74" i="10"/>
  <c r="AA74" i="10"/>
  <c r="W74" i="10"/>
  <c r="S74" i="10"/>
  <c r="O74" i="10"/>
  <c r="K74" i="10"/>
  <c r="G74" i="10"/>
  <c r="C74" i="10"/>
  <c r="AL73" i="10"/>
  <c r="AH73" i="10"/>
  <c r="AD73" i="10"/>
  <c r="Z73" i="10"/>
  <c r="V73" i="10"/>
  <c r="R73" i="10"/>
  <c r="N73" i="10"/>
  <c r="J73" i="10"/>
  <c r="F73" i="10"/>
  <c r="AO72" i="10"/>
  <c r="AK72" i="10"/>
  <c r="AG72" i="10"/>
  <c r="AC72" i="10"/>
  <c r="Y72" i="10"/>
  <c r="U72" i="10"/>
  <c r="Q72" i="10"/>
  <c r="M72" i="10"/>
  <c r="I72" i="10"/>
  <c r="E72" i="10"/>
  <c r="AN71" i="10"/>
  <c r="AJ71" i="10"/>
  <c r="AF71" i="10"/>
  <c r="AB71" i="10"/>
  <c r="X71" i="10"/>
  <c r="T71" i="10"/>
  <c r="P71" i="10"/>
  <c r="L71" i="10"/>
  <c r="H71" i="10"/>
  <c r="D71" i="10"/>
  <c r="AM70" i="10"/>
  <c r="AI70" i="10"/>
  <c r="AE70" i="10"/>
  <c r="AA70" i="10"/>
  <c r="W70" i="10"/>
  <c r="S70" i="10"/>
  <c r="O70" i="10"/>
  <c r="K70" i="10"/>
  <c r="G70" i="10"/>
  <c r="C70" i="10"/>
  <c r="AL69" i="10"/>
  <c r="AH69" i="10"/>
  <c r="AD69" i="10"/>
  <c r="Z69" i="10"/>
  <c r="V69" i="10"/>
  <c r="R69" i="10"/>
  <c r="N69" i="10"/>
  <c r="J69" i="10"/>
  <c r="F69" i="10"/>
  <c r="AO68" i="10"/>
  <c r="AK68" i="10"/>
  <c r="AG68" i="10"/>
  <c r="AC68" i="10"/>
  <c r="Y68" i="10"/>
  <c r="U68" i="10"/>
  <c r="Q68" i="10"/>
  <c r="M68" i="10"/>
  <c r="I68" i="10"/>
  <c r="E68" i="10"/>
  <c r="AN67" i="10"/>
  <c r="AJ67" i="10"/>
  <c r="AF67" i="10"/>
  <c r="AB67" i="10"/>
  <c r="X67" i="10"/>
  <c r="T67" i="10"/>
  <c r="P67" i="10"/>
  <c r="L67" i="10"/>
  <c r="H67" i="10"/>
  <c r="D67" i="10"/>
  <c r="AM66" i="10"/>
  <c r="AI66" i="10"/>
  <c r="AE66" i="10"/>
  <c r="AA66" i="10"/>
  <c r="W66" i="10"/>
  <c r="S66" i="10"/>
  <c r="O66" i="10"/>
  <c r="K66" i="10"/>
  <c r="G66" i="10"/>
  <c r="C66" i="10"/>
  <c r="AL65" i="10"/>
  <c r="AH65" i="10"/>
  <c r="AD65" i="10"/>
  <c r="Z65" i="10"/>
  <c r="V65" i="10"/>
  <c r="R65" i="10"/>
  <c r="N65" i="10"/>
  <c r="J65" i="10"/>
  <c r="F65" i="10"/>
  <c r="AO64" i="10"/>
  <c r="AK64" i="10"/>
  <c r="AG64" i="10"/>
  <c r="AC64" i="10"/>
  <c r="Y64" i="10"/>
  <c r="U64" i="10"/>
  <c r="Q64" i="10"/>
  <c r="M64" i="10"/>
  <c r="I64" i="10"/>
  <c r="E64" i="10"/>
  <c r="AN63" i="10"/>
  <c r="AJ63" i="10"/>
  <c r="AF63" i="10"/>
  <c r="AB63" i="10"/>
  <c r="X63" i="10"/>
  <c r="T63" i="10"/>
  <c r="P63" i="10"/>
  <c r="L63" i="10"/>
  <c r="H63" i="10"/>
  <c r="D63" i="10"/>
  <c r="AM62" i="10"/>
  <c r="AI62" i="10"/>
  <c r="AE62" i="10"/>
  <c r="AA62" i="10"/>
  <c r="W62" i="10"/>
  <c r="S62" i="10"/>
  <c r="O62" i="10"/>
  <c r="K62" i="10"/>
  <c r="G62" i="10"/>
  <c r="C62" i="10"/>
  <c r="AL61" i="10"/>
  <c r="AH61" i="10"/>
  <c r="AD61" i="10"/>
  <c r="Z61" i="10"/>
  <c r="V61" i="10"/>
  <c r="R61" i="10"/>
  <c r="N61" i="10"/>
  <c r="J61" i="10"/>
  <c r="F61" i="10"/>
  <c r="AO60" i="10"/>
  <c r="AK60" i="10"/>
  <c r="AG60" i="10"/>
  <c r="AC60" i="10"/>
  <c r="Y60" i="10"/>
  <c r="U60" i="10"/>
  <c r="Q60" i="10"/>
  <c r="M60" i="10"/>
  <c r="I60" i="10"/>
  <c r="E60" i="10"/>
  <c r="AN59" i="10"/>
  <c r="AJ59" i="10"/>
  <c r="AF59" i="10"/>
  <c r="AB59" i="10"/>
  <c r="X59" i="10"/>
  <c r="T59" i="10"/>
  <c r="P59" i="10"/>
  <c r="L59" i="10"/>
  <c r="H59" i="10"/>
  <c r="D59" i="10"/>
  <c r="AM58" i="10"/>
  <c r="AI58" i="10"/>
  <c r="AE58" i="10"/>
  <c r="AA58" i="10"/>
  <c r="W58" i="10"/>
  <c r="S58" i="10"/>
  <c r="O58" i="10"/>
  <c r="K58" i="10"/>
  <c r="G58" i="10"/>
  <c r="C58" i="10"/>
  <c r="AL57" i="10"/>
  <c r="AH57" i="10"/>
  <c r="AD57" i="10"/>
  <c r="Z57" i="10"/>
  <c r="V57" i="10"/>
  <c r="R57" i="10"/>
  <c r="N57" i="10"/>
  <c r="J57" i="10"/>
  <c r="F57" i="10"/>
  <c r="AO56" i="10"/>
  <c r="AK56" i="10"/>
  <c r="AG56" i="10"/>
  <c r="AC56" i="10"/>
  <c r="Y56" i="10"/>
  <c r="U56" i="10"/>
  <c r="Q56" i="10"/>
  <c r="M56" i="10"/>
  <c r="I56" i="10"/>
  <c r="E56" i="10"/>
  <c r="C7" i="10"/>
  <c r="B11" i="9"/>
  <c r="E9" i="9"/>
  <c r="L8" i="9"/>
  <c r="K21" i="3"/>
  <c r="E21" i="3"/>
  <c r="E42" i="2"/>
  <c r="B24" i="2"/>
  <c r="E22" i="2"/>
  <c r="E13" i="2"/>
  <c r="M10" i="2"/>
  <c r="M9" i="2"/>
  <c r="AM95" i="10"/>
  <c r="AI95" i="10"/>
  <c r="AE95" i="10"/>
  <c r="AA95" i="10"/>
  <c r="W95" i="10"/>
  <c r="S95" i="10"/>
  <c r="O95" i="10"/>
  <c r="K95" i="10"/>
  <c r="G95" i="10"/>
  <c r="C95" i="10"/>
  <c r="AL94" i="10"/>
  <c r="AH94" i="10"/>
  <c r="AD94" i="10"/>
  <c r="Z94" i="10"/>
  <c r="V94" i="10"/>
  <c r="R94" i="10"/>
  <c r="N94" i="10"/>
  <c r="J94" i="10"/>
  <c r="F94" i="10"/>
  <c r="AO93" i="10"/>
  <c r="AK93" i="10"/>
  <c r="AG93" i="10"/>
  <c r="AC93" i="10"/>
  <c r="Y93" i="10"/>
  <c r="U93" i="10"/>
  <c r="Q93" i="10"/>
  <c r="M93" i="10"/>
  <c r="I93" i="10"/>
  <c r="E93" i="10"/>
  <c r="AN92" i="10"/>
  <c r="AJ92" i="10"/>
  <c r="AF92" i="10"/>
  <c r="AB92" i="10"/>
  <c r="X92" i="10"/>
  <c r="T92" i="10"/>
  <c r="P92" i="10"/>
  <c r="L92" i="10"/>
  <c r="H92" i="10"/>
  <c r="D92" i="10"/>
  <c r="AM91" i="10"/>
  <c r="AI91" i="10"/>
  <c r="AE91" i="10"/>
  <c r="AA91" i="10"/>
  <c r="W91" i="10"/>
  <c r="S91" i="10"/>
  <c r="O91" i="10"/>
  <c r="K91" i="10"/>
  <c r="G91" i="10"/>
  <c r="C91" i="10"/>
  <c r="AL90" i="10"/>
  <c r="AH90" i="10"/>
  <c r="AD90" i="10"/>
  <c r="Z90" i="10"/>
  <c r="V90" i="10"/>
  <c r="R90" i="10"/>
  <c r="N90" i="10"/>
  <c r="J90" i="10"/>
  <c r="F90" i="10"/>
  <c r="AO89" i="10"/>
  <c r="AK89" i="10"/>
  <c r="AG89" i="10"/>
  <c r="AC89" i="10"/>
  <c r="Y89" i="10"/>
  <c r="U89" i="10"/>
  <c r="Q89" i="10"/>
  <c r="M89" i="10"/>
  <c r="I89" i="10"/>
  <c r="E89" i="10"/>
  <c r="AN88" i="10"/>
  <c r="AJ88" i="10"/>
  <c r="AF88" i="10"/>
  <c r="AB88" i="10"/>
  <c r="X88" i="10"/>
  <c r="T88" i="10"/>
  <c r="P88" i="10"/>
  <c r="L88" i="10"/>
  <c r="H88" i="10"/>
  <c r="D88" i="10"/>
  <c r="AM87" i="10"/>
  <c r="AI87" i="10"/>
  <c r="AE87" i="10"/>
  <c r="AA87" i="10"/>
  <c r="W87" i="10"/>
  <c r="S87" i="10"/>
  <c r="O87" i="10"/>
  <c r="K87" i="10"/>
  <c r="G87" i="10"/>
  <c r="C87" i="10"/>
  <c r="AL86" i="10"/>
  <c r="AH86" i="10"/>
  <c r="AD86" i="10"/>
  <c r="Z86" i="10"/>
  <c r="V86" i="10"/>
  <c r="R86" i="10"/>
  <c r="N86" i="10"/>
  <c r="J86" i="10"/>
  <c r="F86" i="10"/>
  <c r="AO85" i="10"/>
  <c r="AK85" i="10"/>
  <c r="AG85" i="10"/>
  <c r="AC85" i="10"/>
  <c r="Y85" i="10"/>
  <c r="U85" i="10"/>
  <c r="Q85" i="10"/>
  <c r="M85" i="10"/>
  <c r="I85" i="10"/>
  <c r="E85" i="10"/>
  <c r="AN84" i="10"/>
  <c r="AJ84" i="10"/>
  <c r="AF84" i="10"/>
  <c r="AB84" i="10"/>
  <c r="X84" i="10"/>
  <c r="T84" i="10"/>
  <c r="P84" i="10"/>
  <c r="L84" i="10"/>
  <c r="H84" i="10"/>
  <c r="D84" i="10"/>
  <c r="AM83" i="10"/>
  <c r="AI83" i="10"/>
  <c r="AE83" i="10"/>
  <c r="AA83" i="10"/>
  <c r="W83" i="10"/>
  <c r="S83" i="10"/>
  <c r="O83" i="10"/>
  <c r="K83" i="10"/>
  <c r="G83" i="10"/>
  <c r="C83" i="10"/>
  <c r="AL82" i="10"/>
  <c r="AH82" i="10"/>
  <c r="AD82" i="10"/>
  <c r="Z82" i="10"/>
  <c r="V82" i="10"/>
  <c r="R82" i="10"/>
  <c r="N82" i="10"/>
  <c r="J82" i="10"/>
  <c r="F82" i="10"/>
  <c r="AO81" i="10"/>
  <c r="AK81" i="10"/>
  <c r="AG81" i="10"/>
  <c r="AC81" i="10"/>
  <c r="Y81" i="10"/>
  <c r="U81" i="10"/>
  <c r="Q81" i="10"/>
  <c r="M81" i="10"/>
  <c r="I81" i="10"/>
  <c r="E81" i="10"/>
  <c r="AN80" i="10"/>
  <c r="AJ80" i="10"/>
  <c r="AF80" i="10"/>
  <c r="AB80" i="10"/>
  <c r="X80" i="10"/>
  <c r="T80" i="10"/>
  <c r="P80" i="10"/>
  <c r="L80" i="10"/>
  <c r="H80" i="10"/>
  <c r="D80" i="10"/>
  <c r="AM79" i="10"/>
  <c r="AI79" i="10"/>
  <c r="AE79" i="10"/>
  <c r="AA79" i="10"/>
  <c r="W79" i="10"/>
  <c r="S79" i="10"/>
  <c r="O79" i="10"/>
  <c r="K79" i="10"/>
  <c r="G79" i="10"/>
  <c r="C79" i="10"/>
  <c r="AL78" i="10"/>
  <c r="AH78" i="10"/>
  <c r="AD78" i="10"/>
  <c r="Z78" i="10"/>
  <c r="V78" i="10"/>
  <c r="R78" i="10"/>
  <c r="N78" i="10"/>
  <c r="J78" i="10"/>
  <c r="F78" i="10"/>
  <c r="AO77" i="10"/>
  <c r="AK77" i="10"/>
  <c r="AG77" i="10"/>
  <c r="AC77" i="10"/>
  <c r="Y77" i="10"/>
  <c r="U77" i="10"/>
  <c r="Q77" i="10"/>
  <c r="M77" i="10"/>
  <c r="I77" i="10"/>
  <c r="E77" i="10"/>
  <c r="AN76" i="10"/>
  <c r="AJ76" i="10"/>
  <c r="AF76" i="10"/>
  <c r="AB76" i="10"/>
  <c r="X76" i="10"/>
  <c r="T76" i="10"/>
  <c r="P76" i="10"/>
  <c r="L76" i="10"/>
  <c r="H76" i="10"/>
  <c r="D76" i="10"/>
  <c r="AM75" i="10"/>
  <c r="AI75" i="10"/>
  <c r="AE75" i="10"/>
  <c r="AA75" i="10"/>
  <c r="W75" i="10"/>
  <c r="S75" i="10"/>
  <c r="O75" i="10"/>
  <c r="K75" i="10"/>
  <c r="G75" i="10"/>
  <c r="C75" i="10"/>
  <c r="AL74" i="10"/>
  <c r="AH74" i="10"/>
  <c r="AD74" i="10"/>
  <c r="Z74" i="10"/>
  <c r="V74" i="10"/>
  <c r="R74" i="10"/>
  <c r="N74" i="10"/>
  <c r="J74" i="10"/>
  <c r="F74" i="10"/>
  <c r="AO73" i="10"/>
  <c r="AK73" i="10"/>
  <c r="AG73" i="10"/>
  <c r="AC73" i="10"/>
  <c r="Y73" i="10"/>
  <c r="U73" i="10"/>
  <c r="Q73" i="10"/>
  <c r="M73" i="10"/>
  <c r="I73" i="10"/>
  <c r="E73" i="10"/>
  <c r="AN72" i="10"/>
  <c r="AJ72" i="10"/>
  <c r="AF72" i="10"/>
  <c r="AB72" i="10"/>
  <c r="X72" i="10"/>
  <c r="T72" i="10"/>
  <c r="P72" i="10"/>
  <c r="L72" i="10"/>
  <c r="H72" i="10"/>
  <c r="D72" i="10"/>
  <c r="AM71" i="10"/>
  <c r="AI71" i="10"/>
  <c r="AE71" i="10"/>
  <c r="AA71" i="10"/>
  <c r="W71" i="10"/>
  <c r="S71" i="10"/>
  <c r="O71" i="10"/>
  <c r="K71" i="10"/>
  <c r="G71" i="10"/>
  <c r="C71" i="10"/>
  <c r="AL70" i="10"/>
  <c r="AH70" i="10"/>
  <c r="AD70" i="10"/>
  <c r="Z70" i="10"/>
  <c r="V70" i="10"/>
  <c r="R70" i="10"/>
  <c r="N70" i="10"/>
  <c r="J70" i="10"/>
  <c r="F70" i="10"/>
  <c r="AO69" i="10"/>
  <c r="AK69" i="10"/>
  <c r="AG69" i="10"/>
  <c r="AC69" i="10"/>
  <c r="Y69" i="10"/>
  <c r="U69" i="10"/>
  <c r="Q69" i="10"/>
  <c r="M69" i="10"/>
  <c r="I69" i="10"/>
  <c r="E69" i="10"/>
  <c r="AN68" i="10"/>
  <c r="AJ68" i="10"/>
  <c r="AF68" i="10"/>
  <c r="AB68" i="10"/>
  <c r="X68" i="10"/>
  <c r="T68" i="10"/>
  <c r="P68" i="10"/>
  <c r="L68" i="10"/>
  <c r="H68" i="10"/>
  <c r="D68" i="10"/>
  <c r="AM67" i="10"/>
  <c r="AI67" i="10"/>
  <c r="AE67" i="10"/>
  <c r="AA67" i="10"/>
  <c r="W67" i="10"/>
  <c r="S67" i="10"/>
  <c r="O67" i="10"/>
  <c r="K67" i="10"/>
  <c r="G67" i="10"/>
  <c r="C67" i="10"/>
  <c r="AL66" i="10"/>
  <c r="AH66" i="10"/>
  <c r="AD66" i="10"/>
  <c r="Z66" i="10"/>
  <c r="V66" i="10"/>
  <c r="R66" i="10"/>
  <c r="N66" i="10"/>
  <c r="J66" i="10"/>
  <c r="F66" i="10"/>
  <c r="AO65" i="10"/>
  <c r="AK65" i="10"/>
  <c r="AG65" i="10"/>
  <c r="AC65" i="10"/>
  <c r="Y65" i="10"/>
  <c r="U65" i="10"/>
  <c r="Q65" i="10"/>
  <c r="M65" i="10"/>
  <c r="I65" i="10"/>
  <c r="E65" i="10"/>
  <c r="AN64" i="10"/>
  <c r="AJ64" i="10"/>
  <c r="AF64" i="10"/>
  <c r="AB64" i="10"/>
  <c r="X64" i="10"/>
  <c r="T64" i="10"/>
  <c r="P64" i="10"/>
  <c r="L64" i="10"/>
  <c r="H64" i="10"/>
  <c r="D64" i="10"/>
  <c r="AM63" i="10"/>
  <c r="AI63" i="10"/>
  <c r="AE63" i="10"/>
  <c r="AA63" i="10"/>
  <c r="W63" i="10"/>
  <c r="S63" i="10"/>
  <c r="O63" i="10"/>
  <c r="K63" i="10"/>
  <c r="G63" i="10"/>
  <c r="C63" i="10"/>
  <c r="AL62" i="10"/>
  <c r="AH62" i="10"/>
  <c r="AD62" i="10"/>
  <c r="Z62" i="10"/>
  <c r="V62" i="10"/>
  <c r="R62" i="10"/>
  <c r="N62" i="10"/>
  <c r="J62" i="10"/>
  <c r="F62" i="10"/>
  <c r="AO61" i="10"/>
  <c r="AK61" i="10"/>
  <c r="AG61" i="10"/>
  <c r="AC61" i="10"/>
  <c r="Y61" i="10"/>
  <c r="U61" i="10"/>
  <c r="Q61" i="10"/>
  <c r="M61" i="10"/>
  <c r="I61" i="10"/>
  <c r="E61" i="10"/>
  <c r="AN60" i="10"/>
  <c r="AJ60" i="10"/>
  <c r="AF60" i="10"/>
  <c r="AB60" i="10"/>
  <c r="X60" i="10"/>
  <c r="T60" i="10"/>
  <c r="P60" i="10"/>
  <c r="L60" i="10"/>
  <c r="H60" i="10"/>
  <c r="D60" i="10"/>
  <c r="AM59" i="10"/>
  <c r="AI59" i="10"/>
  <c r="AE59" i="10"/>
  <c r="AA59" i="10"/>
  <c r="W59" i="10"/>
  <c r="S59" i="10"/>
  <c r="O59" i="10"/>
  <c r="K59" i="10"/>
  <c r="G59" i="10"/>
  <c r="C59" i="10"/>
  <c r="AL58" i="10"/>
  <c r="AH58" i="10"/>
  <c r="AD58" i="10"/>
  <c r="Z58" i="10"/>
  <c r="V58" i="10"/>
  <c r="R58" i="10"/>
  <c r="N58" i="10"/>
  <c r="J58" i="10"/>
  <c r="F58" i="10"/>
  <c r="AO57" i="10"/>
  <c r="AK57" i="10"/>
  <c r="AG57" i="10"/>
  <c r="AC57" i="10"/>
  <c r="Y57" i="10"/>
  <c r="U57" i="10"/>
  <c r="Q57" i="10"/>
  <c r="M57" i="10"/>
  <c r="I57" i="10"/>
  <c r="E57" i="10"/>
  <c r="AN56" i="10"/>
  <c r="AJ56" i="10"/>
  <c r="AF56" i="10"/>
  <c r="AB56" i="10"/>
  <c r="X56" i="10"/>
  <c r="T56" i="10"/>
  <c r="P56" i="10"/>
  <c r="L56" i="10"/>
  <c r="H56" i="10"/>
  <c r="D56" i="10"/>
  <c r="AN50" i="10"/>
  <c r="AJ50" i="10"/>
  <c r="AF50" i="10"/>
  <c r="AB50" i="10"/>
  <c r="X50" i="10"/>
  <c r="T50" i="10"/>
  <c r="P50" i="10"/>
  <c r="L50" i="10"/>
  <c r="H50" i="10"/>
  <c r="D50" i="10"/>
  <c r="AM49" i="10"/>
  <c r="AI49" i="10"/>
  <c r="AE49" i="10"/>
  <c r="AA49" i="10"/>
  <c r="W49" i="10"/>
  <c r="S49" i="10"/>
  <c r="O49" i="10"/>
  <c r="K49" i="10"/>
  <c r="G49" i="10"/>
  <c r="C49" i="10"/>
  <c r="AL48" i="10"/>
  <c r="AH48" i="10"/>
  <c r="AD48" i="10"/>
  <c r="Z48" i="10"/>
  <c r="V48" i="10"/>
  <c r="R48" i="10"/>
  <c r="N48" i="10"/>
  <c r="J48" i="10"/>
  <c r="F48" i="10"/>
  <c r="AO47" i="10"/>
  <c r="AK47" i="10"/>
  <c r="AG47" i="10"/>
  <c r="AC47" i="10"/>
  <c r="Y47" i="10"/>
  <c r="U47" i="10"/>
  <c r="Q47" i="10"/>
  <c r="M47" i="10"/>
  <c r="I47" i="10"/>
  <c r="E47" i="10"/>
  <c r="AN46" i="10"/>
  <c r="AJ46" i="10"/>
  <c r="AF46" i="10"/>
  <c r="AB46" i="10"/>
  <c r="X46" i="10"/>
  <c r="T46" i="10"/>
  <c r="P46" i="10"/>
  <c r="L46" i="10"/>
  <c r="H46" i="10"/>
  <c r="D46" i="10"/>
  <c r="AM45" i="10"/>
  <c r="AI45" i="10"/>
  <c r="AE45" i="10"/>
  <c r="AA45" i="10"/>
  <c r="W45" i="10"/>
  <c r="S45" i="10"/>
  <c r="O45" i="10"/>
  <c r="K45" i="10"/>
  <c r="G45" i="10"/>
  <c r="C45" i="10"/>
  <c r="AL44" i="10"/>
  <c r="AH44" i="10"/>
  <c r="AD44" i="10"/>
  <c r="Z44" i="10"/>
  <c r="V44" i="10"/>
  <c r="R44" i="10"/>
  <c r="N44" i="10"/>
  <c r="J44" i="10"/>
  <c r="F44" i="10"/>
  <c r="AO43" i="10"/>
  <c r="AK43" i="10"/>
  <c r="AG43" i="10"/>
  <c r="AC43" i="10"/>
  <c r="Y43" i="10"/>
  <c r="U43" i="10"/>
  <c r="Q43" i="10"/>
  <c r="M43" i="10"/>
  <c r="I43" i="10"/>
  <c r="E43" i="10"/>
  <c r="AN42" i="10"/>
  <c r="AJ42" i="10"/>
  <c r="AF42" i="10"/>
  <c r="AB42" i="10"/>
  <c r="X42" i="10"/>
  <c r="T42" i="10"/>
  <c r="P42" i="10"/>
  <c r="L42" i="10"/>
  <c r="H42" i="10"/>
  <c r="D42" i="10"/>
  <c r="AM41" i="10"/>
  <c r="AI41" i="10"/>
  <c r="AE41" i="10"/>
  <c r="AA41" i="10"/>
  <c r="W41" i="10"/>
  <c r="S41" i="10"/>
  <c r="O41" i="10"/>
  <c r="K41" i="10"/>
  <c r="G41" i="10"/>
  <c r="C41" i="10"/>
  <c r="AL40" i="10"/>
  <c r="AH40" i="10"/>
  <c r="AD40" i="10"/>
  <c r="Z40" i="10"/>
  <c r="V40" i="10"/>
  <c r="R40" i="10"/>
  <c r="N40" i="10"/>
  <c r="J40" i="10"/>
  <c r="F40" i="10"/>
  <c r="AO39" i="10"/>
  <c r="AK39" i="10"/>
  <c r="AG39" i="10"/>
  <c r="AC39" i="10"/>
  <c r="Y39" i="10"/>
  <c r="U39" i="10"/>
  <c r="Q39" i="10"/>
  <c r="M39" i="10"/>
  <c r="I39" i="10"/>
  <c r="E39" i="10"/>
  <c r="AN38" i="10"/>
  <c r="AJ38" i="10"/>
  <c r="AF38" i="10"/>
  <c r="AB38" i="10"/>
  <c r="X38" i="10"/>
  <c r="T38" i="10"/>
  <c r="P38" i="10"/>
  <c r="L38" i="10"/>
  <c r="H38" i="10"/>
  <c r="D38" i="10"/>
  <c r="AM37" i="10"/>
  <c r="AI37" i="10"/>
  <c r="AE37" i="10"/>
  <c r="AA37" i="10"/>
  <c r="W37" i="10"/>
  <c r="S37" i="10"/>
  <c r="O37" i="10"/>
  <c r="K37" i="10"/>
  <c r="G37" i="10"/>
  <c r="C37" i="10"/>
  <c r="AL36" i="10"/>
  <c r="AH36" i="10"/>
  <c r="AD36" i="10"/>
  <c r="Z36" i="10"/>
  <c r="V36" i="10"/>
  <c r="R36" i="10"/>
  <c r="N36" i="10"/>
  <c r="J36" i="10"/>
  <c r="F36" i="10"/>
  <c r="AO35" i="10"/>
  <c r="AK35" i="10"/>
  <c r="AG35" i="10"/>
  <c r="AC35" i="10"/>
  <c r="Y35" i="10"/>
  <c r="U35" i="10"/>
  <c r="Q35" i="10"/>
  <c r="M35" i="10"/>
  <c r="I35" i="10"/>
  <c r="E35" i="10"/>
  <c r="AN34" i="10"/>
  <c r="AJ34" i="10"/>
  <c r="AF34" i="10"/>
  <c r="AB34" i="10"/>
  <c r="X34" i="10"/>
  <c r="T34" i="10"/>
  <c r="P34" i="10"/>
  <c r="L34" i="10"/>
  <c r="H34" i="10"/>
  <c r="D34" i="10"/>
  <c r="AM33" i="10"/>
  <c r="AI33" i="10"/>
  <c r="AE33" i="10"/>
  <c r="AA33" i="10"/>
  <c r="W33" i="10"/>
  <c r="S33" i="10"/>
  <c r="O33" i="10"/>
  <c r="K33" i="10"/>
  <c r="G33" i="10"/>
  <c r="C33" i="10"/>
  <c r="AL32" i="10"/>
  <c r="AH32" i="10"/>
  <c r="AD32" i="10"/>
  <c r="Z32" i="10"/>
  <c r="V32" i="10"/>
  <c r="R32" i="10"/>
  <c r="N32" i="10"/>
  <c r="J32" i="10"/>
  <c r="F32" i="10"/>
  <c r="AO31" i="10"/>
  <c r="AK31" i="10"/>
  <c r="AG31" i="10"/>
  <c r="AC31" i="10"/>
  <c r="Y31" i="10"/>
  <c r="U31" i="10"/>
  <c r="Q31" i="10"/>
  <c r="M31" i="10"/>
  <c r="I31" i="10"/>
  <c r="E31" i="10"/>
  <c r="AN30" i="10"/>
  <c r="AJ30" i="10"/>
  <c r="AF30" i="10"/>
  <c r="AB30" i="10"/>
  <c r="X30" i="10"/>
  <c r="T30" i="10"/>
  <c r="P30" i="10"/>
  <c r="L30" i="10"/>
  <c r="H30" i="10"/>
  <c r="D30" i="10"/>
  <c r="AM29" i="10"/>
  <c r="AI29" i="10"/>
  <c r="AE29" i="10"/>
  <c r="AA29" i="10"/>
  <c r="W29" i="10"/>
  <c r="S29" i="10"/>
  <c r="O29" i="10"/>
  <c r="K29" i="10"/>
  <c r="G29" i="10"/>
  <c r="C29" i="10"/>
  <c r="AL28" i="10"/>
  <c r="AH28" i="10"/>
  <c r="AD28" i="10"/>
  <c r="Z28" i="10"/>
  <c r="V28" i="10"/>
  <c r="R28" i="10"/>
  <c r="N28" i="10"/>
  <c r="J28" i="10"/>
  <c r="F28" i="10"/>
  <c r="AO27" i="10"/>
  <c r="AK27" i="10"/>
  <c r="AG27" i="10"/>
  <c r="AC27" i="10"/>
  <c r="Y27" i="10"/>
  <c r="U27" i="10"/>
  <c r="Q27" i="10"/>
  <c r="M27" i="10"/>
  <c r="I27" i="10"/>
  <c r="E27" i="10"/>
  <c r="AN26" i="10"/>
  <c r="AJ26" i="10"/>
  <c r="AF26" i="10"/>
  <c r="AB26" i="10"/>
  <c r="X26" i="10"/>
  <c r="T26" i="10"/>
  <c r="P26" i="10"/>
  <c r="L26" i="10"/>
  <c r="H26" i="10"/>
  <c r="D26" i="10"/>
  <c r="AM25" i="10"/>
  <c r="AI25" i="10"/>
  <c r="AE25" i="10"/>
  <c r="AA25" i="10"/>
  <c r="W25" i="10"/>
  <c r="S25" i="10"/>
  <c r="O25" i="10"/>
  <c r="K25" i="10"/>
  <c r="G25" i="10"/>
  <c r="C25" i="10"/>
  <c r="AL24" i="10"/>
  <c r="AH24" i="10"/>
  <c r="AD24" i="10"/>
  <c r="Z24" i="10"/>
  <c r="V24" i="10"/>
  <c r="R24" i="10"/>
  <c r="N24" i="10"/>
  <c r="J24" i="10"/>
  <c r="F24" i="10"/>
  <c r="AO23" i="10"/>
  <c r="AK23" i="10"/>
  <c r="AG23" i="10"/>
  <c r="AC23" i="10"/>
  <c r="Y23" i="10"/>
  <c r="U23" i="10"/>
  <c r="Q23" i="10"/>
  <c r="M23" i="10"/>
  <c r="I23" i="10"/>
  <c r="E23" i="10"/>
  <c r="AN22" i="10"/>
  <c r="AJ22" i="10"/>
  <c r="AF22" i="10"/>
  <c r="AB22" i="10"/>
  <c r="X22" i="10"/>
  <c r="T22" i="10"/>
  <c r="P22" i="10"/>
  <c r="L22" i="10"/>
  <c r="H22" i="10"/>
  <c r="D22" i="10"/>
  <c r="AM21" i="10"/>
  <c r="AI21" i="10"/>
  <c r="AE21" i="10"/>
  <c r="AA21" i="10"/>
  <c r="W21" i="10"/>
  <c r="S21" i="10"/>
  <c r="O21" i="10"/>
  <c r="K21" i="10"/>
  <c r="G21" i="10"/>
  <c r="C21" i="10"/>
  <c r="AL20" i="10"/>
  <c r="AH20" i="10"/>
  <c r="AD20" i="10"/>
  <c r="Z20" i="10"/>
  <c r="V20" i="10"/>
  <c r="R20" i="10"/>
  <c r="N20" i="10"/>
  <c r="J20" i="10"/>
  <c r="F20" i="10"/>
  <c r="AO19" i="10"/>
  <c r="AK19" i="10"/>
  <c r="AG19" i="10"/>
  <c r="AC19" i="10"/>
  <c r="Y19" i="10"/>
  <c r="U19" i="10"/>
  <c r="Q19" i="10"/>
  <c r="M19" i="10"/>
  <c r="I19" i="10"/>
  <c r="E19" i="10"/>
  <c r="AN18" i="10"/>
  <c r="AJ18" i="10"/>
  <c r="AF18" i="10"/>
  <c r="AB18" i="10"/>
  <c r="X18" i="10"/>
  <c r="T18" i="10"/>
  <c r="P18" i="10"/>
  <c r="L18" i="10"/>
  <c r="H18" i="10"/>
  <c r="D18" i="10"/>
  <c r="AM17" i="10"/>
  <c r="AI17" i="10"/>
  <c r="AE17" i="10"/>
  <c r="AA17" i="10"/>
  <c r="W17" i="10"/>
  <c r="S17" i="10"/>
  <c r="O17" i="10"/>
  <c r="K17" i="10"/>
  <c r="G17" i="10"/>
  <c r="C17" i="10"/>
  <c r="AL16" i="10"/>
  <c r="AH16" i="10"/>
  <c r="AD16" i="10"/>
  <c r="Z16" i="10"/>
  <c r="V16" i="10"/>
  <c r="R16" i="10"/>
  <c r="N16" i="10"/>
  <c r="J16" i="10"/>
  <c r="F16" i="10"/>
  <c r="AO15" i="10"/>
  <c r="AK15" i="10"/>
  <c r="AG15" i="10"/>
  <c r="AC15" i="10"/>
  <c r="Y15" i="10"/>
  <c r="U15" i="10"/>
  <c r="Q15" i="10"/>
  <c r="M15" i="10"/>
  <c r="I15" i="10"/>
  <c r="E15" i="10"/>
  <c r="AN14" i="10"/>
  <c r="AJ14" i="10"/>
  <c r="AF14" i="10"/>
  <c r="AB14" i="10"/>
  <c r="X14" i="10"/>
  <c r="T14" i="10"/>
  <c r="P14" i="10"/>
  <c r="L14" i="10"/>
  <c r="H14" i="10"/>
  <c r="D14" i="10"/>
  <c r="AM13" i="10"/>
  <c r="AI13" i="10"/>
  <c r="AE13" i="10"/>
  <c r="AA13" i="10"/>
  <c r="W13" i="10"/>
  <c r="S13" i="10"/>
  <c r="O13" i="10"/>
  <c r="K13" i="10"/>
  <c r="G13" i="10"/>
  <c r="C13" i="10"/>
  <c r="AL12" i="10"/>
  <c r="AH12" i="10"/>
  <c r="AD12" i="10"/>
  <c r="Z12" i="10"/>
  <c r="V12" i="10"/>
  <c r="R12" i="10"/>
  <c r="N12" i="10"/>
  <c r="J12" i="10"/>
  <c r="F12" i="10"/>
  <c r="AO11" i="10"/>
  <c r="AK11" i="10"/>
  <c r="AG11" i="10"/>
  <c r="AC11" i="10"/>
  <c r="Y11" i="10"/>
  <c r="U11" i="10"/>
  <c r="Q11" i="10"/>
  <c r="M11" i="10"/>
  <c r="I11" i="10"/>
  <c r="E11" i="10"/>
  <c r="E10" i="9"/>
  <c r="B9" i="9"/>
  <c r="K8" i="9"/>
  <c r="I21" i="3"/>
  <c r="C21" i="3"/>
  <c r="E41" i="2"/>
  <c r="E26" i="2"/>
  <c r="E23" i="2"/>
  <c r="B22" i="2"/>
  <c r="E12" i="2"/>
  <c r="F12" i="1"/>
  <c r="B7" i="4"/>
  <c r="B21" i="3"/>
  <c r="E25" i="2"/>
  <c r="E10" i="2"/>
  <c r="F21" i="1"/>
  <c r="L21" i="3"/>
  <c r="B11" i="2"/>
  <c r="C18" i="1"/>
  <c r="F56" i="10"/>
  <c r="J56" i="10"/>
  <c r="N56" i="10"/>
  <c r="R56" i="10"/>
  <c r="V56" i="10"/>
  <c r="Z56" i="10"/>
  <c r="AD56" i="10"/>
  <c r="AH56" i="10"/>
  <c r="AL56" i="10"/>
  <c r="C57" i="10"/>
  <c r="G57" i="10"/>
  <c r="K57" i="10"/>
  <c r="O57" i="10"/>
  <c r="S57" i="10"/>
  <c r="W57" i="10"/>
  <c r="AA57" i="10"/>
  <c r="AE57" i="10"/>
  <c r="AI57" i="10"/>
  <c r="AM57" i="10"/>
  <c r="D58" i="10"/>
  <c r="H58" i="10"/>
  <c r="L58" i="10"/>
  <c r="P58" i="10"/>
  <c r="T58" i="10"/>
  <c r="X58" i="10"/>
  <c r="AB58" i="10"/>
  <c r="AF58" i="10"/>
  <c r="AJ58" i="10"/>
  <c r="AN58" i="10"/>
  <c r="E59" i="10"/>
  <c r="I59" i="10"/>
  <c r="M59" i="10"/>
  <c r="Q59" i="10"/>
  <c r="U59" i="10"/>
  <c r="Y59" i="10"/>
  <c r="AC59" i="10"/>
  <c r="AG59" i="10"/>
  <c r="AK59" i="10"/>
  <c r="AO59" i="10"/>
  <c r="F60" i="10"/>
  <c r="J60" i="10"/>
  <c r="N60" i="10"/>
  <c r="R60" i="10"/>
  <c r="V60" i="10"/>
  <c r="Z60" i="10"/>
  <c r="AD60" i="10"/>
  <c r="AH60" i="10"/>
  <c r="AL60" i="10"/>
  <c r="C61" i="10"/>
  <c r="G61" i="10"/>
  <c r="K61" i="10"/>
  <c r="O61" i="10"/>
  <c r="S61" i="10"/>
  <c r="W61" i="10"/>
  <c r="AA61" i="10"/>
  <c r="AE61" i="10"/>
  <c r="AI61" i="10"/>
  <c r="AM61" i="10"/>
  <c r="D62" i="10"/>
  <c r="H62" i="10"/>
  <c r="L62" i="10"/>
  <c r="P62" i="10"/>
  <c r="T62" i="10"/>
  <c r="X62" i="10"/>
  <c r="AB62" i="10"/>
  <c r="AF62" i="10"/>
  <c r="AJ62" i="10"/>
  <c r="AN62" i="10"/>
  <c r="E63" i="10"/>
  <c r="I63" i="10"/>
  <c r="M63" i="10"/>
  <c r="Q63" i="10"/>
  <c r="U63" i="10"/>
  <c r="Y63" i="10"/>
  <c r="AC63" i="10"/>
  <c r="AG63" i="10"/>
  <c r="AK63" i="10"/>
  <c r="AO63" i="10"/>
  <c r="F64" i="10"/>
  <c r="J64" i="10"/>
  <c r="N64" i="10"/>
  <c r="R64" i="10"/>
  <c r="V64" i="10"/>
  <c r="Z64" i="10"/>
  <c r="AD64" i="10"/>
  <c r="AH64" i="10"/>
  <c r="AL64" i="10"/>
  <c r="C65" i="10"/>
  <c r="G65" i="10"/>
  <c r="K65" i="10"/>
  <c r="O65" i="10"/>
  <c r="S65" i="10"/>
  <c r="W65" i="10"/>
  <c r="AA65" i="10"/>
  <c r="AE65" i="10"/>
  <c r="AI65" i="10"/>
  <c r="AM65" i="10"/>
  <c r="D66" i="10"/>
  <c r="H66" i="10"/>
  <c r="L66" i="10"/>
  <c r="P66" i="10"/>
  <c r="T66" i="10"/>
  <c r="X66" i="10"/>
  <c r="AB66" i="10"/>
  <c r="AF66" i="10"/>
  <c r="AJ66" i="10"/>
  <c r="AN66" i="10"/>
  <c r="E67" i="10"/>
  <c r="I67" i="10"/>
  <c r="M67" i="10"/>
  <c r="Q67" i="10"/>
  <c r="U67" i="10"/>
  <c r="Y67" i="10"/>
  <c r="AC67" i="10"/>
  <c r="AG67" i="10"/>
  <c r="AK67" i="10"/>
  <c r="AO67" i="10"/>
  <c r="F68" i="10"/>
  <c r="J68" i="10"/>
  <c r="N68" i="10"/>
  <c r="R68" i="10"/>
  <c r="V68" i="10"/>
  <c r="Z68" i="10"/>
  <c r="AD68" i="10"/>
  <c r="AH68" i="10"/>
  <c r="AL68" i="10"/>
  <c r="C69" i="10"/>
  <c r="G69" i="10"/>
  <c r="K69" i="10"/>
  <c r="O69" i="10"/>
  <c r="S69" i="10"/>
  <c r="W69" i="10"/>
  <c r="AA69" i="10"/>
  <c r="AE69" i="10"/>
  <c r="AI69" i="10"/>
  <c r="AM69" i="10"/>
  <c r="D70" i="10"/>
  <c r="H70" i="10"/>
  <c r="L70" i="10"/>
  <c r="P70" i="10"/>
  <c r="T70" i="10"/>
  <c r="X70" i="10"/>
  <c r="AB70" i="10"/>
  <c r="AF70" i="10"/>
  <c r="AJ70" i="10"/>
  <c r="AN70" i="10"/>
  <c r="E71" i="10"/>
  <c r="I71" i="10"/>
  <c r="M71" i="10"/>
  <c r="Q71" i="10"/>
  <c r="U71" i="10"/>
  <c r="Y71" i="10"/>
  <c r="AC71" i="10"/>
  <c r="AG71" i="10"/>
  <c r="AK71" i="10"/>
  <c r="AO71" i="10"/>
  <c r="F72" i="10"/>
  <c r="J72" i="10"/>
  <c r="N72" i="10"/>
  <c r="R72" i="10"/>
  <c r="V72" i="10"/>
  <c r="Z72" i="10"/>
  <c r="AD72" i="10"/>
  <c r="AH72" i="10"/>
  <c r="AL72" i="10"/>
  <c r="C73" i="10"/>
  <c r="G73" i="10"/>
  <c r="K73" i="10"/>
  <c r="O73" i="10"/>
  <c r="S73" i="10"/>
  <c r="W73" i="10"/>
  <c r="AA73" i="10"/>
  <c r="AE73" i="10"/>
  <c r="AI73" i="10"/>
  <c r="AM73" i="10"/>
  <c r="D74" i="10"/>
  <c r="H74" i="10"/>
  <c r="L74" i="10"/>
  <c r="P74" i="10"/>
  <c r="T74" i="10"/>
  <c r="X74" i="10"/>
  <c r="AB74" i="10"/>
  <c r="AF74" i="10"/>
  <c r="AJ74" i="10"/>
  <c r="AN74" i="10"/>
  <c r="E75" i="10"/>
  <c r="I75" i="10"/>
  <c r="M75" i="10"/>
  <c r="Q75" i="10"/>
  <c r="U75" i="10"/>
  <c r="Y75" i="10"/>
  <c r="AC75" i="10"/>
  <c r="AG75" i="10"/>
  <c r="AK75" i="10"/>
  <c r="AO75" i="10"/>
  <c r="F76" i="10"/>
  <c r="J76" i="10"/>
  <c r="N76" i="10"/>
  <c r="R76" i="10"/>
  <c r="V76" i="10"/>
  <c r="Z76" i="10"/>
  <c r="AD76" i="10"/>
  <c r="AH76" i="10"/>
  <c r="AL76" i="10"/>
  <c r="C77" i="10"/>
  <c r="G77" i="10"/>
  <c r="K77" i="10"/>
  <c r="O77" i="10"/>
  <c r="S77" i="10"/>
  <c r="W77" i="10"/>
  <c r="AA77" i="10"/>
  <c r="AE77" i="10"/>
  <c r="AI77" i="10"/>
  <c r="AM77" i="10"/>
  <c r="D78" i="10"/>
  <c r="H78" i="10"/>
  <c r="L78" i="10"/>
  <c r="P78" i="10"/>
  <c r="T78" i="10"/>
  <c r="X78" i="10"/>
  <c r="AB78" i="10"/>
  <c r="AF78" i="10"/>
  <c r="AJ78" i="10"/>
  <c r="AN78" i="10"/>
  <c r="E79" i="10"/>
  <c r="I79" i="10"/>
  <c r="M79" i="10"/>
  <c r="Q79" i="10"/>
  <c r="U79" i="10"/>
  <c r="Y79" i="10"/>
  <c r="AC79" i="10"/>
  <c r="AG79" i="10"/>
  <c r="AK79" i="10"/>
  <c r="AO79" i="10"/>
  <c r="F80" i="10"/>
  <c r="J80" i="10"/>
  <c r="N80" i="10"/>
  <c r="R80" i="10"/>
  <c r="V80" i="10"/>
  <c r="Z80" i="10"/>
  <c r="AD80" i="10"/>
  <c r="AH80" i="10"/>
  <c r="AL80" i="10"/>
  <c r="C81" i="10"/>
  <c r="G81" i="10"/>
  <c r="K81" i="10"/>
  <c r="O81" i="10"/>
  <c r="S81" i="10"/>
  <c r="W81" i="10"/>
  <c r="AA81" i="10"/>
  <c r="AE81" i="10"/>
  <c r="AI81" i="10"/>
  <c r="AM81" i="10"/>
  <c r="D82" i="10"/>
  <c r="H82" i="10"/>
  <c r="L82" i="10"/>
  <c r="P82" i="10"/>
  <c r="T82" i="10"/>
  <c r="X82" i="10"/>
  <c r="AB82" i="10"/>
  <c r="AF82" i="10"/>
  <c r="AJ82" i="10"/>
  <c r="AN82" i="10"/>
  <c r="E83" i="10"/>
  <c r="I83" i="10"/>
  <c r="M83" i="10"/>
  <c r="Q83" i="10"/>
  <c r="U83" i="10"/>
  <c r="Y83" i="10"/>
  <c r="AC83" i="10"/>
  <c r="AG83" i="10"/>
  <c r="AK83" i="10"/>
  <c r="AO83" i="10"/>
  <c r="F84" i="10"/>
  <c r="J84" i="10"/>
  <c r="N84" i="10"/>
  <c r="R84" i="10"/>
  <c r="V84" i="10"/>
  <c r="Z84" i="10"/>
  <c r="AD84" i="10"/>
  <c r="AH84" i="10"/>
  <c r="AL84" i="10"/>
  <c r="C85" i="10"/>
  <c r="G85" i="10"/>
  <c r="K85" i="10"/>
  <c r="O85" i="10"/>
  <c r="S85" i="10"/>
  <c r="W85" i="10"/>
  <c r="AA85" i="10"/>
  <c r="AE85" i="10"/>
  <c r="AI85" i="10"/>
  <c r="AM85" i="10"/>
  <c r="D86" i="10"/>
  <c r="H86" i="10"/>
  <c r="L86" i="10"/>
  <c r="P86" i="10"/>
  <c r="T86" i="10"/>
  <c r="X86" i="10"/>
  <c r="AB86" i="10"/>
  <c r="AF86" i="10"/>
  <c r="AJ86" i="10"/>
  <c r="AN86" i="10"/>
  <c r="E87" i="10"/>
  <c r="I87" i="10"/>
  <c r="M87" i="10"/>
  <c r="Q87" i="10"/>
  <c r="U87" i="10"/>
  <c r="Y87" i="10"/>
  <c r="AC87" i="10"/>
  <c r="AG87" i="10"/>
  <c r="AK87" i="10"/>
  <c r="AO87" i="10"/>
  <c r="F88" i="10"/>
  <c r="J88" i="10"/>
  <c r="N88" i="10"/>
  <c r="R88" i="10"/>
  <c r="V88" i="10"/>
  <c r="Z88" i="10"/>
  <c r="AD88" i="10"/>
  <c r="AH88" i="10"/>
  <c r="AL88" i="10"/>
  <c r="C89" i="10"/>
  <c r="G89" i="10"/>
  <c r="K89" i="10"/>
  <c r="O89" i="10"/>
  <c r="S89" i="10"/>
  <c r="W89" i="10"/>
  <c r="AA89" i="10"/>
  <c r="AE89" i="10"/>
  <c r="AI89" i="10"/>
  <c r="AM89" i="10"/>
  <c r="D90" i="10"/>
  <c r="H90" i="10"/>
  <c r="L90" i="10"/>
  <c r="P90" i="10"/>
  <c r="T90" i="10"/>
  <c r="X90" i="10"/>
  <c r="AB90" i="10"/>
  <c r="AF90" i="10"/>
  <c r="AJ90" i="10"/>
  <c r="AN90" i="10"/>
  <c r="E91" i="10"/>
  <c r="I91" i="10"/>
  <c r="M91" i="10"/>
  <c r="Q91" i="10"/>
  <c r="U91" i="10"/>
  <c r="Y91" i="10"/>
  <c r="AC91" i="10"/>
  <c r="AG91" i="10"/>
  <c r="AK91" i="10"/>
  <c r="AO91" i="10"/>
  <c r="F92" i="10"/>
  <c r="J92" i="10"/>
  <c r="N92" i="10"/>
  <c r="R92" i="10"/>
  <c r="V92" i="10"/>
  <c r="Z92" i="10"/>
  <c r="AD92" i="10"/>
  <c r="AH92" i="10"/>
  <c r="AL92" i="10"/>
  <c r="C93" i="10"/>
  <c r="G93" i="10"/>
  <c r="K93" i="10"/>
  <c r="O93" i="10"/>
  <c r="S93" i="10"/>
  <c r="W93" i="10"/>
  <c r="AA93" i="10"/>
  <c r="AE93" i="10"/>
  <c r="AI93" i="10"/>
  <c r="AM93" i="10"/>
  <c r="D94" i="10"/>
  <c r="H94" i="10"/>
  <c r="L94" i="10"/>
  <c r="P94" i="10"/>
  <c r="T94" i="10"/>
  <c r="X94" i="10"/>
  <c r="AB94" i="10"/>
  <c r="AF94" i="10"/>
  <c r="AJ94" i="10"/>
  <c r="AN94" i="10"/>
  <c r="E95" i="10"/>
  <c r="I95" i="10"/>
  <c r="M95" i="10"/>
  <c r="Q95" i="10"/>
  <c r="U95" i="10"/>
  <c r="Y95" i="10"/>
  <c r="AC95" i="10"/>
  <c r="AG95" i="10"/>
  <c r="AK95" i="10"/>
  <c r="AO95" i="10"/>
  <c r="C56" i="10"/>
  <c r="G56" i="10"/>
  <c r="K56" i="10"/>
  <c r="O56" i="10"/>
  <c r="S56" i="10"/>
  <c r="W56" i="10"/>
  <c r="AA56" i="10"/>
  <c r="AE56" i="10"/>
  <c r="AI56" i="10"/>
  <c r="AM56" i="10"/>
  <c r="D57" i="10"/>
  <c r="H57" i="10"/>
  <c r="L57" i="10"/>
  <c r="P57" i="10"/>
  <c r="T57" i="10"/>
  <c r="X57" i="10"/>
  <c r="AB57" i="10"/>
  <c r="AF57" i="10"/>
  <c r="AJ57" i="10"/>
  <c r="AN57" i="10"/>
  <c r="E58" i="10"/>
  <c r="I58" i="10"/>
  <c r="M58" i="10"/>
  <c r="Q58" i="10"/>
  <c r="U58" i="10"/>
  <c r="Y58" i="10"/>
  <c r="AC58" i="10"/>
  <c r="AG58" i="10"/>
  <c r="AK58" i="10"/>
  <c r="AO58" i="10"/>
  <c r="F59" i="10"/>
  <c r="J59" i="10"/>
  <c r="N59" i="10"/>
  <c r="R59" i="10"/>
  <c r="V59" i="10"/>
  <c r="Z59" i="10"/>
  <c r="AD59" i="10"/>
  <c r="AH59" i="10"/>
  <c r="AL59" i="10"/>
  <c r="C60" i="10"/>
  <c r="G60" i="10"/>
  <c r="K60" i="10"/>
  <c r="O60" i="10"/>
  <c r="S60" i="10"/>
  <c r="W60" i="10"/>
  <c r="AA60" i="10"/>
  <c r="AE60" i="10"/>
  <c r="AI60" i="10"/>
  <c r="AM60" i="10"/>
  <c r="D61" i="10"/>
  <c r="H61" i="10"/>
  <c r="L61" i="10"/>
  <c r="P61" i="10"/>
  <c r="T61" i="10"/>
  <c r="X61" i="10"/>
  <c r="AB61" i="10"/>
  <c r="AF61" i="10"/>
  <c r="AJ61" i="10"/>
  <c r="AN61" i="10"/>
  <c r="E62" i="10"/>
  <c r="I62" i="10"/>
  <c r="M62" i="10"/>
  <c r="Q62" i="10"/>
  <c r="U62" i="10"/>
  <c r="Y62" i="10"/>
  <c r="AC62" i="10"/>
  <c r="AG62" i="10"/>
  <c r="AK62" i="10"/>
  <c r="AO62" i="10"/>
  <c r="F63" i="10"/>
  <c r="J63" i="10"/>
  <c r="N63" i="10"/>
  <c r="R63" i="10"/>
  <c r="V63" i="10"/>
  <c r="Z63" i="10"/>
  <c r="AD63" i="10"/>
  <c r="AH63" i="10"/>
  <c r="AL63" i="10"/>
  <c r="C64" i="10"/>
  <c r="G64" i="10"/>
  <c r="K64" i="10"/>
  <c r="O64" i="10"/>
  <c r="S64" i="10"/>
  <c r="W64" i="10"/>
  <c r="AA64" i="10"/>
  <c r="AE64" i="10"/>
  <c r="AI64" i="10"/>
  <c r="AM64" i="10"/>
  <c r="D65" i="10"/>
  <c r="H65" i="10"/>
  <c r="L65" i="10"/>
  <c r="P65" i="10"/>
  <c r="T65" i="10"/>
  <c r="X65" i="10"/>
  <c r="AB65" i="10"/>
  <c r="AF65" i="10"/>
  <c r="AJ65" i="10"/>
  <c r="AN65" i="10"/>
  <c r="E66" i="10"/>
  <c r="I66" i="10"/>
  <c r="M66" i="10"/>
  <c r="Q66" i="10"/>
  <c r="U66" i="10"/>
  <c r="Y66" i="10"/>
  <c r="AC66" i="10"/>
  <c r="AG66" i="10"/>
  <c r="AK66" i="10"/>
  <c r="AO66" i="10"/>
  <c r="F67" i="10"/>
  <c r="J67" i="10"/>
  <c r="N67" i="10"/>
  <c r="R67" i="10"/>
  <c r="V67" i="10"/>
  <c r="Z67" i="10"/>
  <c r="AD67" i="10"/>
  <c r="AH67" i="10"/>
  <c r="AL67" i="10"/>
  <c r="C68" i="10"/>
  <c r="G68" i="10"/>
  <c r="K68" i="10"/>
  <c r="O68" i="10"/>
  <c r="S68" i="10"/>
  <c r="W68" i="10"/>
  <c r="AA68" i="10"/>
  <c r="AE68" i="10"/>
  <c r="AI68" i="10"/>
  <c r="AM68" i="10"/>
  <c r="D69" i="10"/>
  <c r="H69" i="10"/>
  <c r="L69" i="10"/>
  <c r="P69" i="10"/>
  <c r="T69" i="10"/>
  <c r="X69" i="10"/>
  <c r="AB69" i="10"/>
  <c r="AF69" i="10"/>
  <c r="AJ69" i="10"/>
  <c r="AN69" i="10"/>
  <c r="E70" i="10"/>
  <c r="I70" i="10"/>
  <c r="M70" i="10"/>
  <c r="Q70" i="10"/>
  <c r="U70" i="10"/>
  <c r="Y70" i="10"/>
  <c r="AC70" i="10"/>
  <c r="AG70" i="10"/>
  <c r="AK70" i="10"/>
  <c r="AO70" i="10"/>
  <c r="F71" i="10"/>
  <c r="J71" i="10"/>
  <c r="N71" i="10"/>
  <c r="R71" i="10"/>
  <c r="V71" i="10"/>
  <c r="Z71" i="10"/>
  <c r="AD71" i="10"/>
  <c r="AH71" i="10"/>
  <c r="AL71" i="10"/>
  <c r="C72" i="10"/>
  <c r="G72" i="10"/>
  <c r="K72" i="10"/>
  <c r="O72" i="10"/>
  <c r="S72" i="10"/>
  <c r="W72" i="10"/>
  <c r="AA72" i="10"/>
  <c r="AE72" i="10"/>
  <c r="AI72" i="10"/>
  <c r="AM72" i="10"/>
  <c r="D73" i="10"/>
  <c r="H73" i="10"/>
  <c r="L73" i="10"/>
  <c r="P73" i="10"/>
  <c r="T73" i="10"/>
  <c r="X73" i="10"/>
  <c r="AB73" i="10"/>
  <c r="AF73" i="10"/>
  <c r="AJ73" i="10"/>
  <c r="AN73" i="10"/>
  <c r="E74" i="10"/>
  <c r="I74" i="10"/>
  <c r="M74" i="10"/>
  <c r="Q74" i="10"/>
  <c r="U74" i="10"/>
  <c r="Y74" i="10"/>
  <c r="AC74" i="10"/>
  <c r="AG74" i="10"/>
  <c r="AK74" i="10"/>
  <c r="AO74" i="10"/>
  <c r="F75" i="10"/>
  <c r="J75" i="10"/>
  <c r="N75" i="10"/>
  <c r="R75" i="10"/>
  <c r="V75" i="10"/>
  <c r="Z75" i="10"/>
  <c r="AD75" i="10"/>
  <c r="AH75" i="10"/>
  <c r="AL75" i="10"/>
  <c r="C76" i="10"/>
  <c r="G76" i="10"/>
  <c r="K76" i="10"/>
  <c r="O76" i="10"/>
  <c r="S76" i="10"/>
  <c r="W76" i="10"/>
  <c r="AA76" i="10"/>
  <c r="AE76" i="10"/>
  <c r="AI76" i="10"/>
  <c r="AM76" i="10"/>
  <c r="D77" i="10"/>
  <c r="H77" i="10"/>
  <c r="L77" i="10"/>
  <c r="P77" i="10"/>
  <c r="T77" i="10"/>
  <c r="X77" i="10"/>
  <c r="AB77" i="10"/>
  <c r="AF77" i="10"/>
  <c r="AJ77" i="10"/>
  <c r="AN77" i="10"/>
  <c r="E78" i="10"/>
  <c r="I78" i="10"/>
  <c r="M78" i="10"/>
  <c r="Q78" i="10"/>
  <c r="U78" i="10"/>
  <c r="Y78" i="10"/>
  <c r="AC78" i="10"/>
  <c r="AG78" i="10"/>
  <c r="AK78" i="10"/>
  <c r="AO78" i="10"/>
  <c r="F79" i="10"/>
  <c r="J79" i="10"/>
  <c r="N79" i="10"/>
  <c r="R79" i="10"/>
  <c r="V79" i="10"/>
  <c r="Z79" i="10"/>
  <c r="AD79" i="10"/>
  <c r="AH79" i="10"/>
  <c r="AL79" i="10"/>
  <c r="C80" i="10"/>
  <c r="G80" i="10"/>
  <c r="K80" i="10"/>
  <c r="O80" i="10"/>
  <c r="S80" i="10"/>
  <c r="W80" i="10"/>
  <c r="AA80" i="10"/>
  <c r="AE80" i="10"/>
  <c r="AI80" i="10"/>
  <c r="AM80" i="10"/>
  <c r="D81" i="10"/>
  <c r="H81" i="10"/>
  <c r="L81" i="10"/>
  <c r="P81" i="10"/>
  <c r="T81" i="10"/>
  <c r="X81" i="10"/>
  <c r="AB81" i="10"/>
  <c r="AF81" i="10"/>
  <c r="AJ81" i="10"/>
  <c r="AN81" i="10"/>
  <c r="E82" i="10"/>
  <c r="I82" i="10"/>
  <c r="M82" i="10"/>
  <c r="Q82" i="10"/>
  <c r="U82" i="10"/>
  <c r="Y82" i="10"/>
  <c r="AC82" i="10"/>
  <c r="AG82" i="10"/>
  <c r="AK82" i="10"/>
  <c r="AO82" i="10"/>
  <c r="F83" i="10"/>
  <c r="J83" i="10"/>
  <c r="N83" i="10"/>
  <c r="R83" i="10"/>
  <c r="V83" i="10"/>
  <c r="Z83" i="10"/>
  <c r="AD83" i="10"/>
  <c r="AH83" i="10"/>
  <c r="AL83" i="10"/>
  <c r="C84" i="10"/>
  <c r="G84" i="10"/>
  <c r="K84" i="10"/>
  <c r="O84" i="10"/>
  <c r="S84" i="10"/>
  <c r="W84" i="10"/>
  <c r="AA84" i="10"/>
  <c r="AE84" i="10"/>
  <c r="AI84" i="10"/>
  <c r="AM84" i="10"/>
  <c r="D85" i="10"/>
  <c r="H85" i="10"/>
  <c r="L85" i="10"/>
  <c r="P85" i="10"/>
  <c r="T85" i="10"/>
  <c r="X85" i="10"/>
  <c r="AB85" i="10"/>
  <c r="AF85" i="10"/>
  <c r="AJ85" i="10"/>
  <c r="AN85" i="10"/>
  <c r="E86" i="10"/>
  <c r="I86" i="10"/>
  <c r="M86" i="10"/>
  <c r="Q86" i="10"/>
  <c r="U86" i="10"/>
  <c r="Y86" i="10"/>
  <c r="AC86" i="10"/>
  <c r="AG86" i="10"/>
  <c r="AK86" i="10"/>
  <c r="AO86" i="10"/>
  <c r="F87" i="10"/>
  <c r="J87" i="10"/>
  <c r="N87" i="10"/>
  <c r="R87" i="10"/>
  <c r="V87" i="10"/>
  <c r="Z87" i="10"/>
  <c r="AD87" i="10"/>
  <c r="AH87" i="10"/>
  <c r="AL87" i="10"/>
  <c r="C88" i="10"/>
  <c r="G88" i="10"/>
  <c r="K88" i="10"/>
  <c r="O88" i="10"/>
  <c r="S88" i="10"/>
  <c r="W88" i="10"/>
  <c r="AA88" i="10"/>
  <c r="AE88" i="10"/>
  <c r="AI88" i="10"/>
  <c r="AM88" i="10"/>
  <c r="D89" i="10"/>
  <c r="H89" i="10"/>
  <c r="L89" i="10"/>
  <c r="P89" i="10"/>
  <c r="T89" i="10"/>
  <c r="X89" i="10"/>
  <c r="AB89" i="10"/>
  <c r="AF89" i="10"/>
  <c r="AJ89" i="10"/>
  <c r="AN89" i="10"/>
  <c r="E90" i="10"/>
  <c r="I90" i="10"/>
  <c r="M90" i="10"/>
  <c r="Q90" i="10"/>
  <c r="U90" i="10"/>
  <c r="Y90" i="10"/>
  <c r="AC90" i="10"/>
  <c r="AG90" i="10"/>
  <c r="AK90" i="10"/>
  <c r="AO90" i="10"/>
  <c r="F91" i="10"/>
  <c r="J91" i="10"/>
  <c r="N91" i="10"/>
  <c r="R91" i="10"/>
  <c r="V91" i="10"/>
  <c r="Z91" i="10"/>
  <c r="AD91" i="10"/>
  <c r="AH91" i="10"/>
  <c r="AL91" i="10"/>
  <c r="C92" i="10"/>
  <c r="G92" i="10"/>
  <c r="K92" i="10"/>
  <c r="O92" i="10"/>
  <c r="S92" i="10"/>
  <c r="W92" i="10"/>
  <c r="AA92" i="10"/>
  <c r="AE92" i="10"/>
  <c r="AI92" i="10"/>
  <c r="AM92" i="10"/>
  <c r="D93" i="10"/>
  <c r="H93" i="10"/>
  <c r="L93" i="10"/>
  <c r="P93" i="10"/>
  <c r="T93" i="10"/>
  <c r="X93" i="10"/>
  <c r="AB93" i="10"/>
  <c r="AF93" i="10"/>
  <c r="AJ93" i="10"/>
  <c r="AN93" i="10"/>
  <c r="E94" i="10"/>
  <c r="I94" i="10"/>
  <c r="M94" i="10"/>
  <c r="Q94" i="10"/>
  <c r="U94" i="10"/>
  <c r="Y94" i="10"/>
  <c r="AC94" i="10"/>
  <c r="AG94" i="10"/>
  <c r="AK94" i="10"/>
  <c r="AO94" i="10"/>
  <c r="F95" i="10"/>
  <c r="J95" i="10"/>
  <c r="N95" i="10"/>
  <c r="R95" i="10"/>
  <c r="V95" i="10"/>
  <c r="Z95" i="10"/>
  <c r="AD95" i="10"/>
  <c r="AH95" i="10"/>
  <c r="AL95" i="10"/>
  <c r="F11" i="10"/>
  <c r="J11" i="10"/>
  <c r="N11" i="10"/>
  <c r="R11" i="10"/>
  <c r="V11" i="10"/>
  <c r="Z11" i="10"/>
  <c r="AD11" i="10"/>
  <c r="AH11" i="10"/>
  <c r="AL11" i="10"/>
  <c r="C12" i="10"/>
  <c r="G12" i="10"/>
  <c r="K12" i="10"/>
  <c r="O12" i="10"/>
  <c r="S12" i="10"/>
  <c r="W12" i="10"/>
  <c r="AA12" i="10"/>
  <c r="AE12" i="10"/>
  <c r="AI12" i="10"/>
  <c r="AM12" i="10"/>
  <c r="D13" i="10"/>
  <c r="H13" i="10"/>
  <c r="L13" i="10"/>
  <c r="P13" i="10"/>
  <c r="T13" i="10"/>
  <c r="X13" i="10"/>
  <c r="AB13" i="10"/>
  <c r="AF13" i="10"/>
  <c r="AJ13" i="10"/>
  <c r="AN13" i="10"/>
  <c r="E14" i="10"/>
  <c r="I14" i="10"/>
  <c r="M14" i="10"/>
  <c r="Q14" i="10"/>
  <c r="U14" i="10"/>
  <c r="Y14" i="10"/>
  <c r="AC14" i="10"/>
  <c r="AG14" i="10"/>
  <c r="AK14" i="10"/>
  <c r="AO14" i="10"/>
  <c r="F15" i="10"/>
  <c r="J15" i="10"/>
  <c r="N15" i="10"/>
  <c r="R15" i="10"/>
  <c r="V15" i="10"/>
  <c r="Z15" i="10"/>
  <c r="AD15" i="10"/>
  <c r="AH15" i="10"/>
  <c r="AL15" i="10"/>
  <c r="C16" i="10"/>
  <c r="G16" i="10"/>
  <c r="K16" i="10"/>
  <c r="O16" i="10"/>
  <c r="S16" i="10"/>
  <c r="W16" i="10"/>
  <c r="AA16" i="10"/>
  <c r="AE16" i="10"/>
  <c r="AI16" i="10"/>
  <c r="AM16" i="10"/>
  <c r="D17" i="10"/>
  <c r="H17" i="10"/>
  <c r="L17" i="10"/>
  <c r="P17" i="10"/>
  <c r="T17" i="10"/>
  <c r="X17" i="10"/>
  <c r="AB17" i="10"/>
  <c r="AF17" i="10"/>
  <c r="AJ17" i="10"/>
  <c r="AN17" i="10"/>
  <c r="E18" i="10"/>
  <c r="I18" i="10"/>
  <c r="M18" i="10"/>
  <c r="Q18" i="10"/>
  <c r="U18" i="10"/>
  <c r="Y18" i="10"/>
  <c r="AC18" i="10"/>
  <c r="AG18" i="10"/>
  <c r="AK18" i="10"/>
  <c r="AO18" i="10"/>
  <c r="F19" i="10"/>
  <c r="J19" i="10"/>
  <c r="N19" i="10"/>
  <c r="R19" i="10"/>
  <c r="V19" i="10"/>
  <c r="Z19" i="10"/>
  <c r="AD19" i="10"/>
  <c r="AH19" i="10"/>
  <c r="AL19" i="10"/>
  <c r="C20" i="10"/>
  <c r="G20" i="10"/>
  <c r="K20" i="10"/>
  <c r="O20" i="10"/>
  <c r="S20" i="10"/>
  <c r="W20" i="10"/>
  <c r="AA20" i="10"/>
  <c r="AE20" i="10"/>
  <c r="AI20" i="10"/>
  <c r="AM20" i="10"/>
  <c r="D21" i="10"/>
  <c r="H21" i="10"/>
  <c r="L21" i="10"/>
  <c r="P21" i="10"/>
  <c r="T21" i="10"/>
  <c r="X21" i="10"/>
  <c r="AB21" i="10"/>
  <c r="AF21" i="10"/>
  <c r="AJ21" i="10"/>
  <c r="AN21" i="10"/>
  <c r="E22" i="10"/>
  <c r="I22" i="10"/>
  <c r="M22" i="10"/>
  <c r="Q22" i="10"/>
  <c r="U22" i="10"/>
  <c r="Y22" i="10"/>
  <c r="AC22" i="10"/>
  <c r="AG22" i="10"/>
  <c r="AK22" i="10"/>
  <c r="AO22" i="10"/>
  <c r="F23" i="10"/>
  <c r="J23" i="10"/>
  <c r="N23" i="10"/>
  <c r="R23" i="10"/>
  <c r="V23" i="10"/>
  <c r="Z23" i="10"/>
  <c r="AD23" i="10"/>
  <c r="AH23" i="10"/>
  <c r="AL23" i="10"/>
  <c r="C24" i="10"/>
  <c r="G24" i="10"/>
  <c r="K24" i="10"/>
  <c r="O24" i="10"/>
  <c r="S24" i="10"/>
  <c r="W24" i="10"/>
  <c r="AA24" i="10"/>
  <c r="AE24" i="10"/>
  <c r="AI24" i="10"/>
  <c r="AM24" i="10"/>
  <c r="D25" i="10"/>
  <c r="H25" i="10"/>
  <c r="L25" i="10"/>
  <c r="P25" i="10"/>
  <c r="T25" i="10"/>
  <c r="X25" i="10"/>
  <c r="AB25" i="10"/>
  <c r="AF25" i="10"/>
  <c r="AJ25" i="10"/>
  <c r="AN25" i="10"/>
  <c r="E26" i="10"/>
  <c r="I26" i="10"/>
  <c r="M26" i="10"/>
  <c r="Q26" i="10"/>
  <c r="U26" i="10"/>
  <c r="Y26" i="10"/>
  <c r="AC26" i="10"/>
  <c r="AG26" i="10"/>
  <c r="AK26" i="10"/>
  <c r="AO26" i="10"/>
  <c r="F27" i="10"/>
  <c r="J27" i="10"/>
  <c r="N27" i="10"/>
  <c r="R27" i="10"/>
  <c r="V27" i="10"/>
  <c r="Z27" i="10"/>
  <c r="AD27" i="10"/>
  <c r="AH27" i="10"/>
  <c r="AL27" i="10"/>
  <c r="C28" i="10"/>
  <c r="G28" i="10"/>
  <c r="K28" i="10"/>
  <c r="O28" i="10"/>
  <c r="S28" i="10"/>
  <c r="W28" i="10"/>
  <c r="AA28" i="10"/>
  <c r="AE28" i="10"/>
  <c r="AI28" i="10"/>
  <c r="AM28" i="10"/>
  <c r="D29" i="10"/>
  <c r="H29" i="10"/>
  <c r="L29" i="10"/>
  <c r="P29" i="10"/>
  <c r="T29" i="10"/>
  <c r="X29" i="10"/>
  <c r="AB29" i="10"/>
  <c r="AF29" i="10"/>
  <c r="AJ29" i="10"/>
  <c r="AN29" i="10"/>
  <c r="E30" i="10"/>
  <c r="I30" i="10"/>
  <c r="M30" i="10"/>
  <c r="Q30" i="10"/>
  <c r="U30" i="10"/>
  <c r="Y30" i="10"/>
  <c r="AC30" i="10"/>
  <c r="AG30" i="10"/>
  <c r="AK30" i="10"/>
  <c r="AO30" i="10"/>
  <c r="F31" i="10"/>
  <c r="J31" i="10"/>
  <c r="N31" i="10"/>
  <c r="R31" i="10"/>
  <c r="V31" i="10"/>
  <c r="Z31" i="10"/>
  <c r="AD31" i="10"/>
  <c r="AH31" i="10"/>
  <c r="AL31" i="10"/>
  <c r="C32" i="10"/>
  <c r="G32" i="10"/>
  <c r="K32" i="10"/>
  <c r="O32" i="10"/>
  <c r="S32" i="10"/>
  <c r="W32" i="10"/>
  <c r="AA32" i="10"/>
  <c r="AE32" i="10"/>
  <c r="AI32" i="10"/>
  <c r="AM32" i="10"/>
  <c r="D33" i="10"/>
  <c r="H33" i="10"/>
  <c r="L33" i="10"/>
  <c r="P33" i="10"/>
  <c r="T33" i="10"/>
  <c r="X33" i="10"/>
  <c r="AB33" i="10"/>
  <c r="AF33" i="10"/>
  <c r="AJ33" i="10"/>
  <c r="AN33" i="10"/>
  <c r="E34" i="10"/>
  <c r="I34" i="10"/>
  <c r="M34" i="10"/>
  <c r="Q34" i="10"/>
  <c r="U34" i="10"/>
  <c r="Y34" i="10"/>
  <c r="AC34" i="10"/>
  <c r="AG34" i="10"/>
  <c r="AK34" i="10"/>
  <c r="AO34" i="10"/>
  <c r="F35" i="10"/>
  <c r="J35" i="10"/>
  <c r="N35" i="10"/>
  <c r="R35" i="10"/>
  <c r="V35" i="10"/>
  <c r="Z35" i="10"/>
  <c r="AD35" i="10"/>
  <c r="AH35" i="10"/>
  <c r="AL35" i="10"/>
  <c r="C36" i="10"/>
  <c r="G36" i="10"/>
  <c r="K36" i="10"/>
  <c r="O36" i="10"/>
  <c r="S36" i="10"/>
  <c r="W36" i="10"/>
  <c r="AA36" i="10"/>
  <c r="AE36" i="10"/>
  <c r="AI36" i="10"/>
  <c r="AM36" i="10"/>
  <c r="D37" i="10"/>
  <c r="H37" i="10"/>
  <c r="L37" i="10"/>
  <c r="P37" i="10"/>
  <c r="T37" i="10"/>
  <c r="X37" i="10"/>
  <c r="AB37" i="10"/>
  <c r="AF37" i="10"/>
  <c r="AJ37" i="10"/>
  <c r="AN37" i="10"/>
  <c r="E38" i="10"/>
  <c r="I38" i="10"/>
  <c r="M38" i="10"/>
  <c r="Q38" i="10"/>
  <c r="U38" i="10"/>
  <c r="Y38" i="10"/>
  <c r="AC38" i="10"/>
  <c r="AG38" i="10"/>
  <c r="AK38" i="10"/>
  <c r="AO38" i="10"/>
  <c r="F39" i="10"/>
  <c r="J39" i="10"/>
  <c r="N39" i="10"/>
  <c r="R39" i="10"/>
  <c r="V39" i="10"/>
  <c r="Z39" i="10"/>
  <c r="AD39" i="10"/>
  <c r="AH39" i="10"/>
  <c r="AL39" i="10"/>
  <c r="C40" i="10"/>
  <c r="G40" i="10"/>
  <c r="K40" i="10"/>
  <c r="O40" i="10"/>
  <c r="S40" i="10"/>
  <c r="W40" i="10"/>
  <c r="AA40" i="10"/>
  <c r="AE40" i="10"/>
  <c r="AI40" i="10"/>
  <c r="AM40" i="10"/>
  <c r="D41" i="10"/>
  <c r="H41" i="10"/>
  <c r="L41" i="10"/>
  <c r="P41" i="10"/>
  <c r="T41" i="10"/>
  <c r="X41" i="10"/>
  <c r="AB41" i="10"/>
  <c r="AF41" i="10"/>
  <c r="AJ41" i="10"/>
  <c r="AN41" i="10"/>
  <c r="E42" i="10"/>
  <c r="I42" i="10"/>
  <c r="M42" i="10"/>
  <c r="Q42" i="10"/>
  <c r="U42" i="10"/>
  <c r="Y42" i="10"/>
  <c r="AC42" i="10"/>
  <c r="AG42" i="10"/>
  <c r="AK42" i="10"/>
  <c r="AO42" i="10"/>
  <c r="F43" i="10"/>
  <c r="J43" i="10"/>
  <c r="N43" i="10"/>
  <c r="R43" i="10"/>
  <c r="V43" i="10"/>
  <c r="Z43" i="10"/>
  <c r="AD43" i="10"/>
  <c r="AH43" i="10"/>
  <c r="AL43" i="10"/>
  <c r="C44" i="10"/>
  <c r="G44" i="10"/>
  <c r="K44" i="10"/>
  <c r="O44" i="10"/>
  <c r="S44" i="10"/>
  <c r="W44" i="10"/>
  <c r="AA44" i="10"/>
  <c r="AE44" i="10"/>
  <c r="AI44" i="10"/>
  <c r="AM44" i="10"/>
  <c r="D45" i="10"/>
  <c r="H45" i="10"/>
  <c r="L45" i="10"/>
  <c r="P45" i="10"/>
  <c r="T45" i="10"/>
  <c r="X45" i="10"/>
  <c r="AB45" i="10"/>
  <c r="AF45" i="10"/>
  <c r="AJ45" i="10"/>
  <c r="AN45" i="10"/>
  <c r="E46" i="10"/>
  <c r="I46" i="10"/>
  <c r="M46" i="10"/>
  <c r="Q46" i="10"/>
  <c r="U46" i="10"/>
  <c r="Y46" i="10"/>
  <c r="AC46" i="10"/>
  <c r="AG46" i="10"/>
  <c r="AK46" i="10"/>
  <c r="AO46" i="10"/>
  <c r="F47" i="10"/>
  <c r="J47" i="10"/>
  <c r="N47" i="10"/>
  <c r="R47" i="10"/>
  <c r="V47" i="10"/>
  <c r="Z47" i="10"/>
  <c r="AD47" i="10"/>
  <c r="AH47" i="10"/>
  <c r="AL47" i="10"/>
  <c r="C48" i="10"/>
  <c r="G48" i="10"/>
  <c r="K48" i="10"/>
  <c r="O48" i="10"/>
  <c r="S48" i="10"/>
  <c r="W48" i="10"/>
  <c r="AA48" i="10"/>
  <c r="AE48" i="10"/>
  <c r="AI48" i="10"/>
  <c r="AM48" i="10"/>
  <c r="D49" i="10"/>
  <c r="H49" i="10"/>
  <c r="L49" i="10"/>
  <c r="P49" i="10"/>
  <c r="T49" i="10"/>
  <c r="X49" i="10"/>
  <c r="AB49" i="10"/>
  <c r="AF49" i="10"/>
  <c r="AJ49" i="10"/>
  <c r="AN49" i="10"/>
  <c r="E50" i="10"/>
  <c r="I50" i="10"/>
  <c r="M50" i="10"/>
  <c r="Q50" i="10"/>
  <c r="U50" i="10"/>
  <c r="Y50" i="10"/>
  <c r="AC50" i="10"/>
  <c r="AG50" i="10"/>
  <c r="AK50" i="10"/>
  <c r="AO50" i="10"/>
  <c r="C11" i="10"/>
  <c r="G11" i="10"/>
  <c r="K11" i="10"/>
  <c r="O11" i="10"/>
  <c r="S11" i="10"/>
  <c r="W11" i="10"/>
  <c r="AA11" i="10"/>
  <c r="AE11" i="10"/>
  <c r="AI11" i="10"/>
  <c r="AM11" i="10"/>
  <c r="D12" i="10"/>
  <c r="H12" i="10"/>
  <c r="L12" i="10"/>
  <c r="P12" i="10"/>
  <c r="T12" i="10"/>
  <c r="X12" i="10"/>
  <c r="AB12" i="10"/>
  <c r="AF12" i="10"/>
  <c r="AJ12" i="10"/>
  <c r="AN12" i="10"/>
  <c r="E13" i="10"/>
  <c r="I13" i="10"/>
  <c r="M13" i="10"/>
  <c r="Q13" i="10"/>
  <c r="U13" i="10"/>
  <c r="Y13" i="10"/>
  <c r="AC13" i="10"/>
  <c r="AG13" i="10"/>
  <c r="AK13" i="10"/>
  <c r="AO13" i="10"/>
  <c r="F14" i="10"/>
  <c r="J14" i="10"/>
  <c r="N14" i="10"/>
  <c r="R14" i="10"/>
  <c r="V14" i="10"/>
  <c r="Z14" i="10"/>
  <c r="AD14" i="10"/>
  <c r="AH14" i="10"/>
  <c r="AL14" i="10"/>
  <c r="C15" i="10"/>
  <c r="G15" i="10"/>
  <c r="K15" i="10"/>
  <c r="O15" i="10"/>
  <c r="S15" i="10"/>
  <c r="W15" i="10"/>
  <c r="AA15" i="10"/>
  <c r="AE15" i="10"/>
  <c r="AI15" i="10"/>
  <c r="AM15" i="10"/>
  <c r="D16" i="10"/>
  <c r="H16" i="10"/>
  <c r="L16" i="10"/>
  <c r="P16" i="10"/>
  <c r="T16" i="10"/>
  <c r="X16" i="10"/>
  <c r="AB16" i="10"/>
  <c r="AF16" i="10"/>
  <c r="AJ16" i="10"/>
  <c r="AN16" i="10"/>
  <c r="E17" i="10"/>
  <c r="I17" i="10"/>
  <c r="M17" i="10"/>
  <c r="Q17" i="10"/>
  <c r="U17" i="10"/>
  <c r="Y17" i="10"/>
  <c r="AC17" i="10"/>
  <c r="AG17" i="10"/>
  <c r="AK17" i="10"/>
  <c r="AO17" i="10"/>
  <c r="F18" i="10"/>
  <c r="J18" i="10"/>
  <c r="N18" i="10"/>
  <c r="R18" i="10"/>
  <c r="V18" i="10"/>
  <c r="Z18" i="10"/>
  <c r="AD18" i="10"/>
  <c r="AH18" i="10"/>
  <c r="AL18" i="10"/>
  <c r="C19" i="10"/>
  <c r="G19" i="10"/>
  <c r="K19" i="10"/>
  <c r="O19" i="10"/>
  <c r="S19" i="10"/>
  <c r="W19" i="10"/>
  <c r="AA19" i="10"/>
  <c r="AE19" i="10"/>
  <c r="AI19" i="10"/>
  <c r="AM19" i="10"/>
  <c r="D20" i="10"/>
  <c r="H20" i="10"/>
  <c r="L20" i="10"/>
  <c r="P20" i="10"/>
  <c r="T20" i="10"/>
  <c r="X20" i="10"/>
  <c r="AB20" i="10"/>
  <c r="AF20" i="10"/>
  <c r="AJ20" i="10"/>
  <c r="AN20" i="10"/>
  <c r="E21" i="10"/>
  <c r="I21" i="10"/>
  <c r="M21" i="10"/>
  <c r="Q21" i="10"/>
  <c r="U21" i="10"/>
  <c r="Y21" i="10"/>
  <c r="AC21" i="10"/>
  <c r="AG21" i="10"/>
  <c r="AK21" i="10"/>
  <c r="AO21" i="10"/>
  <c r="F22" i="10"/>
  <c r="J22" i="10"/>
  <c r="N22" i="10"/>
  <c r="R22" i="10"/>
  <c r="V22" i="10"/>
  <c r="Z22" i="10"/>
  <c r="AD22" i="10"/>
  <c r="AH22" i="10"/>
  <c r="AL22" i="10"/>
  <c r="C23" i="10"/>
  <c r="G23" i="10"/>
  <c r="K23" i="10"/>
  <c r="O23" i="10"/>
  <c r="S23" i="10"/>
  <c r="W23" i="10"/>
  <c r="AA23" i="10"/>
  <c r="AE23" i="10"/>
  <c r="AI23" i="10"/>
  <c r="AM23" i="10"/>
  <c r="D24" i="10"/>
  <c r="H24" i="10"/>
  <c r="L24" i="10"/>
  <c r="P24" i="10"/>
  <c r="T24" i="10"/>
  <c r="X24" i="10"/>
  <c r="AB24" i="10"/>
  <c r="AF24" i="10"/>
  <c r="AJ24" i="10"/>
  <c r="AN24" i="10"/>
  <c r="E25" i="10"/>
  <c r="I25" i="10"/>
  <c r="M25" i="10"/>
  <c r="Q25" i="10"/>
  <c r="U25" i="10"/>
  <c r="Y25" i="10"/>
  <c r="AC25" i="10"/>
  <c r="AG25" i="10"/>
  <c r="AK25" i="10"/>
  <c r="AO25" i="10"/>
  <c r="F26" i="10"/>
  <c r="J26" i="10"/>
  <c r="N26" i="10"/>
  <c r="R26" i="10"/>
  <c r="V26" i="10"/>
  <c r="Z26" i="10"/>
  <c r="AD26" i="10"/>
  <c r="AH26" i="10"/>
  <c r="AL26" i="10"/>
  <c r="C27" i="10"/>
  <c r="G27" i="10"/>
  <c r="K27" i="10"/>
  <c r="O27" i="10"/>
  <c r="S27" i="10"/>
  <c r="W27" i="10"/>
  <c r="AA27" i="10"/>
  <c r="AE27" i="10"/>
  <c r="AI27" i="10"/>
  <c r="AM27" i="10"/>
  <c r="D28" i="10"/>
  <c r="H28" i="10"/>
  <c r="L28" i="10"/>
  <c r="P28" i="10"/>
  <c r="T28" i="10"/>
  <c r="X28" i="10"/>
  <c r="AB28" i="10"/>
  <c r="AF28" i="10"/>
  <c r="AJ28" i="10"/>
  <c r="AN28" i="10"/>
  <c r="E29" i="10"/>
  <c r="I29" i="10"/>
  <c r="M29" i="10"/>
  <c r="Q29" i="10"/>
  <c r="U29" i="10"/>
  <c r="Y29" i="10"/>
  <c r="AC29" i="10"/>
  <c r="AG29" i="10"/>
  <c r="AK29" i="10"/>
  <c r="AO29" i="10"/>
  <c r="F30" i="10"/>
  <c r="J30" i="10"/>
  <c r="N30" i="10"/>
  <c r="R30" i="10"/>
  <c r="V30" i="10"/>
  <c r="Z30" i="10"/>
  <c r="AD30" i="10"/>
  <c r="AH30" i="10"/>
  <c r="AL30" i="10"/>
  <c r="C31" i="10"/>
  <c r="G31" i="10"/>
  <c r="K31" i="10"/>
  <c r="O31" i="10"/>
  <c r="S31" i="10"/>
  <c r="W31" i="10"/>
  <c r="AA31" i="10"/>
  <c r="AE31" i="10"/>
  <c r="AI31" i="10"/>
  <c r="AM31" i="10"/>
  <c r="D32" i="10"/>
  <c r="H32" i="10"/>
  <c r="L32" i="10"/>
  <c r="P32" i="10"/>
  <c r="T32" i="10"/>
  <c r="X32" i="10"/>
  <c r="AB32" i="10"/>
  <c r="AF32" i="10"/>
  <c r="AJ32" i="10"/>
  <c r="AN32" i="10"/>
  <c r="E33" i="10"/>
  <c r="I33" i="10"/>
  <c r="M33" i="10"/>
  <c r="Q33" i="10"/>
  <c r="U33" i="10"/>
  <c r="Y33" i="10"/>
  <c r="AC33" i="10"/>
  <c r="AG33" i="10"/>
  <c r="AK33" i="10"/>
  <c r="AO33" i="10"/>
  <c r="F34" i="10"/>
  <c r="J34" i="10"/>
  <c r="N34" i="10"/>
  <c r="R34" i="10"/>
  <c r="V34" i="10"/>
  <c r="Z34" i="10"/>
  <c r="AD34" i="10"/>
  <c r="AH34" i="10"/>
  <c r="AL34" i="10"/>
  <c r="C35" i="10"/>
  <c r="G35" i="10"/>
  <c r="K35" i="10"/>
  <c r="O35" i="10"/>
  <c r="S35" i="10"/>
  <c r="W35" i="10"/>
  <c r="AA35" i="10"/>
  <c r="AE35" i="10"/>
  <c r="AI35" i="10"/>
  <c r="AM35" i="10"/>
  <c r="D36" i="10"/>
  <c r="H36" i="10"/>
  <c r="L36" i="10"/>
  <c r="P36" i="10"/>
  <c r="T36" i="10"/>
  <c r="X36" i="10"/>
  <c r="AB36" i="10"/>
  <c r="AF36" i="10"/>
  <c r="AJ36" i="10"/>
  <c r="AN36" i="10"/>
  <c r="E37" i="10"/>
  <c r="I37" i="10"/>
  <c r="M37" i="10"/>
  <c r="Q37" i="10"/>
  <c r="U37" i="10"/>
  <c r="Y37" i="10"/>
  <c r="AC37" i="10"/>
  <c r="AG37" i="10"/>
  <c r="AK37" i="10"/>
  <c r="AO37" i="10"/>
  <c r="F38" i="10"/>
  <c r="J38" i="10"/>
  <c r="N38" i="10"/>
  <c r="R38" i="10"/>
  <c r="V38" i="10"/>
  <c r="Z38" i="10"/>
  <c r="AD38" i="10"/>
  <c r="AH38" i="10"/>
  <c r="AL38" i="10"/>
  <c r="C39" i="10"/>
  <c r="G39" i="10"/>
  <c r="K39" i="10"/>
  <c r="O39" i="10"/>
  <c r="S39" i="10"/>
  <c r="W39" i="10"/>
  <c r="AA39" i="10"/>
  <c r="AE39" i="10"/>
  <c r="AI39" i="10"/>
  <c r="AM39" i="10"/>
  <c r="D40" i="10"/>
  <c r="H40" i="10"/>
  <c r="L40" i="10"/>
  <c r="P40" i="10"/>
  <c r="T40" i="10"/>
  <c r="X40" i="10"/>
  <c r="AB40" i="10"/>
  <c r="AF40" i="10"/>
  <c r="AJ40" i="10"/>
  <c r="AN40" i="10"/>
  <c r="E41" i="10"/>
  <c r="I41" i="10"/>
  <c r="M41" i="10"/>
  <c r="Q41" i="10"/>
  <c r="U41" i="10"/>
  <c r="Y41" i="10"/>
  <c r="AC41" i="10"/>
  <c r="AG41" i="10"/>
  <c r="AK41" i="10"/>
  <c r="AO41" i="10"/>
  <c r="F42" i="10"/>
  <c r="J42" i="10"/>
  <c r="N42" i="10"/>
  <c r="R42" i="10"/>
  <c r="V42" i="10"/>
  <c r="Z42" i="10"/>
  <c r="AD42" i="10"/>
  <c r="AH42" i="10"/>
  <c r="AL42" i="10"/>
  <c r="C43" i="10"/>
  <c r="G43" i="10"/>
  <c r="K43" i="10"/>
  <c r="O43" i="10"/>
  <c r="S43" i="10"/>
  <c r="W43" i="10"/>
  <c r="AA43" i="10"/>
  <c r="AE43" i="10"/>
  <c r="AI43" i="10"/>
  <c r="AM43" i="10"/>
  <c r="D44" i="10"/>
  <c r="H44" i="10"/>
  <c r="L44" i="10"/>
  <c r="P44" i="10"/>
  <c r="T44" i="10"/>
  <c r="X44" i="10"/>
  <c r="AB44" i="10"/>
  <c r="AF44" i="10"/>
  <c r="AJ44" i="10"/>
  <c r="AN44" i="10"/>
  <c r="E45" i="10"/>
  <c r="I45" i="10"/>
  <c r="M45" i="10"/>
  <c r="Q45" i="10"/>
  <c r="U45" i="10"/>
  <c r="Y45" i="10"/>
  <c r="AC45" i="10"/>
  <c r="AG45" i="10"/>
  <c r="AK45" i="10"/>
  <c r="AO45" i="10"/>
  <c r="F46" i="10"/>
  <c r="J46" i="10"/>
  <c r="N46" i="10"/>
  <c r="R46" i="10"/>
  <c r="V46" i="10"/>
  <c r="Z46" i="10"/>
  <c r="AD46" i="10"/>
  <c r="AH46" i="10"/>
  <c r="AL46" i="10"/>
  <c r="C47" i="10"/>
  <c r="G47" i="10"/>
  <c r="K47" i="10"/>
  <c r="O47" i="10"/>
  <c r="S47" i="10"/>
  <c r="W47" i="10"/>
  <c r="AA47" i="10"/>
  <c r="AE47" i="10"/>
  <c r="AI47" i="10"/>
  <c r="AM47" i="10"/>
  <c r="D48" i="10"/>
  <c r="H48" i="10"/>
  <c r="L48" i="10"/>
  <c r="P48" i="10"/>
  <c r="T48" i="10"/>
  <c r="X48" i="10"/>
  <c r="AB48" i="10"/>
  <c r="AF48" i="10"/>
  <c r="AJ48" i="10"/>
  <c r="AN48" i="10"/>
  <c r="E49" i="10"/>
  <c r="I49" i="10"/>
  <c r="M49" i="10"/>
  <c r="Q49" i="10"/>
  <c r="U49" i="10"/>
  <c r="Y49" i="10"/>
  <c r="AC49" i="10"/>
  <c r="AG49" i="10"/>
  <c r="AK49" i="10"/>
  <c r="AO49" i="10"/>
  <c r="F50" i="10"/>
  <c r="J50" i="10"/>
  <c r="N50" i="10"/>
  <c r="R50" i="10"/>
  <c r="V50" i="10"/>
  <c r="Z50" i="10"/>
  <c r="AD50" i="10"/>
  <c r="AH50" i="10"/>
  <c r="AL50" i="10"/>
  <c r="D11" i="10"/>
  <c r="H11" i="10"/>
  <c r="L11" i="10"/>
  <c r="P11" i="10"/>
  <c r="T11" i="10"/>
  <c r="X11" i="10"/>
  <c r="AB11" i="10"/>
  <c r="AF11" i="10"/>
  <c r="AJ11" i="10"/>
  <c r="AN11" i="10"/>
  <c r="E12" i="10"/>
  <c r="I12" i="10"/>
  <c r="M12" i="10"/>
  <c r="Q12" i="10"/>
  <c r="U12" i="10"/>
  <c r="Y12" i="10"/>
  <c r="AC12" i="10"/>
  <c r="AG12" i="10"/>
  <c r="AK12" i="10"/>
  <c r="AO12" i="10"/>
  <c r="F13" i="10"/>
  <c r="J13" i="10"/>
  <c r="N13" i="10"/>
  <c r="R13" i="10"/>
  <c r="V13" i="10"/>
  <c r="Z13" i="10"/>
  <c r="AD13" i="10"/>
  <c r="AH13" i="10"/>
  <c r="AL13" i="10"/>
  <c r="C14" i="10"/>
  <c r="G14" i="10"/>
  <c r="K14" i="10"/>
  <c r="O14" i="10"/>
  <c r="S14" i="10"/>
  <c r="W14" i="10"/>
  <c r="AA14" i="10"/>
  <c r="AE14" i="10"/>
  <c r="AI14" i="10"/>
  <c r="AM14" i="10"/>
  <c r="D15" i="10"/>
  <c r="H15" i="10"/>
  <c r="L15" i="10"/>
  <c r="P15" i="10"/>
  <c r="T15" i="10"/>
  <c r="X15" i="10"/>
  <c r="AB15" i="10"/>
  <c r="AF15" i="10"/>
  <c r="AJ15" i="10"/>
  <c r="AN15" i="10"/>
  <c r="E16" i="10"/>
  <c r="I16" i="10"/>
  <c r="M16" i="10"/>
  <c r="Q16" i="10"/>
  <c r="U16" i="10"/>
  <c r="Y16" i="10"/>
  <c r="AC16" i="10"/>
  <c r="AG16" i="10"/>
  <c r="AK16" i="10"/>
  <c r="AO16" i="10"/>
  <c r="F17" i="10"/>
  <c r="J17" i="10"/>
  <c r="N17" i="10"/>
  <c r="R17" i="10"/>
  <c r="V17" i="10"/>
  <c r="Z17" i="10"/>
  <c r="AD17" i="10"/>
  <c r="AH17" i="10"/>
  <c r="AL17" i="10"/>
  <c r="C18" i="10"/>
  <c r="G18" i="10"/>
  <c r="K18" i="10"/>
  <c r="O18" i="10"/>
  <c r="S18" i="10"/>
  <c r="W18" i="10"/>
  <c r="AA18" i="10"/>
  <c r="AE18" i="10"/>
  <c r="AI18" i="10"/>
  <c r="AM18" i="10"/>
  <c r="D19" i="10"/>
  <c r="H19" i="10"/>
  <c r="L19" i="10"/>
  <c r="P19" i="10"/>
  <c r="T19" i="10"/>
  <c r="X19" i="10"/>
  <c r="AB19" i="10"/>
  <c r="AF19" i="10"/>
  <c r="AJ19" i="10"/>
  <c r="AN19" i="10"/>
  <c r="E20" i="10"/>
  <c r="I20" i="10"/>
  <c r="M20" i="10"/>
  <c r="Q20" i="10"/>
  <c r="U20" i="10"/>
  <c r="Y20" i="10"/>
  <c r="AC20" i="10"/>
  <c r="AG20" i="10"/>
  <c r="AK20" i="10"/>
  <c r="AO20" i="10"/>
  <c r="F21" i="10"/>
  <c r="J21" i="10"/>
  <c r="N21" i="10"/>
  <c r="R21" i="10"/>
  <c r="V21" i="10"/>
  <c r="Z21" i="10"/>
  <c r="AD21" i="10"/>
  <c r="AH21" i="10"/>
  <c r="AL21" i="10"/>
  <c r="C22" i="10"/>
  <c r="G22" i="10"/>
  <c r="K22" i="10"/>
  <c r="O22" i="10"/>
  <c r="S22" i="10"/>
  <c r="W22" i="10"/>
  <c r="AA22" i="10"/>
  <c r="AE22" i="10"/>
  <c r="AI22" i="10"/>
  <c r="AM22" i="10"/>
  <c r="D23" i="10"/>
  <c r="H23" i="10"/>
  <c r="L23" i="10"/>
  <c r="P23" i="10"/>
  <c r="T23" i="10"/>
  <c r="X23" i="10"/>
  <c r="AB23" i="10"/>
  <c r="AF23" i="10"/>
  <c r="AJ23" i="10"/>
  <c r="AN23" i="10"/>
  <c r="E24" i="10"/>
  <c r="I24" i="10"/>
  <c r="M24" i="10"/>
  <c r="Q24" i="10"/>
  <c r="U24" i="10"/>
  <c r="Y24" i="10"/>
  <c r="AC24" i="10"/>
  <c r="AG24" i="10"/>
  <c r="AK24" i="10"/>
  <c r="AO24" i="10"/>
  <c r="F25" i="10"/>
  <c r="J25" i="10"/>
  <c r="N25" i="10"/>
  <c r="R25" i="10"/>
  <c r="V25" i="10"/>
  <c r="Z25" i="10"/>
  <c r="AD25" i="10"/>
  <c r="AH25" i="10"/>
  <c r="AL25" i="10"/>
  <c r="C26" i="10"/>
  <c r="G26" i="10"/>
  <c r="K26" i="10"/>
  <c r="O26" i="10"/>
  <c r="S26" i="10"/>
  <c r="W26" i="10"/>
  <c r="AA26" i="10"/>
  <c r="AE26" i="10"/>
  <c r="AI26" i="10"/>
  <c r="AM26" i="10"/>
  <c r="D27" i="10"/>
  <c r="H27" i="10"/>
  <c r="L27" i="10"/>
  <c r="P27" i="10"/>
  <c r="T27" i="10"/>
  <c r="X27" i="10"/>
  <c r="AB27" i="10"/>
  <c r="AF27" i="10"/>
  <c r="AJ27" i="10"/>
  <c r="AN27" i="10"/>
  <c r="E28" i="10"/>
  <c r="I28" i="10"/>
  <c r="M28" i="10"/>
  <c r="Q28" i="10"/>
  <c r="U28" i="10"/>
  <c r="Y28" i="10"/>
  <c r="AC28" i="10"/>
  <c r="AG28" i="10"/>
  <c r="AK28" i="10"/>
  <c r="AO28" i="10"/>
  <c r="F29" i="10"/>
  <c r="J29" i="10"/>
  <c r="N29" i="10"/>
  <c r="R29" i="10"/>
  <c r="V29" i="10"/>
  <c r="Z29" i="10"/>
  <c r="AD29" i="10"/>
  <c r="AH29" i="10"/>
  <c r="AL29" i="10"/>
  <c r="C30" i="10"/>
  <c r="G30" i="10"/>
  <c r="K30" i="10"/>
  <c r="O30" i="10"/>
  <c r="S30" i="10"/>
  <c r="W30" i="10"/>
  <c r="AA30" i="10"/>
  <c r="AE30" i="10"/>
  <c r="AI30" i="10"/>
  <c r="AM30" i="10"/>
  <c r="D31" i="10"/>
  <c r="H31" i="10"/>
  <c r="L31" i="10"/>
  <c r="P31" i="10"/>
  <c r="T31" i="10"/>
  <c r="X31" i="10"/>
  <c r="AB31" i="10"/>
  <c r="AF31" i="10"/>
  <c r="AJ31" i="10"/>
  <c r="AN31" i="10"/>
  <c r="E32" i="10"/>
  <c r="I32" i="10"/>
  <c r="M32" i="10"/>
  <c r="Q32" i="10"/>
  <c r="U32" i="10"/>
  <c r="Y32" i="10"/>
  <c r="AC32" i="10"/>
  <c r="AG32" i="10"/>
  <c r="AK32" i="10"/>
  <c r="AO32" i="10"/>
  <c r="F33" i="10"/>
  <c r="J33" i="10"/>
  <c r="N33" i="10"/>
  <c r="R33" i="10"/>
  <c r="V33" i="10"/>
  <c r="Z33" i="10"/>
  <c r="AD33" i="10"/>
  <c r="AH33" i="10"/>
  <c r="AL33" i="10"/>
  <c r="C34" i="10"/>
  <c r="G34" i="10"/>
  <c r="K34" i="10"/>
  <c r="O34" i="10"/>
  <c r="S34" i="10"/>
  <c r="W34" i="10"/>
  <c r="AA34" i="10"/>
  <c r="AE34" i="10"/>
  <c r="AI34" i="10"/>
  <c r="AM34" i="10"/>
  <c r="D35" i="10"/>
  <c r="H35" i="10"/>
  <c r="L35" i="10"/>
  <c r="P35" i="10"/>
  <c r="T35" i="10"/>
  <c r="X35" i="10"/>
  <c r="AB35" i="10"/>
  <c r="AF35" i="10"/>
  <c r="AJ35" i="10"/>
  <c r="AN35" i="10"/>
  <c r="E36" i="10"/>
  <c r="I36" i="10"/>
  <c r="M36" i="10"/>
  <c r="Q36" i="10"/>
  <c r="U36" i="10"/>
  <c r="Y36" i="10"/>
  <c r="AC36" i="10"/>
  <c r="AG36" i="10"/>
  <c r="AK36" i="10"/>
  <c r="AO36" i="10"/>
  <c r="F37" i="10"/>
  <c r="J37" i="10"/>
  <c r="N37" i="10"/>
  <c r="R37" i="10"/>
  <c r="V37" i="10"/>
  <c r="Z37" i="10"/>
  <c r="AD37" i="10"/>
  <c r="AH37" i="10"/>
  <c r="AL37" i="10"/>
  <c r="C38" i="10"/>
  <c r="G38" i="10"/>
  <c r="K38" i="10"/>
  <c r="O38" i="10"/>
  <c r="S38" i="10"/>
  <c r="W38" i="10"/>
  <c r="AA38" i="10"/>
  <c r="AE38" i="10"/>
  <c r="AI38" i="10"/>
  <c r="AM38" i="10"/>
  <c r="D39" i="10"/>
  <c r="H39" i="10"/>
  <c r="L39" i="10"/>
  <c r="P39" i="10"/>
  <c r="T39" i="10"/>
  <c r="X39" i="10"/>
  <c r="AB39" i="10"/>
  <c r="AF39" i="10"/>
  <c r="AJ39" i="10"/>
  <c r="AN39" i="10"/>
  <c r="E40" i="10"/>
  <c r="I40" i="10"/>
  <c r="M40" i="10"/>
  <c r="Q40" i="10"/>
  <c r="U40" i="10"/>
  <c r="Y40" i="10"/>
  <c r="AC40" i="10"/>
  <c r="AG40" i="10"/>
  <c r="AK40" i="10"/>
  <c r="AO40" i="10"/>
  <c r="F41" i="10"/>
  <c r="J41" i="10"/>
  <c r="N41" i="10"/>
  <c r="R41" i="10"/>
  <c r="V41" i="10"/>
  <c r="Z41" i="10"/>
  <c r="AD41" i="10"/>
  <c r="AH41" i="10"/>
  <c r="AL41" i="10"/>
  <c r="C42" i="10"/>
  <c r="G42" i="10"/>
  <c r="K42" i="10"/>
  <c r="O42" i="10"/>
  <c r="S42" i="10"/>
  <c r="W42" i="10"/>
  <c r="AA42" i="10"/>
  <c r="AE42" i="10"/>
  <c r="AI42" i="10"/>
  <c r="AM42" i="10"/>
  <c r="D43" i="10"/>
  <c r="H43" i="10"/>
  <c r="L43" i="10"/>
  <c r="P43" i="10"/>
  <c r="T43" i="10"/>
  <c r="X43" i="10"/>
  <c r="AB43" i="10"/>
  <c r="AF43" i="10"/>
  <c r="AJ43" i="10"/>
  <c r="AN43" i="10"/>
  <c r="E44" i="10"/>
  <c r="I44" i="10"/>
  <c r="M44" i="10"/>
  <c r="Q44" i="10"/>
  <c r="U44" i="10"/>
  <c r="Y44" i="10"/>
  <c r="AC44" i="10"/>
  <c r="AG44" i="10"/>
  <c r="AK44" i="10"/>
  <c r="AO44" i="10"/>
  <c r="F45" i="10"/>
  <c r="J45" i="10"/>
  <c r="N45" i="10"/>
  <c r="R45" i="10"/>
  <c r="V45" i="10"/>
  <c r="Z45" i="10"/>
  <c r="AD45" i="10"/>
  <c r="AH45" i="10"/>
  <c r="AL45" i="10"/>
  <c r="C46" i="10"/>
  <c r="G46" i="10"/>
  <c r="K46" i="10"/>
  <c r="O46" i="10"/>
  <c r="S46" i="10"/>
  <c r="W46" i="10"/>
  <c r="AA46" i="10"/>
  <c r="AE46" i="10"/>
  <c r="AI46" i="10"/>
  <c r="AM46" i="10"/>
  <c r="D47" i="10"/>
  <c r="H47" i="10"/>
  <c r="L47" i="10"/>
  <c r="P47" i="10"/>
  <c r="T47" i="10"/>
  <c r="X47" i="10"/>
  <c r="AB47" i="10"/>
  <c r="AF47" i="10"/>
  <c r="AJ47" i="10"/>
  <c r="AN47" i="10"/>
  <c r="E48" i="10"/>
  <c r="I48" i="10"/>
  <c r="M48" i="10"/>
  <c r="Q48" i="10"/>
  <c r="U48" i="10"/>
  <c r="Y48" i="10"/>
  <c r="AC48" i="10"/>
  <c r="AG48" i="10"/>
  <c r="AK48" i="10"/>
  <c r="AO48" i="10"/>
  <c r="F49" i="10"/>
  <c r="J49" i="10"/>
  <c r="N49" i="10"/>
  <c r="R49" i="10"/>
  <c r="V49" i="10"/>
  <c r="Z49" i="10"/>
  <c r="AD49" i="10"/>
  <c r="AH49" i="10"/>
  <c r="AL49" i="10"/>
  <c r="C50" i="10"/>
  <c r="G50" i="10"/>
  <c r="K50" i="10"/>
  <c r="O50" i="10"/>
  <c r="S50" i="10"/>
  <c r="W50" i="10"/>
  <c r="AA50" i="10"/>
  <c r="AE50" i="10"/>
  <c r="AI50" i="10"/>
  <c r="AM50" i="10"/>
  <c r="C5" i="13" l="1"/>
  <c r="D70" i="12"/>
  <c r="D71" i="12" s="1"/>
  <c r="D72" i="12" s="1"/>
  <c r="D73" i="12" s="1"/>
  <c r="D74" i="12" s="1"/>
  <c r="D75" i="12" s="1"/>
  <c r="D76" i="12" s="1"/>
  <c r="D77" i="12" s="1"/>
  <c r="D78" i="12" s="1"/>
  <c r="D79" i="12" s="1"/>
  <c r="D80" i="12" s="1"/>
  <c r="D81" i="12" s="1"/>
  <c r="D82" i="12" s="1"/>
  <c r="D83" i="12" s="1"/>
  <c r="D84" i="12" s="1"/>
  <c r="D85" i="12" s="1"/>
  <c r="D86" i="12" s="1"/>
  <c r="D87" i="12" s="1"/>
  <c r="D88" i="12" s="1"/>
  <c r="D89" i="12" s="1"/>
  <c r="D90" i="12" s="1"/>
  <c r="D91" i="12" s="1"/>
  <c r="D92" i="12" s="1"/>
  <c r="D93" i="12" s="1"/>
  <c r="D94" i="12" s="1"/>
  <c r="D95" i="12" s="1"/>
  <c r="D96" i="12" s="1"/>
  <c r="D97" i="12" s="1"/>
  <c r="D98" i="12" s="1"/>
  <c r="D99" i="12" s="1"/>
  <c r="D100" i="12" s="1"/>
  <c r="D101" i="12" s="1"/>
  <c r="D102" i="12" s="1"/>
  <c r="D103" i="12" s="1"/>
  <c r="D104" i="12" s="1"/>
  <c r="D105" i="12" s="1"/>
  <c r="D106" i="12" s="1"/>
  <c r="D107" i="12" s="1"/>
  <c r="D108" i="12" s="1"/>
  <c r="D109" i="12" s="1"/>
  <c r="D110" i="12" s="1"/>
  <c r="D111" i="12" s="1"/>
  <c r="D112" i="12" s="1"/>
  <c r="D113" i="12" s="1"/>
  <c r="D114" i="12" s="1"/>
  <c r="D115" i="12" s="1"/>
  <c r="D116" i="12" s="1"/>
  <c r="D117" i="12" s="1"/>
  <c r="D118" i="12" s="1"/>
  <c r="D119" i="12" s="1"/>
  <c r="D120" i="12" s="1"/>
  <c r="D121" i="12" s="1"/>
  <c r="D122" i="12" s="1"/>
  <c r="D123" i="12" s="1"/>
  <c r="D124" i="12" s="1"/>
  <c r="D125" i="12" s="1"/>
  <c r="D50" i="12"/>
  <c r="D51" i="12" s="1"/>
  <c r="D52" i="12" s="1"/>
  <c r="D53" i="12" s="1"/>
  <c r="D54" i="12" s="1"/>
  <c r="D55" i="12" s="1"/>
  <c r="D56" i="12" s="1"/>
  <c r="D57" i="12" s="1"/>
  <c r="D58" i="12" s="1"/>
  <c r="D59" i="12" s="1"/>
  <c r="D60" i="12" s="1"/>
  <c r="D61" i="12" s="1"/>
  <c r="D62" i="12" s="1"/>
  <c r="D63" i="12" s="1"/>
  <c r="D64" i="12" s="1"/>
  <c r="D65" i="12" s="1"/>
  <c r="D66" i="12" s="1"/>
  <c r="D67" i="12" s="1"/>
  <c r="D68" i="12" s="1"/>
  <c r="D69" i="12" s="1"/>
  <c r="D34" i="12"/>
  <c r="D35" i="12" s="1"/>
  <c r="D36" i="12" s="1"/>
  <c r="D37" i="12" s="1"/>
  <c r="D38" i="12" s="1"/>
  <c r="D39" i="12" s="1"/>
  <c r="D40" i="12" s="1"/>
  <c r="D41" i="12" s="1"/>
  <c r="D42" i="12" s="1"/>
  <c r="D43" i="12" s="1"/>
  <c r="D44" i="12" s="1"/>
  <c r="D45" i="12" s="1"/>
  <c r="D46" i="12" s="1"/>
  <c r="D47" i="12" s="1"/>
  <c r="D48" i="12" s="1"/>
  <c r="D49" i="12" s="1"/>
  <c r="D28" i="12"/>
  <c r="D29" i="12" s="1"/>
  <c r="D30" i="12" s="1"/>
  <c r="D31" i="12" s="1"/>
  <c r="D32" i="12" s="1"/>
  <c r="D33" i="12" s="1"/>
  <c r="D26" i="12"/>
  <c r="D27" i="12" s="1"/>
  <c r="F10" i="12"/>
  <c r="C11" i="11"/>
  <c r="D11" i="11" s="1"/>
  <c r="J10" i="11"/>
  <c r="I10" i="11"/>
  <c r="H10" i="11"/>
  <c r="G10" i="11"/>
  <c r="F10" i="11"/>
  <c r="E10" i="11"/>
  <c r="D10" i="11"/>
  <c r="C10" i="11"/>
  <c r="C6" i="11"/>
  <c r="E55" i="10"/>
  <c r="F55" i="10" s="1"/>
  <c r="G55" i="10" s="1"/>
  <c r="H55" i="10" s="1"/>
  <c r="I55" i="10" s="1"/>
  <c r="J55" i="10" s="1"/>
  <c r="K55" i="10" s="1"/>
  <c r="L55" i="10" s="1"/>
  <c r="M55" i="10" s="1"/>
  <c r="N55" i="10" s="1"/>
  <c r="O55" i="10" s="1"/>
  <c r="P55" i="10" s="1"/>
  <c r="Q55" i="10" s="1"/>
  <c r="R55" i="10" s="1"/>
  <c r="S55" i="10" s="1"/>
  <c r="T55" i="10" s="1"/>
  <c r="U55" i="10" s="1"/>
  <c r="V55" i="10" s="1"/>
  <c r="W55" i="10" s="1"/>
  <c r="X55" i="10" s="1"/>
  <c r="Y55" i="10" s="1"/>
  <c r="Z55" i="10" s="1"/>
  <c r="AA55" i="10" s="1"/>
  <c r="AB55" i="10" s="1"/>
  <c r="AC55" i="10" s="1"/>
  <c r="AD55" i="10" s="1"/>
  <c r="AE55" i="10" s="1"/>
  <c r="AF55" i="10" s="1"/>
  <c r="AG55" i="10" s="1"/>
  <c r="AH55" i="10" s="1"/>
  <c r="AI55" i="10" s="1"/>
  <c r="AJ55" i="10" s="1"/>
  <c r="AK55" i="10" s="1"/>
  <c r="AL55" i="10" s="1"/>
  <c r="AM55" i="10" s="1"/>
  <c r="AN55" i="10" s="1"/>
  <c r="AO55" i="10" s="1"/>
  <c r="D55" i="10"/>
  <c r="D10" i="10"/>
  <c r="E10" i="10" s="1"/>
  <c r="F10" i="10" s="1"/>
  <c r="G10" i="10" s="1"/>
  <c r="H10" i="10" s="1"/>
  <c r="I10" i="10" s="1"/>
  <c r="J10" i="10" s="1"/>
  <c r="K10" i="10" s="1"/>
  <c r="L10" i="10" s="1"/>
  <c r="M10" i="10" s="1"/>
  <c r="N10" i="10" s="1"/>
  <c r="O10" i="10" s="1"/>
  <c r="P10" i="10" s="1"/>
  <c r="Q10" i="10" s="1"/>
  <c r="R10" i="10" s="1"/>
  <c r="S10" i="10" s="1"/>
  <c r="T10" i="10" s="1"/>
  <c r="U10" i="10" s="1"/>
  <c r="V10" i="10" s="1"/>
  <c r="W10" i="10" s="1"/>
  <c r="X10" i="10" s="1"/>
  <c r="Y10" i="10" s="1"/>
  <c r="Z10" i="10" s="1"/>
  <c r="AA10" i="10" s="1"/>
  <c r="AB10" i="10" s="1"/>
  <c r="AC10" i="10" s="1"/>
  <c r="AD10" i="10" s="1"/>
  <c r="AE10" i="10" s="1"/>
  <c r="AF10" i="10" s="1"/>
  <c r="AG10" i="10" s="1"/>
  <c r="AH10" i="10" s="1"/>
  <c r="AI10" i="10" s="1"/>
  <c r="AJ10" i="10" s="1"/>
  <c r="AK10" i="10" s="1"/>
  <c r="AL10" i="10" s="1"/>
  <c r="AM10" i="10" s="1"/>
  <c r="AN10" i="10" s="1"/>
  <c r="AO10" i="10" s="1"/>
  <c r="C52" i="8"/>
  <c r="B52" i="8"/>
  <c r="C51" i="8"/>
  <c r="B51" i="8"/>
  <c r="C50" i="8"/>
  <c r="B50" i="8"/>
  <c r="C49" i="8"/>
  <c r="B49" i="8"/>
  <c r="C48" i="8"/>
  <c r="B48" i="8"/>
  <c r="C47" i="8"/>
  <c r="B47" i="8"/>
  <c r="C46" i="8"/>
  <c r="B46" i="8"/>
  <c r="C45" i="8"/>
  <c r="B45" i="8"/>
  <c r="C44" i="8"/>
  <c r="B44" i="8"/>
  <c r="C43" i="8"/>
  <c r="B43" i="8"/>
  <c r="C42" i="8"/>
  <c r="B42" i="8"/>
  <c r="C41" i="8"/>
  <c r="B41" i="8"/>
  <c r="C40" i="8"/>
  <c r="B40" i="8"/>
  <c r="C39" i="8"/>
  <c r="B39" i="8"/>
  <c r="C38" i="8"/>
  <c r="B38" i="8"/>
  <c r="C37" i="8"/>
  <c r="B37" i="8"/>
  <c r="C36" i="8"/>
  <c r="B36" i="8"/>
  <c r="C35" i="8"/>
  <c r="B35" i="8"/>
  <c r="C34" i="8"/>
  <c r="B34" i="8"/>
  <c r="C33" i="8"/>
  <c r="B33" i="8"/>
  <c r="C32" i="8"/>
  <c r="B32" i="8"/>
  <c r="C31" i="8"/>
  <c r="B31" i="8"/>
  <c r="C30" i="8"/>
  <c r="B30" i="8"/>
  <c r="C29" i="8"/>
  <c r="B29" i="8"/>
  <c r="C28" i="8"/>
  <c r="B28" i="8"/>
  <c r="C27" i="8"/>
  <c r="B27" i="8"/>
  <c r="C26" i="8"/>
  <c r="B26" i="8"/>
  <c r="C25" i="8"/>
  <c r="B25" i="8"/>
  <c r="C24" i="8"/>
  <c r="B24" i="8"/>
  <c r="C23" i="8"/>
  <c r="B23" i="8"/>
  <c r="C22" i="8"/>
  <c r="B22" i="8"/>
  <c r="C21" i="8"/>
  <c r="B21" i="8"/>
  <c r="C20" i="8"/>
  <c r="B20" i="8"/>
  <c r="C19" i="8"/>
  <c r="B19" i="8"/>
  <c r="C18" i="8"/>
  <c r="B18" i="8"/>
  <c r="C17" i="8"/>
  <c r="B17" i="8"/>
  <c r="C16" i="8"/>
  <c r="B16" i="8"/>
  <c r="C15" i="8"/>
  <c r="B15" i="8"/>
  <c r="C14" i="8"/>
  <c r="B14" i="8"/>
  <c r="B12" i="7"/>
  <c r="C12" i="7" s="1"/>
  <c r="C11" i="7"/>
  <c r="B12" i="6"/>
  <c r="B13" i="6" s="1"/>
  <c r="B14" i="6" s="1"/>
  <c r="B15" i="6" s="1"/>
  <c r="B16" i="6" s="1"/>
  <c r="B17" i="6" s="1"/>
  <c r="B18" i="6" s="1"/>
  <c r="B19" i="6" s="1"/>
  <c r="B20" i="6" s="1"/>
  <c r="B21" i="6" s="1"/>
  <c r="B22" i="6" s="1"/>
  <c r="B23" i="6" s="1"/>
  <c r="B24" i="6" s="1"/>
  <c r="B25" i="6" s="1"/>
  <c r="B26" i="6" s="1"/>
  <c r="B27" i="6" s="1"/>
  <c r="B28" i="6" s="1"/>
  <c r="B29" i="6" s="1"/>
  <c r="B30" i="6" s="1"/>
  <c r="B31" i="6" s="1"/>
  <c r="B32" i="6" s="1"/>
  <c r="B33" i="6" s="1"/>
  <c r="B34" i="6" s="1"/>
  <c r="B35" i="6" s="1"/>
  <c r="B36" i="6" s="1"/>
  <c r="B37" i="6" s="1"/>
  <c r="B38" i="6" s="1"/>
  <c r="B39" i="6" s="1"/>
  <c r="B40" i="6" s="1"/>
  <c r="B41" i="6" s="1"/>
  <c r="B42" i="6" s="1"/>
  <c r="B43" i="6" s="1"/>
  <c r="B44" i="6" s="1"/>
  <c r="B45" i="6" s="1"/>
  <c r="B46" i="6" s="1"/>
  <c r="B47" i="6" s="1"/>
  <c r="B48" i="6" s="1"/>
  <c r="B49" i="6" s="1"/>
  <c r="B50" i="6" s="1"/>
  <c r="B51" i="6" s="1"/>
  <c r="B52" i="6" s="1"/>
  <c r="B53" i="6" s="1"/>
  <c r="B54" i="6" s="1"/>
  <c r="B55" i="6" s="1"/>
  <c r="B56" i="6" s="1"/>
  <c r="B57" i="6" s="1"/>
  <c r="B58" i="6" s="1"/>
  <c r="B59" i="6" s="1"/>
  <c r="B60" i="6" s="1"/>
  <c r="L123" i="3"/>
  <c r="L122" i="3"/>
  <c r="L121" i="3"/>
  <c r="L120" i="3"/>
  <c r="L119" i="3"/>
  <c r="L118" i="3"/>
  <c r="L117" i="3"/>
  <c r="L116" i="3"/>
  <c r="L115" i="3"/>
  <c r="L114" i="3"/>
  <c r="L113" i="3"/>
  <c r="L112" i="3"/>
  <c r="L111" i="3"/>
  <c r="L110" i="3"/>
  <c r="L109" i="3"/>
  <c r="L108" i="3"/>
  <c r="L107" i="3"/>
  <c r="L106" i="3"/>
  <c r="L105" i="3"/>
  <c r="L104" i="3"/>
  <c r="L103" i="3"/>
  <c r="L102" i="3"/>
  <c r="L101" i="3"/>
  <c r="L100" i="3"/>
  <c r="L99" i="3"/>
  <c r="L98" i="3"/>
  <c r="L97" i="3"/>
  <c r="L96" i="3"/>
  <c r="L95" i="3"/>
  <c r="L94" i="3"/>
  <c r="L93" i="3"/>
  <c r="L92" i="3"/>
  <c r="L91" i="3"/>
  <c r="L90" i="3"/>
  <c r="L89" i="3"/>
  <c r="L88" i="3"/>
  <c r="L87" i="3"/>
  <c r="L86" i="3"/>
  <c r="L85" i="3"/>
  <c r="L84" i="3"/>
  <c r="L83" i="3"/>
  <c r="L82" i="3"/>
  <c r="L81" i="3"/>
  <c r="L80" i="3"/>
  <c r="L79" i="3"/>
  <c r="L78" i="3"/>
  <c r="L77" i="3"/>
  <c r="L76" i="3"/>
  <c r="L75" i="3"/>
  <c r="L74" i="3"/>
  <c r="L73" i="3"/>
  <c r="L72" i="3"/>
  <c r="L71" i="3"/>
  <c r="L70" i="3"/>
  <c r="L69" i="3"/>
  <c r="L68" i="3"/>
  <c r="L67" i="3"/>
  <c r="L66" i="3"/>
  <c r="L65" i="3"/>
  <c r="L64" i="3"/>
  <c r="L63" i="3"/>
  <c r="L62" i="3"/>
  <c r="L61" i="3"/>
  <c r="L60" i="3"/>
  <c r="L59" i="3"/>
  <c r="L58" i="3"/>
  <c r="L57" i="3"/>
  <c r="L56" i="3"/>
  <c r="L55" i="3"/>
  <c r="L54" i="3"/>
  <c r="L53" i="3"/>
  <c r="L52" i="3"/>
  <c r="L51" i="3"/>
  <c r="L50" i="3"/>
  <c r="L49" i="3"/>
  <c r="L48" i="3"/>
  <c r="L47" i="3"/>
  <c r="L46" i="3"/>
  <c r="L45" i="3"/>
  <c r="L44" i="3"/>
  <c r="L43" i="3"/>
  <c r="L42" i="3"/>
  <c r="L41" i="3"/>
  <c r="L40" i="3"/>
  <c r="L39" i="3"/>
  <c r="L38" i="3"/>
  <c r="L37" i="3"/>
  <c r="L36" i="3"/>
  <c r="L35" i="3"/>
  <c r="L34" i="3"/>
  <c r="L33" i="3"/>
  <c r="L32" i="3"/>
  <c r="L31" i="3"/>
  <c r="L30" i="3"/>
  <c r="L29" i="3"/>
  <c r="L28" i="3"/>
  <c r="L27" i="3"/>
  <c r="L26" i="3"/>
  <c r="L25" i="3"/>
  <c r="I25" i="3"/>
  <c r="I26" i="3" s="1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L24" i="3"/>
  <c r="I24" i="3"/>
  <c r="H24" i="3"/>
  <c r="H25" i="3" s="1"/>
  <c r="H26" i="3" s="1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B24" i="3"/>
  <c r="B25" i="3" s="1"/>
  <c r="L23" i="3"/>
  <c r="C23" i="3"/>
  <c r="J33" i="2"/>
  <c r="C9" i="5" s="1"/>
  <c r="C10" i="5" s="1"/>
  <c r="F27" i="1"/>
  <c r="F18" i="1"/>
  <c r="F9" i="1"/>
  <c r="C8" i="1"/>
  <c r="N6" i="1"/>
  <c r="D12" i="11" l="1"/>
  <c r="E11" i="11"/>
  <c r="C25" i="3"/>
  <c r="B26" i="3"/>
  <c r="B13" i="7"/>
  <c r="C12" i="11"/>
  <c r="C24" i="3"/>
  <c r="B4" i="2" l="1"/>
  <c r="E33" i="1"/>
  <c r="B27" i="3"/>
  <c r="C26" i="3"/>
  <c r="C13" i="7"/>
  <c r="B14" i="7"/>
  <c r="F11" i="11"/>
  <c r="E12" i="11"/>
  <c r="G11" i="11" l="1"/>
  <c r="F12" i="11"/>
  <c r="C27" i="3"/>
  <c r="B28" i="3"/>
  <c r="C14" i="7"/>
  <c r="B15" i="7"/>
  <c r="B15" i="12"/>
  <c r="D52" i="6"/>
  <c r="D36" i="6"/>
  <c r="D20" i="6"/>
  <c r="B12" i="9"/>
  <c r="D59" i="6"/>
  <c r="D43" i="6"/>
  <c r="D27" i="6"/>
  <c r="D54" i="6"/>
  <c r="D38" i="6"/>
  <c r="D22" i="6"/>
  <c r="H17" i="3"/>
  <c r="D57" i="6"/>
  <c r="D41" i="6"/>
  <c r="D25" i="6"/>
  <c r="M19" i="2"/>
  <c r="E15" i="12"/>
  <c r="D48" i="6"/>
  <c r="D32" i="6"/>
  <c r="D16" i="6"/>
  <c r="K17" i="3"/>
  <c r="D55" i="6"/>
  <c r="D39" i="6"/>
  <c r="D23" i="6"/>
  <c r="D50" i="6"/>
  <c r="D34" i="6"/>
  <c r="D18" i="6"/>
  <c r="D53" i="6"/>
  <c r="D37" i="6"/>
  <c r="D21" i="6"/>
  <c r="C24" i="1"/>
  <c r="B14" i="2"/>
  <c r="B10" i="4"/>
  <c r="D60" i="6"/>
  <c r="D44" i="6"/>
  <c r="D28" i="6"/>
  <c r="D12" i="6"/>
  <c r="D51" i="6"/>
  <c r="D35" i="6"/>
  <c r="D19" i="6"/>
  <c r="H15" i="9"/>
  <c r="D46" i="6"/>
  <c r="D30" i="6"/>
  <c r="D14" i="6"/>
  <c r="D49" i="6"/>
  <c r="D33" i="6"/>
  <c r="D17" i="6"/>
  <c r="D11" i="6"/>
  <c r="B15" i="9"/>
  <c r="D56" i="6"/>
  <c r="D40" i="6"/>
  <c r="D24" i="6"/>
  <c r="B17" i="3"/>
  <c r="D47" i="6"/>
  <c r="D31" i="6"/>
  <c r="D15" i="6"/>
  <c r="B6" i="8"/>
  <c r="D58" i="6"/>
  <c r="D42" i="6"/>
  <c r="D26" i="6"/>
  <c r="B6" i="5"/>
  <c r="B27" i="2"/>
  <c r="G51" i="8"/>
  <c r="G43" i="8"/>
  <c r="G35" i="8"/>
  <c r="G27" i="8"/>
  <c r="G19" i="8"/>
  <c r="B6" i="7"/>
  <c r="D45" i="6"/>
  <c r="D29" i="6"/>
  <c r="D13" i="6"/>
  <c r="F108" i="5"/>
  <c r="F100" i="5"/>
  <c r="F92" i="5"/>
  <c r="F84" i="5"/>
  <c r="F76" i="5"/>
  <c r="F68" i="5"/>
  <c r="F60" i="5"/>
  <c r="F52" i="5"/>
  <c r="F44" i="5"/>
  <c r="F36" i="5"/>
  <c r="F28" i="5"/>
  <c r="F20" i="5"/>
  <c r="E17" i="3"/>
  <c r="E29" i="2"/>
  <c r="F95" i="5"/>
  <c r="H95" i="5" s="1"/>
  <c r="F87" i="5"/>
  <c r="H87" i="5" s="1"/>
  <c r="F79" i="5"/>
  <c r="H79" i="5" s="1"/>
  <c r="F71" i="5"/>
  <c r="H71" i="5" s="1"/>
  <c r="F57" i="5"/>
  <c r="H57" i="5" s="1"/>
  <c r="F35" i="5"/>
  <c r="H35" i="5" s="1"/>
  <c r="F25" i="5"/>
  <c r="H25" i="5" s="1"/>
  <c r="F89" i="5"/>
  <c r="H89" i="5" s="1"/>
  <c r="F53" i="5"/>
  <c r="H53" i="5" s="1"/>
  <c r="F31" i="5"/>
  <c r="H31" i="5" s="1"/>
  <c r="B7" i="3"/>
  <c r="I10" i="2" s="1"/>
  <c r="K16" i="5"/>
  <c r="K20" i="5"/>
  <c r="K24" i="5"/>
  <c r="K28" i="5"/>
  <c r="K32" i="5"/>
  <c r="K34" i="5"/>
  <c r="K38" i="5"/>
  <c r="K42" i="5"/>
  <c r="K46" i="5"/>
  <c r="K50" i="5"/>
  <c r="K52" i="5"/>
  <c r="K56" i="5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K13" i="5"/>
  <c r="K15" i="5"/>
  <c r="K17" i="5"/>
  <c r="K19" i="5"/>
  <c r="K21" i="5"/>
  <c r="K23" i="5"/>
  <c r="K25" i="5"/>
  <c r="K27" i="5"/>
  <c r="K29" i="5"/>
  <c r="K31" i="5"/>
  <c r="K33" i="5"/>
  <c r="K35" i="5"/>
  <c r="K37" i="5"/>
  <c r="K39" i="5"/>
  <c r="K41" i="5"/>
  <c r="K43" i="5"/>
  <c r="K45" i="5"/>
  <c r="K47" i="5"/>
  <c r="K49" i="5"/>
  <c r="K51" i="5"/>
  <c r="K53" i="5"/>
  <c r="K55" i="5"/>
  <c r="K57" i="5"/>
  <c r="K59" i="5"/>
  <c r="K61" i="5"/>
  <c r="K63" i="5"/>
  <c r="K65" i="5"/>
  <c r="K67" i="5"/>
  <c r="K69" i="5"/>
  <c r="K71" i="5"/>
  <c r="K73" i="5"/>
  <c r="K75" i="5"/>
  <c r="K77" i="5"/>
  <c r="K79" i="5"/>
  <c r="K81" i="5"/>
  <c r="K83" i="5"/>
  <c r="K85" i="5"/>
  <c r="K87" i="5"/>
  <c r="K89" i="5"/>
  <c r="K91" i="5"/>
  <c r="K93" i="5"/>
  <c r="K95" i="5"/>
  <c r="K97" i="5"/>
  <c r="K99" i="5"/>
  <c r="K101" i="5"/>
  <c r="K103" i="5"/>
  <c r="K105" i="5"/>
  <c r="K107" i="5"/>
  <c r="K109" i="5"/>
  <c r="K111" i="5"/>
  <c r="R15" i="8"/>
  <c r="R17" i="8"/>
  <c r="R19" i="8"/>
  <c r="R21" i="8"/>
  <c r="R23" i="8"/>
  <c r="R25" i="8"/>
  <c r="R27" i="8"/>
  <c r="R29" i="8"/>
  <c r="R31" i="8"/>
  <c r="R33" i="8"/>
  <c r="R35" i="8"/>
  <c r="R37" i="8"/>
  <c r="R39" i="8"/>
  <c r="R41" i="8"/>
  <c r="R43" i="8"/>
  <c r="R45" i="8"/>
  <c r="R47" i="8"/>
  <c r="R49" i="8"/>
  <c r="R51" i="8"/>
  <c r="K14" i="5"/>
  <c r="K18" i="5"/>
  <c r="K22" i="5"/>
  <c r="K26" i="5"/>
  <c r="K30" i="5"/>
  <c r="K36" i="5"/>
  <c r="K40" i="5"/>
  <c r="K44" i="5"/>
  <c r="K48" i="5"/>
  <c r="K54" i="5"/>
  <c r="K58" i="5"/>
  <c r="K60" i="5"/>
  <c r="K62" i="5"/>
  <c r="K64" i="5"/>
  <c r="K66" i="5"/>
  <c r="K68" i="5"/>
  <c r="K70" i="5"/>
  <c r="K72" i="5"/>
  <c r="K74" i="5"/>
  <c r="K76" i="5"/>
  <c r="K78" i="5"/>
  <c r="K80" i="5"/>
  <c r="K82" i="5"/>
  <c r="K84" i="5"/>
  <c r="K86" i="5"/>
  <c r="K88" i="5"/>
  <c r="K90" i="5"/>
  <c r="K92" i="5"/>
  <c r="K94" i="5"/>
  <c r="K96" i="5"/>
  <c r="K98" i="5"/>
  <c r="K100" i="5"/>
  <c r="K102" i="5"/>
  <c r="K104" i="5"/>
  <c r="K106" i="5"/>
  <c r="K108" i="5"/>
  <c r="K110" i="5"/>
  <c r="K112" i="5"/>
  <c r="R14" i="8"/>
  <c r="R16" i="8"/>
  <c r="R18" i="8"/>
  <c r="R20" i="8"/>
  <c r="R22" i="8"/>
  <c r="R24" i="8"/>
  <c r="R26" i="8"/>
  <c r="R28" i="8"/>
  <c r="R30" i="8"/>
  <c r="R32" i="8"/>
  <c r="R34" i="8"/>
  <c r="R36" i="8"/>
  <c r="R38" i="8"/>
  <c r="R40" i="8"/>
  <c r="R42" i="8"/>
  <c r="R44" i="8"/>
  <c r="R46" i="8"/>
  <c r="R48" i="8"/>
  <c r="R50" i="8"/>
  <c r="R52" i="8"/>
  <c r="E15" i="9"/>
  <c r="C19" i="9"/>
  <c r="B19" i="9" s="1"/>
  <c r="C20" i="9"/>
  <c r="B20" i="9" s="1"/>
  <c r="F33" i="9" s="1"/>
  <c r="G14" i="8"/>
  <c r="G22" i="8"/>
  <c r="G30" i="8"/>
  <c r="G38" i="8"/>
  <c r="G46" i="8"/>
  <c r="G17" i="8"/>
  <c r="G25" i="8"/>
  <c r="G33" i="8"/>
  <c r="G41" i="8"/>
  <c r="G49" i="8"/>
  <c r="G20" i="8"/>
  <c r="G28" i="8"/>
  <c r="G36" i="8"/>
  <c r="G44" i="8"/>
  <c r="G52" i="8"/>
  <c r="G15" i="8"/>
  <c r="G23" i="8"/>
  <c r="G31" i="8"/>
  <c r="G39" i="8"/>
  <c r="G47" i="8"/>
  <c r="G18" i="8"/>
  <c r="G26" i="8"/>
  <c r="G34" i="8"/>
  <c r="G42" i="8"/>
  <c r="G50" i="8"/>
  <c r="G21" i="8"/>
  <c r="G29" i="8"/>
  <c r="G37" i="8"/>
  <c r="G45" i="8"/>
  <c r="G16" i="8"/>
  <c r="G24" i="8"/>
  <c r="G32" i="8"/>
  <c r="G40" i="8"/>
  <c r="G48" i="8"/>
  <c r="F63" i="5"/>
  <c r="H63" i="5" s="1"/>
  <c r="F107" i="5"/>
  <c r="H107" i="5" s="1"/>
  <c r="F15" i="5"/>
  <c r="H15" i="5" s="1"/>
  <c r="F29" i="5"/>
  <c r="H29" i="5" s="1"/>
  <c r="F45" i="5"/>
  <c r="H45" i="5" s="1"/>
  <c r="F55" i="5"/>
  <c r="H55" i="5" s="1"/>
  <c r="F47" i="5"/>
  <c r="H47" i="5" s="1"/>
  <c r="F18" i="5"/>
  <c r="H18" i="5" s="1"/>
  <c r="F26" i="5"/>
  <c r="H26" i="5" s="1"/>
  <c r="F34" i="5"/>
  <c r="H34" i="5" s="1"/>
  <c r="F42" i="5"/>
  <c r="H42" i="5" s="1"/>
  <c r="F50" i="5"/>
  <c r="H50" i="5" s="1"/>
  <c r="F58" i="5"/>
  <c r="H58" i="5" s="1"/>
  <c r="F66" i="5"/>
  <c r="H66" i="5" s="1"/>
  <c r="F74" i="5"/>
  <c r="H74" i="5" s="1"/>
  <c r="F82" i="5"/>
  <c r="H82" i="5" s="1"/>
  <c r="F90" i="5"/>
  <c r="H90" i="5" s="1"/>
  <c r="F98" i="5"/>
  <c r="H98" i="5" s="1"/>
  <c r="F106" i="5"/>
  <c r="H106" i="5" s="1"/>
  <c r="F75" i="5"/>
  <c r="H75" i="5" s="1"/>
  <c r="F105" i="5"/>
  <c r="H105" i="5" s="1"/>
  <c r="F17" i="5"/>
  <c r="H17" i="5" s="1"/>
  <c r="F41" i="5"/>
  <c r="H41" i="5" s="1"/>
  <c r="F51" i="5"/>
  <c r="H51" i="5" s="1"/>
  <c r="F65" i="5"/>
  <c r="H65" i="5" s="1"/>
  <c r="F97" i="5"/>
  <c r="H97" i="5" s="1"/>
  <c r="F27" i="5"/>
  <c r="H27" i="5" s="1"/>
  <c r="F43" i="5"/>
  <c r="H43" i="5" s="1"/>
  <c r="F67" i="5"/>
  <c r="H67" i="5" s="1"/>
  <c r="F83" i="5"/>
  <c r="H83" i="5" s="1"/>
  <c r="F91" i="5"/>
  <c r="H91" i="5" s="1"/>
  <c r="F99" i="5"/>
  <c r="H99" i="5" s="1"/>
  <c r="F16" i="5"/>
  <c r="H16" i="5" s="1"/>
  <c r="F24" i="5"/>
  <c r="H24" i="5" s="1"/>
  <c r="F32" i="5"/>
  <c r="H32" i="5" s="1"/>
  <c r="F40" i="5"/>
  <c r="H40" i="5" s="1"/>
  <c r="F48" i="5"/>
  <c r="H48" i="5" s="1"/>
  <c r="F56" i="5"/>
  <c r="H56" i="5" s="1"/>
  <c r="F64" i="5"/>
  <c r="H64" i="5" s="1"/>
  <c r="F72" i="5"/>
  <c r="H72" i="5" s="1"/>
  <c r="F80" i="5"/>
  <c r="H80" i="5" s="1"/>
  <c r="F88" i="5"/>
  <c r="H88" i="5" s="1"/>
  <c r="F96" i="5"/>
  <c r="H96" i="5" s="1"/>
  <c r="F104" i="5"/>
  <c r="H104" i="5" s="1"/>
  <c r="F112" i="5"/>
  <c r="H112" i="5" s="1"/>
  <c r="F111" i="5"/>
  <c r="H111" i="5" s="1"/>
  <c r="F19" i="5"/>
  <c r="H19" i="5" s="1"/>
  <c r="F37" i="5"/>
  <c r="H37" i="5" s="1"/>
  <c r="F81" i="5"/>
  <c r="H81" i="5" s="1"/>
  <c r="F23" i="5"/>
  <c r="H23" i="5" s="1"/>
  <c r="F39" i="5"/>
  <c r="H39" i="5" s="1"/>
  <c r="F69" i="5"/>
  <c r="H69" i="5" s="1"/>
  <c r="F77" i="5"/>
  <c r="H77" i="5" s="1"/>
  <c r="F85" i="5"/>
  <c r="H85" i="5" s="1"/>
  <c r="F93" i="5"/>
  <c r="H93" i="5" s="1"/>
  <c r="F101" i="5"/>
  <c r="H101" i="5" s="1"/>
  <c r="F14" i="5"/>
  <c r="H14" i="5" s="1"/>
  <c r="F22" i="5"/>
  <c r="H22" i="5" s="1"/>
  <c r="F30" i="5"/>
  <c r="H30" i="5" s="1"/>
  <c r="F38" i="5"/>
  <c r="H38" i="5" s="1"/>
  <c r="F46" i="5"/>
  <c r="H46" i="5" s="1"/>
  <c r="F54" i="5"/>
  <c r="H54" i="5" s="1"/>
  <c r="F62" i="5"/>
  <c r="H62" i="5" s="1"/>
  <c r="F70" i="5"/>
  <c r="H70" i="5" s="1"/>
  <c r="F78" i="5"/>
  <c r="H78" i="5" s="1"/>
  <c r="F86" i="5"/>
  <c r="H86" i="5" s="1"/>
  <c r="F94" i="5"/>
  <c r="H94" i="5" s="1"/>
  <c r="F102" i="5"/>
  <c r="H102" i="5" s="1"/>
  <c r="F110" i="5"/>
  <c r="H110" i="5" s="1"/>
  <c r="F61" i="5"/>
  <c r="H61" i="5" s="1"/>
  <c r="F103" i="5"/>
  <c r="H103" i="5" s="1"/>
  <c r="F109" i="5"/>
  <c r="H109" i="5" s="1"/>
  <c r="F13" i="5"/>
  <c r="H13" i="5" s="1"/>
  <c r="F21" i="5"/>
  <c r="H21" i="5" s="1"/>
  <c r="F33" i="5"/>
  <c r="H33" i="5" s="1"/>
  <c r="F49" i="5"/>
  <c r="H49" i="5" s="1"/>
  <c r="F59" i="5"/>
  <c r="H59" i="5" s="1"/>
  <c r="F73" i="5"/>
  <c r="H73" i="5" s="1"/>
  <c r="M13" i="2"/>
  <c r="E16" i="2"/>
  <c r="E35" i="2" s="1"/>
  <c r="K51" i="8"/>
  <c r="L51" i="8"/>
  <c r="K43" i="8"/>
  <c r="L43" i="8"/>
  <c r="K35" i="8"/>
  <c r="L35" i="8"/>
  <c r="K27" i="8"/>
  <c r="L27" i="8"/>
  <c r="K19" i="8"/>
  <c r="L19" i="8"/>
  <c r="G14" i="7"/>
  <c r="G18" i="7"/>
  <c r="G22" i="7"/>
  <c r="G26" i="7"/>
  <c r="G30" i="7"/>
  <c r="G34" i="7"/>
  <c r="G38" i="7"/>
  <c r="G42" i="7"/>
  <c r="G46" i="7"/>
  <c r="G11" i="7"/>
  <c r="G15" i="7"/>
  <c r="G19" i="7"/>
  <c r="G23" i="7"/>
  <c r="G27" i="7"/>
  <c r="G31" i="7"/>
  <c r="G35" i="7"/>
  <c r="G39" i="7"/>
  <c r="G43" i="7"/>
  <c r="G47" i="7"/>
  <c r="G12" i="7"/>
  <c r="G16" i="7"/>
  <c r="G20" i="7"/>
  <c r="G24" i="7"/>
  <c r="G28" i="7"/>
  <c r="G32" i="7"/>
  <c r="G36" i="7"/>
  <c r="G40" i="7"/>
  <c r="G44" i="7"/>
  <c r="G48" i="7"/>
  <c r="G13" i="7"/>
  <c r="G17" i="7"/>
  <c r="G21" i="7"/>
  <c r="G25" i="7"/>
  <c r="G29" i="7"/>
  <c r="G33" i="7"/>
  <c r="G37" i="7"/>
  <c r="G41" i="7"/>
  <c r="G45" i="7"/>
  <c r="G49" i="7"/>
  <c r="H20" i="5"/>
  <c r="H28" i="5"/>
  <c r="H36" i="5"/>
  <c r="H44" i="5"/>
  <c r="H52" i="5"/>
  <c r="H60" i="5"/>
  <c r="H68" i="5"/>
  <c r="H76" i="5"/>
  <c r="H84" i="5"/>
  <c r="H92" i="5"/>
  <c r="H100" i="5"/>
  <c r="H108" i="5"/>
  <c r="G14" i="6"/>
  <c r="G18" i="6"/>
  <c r="G22" i="6"/>
  <c r="G26" i="6"/>
  <c r="G30" i="6"/>
  <c r="G34" i="6"/>
  <c r="G38" i="6"/>
  <c r="G42" i="6"/>
  <c r="G46" i="6"/>
  <c r="G50" i="6"/>
  <c r="G54" i="6"/>
  <c r="G58" i="6"/>
  <c r="G11" i="6"/>
  <c r="G15" i="6"/>
  <c r="G19" i="6"/>
  <c r="G23" i="6"/>
  <c r="G27" i="6"/>
  <c r="G31" i="6"/>
  <c r="G35" i="6"/>
  <c r="G39" i="6"/>
  <c r="G43" i="6"/>
  <c r="G47" i="6"/>
  <c r="G51" i="6"/>
  <c r="G55" i="6"/>
  <c r="G59" i="6"/>
  <c r="G12" i="6"/>
  <c r="G16" i="6"/>
  <c r="G20" i="6"/>
  <c r="G24" i="6"/>
  <c r="G28" i="6"/>
  <c r="G32" i="6"/>
  <c r="G36" i="6"/>
  <c r="G40" i="6"/>
  <c r="G44" i="6"/>
  <c r="G48" i="6"/>
  <c r="G52" i="6"/>
  <c r="G56" i="6"/>
  <c r="G60" i="6"/>
  <c r="G13" i="6"/>
  <c r="G17" i="6"/>
  <c r="G21" i="6"/>
  <c r="G25" i="6"/>
  <c r="G29" i="6"/>
  <c r="G33" i="6"/>
  <c r="G37" i="6"/>
  <c r="G41" i="6"/>
  <c r="G45" i="6"/>
  <c r="G49" i="6"/>
  <c r="G53" i="6"/>
  <c r="G57" i="6"/>
  <c r="H13" i="6"/>
  <c r="H17" i="6"/>
  <c r="H21" i="6"/>
  <c r="H25" i="6"/>
  <c r="H29" i="6"/>
  <c r="H33" i="6"/>
  <c r="H37" i="6"/>
  <c r="H41" i="6"/>
  <c r="H45" i="6"/>
  <c r="H49" i="6"/>
  <c r="H53" i="6"/>
  <c r="H57" i="6"/>
  <c r="H14" i="6"/>
  <c r="H18" i="6"/>
  <c r="H22" i="6"/>
  <c r="H26" i="6"/>
  <c r="H30" i="6"/>
  <c r="H34" i="6"/>
  <c r="H38" i="6"/>
  <c r="H42" i="6"/>
  <c r="H46" i="6"/>
  <c r="H50" i="6"/>
  <c r="H54" i="6"/>
  <c r="H58" i="6"/>
  <c r="H11" i="6"/>
  <c r="H15" i="6"/>
  <c r="H19" i="6"/>
  <c r="H23" i="6"/>
  <c r="H27" i="6"/>
  <c r="H31" i="6"/>
  <c r="H35" i="6"/>
  <c r="H39" i="6"/>
  <c r="H43" i="6"/>
  <c r="H47" i="6"/>
  <c r="H51" i="6"/>
  <c r="H55" i="6"/>
  <c r="H59" i="6"/>
  <c r="H12" i="6"/>
  <c r="H16" i="6"/>
  <c r="H20" i="6"/>
  <c r="H24" i="6"/>
  <c r="H28" i="6"/>
  <c r="H32" i="6"/>
  <c r="H36" i="6"/>
  <c r="H40" i="6"/>
  <c r="H44" i="6"/>
  <c r="H48" i="6"/>
  <c r="H52" i="6"/>
  <c r="H56" i="6"/>
  <c r="H60" i="6"/>
  <c r="K14" i="8"/>
  <c r="L14" i="8"/>
  <c r="K22" i="8"/>
  <c r="L22" i="8"/>
  <c r="K30" i="8"/>
  <c r="L30" i="8"/>
  <c r="K38" i="8"/>
  <c r="L38" i="8"/>
  <c r="K46" i="8"/>
  <c r="L46" i="8"/>
  <c r="K17" i="8"/>
  <c r="L17" i="8"/>
  <c r="K25" i="8"/>
  <c r="L25" i="8"/>
  <c r="K33" i="8"/>
  <c r="L33" i="8"/>
  <c r="K41" i="8"/>
  <c r="L41" i="8"/>
  <c r="K49" i="8"/>
  <c r="L49" i="8"/>
  <c r="K20" i="8"/>
  <c r="L20" i="8"/>
  <c r="K28" i="8"/>
  <c r="L28" i="8"/>
  <c r="K36" i="8"/>
  <c r="L36" i="8"/>
  <c r="K44" i="8"/>
  <c r="L44" i="8"/>
  <c r="K52" i="8"/>
  <c r="L52" i="8"/>
  <c r="K15" i="8"/>
  <c r="L15" i="8"/>
  <c r="K23" i="8"/>
  <c r="L23" i="8"/>
  <c r="K31" i="8"/>
  <c r="L31" i="8"/>
  <c r="K39" i="8"/>
  <c r="L39" i="8"/>
  <c r="K47" i="8"/>
  <c r="L47" i="8"/>
  <c r="K18" i="8"/>
  <c r="L18" i="8"/>
  <c r="K26" i="8"/>
  <c r="L26" i="8"/>
  <c r="K34" i="8"/>
  <c r="L34" i="8"/>
  <c r="K42" i="8"/>
  <c r="L42" i="8"/>
  <c r="K50" i="8"/>
  <c r="L50" i="8"/>
  <c r="K21" i="8"/>
  <c r="L21" i="8"/>
  <c r="K29" i="8"/>
  <c r="L29" i="8"/>
  <c r="K37" i="8"/>
  <c r="L37" i="8"/>
  <c r="K45" i="8"/>
  <c r="L45" i="8"/>
  <c r="K16" i="8"/>
  <c r="L16" i="8"/>
  <c r="K24" i="8"/>
  <c r="L24" i="8"/>
  <c r="K32" i="8"/>
  <c r="L32" i="8"/>
  <c r="K40" i="8"/>
  <c r="L40" i="8"/>
  <c r="K48" i="8"/>
  <c r="L48" i="8"/>
  <c r="K14" i="7"/>
  <c r="L14" i="7"/>
  <c r="K18" i="7"/>
  <c r="L18" i="7"/>
  <c r="K22" i="7"/>
  <c r="L22" i="7"/>
  <c r="K26" i="7"/>
  <c r="L26" i="7"/>
  <c r="K30" i="7"/>
  <c r="L30" i="7"/>
  <c r="K34" i="7"/>
  <c r="L34" i="7"/>
  <c r="K38" i="7"/>
  <c r="L38" i="7"/>
  <c r="K42" i="7"/>
  <c r="L42" i="7"/>
  <c r="K46" i="7"/>
  <c r="L46" i="7"/>
  <c r="K11" i="7"/>
  <c r="L11" i="7"/>
  <c r="K15" i="7"/>
  <c r="L15" i="7"/>
  <c r="K19" i="7"/>
  <c r="L19" i="7"/>
  <c r="K23" i="7"/>
  <c r="L23" i="7"/>
  <c r="K27" i="7"/>
  <c r="L27" i="7"/>
  <c r="K31" i="7"/>
  <c r="L31" i="7"/>
  <c r="K35" i="7"/>
  <c r="L35" i="7"/>
  <c r="K39" i="7"/>
  <c r="L39" i="7"/>
  <c r="K43" i="7"/>
  <c r="L43" i="7"/>
  <c r="K47" i="7"/>
  <c r="L47" i="7"/>
  <c r="K12" i="7"/>
  <c r="L12" i="7"/>
  <c r="K16" i="7"/>
  <c r="L16" i="7"/>
  <c r="K20" i="7"/>
  <c r="L20" i="7"/>
  <c r="K24" i="7"/>
  <c r="L24" i="7"/>
  <c r="K28" i="7"/>
  <c r="L28" i="7"/>
  <c r="K32" i="7"/>
  <c r="L32" i="7"/>
  <c r="K36" i="7"/>
  <c r="L36" i="7"/>
  <c r="K40" i="7"/>
  <c r="L40" i="7"/>
  <c r="K44" i="7"/>
  <c r="L44" i="7"/>
  <c r="K48" i="7"/>
  <c r="L48" i="7"/>
  <c r="K13" i="7"/>
  <c r="L13" i="7"/>
  <c r="K17" i="7"/>
  <c r="L17" i="7"/>
  <c r="K21" i="7"/>
  <c r="L21" i="7"/>
  <c r="K25" i="7"/>
  <c r="L25" i="7"/>
  <c r="K29" i="7"/>
  <c r="L29" i="7"/>
  <c r="K33" i="7"/>
  <c r="L33" i="7"/>
  <c r="K37" i="7"/>
  <c r="L37" i="7"/>
  <c r="K41" i="7"/>
  <c r="L41" i="7"/>
  <c r="K45" i="7"/>
  <c r="L45" i="7"/>
  <c r="K49" i="7"/>
  <c r="L49" i="7"/>
  <c r="E49" i="7" l="1"/>
  <c r="E45" i="7"/>
  <c r="E41" i="7"/>
  <c r="E37" i="7"/>
  <c r="E33" i="7"/>
  <c r="E29" i="7"/>
  <c r="E25" i="7"/>
  <c r="E21" i="7"/>
  <c r="E17" i="7"/>
  <c r="E13" i="7"/>
  <c r="E48" i="7"/>
  <c r="E44" i="7"/>
  <c r="E40" i="7"/>
  <c r="E36" i="7"/>
  <c r="E32" i="7"/>
  <c r="E28" i="7"/>
  <c r="E24" i="7"/>
  <c r="E20" i="7"/>
  <c r="E16" i="7"/>
  <c r="E12" i="7"/>
  <c r="E47" i="7"/>
  <c r="E43" i="7"/>
  <c r="E39" i="7"/>
  <c r="E35" i="7"/>
  <c r="E31" i="7"/>
  <c r="E27" i="7"/>
  <c r="E23" i="7"/>
  <c r="E19" i="7"/>
  <c r="E15" i="7"/>
  <c r="E11" i="7"/>
  <c r="E46" i="7"/>
  <c r="E42" i="7"/>
  <c r="E38" i="7"/>
  <c r="E34" i="7"/>
  <c r="E30" i="7"/>
  <c r="E26" i="7"/>
  <c r="E22" i="7"/>
  <c r="E18" i="7"/>
  <c r="E14" i="7"/>
  <c r="E14" i="8"/>
  <c r="E108" i="5"/>
  <c r="E100" i="5"/>
  <c r="E92" i="5"/>
  <c r="E84" i="5"/>
  <c r="E76" i="5"/>
  <c r="E68" i="5"/>
  <c r="E60" i="5"/>
  <c r="E52" i="5"/>
  <c r="E44" i="5"/>
  <c r="E36" i="5"/>
  <c r="E28" i="5"/>
  <c r="E20" i="5"/>
  <c r="E73" i="5"/>
  <c r="E59" i="5"/>
  <c r="E49" i="5"/>
  <c r="E33" i="5"/>
  <c r="E21" i="5"/>
  <c r="E13" i="5"/>
  <c r="E109" i="5"/>
  <c r="E103" i="5"/>
  <c r="E61" i="5"/>
  <c r="E110" i="5"/>
  <c r="E102" i="5"/>
  <c r="E94" i="5"/>
  <c r="E86" i="5"/>
  <c r="E78" i="5"/>
  <c r="E70" i="5"/>
  <c r="E62" i="5"/>
  <c r="E54" i="5"/>
  <c r="E46" i="5"/>
  <c r="E38" i="5"/>
  <c r="E30" i="5"/>
  <c r="E22" i="5"/>
  <c r="E14" i="5"/>
  <c r="E101" i="5"/>
  <c r="E93" i="5"/>
  <c r="E85" i="5"/>
  <c r="E77" i="5"/>
  <c r="E69" i="5"/>
  <c r="E39" i="5"/>
  <c r="E23" i="5"/>
  <c r="E81" i="5"/>
  <c r="E37" i="5"/>
  <c r="E19" i="5"/>
  <c r="E111" i="5"/>
  <c r="E112" i="5"/>
  <c r="E104" i="5"/>
  <c r="E96" i="5"/>
  <c r="E88" i="5"/>
  <c r="E80" i="5"/>
  <c r="E72" i="5"/>
  <c r="E64" i="5"/>
  <c r="E56" i="5"/>
  <c r="E48" i="5"/>
  <c r="E40" i="5"/>
  <c r="E32" i="5"/>
  <c r="E24" i="5"/>
  <c r="E16" i="5"/>
  <c r="E99" i="5"/>
  <c r="E91" i="5"/>
  <c r="E83" i="5"/>
  <c r="E67" i="5"/>
  <c r="E43" i="5"/>
  <c r="E27" i="5"/>
  <c r="E97" i="5"/>
  <c r="E65" i="5"/>
  <c r="E51" i="5"/>
  <c r="E41" i="5"/>
  <c r="E17" i="5"/>
  <c r="E105" i="5"/>
  <c r="E75" i="5"/>
  <c r="E106" i="5"/>
  <c r="E98" i="5"/>
  <c r="E90" i="5"/>
  <c r="E82" i="5"/>
  <c r="E74" i="5"/>
  <c r="E66" i="5"/>
  <c r="E58" i="5"/>
  <c r="E50" i="5"/>
  <c r="E42" i="5"/>
  <c r="E34" i="5"/>
  <c r="E26" i="5"/>
  <c r="E18" i="5"/>
  <c r="E47" i="5"/>
  <c r="E55" i="5"/>
  <c r="E45" i="5"/>
  <c r="E29" i="5"/>
  <c r="E15" i="5"/>
  <c r="E107" i="5"/>
  <c r="E63" i="5"/>
  <c r="P13" i="7"/>
  <c r="P12" i="7"/>
  <c r="P11" i="7"/>
  <c r="E31" i="5"/>
  <c r="E53" i="5"/>
  <c r="E89" i="5"/>
  <c r="E25" i="5"/>
  <c r="E35" i="5"/>
  <c r="E57" i="5"/>
  <c r="E71" i="5"/>
  <c r="E79" i="5"/>
  <c r="E87" i="5"/>
  <c r="E95" i="5"/>
  <c r="I9" i="2"/>
  <c r="C10" i="13"/>
  <c r="F10" i="13"/>
  <c r="B29" i="3"/>
  <c r="C28" i="3"/>
  <c r="H11" i="11"/>
  <c r="G12" i="11"/>
  <c r="C15" i="7"/>
  <c r="B16" i="7"/>
  <c r="H49" i="7"/>
  <c r="H33" i="7"/>
  <c r="H17" i="7"/>
  <c r="H40" i="7"/>
  <c r="H24" i="7"/>
  <c r="H47" i="7"/>
  <c r="H31" i="7"/>
  <c r="H15" i="7"/>
  <c r="H38" i="7"/>
  <c r="H22" i="7"/>
  <c r="J108" i="5"/>
  <c r="J76" i="5"/>
  <c r="J44" i="5"/>
  <c r="J73" i="5"/>
  <c r="J21" i="5"/>
  <c r="J61" i="5"/>
  <c r="J86" i="5"/>
  <c r="J54" i="5"/>
  <c r="J22" i="5"/>
  <c r="J85" i="5"/>
  <c r="J23" i="5"/>
  <c r="J111" i="5"/>
  <c r="J88" i="5"/>
  <c r="J56" i="5"/>
  <c r="J24" i="5"/>
  <c r="J83" i="5"/>
  <c r="J97" i="5"/>
  <c r="J17" i="5"/>
  <c r="J98" i="5"/>
  <c r="J66" i="5"/>
  <c r="J34" i="5"/>
  <c r="J55" i="5"/>
  <c r="J107" i="5"/>
  <c r="J25" i="5"/>
  <c r="J79" i="5"/>
  <c r="J112" i="5"/>
  <c r="J80" i="5"/>
  <c r="J48" i="5"/>
  <c r="J16" i="5"/>
  <c r="J67" i="5"/>
  <c r="J65" i="5"/>
  <c r="J105" i="5"/>
  <c r="J90" i="5"/>
  <c r="J58" i="5"/>
  <c r="J26" i="5"/>
  <c r="J45" i="5"/>
  <c r="J63" i="5"/>
  <c r="J31" i="5"/>
  <c r="J35" i="5"/>
  <c r="J87" i="5"/>
  <c r="J74" i="5"/>
  <c r="J15" i="5"/>
  <c r="J71" i="5"/>
  <c r="H45" i="7"/>
  <c r="H29" i="7"/>
  <c r="H13" i="7"/>
  <c r="H36" i="7"/>
  <c r="H20" i="7"/>
  <c r="H43" i="7"/>
  <c r="H27" i="7"/>
  <c r="H11" i="7"/>
  <c r="H34" i="7"/>
  <c r="H18" i="7"/>
  <c r="J100" i="5"/>
  <c r="J68" i="5"/>
  <c r="J36" i="5"/>
  <c r="J59" i="5"/>
  <c r="J13" i="5"/>
  <c r="J110" i="5"/>
  <c r="J78" i="5"/>
  <c r="J46" i="5"/>
  <c r="J14" i="5"/>
  <c r="J77" i="5"/>
  <c r="J81" i="5"/>
  <c r="H41" i="7"/>
  <c r="H25" i="7"/>
  <c r="H48" i="7"/>
  <c r="H32" i="7"/>
  <c r="H16" i="7"/>
  <c r="H39" i="7"/>
  <c r="H23" i="7"/>
  <c r="H46" i="7"/>
  <c r="H30" i="7"/>
  <c r="H14" i="7"/>
  <c r="J92" i="5"/>
  <c r="J60" i="5"/>
  <c r="J28" i="5"/>
  <c r="J49" i="5"/>
  <c r="J109" i="5"/>
  <c r="J102" i="5"/>
  <c r="J70" i="5"/>
  <c r="J38" i="5"/>
  <c r="J101" i="5"/>
  <c r="J69" i="5"/>
  <c r="J37" i="5"/>
  <c r="J104" i="5"/>
  <c r="J72" i="5"/>
  <c r="J40" i="5"/>
  <c r="J99" i="5"/>
  <c r="J43" i="5"/>
  <c r="J51" i="5"/>
  <c r="J75" i="5"/>
  <c r="J82" i="5"/>
  <c r="J50" i="5"/>
  <c r="J18" i="5"/>
  <c r="J29" i="5"/>
  <c r="J53" i="5"/>
  <c r="J57" i="5"/>
  <c r="J95" i="5"/>
  <c r="H37" i="7"/>
  <c r="H44" i="7"/>
  <c r="H28" i="7"/>
  <c r="H12" i="7"/>
  <c r="H35" i="7"/>
  <c r="H42" i="7"/>
  <c r="H26" i="7"/>
  <c r="J84" i="5"/>
  <c r="J52" i="5"/>
  <c r="J20" i="5"/>
  <c r="J103" i="5"/>
  <c r="J94" i="5"/>
  <c r="J62" i="5"/>
  <c r="J93" i="5"/>
  <c r="J39" i="5"/>
  <c r="J19" i="5"/>
  <c r="J64" i="5"/>
  <c r="J32" i="5"/>
  <c r="J27" i="5"/>
  <c r="J106" i="5"/>
  <c r="J47" i="5"/>
  <c r="J89" i="5"/>
  <c r="E45" i="2"/>
  <c r="H21" i="7"/>
  <c r="H19" i="7"/>
  <c r="H14" i="8"/>
  <c r="J33" i="5"/>
  <c r="J30" i="5"/>
  <c r="J96" i="5"/>
  <c r="J91" i="5"/>
  <c r="J41" i="5"/>
  <c r="J42" i="5"/>
  <c r="N108" i="5"/>
  <c r="N76" i="5"/>
  <c r="N44" i="5"/>
  <c r="N73" i="5"/>
  <c r="N21" i="5"/>
  <c r="N61" i="5"/>
  <c r="N86" i="5"/>
  <c r="N54" i="5"/>
  <c r="N22" i="5"/>
  <c r="N85" i="5"/>
  <c r="N23" i="5"/>
  <c r="N111" i="5"/>
  <c r="N88" i="5"/>
  <c r="N56" i="5"/>
  <c r="N24" i="5"/>
  <c r="N83" i="5"/>
  <c r="N97" i="5"/>
  <c r="N17" i="5"/>
  <c r="N98" i="5"/>
  <c r="N66" i="5"/>
  <c r="N34" i="5"/>
  <c r="N55" i="5"/>
  <c r="N107" i="5"/>
  <c r="N25" i="5"/>
  <c r="N79" i="5"/>
  <c r="N112" i="5"/>
  <c r="N80" i="5"/>
  <c r="N48" i="5"/>
  <c r="N16" i="5"/>
  <c r="N67" i="5"/>
  <c r="N65" i="5"/>
  <c r="N105" i="5"/>
  <c r="N90" i="5"/>
  <c r="N58" i="5"/>
  <c r="N26" i="5"/>
  <c r="N45" i="5"/>
  <c r="N63" i="5"/>
  <c r="N31" i="5"/>
  <c r="N35" i="5"/>
  <c r="N87" i="5"/>
  <c r="N74" i="5"/>
  <c r="N15" i="5"/>
  <c r="N71" i="5"/>
  <c r="N100" i="5"/>
  <c r="N68" i="5"/>
  <c r="N36" i="5"/>
  <c r="N59" i="5"/>
  <c r="N13" i="5"/>
  <c r="N110" i="5"/>
  <c r="N78" i="5"/>
  <c r="N46" i="5"/>
  <c r="N14" i="5"/>
  <c r="N77" i="5"/>
  <c r="N81" i="5"/>
  <c r="N92" i="5"/>
  <c r="N60" i="5"/>
  <c r="N28" i="5"/>
  <c r="N49" i="5"/>
  <c r="N109" i="5"/>
  <c r="N102" i="5"/>
  <c r="N70" i="5"/>
  <c r="N38" i="5"/>
  <c r="N101" i="5"/>
  <c r="N69" i="5"/>
  <c r="N37" i="5"/>
  <c r="N104" i="5"/>
  <c r="N72" i="5"/>
  <c r="N40" i="5"/>
  <c r="N99" i="5"/>
  <c r="N43" i="5"/>
  <c r="N51" i="5"/>
  <c r="N75" i="5"/>
  <c r="N82" i="5"/>
  <c r="N50" i="5"/>
  <c r="N18" i="5"/>
  <c r="N29" i="5"/>
  <c r="N53" i="5"/>
  <c r="N57" i="5"/>
  <c r="N95" i="5"/>
  <c r="N84" i="5"/>
  <c r="N52" i="5"/>
  <c r="N20" i="5"/>
  <c r="N103" i="5"/>
  <c r="N94" i="5"/>
  <c r="N62" i="5"/>
  <c r="N93" i="5"/>
  <c r="N39" i="5"/>
  <c r="N19" i="5"/>
  <c r="N64" i="5"/>
  <c r="N32" i="5"/>
  <c r="N27" i="5"/>
  <c r="N106" i="5"/>
  <c r="N47" i="5"/>
  <c r="N89" i="5"/>
  <c r="N33" i="5"/>
  <c r="N30" i="5"/>
  <c r="N96" i="5"/>
  <c r="N91" i="5"/>
  <c r="N41" i="5"/>
  <c r="N42" i="5"/>
  <c r="I16" i="2" s="1"/>
  <c r="I45" i="2" s="1"/>
  <c r="M22" i="2"/>
  <c r="M28" i="2" s="1"/>
  <c r="G35" i="2"/>
  <c r="G44" i="2"/>
  <c r="G45" i="2" s="1" a="1"/>
  <c r="P42" i="5"/>
  <c r="P41" i="5"/>
  <c r="P91" i="5"/>
  <c r="P96" i="5"/>
  <c r="P30" i="5"/>
  <c r="P33" i="5"/>
  <c r="P89" i="5"/>
  <c r="P47" i="5"/>
  <c r="P106" i="5"/>
  <c r="P27" i="5"/>
  <c r="P32" i="5"/>
  <c r="P64" i="5"/>
  <c r="P19" i="5"/>
  <c r="P39" i="5"/>
  <c r="P93" i="5"/>
  <c r="P62" i="5"/>
  <c r="P94" i="5"/>
  <c r="P103" i="5"/>
  <c r="P20" i="5"/>
  <c r="P52" i="5"/>
  <c r="P84" i="5"/>
  <c r="P95" i="5"/>
  <c r="P57" i="5"/>
  <c r="P53" i="5"/>
  <c r="P29" i="5"/>
  <c r="P18" i="5"/>
  <c r="P50" i="5"/>
  <c r="P82" i="5"/>
  <c r="P75" i="5"/>
  <c r="P51" i="5"/>
  <c r="P43" i="5"/>
  <c r="P99" i="5"/>
  <c r="P40" i="5"/>
  <c r="P72" i="5"/>
  <c r="P104" i="5"/>
  <c r="P37" i="5"/>
  <c r="P69" i="5"/>
  <c r="P101" i="5"/>
  <c r="P38" i="5"/>
  <c r="P70" i="5"/>
  <c r="P102" i="5"/>
  <c r="P109" i="5"/>
  <c r="P49" i="5"/>
  <c r="P28" i="5"/>
  <c r="P60" i="5"/>
  <c r="P92" i="5"/>
  <c r="P81" i="5"/>
  <c r="P77" i="5"/>
  <c r="P14" i="5"/>
  <c r="P46" i="5"/>
  <c r="P78" i="5"/>
  <c r="P110" i="5"/>
  <c r="P13" i="5"/>
  <c r="P59" i="5"/>
  <c r="P36" i="5"/>
  <c r="P68" i="5"/>
  <c r="P100" i="5"/>
  <c r="P71" i="5"/>
  <c r="P15" i="5"/>
  <c r="P74" i="5"/>
  <c r="P87" i="5"/>
  <c r="P35" i="5"/>
  <c r="P31" i="5"/>
  <c r="P63" i="5"/>
  <c r="P45" i="5"/>
  <c r="P26" i="5"/>
  <c r="P58" i="5"/>
  <c r="P90" i="5"/>
  <c r="P105" i="5"/>
  <c r="P65" i="5"/>
  <c r="P67" i="5"/>
  <c r="P16" i="5"/>
  <c r="P48" i="5"/>
  <c r="P80" i="5"/>
  <c r="P112" i="5"/>
  <c r="P79" i="5"/>
  <c r="P25" i="5"/>
  <c r="P107" i="5"/>
  <c r="P55" i="5"/>
  <c r="P34" i="5"/>
  <c r="P66" i="5"/>
  <c r="P98" i="5"/>
  <c r="P17" i="5"/>
  <c r="P97" i="5"/>
  <c r="P83" i="5"/>
  <c r="P24" i="5"/>
  <c r="P56" i="5"/>
  <c r="P88" i="5"/>
  <c r="P111" i="5"/>
  <c r="P23" i="5"/>
  <c r="P85" i="5"/>
  <c r="P22" i="5"/>
  <c r="P54" i="5"/>
  <c r="P86" i="5"/>
  <c r="P61" i="5"/>
  <c r="P21" i="5"/>
  <c r="P73" i="5"/>
  <c r="P44" i="5"/>
  <c r="P76" i="5"/>
  <c r="P108" i="5"/>
  <c r="I14" i="8"/>
  <c r="I19" i="7"/>
  <c r="I21" i="7"/>
  <c r="I26" i="7"/>
  <c r="I42" i="7"/>
  <c r="I35" i="7"/>
  <c r="I12" i="7"/>
  <c r="I28" i="7"/>
  <c r="I44" i="7"/>
  <c r="I37" i="7"/>
  <c r="I14" i="7"/>
  <c r="I30" i="7"/>
  <c r="I46" i="7"/>
  <c r="I23" i="7"/>
  <c r="I39" i="7"/>
  <c r="I16" i="7"/>
  <c r="I32" i="7"/>
  <c r="I48" i="7"/>
  <c r="I25" i="7"/>
  <c r="I41" i="7"/>
  <c r="I18" i="7"/>
  <c r="I34" i="7"/>
  <c r="I11" i="7"/>
  <c r="I27" i="7"/>
  <c r="I43" i="7"/>
  <c r="I20" i="7"/>
  <c r="I36" i="7"/>
  <c r="I13" i="7"/>
  <c r="I29" i="7"/>
  <c r="I45" i="7"/>
  <c r="I22" i="7"/>
  <c r="I38" i="7"/>
  <c r="I15" i="7"/>
  <c r="I31" i="7"/>
  <c r="I47" i="7"/>
  <c r="I24" i="7"/>
  <c r="I40" i="7"/>
  <c r="I17" i="7"/>
  <c r="I33" i="7"/>
  <c r="I49" i="7"/>
  <c r="F21" i="9"/>
  <c r="F19" i="9"/>
  <c r="F20" i="9" s="1"/>
  <c r="C16" i="13"/>
  <c r="C19" i="13" s="1"/>
  <c r="F16" i="13"/>
  <c r="F19" i="13" s="1"/>
  <c r="I19" i="9"/>
  <c r="E13" i="6"/>
  <c r="E29" i="6"/>
  <c r="E45" i="6"/>
  <c r="E26" i="6"/>
  <c r="E42" i="6"/>
  <c r="E58" i="6"/>
  <c r="E15" i="6"/>
  <c r="E31" i="6"/>
  <c r="E47" i="6"/>
  <c r="E24" i="6"/>
  <c r="E40" i="6"/>
  <c r="E56" i="6"/>
  <c r="E11" i="6"/>
  <c r="E17" i="6"/>
  <c r="E33" i="6"/>
  <c r="E49" i="6"/>
  <c r="E14" i="6"/>
  <c r="E30" i="6"/>
  <c r="E46" i="6"/>
  <c r="E19" i="6"/>
  <c r="E35" i="6"/>
  <c r="E51" i="6"/>
  <c r="E12" i="6"/>
  <c r="E28" i="6"/>
  <c r="E44" i="6"/>
  <c r="E60" i="6"/>
  <c r="E21" i="6"/>
  <c r="E37" i="6"/>
  <c r="E53" i="6"/>
  <c r="E18" i="6"/>
  <c r="E34" i="6"/>
  <c r="E50" i="6"/>
  <c r="E23" i="6"/>
  <c r="E39" i="6"/>
  <c r="E55" i="6"/>
  <c r="E16" i="6"/>
  <c r="E32" i="6"/>
  <c r="E48" i="6"/>
  <c r="E25" i="6"/>
  <c r="E41" i="6"/>
  <c r="E57" i="6"/>
  <c r="E22" i="6"/>
  <c r="E38" i="6"/>
  <c r="E54" i="6"/>
  <c r="E27" i="6"/>
  <c r="E43" i="6"/>
  <c r="E59" i="6"/>
  <c r="E20" i="6"/>
  <c r="E36" i="6"/>
  <c r="E52" i="6"/>
  <c r="D13" i="11"/>
  <c r="D15" i="11" s="1" a="1"/>
  <c r="H13" i="11"/>
  <c r="H15" i="11" s="1" a="1"/>
  <c r="E13" i="11"/>
  <c r="E15" i="11" s="1" a="1"/>
  <c r="I13" i="11"/>
  <c r="I15" i="11" s="1" a="1"/>
  <c r="F13" i="11"/>
  <c r="F15" i="11" s="1" a="1"/>
  <c r="J13" i="11"/>
  <c r="J15" i="11" s="1" a="1"/>
  <c r="C13" i="11"/>
  <c r="C15" i="11" s="1" a="1"/>
  <c r="G13" i="11"/>
  <c r="G15" i="11" s="1" a="1"/>
  <c r="G29" i="2"/>
  <c r="G23" i="2" s="1" a="1"/>
  <c r="G16" i="2"/>
  <c r="G9" i="2" s="1" a="1"/>
  <c r="J33" i="7"/>
  <c r="M33" i="7" s="1"/>
  <c r="J17" i="7"/>
  <c r="M17" i="7" s="1"/>
  <c r="J40" i="7"/>
  <c r="M40" i="7" s="1"/>
  <c r="J24" i="7"/>
  <c r="M24" i="7" s="1"/>
  <c r="J47" i="7"/>
  <c r="M47" i="7" s="1"/>
  <c r="J31" i="7"/>
  <c r="M31" i="7" s="1"/>
  <c r="J15" i="7"/>
  <c r="M15" i="7" s="1"/>
  <c r="J38" i="7"/>
  <c r="M38" i="7" s="1"/>
  <c r="J22" i="7"/>
  <c r="M22" i="7" s="1"/>
  <c r="J45" i="7"/>
  <c r="M45" i="7" s="1"/>
  <c r="J29" i="7"/>
  <c r="M29" i="7" s="1"/>
  <c r="J13" i="7"/>
  <c r="M13" i="7" s="1"/>
  <c r="J36" i="7"/>
  <c r="M36" i="7" s="1"/>
  <c r="J20" i="7"/>
  <c r="M20" i="7" s="1"/>
  <c r="J43" i="7"/>
  <c r="M43" i="7" s="1"/>
  <c r="J27" i="7"/>
  <c r="M27" i="7" s="1"/>
  <c r="J11" i="7"/>
  <c r="M11" i="7" s="1"/>
  <c r="J34" i="7"/>
  <c r="M34" i="7" s="1"/>
  <c r="J18" i="7"/>
  <c r="M18" i="7" s="1"/>
  <c r="J41" i="7"/>
  <c r="M41" i="7" s="1"/>
  <c r="J25" i="7"/>
  <c r="M25" i="7" s="1"/>
  <c r="J48" i="7"/>
  <c r="M48" i="7" s="1"/>
  <c r="J32" i="7"/>
  <c r="M32" i="7" s="1"/>
  <c r="J16" i="7"/>
  <c r="M16" i="7" s="1"/>
  <c r="J39" i="7"/>
  <c r="M39" i="7" s="1"/>
  <c r="J23" i="7"/>
  <c r="M23" i="7" s="1"/>
  <c r="J46" i="7"/>
  <c r="M46" i="7" s="1"/>
  <c r="J30" i="7"/>
  <c r="M30" i="7" s="1"/>
  <c r="J14" i="7"/>
  <c r="M14" i="7" s="1"/>
  <c r="J37" i="7"/>
  <c r="M37" i="7" s="1"/>
  <c r="J44" i="7"/>
  <c r="M44" i="7" s="1"/>
  <c r="J28" i="7"/>
  <c r="M28" i="7" s="1"/>
  <c r="J12" i="7"/>
  <c r="M12" i="7" s="1"/>
  <c r="J35" i="7"/>
  <c r="M35" i="7" s="1"/>
  <c r="J42" i="7"/>
  <c r="M42" i="7" s="1"/>
  <c r="J26" i="7"/>
  <c r="M26" i="7" s="1"/>
  <c r="J21" i="7"/>
  <c r="M21" i="7" s="1"/>
  <c r="J19" i="7"/>
  <c r="M19" i="7" s="1"/>
  <c r="J49" i="7"/>
  <c r="M49" i="7" s="1"/>
  <c r="F44" i="6"/>
  <c r="F28" i="6"/>
  <c r="F12" i="6"/>
  <c r="F51" i="6"/>
  <c r="F35" i="6"/>
  <c r="F19" i="6"/>
  <c r="F46" i="6"/>
  <c r="F30" i="6"/>
  <c r="F14" i="6"/>
  <c r="F49" i="6"/>
  <c r="F33" i="6"/>
  <c r="F17" i="6"/>
  <c r="F11" i="6"/>
  <c r="F56" i="6"/>
  <c r="F40" i="6"/>
  <c r="F24" i="6"/>
  <c r="F47" i="6"/>
  <c r="F31" i="6"/>
  <c r="F15" i="6"/>
  <c r="F58" i="6"/>
  <c r="F42" i="6"/>
  <c r="F26" i="6"/>
  <c r="F45" i="6"/>
  <c r="F29" i="6"/>
  <c r="F13" i="6"/>
  <c r="F60" i="6"/>
  <c r="F43" i="6"/>
  <c r="F27" i="6"/>
  <c r="F54" i="6"/>
  <c r="F38" i="6"/>
  <c r="F22" i="6"/>
  <c r="F57" i="6"/>
  <c r="F41" i="6"/>
  <c r="F25" i="6"/>
  <c r="F48" i="6"/>
  <c r="F32" i="6"/>
  <c r="F16" i="6"/>
  <c r="F55" i="6"/>
  <c r="F39" i="6"/>
  <c r="F23" i="6"/>
  <c r="F50" i="6"/>
  <c r="F34" i="6"/>
  <c r="F18" i="6"/>
  <c r="F53" i="6"/>
  <c r="F37" i="6"/>
  <c r="F21" i="6"/>
  <c r="F59" i="6"/>
  <c r="F36" i="6"/>
  <c r="F20" i="6"/>
  <c r="F52" i="6"/>
  <c r="J52" i="6" l="1"/>
  <c r="I52" i="6"/>
  <c r="J20" i="6"/>
  <c r="I20" i="6"/>
  <c r="J36" i="6"/>
  <c r="I36" i="6"/>
  <c r="I59" i="6"/>
  <c r="J59" i="6"/>
  <c r="J21" i="6"/>
  <c r="I21" i="6"/>
  <c r="J37" i="6"/>
  <c r="I37" i="6"/>
  <c r="J53" i="6"/>
  <c r="I53" i="6"/>
  <c r="J18" i="6"/>
  <c r="I18" i="6"/>
  <c r="J34" i="6"/>
  <c r="I34" i="6"/>
  <c r="J50" i="6"/>
  <c r="I50" i="6"/>
  <c r="I23" i="6"/>
  <c r="J23" i="6"/>
  <c r="I39" i="6"/>
  <c r="J39" i="6"/>
  <c r="I55" i="6"/>
  <c r="J55" i="6"/>
  <c r="I16" i="6"/>
  <c r="J16" i="6"/>
  <c r="I32" i="6"/>
  <c r="J32" i="6"/>
  <c r="I48" i="6"/>
  <c r="J48" i="6"/>
  <c r="I25" i="6"/>
  <c r="J25" i="6"/>
  <c r="I41" i="6"/>
  <c r="J41" i="6"/>
  <c r="I57" i="6"/>
  <c r="J57" i="6"/>
  <c r="I22" i="6"/>
  <c r="J22" i="6"/>
  <c r="J38" i="6"/>
  <c r="I38" i="6"/>
  <c r="I54" i="6"/>
  <c r="J54" i="6"/>
  <c r="I27" i="6"/>
  <c r="J27" i="6"/>
  <c r="I43" i="6"/>
  <c r="J43" i="6"/>
  <c r="J60" i="6"/>
  <c r="I60" i="6"/>
  <c r="J13" i="6"/>
  <c r="I13" i="6"/>
  <c r="J29" i="6"/>
  <c r="I29" i="6"/>
  <c r="J45" i="6"/>
  <c r="I45" i="6"/>
  <c r="J26" i="6"/>
  <c r="I26" i="6"/>
  <c r="I42" i="6"/>
  <c r="J42" i="6"/>
  <c r="J58" i="6"/>
  <c r="I58" i="6"/>
  <c r="I15" i="6"/>
  <c r="J15" i="6"/>
  <c r="I31" i="6"/>
  <c r="J31" i="6"/>
  <c r="I47" i="6"/>
  <c r="J47" i="6"/>
  <c r="I24" i="6"/>
  <c r="J24" i="6"/>
  <c r="I40" i="6"/>
  <c r="J40" i="6"/>
  <c r="I56" i="6"/>
  <c r="J56" i="6"/>
  <c r="I11" i="6"/>
  <c r="J11" i="6"/>
  <c r="I17" i="6"/>
  <c r="J17" i="6"/>
  <c r="I33" i="6"/>
  <c r="J33" i="6"/>
  <c r="I49" i="6"/>
  <c r="J49" i="6"/>
  <c r="J14" i="6"/>
  <c r="I14" i="6"/>
  <c r="J30" i="6"/>
  <c r="I30" i="6"/>
  <c r="J46" i="6"/>
  <c r="I46" i="6"/>
  <c r="I19" i="6"/>
  <c r="J19" i="6"/>
  <c r="I35" i="6"/>
  <c r="J35" i="6"/>
  <c r="I51" i="6"/>
  <c r="J51" i="6"/>
  <c r="J12" i="6"/>
  <c r="I12" i="6"/>
  <c r="J28" i="6"/>
  <c r="I28" i="6"/>
  <c r="J44" i="6"/>
  <c r="I44" i="6"/>
  <c r="P14" i="7"/>
  <c r="G11" i="2"/>
  <c r="G9" i="2"/>
  <c r="G10" i="2"/>
  <c r="G12" i="2"/>
  <c r="G24" i="2"/>
  <c r="G25" i="2"/>
  <c r="G23" i="2"/>
  <c r="G10014" i="11"/>
  <c r="G10010" i="11"/>
  <c r="G10006" i="11"/>
  <c r="G10002" i="11"/>
  <c r="G9998" i="11"/>
  <c r="G9994" i="11"/>
  <c r="G9990" i="11"/>
  <c r="G9986" i="11"/>
  <c r="G9982" i="11"/>
  <c r="G9978" i="11"/>
  <c r="G9974" i="11"/>
  <c r="G9970" i="11"/>
  <c r="G9966" i="11"/>
  <c r="G9962" i="11"/>
  <c r="G9958" i="11"/>
  <c r="G9954" i="11"/>
  <c r="G9950" i="11"/>
  <c r="G9946" i="11"/>
  <c r="G9942" i="11"/>
  <c r="G9938" i="11"/>
  <c r="G9934" i="11"/>
  <c r="G9930" i="11"/>
  <c r="G9926" i="11"/>
  <c r="G9922" i="11"/>
  <c r="G9918" i="11"/>
  <c r="G9914" i="11"/>
  <c r="G9910" i="11"/>
  <c r="G9906" i="11"/>
  <c r="G9902" i="11"/>
  <c r="G9898" i="11"/>
  <c r="G9894" i="11"/>
  <c r="G9890" i="11"/>
  <c r="G9886" i="11"/>
  <c r="G9882" i="11"/>
  <c r="G9878" i="11"/>
  <c r="G9874" i="11"/>
  <c r="G9870" i="11"/>
  <c r="G9866" i="11"/>
  <c r="G9862" i="11"/>
  <c r="G9858" i="11"/>
  <c r="G9854" i="11"/>
  <c r="G9850" i="11"/>
  <c r="G9846" i="11"/>
  <c r="G9842" i="11"/>
  <c r="G9838" i="11"/>
  <c r="G9834" i="11"/>
  <c r="G9830" i="11"/>
  <c r="G9826" i="11"/>
  <c r="G9822" i="11"/>
  <c r="G9818" i="11"/>
  <c r="G9814" i="11"/>
  <c r="G9810" i="11"/>
  <c r="G9806" i="11"/>
  <c r="G9802" i="11"/>
  <c r="G9798" i="11"/>
  <c r="G9794" i="11"/>
  <c r="G9790" i="11"/>
  <c r="G9786" i="11"/>
  <c r="G9782" i="11"/>
  <c r="G9778" i="11"/>
  <c r="G9774" i="11"/>
  <c r="G9770" i="11"/>
  <c r="G9766" i="11"/>
  <c r="G9762" i="11"/>
  <c r="G9758" i="11"/>
  <c r="G9754" i="11"/>
  <c r="G9750" i="11"/>
  <c r="G9746" i="11"/>
  <c r="G9742" i="11"/>
  <c r="G9738" i="11"/>
  <c r="G9734" i="11"/>
  <c r="G9730" i="11"/>
  <c r="G9726" i="11"/>
  <c r="G9722" i="11"/>
  <c r="G9718" i="11"/>
  <c r="G9714" i="11"/>
  <c r="G9710" i="11"/>
  <c r="G9706" i="11"/>
  <c r="G9702" i="11"/>
  <c r="G9698" i="11"/>
  <c r="G9694" i="11"/>
  <c r="G9690" i="11"/>
  <c r="G9686" i="11"/>
  <c r="G9682" i="11"/>
  <c r="G9678" i="11"/>
  <c r="G9674" i="11"/>
  <c r="G9670" i="11"/>
  <c r="G9666" i="11"/>
  <c r="G9662" i="11"/>
  <c r="G9658" i="11"/>
  <c r="G9654" i="11"/>
  <c r="G9650" i="11"/>
  <c r="G9646" i="11"/>
  <c r="G9642" i="11"/>
  <c r="G9638" i="11"/>
  <c r="G9634" i="11"/>
  <c r="G9630" i="11"/>
  <c r="G9626" i="11"/>
  <c r="G9622" i="11"/>
  <c r="G9618" i="11"/>
  <c r="G9614" i="11"/>
  <c r="G9610" i="11"/>
  <c r="G9606" i="11"/>
  <c r="G9602" i="11"/>
  <c r="G9598" i="11"/>
  <c r="G9594" i="11"/>
  <c r="G9590" i="11"/>
  <c r="G9586" i="11"/>
  <c r="G9582" i="11"/>
  <c r="G9578" i="11"/>
  <c r="G9574" i="11"/>
  <c r="G9570" i="11"/>
  <c r="G9566" i="11"/>
  <c r="G9562" i="11"/>
  <c r="G9558" i="11"/>
  <c r="G9554" i="11"/>
  <c r="G9550" i="11"/>
  <c r="G9546" i="11"/>
  <c r="G9542" i="11"/>
  <c r="G9538" i="11"/>
  <c r="G9534" i="11"/>
  <c r="G9530" i="11"/>
  <c r="G9526" i="11"/>
  <c r="G9522" i="11"/>
  <c r="G9518" i="11"/>
  <c r="G9514" i="11"/>
  <c r="G9510" i="11"/>
  <c r="G9506" i="11"/>
  <c r="G9502" i="11"/>
  <c r="G9498" i="11"/>
  <c r="G9494" i="11"/>
  <c r="G9490" i="11"/>
  <c r="G9486" i="11"/>
  <c r="G9482" i="11"/>
  <c r="G9478" i="11"/>
  <c r="G9474" i="11"/>
  <c r="G9470" i="11"/>
  <c r="G9466" i="11"/>
  <c r="G9462" i="11"/>
  <c r="G9458" i="11"/>
  <c r="G9454" i="11"/>
  <c r="G9450" i="11"/>
  <c r="G9446" i="11"/>
  <c r="G9442" i="11"/>
  <c r="G9438" i="11"/>
  <c r="G9434" i="11"/>
  <c r="G9430" i="11"/>
  <c r="G9426" i="11"/>
  <c r="G9422" i="11"/>
  <c r="G9418" i="11"/>
  <c r="G9414" i="11"/>
  <c r="G9410" i="11"/>
  <c r="G9406" i="11"/>
  <c r="G9402" i="11"/>
  <c r="G9398" i="11"/>
  <c r="G9394" i="11"/>
  <c r="G9390" i="11"/>
  <c r="G9386" i="11"/>
  <c r="G9382" i="11"/>
  <c r="G9378" i="11"/>
  <c r="G9374" i="11"/>
  <c r="G9370" i="11"/>
  <c r="G9366" i="11"/>
  <c r="G9362" i="11"/>
  <c r="G9358" i="11"/>
  <c r="G9354" i="11"/>
  <c r="G9350" i="11"/>
  <c r="G9346" i="11"/>
  <c r="G9342" i="11"/>
  <c r="G9338" i="11"/>
  <c r="G9334" i="11"/>
  <c r="G9330" i="11"/>
  <c r="G9326" i="11"/>
  <c r="G9322" i="11"/>
  <c r="G9318" i="11"/>
  <c r="G9314" i="11"/>
  <c r="G9310" i="11"/>
  <c r="G9306" i="11"/>
  <c r="G9302" i="11"/>
  <c r="G9298" i="11"/>
  <c r="G9294" i="11"/>
  <c r="G9290" i="11"/>
  <c r="G9286" i="11"/>
  <c r="G9282" i="11"/>
  <c r="G9278" i="11"/>
  <c r="G9274" i="11"/>
  <c r="G9270" i="11"/>
  <c r="G9266" i="11"/>
  <c r="G9262" i="11"/>
  <c r="G9258" i="11"/>
  <c r="G9254" i="11"/>
  <c r="G9250" i="11"/>
  <c r="G9246" i="11"/>
  <c r="G9242" i="11"/>
  <c r="G9238" i="11"/>
  <c r="G9234" i="11"/>
  <c r="G9230" i="11"/>
  <c r="G9226" i="11"/>
  <c r="G9222" i="11"/>
  <c r="G9218" i="11"/>
  <c r="G9214" i="11"/>
  <c r="G9210" i="11"/>
  <c r="G9206" i="11"/>
  <c r="G9202" i="11"/>
  <c r="G9198" i="11"/>
  <c r="G9194" i="11"/>
  <c r="G9190" i="11"/>
  <c r="G9186" i="11"/>
  <c r="G9182" i="11"/>
  <c r="G9178" i="11"/>
  <c r="G9174" i="11"/>
  <c r="G9170" i="11"/>
  <c r="G9166" i="11"/>
  <c r="G9162" i="11"/>
  <c r="G9158" i="11"/>
  <c r="G9154" i="11"/>
  <c r="G9150" i="11"/>
  <c r="G9146" i="11"/>
  <c r="G9142" i="11"/>
  <c r="G9138" i="11"/>
  <c r="G9134" i="11"/>
  <c r="G9130" i="11"/>
  <c r="G9126" i="11"/>
  <c r="G9122" i="11"/>
  <c r="G9118" i="11"/>
  <c r="G9114" i="11"/>
  <c r="G9110" i="11"/>
  <c r="G9106" i="11"/>
  <c r="G9102" i="11"/>
  <c r="G9098" i="11"/>
  <c r="G9094" i="11"/>
  <c r="G9090" i="11"/>
  <c r="G9086" i="11"/>
  <c r="G9082" i="11"/>
  <c r="G9078" i="11"/>
  <c r="G9074" i="11"/>
  <c r="G9070" i="11"/>
  <c r="G9066" i="11"/>
  <c r="G9062" i="11"/>
  <c r="G9058" i="11"/>
  <c r="G9054" i="11"/>
  <c r="G9050" i="11"/>
  <c r="G9046" i="11"/>
  <c r="G9042" i="11"/>
  <c r="G9038" i="11"/>
  <c r="G9034" i="11"/>
  <c r="G9030" i="11"/>
  <c r="G9026" i="11"/>
  <c r="G9022" i="11"/>
  <c r="G9018" i="11"/>
  <c r="G9014" i="11"/>
  <c r="G9010" i="11"/>
  <c r="G9006" i="11"/>
  <c r="G9002" i="11"/>
  <c r="G8998" i="11"/>
  <c r="G8994" i="11"/>
  <c r="G8990" i="11"/>
  <c r="G8986" i="11"/>
  <c r="G8982" i="11"/>
  <c r="G8978" i="11"/>
  <c r="G8974" i="11"/>
  <c r="G8970" i="11"/>
  <c r="G8966" i="11"/>
  <c r="G8962" i="11"/>
  <c r="G8958" i="11"/>
  <c r="G8954" i="11"/>
  <c r="G8950" i="11"/>
  <c r="G8946" i="11"/>
  <c r="G8942" i="11"/>
  <c r="G8938" i="11"/>
  <c r="G8934" i="11"/>
  <c r="G8930" i="11"/>
  <c r="G8926" i="11"/>
  <c r="G8922" i="11"/>
  <c r="G8918" i="11"/>
  <c r="G8914" i="11"/>
  <c r="G8910" i="11"/>
  <c r="G8906" i="11"/>
  <c r="G8902" i="11"/>
  <c r="G8898" i="11"/>
  <c r="G8894" i="11"/>
  <c r="G8890" i="11"/>
  <c r="G8886" i="11"/>
  <c r="G8882" i="11"/>
  <c r="G8878" i="11"/>
  <c r="G8874" i="11"/>
  <c r="G8870" i="11"/>
  <c r="G8866" i="11"/>
  <c r="G8862" i="11"/>
  <c r="G8858" i="11"/>
  <c r="G8854" i="11"/>
  <c r="G8850" i="11"/>
  <c r="G8846" i="11"/>
  <c r="G8842" i="11"/>
  <c r="G8838" i="11"/>
  <c r="G8834" i="11"/>
  <c r="G8830" i="11"/>
  <c r="G8826" i="11"/>
  <c r="G8822" i="11"/>
  <c r="G8818" i="11"/>
  <c r="G8814" i="11"/>
  <c r="G8810" i="11"/>
  <c r="G8806" i="11"/>
  <c r="G8802" i="11"/>
  <c r="G8798" i="11"/>
  <c r="G8794" i="11"/>
  <c r="G8790" i="11"/>
  <c r="G8786" i="11"/>
  <c r="G8782" i="11"/>
  <c r="G8778" i="11"/>
  <c r="G8774" i="11"/>
  <c r="G8770" i="11"/>
  <c r="G8766" i="11"/>
  <c r="G8762" i="11"/>
  <c r="G8758" i="11"/>
  <c r="G8754" i="11"/>
  <c r="G8750" i="11"/>
  <c r="G8746" i="11"/>
  <c r="G8742" i="11"/>
  <c r="G8738" i="11"/>
  <c r="G8734" i="11"/>
  <c r="G8730" i="11"/>
  <c r="G8726" i="11"/>
  <c r="G8722" i="11"/>
  <c r="G8718" i="11"/>
  <c r="G8714" i="11"/>
  <c r="G8710" i="11"/>
  <c r="G8706" i="11"/>
  <c r="G8702" i="11"/>
  <c r="G8698" i="11"/>
  <c r="G8694" i="11"/>
  <c r="G8690" i="11"/>
  <c r="G8686" i="11"/>
  <c r="G8682" i="11"/>
  <c r="G8678" i="11"/>
  <c r="G8674" i="11"/>
  <c r="G8670" i="11"/>
  <c r="G8666" i="11"/>
  <c r="G8662" i="11"/>
  <c r="G8658" i="11"/>
  <c r="G8654" i="11"/>
  <c r="G8650" i="11"/>
  <c r="G8646" i="11"/>
  <c r="G8642" i="11"/>
  <c r="G8638" i="11"/>
  <c r="G8634" i="11"/>
  <c r="G8630" i="11"/>
  <c r="G8626" i="11"/>
  <c r="G8622" i="11"/>
  <c r="G8618" i="11"/>
  <c r="G8614" i="11"/>
  <c r="G8610" i="11"/>
  <c r="G8606" i="11"/>
  <c r="G8602" i="11"/>
  <c r="G8598" i="11"/>
  <c r="G8594" i="11"/>
  <c r="G8590" i="11"/>
  <c r="G8586" i="11"/>
  <c r="G8582" i="11"/>
  <c r="G8578" i="11"/>
  <c r="G8574" i="11"/>
  <c r="G8570" i="11"/>
  <c r="G8566" i="11"/>
  <c r="G8562" i="11"/>
  <c r="G8558" i="11"/>
  <c r="G8554" i="11"/>
  <c r="G8550" i="11"/>
  <c r="G8546" i="11"/>
  <c r="G8542" i="11"/>
  <c r="G8538" i="11"/>
  <c r="G8534" i="11"/>
  <c r="G8530" i="11"/>
  <c r="G8526" i="11"/>
  <c r="G8522" i="11"/>
  <c r="G8518" i="11"/>
  <c r="G8514" i="11"/>
  <c r="G8510" i="11"/>
  <c r="G8506" i="11"/>
  <c r="G8502" i="11"/>
  <c r="G8498" i="11"/>
  <c r="G8494" i="11"/>
  <c r="G8490" i="11"/>
  <c r="G8486" i="11"/>
  <c r="G8482" i="11"/>
  <c r="G8478" i="11"/>
  <c r="G8474" i="11"/>
  <c r="G8470" i="11"/>
  <c r="G8466" i="11"/>
  <c r="G8462" i="11"/>
  <c r="G8458" i="11"/>
  <c r="G8454" i="11"/>
  <c r="G8450" i="11"/>
  <c r="G8446" i="11"/>
  <c r="G8442" i="11"/>
  <c r="G8438" i="11"/>
  <c r="G8434" i="11"/>
  <c r="G8430" i="11"/>
  <c r="G8426" i="11"/>
  <c r="G8422" i="11"/>
  <c r="G8418" i="11"/>
  <c r="G8414" i="11"/>
  <c r="G8410" i="11"/>
  <c r="G8406" i="11"/>
  <c r="G8402" i="11"/>
  <c r="G8398" i="11"/>
  <c r="G8394" i="11"/>
  <c r="G8390" i="11"/>
  <c r="G8386" i="11"/>
  <c r="G8382" i="11"/>
  <c r="G8378" i="11"/>
  <c r="G8374" i="11"/>
  <c r="G8370" i="11"/>
  <c r="G8366" i="11"/>
  <c r="G8362" i="11"/>
  <c r="G8358" i="11"/>
  <c r="G8354" i="11"/>
  <c r="G8350" i="11"/>
  <c r="G8346" i="11"/>
  <c r="G8342" i="11"/>
  <c r="G8338" i="11"/>
  <c r="G8334" i="11"/>
  <c r="G8330" i="11"/>
  <c r="G8326" i="11"/>
  <c r="G8322" i="11"/>
  <c r="G8318" i="11"/>
  <c r="G8314" i="11"/>
  <c r="G8310" i="11"/>
  <c r="G8306" i="11"/>
  <c r="G8302" i="11"/>
  <c r="G8298" i="11"/>
  <c r="G8294" i="11"/>
  <c r="G8290" i="11"/>
  <c r="G8286" i="11"/>
  <c r="G8282" i="11"/>
  <c r="G8278" i="11"/>
  <c r="G8274" i="11"/>
  <c r="G8270" i="11"/>
  <c r="G8266" i="11"/>
  <c r="G8262" i="11"/>
  <c r="G8258" i="11"/>
  <c r="G8254" i="11"/>
  <c r="G8250" i="11"/>
  <c r="G8246" i="11"/>
  <c r="G8242" i="11"/>
  <c r="G8238" i="11"/>
  <c r="G8234" i="11"/>
  <c r="G8230" i="11"/>
  <c r="G8226" i="11"/>
  <c r="G8222" i="11"/>
  <c r="G8218" i="11"/>
  <c r="G8214" i="11"/>
  <c r="G8210" i="11"/>
  <c r="G8206" i="11"/>
  <c r="G8202" i="11"/>
  <c r="G8198" i="11"/>
  <c r="G8194" i="11"/>
  <c r="G8190" i="11"/>
  <c r="G8186" i="11"/>
  <c r="G8182" i="11"/>
  <c r="G8178" i="11"/>
  <c r="G8174" i="11"/>
  <c r="G8170" i="11"/>
  <c r="G8166" i="11"/>
  <c r="G8162" i="11"/>
  <c r="G8158" i="11"/>
  <c r="G8154" i="11"/>
  <c r="G8150" i="11"/>
  <c r="G8146" i="11"/>
  <c r="G8142" i="11"/>
  <c r="G8138" i="11"/>
  <c r="G8134" i="11"/>
  <c r="G8130" i="11"/>
  <c r="G8126" i="11"/>
  <c r="G8122" i="11"/>
  <c r="G8118" i="11"/>
  <c r="G8114" i="11"/>
  <c r="G8110" i="11"/>
  <c r="G8106" i="11"/>
  <c r="G8102" i="11"/>
  <c r="G8098" i="11"/>
  <c r="G8094" i="11"/>
  <c r="G8090" i="11"/>
  <c r="G8086" i="11"/>
  <c r="G8082" i="11"/>
  <c r="G8078" i="11"/>
  <c r="G8074" i="11"/>
  <c r="G10012" i="11"/>
  <c r="G10007" i="11"/>
  <c r="G10001" i="11"/>
  <c r="G9996" i="11"/>
  <c r="G9991" i="11"/>
  <c r="G9985" i="11"/>
  <c r="G9980" i="11"/>
  <c r="G9975" i="11"/>
  <c r="G9969" i="11"/>
  <c r="G9964" i="11"/>
  <c r="G9959" i="11"/>
  <c r="G9953" i="11"/>
  <c r="G9948" i="11"/>
  <c r="G9943" i="11"/>
  <c r="G9937" i="11"/>
  <c r="G9932" i="11"/>
  <c r="G9927" i="11"/>
  <c r="G9921" i="11"/>
  <c r="G9916" i="11"/>
  <c r="G9911" i="11"/>
  <c r="G9905" i="11"/>
  <c r="G9900" i="11"/>
  <c r="G9895" i="11"/>
  <c r="G9889" i="11"/>
  <c r="G9884" i="11"/>
  <c r="G9879" i="11"/>
  <c r="G9873" i="11"/>
  <c r="G9868" i="11"/>
  <c r="G9863" i="11"/>
  <c r="G9857" i="11"/>
  <c r="G9852" i="11"/>
  <c r="G9847" i="11"/>
  <c r="G9841" i="11"/>
  <c r="G9836" i="11"/>
  <c r="G9831" i="11"/>
  <c r="G9825" i="11"/>
  <c r="G9820" i="11"/>
  <c r="G9815" i="11"/>
  <c r="G9809" i="11"/>
  <c r="G9804" i="11"/>
  <c r="G9799" i="11"/>
  <c r="G9793" i="11"/>
  <c r="G9788" i="11"/>
  <c r="G9783" i="11"/>
  <c r="G9777" i="11"/>
  <c r="G9772" i="11"/>
  <c r="G9767" i="11"/>
  <c r="G9761" i="11"/>
  <c r="G9756" i="11"/>
  <c r="G9751" i="11"/>
  <c r="G9745" i="11"/>
  <c r="G9740" i="11"/>
  <c r="G9735" i="11"/>
  <c r="G9729" i="11"/>
  <c r="G9724" i="11"/>
  <c r="G9719" i="11"/>
  <c r="G9713" i="11"/>
  <c r="G9708" i="11"/>
  <c r="G9703" i="11"/>
  <c r="G9697" i="11"/>
  <c r="G9692" i="11"/>
  <c r="G9687" i="11"/>
  <c r="G10011" i="11"/>
  <c r="G10005" i="11"/>
  <c r="G10000" i="11"/>
  <c r="G9995" i="11"/>
  <c r="G9989" i="11"/>
  <c r="G9984" i="11"/>
  <c r="G9979" i="11"/>
  <c r="G9973" i="11"/>
  <c r="G9968" i="11"/>
  <c r="G9963" i="11"/>
  <c r="G9957" i="11"/>
  <c r="G9952" i="11"/>
  <c r="G9947" i="11"/>
  <c r="G9941" i="11"/>
  <c r="G9936" i="11"/>
  <c r="G9931" i="11"/>
  <c r="G9925" i="11"/>
  <c r="G9920" i="11"/>
  <c r="G9915" i="11"/>
  <c r="G9909" i="11"/>
  <c r="G9904" i="11"/>
  <c r="G9899" i="11"/>
  <c r="G9893" i="11"/>
  <c r="G9888" i="11"/>
  <c r="G9883" i="11"/>
  <c r="G9877" i="11"/>
  <c r="G9872" i="11"/>
  <c r="G9867" i="11"/>
  <c r="G9861" i="11"/>
  <c r="G9856" i="11"/>
  <c r="G9851" i="11"/>
  <c r="G9845" i="11"/>
  <c r="G9840" i="11"/>
  <c r="G9835" i="11"/>
  <c r="G9829" i="11"/>
  <c r="G9824" i="11"/>
  <c r="G9819" i="11"/>
  <c r="G9813" i="11"/>
  <c r="G9808" i="11"/>
  <c r="G9803" i="11"/>
  <c r="G9797" i="11"/>
  <c r="G9792" i="11"/>
  <c r="G9787" i="11"/>
  <c r="G9781" i="11"/>
  <c r="G9776" i="11"/>
  <c r="G9771" i="11"/>
  <c r="G9765" i="11"/>
  <c r="G9760" i="11"/>
  <c r="G9755" i="11"/>
  <c r="G9749" i="11"/>
  <c r="G9744" i="11"/>
  <c r="G9739" i="11"/>
  <c r="G9733" i="11"/>
  <c r="G9728" i="11"/>
  <c r="G9723" i="11"/>
  <c r="G9717" i="11"/>
  <c r="G9712" i="11"/>
  <c r="G9707" i="11"/>
  <c r="G9701" i="11"/>
  <c r="G9696" i="11"/>
  <c r="G9691" i="11"/>
  <c r="G9685" i="11"/>
  <c r="G9680" i="11"/>
  <c r="G9675" i="11"/>
  <c r="G9669" i="11"/>
  <c r="G9664" i="11"/>
  <c r="G9659" i="11"/>
  <c r="G9653" i="11"/>
  <c r="G9648" i="11"/>
  <c r="G9643" i="11"/>
  <c r="G9637" i="11"/>
  <c r="G9632" i="11"/>
  <c r="G9627" i="11"/>
  <c r="G9621" i="11"/>
  <c r="G9616" i="11"/>
  <c r="G9611" i="11"/>
  <c r="G9605" i="11"/>
  <c r="G9600" i="11"/>
  <c r="G9595" i="11"/>
  <c r="G9589" i="11"/>
  <c r="G9584" i="11"/>
  <c r="G9579" i="11"/>
  <c r="G9573" i="11"/>
  <c r="G9568" i="11"/>
  <c r="G9563" i="11"/>
  <c r="G9557" i="11"/>
  <c r="G9552" i="11"/>
  <c r="G9547" i="11"/>
  <c r="G9541" i="11"/>
  <c r="G9536" i="11"/>
  <c r="G9531" i="11"/>
  <c r="G9525" i="11"/>
  <c r="G9520" i="11"/>
  <c r="G9515" i="11"/>
  <c r="G9509" i="11"/>
  <c r="G9504" i="11"/>
  <c r="G9499" i="11"/>
  <c r="G9493" i="11"/>
  <c r="G9488" i="11"/>
  <c r="G9483" i="11"/>
  <c r="G9477" i="11"/>
  <c r="G9472" i="11"/>
  <c r="G9467" i="11"/>
  <c r="G9461" i="11"/>
  <c r="G9456" i="11"/>
  <c r="G9451" i="11"/>
  <c r="G9445" i="11"/>
  <c r="G9440" i="11"/>
  <c r="G9435" i="11"/>
  <c r="G9429" i="11"/>
  <c r="G9424" i="11"/>
  <c r="G9419" i="11"/>
  <c r="G9413" i="11"/>
  <c r="G9408" i="11"/>
  <c r="G9403" i="11"/>
  <c r="G9397" i="11"/>
  <c r="G9392" i="11"/>
  <c r="G9387" i="11"/>
  <c r="G9381" i="11"/>
  <c r="G9376" i="11"/>
  <c r="G9371" i="11"/>
  <c r="G9365" i="11"/>
  <c r="G9360" i="11"/>
  <c r="G9355" i="11"/>
  <c r="G9349" i="11"/>
  <c r="G9344" i="11"/>
  <c r="G9339" i="11"/>
  <c r="G9333" i="11"/>
  <c r="G9328" i="11"/>
  <c r="G9323" i="11"/>
  <c r="G9317" i="11"/>
  <c r="G9312" i="11"/>
  <c r="G9307" i="11"/>
  <c r="G9301" i="11"/>
  <c r="G9296" i="11"/>
  <c r="G9291" i="11"/>
  <c r="G9285" i="11"/>
  <c r="G9280" i="11"/>
  <c r="G9275" i="11"/>
  <c r="G9269" i="11"/>
  <c r="G9264" i="11"/>
  <c r="G9259" i="11"/>
  <c r="G9253" i="11"/>
  <c r="G9248" i="11"/>
  <c r="G9243" i="11"/>
  <c r="G9237" i="11"/>
  <c r="G9232" i="11"/>
  <c r="G9227" i="11"/>
  <c r="G9221" i="11"/>
  <c r="G9216" i="11"/>
  <c r="G9211" i="11"/>
  <c r="G9205" i="11"/>
  <c r="G9200" i="11"/>
  <c r="G9195" i="11"/>
  <c r="G9189" i="11"/>
  <c r="G9184" i="11"/>
  <c r="G9179" i="11"/>
  <c r="G9173" i="11"/>
  <c r="G9168" i="11"/>
  <c r="G9163" i="11"/>
  <c r="G9157" i="11"/>
  <c r="G9152" i="11"/>
  <c r="G9147" i="11"/>
  <c r="G9141" i="11"/>
  <c r="G9136" i="11"/>
  <c r="G9131" i="11"/>
  <c r="G9125" i="11"/>
  <c r="G9120" i="11"/>
  <c r="G9115" i="11"/>
  <c r="G9109" i="11"/>
  <c r="G9104" i="11"/>
  <c r="G9099" i="11"/>
  <c r="G9093" i="11"/>
  <c r="G9088" i="11"/>
  <c r="G9083" i="11"/>
  <c r="G9077" i="11"/>
  <c r="G9072" i="11"/>
  <c r="G9067" i="11"/>
  <c r="G9061" i="11"/>
  <c r="G9056" i="11"/>
  <c r="G9051" i="11"/>
  <c r="G9045" i="11"/>
  <c r="G9040" i="11"/>
  <c r="G9035" i="11"/>
  <c r="G9029" i="11"/>
  <c r="G9024" i="11"/>
  <c r="G9019" i="11"/>
  <c r="G9013" i="11"/>
  <c r="G9008" i="11"/>
  <c r="G9003" i="11"/>
  <c r="G8997" i="11"/>
  <c r="G8992" i="11"/>
  <c r="G8987" i="11"/>
  <c r="G8981" i="11"/>
  <c r="G10009" i="11"/>
  <c r="G9999" i="11"/>
  <c r="G9988" i="11"/>
  <c r="G9977" i="11"/>
  <c r="G9967" i="11"/>
  <c r="G9956" i="11"/>
  <c r="G9945" i="11"/>
  <c r="G9935" i="11"/>
  <c r="G9924" i="11"/>
  <c r="G9913" i="11"/>
  <c r="G9903" i="11"/>
  <c r="G9892" i="11"/>
  <c r="G9881" i="11"/>
  <c r="G9871" i="11"/>
  <c r="G9860" i="11"/>
  <c r="G9849" i="11"/>
  <c r="G9839" i="11"/>
  <c r="G9828" i="11"/>
  <c r="G9817" i="11"/>
  <c r="G9807" i="11"/>
  <c r="G9796" i="11"/>
  <c r="G9785" i="11"/>
  <c r="G9775" i="11"/>
  <c r="G9764" i="11"/>
  <c r="G9753" i="11"/>
  <c r="G9743" i="11"/>
  <c r="G9732" i="11"/>
  <c r="G9721" i="11"/>
  <c r="G9711" i="11"/>
  <c r="G9700" i="11"/>
  <c r="G9689" i="11"/>
  <c r="G9681" i="11"/>
  <c r="G9673" i="11"/>
  <c r="G9667" i="11"/>
  <c r="G9660" i="11"/>
  <c r="G9652" i="11"/>
  <c r="G9645" i="11"/>
  <c r="G9639" i="11"/>
  <c r="G9631" i="11"/>
  <c r="G9624" i="11"/>
  <c r="G9617" i="11"/>
  <c r="G9609" i="11"/>
  <c r="G9603" i="11"/>
  <c r="G9596" i="11"/>
  <c r="G9588" i="11"/>
  <c r="G9581" i="11"/>
  <c r="G9575" i="11"/>
  <c r="G9567" i="11"/>
  <c r="G9560" i="11"/>
  <c r="G9553" i="11"/>
  <c r="G9545" i="11"/>
  <c r="G9539" i="11"/>
  <c r="G9532" i="11"/>
  <c r="G9524" i="11"/>
  <c r="G9517" i="11"/>
  <c r="G9511" i="11"/>
  <c r="G9503" i="11"/>
  <c r="G9496" i="11"/>
  <c r="G9489" i="11"/>
  <c r="G9481" i="11"/>
  <c r="G9475" i="11"/>
  <c r="G9468" i="11"/>
  <c r="G9460" i="11"/>
  <c r="G9453" i="11"/>
  <c r="G9447" i="11"/>
  <c r="G9439" i="11"/>
  <c r="G9432" i="11"/>
  <c r="G9425" i="11"/>
  <c r="G9417" i="11"/>
  <c r="G9411" i="11"/>
  <c r="G9404" i="11"/>
  <c r="G9396" i="11"/>
  <c r="G9389" i="11"/>
  <c r="G9383" i="11"/>
  <c r="G9375" i="11"/>
  <c r="G9368" i="11"/>
  <c r="G9361" i="11"/>
  <c r="G9353" i="11"/>
  <c r="G9347" i="11"/>
  <c r="G9340" i="11"/>
  <c r="G9332" i="11"/>
  <c r="G9325" i="11"/>
  <c r="G9319" i="11"/>
  <c r="G9311" i="11"/>
  <c r="G9304" i="11"/>
  <c r="G9297" i="11"/>
  <c r="G9289" i="11"/>
  <c r="G9283" i="11"/>
  <c r="G9276" i="11"/>
  <c r="G9268" i="11"/>
  <c r="G9261" i="11"/>
  <c r="G9255" i="11"/>
  <c r="G9247" i="11"/>
  <c r="G9240" i="11"/>
  <c r="G9233" i="11"/>
  <c r="G9225" i="11"/>
  <c r="G9219" i="11"/>
  <c r="G9212" i="11"/>
  <c r="G9204" i="11"/>
  <c r="G9197" i="11"/>
  <c r="G9191" i="11"/>
  <c r="G9183" i="11"/>
  <c r="G9176" i="11"/>
  <c r="G9169" i="11"/>
  <c r="G9161" i="11"/>
  <c r="G9155" i="11"/>
  <c r="G9148" i="11"/>
  <c r="G9140" i="11"/>
  <c r="G9133" i="11"/>
  <c r="G9127" i="11"/>
  <c r="G9119" i="11"/>
  <c r="G9112" i="11"/>
  <c r="G9105" i="11"/>
  <c r="G9097" i="11"/>
  <c r="G9091" i="11"/>
  <c r="G9084" i="11"/>
  <c r="G9076" i="11"/>
  <c r="G9069" i="11"/>
  <c r="G9063" i="11"/>
  <c r="G9055" i="11"/>
  <c r="G9048" i="11"/>
  <c r="G9041" i="11"/>
  <c r="G9033" i="11"/>
  <c r="G9027" i="11"/>
  <c r="G9020" i="11"/>
  <c r="G9012" i="11"/>
  <c r="G9005" i="11"/>
  <c r="G8999" i="11"/>
  <c r="G8991" i="11"/>
  <c r="G8984" i="11"/>
  <c r="G8977" i="11"/>
  <c r="G8972" i="11"/>
  <c r="G8967" i="11"/>
  <c r="G8961" i="11"/>
  <c r="G8956" i="11"/>
  <c r="G8951" i="11"/>
  <c r="G8945" i="11"/>
  <c r="G8940" i="11"/>
  <c r="G8935" i="11"/>
  <c r="G8929" i="11"/>
  <c r="G8924" i="11"/>
  <c r="G8919" i="11"/>
  <c r="G8913" i="11"/>
  <c r="G8908" i="11"/>
  <c r="G8903" i="11"/>
  <c r="G8897" i="11"/>
  <c r="G8892" i="11"/>
  <c r="G8887" i="11"/>
  <c r="G8881" i="11"/>
  <c r="G8876" i="11"/>
  <c r="G8871" i="11"/>
  <c r="G8865" i="11"/>
  <c r="G8860" i="11"/>
  <c r="G8855" i="11"/>
  <c r="G8849" i="11"/>
  <c r="G8844" i="11"/>
  <c r="G8839" i="11"/>
  <c r="G8833" i="11"/>
  <c r="G8828" i="11"/>
  <c r="G8823" i="11"/>
  <c r="G8817" i="11"/>
  <c r="G8812" i="11"/>
  <c r="G8807" i="11"/>
  <c r="G8801" i="11"/>
  <c r="G8796" i="11"/>
  <c r="G8791" i="11"/>
  <c r="G8785" i="11"/>
  <c r="G8780" i="11"/>
  <c r="G8775" i="11"/>
  <c r="G8769" i="11"/>
  <c r="G8764" i="11"/>
  <c r="G8759" i="11"/>
  <c r="G8753" i="11"/>
  <c r="G8748" i="11"/>
  <c r="G8743" i="11"/>
  <c r="G8737" i="11"/>
  <c r="G8732" i="11"/>
  <c r="G8727" i="11"/>
  <c r="G8721" i="11"/>
  <c r="G8716" i="11"/>
  <c r="G8711" i="11"/>
  <c r="G8705" i="11"/>
  <c r="G8700" i="11"/>
  <c r="G8695" i="11"/>
  <c r="G8689" i="11"/>
  <c r="G8684" i="11"/>
  <c r="G8679" i="11"/>
  <c r="G8673" i="11"/>
  <c r="G8668" i="11"/>
  <c r="G8663" i="11"/>
  <c r="G8657" i="11"/>
  <c r="G8652" i="11"/>
  <c r="G8647" i="11"/>
  <c r="G8641" i="11"/>
  <c r="G8636" i="11"/>
  <c r="G8631" i="11"/>
  <c r="G8625" i="11"/>
  <c r="G8620" i="11"/>
  <c r="G8615" i="11"/>
  <c r="G8609" i="11"/>
  <c r="G8604" i="11"/>
  <c r="G8599" i="11"/>
  <c r="G8593" i="11"/>
  <c r="G8588" i="11"/>
  <c r="G8583" i="11"/>
  <c r="G8577" i="11"/>
  <c r="G8572" i="11"/>
  <c r="G8567" i="11"/>
  <c r="G8561" i="11"/>
  <c r="G8556" i="11"/>
  <c r="G8551" i="11"/>
  <c r="G8545" i="11"/>
  <c r="G8540" i="11"/>
  <c r="G8535" i="11"/>
  <c r="G8529" i="11"/>
  <c r="G8524" i="11"/>
  <c r="G8519" i="11"/>
  <c r="G8513" i="11"/>
  <c r="G8508" i="11"/>
  <c r="G8503" i="11"/>
  <c r="G8497" i="11"/>
  <c r="G8492" i="11"/>
  <c r="G8487" i="11"/>
  <c r="G8481" i="11"/>
  <c r="G8476" i="11"/>
  <c r="G8471" i="11"/>
  <c r="G8465" i="11"/>
  <c r="G8460" i="11"/>
  <c r="G8455" i="11"/>
  <c r="G8449" i="11"/>
  <c r="G8444" i="11"/>
  <c r="G8439" i="11"/>
  <c r="G8433" i="11"/>
  <c r="G8428" i="11"/>
  <c r="G8423" i="11"/>
  <c r="G8417" i="11"/>
  <c r="G8412" i="11"/>
  <c r="G8407" i="11"/>
  <c r="G8401" i="11"/>
  <c r="G8396" i="11"/>
  <c r="G8391" i="11"/>
  <c r="G8385" i="11"/>
  <c r="G8380" i="11"/>
  <c r="G8375" i="11"/>
  <c r="G8369" i="11"/>
  <c r="G8364" i="11"/>
  <c r="G8359" i="11"/>
  <c r="G8353" i="11"/>
  <c r="G8348" i="11"/>
  <c r="G8343" i="11"/>
  <c r="G8337" i="11"/>
  <c r="G8332" i="11"/>
  <c r="G8327" i="11"/>
  <c r="G8321" i="11"/>
  <c r="G8316" i="11"/>
  <c r="G8311" i="11"/>
  <c r="G8305" i="11"/>
  <c r="G8300" i="11"/>
  <c r="G8295" i="11"/>
  <c r="G8289" i="11"/>
  <c r="G8284" i="11"/>
  <c r="G8279" i="11"/>
  <c r="G8273" i="11"/>
  <c r="G8268" i="11"/>
  <c r="G8263" i="11"/>
  <c r="G8257" i="11"/>
  <c r="G8252" i="11"/>
  <c r="G8247" i="11"/>
  <c r="G8241" i="11"/>
  <c r="G8236" i="11"/>
  <c r="G8231" i="11"/>
  <c r="G8225" i="11"/>
  <c r="G8220" i="11"/>
  <c r="G8215" i="11"/>
  <c r="G8209" i="11"/>
  <c r="G8204" i="11"/>
  <c r="G8199" i="11"/>
  <c r="G8193" i="11"/>
  <c r="G8188" i="11"/>
  <c r="G8183" i="11"/>
  <c r="G8177" i="11"/>
  <c r="G8172" i="11"/>
  <c r="G8167" i="11"/>
  <c r="G8161" i="11"/>
  <c r="G8156" i="11"/>
  <c r="G8151" i="11"/>
  <c r="G8145" i="11"/>
  <c r="G8140" i="11"/>
  <c r="G8135" i="11"/>
  <c r="G8129" i="11"/>
  <c r="G8124" i="11"/>
  <c r="G8119" i="11"/>
  <c r="G8113" i="11"/>
  <c r="G8108" i="11"/>
  <c r="G8103" i="11"/>
  <c r="G8097" i="11"/>
  <c r="G8092" i="11"/>
  <c r="G8087" i="11"/>
  <c r="G8081" i="11"/>
  <c r="G8076" i="11"/>
  <c r="G8071" i="11"/>
  <c r="G8067" i="11"/>
  <c r="G8063" i="11"/>
  <c r="G8059" i="11"/>
  <c r="G8055" i="11"/>
  <c r="G8051" i="11"/>
  <c r="G8047" i="11"/>
  <c r="G8043" i="11"/>
  <c r="G8039" i="11"/>
  <c r="G8035" i="11"/>
  <c r="G8031" i="11"/>
  <c r="G8027" i="11"/>
  <c r="G8023" i="11"/>
  <c r="G8019" i="11"/>
  <c r="G8015" i="11"/>
  <c r="G8011" i="11"/>
  <c r="G8007" i="11"/>
  <c r="G8003" i="11"/>
  <c r="G7999" i="11"/>
  <c r="G7995" i="11"/>
  <c r="G7991" i="11"/>
  <c r="G7987" i="11"/>
  <c r="G7983" i="11"/>
  <c r="G7979" i="11"/>
  <c r="G7975" i="11"/>
  <c r="G7971" i="11"/>
  <c r="G7967" i="11"/>
  <c r="G7963" i="11"/>
  <c r="G7959" i="11"/>
  <c r="G7955" i="11"/>
  <c r="G7951" i="11"/>
  <c r="G7947" i="11"/>
  <c r="G7943" i="11"/>
  <c r="G7939" i="11"/>
  <c r="G7935" i="11"/>
  <c r="G7931" i="11"/>
  <c r="G7927" i="11"/>
  <c r="G7923" i="11"/>
  <c r="G7919" i="11"/>
  <c r="G7915" i="11"/>
  <c r="G7911" i="11"/>
  <c r="G7907" i="11"/>
  <c r="G7903" i="11"/>
  <c r="G7899" i="11"/>
  <c r="G7895" i="11"/>
  <c r="G7891" i="11"/>
  <c r="G7887" i="11"/>
  <c r="G7883" i="11"/>
  <c r="G7879" i="11"/>
  <c r="G7875" i="11"/>
  <c r="G7871" i="11"/>
  <c r="G7867" i="11"/>
  <c r="G7863" i="11"/>
  <c r="G7859" i="11"/>
  <c r="G7855" i="11"/>
  <c r="G7851" i="11"/>
  <c r="G7847" i="11"/>
  <c r="G7843" i="11"/>
  <c r="G7839" i="11"/>
  <c r="G7835" i="11"/>
  <c r="G7831" i="11"/>
  <c r="G7827" i="11"/>
  <c r="G7823" i="11"/>
  <c r="G7819" i="11"/>
  <c r="G7815" i="11"/>
  <c r="G7811" i="11"/>
  <c r="G7807" i="11"/>
  <c r="G7803" i="11"/>
  <c r="G7799" i="11"/>
  <c r="G7795" i="11"/>
  <c r="G7791" i="11"/>
  <c r="G7787" i="11"/>
  <c r="G7783" i="11"/>
  <c r="G7779" i="11"/>
  <c r="G7775" i="11"/>
  <c r="G7771" i="11"/>
  <c r="G7767" i="11"/>
  <c r="G7763" i="11"/>
  <c r="G7759" i="11"/>
  <c r="G7755" i="11"/>
  <c r="G7751" i="11"/>
  <c r="G7747" i="11"/>
  <c r="G7743" i="11"/>
  <c r="G7739" i="11"/>
  <c r="G7735" i="11"/>
  <c r="G7731" i="11"/>
  <c r="G7727" i="11"/>
  <c r="G7723" i="11"/>
  <c r="G7719" i="11"/>
  <c r="G7715" i="11"/>
  <c r="G7711" i="11"/>
  <c r="G7707" i="11"/>
  <c r="G7703" i="11"/>
  <c r="G7699" i="11"/>
  <c r="G7695" i="11"/>
  <c r="G7691" i="11"/>
  <c r="G7687" i="11"/>
  <c r="G7683" i="11"/>
  <c r="G7679" i="11"/>
  <c r="G7675" i="11"/>
  <c r="G7671" i="11"/>
  <c r="G7667" i="11"/>
  <c r="G7663" i="11"/>
  <c r="G7659" i="11"/>
  <c r="G7655" i="11"/>
  <c r="G7651" i="11"/>
  <c r="G7647" i="11"/>
  <c r="G7643" i="11"/>
  <c r="G7639" i="11"/>
  <c r="G7635" i="11"/>
  <c r="G7631" i="11"/>
  <c r="G7627" i="11"/>
  <c r="G7623" i="11"/>
  <c r="G7619" i="11"/>
  <c r="G7615" i="11"/>
  <c r="G7611" i="11"/>
  <c r="G7607" i="11"/>
  <c r="G7603" i="11"/>
  <c r="G7599" i="11"/>
  <c r="G7595" i="11"/>
  <c r="G7591" i="11"/>
  <c r="G7587" i="11"/>
  <c r="G7583" i="11"/>
  <c r="G7579" i="11"/>
  <c r="G7575" i="11"/>
  <c r="G7571" i="11"/>
  <c r="G7567" i="11"/>
  <c r="G7563" i="11"/>
  <c r="G7559" i="11"/>
  <c r="G7555" i="11"/>
  <c r="G7551" i="11"/>
  <c r="G7547" i="11"/>
  <c r="G7543" i="11"/>
  <c r="G7539" i="11"/>
  <c r="G7535" i="11"/>
  <c r="G7531" i="11"/>
  <c r="G7527" i="11"/>
  <c r="G7523" i="11"/>
  <c r="G7519" i="11"/>
  <c r="G7515" i="11"/>
  <c r="G7511" i="11"/>
  <c r="G7507" i="11"/>
  <c r="G7503" i="11"/>
  <c r="G7499" i="11"/>
  <c r="G7495" i="11"/>
  <c r="G7491" i="11"/>
  <c r="G7487" i="11"/>
  <c r="G7483" i="11"/>
  <c r="G7479" i="11"/>
  <c r="G7475" i="11"/>
  <c r="G7471" i="11"/>
  <c r="G7467" i="11"/>
  <c r="G7463" i="11"/>
  <c r="G7459" i="11"/>
  <c r="G7455" i="11"/>
  <c r="G7451" i="11"/>
  <c r="G7447" i="11"/>
  <c r="G7443" i="11"/>
  <c r="G7439" i="11"/>
  <c r="G7435" i="11"/>
  <c r="G7431" i="11"/>
  <c r="G7427" i="11"/>
  <c r="G7423" i="11"/>
  <c r="G7419" i="11"/>
  <c r="G7415" i="11"/>
  <c r="G7411" i="11"/>
  <c r="G7407" i="11"/>
  <c r="G7403" i="11"/>
  <c r="G7399" i="11"/>
  <c r="G7395" i="11"/>
  <c r="G7391" i="11"/>
  <c r="G7387" i="11"/>
  <c r="G7383" i="11"/>
  <c r="G7379" i="11"/>
  <c r="G7375" i="11"/>
  <c r="G7371" i="11"/>
  <c r="G7367" i="11"/>
  <c r="G7363" i="11"/>
  <c r="G7359" i="11"/>
  <c r="G7355" i="11"/>
  <c r="G7351" i="11"/>
  <c r="G7347" i="11"/>
  <c r="G7343" i="11"/>
  <c r="G7339" i="11"/>
  <c r="G7335" i="11"/>
  <c r="G7331" i="11"/>
  <c r="G7327" i="11"/>
  <c r="G7323" i="11"/>
  <c r="G7319" i="11"/>
  <c r="G7315" i="11"/>
  <c r="G7311" i="11"/>
  <c r="G7307" i="11"/>
  <c r="G7303" i="11"/>
  <c r="G7299" i="11"/>
  <c r="G7295" i="11"/>
  <c r="G7291" i="11"/>
  <c r="G7287" i="11"/>
  <c r="G7283" i="11"/>
  <c r="G7279" i="11"/>
  <c r="G7275" i="11"/>
  <c r="G7271" i="11"/>
  <c r="G7267" i="11"/>
  <c r="G7263" i="11"/>
  <c r="G7259" i="11"/>
  <c r="G7255" i="11"/>
  <c r="G7251" i="11"/>
  <c r="G7247" i="11"/>
  <c r="G7243" i="11"/>
  <c r="G7239" i="11"/>
  <c r="G7235" i="11"/>
  <c r="G7231" i="11"/>
  <c r="G7227" i="11"/>
  <c r="G7223" i="11"/>
  <c r="G7219" i="11"/>
  <c r="G7215" i="11"/>
  <c r="G7211" i="11"/>
  <c r="G7207" i="11"/>
  <c r="G7203" i="11"/>
  <c r="G7199" i="11"/>
  <c r="G7195" i="11"/>
  <c r="G7191" i="11"/>
  <c r="G7187" i="11"/>
  <c r="G7183" i="11"/>
  <c r="G7179" i="11"/>
  <c r="G7175" i="11"/>
  <c r="G7171" i="11"/>
  <c r="G7167" i="11"/>
  <c r="G7163" i="11"/>
  <c r="G7159" i="11"/>
  <c r="G7155" i="11"/>
  <c r="G7151" i="11"/>
  <c r="G7147" i="11"/>
  <c r="G7143" i="11"/>
  <c r="G7139" i="11"/>
  <c r="G7135" i="11"/>
  <c r="G7131" i="11"/>
  <c r="G7127" i="11"/>
  <c r="G7123" i="11"/>
  <c r="G7119" i="11"/>
  <c r="G7115" i="11"/>
  <c r="G7111" i="11"/>
  <c r="G7107" i="11"/>
  <c r="G7103" i="11"/>
  <c r="G7099" i="11"/>
  <c r="G7095" i="11"/>
  <c r="G7091" i="11"/>
  <c r="G7087" i="11"/>
  <c r="G7083" i="11"/>
  <c r="G7079" i="11"/>
  <c r="G7075" i="11"/>
  <c r="G7071" i="11"/>
  <c r="G7067" i="11"/>
  <c r="G7063" i="11"/>
  <c r="G7059" i="11"/>
  <c r="G7055" i="11"/>
  <c r="G7051" i="11"/>
  <c r="G7047" i="11"/>
  <c r="G7043" i="11"/>
  <c r="G7039" i="11"/>
  <c r="G7035" i="11"/>
  <c r="G7031" i="11"/>
  <c r="G7027" i="11"/>
  <c r="G7023" i="11"/>
  <c r="G7019" i="11"/>
  <c r="G7015" i="11"/>
  <c r="G7011" i="11"/>
  <c r="G7007" i="11"/>
  <c r="G7003" i="11"/>
  <c r="G6999" i="11"/>
  <c r="G6995" i="11"/>
  <c r="G6991" i="11"/>
  <c r="G6987" i="11"/>
  <c r="G6983" i="11"/>
  <c r="G6979" i="11"/>
  <c r="G6975" i="11"/>
  <c r="G6971" i="11"/>
  <c r="G6967" i="11"/>
  <c r="G6963" i="11"/>
  <c r="G6959" i="11"/>
  <c r="G6955" i="11"/>
  <c r="G6951" i="11"/>
  <c r="G6947" i="11"/>
  <c r="G6943" i="11"/>
  <c r="G6939" i="11"/>
  <c r="G6935" i="11"/>
  <c r="G6931" i="11"/>
  <c r="G6927" i="11"/>
  <c r="G6923" i="11"/>
  <c r="G6919" i="11"/>
  <c r="G6915" i="11"/>
  <c r="G6911" i="11"/>
  <c r="G6907" i="11"/>
  <c r="G6903" i="11"/>
  <c r="G6899" i="11"/>
  <c r="G6895" i="11"/>
  <c r="G6891" i="11"/>
  <c r="G6887" i="11"/>
  <c r="G6883" i="11"/>
  <c r="G6879" i="11"/>
  <c r="G6875" i="11"/>
  <c r="G6871" i="11"/>
  <c r="G6867" i="11"/>
  <c r="G6863" i="11"/>
  <c r="G6859" i="11"/>
  <c r="G6855" i="11"/>
  <c r="G6851" i="11"/>
  <c r="G6847" i="11"/>
  <c r="G6843" i="11"/>
  <c r="G6839" i="11"/>
  <c r="G6835" i="11"/>
  <c r="G6831" i="11"/>
  <c r="G6827" i="11"/>
  <c r="G6823" i="11"/>
  <c r="G6819" i="11"/>
  <c r="G6815" i="11"/>
  <c r="G6811" i="11"/>
  <c r="G6807" i="11"/>
  <c r="G6803" i="11"/>
  <c r="G6799" i="11"/>
  <c r="G6795" i="11"/>
  <c r="G6791" i="11"/>
  <c r="G6787" i="11"/>
  <c r="G6783" i="11"/>
  <c r="G6779" i="11"/>
  <c r="G6775" i="11"/>
  <c r="G6771" i="11"/>
  <c r="G6767" i="11"/>
  <c r="G6763" i="11"/>
  <c r="G6759" i="11"/>
  <c r="G6755" i="11"/>
  <c r="G6751" i="11"/>
  <c r="G6747" i="11"/>
  <c r="G6743" i="11"/>
  <c r="G6739" i="11"/>
  <c r="G6735" i="11"/>
  <c r="G6731" i="11"/>
  <c r="G6727" i="11"/>
  <c r="G6723" i="11"/>
  <c r="G6719" i="11"/>
  <c r="G6715" i="11"/>
  <c r="G6711" i="11"/>
  <c r="G6707" i="11"/>
  <c r="G6703" i="11"/>
  <c r="G6699" i="11"/>
  <c r="G6695" i="11"/>
  <c r="G6691" i="11"/>
  <c r="G6687" i="11"/>
  <c r="G6683" i="11"/>
  <c r="G6679" i="11"/>
  <c r="G6675" i="11"/>
  <c r="G6671" i="11"/>
  <c r="G6667" i="11"/>
  <c r="G6663" i="11"/>
  <c r="G6659" i="11"/>
  <c r="G6655" i="11"/>
  <c r="G6651" i="11"/>
  <c r="G6647" i="11"/>
  <c r="G6643" i="11"/>
  <c r="G6639" i="11"/>
  <c r="G6635" i="11"/>
  <c r="G6631" i="11"/>
  <c r="G6627" i="11"/>
  <c r="G6623" i="11"/>
  <c r="G6619" i="11"/>
  <c r="G6615" i="11"/>
  <c r="G6611" i="11"/>
  <c r="G6607" i="11"/>
  <c r="G6603" i="11"/>
  <c r="G6599" i="11"/>
  <c r="G6595" i="11"/>
  <c r="G6591" i="11"/>
  <c r="G6587" i="11"/>
  <c r="G6583" i="11"/>
  <c r="G6579" i="11"/>
  <c r="G6575" i="11"/>
  <c r="G6571" i="11"/>
  <c r="G6567" i="11"/>
  <c r="G6563" i="11"/>
  <c r="G6559" i="11"/>
  <c r="G6555" i="11"/>
  <c r="G6551" i="11"/>
  <c r="G6547" i="11"/>
  <c r="G6543" i="11"/>
  <c r="G6539" i="11"/>
  <c r="G6535" i="11"/>
  <c r="G6531" i="11"/>
  <c r="G6527" i="11"/>
  <c r="G6523" i="11"/>
  <c r="G6519" i="11"/>
  <c r="G6515" i="11"/>
  <c r="G6511" i="11"/>
  <c r="G6507" i="11"/>
  <c r="G6503" i="11"/>
  <c r="G6499" i="11"/>
  <c r="G6495" i="11"/>
  <c r="G6491" i="11"/>
  <c r="G6487" i="11"/>
  <c r="G6483" i="11"/>
  <c r="G6479" i="11"/>
  <c r="G6475" i="11"/>
  <c r="G6471" i="11"/>
  <c r="G6467" i="11"/>
  <c r="G6463" i="11"/>
  <c r="G6459" i="11"/>
  <c r="G6455" i="11"/>
  <c r="G6451" i="11"/>
  <c r="G6447" i="11"/>
  <c r="G6443" i="11"/>
  <c r="G6439" i="11"/>
  <c r="G6435" i="11"/>
  <c r="G6431" i="11"/>
  <c r="G6427" i="11"/>
  <c r="G6423" i="11"/>
  <c r="G6419" i="11"/>
  <c r="G6415" i="11"/>
  <c r="G6411" i="11"/>
  <c r="G6407" i="11"/>
  <c r="G6403" i="11"/>
  <c r="G6399" i="11"/>
  <c r="G6395" i="11"/>
  <c r="G6391" i="11"/>
  <c r="G6387" i="11"/>
  <c r="G6383" i="11"/>
  <c r="G6379" i="11"/>
  <c r="G6375" i="11"/>
  <c r="G6371" i="11"/>
  <c r="G6367" i="11"/>
  <c r="G6363" i="11"/>
  <c r="G6359" i="11"/>
  <c r="G6355" i="11"/>
  <c r="G6351" i="11"/>
  <c r="G6347" i="11"/>
  <c r="G6343" i="11"/>
  <c r="G6339" i="11"/>
  <c r="G6335" i="11"/>
  <c r="G6331" i="11"/>
  <c r="G6327" i="11"/>
  <c r="G6323" i="11"/>
  <c r="G6319" i="11"/>
  <c r="G6315" i="11"/>
  <c r="G6311" i="11"/>
  <c r="G6307" i="11"/>
  <c r="G6303" i="11"/>
  <c r="G6299" i="11"/>
  <c r="G6295" i="11"/>
  <c r="G6291" i="11"/>
  <c r="G6287" i="11"/>
  <c r="G6283" i="11"/>
  <c r="G6279" i="11"/>
  <c r="G6275" i="11"/>
  <c r="G6271" i="11"/>
  <c r="G6267" i="11"/>
  <c r="G6263" i="11"/>
  <c r="G6259" i="11"/>
  <c r="G6255" i="11"/>
  <c r="G6251" i="11"/>
  <c r="G6247" i="11"/>
  <c r="G6243" i="11"/>
  <c r="G6239" i="11"/>
  <c r="G6235" i="11"/>
  <c r="G6231" i="11"/>
  <c r="G6227" i="11"/>
  <c r="G6223" i="11"/>
  <c r="G6219" i="11"/>
  <c r="G6215" i="11"/>
  <c r="G6211" i="11"/>
  <c r="G6207" i="11"/>
  <c r="G6203" i="11"/>
  <c r="G6199" i="11"/>
  <c r="G6195" i="11"/>
  <c r="G6191" i="11"/>
  <c r="G6187" i="11"/>
  <c r="G6183" i="11"/>
  <c r="G6179" i="11"/>
  <c r="G6175" i="11"/>
  <c r="G6171" i="11"/>
  <c r="G6167" i="11"/>
  <c r="G6163" i="11"/>
  <c r="G6159" i="11"/>
  <c r="G6155" i="11"/>
  <c r="G6151" i="11"/>
  <c r="G6147" i="11"/>
  <c r="G6143" i="11"/>
  <c r="G6139" i="11"/>
  <c r="G6135" i="11"/>
  <c r="G6131" i="11"/>
  <c r="G6127" i="11"/>
  <c r="G6123" i="11"/>
  <c r="G6119" i="11"/>
  <c r="G6115" i="11"/>
  <c r="G6111" i="11"/>
  <c r="G6107" i="11"/>
  <c r="G6103" i="11"/>
  <c r="G6099" i="11"/>
  <c r="G6095" i="11"/>
  <c r="G6091" i="11"/>
  <c r="G6087" i="11"/>
  <c r="G6083" i="11"/>
  <c r="G6079" i="11"/>
  <c r="G6075" i="11"/>
  <c r="G6071" i="11"/>
  <c r="G6067" i="11"/>
  <c r="G6063" i="11"/>
  <c r="G6059" i="11"/>
  <c r="G6055" i="11"/>
  <c r="G6051" i="11"/>
  <c r="G6047" i="11"/>
  <c r="G6043" i="11"/>
  <c r="G6039" i="11"/>
  <c r="G6035" i="11"/>
  <c r="G6031" i="11"/>
  <c r="G6027" i="11"/>
  <c r="G6023" i="11"/>
  <c r="G6019" i="11"/>
  <c r="G6015" i="11"/>
  <c r="G6011" i="11"/>
  <c r="G6007" i="11"/>
  <c r="G6003" i="11"/>
  <c r="G5999" i="11"/>
  <c r="G5995" i="11"/>
  <c r="G5991" i="11"/>
  <c r="G5987" i="11"/>
  <c r="G5983" i="11"/>
  <c r="G5979" i="11"/>
  <c r="G5975" i="11"/>
  <c r="G5971" i="11"/>
  <c r="G5967" i="11"/>
  <c r="G5963" i="11"/>
  <c r="G5959" i="11"/>
  <c r="G5955" i="11"/>
  <c r="G5951" i="11"/>
  <c r="G5947" i="11"/>
  <c r="G5943" i="11"/>
  <c r="G5939" i="11"/>
  <c r="G5935" i="11"/>
  <c r="G5931" i="11"/>
  <c r="G5927" i="11"/>
  <c r="G5923" i="11"/>
  <c r="G5919" i="11"/>
  <c r="G5915" i="11"/>
  <c r="G5911" i="11"/>
  <c r="G5907" i="11"/>
  <c r="G5903" i="11"/>
  <c r="G5899" i="11"/>
  <c r="G5895" i="11"/>
  <c r="G5891" i="11"/>
  <c r="G5887" i="11"/>
  <c r="G5883" i="11"/>
  <c r="G5879" i="11"/>
  <c r="G5875" i="11"/>
  <c r="G5871" i="11"/>
  <c r="G5867" i="11"/>
  <c r="G5863" i="11"/>
  <c r="G5859" i="11"/>
  <c r="G5855" i="11"/>
  <c r="G5851" i="11"/>
  <c r="G5847" i="11"/>
  <c r="G5843" i="11"/>
  <c r="G5839" i="11"/>
  <c r="G5835" i="11"/>
  <c r="G5831" i="11"/>
  <c r="G5827" i="11"/>
  <c r="G5823" i="11"/>
  <c r="G5819" i="11"/>
  <c r="G5815" i="11"/>
  <c r="G5811" i="11"/>
  <c r="G5807" i="11"/>
  <c r="G5803" i="11"/>
  <c r="G5799" i="11"/>
  <c r="G5795" i="11"/>
  <c r="G5791" i="11"/>
  <c r="G5787" i="11"/>
  <c r="G5783" i="11"/>
  <c r="G5779" i="11"/>
  <c r="G5775" i="11"/>
  <c r="G5771" i="11"/>
  <c r="G5767" i="11"/>
  <c r="G5763" i="11"/>
  <c r="G5759" i="11"/>
  <c r="G5755" i="11"/>
  <c r="G5751" i="11"/>
  <c r="G5747" i="11"/>
  <c r="G5743" i="11"/>
  <c r="G5739" i="11"/>
  <c r="G5735" i="11"/>
  <c r="G5731" i="11"/>
  <c r="G5727" i="11"/>
  <c r="G5723" i="11"/>
  <c r="G5719" i="11"/>
  <c r="G5715" i="11"/>
  <c r="G5711" i="11"/>
  <c r="G5707" i="11"/>
  <c r="G5703" i="11"/>
  <c r="G5699" i="11"/>
  <c r="G5695" i="11"/>
  <c r="G5691" i="11"/>
  <c r="G5687" i="11"/>
  <c r="G5683" i="11"/>
  <c r="G5679" i="11"/>
  <c r="G5675" i="11"/>
  <c r="G5671" i="11"/>
  <c r="G5667" i="11"/>
  <c r="G5663" i="11"/>
  <c r="G5659" i="11"/>
  <c r="G5655" i="11"/>
  <c r="G5651" i="11"/>
  <c r="G5647" i="11"/>
  <c r="G5643" i="11"/>
  <c r="G5639" i="11"/>
  <c r="G5635" i="11"/>
  <c r="G5631" i="11"/>
  <c r="G5627" i="11"/>
  <c r="G5623" i="11"/>
  <c r="G5619" i="11"/>
  <c r="G5615" i="11"/>
  <c r="G5611" i="11"/>
  <c r="G5607" i="11"/>
  <c r="G5603" i="11"/>
  <c r="G5599" i="11"/>
  <c r="G5595" i="11"/>
  <c r="G5591" i="11"/>
  <c r="G5587" i="11"/>
  <c r="G5583" i="11"/>
  <c r="G5579" i="11"/>
  <c r="G5575" i="11"/>
  <c r="G5571" i="11"/>
  <c r="G5567" i="11"/>
  <c r="G5563" i="11"/>
  <c r="G5559" i="11"/>
  <c r="G5555" i="11"/>
  <c r="G5551" i="11"/>
  <c r="G5547" i="11"/>
  <c r="G5543" i="11"/>
  <c r="G5539" i="11"/>
  <c r="G5535" i="11"/>
  <c r="G5531" i="11"/>
  <c r="G5527" i="11"/>
  <c r="G5523" i="11"/>
  <c r="G5519" i="11"/>
  <c r="G5515" i="11"/>
  <c r="G5511" i="11"/>
  <c r="G5507" i="11"/>
  <c r="G5503" i="11"/>
  <c r="G5499" i="11"/>
  <c r="G5495" i="11"/>
  <c r="G5491" i="11"/>
  <c r="G5487" i="11"/>
  <c r="G5483" i="11"/>
  <c r="G5479" i="11"/>
  <c r="G5475" i="11"/>
  <c r="G5471" i="11"/>
  <c r="G5467" i="11"/>
  <c r="G5463" i="11"/>
  <c r="G5459" i="11"/>
  <c r="G5455" i="11"/>
  <c r="G5451" i="11"/>
  <c r="G5447" i="11"/>
  <c r="G5443" i="11"/>
  <c r="G5439" i="11"/>
  <c r="G5435" i="11"/>
  <c r="G5431" i="11"/>
  <c r="G5427" i="11"/>
  <c r="G5423" i="11"/>
  <c r="G5419" i="11"/>
  <c r="G5415" i="11"/>
  <c r="G5411" i="11"/>
  <c r="G5407" i="11"/>
  <c r="G5403" i="11"/>
  <c r="G5399" i="11"/>
  <c r="G5395" i="11"/>
  <c r="G5391" i="11"/>
  <c r="G5387" i="11"/>
  <c r="G5383" i="11"/>
  <c r="G5379" i="11"/>
  <c r="G5375" i="11"/>
  <c r="G5371" i="11"/>
  <c r="G5367" i="11"/>
  <c r="G5363" i="11"/>
  <c r="G5359" i="11"/>
  <c r="G5355" i="11"/>
  <c r="G5351" i="11"/>
  <c r="G5347" i="11"/>
  <c r="G5343" i="11"/>
  <c r="G5339" i="11"/>
  <c r="G5335" i="11"/>
  <c r="G5331" i="11"/>
  <c r="G5327" i="11"/>
  <c r="G5323" i="11"/>
  <c r="G5319" i="11"/>
  <c r="G5315" i="11"/>
  <c r="G5311" i="11"/>
  <c r="G5307" i="11"/>
  <c r="G5303" i="11"/>
  <c r="G5299" i="11"/>
  <c r="G5295" i="11"/>
  <c r="G5291" i="11"/>
  <c r="G5287" i="11"/>
  <c r="G5283" i="11"/>
  <c r="G5279" i="11"/>
  <c r="G5275" i="11"/>
  <c r="G5271" i="11"/>
  <c r="G5267" i="11"/>
  <c r="G5263" i="11"/>
  <c r="G5259" i="11"/>
  <c r="G5255" i="11"/>
  <c r="G5251" i="11"/>
  <c r="G5247" i="11"/>
  <c r="G5243" i="11"/>
  <c r="G5239" i="11"/>
  <c r="G5235" i="11"/>
  <c r="G5231" i="11"/>
  <c r="G5227" i="11"/>
  <c r="G5223" i="11"/>
  <c r="G5219" i="11"/>
  <c r="G5215" i="11"/>
  <c r="G5211" i="11"/>
  <c r="G5207" i="11"/>
  <c r="G5203" i="11"/>
  <c r="G5199" i="11"/>
  <c r="G5195" i="11"/>
  <c r="G5191" i="11"/>
  <c r="G5187" i="11"/>
  <c r="G5183" i="11"/>
  <c r="G5179" i="11"/>
  <c r="G5175" i="11"/>
  <c r="G5171" i="11"/>
  <c r="G5167" i="11"/>
  <c r="G5163" i="11"/>
  <c r="G5159" i="11"/>
  <c r="G5155" i="11"/>
  <c r="G5151" i="11"/>
  <c r="G5147" i="11"/>
  <c r="G5143" i="11"/>
  <c r="G5139" i="11"/>
  <c r="G5135" i="11"/>
  <c r="G5131" i="11"/>
  <c r="G5127" i="11"/>
  <c r="G5123" i="11"/>
  <c r="G5119" i="11"/>
  <c r="G5115" i="11"/>
  <c r="G5111" i="11"/>
  <c r="G5107" i="11"/>
  <c r="G5103" i="11"/>
  <c r="G5099" i="11"/>
  <c r="G5095" i="11"/>
  <c r="G5091" i="11"/>
  <c r="G5087" i="11"/>
  <c r="G5083" i="11"/>
  <c r="G5079" i="11"/>
  <c r="G5075" i="11"/>
  <c r="G5071" i="11"/>
  <c r="G5067" i="11"/>
  <c r="G5063" i="11"/>
  <c r="G5059" i="11"/>
  <c r="G5055" i="11"/>
  <c r="G5051" i="11"/>
  <c r="G5047" i="11"/>
  <c r="G5043" i="11"/>
  <c r="G5039" i="11"/>
  <c r="G5035" i="11"/>
  <c r="G5031" i="11"/>
  <c r="G5027" i="11"/>
  <c r="G5023" i="11"/>
  <c r="G5019" i="11"/>
  <c r="G5015" i="11"/>
  <c r="G5011" i="11"/>
  <c r="G5007" i="11"/>
  <c r="G5003" i="11"/>
  <c r="G4999" i="11"/>
  <c r="G4995" i="11"/>
  <c r="G4991" i="11"/>
  <c r="G4987" i="11"/>
  <c r="G4983" i="11"/>
  <c r="G4979" i="11"/>
  <c r="G4975" i="11"/>
  <c r="G4971" i="11"/>
  <c r="G4967" i="11"/>
  <c r="G4963" i="11"/>
  <c r="G4959" i="11"/>
  <c r="G4955" i="11"/>
  <c r="G4951" i="11"/>
  <c r="G4947" i="11"/>
  <c r="G4943" i="11"/>
  <c r="G4939" i="11"/>
  <c r="G4935" i="11"/>
  <c r="G4931" i="11"/>
  <c r="G4927" i="11"/>
  <c r="G4923" i="11"/>
  <c r="G4919" i="11"/>
  <c r="G4915" i="11"/>
  <c r="G4911" i="11"/>
  <c r="G4907" i="11"/>
  <c r="G4903" i="11"/>
  <c r="G4899" i="11"/>
  <c r="G4895" i="11"/>
  <c r="G4891" i="11"/>
  <c r="G4887" i="11"/>
  <c r="G4883" i="11"/>
  <c r="G4879" i="11"/>
  <c r="G4875" i="11"/>
  <c r="G4871" i="11"/>
  <c r="G4867" i="11"/>
  <c r="G4863" i="11"/>
  <c r="G4859" i="11"/>
  <c r="G4855" i="11"/>
  <c r="G4851" i="11"/>
  <c r="G4847" i="11"/>
  <c r="G4843" i="11"/>
  <c r="G4839" i="11"/>
  <c r="G4835" i="11"/>
  <c r="G4831" i="11"/>
  <c r="G4827" i="11"/>
  <c r="G4823" i="11"/>
  <c r="G4819" i="11"/>
  <c r="G4815" i="11"/>
  <c r="G4811" i="11"/>
  <c r="G4807" i="11"/>
  <c r="G4803" i="11"/>
  <c r="G4799" i="11"/>
  <c r="G4795" i="11"/>
  <c r="G4791" i="11"/>
  <c r="G4787" i="11"/>
  <c r="G4783" i="11"/>
  <c r="G4779" i="11"/>
  <c r="G4775" i="11"/>
  <c r="G4771" i="11"/>
  <c r="G4767" i="11"/>
  <c r="G4763" i="11"/>
  <c r="G4759" i="11"/>
  <c r="G4755" i="11"/>
  <c r="G4751" i="11"/>
  <c r="G4747" i="11"/>
  <c r="G4743" i="11"/>
  <c r="G4739" i="11"/>
  <c r="G4735" i="11"/>
  <c r="G4731" i="11"/>
  <c r="G4727" i="11"/>
  <c r="G4723" i="11"/>
  <c r="G4719" i="11"/>
  <c r="G4715" i="11"/>
  <c r="G4711" i="11"/>
  <c r="G4707" i="11"/>
  <c r="G4703" i="11"/>
  <c r="G4699" i="11"/>
  <c r="G4695" i="11"/>
  <c r="G4691" i="11"/>
  <c r="G4687" i="11"/>
  <c r="G4683" i="11"/>
  <c r="G4679" i="11"/>
  <c r="G4675" i="11"/>
  <c r="G4671" i="11"/>
  <c r="G4667" i="11"/>
  <c r="G4663" i="11"/>
  <c r="G4659" i="11"/>
  <c r="G4655" i="11"/>
  <c r="G4651" i="11"/>
  <c r="G4647" i="11"/>
  <c r="G4643" i="11"/>
  <c r="G4639" i="11"/>
  <c r="G4635" i="11"/>
  <c r="G4631" i="11"/>
  <c r="G4627" i="11"/>
  <c r="G4623" i="11"/>
  <c r="G4619" i="11"/>
  <c r="G4615" i="11"/>
  <c r="G4611" i="11"/>
  <c r="G4607" i="11"/>
  <c r="G4603" i="11"/>
  <c r="G4599" i="11"/>
  <c r="G4595" i="11"/>
  <c r="G4591" i="11"/>
  <c r="G4587" i="11"/>
  <c r="G4583" i="11"/>
  <c r="G4579" i="11"/>
  <c r="G4575" i="11"/>
  <c r="G4571" i="11"/>
  <c r="G4567" i="11"/>
  <c r="G4563" i="11"/>
  <c r="G4559" i="11"/>
  <c r="G4555" i="11"/>
  <c r="G4551" i="11"/>
  <c r="G4547" i="11"/>
  <c r="G4543" i="11"/>
  <c r="G4539" i="11"/>
  <c r="G4535" i="11"/>
  <c r="G4531" i="11"/>
  <c r="G4527" i="11"/>
  <c r="G4523" i="11"/>
  <c r="G4519" i="11"/>
  <c r="G4515" i="11"/>
  <c r="G4511" i="11"/>
  <c r="G4507" i="11"/>
  <c r="G4503" i="11"/>
  <c r="G4499" i="11"/>
  <c r="G4495" i="11"/>
  <c r="G4491" i="11"/>
  <c r="G4487" i="11"/>
  <c r="G4483" i="11"/>
  <c r="G4479" i="11"/>
  <c r="G4475" i="11"/>
  <c r="G4471" i="11"/>
  <c r="G4467" i="11"/>
  <c r="G4463" i="11"/>
  <c r="G4459" i="11"/>
  <c r="G4455" i="11"/>
  <c r="G4451" i="11"/>
  <c r="G4447" i="11"/>
  <c r="G4443" i="11"/>
  <c r="G4439" i="11"/>
  <c r="G4435" i="11"/>
  <c r="G4431" i="11"/>
  <c r="G4427" i="11"/>
  <c r="G4423" i="11"/>
  <c r="G4419" i="11"/>
  <c r="G4415" i="11"/>
  <c r="G4411" i="11"/>
  <c r="G4407" i="11"/>
  <c r="G4403" i="11"/>
  <c r="G4399" i="11"/>
  <c r="G4395" i="11"/>
  <c r="G4391" i="11"/>
  <c r="G4387" i="11"/>
  <c r="G4383" i="11"/>
  <c r="G4379" i="11"/>
  <c r="G4375" i="11"/>
  <c r="G4371" i="11"/>
  <c r="G4367" i="11"/>
  <c r="G4363" i="11"/>
  <c r="G4359" i="11"/>
  <c r="G4355" i="11"/>
  <c r="G4351" i="11"/>
  <c r="G4347" i="11"/>
  <c r="G4343" i="11"/>
  <c r="G4339" i="11"/>
  <c r="G4335" i="11"/>
  <c r="G4331" i="11"/>
  <c r="G4327" i="11"/>
  <c r="G4323" i="11"/>
  <c r="G4319" i="11"/>
  <c r="G4315" i="11"/>
  <c r="G4311" i="11"/>
  <c r="G4307" i="11"/>
  <c r="G4303" i="11"/>
  <c r="G4299" i="11"/>
  <c r="G4295" i="11"/>
  <c r="G4291" i="11"/>
  <c r="G4287" i="11"/>
  <c r="G4283" i="11"/>
  <c r="G4279" i="11"/>
  <c r="G4275" i="11"/>
  <c r="G10008" i="11"/>
  <c r="G9997" i="11"/>
  <c r="G9987" i="11"/>
  <c r="G9976" i="11"/>
  <c r="G9965" i="11"/>
  <c r="G9955" i="11"/>
  <c r="G9944" i="11"/>
  <c r="G9933" i="11"/>
  <c r="G9923" i="11"/>
  <c r="G9912" i="11"/>
  <c r="G9901" i="11"/>
  <c r="G9891" i="11"/>
  <c r="G9880" i="11"/>
  <c r="G9869" i="11"/>
  <c r="G9859" i="11"/>
  <c r="G9848" i="11"/>
  <c r="G9837" i="11"/>
  <c r="G9827" i="11"/>
  <c r="G9816" i="11"/>
  <c r="G9805" i="11"/>
  <c r="G9795" i="11"/>
  <c r="G9784" i="11"/>
  <c r="G9773" i="11"/>
  <c r="G9763" i="11"/>
  <c r="G9752" i="11"/>
  <c r="G9741" i="11"/>
  <c r="G9731" i="11"/>
  <c r="G9720" i="11"/>
  <c r="G9709" i="11"/>
  <c r="G9699" i="11"/>
  <c r="G9688" i="11"/>
  <c r="G9679" i="11"/>
  <c r="G9672" i="11"/>
  <c r="G9665" i="11"/>
  <c r="G9657" i="11"/>
  <c r="G9651" i="11"/>
  <c r="G9644" i="11"/>
  <c r="G9636" i="11"/>
  <c r="G9629" i="11"/>
  <c r="G9623" i="11"/>
  <c r="G9615" i="11"/>
  <c r="G9608" i="11"/>
  <c r="G9601" i="11"/>
  <c r="G9593" i="11"/>
  <c r="G9587" i="11"/>
  <c r="G9580" i="11"/>
  <c r="G9572" i="11"/>
  <c r="G9565" i="11"/>
  <c r="G9559" i="11"/>
  <c r="G9551" i="11"/>
  <c r="G9544" i="11"/>
  <c r="G9537" i="11"/>
  <c r="G9529" i="11"/>
  <c r="G9523" i="11"/>
  <c r="G9516" i="11"/>
  <c r="G9508" i="11"/>
  <c r="G9501" i="11"/>
  <c r="G9495" i="11"/>
  <c r="G9487" i="11"/>
  <c r="G9480" i="11"/>
  <c r="G9473" i="11"/>
  <c r="G9465" i="11"/>
  <c r="G9459" i="11"/>
  <c r="G9452" i="11"/>
  <c r="G9444" i="11"/>
  <c r="G9437" i="11"/>
  <c r="G9431" i="11"/>
  <c r="G9423" i="11"/>
  <c r="G9416" i="11"/>
  <c r="G9409" i="11"/>
  <c r="G9401" i="11"/>
  <c r="G9395" i="11"/>
  <c r="G9388" i="11"/>
  <c r="G9380" i="11"/>
  <c r="G9373" i="11"/>
  <c r="G9367" i="11"/>
  <c r="G9359" i="11"/>
  <c r="G9352" i="11"/>
  <c r="G9345" i="11"/>
  <c r="G9337" i="11"/>
  <c r="G9331" i="11"/>
  <c r="G9324" i="11"/>
  <c r="G9316" i="11"/>
  <c r="G9309" i="11"/>
  <c r="G9303" i="11"/>
  <c r="G9295" i="11"/>
  <c r="G9288" i="11"/>
  <c r="G9281" i="11"/>
  <c r="G9273" i="11"/>
  <c r="G9267" i="11"/>
  <c r="G9260" i="11"/>
  <c r="G9252" i="11"/>
  <c r="G9245" i="11"/>
  <c r="G9239" i="11"/>
  <c r="G9231" i="11"/>
  <c r="G9224" i="11"/>
  <c r="G9217" i="11"/>
  <c r="G9209" i="11"/>
  <c r="G9203" i="11"/>
  <c r="G9196" i="11"/>
  <c r="G9188" i="11"/>
  <c r="G9181" i="11"/>
  <c r="G9175" i="11"/>
  <c r="G9167" i="11"/>
  <c r="G9160" i="11"/>
  <c r="G9153" i="11"/>
  <c r="G9145" i="11"/>
  <c r="G9139" i="11"/>
  <c r="G9132" i="11"/>
  <c r="G9124" i="11"/>
  <c r="G9117" i="11"/>
  <c r="G9111" i="11"/>
  <c r="G9103" i="11"/>
  <c r="G9096" i="11"/>
  <c r="G9089" i="11"/>
  <c r="G9081" i="11"/>
  <c r="G9075" i="11"/>
  <c r="G9068" i="11"/>
  <c r="G9060" i="11"/>
  <c r="G9053" i="11"/>
  <c r="G9047" i="11"/>
  <c r="G9039" i="11"/>
  <c r="G9032" i="11"/>
  <c r="G9025" i="11"/>
  <c r="G9017" i="11"/>
  <c r="G9011" i="11"/>
  <c r="G9004" i="11"/>
  <c r="G8996" i="11"/>
  <c r="G8989" i="11"/>
  <c r="G8983" i="11"/>
  <c r="G8976" i="11"/>
  <c r="G8971" i="11"/>
  <c r="G8965" i="11"/>
  <c r="G8960" i="11"/>
  <c r="G8955" i="11"/>
  <c r="G8949" i="11"/>
  <c r="G8944" i="11"/>
  <c r="G8939" i="11"/>
  <c r="G8933" i="11"/>
  <c r="G8928" i="11"/>
  <c r="G8923" i="11"/>
  <c r="G8917" i="11"/>
  <c r="G8912" i="11"/>
  <c r="G8907" i="11"/>
  <c r="G8901" i="11"/>
  <c r="G8896" i="11"/>
  <c r="G8891" i="11"/>
  <c r="G8885" i="11"/>
  <c r="G8880" i="11"/>
  <c r="G8875" i="11"/>
  <c r="G8869" i="11"/>
  <c r="G8864" i="11"/>
  <c r="G8859" i="11"/>
  <c r="G8853" i="11"/>
  <c r="G8848" i="11"/>
  <c r="G8843" i="11"/>
  <c r="G8837" i="11"/>
  <c r="G8832" i="11"/>
  <c r="G8827" i="11"/>
  <c r="G8821" i="11"/>
  <c r="G8816" i="11"/>
  <c r="G8811" i="11"/>
  <c r="G8805" i="11"/>
  <c r="G8800" i="11"/>
  <c r="G8795" i="11"/>
  <c r="G8789" i="11"/>
  <c r="G8784" i="11"/>
  <c r="G8779" i="11"/>
  <c r="G8773" i="11"/>
  <c r="G8768" i="11"/>
  <c r="G8763" i="11"/>
  <c r="G8757" i="11"/>
  <c r="G8752" i="11"/>
  <c r="G8747" i="11"/>
  <c r="G8741" i="11"/>
  <c r="G8736" i="11"/>
  <c r="G8731" i="11"/>
  <c r="G8725" i="11"/>
  <c r="G8720" i="11"/>
  <c r="G8715" i="11"/>
  <c r="G8709" i="11"/>
  <c r="G8704" i="11"/>
  <c r="G8699" i="11"/>
  <c r="G8693" i="11"/>
  <c r="G8688" i="11"/>
  <c r="G8683" i="11"/>
  <c r="G8677" i="11"/>
  <c r="G8672" i="11"/>
  <c r="G8667" i="11"/>
  <c r="G8661" i="11"/>
  <c r="G8656" i="11"/>
  <c r="G8651" i="11"/>
  <c r="G8645" i="11"/>
  <c r="G8640" i="11"/>
  <c r="G8635" i="11"/>
  <c r="G8629" i="11"/>
  <c r="G8624" i="11"/>
  <c r="G8619" i="11"/>
  <c r="G8613" i="11"/>
  <c r="G8608" i="11"/>
  <c r="G8603" i="11"/>
  <c r="G8597" i="11"/>
  <c r="G8592" i="11"/>
  <c r="G8587" i="11"/>
  <c r="G8581" i="11"/>
  <c r="G8576" i="11"/>
  <c r="G8571" i="11"/>
  <c r="G8565" i="11"/>
  <c r="G8560" i="11"/>
  <c r="G8555" i="11"/>
  <c r="G8549" i="11"/>
  <c r="G8544" i="11"/>
  <c r="G8539" i="11"/>
  <c r="G8533" i="11"/>
  <c r="G8528" i="11"/>
  <c r="G8523" i="11"/>
  <c r="G8517" i="11"/>
  <c r="G8512" i="11"/>
  <c r="G8507" i="11"/>
  <c r="G8501" i="11"/>
  <c r="G8496" i="11"/>
  <c r="G8491" i="11"/>
  <c r="G8485" i="11"/>
  <c r="G8480" i="11"/>
  <c r="G8475" i="11"/>
  <c r="G8469" i="11"/>
  <c r="G8464" i="11"/>
  <c r="G8459" i="11"/>
  <c r="G8453" i="11"/>
  <c r="G8448" i="11"/>
  <c r="G8443" i="11"/>
  <c r="G8437" i="11"/>
  <c r="G8432" i="11"/>
  <c r="G8427" i="11"/>
  <c r="G8421" i="11"/>
  <c r="G8416" i="11"/>
  <c r="G8411" i="11"/>
  <c r="G8405" i="11"/>
  <c r="G8400" i="11"/>
  <c r="G8395" i="11"/>
  <c r="G8389" i="11"/>
  <c r="G8384" i="11"/>
  <c r="G8379" i="11"/>
  <c r="G8373" i="11"/>
  <c r="G8368" i="11"/>
  <c r="G8363" i="11"/>
  <c r="G8357" i="11"/>
  <c r="G8352" i="11"/>
  <c r="G8347" i="11"/>
  <c r="G8341" i="11"/>
  <c r="G8336" i="11"/>
  <c r="G8331" i="11"/>
  <c r="G8325" i="11"/>
  <c r="G8320" i="11"/>
  <c r="G8315" i="11"/>
  <c r="G8309" i="11"/>
  <c r="G8304" i="11"/>
  <c r="G8299" i="11"/>
  <c r="G8293" i="11"/>
  <c r="G8288" i="11"/>
  <c r="G8283" i="11"/>
  <c r="G8277" i="11"/>
  <c r="G8272" i="11"/>
  <c r="G8267" i="11"/>
  <c r="G8261" i="11"/>
  <c r="G8256" i="11"/>
  <c r="G8251" i="11"/>
  <c r="G8245" i="11"/>
  <c r="G8240" i="11"/>
  <c r="G8235" i="11"/>
  <c r="G8229" i="11"/>
  <c r="G8224" i="11"/>
  <c r="G8219" i="11"/>
  <c r="G8213" i="11"/>
  <c r="G8208" i="11"/>
  <c r="G8203" i="11"/>
  <c r="G8197" i="11"/>
  <c r="G8192" i="11"/>
  <c r="G8187" i="11"/>
  <c r="G8181" i="11"/>
  <c r="G8176" i="11"/>
  <c r="G8171" i="11"/>
  <c r="G8165" i="11"/>
  <c r="G8160" i="11"/>
  <c r="G8155" i="11"/>
  <c r="G8149" i="11"/>
  <c r="G8144" i="11"/>
  <c r="G8139" i="11"/>
  <c r="G8133" i="11"/>
  <c r="G8128" i="11"/>
  <c r="G8123" i="11"/>
  <c r="G8117" i="11"/>
  <c r="G8112" i="11"/>
  <c r="G8107" i="11"/>
  <c r="G8101" i="11"/>
  <c r="G8096" i="11"/>
  <c r="G8091" i="11"/>
  <c r="G8085" i="11"/>
  <c r="G8080" i="11"/>
  <c r="G8075" i="11"/>
  <c r="G8070" i="11"/>
  <c r="G8066" i="11"/>
  <c r="G8062" i="11"/>
  <c r="G8058" i="11"/>
  <c r="G8054" i="11"/>
  <c r="G8050" i="11"/>
  <c r="G8046" i="11"/>
  <c r="G8042" i="11"/>
  <c r="G8038" i="11"/>
  <c r="G8034" i="11"/>
  <c r="G8030" i="11"/>
  <c r="G8026" i="11"/>
  <c r="G8022" i="11"/>
  <c r="G8018" i="11"/>
  <c r="G8014" i="11"/>
  <c r="G8010" i="11"/>
  <c r="G8006" i="11"/>
  <c r="G8002" i="11"/>
  <c r="G7998" i="11"/>
  <c r="G7994" i="11"/>
  <c r="G7990" i="11"/>
  <c r="G7986" i="11"/>
  <c r="G7982" i="11"/>
  <c r="G7978" i="11"/>
  <c r="G7974" i="11"/>
  <c r="G7970" i="11"/>
  <c r="G7966" i="11"/>
  <c r="G7962" i="11"/>
  <c r="G7958" i="11"/>
  <c r="G7954" i="11"/>
  <c r="G7950" i="11"/>
  <c r="G7946" i="11"/>
  <c r="G7942" i="11"/>
  <c r="G7938" i="11"/>
  <c r="G7934" i="11"/>
  <c r="G7930" i="11"/>
  <c r="G7926" i="11"/>
  <c r="G7922" i="11"/>
  <c r="G7918" i="11"/>
  <c r="G7914" i="11"/>
  <c r="G7910" i="11"/>
  <c r="G7906" i="11"/>
  <c r="G7902" i="11"/>
  <c r="G7898" i="11"/>
  <c r="G7894" i="11"/>
  <c r="G7890" i="11"/>
  <c r="G7886" i="11"/>
  <c r="G7882" i="11"/>
  <c r="G7878" i="11"/>
  <c r="G7874" i="11"/>
  <c r="G7870" i="11"/>
  <c r="G7866" i="11"/>
  <c r="G7862" i="11"/>
  <c r="G7858" i="11"/>
  <c r="G7854" i="11"/>
  <c r="G7850" i="11"/>
  <c r="G7846" i="11"/>
  <c r="G7842" i="11"/>
  <c r="G7838" i="11"/>
  <c r="G7834" i="11"/>
  <c r="G7830" i="11"/>
  <c r="G7826" i="11"/>
  <c r="G7822" i="11"/>
  <c r="G7818" i="11"/>
  <c r="G7814" i="11"/>
  <c r="G7810" i="11"/>
  <c r="G7806" i="11"/>
  <c r="G7802" i="11"/>
  <c r="G7798" i="11"/>
  <c r="G7794" i="11"/>
  <c r="G7790" i="11"/>
  <c r="G7786" i="11"/>
  <c r="G7782" i="11"/>
  <c r="G7778" i="11"/>
  <c r="G7774" i="11"/>
  <c r="G7770" i="11"/>
  <c r="G7766" i="11"/>
  <c r="G7762" i="11"/>
  <c r="G7758" i="11"/>
  <c r="G7754" i="11"/>
  <c r="G7750" i="11"/>
  <c r="G7746" i="11"/>
  <c r="G7742" i="11"/>
  <c r="G7738" i="11"/>
  <c r="G7734" i="11"/>
  <c r="G7730" i="11"/>
  <c r="G7726" i="11"/>
  <c r="G7722" i="11"/>
  <c r="G7718" i="11"/>
  <c r="G7714" i="11"/>
  <c r="G7710" i="11"/>
  <c r="G7706" i="11"/>
  <c r="G7702" i="11"/>
  <c r="G7698" i="11"/>
  <c r="G7694" i="11"/>
  <c r="G7690" i="11"/>
  <c r="G7686" i="11"/>
  <c r="G7682" i="11"/>
  <c r="G7678" i="11"/>
  <c r="G7674" i="11"/>
  <c r="G7670" i="11"/>
  <c r="G7666" i="11"/>
  <c r="G7662" i="11"/>
  <c r="G7658" i="11"/>
  <c r="G7654" i="11"/>
  <c r="G7650" i="11"/>
  <c r="G7646" i="11"/>
  <c r="G7642" i="11"/>
  <c r="G7638" i="11"/>
  <c r="G7634" i="11"/>
  <c r="G7630" i="11"/>
  <c r="G7626" i="11"/>
  <c r="G7622" i="11"/>
  <c r="G7618" i="11"/>
  <c r="G7614" i="11"/>
  <c r="G7610" i="11"/>
  <c r="G7606" i="11"/>
  <c r="G7602" i="11"/>
  <c r="G7598" i="11"/>
  <c r="G7594" i="11"/>
  <c r="G7590" i="11"/>
  <c r="G7586" i="11"/>
  <c r="G7582" i="11"/>
  <c r="G7578" i="11"/>
  <c r="G7574" i="11"/>
  <c r="G7570" i="11"/>
  <c r="G7566" i="11"/>
  <c r="G7562" i="11"/>
  <c r="G7558" i="11"/>
  <c r="G7554" i="11"/>
  <c r="G7550" i="11"/>
  <c r="G7546" i="11"/>
  <c r="G7542" i="11"/>
  <c r="G7538" i="11"/>
  <c r="G7534" i="11"/>
  <c r="G7530" i="11"/>
  <c r="G7526" i="11"/>
  <c r="G7522" i="11"/>
  <c r="G7518" i="11"/>
  <c r="G7514" i="11"/>
  <c r="G7510" i="11"/>
  <c r="G7506" i="11"/>
  <c r="G7502" i="11"/>
  <c r="G7498" i="11"/>
  <c r="G7494" i="11"/>
  <c r="G7490" i="11"/>
  <c r="G7486" i="11"/>
  <c r="G7482" i="11"/>
  <c r="G7478" i="11"/>
  <c r="G7474" i="11"/>
  <c r="G7470" i="11"/>
  <c r="G7466" i="11"/>
  <c r="G7462" i="11"/>
  <c r="G7458" i="11"/>
  <c r="G7454" i="11"/>
  <c r="G7450" i="11"/>
  <c r="G7446" i="11"/>
  <c r="G7442" i="11"/>
  <c r="G7438" i="11"/>
  <c r="G7434" i="11"/>
  <c r="G7430" i="11"/>
  <c r="G7426" i="11"/>
  <c r="G7422" i="11"/>
  <c r="G7418" i="11"/>
  <c r="G7414" i="11"/>
  <c r="G7410" i="11"/>
  <c r="G7406" i="11"/>
  <c r="G7402" i="11"/>
  <c r="G7398" i="11"/>
  <c r="G7394" i="11"/>
  <c r="G7390" i="11"/>
  <c r="G7386" i="11"/>
  <c r="G7382" i="11"/>
  <c r="G7378" i="11"/>
  <c r="G7374" i="11"/>
  <c r="G7370" i="11"/>
  <c r="G7366" i="11"/>
  <c r="G7362" i="11"/>
  <c r="G7358" i="11"/>
  <c r="G7354" i="11"/>
  <c r="G7350" i="11"/>
  <c r="G7346" i="11"/>
  <c r="G7342" i="11"/>
  <c r="G7338" i="11"/>
  <c r="G7334" i="11"/>
  <c r="G7330" i="11"/>
  <c r="G7326" i="11"/>
  <c r="G7322" i="11"/>
  <c r="G7318" i="11"/>
  <c r="G7314" i="11"/>
  <c r="G7310" i="11"/>
  <c r="G7306" i="11"/>
  <c r="G7302" i="11"/>
  <c r="G7298" i="11"/>
  <c r="G7294" i="11"/>
  <c r="G7290" i="11"/>
  <c r="G7286" i="11"/>
  <c r="G7282" i="11"/>
  <c r="G7278" i="11"/>
  <c r="G7274" i="11"/>
  <c r="G7270" i="11"/>
  <c r="G7266" i="11"/>
  <c r="G7262" i="11"/>
  <c r="G7258" i="11"/>
  <c r="G7254" i="11"/>
  <c r="G7250" i="11"/>
  <c r="G7246" i="11"/>
  <c r="G7242" i="11"/>
  <c r="G7238" i="11"/>
  <c r="G7234" i="11"/>
  <c r="G7230" i="11"/>
  <c r="G7226" i="11"/>
  <c r="G7222" i="11"/>
  <c r="G7218" i="11"/>
  <c r="G7214" i="11"/>
  <c r="G7210" i="11"/>
  <c r="G7206" i="11"/>
  <c r="G7202" i="11"/>
  <c r="G7198" i="11"/>
  <c r="G7194" i="11"/>
  <c r="G7190" i="11"/>
  <c r="G7186" i="11"/>
  <c r="G7182" i="11"/>
  <c r="G7178" i="11"/>
  <c r="G7174" i="11"/>
  <c r="G7170" i="11"/>
  <c r="G7166" i="11"/>
  <c r="G7162" i="11"/>
  <c r="G7158" i="11"/>
  <c r="G7154" i="11"/>
  <c r="G7150" i="11"/>
  <c r="G7146" i="11"/>
  <c r="G7142" i="11"/>
  <c r="G7138" i="11"/>
  <c r="G7134" i="11"/>
  <c r="G7130" i="11"/>
  <c r="G7126" i="11"/>
  <c r="G7122" i="11"/>
  <c r="G7118" i="11"/>
  <c r="G7114" i="11"/>
  <c r="G7110" i="11"/>
  <c r="G7106" i="11"/>
  <c r="G7102" i="11"/>
  <c r="G7098" i="11"/>
  <c r="G7094" i="11"/>
  <c r="G7090" i="11"/>
  <c r="G7086" i="11"/>
  <c r="G7082" i="11"/>
  <c r="G7078" i="11"/>
  <c r="G7074" i="11"/>
  <c r="G7070" i="11"/>
  <c r="G7066" i="11"/>
  <c r="G7062" i="11"/>
  <c r="G7058" i="11"/>
  <c r="G7054" i="11"/>
  <c r="G7050" i="11"/>
  <c r="G7046" i="11"/>
  <c r="G7042" i="11"/>
  <c r="G7038" i="11"/>
  <c r="G7034" i="11"/>
  <c r="G7030" i="11"/>
  <c r="G7026" i="11"/>
  <c r="G7022" i="11"/>
  <c r="G7018" i="11"/>
  <c r="G7014" i="11"/>
  <c r="G7010" i="11"/>
  <c r="G7006" i="11"/>
  <c r="G7002" i="11"/>
  <c r="G6998" i="11"/>
  <c r="G6994" i="11"/>
  <c r="G6990" i="11"/>
  <c r="G6986" i="11"/>
  <c r="G6982" i="11"/>
  <c r="G6978" i="11"/>
  <c r="G6974" i="11"/>
  <c r="G6970" i="11"/>
  <c r="G6966" i="11"/>
  <c r="G6962" i="11"/>
  <c r="G6958" i="11"/>
  <c r="G6954" i="11"/>
  <c r="G6950" i="11"/>
  <c r="G6946" i="11"/>
  <c r="G6942" i="11"/>
  <c r="G6938" i="11"/>
  <c r="G6934" i="11"/>
  <c r="G6930" i="11"/>
  <c r="G6926" i="11"/>
  <c r="G6922" i="11"/>
  <c r="G6918" i="11"/>
  <c r="G6914" i="11"/>
  <c r="G6910" i="11"/>
  <c r="G6906" i="11"/>
  <c r="G6902" i="11"/>
  <c r="G6898" i="11"/>
  <c r="G6894" i="11"/>
  <c r="G6890" i="11"/>
  <c r="G6886" i="11"/>
  <c r="G6882" i="11"/>
  <c r="G6878" i="11"/>
  <c r="G6874" i="11"/>
  <c r="G6870" i="11"/>
  <c r="G6866" i="11"/>
  <c r="G6862" i="11"/>
  <c r="G6858" i="11"/>
  <c r="G6854" i="11"/>
  <c r="G6850" i="11"/>
  <c r="G6846" i="11"/>
  <c r="G6842" i="11"/>
  <c r="G6838" i="11"/>
  <c r="G6834" i="11"/>
  <c r="G6830" i="11"/>
  <c r="G6826" i="11"/>
  <c r="G6822" i="11"/>
  <c r="G6818" i="11"/>
  <c r="G6814" i="11"/>
  <c r="G6810" i="11"/>
  <c r="G6806" i="11"/>
  <c r="G6802" i="11"/>
  <c r="G6798" i="11"/>
  <c r="G6794" i="11"/>
  <c r="G6790" i="11"/>
  <c r="G6786" i="11"/>
  <c r="G6782" i="11"/>
  <c r="G6778" i="11"/>
  <c r="G6774" i="11"/>
  <c r="G6770" i="11"/>
  <c r="G6766" i="11"/>
  <c r="G6762" i="11"/>
  <c r="G6758" i="11"/>
  <c r="G6754" i="11"/>
  <c r="G6750" i="11"/>
  <c r="G6746" i="11"/>
  <c r="G6742" i="11"/>
  <c r="G6738" i="11"/>
  <c r="G6734" i="11"/>
  <c r="G6730" i="11"/>
  <c r="G6726" i="11"/>
  <c r="G6722" i="11"/>
  <c r="G6718" i="11"/>
  <c r="G6714" i="11"/>
  <c r="G6710" i="11"/>
  <c r="G6706" i="11"/>
  <c r="G6702" i="11"/>
  <c r="G6698" i="11"/>
  <c r="G6694" i="11"/>
  <c r="G6690" i="11"/>
  <c r="G6686" i="11"/>
  <c r="G6682" i="11"/>
  <c r="G6678" i="11"/>
  <c r="G6674" i="11"/>
  <c r="G6670" i="11"/>
  <c r="G6666" i="11"/>
  <c r="G6662" i="11"/>
  <c r="G6658" i="11"/>
  <c r="G6654" i="11"/>
  <c r="G6650" i="11"/>
  <c r="G6646" i="11"/>
  <c r="G6642" i="11"/>
  <c r="G6638" i="11"/>
  <c r="G6634" i="11"/>
  <c r="G6630" i="11"/>
  <c r="G6626" i="11"/>
  <c r="G6622" i="11"/>
  <c r="G6618" i="11"/>
  <c r="G6614" i="11"/>
  <c r="G6610" i="11"/>
  <c r="G6606" i="11"/>
  <c r="G6602" i="11"/>
  <c r="G6598" i="11"/>
  <c r="G6594" i="11"/>
  <c r="G6590" i="11"/>
  <c r="G6586" i="11"/>
  <c r="G6582" i="11"/>
  <c r="G6578" i="11"/>
  <c r="G6574" i="11"/>
  <c r="G6570" i="11"/>
  <c r="G6566" i="11"/>
  <c r="G6562" i="11"/>
  <c r="G6558" i="11"/>
  <c r="G6554" i="11"/>
  <c r="G6550" i="11"/>
  <c r="G6546" i="11"/>
  <c r="G6542" i="11"/>
  <c r="G6538" i="11"/>
  <c r="G6534" i="11"/>
  <c r="G6530" i="11"/>
  <c r="G6526" i="11"/>
  <c r="G6522" i="11"/>
  <c r="G6518" i="11"/>
  <c r="G6514" i="11"/>
  <c r="G6510" i="11"/>
  <c r="G6506" i="11"/>
  <c r="G6502" i="11"/>
  <c r="G6498" i="11"/>
  <c r="G6494" i="11"/>
  <c r="G6490" i="11"/>
  <c r="G6486" i="11"/>
  <c r="G6482" i="11"/>
  <c r="G6478" i="11"/>
  <c r="G6474" i="11"/>
  <c r="G6470" i="11"/>
  <c r="G6466" i="11"/>
  <c r="G6462" i="11"/>
  <c r="G6458" i="11"/>
  <c r="G6454" i="11"/>
  <c r="G6450" i="11"/>
  <c r="G6446" i="11"/>
  <c r="G6442" i="11"/>
  <c r="G6438" i="11"/>
  <c r="G6434" i="11"/>
  <c r="G6430" i="11"/>
  <c r="G6426" i="11"/>
  <c r="G6422" i="11"/>
  <c r="G6418" i="11"/>
  <c r="G6414" i="11"/>
  <c r="G6410" i="11"/>
  <c r="G6406" i="11"/>
  <c r="G6402" i="11"/>
  <c r="G6398" i="11"/>
  <c r="G6394" i="11"/>
  <c r="G6390" i="11"/>
  <c r="G6386" i="11"/>
  <c r="G6382" i="11"/>
  <c r="G6378" i="11"/>
  <c r="G6374" i="11"/>
  <c r="G6370" i="11"/>
  <c r="G6366" i="11"/>
  <c r="G6362" i="11"/>
  <c r="G6358" i="11"/>
  <c r="G6354" i="11"/>
  <c r="G6350" i="11"/>
  <c r="G6346" i="11"/>
  <c r="G6342" i="11"/>
  <c r="G6338" i="11"/>
  <c r="G6334" i="11"/>
  <c r="G6330" i="11"/>
  <c r="G6326" i="11"/>
  <c r="G6322" i="11"/>
  <c r="G6318" i="11"/>
  <c r="G6314" i="11"/>
  <c r="G6310" i="11"/>
  <c r="G6306" i="11"/>
  <c r="G6302" i="11"/>
  <c r="G6298" i="11"/>
  <c r="G6294" i="11"/>
  <c r="G6290" i="11"/>
  <c r="G6286" i="11"/>
  <c r="G6282" i="11"/>
  <c r="G6278" i="11"/>
  <c r="G6274" i="11"/>
  <c r="G6270" i="11"/>
  <c r="G6266" i="11"/>
  <c r="G6262" i="11"/>
  <c r="G6258" i="11"/>
  <c r="G6254" i="11"/>
  <c r="G6250" i="11"/>
  <c r="G6246" i="11"/>
  <c r="G6242" i="11"/>
  <c r="G6238" i="11"/>
  <c r="G6234" i="11"/>
  <c r="G6230" i="11"/>
  <c r="G6226" i="11"/>
  <c r="G6222" i="11"/>
  <c r="G6218" i="11"/>
  <c r="G6214" i="11"/>
  <c r="G6210" i="11"/>
  <c r="G6206" i="11"/>
  <c r="G6202" i="11"/>
  <c r="G6198" i="11"/>
  <c r="G6194" i="11"/>
  <c r="G6190" i="11"/>
  <c r="G6186" i="11"/>
  <c r="G6182" i="11"/>
  <c r="G6178" i="11"/>
  <c r="G6174" i="11"/>
  <c r="G6170" i="11"/>
  <c r="G6166" i="11"/>
  <c r="G6162" i="11"/>
  <c r="G6158" i="11"/>
  <c r="G6154" i="11"/>
  <c r="G6150" i="11"/>
  <c r="G6146" i="11"/>
  <c r="G6142" i="11"/>
  <c r="G6138" i="11"/>
  <c r="G6134" i="11"/>
  <c r="G6130" i="11"/>
  <c r="G6126" i="11"/>
  <c r="G6122" i="11"/>
  <c r="G6118" i="11"/>
  <c r="G6114" i="11"/>
  <c r="G6110" i="11"/>
  <c r="G6106" i="11"/>
  <c r="G6102" i="11"/>
  <c r="G6098" i="11"/>
  <c r="G6094" i="11"/>
  <c r="G6090" i="11"/>
  <c r="G6086" i="11"/>
  <c r="G6082" i="11"/>
  <c r="G6078" i="11"/>
  <c r="G6074" i="11"/>
  <c r="G6070" i="11"/>
  <c r="G6066" i="11"/>
  <c r="G6062" i="11"/>
  <c r="G6058" i="11"/>
  <c r="G6054" i="11"/>
  <c r="G6050" i="11"/>
  <c r="G6046" i="11"/>
  <c r="G6042" i="11"/>
  <c r="G6038" i="11"/>
  <c r="G6034" i="11"/>
  <c r="G6030" i="11"/>
  <c r="G6026" i="11"/>
  <c r="G6022" i="11"/>
  <c r="G6018" i="11"/>
  <c r="G6014" i="11"/>
  <c r="G6010" i="11"/>
  <c r="G6006" i="11"/>
  <c r="G6002" i="11"/>
  <c r="G5998" i="11"/>
  <c r="G5994" i="11"/>
  <c r="G5990" i="11"/>
  <c r="G5986" i="11"/>
  <c r="G5982" i="11"/>
  <c r="G5978" i="11"/>
  <c r="G5974" i="11"/>
  <c r="G5970" i="11"/>
  <c r="G5966" i="11"/>
  <c r="G5962" i="11"/>
  <c r="G5958" i="11"/>
  <c r="G5954" i="11"/>
  <c r="G5950" i="11"/>
  <c r="G5946" i="11"/>
  <c r="G5942" i="11"/>
  <c r="G5938" i="11"/>
  <c r="G5934" i="11"/>
  <c r="G5930" i="11"/>
  <c r="G5926" i="11"/>
  <c r="G5922" i="11"/>
  <c r="G5918" i="11"/>
  <c r="G5914" i="11"/>
  <c r="G5910" i="11"/>
  <c r="G5906" i="11"/>
  <c r="G5902" i="11"/>
  <c r="G5898" i="11"/>
  <c r="G5894" i="11"/>
  <c r="G5890" i="11"/>
  <c r="G5886" i="11"/>
  <c r="G5882" i="11"/>
  <c r="G5878" i="11"/>
  <c r="G5874" i="11"/>
  <c r="G5870" i="11"/>
  <c r="G5866" i="11"/>
  <c r="G5862" i="11"/>
  <c r="G5858" i="11"/>
  <c r="G5854" i="11"/>
  <c r="G5850" i="11"/>
  <c r="G5846" i="11"/>
  <c r="G5842" i="11"/>
  <c r="G5838" i="11"/>
  <c r="G5834" i="11"/>
  <c r="G5830" i="11"/>
  <c r="G5826" i="11"/>
  <c r="G5822" i="11"/>
  <c r="G5818" i="11"/>
  <c r="G5814" i="11"/>
  <c r="G5810" i="11"/>
  <c r="G5806" i="11"/>
  <c r="G5802" i="11"/>
  <c r="G5798" i="11"/>
  <c r="G5794" i="11"/>
  <c r="G5790" i="11"/>
  <c r="G5786" i="11"/>
  <c r="G5782" i="11"/>
  <c r="G5778" i="11"/>
  <c r="G5774" i="11"/>
  <c r="G5770" i="11"/>
  <c r="G5766" i="11"/>
  <c r="G5762" i="11"/>
  <c r="G5758" i="11"/>
  <c r="G5754" i="11"/>
  <c r="G5750" i="11"/>
  <c r="G5746" i="11"/>
  <c r="G5742" i="11"/>
  <c r="G5738" i="11"/>
  <c r="G5734" i="11"/>
  <c r="G5730" i="11"/>
  <c r="G5726" i="11"/>
  <c r="G5722" i="11"/>
  <c r="G5718" i="11"/>
  <c r="G5714" i="11"/>
  <c r="G5710" i="11"/>
  <c r="G5706" i="11"/>
  <c r="G5702" i="11"/>
  <c r="G5698" i="11"/>
  <c r="G5694" i="11"/>
  <c r="G5690" i="11"/>
  <c r="G5686" i="11"/>
  <c r="G5682" i="11"/>
  <c r="G5678" i="11"/>
  <c r="G5674" i="11"/>
  <c r="G5670" i="11"/>
  <c r="G5666" i="11"/>
  <c r="G5662" i="11"/>
  <c r="G5658" i="11"/>
  <c r="G5654" i="11"/>
  <c r="G5650" i="11"/>
  <c r="G5646" i="11"/>
  <c r="G5642" i="11"/>
  <c r="G5638" i="11"/>
  <c r="G5634" i="11"/>
  <c r="G5630" i="11"/>
  <c r="G5626" i="11"/>
  <c r="G5622" i="11"/>
  <c r="G5618" i="11"/>
  <c r="G5614" i="11"/>
  <c r="G5610" i="11"/>
  <c r="G5606" i="11"/>
  <c r="G5602" i="11"/>
  <c r="G5598" i="11"/>
  <c r="G5594" i="11"/>
  <c r="G5590" i="11"/>
  <c r="G5586" i="11"/>
  <c r="G5582" i="11"/>
  <c r="G5578" i="11"/>
  <c r="G5574" i="11"/>
  <c r="G5570" i="11"/>
  <c r="G5566" i="11"/>
  <c r="G5562" i="11"/>
  <c r="G5558" i="11"/>
  <c r="G5554" i="11"/>
  <c r="G5550" i="11"/>
  <c r="G5546" i="11"/>
  <c r="G5542" i="11"/>
  <c r="G5538" i="11"/>
  <c r="G5534" i="11"/>
  <c r="G5530" i="11"/>
  <c r="G5526" i="11"/>
  <c r="G5522" i="11"/>
  <c r="G5518" i="11"/>
  <c r="G5514" i="11"/>
  <c r="G5510" i="11"/>
  <c r="G5506" i="11"/>
  <c r="G5502" i="11"/>
  <c r="G5498" i="11"/>
  <c r="G5494" i="11"/>
  <c r="G5490" i="11"/>
  <c r="G5486" i="11"/>
  <c r="G5482" i="11"/>
  <c r="G5478" i="11"/>
  <c r="G5474" i="11"/>
  <c r="G5470" i="11"/>
  <c r="G5466" i="11"/>
  <c r="G5462" i="11"/>
  <c r="G5458" i="11"/>
  <c r="G5454" i="11"/>
  <c r="G5450" i="11"/>
  <c r="G5446" i="11"/>
  <c r="G5442" i="11"/>
  <c r="G5438" i="11"/>
  <c r="G5434" i="11"/>
  <c r="G5430" i="11"/>
  <c r="G5426" i="11"/>
  <c r="G5422" i="11"/>
  <c r="G5418" i="11"/>
  <c r="G5414" i="11"/>
  <c r="G5410" i="11"/>
  <c r="G5406" i="11"/>
  <c r="G5402" i="11"/>
  <c r="G5398" i="11"/>
  <c r="G5394" i="11"/>
  <c r="G5390" i="11"/>
  <c r="G5386" i="11"/>
  <c r="G5382" i="11"/>
  <c r="G5378" i="11"/>
  <c r="G5374" i="11"/>
  <c r="G5370" i="11"/>
  <c r="G5366" i="11"/>
  <c r="G5362" i="11"/>
  <c r="G5358" i="11"/>
  <c r="G5354" i="11"/>
  <c r="G5350" i="11"/>
  <c r="G5346" i="11"/>
  <c r="G5342" i="11"/>
  <c r="G5338" i="11"/>
  <c r="G5334" i="11"/>
  <c r="G5330" i="11"/>
  <c r="G5326" i="11"/>
  <c r="G5322" i="11"/>
  <c r="G5318" i="11"/>
  <c r="G5314" i="11"/>
  <c r="G5310" i="11"/>
  <c r="G5306" i="11"/>
  <c r="G5302" i="11"/>
  <c r="G5298" i="11"/>
  <c r="G5294" i="11"/>
  <c r="G5290" i="11"/>
  <c r="G5286" i="11"/>
  <c r="G5282" i="11"/>
  <c r="G5278" i="11"/>
  <c r="G5274" i="11"/>
  <c r="G5270" i="11"/>
  <c r="G5266" i="11"/>
  <c r="G5262" i="11"/>
  <c r="G5258" i="11"/>
  <c r="G5254" i="11"/>
  <c r="G5250" i="11"/>
  <c r="G5246" i="11"/>
  <c r="G5242" i="11"/>
  <c r="G5238" i="11"/>
  <c r="G5234" i="11"/>
  <c r="G5230" i="11"/>
  <c r="G5226" i="11"/>
  <c r="G5222" i="11"/>
  <c r="G5218" i="11"/>
  <c r="G5214" i="11"/>
  <c r="G5210" i="11"/>
  <c r="G5206" i="11"/>
  <c r="G5202" i="11"/>
  <c r="G5198" i="11"/>
  <c r="G5194" i="11"/>
  <c r="G5190" i="11"/>
  <c r="G5186" i="11"/>
  <c r="G5182" i="11"/>
  <c r="G5178" i="11"/>
  <c r="G5174" i="11"/>
  <c r="G5170" i="11"/>
  <c r="G5166" i="11"/>
  <c r="G5162" i="11"/>
  <c r="G5158" i="11"/>
  <c r="G5154" i="11"/>
  <c r="G5150" i="11"/>
  <c r="G5146" i="11"/>
  <c r="G5142" i="11"/>
  <c r="G5138" i="11"/>
  <c r="G5134" i="11"/>
  <c r="G5130" i="11"/>
  <c r="G5126" i="11"/>
  <c r="G5122" i="11"/>
  <c r="G5118" i="11"/>
  <c r="G5114" i="11"/>
  <c r="G5110" i="11"/>
  <c r="G5106" i="11"/>
  <c r="G5102" i="11"/>
  <c r="G5098" i="11"/>
  <c r="G5094" i="11"/>
  <c r="G5090" i="11"/>
  <c r="G5086" i="11"/>
  <c r="G5082" i="11"/>
  <c r="G5078" i="11"/>
  <c r="G5074" i="11"/>
  <c r="G5070" i="11"/>
  <c r="G5066" i="11"/>
  <c r="G5062" i="11"/>
  <c r="G5058" i="11"/>
  <c r="G5054" i="11"/>
  <c r="G5050" i="11"/>
  <c r="G5046" i="11"/>
  <c r="G5042" i="11"/>
  <c r="G5038" i="11"/>
  <c r="G5034" i="11"/>
  <c r="G5030" i="11"/>
  <c r="G5026" i="11"/>
  <c r="G5022" i="11"/>
  <c r="G5018" i="11"/>
  <c r="G5014" i="11"/>
  <c r="G5010" i="11"/>
  <c r="G5006" i="11"/>
  <c r="G5002" i="11"/>
  <c r="G4998" i="11"/>
  <c r="G4994" i="11"/>
  <c r="G4990" i="11"/>
  <c r="G4986" i="11"/>
  <c r="G4982" i="11"/>
  <c r="G4978" i="11"/>
  <c r="G4974" i="11"/>
  <c r="G4970" i="11"/>
  <c r="G4966" i="11"/>
  <c r="G4962" i="11"/>
  <c r="G4958" i="11"/>
  <c r="G4954" i="11"/>
  <c r="G4950" i="11"/>
  <c r="G4946" i="11"/>
  <c r="G4942" i="11"/>
  <c r="G4938" i="11"/>
  <c r="G4934" i="11"/>
  <c r="G4930" i="11"/>
  <c r="G4926" i="11"/>
  <c r="G4922" i="11"/>
  <c r="G4918" i="11"/>
  <c r="G4914" i="11"/>
  <c r="G4910" i="11"/>
  <c r="G4906" i="11"/>
  <c r="G4902" i="11"/>
  <c r="G4898" i="11"/>
  <c r="G4894" i="11"/>
  <c r="G4890" i="11"/>
  <c r="G4886" i="11"/>
  <c r="G4882" i="11"/>
  <c r="G4878" i="11"/>
  <c r="G4874" i="11"/>
  <c r="G4870" i="11"/>
  <c r="G4866" i="11"/>
  <c r="G4862" i="11"/>
  <c r="G4858" i="11"/>
  <c r="G4854" i="11"/>
  <c r="G4850" i="11"/>
  <c r="G4846" i="11"/>
  <c r="G4842" i="11"/>
  <c r="G4838" i="11"/>
  <c r="G4834" i="11"/>
  <c r="G4830" i="11"/>
  <c r="G4826" i="11"/>
  <c r="G4822" i="11"/>
  <c r="G4818" i="11"/>
  <c r="G4814" i="11"/>
  <c r="G4810" i="11"/>
  <c r="G4806" i="11"/>
  <c r="G4802" i="11"/>
  <c r="G4798" i="11"/>
  <c r="G4794" i="11"/>
  <c r="G4790" i="11"/>
  <c r="G4786" i="11"/>
  <c r="G4782" i="11"/>
  <c r="G4778" i="11"/>
  <c r="G4774" i="11"/>
  <c r="G4770" i="11"/>
  <c r="G4766" i="11"/>
  <c r="G4762" i="11"/>
  <c r="G4758" i="11"/>
  <c r="G4754" i="11"/>
  <c r="G4750" i="11"/>
  <c r="G4746" i="11"/>
  <c r="G4742" i="11"/>
  <c r="G4738" i="11"/>
  <c r="G4734" i="11"/>
  <c r="G4730" i="11"/>
  <c r="G4726" i="11"/>
  <c r="G4722" i="11"/>
  <c r="G4718" i="11"/>
  <c r="G4714" i="11"/>
  <c r="G4710" i="11"/>
  <c r="G4706" i="11"/>
  <c r="G4702" i="11"/>
  <c r="G4698" i="11"/>
  <c r="G4694" i="11"/>
  <c r="G4690" i="11"/>
  <c r="G4686" i="11"/>
  <c r="G4682" i="11"/>
  <c r="G4678" i="11"/>
  <c r="G4674" i="11"/>
  <c r="G4670" i="11"/>
  <c r="G4666" i="11"/>
  <c r="G4662" i="11"/>
  <c r="G4658" i="11"/>
  <c r="G4654" i="11"/>
  <c r="G4650" i="11"/>
  <c r="G4646" i="11"/>
  <c r="G4642" i="11"/>
  <c r="G4638" i="11"/>
  <c r="G4634" i="11"/>
  <c r="G4630" i="11"/>
  <c r="G4626" i="11"/>
  <c r="G4622" i="11"/>
  <c r="G4618" i="11"/>
  <c r="G4614" i="11"/>
  <c r="G4610" i="11"/>
  <c r="G4606" i="11"/>
  <c r="G4602" i="11"/>
  <c r="G4598" i="11"/>
  <c r="G4594" i="11"/>
  <c r="G4590" i="11"/>
  <c r="G4586" i="11"/>
  <c r="G4582" i="11"/>
  <c r="G4578" i="11"/>
  <c r="G4574" i="11"/>
  <c r="G4570" i="11"/>
  <c r="G4566" i="11"/>
  <c r="G4562" i="11"/>
  <c r="G4558" i="11"/>
  <c r="G4554" i="11"/>
  <c r="G4550" i="11"/>
  <c r="G4546" i="11"/>
  <c r="G4542" i="11"/>
  <c r="G4538" i="11"/>
  <c r="G4534" i="11"/>
  <c r="G4530" i="11"/>
  <c r="G4526" i="11"/>
  <c r="G4522" i="11"/>
  <c r="G4518" i="11"/>
  <c r="G4514" i="11"/>
  <c r="G4510" i="11"/>
  <c r="G4506" i="11"/>
  <c r="G4502" i="11"/>
  <c r="G4498" i="11"/>
  <c r="G4494" i="11"/>
  <c r="G4490" i="11"/>
  <c r="G4486" i="11"/>
  <c r="G4482" i="11"/>
  <c r="G4478" i="11"/>
  <c r="G4474" i="11"/>
  <c r="G4470" i="11"/>
  <c r="G4466" i="11"/>
  <c r="G4462" i="11"/>
  <c r="G4458" i="11"/>
  <c r="G4454" i="11"/>
  <c r="G4450" i="11"/>
  <c r="G4446" i="11"/>
  <c r="G4442" i="11"/>
  <c r="G4438" i="11"/>
  <c r="G4434" i="11"/>
  <c r="G4430" i="11"/>
  <c r="G4426" i="11"/>
  <c r="G4422" i="11"/>
  <c r="G4418" i="11"/>
  <c r="G4414" i="11"/>
  <c r="G4410" i="11"/>
  <c r="G4406" i="11"/>
  <c r="G4402" i="11"/>
  <c r="G4398" i="11"/>
  <c r="G4394" i="11"/>
  <c r="G4390" i="11"/>
  <c r="G4386" i="11"/>
  <c r="G4382" i="11"/>
  <c r="G4378" i="11"/>
  <c r="G4374" i="11"/>
  <c r="G4370" i="11"/>
  <c r="G4366" i="11"/>
  <c r="G4362" i="11"/>
  <c r="G4358" i="11"/>
  <c r="G4354" i="11"/>
  <c r="G4350" i="11"/>
  <c r="G4346" i="11"/>
  <c r="G4342" i="11"/>
  <c r="G4338" i="11"/>
  <c r="G4334" i="11"/>
  <c r="G4330" i="11"/>
  <c r="G4326" i="11"/>
  <c r="G4322" i="11"/>
  <c r="G4318" i="11"/>
  <c r="G4314" i="11"/>
  <c r="G4310" i="11"/>
  <c r="G4306" i="11"/>
  <c r="G4302" i="11"/>
  <c r="G4298" i="11"/>
  <c r="G4294" i="11"/>
  <c r="G4290" i="11"/>
  <c r="G4286" i="11"/>
  <c r="G4282" i="11"/>
  <c r="G4278" i="11"/>
  <c r="G4274" i="11"/>
  <c r="G4270" i="11"/>
  <c r="G4266" i="11"/>
  <c r="G4262" i="11"/>
  <c r="G4258" i="11"/>
  <c r="G4254" i="11"/>
  <c r="G4250" i="11"/>
  <c r="G4246" i="11"/>
  <c r="G4242" i="11"/>
  <c r="G4238" i="11"/>
  <c r="G4234" i="11"/>
  <c r="G4230" i="11"/>
  <c r="G4226" i="11"/>
  <c r="G4222" i="11"/>
  <c r="G4218" i="11"/>
  <c r="G4214" i="11"/>
  <c r="G4210" i="11"/>
  <c r="G4206" i="11"/>
  <c r="G4202" i="11"/>
  <c r="G4198" i="11"/>
  <c r="G4194" i="11"/>
  <c r="G4190" i="11"/>
  <c r="G4186" i="11"/>
  <c r="G4182" i="11"/>
  <c r="G4178" i="11"/>
  <c r="G4174" i="11"/>
  <c r="G4170" i="11"/>
  <c r="G4166" i="11"/>
  <c r="G4162" i="11"/>
  <c r="G4158" i="11"/>
  <c r="G4154" i="11"/>
  <c r="G4150" i="11"/>
  <c r="G4146" i="11"/>
  <c r="G4142" i="11"/>
  <c r="G4138" i="11"/>
  <c r="G4134" i="11"/>
  <c r="G4130" i="11"/>
  <c r="G4126" i="11"/>
  <c r="G4122" i="11"/>
  <c r="G4118" i="11"/>
  <c r="G4114" i="11"/>
  <c r="G4110" i="11"/>
  <c r="G4106" i="11"/>
  <c r="G4102" i="11"/>
  <c r="G4098" i="11"/>
  <c r="G4094" i="11"/>
  <c r="G4090" i="11"/>
  <c r="G4086" i="11"/>
  <c r="G4082" i="11"/>
  <c r="G4078" i="11"/>
  <c r="G4074" i="11"/>
  <c r="G4070" i="11"/>
  <c r="G4066" i="11"/>
  <c r="G4062" i="11"/>
  <c r="G4058" i="11"/>
  <c r="G4054" i="11"/>
  <c r="G4050" i="11"/>
  <c r="G4046" i="11"/>
  <c r="G4042" i="11"/>
  <c r="G4038" i="11"/>
  <c r="G4034" i="11"/>
  <c r="G4030" i="11"/>
  <c r="G4026" i="11"/>
  <c r="G4022" i="11"/>
  <c r="G4018" i="11"/>
  <c r="G4014" i="11"/>
  <c r="G4010" i="11"/>
  <c r="G4006" i="11"/>
  <c r="G4002" i="11"/>
  <c r="G3998" i="11"/>
  <c r="G3994" i="11"/>
  <c r="G3990" i="11"/>
  <c r="G3986" i="11"/>
  <c r="G3982" i="11"/>
  <c r="G3978" i="11"/>
  <c r="G3974" i="11"/>
  <c r="G3970" i="11"/>
  <c r="G3966" i="11"/>
  <c r="G3962" i="11"/>
  <c r="G3958" i="11"/>
  <c r="G3954" i="11"/>
  <c r="G3950" i="11"/>
  <c r="G3946" i="11"/>
  <c r="G3942" i="11"/>
  <c r="G3938" i="11"/>
  <c r="G3934" i="11"/>
  <c r="G3930" i="11"/>
  <c r="G3926" i="11"/>
  <c r="G3922" i="11"/>
  <c r="G3918" i="11"/>
  <c r="G3914" i="11"/>
  <c r="G3910" i="11"/>
  <c r="G3906" i="11"/>
  <c r="G3902" i="11"/>
  <c r="G3898" i="11"/>
  <c r="G3894" i="11"/>
  <c r="G3890" i="11"/>
  <c r="G3886" i="11"/>
  <c r="G3882" i="11"/>
  <c r="G3878" i="11"/>
  <c r="G3874" i="11"/>
  <c r="G3870" i="11"/>
  <c r="G3866" i="11"/>
  <c r="G3862" i="11"/>
  <c r="G3858" i="11"/>
  <c r="G3854" i="11"/>
  <c r="G3850" i="11"/>
  <c r="G3846" i="11"/>
  <c r="G10004" i="11"/>
  <c r="G9993" i="11"/>
  <c r="G9983" i="11"/>
  <c r="G9972" i="11"/>
  <c r="G9961" i="11"/>
  <c r="G9951" i="11"/>
  <c r="G9940" i="11"/>
  <c r="G9929" i="11"/>
  <c r="G9919" i="11"/>
  <c r="G9908" i="11"/>
  <c r="G9897" i="11"/>
  <c r="G9887" i="11"/>
  <c r="G9876" i="11"/>
  <c r="G9865" i="11"/>
  <c r="G9855" i="11"/>
  <c r="G9844" i="11"/>
  <c r="G9833" i="11"/>
  <c r="G9823" i="11"/>
  <c r="G9812" i="11"/>
  <c r="G9801" i="11"/>
  <c r="G9791" i="11"/>
  <c r="G9780" i="11"/>
  <c r="G9769" i="11"/>
  <c r="G9759" i="11"/>
  <c r="G9748" i="11"/>
  <c r="G9737" i="11"/>
  <c r="G9727" i="11"/>
  <c r="G9716" i="11"/>
  <c r="G9705" i="11"/>
  <c r="G9695" i="11"/>
  <c r="G9684" i="11"/>
  <c r="G9677" i="11"/>
  <c r="G9671" i="11"/>
  <c r="G9663" i="11"/>
  <c r="G9656" i="11"/>
  <c r="G9649" i="11"/>
  <c r="G9641" i="11"/>
  <c r="G9635" i="11"/>
  <c r="G9628" i="11"/>
  <c r="G9620" i="11"/>
  <c r="G9613" i="11"/>
  <c r="G9607" i="11"/>
  <c r="G9599" i="11"/>
  <c r="G9592" i="11"/>
  <c r="G9585" i="11"/>
  <c r="G9577" i="11"/>
  <c r="G9571" i="11"/>
  <c r="G9564" i="11"/>
  <c r="G9556" i="11"/>
  <c r="G9549" i="11"/>
  <c r="G9543" i="11"/>
  <c r="G9535" i="11"/>
  <c r="G9528" i="11"/>
  <c r="G9521" i="11"/>
  <c r="G9513" i="11"/>
  <c r="G9507" i="11"/>
  <c r="G9500" i="11"/>
  <c r="G9492" i="11"/>
  <c r="G9485" i="11"/>
  <c r="G9479" i="11"/>
  <c r="G9471" i="11"/>
  <c r="G9464" i="11"/>
  <c r="G9457" i="11"/>
  <c r="G9449" i="11"/>
  <c r="G9443" i="11"/>
  <c r="G9436" i="11"/>
  <c r="G9428" i="11"/>
  <c r="G9421" i="11"/>
  <c r="G9415" i="11"/>
  <c r="G9407" i="11"/>
  <c r="G9400" i="11"/>
  <c r="G9393" i="11"/>
  <c r="G9385" i="11"/>
  <c r="G9379" i="11"/>
  <c r="G9372" i="11"/>
  <c r="G9364" i="11"/>
  <c r="G9357" i="11"/>
  <c r="G9351" i="11"/>
  <c r="G9343" i="11"/>
  <c r="G9336" i="11"/>
  <c r="G9329" i="11"/>
  <c r="G9321" i="11"/>
  <c r="G9315" i="11"/>
  <c r="G9308" i="11"/>
  <c r="G9300" i="11"/>
  <c r="G9293" i="11"/>
  <c r="G9287" i="11"/>
  <c r="G9279" i="11"/>
  <c r="G9272" i="11"/>
  <c r="G9265" i="11"/>
  <c r="G9257" i="11"/>
  <c r="G9251" i="11"/>
  <c r="G9244" i="11"/>
  <c r="G9236" i="11"/>
  <c r="G9229" i="11"/>
  <c r="G9223" i="11"/>
  <c r="G9215" i="11"/>
  <c r="G9208" i="11"/>
  <c r="G9201" i="11"/>
  <c r="G9193" i="11"/>
  <c r="G9187" i="11"/>
  <c r="G9180" i="11"/>
  <c r="G9172" i="11"/>
  <c r="G9165" i="11"/>
  <c r="G9159" i="11"/>
  <c r="G9151" i="11"/>
  <c r="G9144" i="11"/>
  <c r="G9137" i="11"/>
  <c r="G9129" i="11"/>
  <c r="G9123" i="11"/>
  <c r="G9116" i="11"/>
  <c r="G9108" i="11"/>
  <c r="G9101" i="11"/>
  <c r="G9095" i="11"/>
  <c r="G9087" i="11"/>
  <c r="G9080" i="11"/>
  <c r="G9073" i="11"/>
  <c r="G9065" i="11"/>
  <c r="G9059" i="11"/>
  <c r="G9052" i="11"/>
  <c r="G9044" i="11"/>
  <c r="G9037" i="11"/>
  <c r="G9031" i="11"/>
  <c r="G9023" i="11"/>
  <c r="G9016" i="11"/>
  <c r="G9009" i="11"/>
  <c r="G9001" i="11"/>
  <c r="G8995" i="11"/>
  <c r="G8988" i="11"/>
  <c r="G8980" i="11"/>
  <c r="G8975" i="11"/>
  <c r="G8969" i="11"/>
  <c r="G8964" i="11"/>
  <c r="G8959" i="11"/>
  <c r="G8953" i="11"/>
  <c r="G8948" i="11"/>
  <c r="G8943" i="11"/>
  <c r="G8937" i="11"/>
  <c r="G8932" i="11"/>
  <c r="G8927" i="11"/>
  <c r="G8921" i="11"/>
  <c r="G8916" i="11"/>
  <c r="G8911" i="11"/>
  <c r="G8905" i="11"/>
  <c r="G8900" i="11"/>
  <c r="G8895" i="11"/>
  <c r="G8889" i="11"/>
  <c r="G8884" i="11"/>
  <c r="G8879" i="11"/>
  <c r="G8873" i="11"/>
  <c r="G8868" i="11"/>
  <c r="G8863" i="11"/>
  <c r="G8857" i="11"/>
  <c r="G8852" i="11"/>
  <c r="G8847" i="11"/>
  <c r="G8841" i="11"/>
  <c r="G8836" i="11"/>
  <c r="G8831" i="11"/>
  <c r="G8825" i="11"/>
  <c r="G8820" i="11"/>
  <c r="G8815" i="11"/>
  <c r="G8809" i="11"/>
  <c r="G8804" i="11"/>
  <c r="G8799" i="11"/>
  <c r="G8793" i="11"/>
  <c r="G8788" i="11"/>
  <c r="G8783" i="11"/>
  <c r="G8777" i="11"/>
  <c r="G8772" i="11"/>
  <c r="G8767" i="11"/>
  <c r="G8761" i="11"/>
  <c r="G8756" i="11"/>
  <c r="G8751" i="11"/>
  <c r="G8745" i="11"/>
  <c r="G8740" i="11"/>
  <c r="G8735" i="11"/>
  <c r="G8729" i="11"/>
  <c r="G8724" i="11"/>
  <c r="G8719" i="11"/>
  <c r="G8713" i="11"/>
  <c r="G8708" i="11"/>
  <c r="G8703" i="11"/>
  <c r="G8697" i="11"/>
  <c r="G8692" i="11"/>
  <c r="G8687" i="11"/>
  <c r="G8681" i="11"/>
  <c r="G8676" i="11"/>
  <c r="G8671" i="11"/>
  <c r="G8665" i="11"/>
  <c r="G8660" i="11"/>
  <c r="G8655" i="11"/>
  <c r="G8649" i="11"/>
  <c r="G8644" i="11"/>
  <c r="G8639" i="11"/>
  <c r="G8633" i="11"/>
  <c r="G8628" i="11"/>
  <c r="G8623" i="11"/>
  <c r="G8617" i="11"/>
  <c r="G8612" i="11"/>
  <c r="G8607" i="11"/>
  <c r="G8601" i="11"/>
  <c r="G8596" i="11"/>
  <c r="G8591" i="11"/>
  <c r="G8585" i="11"/>
  <c r="G8580" i="11"/>
  <c r="G8575" i="11"/>
  <c r="G8569" i="11"/>
  <c r="G8564" i="11"/>
  <c r="G8559" i="11"/>
  <c r="G8553" i="11"/>
  <c r="G8548" i="11"/>
  <c r="G8543" i="11"/>
  <c r="G8537" i="11"/>
  <c r="G8532" i="11"/>
  <c r="G8527" i="11"/>
  <c r="G8521" i="11"/>
  <c r="G8516" i="11"/>
  <c r="G8511" i="11"/>
  <c r="G8505" i="11"/>
  <c r="G8500" i="11"/>
  <c r="G8495" i="11"/>
  <c r="G8489" i="11"/>
  <c r="G8484" i="11"/>
  <c r="G8479" i="11"/>
  <c r="G8473" i="11"/>
  <c r="G8468" i="11"/>
  <c r="G8463" i="11"/>
  <c r="G8457" i="11"/>
  <c r="G8452" i="11"/>
  <c r="G8447" i="11"/>
  <c r="G8441" i="11"/>
  <c r="G8436" i="11"/>
  <c r="G8431" i="11"/>
  <c r="G8425" i="11"/>
  <c r="G8420" i="11"/>
  <c r="G8415" i="11"/>
  <c r="G8409" i="11"/>
  <c r="G8404" i="11"/>
  <c r="G8399" i="11"/>
  <c r="G8393" i="11"/>
  <c r="G8388" i="11"/>
  <c r="G8383" i="11"/>
  <c r="G8377" i="11"/>
  <c r="G8372" i="11"/>
  <c r="G8367" i="11"/>
  <c r="G8361" i="11"/>
  <c r="G8356" i="11"/>
  <c r="G8351" i="11"/>
  <c r="G8345" i="11"/>
  <c r="G8340" i="11"/>
  <c r="G8335" i="11"/>
  <c r="G8329" i="11"/>
  <c r="G8324" i="11"/>
  <c r="G8319" i="11"/>
  <c r="G8313" i="11"/>
  <c r="G8308" i="11"/>
  <c r="G8303" i="11"/>
  <c r="G8297" i="11"/>
  <c r="G8292" i="11"/>
  <c r="G8287" i="11"/>
  <c r="G8281" i="11"/>
  <c r="G8276" i="11"/>
  <c r="G8271" i="11"/>
  <c r="G8265" i="11"/>
  <c r="G8260" i="11"/>
  <c r="G8255" i="11"/>
  <c r="G8249" i="11"/>
  <c r="G8244" i="11"/>
  <c r="G8239" i="11"/>
  <c r="G8233" i="11"/>
  <c r="G8228" i="11"/>
  <c r="G8223" i="11"/>
  <c r="G8217" i="11"/>
  <c r="G8212" i="11"/>
  <c r="G8207" i="11"/>
  <c r="G8201" i="11"/>
  <c r="G8196" i="11"/>
  <c r="G8191" i="11"/>
  <c r="G8185" i="11"/>
  <c r="G8180" i="11"/>
  <c r="G8175" i="11"/>
  <c r="G8169" i="11"/>
  <c r="G8164" i="11"/>
  <c r="G8159" i="11"/>
  <c r="G8153" i="11"/>
  <c r="G8148" i="11"/>
  <c r="G8143" i="11"/>
  <c r="G8137" i="11"/>
  <c r="G8132" i="11"/>
  <c r="G8127" i="11"/>
  <c r="G8121" i="11"/>
  <c r="G8116" i="11"/>
  <c r="G8111" i="11"/>
  <c r="G8105" i="11"/>
  <c r="G8100" i="11"/>
  <c r="G8095" i="11"/>
  <c r="G8089" i="11"/>
  <c r="G8084" i="11"/>
  <c r="G8079" i="11"/>
  <c r="G8073" i="11"/>
  <c r="G8069" i="11"/>
  <c r="G8065" i="11"/>
  <c r="G8061" i="11"/>
  <c r="G8057" i="11"/>
  <c r="G8053" i="11"/>
  <c r="G8049" i="11"/>
  <c r="G8045" i="11"/>
  <c r="G8041" i="11"/>
  <c r="G8037" i="11"/>
  <c r="G8033" i="11"/>
  <c r="G8029" i="11"/>
  <c r="G8025" i="11"/>
  <c r="G8021" i="11"/>
  <c r="G8017" i="11"/>
  <c r="G8013" i="11"/>
  <c r="G8009" i="11"/>
  <c r="G8005" i="11"/>
  <c r="G8001" i="11"/>
  <c r="G7997" i="11"/>
  <c r="G7993" i="11"/>
  <c r="G7989" i="11"/>
  <c r="G7985" i="11"/>
  <c r="G7981" i="11"/>
  <c r="G7977" i="11"/>
  <c r="G7973" i="11"/>
  <c r="G7969" i="11"/>
  <c r="G7965" i="11"/>
  <c r="G7961" i="11"/>
  <c r="G7957" i="11"/>
  <c r="G7953" i="11"/>
  <c r="G7949" i="11"/>
  <c r="G7945" i="11"/>
  <c r="G7941" i="11"/>
  <c r="G7937" i="11"/>
  <c r="G7933" i="11"/>
  <c r="G7929" i="11"/>
  <c r="G7925" i="11"/>
  <c r="G7921" i="11"/>
  <c r="G7917" i="11"/>
  <c r="G7913" i="11"/>
  <c r="G7909" i="11"/>
  <c r="G7905" i="11"/>
  <c r="G7901" i="11"/>
  <c r="G7897" i="11"/>
  <c r="G7893" i="11"/>
  <c r="G7889" i="11"/>
  <c r="G7885" i="11"/>
  <c r="G7881" i="11"/>
  <c r="G7877" i="11"/>
  <c r="G7873" i="11"/>
  <c r="G7869" i="11"/>
  <c r="G7865" i="11"/>
  <c r="G7861" i="11"/>
  <c r="G7857" i="11"/>
  <c r="G7853" i="11"/>
  <c r="G7849" i="11"/>
  <c r="G7845" i="11"/>
  <c r="G7841" i="11"/>
  <c r="G7837" i="11"/>
  <c r="G7833" i="11"/>
  <c r="G7829" i="11"/>
  <c r="G7825" i="11"/>
  <c r="G7821" i="11"/>
  <c r="G7817" i="11"/>
  <c r="G7813" i="11"/>
  <c r="G7809" i="11"/>
  <c r="G7805" i="11"/>
  <c r="G7801" i="11"/>
  <c r="G7797" i="11"/>
  <c r="G7793" i="11"/>
  <c r="G7789" i="11"/>
  <c r="G7785" i="11"/>
  <c r="G7781" i="11"/>
  <c r="G7777" i="11"/>
  <c r="G7773" i="11"/>
  <c r="G7769" i="11"/>
  <c r="G7765" i="11"/>
  <c r="G7761" i="11"/>
  <c r="G7757" i="11"/>
  <c r="G7753" i="11"/>
  <c r="G7749" i="11"/>
  <c r="G7745" i="11"/>
  <c r="G7741" i="11"/>
  <c r="G7737" i="11"/>
  <c r="G7733" i="11"/>
  <c r="G7729" i="11"/>
  <c r="G7725" i="11"/>
  <c r="G7721" i="11"/>
  <c r="G7717" i="11"/>
  <c r="G7713" i="11"/>
  <c r="G7709" i="11"/>
  <c r="G7705" i="11"/>
  <c r="G7701" i="11"/>
  <c r="G7697" i="11"/>
  <c r="G7693" i="11"/>
  <c r="G7689" i="11"/>
  <c r="G7685" i="11"/>
  <c r="G7681" i="11"/>
  <c r="G7677" i="11"/>
  <c r="G7673" i="11"/>
  <c r="G7669" i="11"/>
  <c r="G7665" i="11"/>
  <c r="G7661" i="11"/>
  <c r="G7657" i="11"/>
  <c r="G7653" i="11"/>
  <c r="G7649" i="11"/>
  <c r="G7645" i="11"/>
  <c r="G7641" i="11"/>
  <c r="G7637" i="11"/>
  <c r="G7633" i="11"/>
  <c r="G7629" i="11"/>
  <c r="G7625" i="11"/>
  <c r="G7621" i="11"/>
  <c r="G7617" i="11"/>
  <c r="G7613" i="11"/>
  <c r="G7609" i="11"/>
  <c r="G7605" i="11"/>
  <c r="G7601" i="11"/>
  <c r="G7597" i="11"/>
  <c r="G7593" i="11"/>
  <c r="G7589" i="11"/>
  <c r="G7585" i="11"/>
  <c r="G7581" i="11"/>
  <c r="G7577" i="11"/>
  <c r="G7573" i="11"/>
  <c r="G7569" i="11"/>
  <c r="G7565" i="11"/>
  <c r="G7561" i="11"/>
  <c r="G7557" i="11"/>
  <c r="G7553" i="11"/>
  <c r="G7549" i="11"/>
  <c r="G7545" i="11"/>
  <c r="G7541" i="11"/>
  <c r="G7537" i="11"/>
  <c r="G7533" i="11"/>
  <c r="G7529" i="11"/>
  <c r="G7525" i="11"/>
  <c r="G7521" i="11"/>
  <c r="G7517" i="11"/>
  <c r="G7513" i="11"/>
  <c r="G7509" i="11"/>
  <c r="G7505" i="11"/>
  <c r="G7501" i="11"/>
  <c r="G7497" i="11"/>
  <c r="G7493" i="11"/>
  <c r="G7489" i="11"/>
  <c r="G7485" i="11"/>
  <c r="G7481" i="11"/>
  <c r="G7477" i="11"/>
  <c r="G7473" i="11"/>
  <c r="G7469" i="11"/>
  <c r="G7465" i="11"/>
  <c r="G7461" i="11"/>
  <c r="G7457" i="11"/>
  <c r="G7453" i="11"/>
  <c r="G7449" i="11"/>
  <c r="G7445" i="11"/>
  <c r="G7441" i="11"/>
  <c r="G7437" i="11"/>
  <c r="G7433" i="11"/>
  <c r="G7429" i="11"/>
  <c r="G7425" i="11"/>
  <c r="G7421" i="11"/>
  <c r="G7417" i="11"/>
  <c r="G7413" i="11"/>
  <c r="G7409" i="11"/>
  <c r="G7405" i="11"/>
  <c r="G7401" i="11"/>
  <c r="G7397" i="11"/>
  <c r="G7393" i="11"/>
  <c r="G7389" i="11"/>
  <c r="G7385" i="11"/>
  <c r="G7381" i="11"/>
  <c r="G7377" i="11"/>
  <c r="G7373" i="11"/>
  <c r="G7369" i="11"/>
  <c r="G7365" i="11"/>
  <c r="G7361" i="11"/>
  <c r="G7357" i="11"/>
  <c r="G7353" i="11"/>
  <c r="G7349" i="11"/>
  <c r="G7345" i="11"/>
  <c r="G7341" i="11"/>
  <c r="G7337" i="11"/>
  <c r="G7333" i="11"/>
  <c r="G7329" i="11"/>
  <c r="G7325" i="11"/>
  <c r="G7321" i="11"/>
  <c r="G7317" i="11"/>
  <c r="G7313" i="11"/>
  <c r="G7309" i="11"/>
  <c r="G7305" i="11"/>
  <c r="G7301" i="11"/>
  <c r="G7297" i="11"/>
  <c r="G7293" i="11"/>
  <c r="G7289" i="11"/>
  <c r="G7285" i="11"/>
  <c r="G7281" i="11"/>
  <c r="G7277" i="11"/>
  <c r="G7273" i="11"/>
  <c r="G7269" i="11"/>
  <c r="G7265" i="11"/>
  <c r="G7261" i="11"/>
  <c r="G7257" i="11"/>
  <c r="G7253" i="11"/>
  <c r="G7249" i="11"/>
  <c r="G7245" i="11"/>
  <c r="G7241" i="11"/>
  <c r="G7237" i="11"/>
  <c r="G7233" i="11"/>
  <c r="G7229" i="11"/>
  <c r="G7225" i="11"/>
  <c r="G7221" i="11"/>
  <c r="G7217" i="11"/>
  <c r="G7213" i="11"/>
  <c r="G7209" i="11"/>
  <c r="G7205" i="11"/>
  <c r="G7201" i="11"/>
  <c r="G7197" i="11"/>
  <c r="G7193" i="11"/>
  <c r="G7189" i="11"/>
  <c r="G7185" i="11"/>
  <c r="G7181" i="11"/>
  <c r="G7177" i="11"/>
  <c r="G7173" i="11"/>
  <c r="G7169" i="11"/>
  <c r="G7165" i="11"/>
  <c r="G7161" i="11"/>
  <c r="G7157" i="11"/>
  <c r="G7153" i="11"/>
  <c r="G7149" i="11"/>
  <c r="G7145" i="11"/>
  <c r="G7141" i="11"/>
  <c r="G7137" i="11"/>
  <c r="G7133" i="11"/>
  <c r="G7129" i="11"/>
  <c r="G7125" i="11"/>
  <c r="G7121" i="11"/>
  <c r="G7117" i="11"/>
  <c r="G7113" i="11"/>
  <c r="G7109" i="11"/>
  <c r="G7105" i="11"/>
  <c r="G7101" i="11"/>
  <c r="G7097" i="11"/>
  <c r="G7093" i="11"/>
  <c r="G7089" i="11"/>
  <c r="G7085" i="11"/>
  <c r="G7081" i="11"/>
  <c r="G7077" i="11"/>
  <c r="G7073" i="11"/>
  <c r="G7069" i="11"/>
  <c r="G7065" i="11"/>
  <c r="G7061" i="11"/>
  <c r="G7057" i="11"/>
  <c r="G7053" i="11"/>
  <c r="G7049" i="11"/>
  <c r="G7045" i="11"/>
  <c r="G7041" i="11"/>
  <c r="G7037" i="11"/>
  <c r="G7033" i="11"/>
  <c r="G7029" i="11"/>
  <c r="G7025" i="11"/>
  <c r="G7021" i="11"/>
  <c r="G7017" i="11"/>
  <c r="G7013" i="11"/>
  <c r="G7009" i="11"/>
  <c r="G7005" i="11"/>
  <c r="G7001" i="11"/>
  <c r="G6997" i="11"/>
  <c r="G6993" i="11"/>
  <c r="G6989" i="11"/>
  <c r="G6985" i="11"/>
  <c r="G6981" i="11"/>
  <c r="G6977" i="11"/>
  <c r="G6973" i="11"/>
  <c r="G6969" i="11"/>
  <c r="G6965" i="11"/>
  <c r="G6961" i="11"/>
  <c r="G6957" i="11"/>
  <c r="G6953" i="11"/>
  <c r="G6949" i="11"/>
  <c r="G6945" i="11"/>
  <c r="G6941" i="11"/>
  <c r="G6937" i="11"/>
  <c r="G6933" i="11"/>
  <c r="G6929" i="11"/>
  <c r="G6925" i="11"/>
  <c r="G6921" i="11"/>
  <c r="G6917" i="11"/>
  <c r="G6913" i="11"/>
  <c r="G6909" i="11"/>
  <c r="G6905" i="11"/>
  <c r="G6901" i="11"/>
  <c r="G6897" i="11"/>
  <c r="G6893" i="11"/>
  <c r="G6889" i="11"/>
  <c r="G6885" i="11"/>
  <c r="G6881" i="11"/>
  <c r="G6877" i="11"/>
  <c r="G6873" i="11"/>
  <c r="G6869" i="11"/>
  <c r="G6865" i="11"/>
  <c r="G6861" i="11"/>
  <c r="G6857" i="11"/>
  <c r="G6853" i="11"/>
  <c r="G6849" i="11"/>
  <c r="G6845" i="11"/>
  <c r="G6841" i="11"/>
  <c r="G6837" i="11"/>
  <c r="G6833" i="11"/>
  <c r="G6829" i="11"/>
  <c r="G6825" i="11"/>
  <c r="G6821" i="11"/>
  <c r="G6817" i="11"/>
  <c r="G6813" i="11"/>
  <c r="G6809" i="11"/>
  <c r="G6805" i="11"/>
  <c r="G6801" i="11"/>
  <c r="G6797" i="11"/>
  <c r="G6793" i="11"/>
  <c r="G6789" i="11"/>
  <c r="G6785" i="11"/>
  <c r="G6781" i="11"/>
  <c r="G6777" i="11"/>
  <c r="G6773" i="11"/>
  <c r="G6769" i="11"/>
  <c r="G6765" i="11"/>
  <c r="G6761" i="11"/>
  <c r="G6757" i="11"/>
  <c r="G6753" i="11"/>
  <c r="G6749" i="11"/>
  <c r="G6745" i="11"/>
  <c r="G6741" i="11"/>
  <c r="G6737" i="11"/>
  <c r="G6733" i="11"/>
  <c r="G6729" i="11"/>
  <c r="G6725" i="11"/>
  <c r="G6721" i="11"/>
  <c r="G6717" i="11"/>
  <c r="G6713" i="11"/>
  <c r="G6709" i="11"/>
  <c r="G6705" i="11"/>
  <c r="G6701" i="11"/>
  <c r="G6697" i="11"/>
  <c r="G6693" i="11"/>
  <c r="G6689" i="11"/>
  <c r="G6685" i="11"/>
  <c r="G6681" i="11"/>
  <c r="G6677" i="11"/>
  <c r="G6673" i="11"/>
  <c r="G6669" i="11"/>
  <c r="G6665" i="11"/>
  <c r="G6661" i="11"/>
  <c r="G6657" i="11"/>
  <c r="G6653" i="11"/>
  <c r="G6649" i="11"/>
  <c r="G6645" i="11"/>
  <c r="G6641" i="11"/>
  <c r="G6637" i="11"/>
  <c r="G6633" i="11"/>
  <c r="G6629" i="11"/>
  <c r="G6625" i="11"/>
  <c r="G6621" i="11"/>
  <c r="G6617" i="11"/>
  <c r="G6613" i="11"/>
  <c r="G6609" i="11"/>
  <c r="G6605" i="11"/>
  <c r="G6601" i="11"/>
  <c r="G6597" i="11"/>
  <c r="G6593" i="11"/>
  <c r="G6589" i="11"/>
  <c r="G6585" i="11"/>
  <c r="G6581" i="11"/>
  <c r="G6577" i="11"/>
  <c r="G6573" i="11"/>
  <c r="G6569" i="11"/>
  <c r="G6565" i="11"/>
  <c r="G6561" i="11"/>
  <c r="G6557" i="11"/>
  <c r="G6553" i="11"/>
  <c r="G6549" i="11"/>
  <c r="G6545" i="11"/>
  <c r="G6541" i="11"/>
  <c r="G6537" i="11"/>
  <c r="G6533" i="11"/>
  <c r="G6529" i="11"/>
  <c r="G6525" i="11"/>
  <c r="G6521" i="11"/>
  <c r="G6517" i="11"/>
  <c r="G6513" i="11"/>
  <c r="G6509" i="11"/>
  <c r="G6505" i="11"/>
  <c r="G6501" i="11"/>
  <c r="G6497" i="11"/>
  <c r="G6493" i="11"/>
  <c r="G6489" i="11"/>
  <c r="G6485" i="11"/>
  <c r="G6481" i="11"/>
  <c r="G6477" i="11"/>
  <c r="G6473" i="11"/>
  <c r="G6469" i="11"/>
  <c r="G6465" i="11"/>
  <c r="G6461" i="11"/>
  <c r="G6457" i="11"/>
  <c r="G6453" i="11"/>
  <c r="G6449" i="11"/>
  <c r="G6445" i="11"/>
  <c r="G6441" i="11"/>
  <c r="G6437" i="11"/>
  <c r="G6433" i="11"/>
  <c r="G6429" i="11"/>
  <c r="G6425" i="11"/>
  <c r="G6421" i="11"/>
  <c r="G6417" i="11"/>
  <c r="G6413" i="11"/>
  <c r="G6409" i="11"/>
  <c r="G6405" i="11"/>
  <c r="G6401" i="11"/>
  <c r="G6397" i="11"/>
  <c r="G6393" i="11"/>
  <c r="G6389" i="11"/>
  <c r="G6385" i="11"/>
  <c r="G6381" i="11"/>
  <c r="G6377" i="11"/>
  <c r="G6373" i="11"/>
  <c r="G6369" i="11"/>
  <c r="G6365" i="11"/>
  <c r="G6361" i="11"/>
  <c r="G6357" i="11"/>
  <c r="G6353" i="11"/>
  <c r="G6349" i="11"/>
  <c r="G6345" i="11"/>
  <c r="G6341" i="11"/>
  <c r="G6337" i="11"/>
  <c r="G6333" i="11"/>
  <c r="G6329" i="11"/>
  <c r="G6325" i="11"/>
  <c r="G6321" i="11"/>
  <c r="G6317" i="11"/>
  <c r="G6313" i="11"/>
  <c r="G6309" i="11"/>
  <c r="G6305" i="11"/>
  <c r="G6301" i="11"/>
  <c r="G6297" i="11"/>
  <c r="G6293" i="11"/>
  <c r="G6289" i="11"/>
  <c r="G6285" i="11"/>
  <c r="G6281" i="11"/>
  <c r="G6277" i="11"/>
  <c r="G6273" i="11"/>
  <c r="G6269" i="11"/>
  <c r="G6265" i="11"/>
  <c r="G6261" i="11"/>
  <c r="G6257" i="11"/>
  <c r="G6253" i="11"/>
  <c r="G6249" i="11"/>
  <c r="G6245" i="11"/>
  <c r="G6241" i="11"/>
  <c r="G6237" i="11"/>
  <c r="G6233" i="11"/>
  <c r="G6229" i="11"/>
  <c r="G6225" i="11"/>
  <c r="G6221" i="11"/>
  <c r="G6217" i="11"/>
  <c r="G6213" i="11"/>
  <c r="G6209" i="11"/>
  <c r="G6205" i="11"/>
  <c r="G6201" i="11"/>
  <c r="G6197" i="11"/>
  <c r="G6193" i="11"/>
  <c r="G6189" i="11"/>
  <c r="G6185" i="11"/>
  <c r="G6181" i="11"/>
  <c r="G6177" i="11"/>
  <c r="G6173" i="11"/>
  <c r="G6169" i="11"/>
  <c r="G6165" i="11"/>
  <c r="G6161" i="11"/>
  <c r="G6157" i="11"/>
  <c r="G6153" i="11"/>
  <c r="G6149" i="11"/>
  <c r="G6145" i="11"/>
  <c r="G6141" i="11"/>
  <c r="G6137" i="11"/>
  <c r="G6133" i="11"/>
  <c r="G6129" i="11"/>
  <c r="G6125" i="11"/>
  <c r="G6121" i="11"/>
  <c r="G6117" i="11"/>
  <c r="G6113" i="11"/>
  <c r="G6109" i="11"/>
  <c r="G6105" i="11"/>
  <c r="G6101" i="11"/>
  <c r="G6097" i="11"/>
  <c r="G6093" i="11"/>
  <c r="G6089" i="11"/>
  <c r="G6085" i="11"/>
  <c r="G6081" i="11"/>
  <c r="G6077" i="11"/>
  <c r="G6073" i="11"/>
  <c r="G6069" i="11"/>
  <c r="G6065" i="11"/>
  <c r="G6061" i="11"/>
  <c r="G6057" i="11"/>
  <c r="G6053" i="11"/>
  <c r="G6049" i="11"/>
  <c r="G6045" i="11"/>
  <c r="G6041" i="11"/>
  <c r="G6037" i="11"/>
  <c r="G6033" i="11"/>
  <c r="G6029" i="11"/>
  <c r="G6025" i="11"/>
  <c r="G6021" i="11"/>
  <c r="G6017" i="11"/>
  <c r="G6013" i="11"/>
  <c r="G6009" i="11"/>
  <c r="G6005" i="11"/>
  <c r="G6001" i="11"/>
  <c r="G5997" i="11"/>
  <c r="G5993" i="11"/>
  <c r="G5989" i="11"/>
  <c r="G5985" i="11"/>
  <c r="G5981" i="11"/>
  <c r="G5977" i="11"/>
  <c r="G5973" i="11"/>
  <c r="G5969" i="11"/>
  <c r="G5965" i="11"/>
  <c r="G5961" i="11"/>
  <c r="G5957" i="11"/>
  <c r="G5953" i="11"/>
  <c r="G5949" i="11"/>
  <c r="G5945" i="11"/>
  <c r="G5941" i="11"/>
  <c r="G5937" i="11"/>
  <c r="G5933" i="11"/>
  <c r="G5929" i="11"/>
  <c r="G5925" i="11"/>
  <c r="G5921" i="11"/>
  <c r="G5917" i="11"/>
  <c r="G5913" i="11"/>
  <c r="G5909" i="11"/>
  <c r="G5905" i="11"/>
  <c r="G5901" i="11"/>
  <c r="G5897" i="11"/>
  <c r="G5893" i="11"/>
  <c r="G5889" i="11"/>
  <c r="G5885" i="11"/>
  <c r="G5881" i="11"/>
  <c r="G5877" i="11"/>
  <c r="G5873" i="11"/>
  <c r="G5869" i="11"/>
  <c r="G5865" i="11"/>
  <c r="G5861" i="11"/>
  <c r="G5857" i="11"/>
  <c r="G5853" i="11"/>
  <c r="G5849" i="11"/>
  <c r="G5845" i="11"/>
  <c r="G5841" i="11"/>
  <c r="G5837" i="11"/>
  <c r="G5833" i="11"/>
  <c r="G5829" i="11"/>
  <c r="G5825" i="11"/>
  <c r="G5821" i="11"/>
  <c r="G5817" i="11"/>
  <c r="G5813" i="11"/>
  <c r="G5809" i="11"/>
  <c r="G5805" i="11"/>
  <c r="G5801" i="11"/>
  <c r="G5797" i="11"/>
  <c r="G5793" i="11"/>
  <c r="G5789" i="11"/>
  <c r="G5785" i="11"/>
  <c r="G5781" i="11"/>
  <c r="G5777" i="11"/>
  <c r="G5773" i="11"/>
  <c r="G5769" i="11"/>
  <c r="G5765" i="11"/>
  <c r="G5761" i="11"/>
  <c r="G5757" i="11"/>
  <c r="G5753" i="11"/>
  <c r="G5749" i="11"/>
  <c r="G5745" i="11"/>
  <c r="G5741" i="11"/>
  <c r="G5737" i="11"/>
  <c r="G5733" i="11"/>
  <c r="G5729" i="11"/>
  <c r="G5725" i="11"/>
  <c r="G5721" i="11"/>
  <c r="G5717" i="11"/>
  <c r="G5713" i="11"/>
  <c r="G5709" i="11"/>
  <c r="G5705" i="11"/>
  <c r="G5701" i="11"/>
  <c r="G5697" i="11"/>
  <c r="G5693" i="11"/>
  <c r="G5689" i="11"/>
  <c r="G5685" i="11"/>
  <c r="G5681" i="11"/>
  <c r="G5677" i="11"/>
  <c r="G5673" i="11"/>
  <c r="G5669" i="11"/>
  <c r="G5665" i="11"/>
  <c r="G5661" i="11"/>
  <c r="G5657" i="11"/>
  <c r="G5653" i="11"/>
  <c r="G5649" i="11"/>
  <c r="G5645" i="11"/>
  <c r="G5641" i="11"/>
  <c r="G5637" i="11"/>
  <c r="G5633" i="11"/>
  <c r="G5629" i="11"/>
  <c r="G5625" i="11"/>
  <c r="G5621" i="11"/>
  <c r="G5617" i="11"/>
  <c r="G5613" i="11"/>
  <c r="G5609" i="11"/>
  <c r="G5605" i="11"/>
  <c r="G5601" i="11"/>
  <c r="G5597" i="11"/>
  <c r="G5593" i="11"/>
  <c r="G5589" i="11"/>
  <c r="G5585" i="11"/>
  <c r="G5581" i="11"/>
  <c r="G5577" i="11"/>
  <c r="G5573" i="11"/>
  <c r="G5569" i="11"/>
  <c r="G5565" i="11"/>
  <c r="G5561" i="11"/>
  <c r="G5557" i="11"/>
  <c r="G5553" i="11"/>
  <c r="G5549" i="11"/>
  <c r="G5545" i="11"/>
  <c r="G5541" i="11"/>
  <c r="G5537" i="11"/>
  <c r="G5533" i="11"/>
  <c r="G5529" i="11"/>
  <c r="G5525" i="11"/>
  <c r="G5521" i="11"/>
  <c r="G5517" i="11"/>
  <c r="G5513" i="11"/>
  <c r="G5509" i="11"/>
  <c r="G5505" i="11"/>
  <c r="G5501" i="11"/>
  <c r="G5497" i="11"/>
  <c r="G5493" i="11"/>
  <c r="G5489" i="11"/>
  <c r="G5485" i="11"/>
  <c r="G5481" i="11"/>
  <c r="G5477" i="11"/>
  <c r="G5473" i="11"/>
  <c r="G5469" i="11"/>
  <c r="G5465" i="11"/>
  <c r="G5461" i="11"/>
  <c r="G5457" i="11"/>
  <c r="G5453" i="11"/>
  <c r="G5449" i="11"/>
  <c r="G5445" i="11"/>
  <c r="G5441" i="11"/>
  <c r="G5437" i="11"/>
  <c r="G5433" i="11"/>
  <c r="G5429" i="11"/>
  <c r="G5425" i="11"/>
  <c r="G5421" i="11"/>
  <c r="G5417" i="11"/>
  <c r="G5413" i="11"/>
  <c r="G5409" i="11"/>
  <c r="G5405" i="11"/>
  <c r="G5401" i="11"/>
  <c r="G5397" i="11"/>
  <c r="G5393" i="11"/>
  <c r="G5389" i="11"/>
  <c r="G5385" i="11"/>
  <c r="G5381" i="11"/>
  <c r="G5377" i="11"/>
  <c r="G5373" i="11"/>
  <c r="G5369" i="11"/>
  <c r="G5365" i="11"/>
  <c r="G5361" i="11"/>
  <c r="G5357" i="11"/>
  <c r="G5353" i="11"/>
  <c r="G5349" i="11"/>
  <c r="G5345" i="11"/>
  <c r="G5341" i="11"/>
  <c r="G5337" i="11"/>
  <c r="G5333" i="11"/>
  <c r="G5329" i="11"/>
  <c r="G5325" i="11"/>
  <c r="G5321" i="11"/>
  <c r="G5317" i="11"/>
  <c r="G5313" i="11"/>
  <c r="G5309" i="11"/>
  <c r="G10013" i="11"/>
  <c r="G10003" i="11"/>
  <c r="G9992" i="11"/>
  <c r="G9981" i="11"/>
  <c r="G9971" i="11"/>
  <c r="G9960" i="11"/>
  <c r="G9949" i="11"/>
  <c r="G9939" i="11"/>
  <c r="G9928" i="11"/>
  <c r="G9917" i="11"/>
  <c r="G9907" i="11"/>
  <c r="G9896" i="11"/>
  <c r="G9885" i="11"/>
  <c r="G9875" i="11"/>
  <c r="G9864" i="11"/>
  <c r="G9853" i="11"/>
  <c r="G9843" i="11"/>
  <c r="G9832" i="11"/>
  <c r="G9821" i="11"/>
  <c r="G9811" i="11"/>
  <c r="G9800" i="11"/>
  <c r="G9789" i="11"/>
  <c r="G9779" i="11"/>
  <c r="G9768" i="11"/>
  <c r="G9757" i="11"/>
  <c r="G9747" i="11"/>
  <c r="G9736" i="11"/>
  <c r="G9725" i="11"/>
  <c r="G9715" i="11"/>
  <c r="G9704" i="11"/>
  <c r="G9693" i="11"/>
  <c r="G9683" i="11"/>
  <c r="G9676" i="11"/>
  <c r="G9668" i="11"/>
  <c r="G9661" i="11"/>
  <c r="G9655" i="11"/>
  <c r="G9647" i="11"/>
  <c r="G9640" i="11"/>
  <c r="G9633" i="11"/>
  <c r="G9625" i="11"/>
  <c r="G9619" i="11"/>
  <c r="G9612" i="11"/>
  <c r="G9604" i="11"/>
  <c r="G9597" i="11"/>
  <c r="G9591" i="11"/>
  <c r="G9583" i="11"/>
  <c r="G9576" i="11"/>
  <c r="G9569" i="11"/>
  <c r="G9561" i="11"/>
  <c r="G9555" i="11"/>
  <c r="G9548" i="11"/>
  <c r="G9540" i="11"/>
  <c r="G9533" i="11"/>
  <c r="G9527" i="11"/>
  <c r="G9519" i="11"/>
  <c r="G9512" i="11"/>
  <c r="G9505" i="11"/>
  <c r="G9497" i="11"/>
  <c r="G9491" i="11"/>
  <c r="G9484" i="11"/>
  <c r="G9476" i="11"/>
  <c r="G9469" i="11"/>
  <c r="G9463" i="11"/>
  <c r="G9455" i="11"/>
  <c r="G9448" i="11"/>
  <c r="G9441" i="11"/>
  <c r="G9433" i="11"/>
  <c r="G9427" i="11"/>
  <c r="G9420" i="11"/>
  <c r="G9412" i="11"/>
  <c r="G9405" i="11"/>
  <c r="G9399" i="11"/>
  <c r="G9391" i="11"/>
  <c r="G9384" i="11"/>
  <c r="G9377" i="11"/>
  <c r="G9369" i="11"/>
  <c r="G9363" i="11"/>
  <c r="G9356" i="11"/>
  <c r="G9348" i="11"/>
  <c r="G9341" i="11"/>
  <c r="G9335" i="11"/>
  <c r="G9327" i="11"/>
  <c r="G9320" i="11"/>
  <c r="G9313" i="11"/>
  <c r="G9305" i="11"/>
  <c r="G9299" i="11"/>
  <c r="G9292" i="11"/>
  <c r="G9284" i="11"/>
  <c r="G9277" i="11"/>
  <c r="G9271" i="11"/>
  <c r="G9263" i="11"/>
  <c r="G9256" i="11"/>
  <c r="G9249" i="11"/>
  <c r="G9241" i="11"/>
  <c r="G9235" i="11"/>
  <c r="G9228" i="11"/>
  <c r="G9220" i="11"/>
  <c r="G9213" i="11"/>
  <c r="G9207" i="11"/>
  <c r="G9199" i="11"/>
  <c r="G9192" i="11"/>
  <c r="G9185" i="11"/>
  <c r="G9177" i="11"/>
  <c r="G9171" i="11"/>
  <c r="G9164" i="11"/>
  <c r="G9156" i="11"/>
  <c r="G9149" i="11"/>
  <c r="G9143" i="11"/>
  <c r="G9135" i="11"/>
  <c r="G9128" i="11"/>
  <c r="G9121" i="11"/>
  <c r="G9113" i="11"/>
  <c r="G9107" i="11"/>
  <c r="G9100" i="11"/>
  <c r="G9092" i="11"/>
  <c r="G9085" i="11"/>
  <c r="G9079" i="11"/>
  <c r="G9071" i="11"/>
  <c r="G9064" i="11"/>
  <c r="G9057" i="11"/>
  <c r="G9049" i="11"/>
  <c r="G9043" i="11"/>
  <c r="G9036" i="11"/>
  <c r="G9028" i="11"/>
  <c r="G9021" i="11"/>
  <c r="G9015" i="11"/>
  <c r="G9007" i="11"/>
  <c r="G9000" i="11"/>
  <c r="G8993" i="11"/>
  <c r="G8985" i="11"/>
  <c r="G8979" i="11"/>
  <c r="G8973" i="11"/>
  <c r="G8968" i="11"/>
  <c r="G8963" i="11"/>
  <c r="G8957" i="11"/>
  <c r="G8952" i="11"/>
  <c r="G8947" i="11"/>
  <c r="G8941" i="11"/>
  <c r="G8936" i="11"/>
  <c r="G8931" i="11"/>
  <c r="G8925" i="11"/>
  <c r="G8920" i="11"/>
  <c r="G8915" i="11"/>
  <c r="G8909" i="11"/>
  <c r="G8904" i="11"/>
  <c r="G8899" i="11"/>
  <c r="G8893" i="11"/>
  <c r="G8888" i="11"/>
  <c r="G8883" i="11"/>
  <c r="G8877" i="11"/>
  <c r="G8872" i="11"/>
  <c r="G8867" i="11"/>
  <c r="G8861" i="11"/>
  <c r="G8856" i="11"/>
  <c r="G8851" i="11"/>
  <c r="G8845" i="11"/>
  <c r="G8840" i="11"/>
  <c r="G8835" i="11"/>
  <c r="G8829" i="11"/>
  <c r="G8824" i="11"/>
  <c r="G8819" i="11"/>
  <c r="G8813" i="11"/>
  <c r="G8808" i="11"/>
  <c r="G8803" i="11"/>
  <c r="G8797" i="11"/>
  <c r="G8792" i="11"/>
  <c r="G8787" i="11"/>
  <c r="G8781" i="11"/>
  <c r="G8776" i="11"/>
  <c r="G8771" i="11"/>
  <c r="G8765" i="11"/>
  <c r="G8760" i="11"/>
  <c r="G8755" i="11"/>
  <c r="G8749" i="11"/>
  <c r="G8744" i="11"/>
  <c r="G8739" i="11"/>
  <c r="G8733" i="11"/>
  <c r="G8728" i="11"/>
  <c r="G8723" i="11"/>
  <c r="G8717" i="11"/>
  <c r="G8712" i="11"/>
  <c r="G8707" i="11"/>
  <c r="G8701" i="11"/>
  <c r="G8696" i="11"/>
  <c r="G8691" i="11"/>
  <c r="G8685" i="11"/>
  <c r="G8680" i="11"/>
  <c r="G8675" i="11"/>
  <c r="G8669" i="11"/>
  <c r="G8664" i="11"/>
  <c r="G8659" i="11"/>
  <c r="G8653" i="11"/>
  <c r="G8648" i="11"/>
  <c r="G8643" i="11"/>
  <c r="G8637" i="11"/>
  <c r="G8632" i="11"/>
  <c r="G8627" i="11"/>
  <c r="G8621" i="11"/>
  <c r="G8616" i="11"/>
  <c r="G8611" i="11"/>
  <c r="G8605" i="11"/>
  <c r="G8600" i="11"/>
  <c r="G8595" i="11"/>
  <c r="G8589" i="11"/>
  <c r="G8584" i="11"/>
  <c r="G8579" i="11"/>
  <c r="G8573" i="11"/>
  <c r="G8568" i="11"/>
  <c r="G8563" i="11"/>
  <c r="G8557" i="11"/>
  <c r="G8552" i="11"/>
  <c r="G8547" i="11"/>
  <c r="G8541" i="11"/>
  <c r="G8536" i="11"/>
  <c r="G8531" i="11"/>
  <c r="G8525" i="11"/>
  <c r="G8520" i="11"/>
  <c r="G8515" i="11"/>
  <c r="G8509" i="11"/>
  <c r="G8504" i="11"/>
  <c r="G8499" i="11"/>
  <c r="G8493" i="11"/>
  <c r="G8488" i="11"/>
  <c r="G8483" i="11"/>
  <c r="G8477" i="11"/>
  <c r="G8472" i="11"/>
  <c r="G8467" i="11"/>
  <c r="G8461" i="11"/>
  <c r="G8456" i="11"/>
  <c r="G8451" i="11"/>
  <c r="G8445" i="11"/>
  <c r="G8440" i="11"/>
  <c r="G8435" i="11"/>
  <c r="G8429" i="11"/>
  <c r="G8424" i="11"/>
  <c r="G8419" i="11"/>
  <c r="G8413" i="11"/>
  <c r="G8408" i="11"/>
  <c r="G8403" i="11"/>
  <c r="G8397" i="11"/>
  <c r="G8392" i="11"/>
  <c r="G8387" i="11"/>
  <c r="G8381" i="11"/>
  <c r="G8376" i="11"/>
  <c r="G8371" i="11"/>
  <c r="G8365" i="11"/>
  <c r="G8360" i="11"/>
  <c r="G8355" i="11"/>
  <c r="G8349" i="11"/>
  <c r="G8344" i="11"/>
  <c r="G8339" i="11"/>
  <c r="G8333" i="11"/>
  <c r="G8328" i="11"/>
  <c r="G8323" i="11"/>
  <c r="G8317" i="11"/>
  <c r="G8312" i="11"/>
  <c r="G8307" i="11"/>
  <c r="G8301" i="11"/>
  <c r="G8296" i="11"/>
  <c r="G8291" i="11"/>
  <c r="G8285" i="11"/>
  <c r="G8280" i="11"/>
  <c r="G8275" i="11"/>
  <c r="G8269" i="11"/>
  <c r="G8264" i="11"/>
  <c r="G8259" i="11"/>
  <c r="G8253" i="11"/>
  <c r="G8248" i="11"/>
  <c r="G8243" i="11"/>
  <c r="G8237" i="11"/>
  <c r="G8232" i="11"/>
  <c r="G8227" i="11"/>
  <c r="G8221" i="11"/>
  <c r="G8216" i="11"/>
  <c r="G8211" i="11"/>
  <c r="G8205" i="11"/>
  <c r="G8200" i="11"/>
  <c r="G8195" i="11"/>
  <c r="G8189" i="11"/>
  <c r="G8184" i="11"/>
  <c r="G8179" i="11"/>
  <c r="G8173" i="11"/>
  <c r="G8168" i="11"/>
  <c r="G8163" i="11"/>
  <c r="G8157" i="11"/>
  <c r="G8152" i="11"/>
  <c r="G8147" i="11"/>
  <c r="G8141" i="11"/>
  <c r="G8136" i="11"/>
  <c r="G8131" i="11"/>
  <c r="G8125" i="11"/>
  <c r="G8120" i="11"/>
  <c r="G8115" i="11"/>
  <c r="G8109" i="11"/>
  <c r="G8104" i="11"/>
  <c r="G8099" i="11"/>
  <c r="G8093" i="11"/>
  <c r="G8088" i="11"/>
  <c r="G8083" i="11"/>
  <c r="G8077" i="11"/>
  <c r="G8072" i="11"/>
  <c r="G8068" i="11"/>
  <c r="G8064" i="11"/>
  <c r="G8060" i="11"/>
  <c r="G8056" i="11"/>
  <c r="G8052" i="11"/>
  <c r="G8048" i="11"/>
  <c r="G8044" i="11"/>
  <c r="G8040" i="11"/>
  <c r="G8036" i="11"/>
  <c r="G8032" i="11"/>
  <c r="G8028" i="11"/>
  <c r="G8024" i="11"/>
  <c r="G8020" i="11"/>
  <c r="G8016" i="11"/>
  <c r="G8012" i="11"/>
  <c r="G8008" i="11"/>
  <c r="G8004" i="11"/>
  <c r="G8000" i="11"/>
  <c r="G7996" i="11"/>
  <c r="G7992" i="11"/>
  <c r="G7988" i="11"/>
  <c r="G7984" i="11"/>
  <c r="G7980" i="11"/>
  <c r="G7976" i="11"/>
  <c r="G7972" i="11"/>
  <c r="G7968" i="11"/>
  <c r="G7964" i="11"/>
  <c r="G7960" i="11"/>
  <c r="G7956" i="11"/>
  <c r="G7952" i="11"/>
  <c r="G7948" i="11"/>
  <c r="G7944" i="11"/>
  <c r="G7940" i="11"/>
  <c r="G7936" i="11"/>
  <c r="G7932" i="11"/>
  <c r="G7928" i="11"/>
  <c r="G7924" i="11"/>
  <c r="G7920" i="11"/>
  <c r="G7916" i="11"/>
  <c r="G7912" i="11"/>
  <c r="G7908" i="11"/>
  <c r="G7904" i="11"/>
  <c r="G7900" i="11"/>
  <c r="G7896" i="11"/>
  <c r="G7892" i="11"/>
  <c r="G7888" i="11"/>
  <c r="G7884" i="11"/>
  <c r="G7880" i="11"/>
  <c r="G7876" i="11"/>
  <c r="G7872" i="11"/>
  <c r="G7868" i="11"/>
  <c r="G7864" i="11"/>
  <c r="G7860" i="11"/>
  <c r="G7856" i="11"/>
  <c r="G7852" i="11"/>
  <c r="G7848" i="11"/>
  <c r="G7844" i="11"/>
  <c r="G7840" i="11"/>
  <c r="G7836" i="11"/>
  <c r="G7832" i="11"/>
  <c r="G7828" i="11"/>
  <c r="G7824" i="11"/>
  <c r="G7820" i="11"/>
  <c r="G7816" i="11"/>
  <c r="G7812" i="11"/>
  <c r="G7808" i="11"/>
  <c r="G7804" i="11"/>
  <c r="G7800" i="11"/>
  <c r="G7796" i="11"/>
  <c r="G7792" i="11"/>
  <c r="G7788" i="11"/>
  <c r="G7784" i="11"/>
  <c r="G7780" i="11"/>
  <c r="G7776" i="11"/>
  <c r="G7772" i="11"/>
  <c r="G7768" i="11"/>
  <c r="G7764" i="11"/>
  <c r="G7760" i="11"/>
  <c r="G7756" i="11"/>
  <c r="G7752" i="11"/>
  <c r="G7748" i="11"/>
  <c r="G7744" i="11"/>
  <c r="G7740" i="11"/>
  <c r="G7736" i="11"/>
  <c r="G7732" i="11"/>
  <c r="G7728" i="11"/>
  <c r="G7724" i="11"/>
  <c r="G7720" i="11"/>
  <c r="G7716" i="11"/>
  <c r="G7712" i="11"/>
  <c r="G7708" i="11"/>
  <c r="G7704" i="11"/>
  <c r="G7700" i="11"/>
  <c r="G7696" i="11"/>
  <c r="G7692" i="11"/>
  <c r="G7688" i="11"/>
  <c r="G7684" i="11"/>
  <c r="G7680" i="11"/>
  <c r="G7676" i="11"/>
  <c r="G7672" i="11"/>
  <c r="G7668" i="11"/>
  <c r="G7664" i="11"/>
  <c r="G7660" i="11"/>
  <c r="G7656" i="11"/>
  <c r="G7652" i="11"/>
  <c r="G7648" i="11"/>
  <c r="G7644" i="11"/>
  <c r="G7640" i="11"/>
  <c r="G7636" i="11"/>
  <c r="G7632" i="11"/>
  <c r="G7628" i="11"/>
  <c r="G7624" i="11"/>
  <c r="G7620" i="11"/>
  <c r="G7616" i="11"/>
  <c r="G7612" i="11"/>
  <c r="G7608" i="11"/>
  <c r="G7604" i="11"/>
  <c r="G7600" i="11"/>
  <c r="G7596" i="11"/>
  <c r="G7592" i="11"/>
  <c r="G7588" i="11"/>
  <c r="G7584" i="11"/>
  <c r="G7580" i="11"/>
  <c r="G7576" i="11"/>
  <c r="G7572" i="11"/>
  <c r="G7568" i="11"/>
  <c r="G7564" i="11"/>
  <c r="G7560" i="11"/>
  <c r="G7556" i="11"/>
  <c r="G7552" i="11"/>
  <c r="G7548" i="11"/>
  <c r="G7544" i="11"/>
  <c r="G7540" i="11"/>
  <c r="G7536" i="11"/>
  <c r="G7532" i="11"/>
  <c r="G7528" i="11"/>
  <c r="G7524" i="11"/>
  <c r="G7520" i="11"/>
  <c r="G7516" i="11"/>
  <c r="G7512" i="11"/>
  <c r="G7508" i="11"/>
  <c r="G7504" i="11"/>
  <c r="G7500" i="11"/>
  <c r="G7496" i="11"/>
  <c r="G7492" i="11"/>
  <c r="G7488" i="11"/>
  <c r="G7484" i="11"/>
  <c r="G7480" i="11"/>
  <c r="G7476" i="11"/>
  <c r="G7472" i="11"/>
  <c r="G7468" i="11"/>
  <c r="G7464" i="11"/>
  <c r="G7460" i="11"/>
  <c r="G7456" i="11"/>
  <c r="G7452" i="11"/>
  <c r="G7448" i="11"/>
  <c r="G7444" i="11"/>
  <c r="G7440" i="11"/>
  <c r="G7436" i="11"/>
  <c r="G7432" i="11"/>
  <c r="G7428" i="11"/>
  <c r="G7424" i="11"/>
  <c r="G7420" i="11"/>
  <c r="G7416" i="11"/>
  <c r="G7412" i="11"/>
  <c r="G7408" i="11"/>
  <c r="G7404" i="11"/>
  <c r="G7400" i="11"/>
  <c r="G7396" i="11"/>
  <c r="G7392" i="11"/>
  <c r="G7388" i="11"/>
  <c r="G7384" i="11"/>
  <c r="G7380" i="11"/>
  <c r="G7376" i="11"/>
  <c r="G7372" i="11"/>
  <c r="G7368" i="11"/>
  <c r="G7364" i="11"/>
  <c r="G7360" i="11"/>
  <c r="G7356" i="11"/>
  <c r="G7352" i="11"/>
  <c r="G7348" i="11"/>
  <c r="G7344" i="11"/>
  <c r="G7340" i="11"/>
  <c r="G7336" i="11"/>
  <c r="G7332" i="11"/>
  <c r="G7328" i="11"/>
  <c r="G7324" i="11"/>
  <c r="G7320" i="11"/>
  <c r="G7316" i="11"/>
  <c r="G7312" i="11"/>
  <c r="G7308" i="11"/>
  <c r="G7304" i="11"/>
  <c r="G7300" i="11"/>
  <c r="G7296" i="11"/>
  <c r="G7292" i="11"/>
  <c r="G7288" i="11"/>
  <c r="G7284" i="11"/>
  <c r="G7280" i="11"/>
  <c r="G7276" i="11"/>
  <c r="G7272" i="11"/>
  <c r="G7268" i="11"/>
  <c r="G7264" i="11"/>
  <c r="G7260" i="11"/>
  <c r="G7256" i="11"/>
  <c r="G7252" i="11"/>
  <c r="G7248" i="11"/>
  <c r="G7244" i="11"/>
  <c r="G7240" i="11"/>
  <c r="G7236" i="11"/>
  <c r="G7232" i="11"/>
  <c r="G7228" i="11"/>
  <c r="G7224" i="11"/>
  <c r="G7220" i="11"/>
  <c r="G7216" i="11"/>
  <c r="G7212" i="11"/>
  <c r="G7208" i="11"/>
  <c r="G7204" i="11"/>
  <c r="G7200" i="11"/>
  <c r="G7196" i="11"/>
  <c r="G7192" i="11"/>
  <c r="G7188" i="11"/>
  <c r="G7184" i="11"/>
  <c r="G7180" i="11"/>
  <c r="G7176" i="11"/>
  <c r="G7172" i="11"/>
  <c r="G7168" i="11"/>
  <c r="G7164" i="11"/>
  <c r="G7160" i="11"/>
  <c r="G7156" i="11"/>
  <c r="G7152" i="11"/>
  <c r="G7148" i="11"/>
  <c r="G7144" i="11"/>
  <c r="G7140" i="11"/>
  <c r="G7136" i="11"/>
  <c r="G7132" i="11"/>
  <c r="G7128" i="11"/>
  <c r="G7124" i="11"/>
  <c r="G7120" i="11"/>
  <c r="G7116" i="11"/>
  <c r="G7112" i="11"/>
  <c r="G7108" i="11"/>
  <c r="G7104" i="11"/>
  <c r="G7100" i="11"/>
  <c r="G7096" i="11"/>
  <c r="G7092" i="11"/>
  <c r="G7088" i="11"/>
  <c r="G7084" i="11"/>
  <c r="G7080" i="11"/>
  <c r="G7076" i="11"/>
  <c r="G7072" i="11"/>
  <c r="G7068" i="11"/>
  <c r="G7064" i="11"/>
  <c r="G7060" i="11"/>
  <c r="G7056" i="11"/>
  <c r="G7052" i="11"/>
  <c r="G7048" i="11"/>
  <c r="G7044" i="11"/>
  <c r="G7040" i="11"/>
  <c r="G7036" i="11"/>
  <c r="G7032" i="11"/>
  <c r="G7028" i="11"/>
  <c r="G7024" i="11"/>
  <c r="G7020" i="11"/>
  <c r="G7016" i="11"/>
  <c r="G7012" i="11"/>
  <c r="G7008" i="11"/>
  <c r="G7004" i="11"/>
  <c r="G7000" i="11"/>
  <c r="G6996" i="11"/>
  <c r="G6992" i="11"/>
  <c r="G6988" i="11"/>
  <c r="G6984" i="11"/>
  <c r="G6980" i="11"/>
  <c r="G6976" i="11"/>
  <c r="G6972" i="11"/>
  <c r="G6968" i="11"/>
  <c r="G6964" i="11"/>
  <c r="G6960" i="11"/>
  <c r="G6956" i="11"/>
  <c r="G6952" i="11"/>
  <c r="G6948" i="11"/>
  <c r="G6944" i="11"/>
  <c r="G6940" i="11"/>
  <c r="G6936" i="11"/>
  <c r="G6932" i="11"/>
  <c r="G6928" i="11"/>
  <c r="G6924" i="11"/>
  <c r="G6920" i="11"/>
  <c r="G6916" i="11"/>
  <c r="G6912" i="11"/>
  <c r="G6908" i="11"/>
  <c r="G6904" i="11"/>
  <c r="G6900" i="11"/>
  <c r="G6896" i="11"/>
  <c r="G6892" i="11"/>
  <c r="G6888" i="11"/>
  <c r="G6884" i="11"/>
  <c r="G6880" i="11"/>
  <c r="G6876" i="11"/>
  <c r="G6872" i="11"/>
  <c r="G6868" i="11"/>
  <c r="G6864" i="11"/>
  <c r="G6860" i="11"/>
  <c r="G6856" i="11"/>
  <c r="G6852" i="11"/>
  <c r="G6848" i="11"/>
  <c r="G6844" i="11"/>
  <c r="G6840" i="11"/>
  <c r="G6836" i="11"/>
  <c r="G6832" i="11"/>
  <c r="G6828" i="11"/>
  <c r="G6824" i="11"/>
  <c r="G6820" i="11"/>
  <c r="G6816" i="11"/>
  <c r="G6812" i="11"/>
  <c r="G6808" i="11"/>
  <c r="G6804" i="11"/>
  <c r="G6800" i="11"/>
  <c r="G6796" i="11"/>
  <c r="G6792" i="11"/>
  <c r="G6788" i="11"/>
  <c r="G6784" i="11"/>
  <c r="G6780" i="11"/>
  <c r="G6776" i="11"/>
  <c r="G6772" i="11"/>
  <c r="G6768" i="11"/>
  <c r="G6764" i="11"/>
  <c r="G6760" i="11"/>
  <c r="G6756" i="11"/>
  <c r="G6752" i="11"/>
  <c r="G6748" i="11"/>
  <c r="G6744" i="11"/>
  <c r="G6740" i="11"/>
  <c r="G6736" i="11"/>
  <c r="G6732" i="11"/>
  <c r="G6728" i="11"/>
  <c r="G6724" i="11"/>
  <c r="G6720" i="11"/>
  <c r="G6716" i="11"/>
  <c r="G6712" i="11"/>
  <c r="G6708" i="11"/>
  <c r="G6704" i="11"/>
  <c r="G6700" i="11"/>
  <c r="G6696" i="11"/>
  <c r="G6692" i="11"/>
  <c r="G6688" i="11"/>
  <c r="G6684" i="11"/>
  <c r="G6680" i="11"/>
  <c r="G6676" i="11"/>
  <c r="G6672" i="11"/>
  <c r="G6668" i="11"/>
  <c r="G6664" i="11"/>
  <c r="G6660" i="11"/>
  <c r="G6656" i="11"/>
  <c r="G6652" i="11"/>
  <c r="G6648" i="11"/>
  <c r="G6644" i="11"/>
  <c r="G6640" i="11"/>
  <c r="G6636" i="11"/>
  <c r="G6632" i="11"/>
  <c r="G6628" i="11"/>
  <c r="G6624" i="11"/>
  <c r="G6620" i="11"/>
  <c r="G6616" i="11"/>
  <c r="G6612" i="11"/>
  <c r="G6608" i="11"/>
  <c r="G6604" i="11"/>
  <c r="G6600" i="11"/>
  <c r="G6596" i="11"/>
  <c r="G6592" i="11"/>
  <c r="G6588" i="11"/>
  <c r="G6584" i="11"/>
  <c r="G6580" i="11"/>
  <c r="G6576" i="11"/>
  <c r="G6572" i="11"/>
  <c r="G6568" i="11"/>
  <c r="G6564" i="11"/>
  <c r="G6560" i="11"/>
  <c r="G6556" i="11"/>
  <c r="G6552" i="11"/>
  <c r="G6548" i="11"/>
  <c r="G6544" i="11"/>
  <c r="G6540" i="11"/>
  <c r="G6536" i="11"/>
  <c r="G6532" i="11"/>
  <c r="G6528" i="11"/>
  <c r="G6524" i="11"/>
  <c r="G6520" i="11"/>
  <c r="G6516" i="11"/>
  <c r="G6512" i="11"/>
  <c r="G6508" i="11"/>
  <c r="G6504" i="11"/>
  <c r="G6500" i="11"/>
  <c r="G6496" i="11"/>
  <c r="G6492" i="11"/>
  <c r="G6488" i="11"/>
  <c r="G6484" i="11"/>
  <c r="G6480" i="11"/>
  <c r="G6476" i="11"/>
  <c r="G6472" i="11"/>
  <c r="G6468" i="11"/>
  <c r="G6464" i="11"/>
  <c r="G6460" i="11"/>
  <c r="G6456" i="11"/>
  <c r="G6452" i="11"/>
  <c r="G6448" i="11"/>
  <c r="G6444" i="11"/>
  <c r="G6440" i="11"/>
  <c r="G6436" i="11"/>
  <c r="G6432" i="11"/>
  <c r="G6428" i="11"/>
  <c r="G6424" i="11"/>
  <c r="G6420" i="11"/>
  <c r="G6416" i="11"/>
  <c r="G6412" i="11"/>
  <c r="G6408" i="11"/>
  <c r="G6404" i="11"/>
  <c r="G6400" i="11"/>
  <c r="G6396" i="11"/>
  <c r="G6392" i="11"/>
  <c r="G6388" i="11"/>
  <c r="G6384" i="11"/>
  <c r="G6380" i="11"/>
  <c r="G6376" i="11"/>
  <c r="G6372" i="11"/>
  <c r="G6368" i="11"/>
  <c r="G6364" i="11"/>
  <c r="G6360" i="11"/>
  <c r="G6356" i="11"/>
  <c r="G6352" i="11"/>
  <c r="G6348" i="11"/>
  <c r="G6344" i="11"/>
  <c r="G6340" i="11"/>
  <c r="G6336" i="11"/>
  <c r="G6332" i="11"/>
  <c r="G6328" i="11"/>
  <c r="G6324" i="11"/>
  <c r="G6320" i="11"/>
  <c r="G6316" i="11"/>
  <c r="G6312" i="11"/>
  <c r="G6308" i="11"/>
  <c r="G6304" i="11"/>
  <c r="G6300" i="11"/>
  <c r="G6296" i="11"/>
  <c r="G6292" i="11"/>
  <c r="G6288" i="11"/>
  <c r="G6284" i="11"/>
  <c r="G6280" i="11"/>
  <c r="G6276" i="11"/>
  <c r="G6272" i="11"/>
  <c r="G6268" i="11"/>
  <c r="G6264" i="11"/>
  <c r="G6260" i="11"/>
  <c r="G6256" i="11"/>
  <c r="G6252" i="11"/>
  <c r="G6248" i="11"/>
  <c r="G6244" i="11"/>
  <c r="G6240" i="11"/>
  <c r="G6236" i="11"/>
  <c r="G6232" i="11"/>
  <c r="G6228" i="11"/>
  <c r="G6224" i="11"/>
  <c r="G6220" i="11"/>
  <c r="G6216" i="11"/>
  <c r="G6212" i="11"/>
  <c r="G6208" i="11"/>
  <c r="G6204" i="11"/>
  <c r="G6200" i="11"/>
  <c r="G6196" i="11"/>
  <c r="G6192" i="11"/>
  <c r="G6188" i="11"/>
  <c r="G6184" i="11"/>
  <c r="G6180" i="11"/>
  <c r="G6176" i="11"/>
  <c r="G6172" i="11"/>
  <c r="G6168" i="11"/>
  <c r="G6164" i="11"/>
  <c r="G6160" i="11"/>
  <c r="G6156" i="11"/>
  <c r="G6152" i="11"/>
  <c r="G6148" i="11"/>
  <c r="G6144" i="11"/>
  <c r="G6140" i="11"/>
  <c r="G6136" i="11"/>
  <c r="G6132" i="11"/>
  <c r="G6128" i="11"/>
  <c r="G6124" i="11"/>
  <c r="G6120" i="11"/>
  <c r="G6116" i="11"/>
  <c r="G6112" i="11"/>
  <c r="G6108" i="11"/>
  <c r="G6104" i="11"/>
  <c r="G6100" i="11"/>
  <c r="G6096" i="11"/>
  <c r="G6092" i="11"/>
  <c r="G6088" i="11"/>
  <c r="G6084" i="11"/>
  <c r="G6080" i="11"/>
  <c r="G6076" i="11"/>
  <c r="G6072" i="11"/>
  <c r="G6068" i="11"/>
  <c r="G6064" i="11"/>
  <c r="G6060" i="11"/>
  <c r="G6056" i="11"/>
  <c r="G6052" i="11"/>
  <c r="G6048" i="11"/>
  <c r="G6044" i="11"/>
  <c r="G6040" i="11"/>
  <c r="G6036" i="11"/>
  <c r="G6032" i="11"/>
  <c r="G6028" i="11"/>
  <c r="G6024" i="11"/>
  <c r="G6020" i="11"/>
  <c r="G6016" i="11"/>
  <c r="G6012" i="11"/>
  <c r="G6008" i="11"/>
  <c r="G6004" i="11"/>
  <c r="G6000" i="11"/>
  <c r="G5996" i="11"/>
  <c r="G5992" i="11"/>
  <c r="G5988" i="11"/>
  <c r="G5984" i="11"/>
  <c r="G5980" i="11"/>
  <c r="G5976" i="11"/>
  <c r="G5972" i="11"/>
  <c r="G5968" i="11"/>
  <c r="G5964" i="11"/>
  <c r="G5960" i="11"/>
  <c r="G5956" i="11"/>
  <c r="G5952" i="11"/>
  <c r="G5948" i="11"/>
  <c r="G5944" i="11"/>
  <c r="G5940" i="11"/>
  <c r="G5936" i="11"/>
  <c r="G5932" i="11"/>
  <c r="G5928" i="11"/>
  <c r="G5924" i="11"/>
  <c r="G5920" i="11"/>
  <c r="G5916" i="11"/>
  <c r="G5912" i="11"/>
  <c r="G5908" i="11"/>
  <c r="G5904" i="11"/>
  <c r="G5900" i="11"/>
  <c r="G5896" i="11"/>
  <c r="G5892" i="11"/>
  <c r="G5888" i="11"/>
  <c r="G5884" i="11"/>
  <c r="G5880" i="11"/>
  <c r="G5876" i="11"/>
  <c r="G5872" i="11"/>
  <c r="G5868" i="11"/>
  <c r="G5864" i="11"/>
  <c r="G5860" i="11"/>
  <c r="G5856" i="11"/>
  <c r="G5852" i="11"/>
  <c r="G5848" i="11"/>
  <c r="G5844" i="11"/>
  <c r="G5840" i="11"/>
  <c r="G5836" i="11"/>
  <c r="G5832" i="11"/>
  <c r="G5828" i="11"/>
  <c r="G5824" i="11"/>
  <c r="G5820" i="11"/>
  <c r="G5816" i="11"/>
  <c r="G5812" i="11"/>
  <c r="G5808" i="11"/>
  <c r="G5804" i="11"/>
  <c r="G5800" i="11"/>
  <c r="G5796" i="11"/>
  <c r="G5792" i="11"/>
  <c r="G5788" i="11"/>
  <c r="G5784" i="11"/>
  <c r="G5780" i="11"/>
  <c r="G5776" i="11"/>
  <c r="G5772" i="11"/>
  <c r="G5768" i="11"/>
  <c r="G5764" i="11"/>
  <c r="G5760" i="11"/>
  <c r="G5756" i="11"/>
  <c r="G5752" i="11"/>
  <c r="G5748" i="11"/>
  <c r="G5744" i="11"/>
  <c r="G5740" i="11"/>
  <c r="G5736" i="11"/>
  <c r="G5732" i="11"/>
  <c r="G5728" i="11"/>
  <c r="G5724" i="11"/>
  <c r="G5720" i="11"/>
  <c r="G5716" i="11"/>
  <c r="G5712" i="11"/>
  <c r="G5708" i="11"/>
  <c r="G5704" i="11"/>
  <c r="G5700" i="11"/>
  <c r="G5696" i="11"/>
  <c r="G5692" i="11"/>
  <c r="G5688" i="11"/>
  <c r="G5684" i="11"/>
  <c r="G5680" i="11"/>
  <c r="G5676" i="11"/>
  <c r="G5672" i="11"/>
  <c r="G5668" i="11"/>
  <c r="G5664" i="11"/>
  <c r="G5660" i="11"/>
  <c r="G5656" i="11"/>
  <c r="G5652" i="11"/>
  <c r="G5648" i="11"/>
  <c r="G5644" i="11"/>
  <c r="G5640" i="11"/>
  <c r="G5636" i="11"/>
  <c r="G5632" i="11"/>
  <c r="G5628" i="11"/>
  <c r="G5624" i="11"/>
  <c r="G5620" i="11"/>
  <c r="G5616" i="11"/>
  <c r="G5612" i="11"/>
  <c r="G5608" i="11"/>
  <c r="G5604" i="11"/>
  <c r="G5600" i="11"/>
  <c r="G5596" i="11"/>
  <c r="G5592" i="11"/>
  <c r="G5588" i="11"/>
  <c r="G5584" i="11"/>
  <c r="G5580" i="11"/>
  <c r="G5576" i="11"/>
  <c r="G5572" i="11"/>
  <c r="G5568" i="11"/>
  <c r="G5564" i="11"/>
  <c r="G5560" i="11"/>
  <c r="G5556" i="11"/>
  <c r="G5552" i="11"/>
  <c r="G5548" i="11"/>
  <c r="G5544" i="11"/>
  <c r="G5540" i="11"/>
  <c r="G5536" i="11"/>
  <c r="G5532" i="11"/>
  <c r="G5528" i="11"/>
  <c r="G5524" i="11"/>
  <c r="G5520" i="11"/>
  <c r="G5516" i="11"/>
  <c r="G5512" i="11"/>
  <c r="G5508" i="11"/>
  <c r="G5504" i="11"/>
  <c r="G5500" i="11"/>
  <c r="G5496" i="11"/>
  <c r="G5492" i="11"/>
  <c r="G5488" i="11"/>
  <c r="G5484" i="11"/>
  <c r="G5480" i="11"/>
  <c r="G5476" i="11"/>
  <c r="G5472" i="11"/>
  <c r="G5468" i="11"/>
  <c r="G5464" i="11"/>
  <c r="G5460" i="11"/>
  <c r="G5456" i="11"/>
  <c r="G5452" i="11"/>
  <c r="G5448" i="11"/>
  <c r="G5444" i="11"/>
  <c r="G5440" i="11"/>
  <c r="G5436" i="11"/>
  <c r="G5432" i="11"/>
  <c r="G5428" i="11"/>
  <c r="G5424" i="11"/>
  <c r="G5420" i="11"/>
  <c r="G5416" i="11"/>
  <c r="G5412" i="11"/>
  <c r="G5408" i="11"/>
  <c r="G5404" i="11"/>
  <c r="G5400" i="11"/>
  <c r="G5396" i="11"/>
  <c r="G5392" i="11"/>
  <c r="G5388" i="11"/>
  <c r="G5384" i="11"/>
  <c r="G5380" i="11"/>
  <c r="G5376" i="11"/>
  <c r="G5372" i="11"/>
  <c r="G5368" i="11"/>
  <c r="G5364" i="11"/>
  <c r="G5360" i="11"/>
  <c r="G5356" i="11"/>
  <c r="G5352" i="11"/>
  <c r="G5348" i="11"/>
  <c r="G5344" i="11"/>
  <c r="G5340" i="11"/>
  <c r="G5336" i="11"/>
  <c r="G5332" i="11"/>
  <c r="G5328" i="11"/>
  <c r="G5324" i="11"/>
  <c r="G5320" i="11"/>
  <c r="G5316" i="11"/>
  <c r="G5312" i="11"/>
  <c r="G5308" i="11"/>
  <c r="G5304" i="11"/>
  <c r="G5300" i="11"/>
  <c r="G5296" i="11"/>
  <c r="G5292" i="11"/>
  <c r="G5288" i="11"/>
  <c r="G5284" i="11"/>
  <c r="G5280" i="11"/>
  <c r="G5276" i="11"/>
  <c r="G5272" i="11"/>
  <c r="G5268" i="11"/>
  <c r="G5264" i="11"/>
  <c r="G5260" i="11"/>
  <c r="G5256" i="11"/>
  <c r="G5252" i="11"/>
  <c r="G5248" i="11"/>
  <c r="G5244" i="11"/>
  <c r="G5240" i="11"/>
  <c r="G5236" i="11"/>
  <c r="G5232" i="11"/>
  <c r="G5228" i="11"/>
  <c r="G5224" i="11"/>
  <c r="G5220" i="11"/>
  <c r="G5216" i="11"/>
  <c r="G5212" i="11"/>
  <c r="G5208" i="11"/>
  <c r="G5204" i="11"/>
  <c r="G5200" i="11"/>
  <c r="G5196" i="11"/>
  <c r="G5192" i="11"/>
  <c r="G5188" i="11"/>
  <c r="G5184" i="11"/>
  <c r="G5180" i="11"/>
  <c r="G5176" i="11"/>
  <c r="G5172" i="11"/>
  <c r="G5168" i="11"/>
  <c r="G5164" i="11"/>
  <c r="G5160" i="11"/>
  <c r="G5156" i="11"/>
  <c r="G5152" i="11"/>
  <c r="G5148" i="11"/>
  <c r="G5144" i="11"/>
  <c r="G5140" i="11"/>
  <c r="G5136" i="11"/>
  <c r="G5132" i="11"/>
  <c r="G5128" i="11"/>
  <c r="G5124" i="11"/>
  <c r="G5120" i="11"/>
  <c r="G5116" i="11"/>
  <c r="G5112" i="11"/>
  <c r="G5108" i="11"/>
  <c r="G5104" i="11"/>
  <c r="G5100" i="11"/>
  <c r="G5096" i="11"/>
  <c r="G5092" i="11"/>
  <c r="G5088" i="11"/>
  <c r="G5084" i="11"/>
  <c r="G5080" i="11"/>
  <c r="G5076" i="11"/>
  <c r="G5072" i="11"/>
  <c r="G5068" i="11"/>
  <c r="G5064" i="11"/>
  <c r="G5060" i="11"/>
  <c r="G5056" i="11"/>
  <c r="G5052" i="11"/>
  <c r="G5048" i="11"/>
  <c r="G5044" i="11"/>
  <c r="G5040" i="11"/>
  <c r="G5036" i="11"/>
  <c r="G5032" i="11"/>
  <c r="G5028" i="11"/>
  <c r="G5024" i="11"/>
  <c r="G5020" i="11"/>
  <c r="G5016" i="11"/>
  <c r="G5012" i="11"/>
  <c r="G5008" i="11"/>
  <c r="G5004" i="11"/>
  <c r="G5000" i="11"/>
  <c r="G4996" i="11"/>
  <c r="G4992" i="11"/>
  <c r="G4988" i="11"/>
  <c r="G4984" i="11"/>
  <c r="G4980" i="11"/>
  <c r="G4976" i="11"/>
  <c r="G4972" i="11"/>
  <c r="G4968" i="11"/>
  <c r="G4964" i="11"/>
  <c r="G4960" i="11"/>
  <c r="G4956" i="11"/>
  <c r="G4952" i="11"/>
  <c r="G4948" i="11"/>
  <c r="G4944" i="11"/>
  <c r="G4940" i="11"/>
  <c r="G4936" i="11"/>
  <c r="G4932" i="11"/>
  <c r="G4928" i="11"/>
  <c r="G4924" i="11"/>
  <c r="G4920" i="11"/>
  <c r="G4916" i="11"/>
  <c r="G4912" i="11"/>
  <c r="G4908" i="11"/>
  <c r="G4904" i="11"/>
  <c r="G4900" i="11"/>
  <c r="G4896" i="11"/>
  <c r="G4892" i="11"/>
  <c r="G4888" i="11"/>
  <c r="G4884" i="11"/>
  <c r="G4880" i="11"/>
  <c r="G4876" i="11"/>
  <c r="G4872" i="11"/>
  <c r="G4868" i="11"/>
  <c r="G4864" i="11"/>
  <c r="G4860" i="11"/>
  <c r="G4856" i="11"/>
  <c r="G4852" i="11"/>
  <c r="G4848" i="11"/>
  <c r="G4844" i="11"/>
  <c r="G4840" i="11"/>
  <c r="G4836" i="11"/>
  <c r="G4832" i="11"/>
  <c r="G4828" i="11"/>
  <c r="G4824" i="11"/>
  <c r="G4820" i="11"/>
  <c r="G4816" i="11"/>
  <c r="G4812" i="11"/>
  <c r="G4808" i="11"/>
  <c r="G4804" i="11"/>
  <c r="G4800" i="11"/>
  <c r="G4796" i="11"/>
  <c r="G4792" i="11"/>
  <c r="G4788" i="11"/>
  <c r="G4784" i="11"/>
  <c r="G4780" i="11"/>
  <c r="G4776" i="11"/>
  <c r="G4772" i="11"/>
  <c r="G4768" i="11"/>
  <c r="G4764" i="11"/>
  <c r="G4760" i="11"/>
  <c r="G4756" i="11"/>
  <c r="G4752" i="11"/>
  <c r="G4748" i="11"/>
  <c r="G4744" i="11"/>
  <c r="G4740" i="11"/>
  <c r="G4736" i="11"/>
  <c r="G4732" i="11"/>
  <c r="G4728" i="11"/>
  <c r="G4724" i="11"/>
  <c r="G4720" i="11"/>
  <c r="G4716" i="11"/>
  <c r="G4712" i="11"/>
  <c r="G4708" i="11"/>
  <c r="G4704" i="11"/>
  <c r="G4700" i="11"/>
  <c r="G4696" i="11"/>
  <c r="G4692" i="11"/>
  <c r="G4688" i="11"/>
  <c r="G4684" i="11"/>
  <c r="G4680" i="11"/>
  <c r="G4676" i="11"/>
  <c r="G4672" i="11"/>
  <c r="G4668" i="11"/>
  <c r="G4664" i="11"/>
  <c r="G4660" i="11"/>
  <c r="G4656" i="11"/>
  <c r="G4652" i="11"/>
  <c r="G4648" i="11"/>
  <c r="G4644" i="11"/>
  <c r="G4640" i="11"/>
  <c r="G4636" i="11"/>
  <c r="G4632" i="11"/>
  <c r="G4628" i="11"/>
  <c r="G4624" i="11"/>
  <c r="G4620" i="11"/>
  <c r="G4616" i="11"/>
  <c r="G4612" i="11"/>
  <c r="G4608" i="11"/>
  <c r="G4604" i="11"/>
  <c r="G4600" i="11"/>
  <c r="G4596" i="11"/>
  <c r="G4592" i="11"/>
  <c r="G4588" i="11"/>
  <c r="G4584" i="11"/>
  <c r="G4580" i="11"/>
  <c r="G4576" i="11"/>
  <c r="G4572" i="11"/>
  <c r="G4568" i="11"/>
  <c r="G4564" i="11"/>
  <c r="G4560" i="11"/>
  <c r="G4556" i="11"/>
  <c r="G4552" i="11"/>
  <c r="G4548" i="11"/>
  <c r="G4544" i="11"/>
  <c r="G4540" i="11"/>
  <c r="G4536" i="11"/>
  <c r="G4532" i="11"/>
  <c r="G4528" i="11"/>
  <c r="G4524" i="11"/>
  <c r="G4520" i="11"/>
  <c r="G4516" i="11"/>
  <c r="G4512" i="11"/>
  <c r="G4508" i="11"/>
  <c r="G4504" i="11"/>
  <c r="G4500" i="11"/>
  <c r="G4496" i="11"/>
  <c r="G4492" i="11"/>
  <c r="G4488" i="11"/>
  <c r="G4484" i="11"/>
  <c r="G4480" i="11"/>
  <c r="G4476" i="11"/>
  <c r="G4472" i="11"/>
  <c r="G4468" i="11"/>
  <c r="G4464" i="11"/>
  <c r="G4460" i="11"/>
  <c r="G4456" i="11"/>
  <c r="G4452" i="11"/>
  <c r="G4448" i="11"/>
  <c r="G4444" i="11"/>
  <c r="G4440" i="11"/>
  <c r="G4436" i="11"/>
  <c r="G4432" i="11"/>
  <c r="G4428" i="11"/>
  <c r="G4424" i="11"/>
  <c r="G4420" i="11"/>
  <c r="G4416" i="11"/>
  <c r="G4412" i="11"/>
  <c r="G4408" i="11"/>
  <c r="G4404" i="11"/>
  <c r="G4400" i="11"/>
  <c r="G4396" i="11"/>
  <c r="G4392" i="11"/>
  <c r="G4388" i="11"/>
  <c r="G4384" i="11"/>
  <c r="G4380" i="11"/>
  <c r="G4376" i="11"/>
  <c r="G4372" i="11"/>
  <c r="G4368" i="11"/>
  <c r="G4364" i="11"/>
  <c r="G4360" i="11"/>
  <c r="G4356" i="11"/>
  <c r="G4352" i="11"/>
  <c r="G4348" i="11"/>
  <c r="G4344" i="11"/>
  <c r="G4340" i="11"/>
  <c r="G4336" i="11"/>
  <c r="G4332" i="11"/>
  <c r="G5305" i="11"/>
  <c r="G5289" i="11"/>
  <c r="G5273" i="11"/>
  <c r="G5257" i="11"/>
  <c r="G5241" i="11"/>
  <c r="G5225" i="11"/>
  <c r="G5209" i="11"/>
  <c r="G5193" i="11"/>
  <c r="G5177" i="11"/>
  <c r="G5161" i="11"/>
  <c r="G5145" i="11"/>
  <c r="G5129" i="11"/>
  <c r="G5113" i="11"/>
  <c r="G5097" i="11"/>
  <c r="G5081" i="11"/>
  <c r="G5065" i="11"/>
  <c r="G5049" i="11"/>
  <c r="G5033" i="11"/>
  <c r="G5017" i="11"/>
  <c r="G5001" i="11"/>
  <c r="G4985" i="11"/>
  <c r="G4969" i="11"/>
  <c r="G4953" i="11"/>
  <c r="G4937" i="11"/>
  <c r="G4921" i="11"/>
  <c r="G4905" i="11"/>
  <c r="G4889" i="11"/>
  <c r="G4873" i="11"/>
  <c r="G4857" i="11"/>
  <c r="G4841" i="11"/>
  <c r="G4825" i="11"/>
  <c r="G4809" i="11"/>
  <c r="G4793" i="11"/>
  <c r="G4777" i="11"/>
  <c r="G4761" i="11"/>
  <c r="G4745" i="11"/>
  <c r="G4729" i="11"/>
  <c r="G4713" i="11"/>
  <c r="G4697" i="11"/>
  <c r="G4681" i="11"/>
  <c r="G4665" i="11"/>
  <c r="G4649" i="11"/>
  <c r="G4633" i="11"/>
  <c r="G4617" i="11"/>
  <c r="G4601" i="11"/>
  <c r="G4585" i="11"/>
  <c r="G4569" i="11"/>
  <c r="G4553" i="11"/>
  <c r="G4537" i="11"/>
  <c r="G4521" i="11"/>
  <c r="G4505" i="11"/>
  <c r="G4489" i="11"/>
  <c r="G4473" i="11"/>
  <c r="G4457" i="11"/>
  <c r="G4441" i="11"/>
  <c r="G4425" i="11"/>
  <c r="G4409" i="11"/>
  <c r="G4393" i="11"/>
  <c r="G4377" i="11"/>
  <c r="G4361" i="11"/>
  <c r="G4345" i="11"/>
  <c r="G4329" i="11"/>
  <c r="G4321" i="11"/>
  <c r="G4313" i="11"/>
  <c r="G4305" i="11"/>
  <c r="G4297" i="11"/>
  <c r="G4289" i="11"/>
  <c r="G4281" i="11"/>
  <c r="G4273" i="11"/>
  <c r="G4268" i="11"/>
  <c r="G4263" i="11"/>
  <c r="G4257" i="11"/>
  <c r="G4252" i="11"/>
  <c r="G4247" i="11"/>
  <c r="G4241" i="11"/>
  <c r="G4236" i="11"/>
  <c r="G4231" i="11"/>
  <c r="G4225" i="11"/>
  <c r="G4220" i="11"/>
  <c r="G4215" i="11"/>
  <c r="G4209" i="11"/>
  <c r="G4204" i="11"/>
  <c r="G4199" i="11"/>
  <c r="G4193" i="11"/>
  <c r="G4188" i="11"/>
  <c r="G4183" i="11"/>
  <c r="G4177" i="11"/>
  <c r="G4172" i="11"/>
  <c r="G4167" i="11"/>
  <c r="G4161" i="11"/>
  <c r="G4156" i="11"/>
  <c r="G4151" i="11"/>
  <c r="G4145" i="11"/>
  <c r="G4140" i="11"/>
  <c r="G4135" i="11"/>
  <c r="G4129" i="11"/>
  <c r="G4124" i="11"/>
  <c r="G4119" i="11"/>
  <c r="G4113" i="11"/>
  <c r="G4108" i="11"/>
  <c r="G4103" i="11"/>
  <c r="G4097" i="11"/>
  <c r="G4092" i="11"/>
  <c r="G4087" i="11"/>
  <c r="G4081" i="11"/>
  <c r="G4076" i="11"/>
  <c r="G4071" i="11"/>
  <c r="G4065" i="11"/>
  <c r="G4060" i="11"/>
  <c r="G4055" i="11"/>
  <c r="G4049" i="11"/>
  <c r="G4044" i="11"/>
  <c r="G4039" i="11"/>
  <c r="G4033" i="11"/>
  <c r="G4028" i="11"/>
  <c r="G4023" i="11"/>
  <c r="G4017" i="11"/>
  <c r="G4012" i="11"/>
  <c r="G4007" i="11"/>
  <c r="G4001" i="11"/>
  <c r="G3996" i="11"/>
  <c r="G3991" i="11"/>
  <c r="G3985" i="11"/>
  <c r="G3980" i="11"/>
  <c r="G3975" i="11"/>
  <c r="G3969" i="11"/>
  <c r="G3964" i="11"/>
  <c r="G3959" i="11"/>
  <c r="G3953" i="11"/>
  <c r="G3948" i="11"/>
  <c r="G3943" i="11"/>
  <c r="G3937" i="11"/>
  <c r="G3932" i="11"/>
  <c r="G3927" i="11"/>
  <c r="G3921" i="11"/>
  <c r="G3916" i="11"/>
  <c r="G3911" i="11"/>
  <c r="G3905" i="11"/>
  <c r="G3900" i="11"/>
  <c r="G3895" i="11"/>
  <c r="G3889" i="11"/>
  <c r="G3884" i="11"/>
  <c r="G3879" i="11"/>
  <c r="G3873" i="11"/>
  <c r="G3868" i="11"/>
  <c r="G3863" i="11"/>
  <c r="G3857" i="11"/>
  <c r="G3852" i="11"/>
  <c r="G3847" i="11"/>
  <c r="G3842" i="11"/>
  <c r="G3838" i="11"/>
  <c r="G3834" i="11"/>
  <c r="G3830" i="11"/>
  <c r="G3826" i="11"/>
  <c r="G3822" i="11"/>
  <c r="G3818" i="11"/>
  <c r="G3814" i="11"/>
  <c r="G3810" i="11"/>
  <c r="G3806" i="11"/>
  <c r="G3802" i="11"/>
  <c r="G3798" i="11"/>
  <c r="G3794" i="11"/>
  <c r="G3790" i="11"/>
  <c r="G3786" i="11"/>
  <c r="G3782" i="11"/>
  <c r="G3778" i="11"/>
  <c r="G3774" i="11"/>
  <c r="G3770" i="11"/>
  <c r="G3766" i="11"/>
  <c r="G3762" i="11"/>
  <c r="G3758" i="11"/>
  <c r="G3754" i="11"/>
  <c r="G3750" i="11"/>
  <c r="G3746" i="11"/>
  <c r="G3742" i="11"/>
  <c r="G3738" i="11"/>
  <c r="G3734" i="11"/>
  <c r="G3730" i="11"/>
  <c r="G3726" i="11"/>
  <c r="G3722" i="11"/>
  <c r="G3718" i="11"/>
  <c r="G3714" i="11"/>
  <c r="G3710" i="11"/>
  <c r="G3706" i="11"/>
  <c r="G3702" i="11"/>
  <c r="G3698" i="11"/>
  <c r="G3694" i="11"/>
  <c r="G3690" i="11"/>
  <c r="G3686" i="11"/>
  <c r="G3682" i="11"/>
  <c r="G3678" i="11"/>
  <c r="G3674" i="11"/>
  <c r="G3670" i="11"/>
  <c r="G3666" i="11"/>
  <c r="G3662" i="11"/>
  <c r="G3658" i="11"/>
  <c r="G3654" i="11"/>
  <c r="G3650" i="11"/>
  <c r="G3646" i="11"/>
  <c r="G3642" i="11"/>
  <c r="G3638" i="11"/>
  <c r="G3634" i="11"/>
  <c r="G3630" i="11"/>
  <c r="G3626" i="11"/>
  <c r="G3622" i="11"/>
  <c r="G3618" i="11"/>
  <c r="G3614" i="11"/>
  <c r="G3610" i="11"/>
  <c r="G3606" i="11"/>
  <c r="G3602" i="11"/>
  <c r="G3598" i="11"/>
  <c r="G3594" i="11"/>
  <c r="G3590" i="11"/>
  <c r="G3586" i="11"/>
  <c r="G3582" i="11"/>
  <c r="G3578" i="11"/>
  <c r="G3574" i="11"/>
  <c r="G3570" i="11"/>
  <c r="G3566" i="11"/>
  <c r="G3562" i="11"/>
  <c r="G3558" i="11"/>
  <c r="G3554" i="11"/>
  <c r="G3550" i="11"/>
  <c r="G3546" i="11"/>
  <c r="G3542" i="11"/>
  <c r="G3538" i="11"/>
  <c r="G3534" i="11"/>
  <c r="G3530" i="11"/>
  <c r="G3526" i="11"/>
  <c r="G3522" i="11"/>
  <c r="G3518" i="11"/>
  <c r="G3514" i="11"/>
  <c r="G3510" i="11"/>
  <c r="G3506" i="11"/>
  <c r="G3502" i="11"/>
  <c r="G3498" i="11"/>
  <c r="G3494" i="11"/>
  <c r="G3490" i="11"/>
  <c r="G3486" i="11"/>
  <c r="G3482" i="11"/>
  <c r="G3478" i="11"/>
  <c r="G3474" i="11"/>
  <c r="G3470" i="11"/>
  <c r="G3466" i="11"/>
  <c r="G3462" i="11"/>
  <c r="G3458" i="11"/>
  <c r="G3454" i="11"/>
  <c r="G3450" i="11"/>
  <c r="G3446" i="11"/>
  <c r="G3442" i="11"/>
  <c r="G3438" i="11"/>
  <c r="G3434" i="11"/>
  <c r="G3430" i="11"/>
  <c r="G3426" i="11"/>
  <c r="G3422" i="11"/>
  <c r="G3418" i="11"/>
  <c r="G3414" i="11"/>
  <c r="G3410" i="11"/>
  <c r="G3406" i="11"/>
  <c r="G3402" i="11"/>
  <c r="G3398" i="11"/>
  <c r="G3394" i="11"/>
  <c r="G3390" i="11"/>
  <c r="G3386" i="11"/>
  <c r="G3382" i="11"/>
  <c r="G3378" i="11"/>
  <c r="G3374" i="11"/>
  <c r="G3370" i="11"/>
  <c r="G3366" i="11"/>
  <c r="G3362" i="11"/>
  <c r="G3358" i="11"/>
  <c r="G3354" i="11"/>
  <c r="G3350" i="11"/>
  <c r="G3346" i="11"/>
  <c r="G3342" i="11"/>
  <c r="G3338" i="11"/>
  <c r="G3334" i="11"/>
  <c r="G3330" i="11"/>
  <c r="G3326" i="11"/>
  <c r="G3322" i="11"/>
  <c r="G3318" i="11"/>
  <c r="G3314" i="11"/>
  <c r="G3310" i="11"/>
  <c r="G3306" i="11"/>
  <c r="G3302" i="11"/>
  <c r="G3298" i="11"/>
  <c r="G3294" i="11"/>
  <c r="G3290" i="11"/>
  <c r="G3286" i="11"/>
  <c r="G3282" i="11"/>
  <c r="G3278" i="11"/>
  <c r="G3274" i="11"/>
  <c r="G3270" i="11"/>
  <c r="G3266" i="11"/>
  <c r="G3262" i="11"/>
  <c r="G3258" i="11"/>
  <c r="G3254" i="11"/>
  <c r="G3250" i="11"/>
  <c r="G3246" i="11"/>
  <c r="G3242" i="11"/>
  <c r="G3238" i="11"/>
  <c r="G3234" i="11"/>
  <c r="G3230" i="11"/>
  <c r="G3226" i="11"/>
  <c r="G3222" i="11"/>
  <c r="G3218" i="11"/>
  <c r="G3214" i="11"/>
  <c r="G3210" i="11"/>
  <c r="G3206" i="11"/>
  <c r="G3202" i="11"/>
  <c r="G3198" i="11"/>
  <c r="G3194" i="11"/>
  <c r="G3190" i="11"/>
  <c r="G3186" i="11"/>
  <c r="G3182" i="11"/>
  <c r="G3178" i="11"/>
  <c r="G3174" i="11"/>
  <c r="G3170" i="11"/>
  <c r="G3166" i="11"/>
  <c r="G3162" i="11"/>
  <c r="G3158" i="11"/>
  <c r="G3154" i="11"/>
  <c r="G3150" i="11"/>
  <c r="G3146" i="11"/>
  <c r="G3142" i="11"/>
  <c r="G3138" i="11"/>
  <c r="G3134" i="11"/>
  <c r="G3130" i="11"/>
  <c r="G3126" i="11"/>
  <c r="G3122" i="11"/>
  <c r="G3118" i="11"/>
  <c r="G3114" i="11"/>
  <c r="G3110" i="11"/>
  <c r="G3106" i="11"/>
  <c r="G3102" i="11"/>
  <c r="G3098" i="11"/>
  <c r="G3094" i="11"/>
  <c r="G3090" i="11"/>
  <c r="G3086" i="11"/>
  <c r="G3082" i="11"/>
  <c r="G3078" i="11"/>
  <c r="G3074" i="11"/>
  <c r="G3070" i="11"/>
  <c r="G3066" i="11"/>
  <c r="G3062" i="11"/>
  <c r="G3058" i="11"/>
  <c r="G3054" i="11"/>
  <c r="G3050" i="11"/>
  <c r="G3046" i="11"/>
  <c r="G3042" i="11"/>
  <c r="G3038" i="11"/>
  <c r="G3034" i="11"/>
  <c r="G3030" i="11"/>
  <c r="G3026" i="11"/>
  <c r="G3022" i="11"/>
  <c r="G3018" i="11"/>
  <c r="G3014" i="11"/>
  <c r="G3010" i="11"/>
  <c r="G3006" i="11"/>
  <c r="G3002" i="11"/>
  <c r="G2998" i="11"/>
  <c r="G2994" i="11"/>
  <c r="G2990" i="11"/>
  <c r="G2986" i="11"/>
  <c r="G2982" i="11"/>
  <c r="G2978" i="11"/>
  <c r="G2974" i="11"/>
  <c r="G2970" i="11"/>
  <c r="G2966" i="11"/>
  <c r="G2962" i="11"/>
  <c r="G2958" i="11"/>
  <c r="G2954" i="11"/>
  <c r="G2950" i="11"/>
  <c r="G2946" i="11"/>
  <c r="G2942" i="11"/>
  <c r="G2938" i="11"/>
  <c r="G2934" i="11"/>
  <c r="G2930" i="11"/>
  <c r="G2926" i="11"/>
  <c r="G2922" i="11"/>
  <c r="G2918" i="11"/>
  <c r="G2914" i="11"/>
  <c r="G2910" i="11"/>
  <c r="G2906" i="11"/>
  <c r="G2902" i="11"/>
  <c r="G2898" i="11"/>
  <c r="G2894" i="11"/>
  <c r="G2890" i="11"/>
  <c r="G2886" i="11"/>
  <c r="G2882" i="11"/>
  <c r="G2878" i="11"/>
  <c r="G2874" i="11"/>
  <c r="G2870" i="11"/>
  <c r="G2866" i="11"/>
  <c r="G2862" i="11"/>
  <c r="G2858" i="11"/>
  <c r="G2854" i="11"/>
  <c r="G2850" i="11"/>
  <c r="G2846" i="11"/>
  <c r="G2842" i="11"/>
  <c r="G2838" i="11"/>
  <c r="G2834" i="11"/>
  <c r="G2830" i="11"/>
  <c r="G2826" i="11"/>
  <c r="G2822" i="11"/>
  <c r="G2818" i="11"/>
  <c r="G2814" i="11"/>
  <c r="G2810" i="11"/>
  <c r="G2806" i="11"/>
  <c r="G2802" i="11"/>
  <c r="G2798" i="11"/>
  <c r="G2794" i="11"/>
  <c r="G2790" i="11"/>
  <c r="G2786" i="11"/>
  <c r="G2782" i="11"/>
  <c r="G2778" i="11"/>
  <c r="G2774" i="11"/>
  <c r="G2770" i="11"/>
  <c r="G2766" i="11"/>
  <c r="G2762" i="11"/>
  <c r="G2758" i="11"/>
  <c r="G2754" i="11"/>
  <c r="G2750" i="11"/>
  <c r="G2746" i="11"/>
  <c r="G2742" i="11"/>
  <c r="G2738" i="11"/>
  <c r="G2734" i="11"/>
  <c r="G2730" i="11"/>
  <c r="G2726" i="11"/>
  <c r="G2722" i="11"/>
  <c r="G2718" i="11"/>
  <c r="G2714" i="11"/>
  <c r="G2710" i="11"/>
  <c r="G2706" i="11"/>
  <c r="G2702" i="11"/>
  <c r="G2698" i="11"/>
  <c r="G2694" i="11"/>
  <c r="G2690" i="11"/>
  <c r="G2686" i="11"/>
  <c r="G2682" i="11"/>
  <c r="G2678" i="11"/>
  <c r="G2674" i="11"/>
  <c r="G2670" i="11"/>
  <c r="G2666" i="11"/>
  <c r="G2662" i="11"/>
  <c r="G2658" i="11"/>
  <c r="G2654" i="11"/>
  <c r="G2650" i="11"/>
  <c r="G2646" i="11"/>
  <c r="G2642" i="11"/>
  <c r="G2638" i="11"/>
  <c r="G2634" i="11"/>
  <c r="G2630" i="11"/>
  <c r="G2626" i="11"/>
  <c r="G2622" i="11"/>
  <c r="G2618" i="11"/>
  <c r="G2614" i="11"/>
  <c r="G2610" i="11"/>
  <c r="G2606" i="11"/>
  <c r="G2602" i="11"/>
  <c r="G2598" i="11"/>
  <c r="G2594" i="11"/>
  <c r="G2590" i="11"/>
  <c r="G2586" i="11"/>
  <c r="G2582" i="11"/>
  <c r="G2578" i="11"/>
  <c r="G2574" i="11"/>
  <c r="G2570" i="11"/>
  <c r="G2566" i="11"/>
  <c r="G2562" i="11"/>
  <c r="G2558" i="11"/>
  <c r="G2554" i="11"/>
  <c r="G2550" i="11"/>
  <c r="G2546" i="11"/>
  <c r="G2542" i="11"/>
  <c r="G2538" i="11"/>
  <c r="G2534" i="11"/>
  <c r="G2530" i="11"/>
  <c r="G2526" i="11"/>
  <c r="G2522" i="11"/>
  <c r="G2518" i="11"/>
  <c r="G2514" i="11"/>
  <c r="G2510" i="11"/>
  <c r="G2506" i="11"/>
  <c r="G2502" i="11"/>
  <c r="G2498" i="11"/>
  <c r="G2494" i="11"/>
  <c r="G2490" i="11"/>
  <c r="G2486" i="11"/>
  <c r="G2482" i="11"/>
  <c r="G2478" i="11"/>
  <c r="G2474" i="11"/>
  <c r="G2470" i="11"/>
  <c r="G2466" i="11"/>
  <c r="G2462" i="11"/>
  <c r="G2458" i="11"/>
  <c r="G2454" i="11"/>
  <c r="G2450" i="11"/>
  <c r="G2446" i="11"/>
  <c r="G2442" i="11"/>
  <c r="G2438" i="11"/>
  <c r="G2434" i="11"/>
  <c r="G2430" i="11"/>
  <c r="G2426" i="11"/>
  <c r="G2422" i="11"/>
  <c r="G2418" i="11"/>
  <c r="G2414" i="11"/>
  <c r="G2410" i="11"/>
  <c r="G2406" i="11"/>
  <c r="G2402" i="11"/>
  <c r="G2398" i="11"/>
  <c r="G2394" i="11"/>
  <c r="G2390" i="11"/>
  <c r="G2386" i="11"/>
  <c r="G2382" i="11"/>
  <c r="G2378" i="11"/>
  <c r="G2374" i="11"/>
  <c r="G2370" i="11"/>
  <c r="G2366" i="11"/>
  <c r="G2362" i="11"/>
  <c r="G2358" i="11"/>
  <c r="G2354" i="11"/>
  <c r="G2350" i="11"/>
  <c r="G2346" i="11"/>
  <c r="G2342" i="11"/>
  <c r="G2338" i="11"/>
  <c r="G2334" i="11"/>
  <c r="G2330" i="11"/>
  <c r="G2326" i="11"/>
  <c r="G2322" i="11"/>
  <c r="G2318" i="11"/>
  <c r="G2314" i="11"/>
  <c r="G2310" i="11"/>
  <c r="G2306" i="11"/>
  <c r="G2302" i="11"/>
  <c r="G2298" i="11"/>
  <c r="G2294" i="11"/>
  <c r="G2290" i="11"/>
  <c r="G2286" i="11"/>
  <c r="G2282" i="11"/>
  <c r="G2278" i="11"/>
  <c r="G2274" i="11"/>
  <c r="G2270" i="11"/>
  <c r="G2266" i="11"/>
  <c r="G2262" i="11"/>
  <c r="G2258" i="11"/>
  <c r="G2254" i="11"/>
  <c r="G2250" i="11"/>
  <c r="G2246" i="11"/>
  <c r="G2242" i="11"/>
  <c r="G2238" i="11"/>
  <c r="G2234" i="11"/>
  <c r="G2230" i="11"/>
  <c r="G2226" i="11"/>
  <c r="G2222" i="11"/>
  <c r="G2218" i="11"/>
  <c r="G2214" i="11"/>
  <c r="G2210" i="11"/>
  <c r="G2206" i="11"/>
  <c r="G2202" i="11"/>
  <c r="G2198" i="11"/>
  <c r="G2194" i="11"/>
  <c r="G2190" i="11"/>
  <c r="G2186" i="11"/>
  <c r="G2182" i="11"/>
  <c r="G2178" i="11"/>
  <c r="G2174" i="11"/>
  <c r="G2170" i="11"/>
  <c r="G2166" i="11"/>
  <c r="G2162" i="11"/>
  <c r="G2158" i="11"/>
  <c r="G2154" i="11"/>
  <c r="G2150" i="11"/>
  <c r="G2146" i="11"/>
  <c r="G2142" i="11"/>
  <c r="G2138" i="11"/>
  <c r="G2134" i="11"/>
  <c r="G2130" i="11"/>
  <c r="G2126" i="11"/>
  <c r="G2122" i="11"/>
  <c r="G2118" i="11"/>
  <c r="G2114" i="11"/>
  <c r="G2110" i="11"/>
  <c r="G2106" i="11"/>
  <c r="G2102" i="11"/>
  <c r="G2098" i="11"/>
  <c r="G2094" i="11"/>
  <c r="G2090" i="11"/>
  <c r="G2086" i="11"/>
  <c r="G2082" i="11"/>
  <c r="G2078" i="11"/>
  <c r="G2074" i="11"/>
  <c r="G2070" i="11"/>
  <c r="G2066" i="11"/>
  <c r="G2062" i="11"/>
  <c r="G2058" i="11"/>
  <c r="G2054" i="11"/>
  <c r="G2050" i="11"/>
  <c r="G2046" i="11"/>
  <c r="G2042" i="11"/>
  <c r="G2038" i="11"/>
  <c r="G2034" i="11"/>
  <c r="G2030" i="11"/>
  <c r="G2026" i="11"/>
  <c r="G2022" i="11"/>
  <c r="G2018" i="11"/>
  <c r="G2014" i="11"/>
  <c r="G2010" i="11"/>
  <c r="G2006" i="11"/>
  <c r="G2002" i="11"/>
  <c r="G1998" i="11"/>
  <c r="G1994" i="11"/>
  <c r="G1990" i="11"/>
  <c r="G1986" i="11"/>
  <c r="G1982" i="11"/>
  <c r="G1978" i="11"/>
  <c r="G1974" i="11"/>
  <c r="G1970" i="11"/>
  <c r="G1966" i="11"/>
  <c r="G1962" i="11"/>
  <c r="G1958" i="11"/>
  <c r="G1954" i="11"/>
  <c r="G1950" i="11"/>
  <c r="G1946" i="11"/>
  <c r="G1942" i="11"/>
  <c r="G1938" i="11"/>
  <c r="G1934" i="11"/>
  <c r="G1930" i="11"/>
  <c r="G1926" i="11"/>
  <c r="G1922" i="11"/>
  <c r="G1918" i="11"/>
  <c r="G1914" i="11"/>
  <c r="G1910" i="11"/>
  <c r="G1906" i="11"/>
  <c r="G1902" i="11"/>
  <c r="G1898" i="11"/>
  <c r="G1894" i="11"/>
  <c r="G1890" i="11"/>
  <c r="G1886" i="11"/>
  <c r="G1882" i="11"/>
  <c r="G1878" i="11"/>
  <c r="G1874" i="11"/>
  <c r="G1870" i="11"/>
  <c r="G1866" i="11"/>
  <c r="G1862" i="11"/>
  <c r="G1858" i="11"/>
  <c r="G1854" i="11"/>
  <c r="G1850" i="11"/>
  <c r="G1846" i="11"/>
  <c r="G1842" i="11"/>
  <c r="G1838" i="11"/>
  <c r="G1834" i="11"/>
  <c r="G1830" i="11"/>
  <c r="G1826" i="11"/>
  <c r="G1822" i="11"/>
  <c r="G1818" i="11"/>
  <c r="G1814" i="11"/>
  <c r="G1810" i="11"/>
  <c r="G1806" i="11"/>
  <c r="G1802" i="11"/>
  <c r="G1798" i="11"/>
  <c r="G1794" i="11"/>
  <c r="G1790" i="11"/>
  <c r="G1786" i="11"/>
  <c r="G1782" i="11"/>
  <c r="G1778" i="11"/>
  <c r="G1774" i="11"/>
  <c r="G1770" i="11"/>
  <c r="G1766" i="11"/>
  <c r="G1762" i="11"/>
  <c r="G1758" i="11"/>
  <c r="G1754" i="11"/>
  <c r="G1750" i="11"/>
  <c r="G1746" i="11"/>
  <c r="G1742" i="11"/>
  <c r="G1738" i="11"/>
  <c r="G1734" i="11"/>
  <c r="G1730" i="11"/>
  <c r="G1726" i="11"/>
  <c r="G1722" i="11"/>
  <c r="G1718" i="11"/>
  <c r="G1714" i="11"/>
  <c r="G1710" i="11"/>
  <c r="G1706" i="11"/>
  <c r="G1702" i="11"/>
  <c r="G1698" i="11"/>
  <c r="G1694" i="11"/>
  <c r="G1690" i="11"/>
  <c r="G1686" i="11"/>
  <c r="G1682" i="11"/>
  <c r="G1678" i="11"/>
  <c r="G1674" i="11"/>
  <c r="G1670" i="11"/>
  <c r="G1666" i="11"/>
  <c r="G1662" i="11"/>
  <c r="G1658" i="11"/>
  <c r="G1654" i="11"/>
  <c r="G1650" i="11"/>
  <c r="G1646" i="11"/>
  <c r="G1642" i="11"/>
  <c r="G1638" i="11"/>
  <c r="G1634" i="11"/>
  <c r="G1630" i="11"/>
  <c r="G1626" i="11"/>
  <c r="G1622" i="11"/>
  <c r="G1618" i="11"/>
  <c r="G1614" i="11"/>
  <c r="G1610" i="11"/>
  <c r="G1606" i="11"/>
  <c r="G1602" i="11"/>
  <c r="G1598" i="11"/>
  <c r="G1594" i="11"/>
  <c r="G1590" i="11"/>
  <c r="G1586" i="11"/>
  <c r="G1582" i="11"/>
  <c r="G1578" i="11"/>
  <c r="G1574" i="11"/>
  <c r="G1570" i="11"/>
  <c r="G1566" i="11"/>
  <c r="G1562" i="11"/>
  <c r="G1558" i="11"/>
  <c r="G1554" i="11"/>
  <c r="G1550" i="11"/>
  <c r="G1546" i="11"/>
  <c r="G1542" i="11"/>
  <c r="G1538" i="11"/>
  <c r="G1534" i="11"/>
  <c r="G1530" i="11"/>
  <c r="G1526" i="11"/>
  <c r="G1522" i="11"/>
  <c r="G1518" i="11"/>
  <c r="G1514" i="11"/>
  <c r="G1510" i="11"/>
  <c r="G1506" i="11"/>
  <c r="G1502" i="11"/>
  <c r="G1498" i="11"/>
  <c r="G1494" i="11"/>
  <c r="G1490" i="11"/>
  <c r="G1486" i="11"/>
  <c r="G1482" i="11"/>
  <c r="G1478" i="11"/>
  <c r="G1474" i="11"/>
  <c r="G1470" i="11"/>
  <c r="G1466" i="11"/>
  <c r="G1462" i="11"/>
  <c r="G1458" i="11"/>
  <c r="G1454" i="11"/>
  <c r="G1450" i="11"/>
  <c r="G1446" i="11"/>
  <c r="G1442" i="11"/>
  <c r="G1438" i="11"/>
  <c r="G1434" i="11"/>
  <c r="G1430" i="11"/>
  <c r="G1426" i="11"/>
  <c r="G1422" i="11"/>
  <c r="G1418" i="11"/>
  <c r="G1414" i="11"/>
  <c r="G1410" i="11"/>
  <c r="G1406" i="11"/>
  <c r="G1402" i="11"/>
  <c r="G1398" i="11"/>
  <c r="G1394" i="11"/>
  <c r="G1390" i="11"/>
  <c r="G1386" i="11"/>
  <c r="G1382" i="11"/>
  <c r="G1378" i="11"/>
  <c r="G1374" i="11"/>
  <c r="G1370" i="11"/>
  <c r="G1366" i="11"/>
  <c r="G1362" i="11"/>
  <c r="G1358" i="11"/>
  <c r="G1354" i="11"/>
  <c r="G1350" i="11"/>
  <c r="G1346" i="11"/>
  <c r="G1342" i="11"/>
  <c r="G1338" i="11"/>
  <c r="G1334" i="11"/>
  <c r="G1330" i="11"/>
  <c r="G1326" i="11"/>
  <c r="G1322" i="11"/>
  <c r="G1318" i="11"/>
  <c r="G1314" i="11"/>
  <c r="G1310" i="11"/>
  <c r="G1306" i="11"/>
  <c r="G1302" i="11"/>
  <c r="G1298" i="11"/>
  <c r="G1294" i="11"/>
  <c r="G1290" i="11"/>
  <c r="G1286" i="11"/>
  <c r="G1282" i="11"/>
  <c r="G1278" i="11"/>
  <c r="G1274" i="11"/>
  <c r="G1270" i="11"/>
  <c r="G1266" i="11"/>
  <c r="G1262" i="11"/>
  <c r="G1258" i="11"/>
  <c r="G1254" i="11"/>
  <c r="G1250" i="11"/>
  <c r="G1246" i="11"/>
  <c r="G1242" i="11"/>
  <c r="G1238" i="11"/>
  <c r="G1234" i="11"/>
  <c r="G1230" i="11"/>
  <c r="G1226" i="11"/>
  <c r="G1222" i="11"/>
  <c r="G1218" i="11"/>
  <c r="G1214" i="11"/>
  <c r="G1210" i="11"/>
  <c r="G1206" i="11"/>
  <c r="G1202" i="11"/>
  <c r="G1198" i="11"/>
  <c r="G1194" i="11"/>
  <c r="G1190" i="11"/>
  <c r="G1186" i="11"/>
  <c r="G1182" i="11"/>
  <c r="G1178" i="11"/>
  <c r="G1174" i="11"/>
  <c r="G1170" i="11"/>
  <c r="G1166" i="11"/>
  <c r="G1162" i="11"/>
  <c r="G1158" i="11"/>
  <c r="G1154" i="11"/>
  <c r="G1150" i="11"/>
  <c r="G1146" i="11"/>
  <c r="G1142" i="11"/>
  <c r="G1138" i="11"/>
  <c r="G1134" i="11"/>
  <c r="G1130" i="11"/>
  <c r="G1126" i="11"/>
  <c r="G1122" i="11"/>
  <c r="G1118" i="11"/>
  <c r="G1114" i="11"/>
  <c r="G1110" i="11"/>
  <c r="G1106" i="11"/>
  <c r="G1102" i="11"/>
  <c r="G1098" i="11"/>
  <c r="G1094" i="11"/>
  <c r="G1090" i="11"/>
  <c r="G1086" i="11"/>
  <c r="G1082" i="11"/>
  <c r="G1078" i="11"/>
  <c r="G1074" i="11"/>
  <c r="G1070" i="11"/>
  <c r="G1066" i="11"/>
  <c r="G1062" i="11"/>
  <c r="G1058" i="11"/>
  <c r="G1054" i="11"/>
  <c r="G1050" i="11"/>
  <c r="G1046" i="11"/>
  <c r="G1042" i="11"/>
  <c r="G1038" i="11"/>
  <c r="G1034" i="11"/>
  <c r="G1030" i="11"/>
  <c r="G1026" i="11"/>
  <c r="G1022" i="11"/>
  <c r="G1018" i="11"/>
  <c r="G1014" i="11"/>
  <c r="G1010" i="11"/>
  <c r="G1006" i="11"/>
  <c r="G1002" i="11"/>
  <c r="G998" i="11"/>
  <c r="G994" i="11"/>
  <c r="G990" i="11"/>
  <c r="G986" i="11"/>
  <c r="G982" i="11"/>
  <c r="G978" i="11"/>
  <c r="G974" i="11"/>
  <c r="G970" i="11"/>
  <c r="G966" i="11"/>
  <c r="G962" i="11"/>
  <c r="G958" i="11"/>
  <c r="G954" i="11"/>
  <c r="G950" i="11"/>
  <c r="G946" i="11"/>
  <c r="G942" i="11"/>
  <c r="G938" i="11"/>
  <c r="G934" i="11"/>
  <c r="G930" i="11"/>
  <c r="G926" i="11"/>
  <c r="G922" i="11"/>
  <c r="G918" i="11"/>
  <c r="G914" i="11"/>
  <c r="G910" i="11"/>
  <c r="G906" i="11"/>
  <c r="G902" i="11"/>
  <c r="G898" i="11"/>
  <c r="G894" i="11"/>
  <c r="G890" i="11"/>
  <c r="G886" i="11"/>
  <c r="G882" i="11"/>
  <c r="G878" i="11"/>
  <c r="G874" i="11"/>
  <c r="G870" i="11"/>
  <c r="G866" i="11"/>
  <c r="G862" i="11"/>
  <c r="G858" i="11"/>
  <c r="G854" i="11"/>
  <c r="G850" i="11"/>
  <c r="G846" i="11"/>
  <c r="G842" i="11"/>
  <c r="G838" i="11"/>
  <c r="G834" i="11"/>
  <c r="G830" i="11"/>
  <c r="G826" i="11"/>
  <c r="G822" i="11"/>
  <c r="G818" i="11"/>
  <c r="G814" i="11"/>
  <c r="G810" i="11"/>
  <c r="G806" i="11"/>
  <c r="G802" i="11"/>
  <c r="G798" i="11"/>
  <c r="G794" i="11"/>
  <c r="G790" i="11"/>
  <c r="G786" i="11"/>
  <c r="G782" i="11"/>
  <c r="G778" i="11"/>
  <c r="G774" i="11"/>
  <c r="G770" i="11"/>
  <c r="G766" i="11"/>
  <c r="G762" i="11"/>
  <c r="G758" i="11"/>
  <c r="G754" i="11"/>
  <c r="G750" i="11"/>
  <c r="G746" i="11"/>
  <c r="G742" i="11"/>
  <c r="G738" i="11"/>
  <c r="G734" i="11"/>
  <c r="G730" i="11"/>
  <c r="G726" i="11"/>
  <c r="G722" i="11"/>
  <c r="G718" i="11"/>
  <c r="G714" i="11"/>
  <c r="G710" i="11"/>
  <c r="G706" i="11"/>
  <c r="G702" i="11"/>
  <c r="G698" i="11"/>
  <c r="G694" i="11"/>
  <c r="G690" i="11"/>
  <c r="G686" i="11"/>
  <c r="G682" i="11"/>
  <c r="G678" i="11"/>
  <c r="G674" i="11"/>
  <c r="G670" i="11"/>
  <c r="G666" i="11"/>
  <c r="G662" i="11"/>
  <c r="G658" i="11"/>
  <c r="G654" i="11"/>
  <c r="G650" i="11"/>
  <c r="G646" i="11"/>
  <c r="G642" i="11"/>
  <c r="G638" i="11"/>
  <c r="G634" i="11"/>
  <c r="G630" i="11"/>
  <c r="G626" i="11"/>
  <c r="G622" i="11"/>
  <c r="G618" i="11"/>
  <c r="G614" i="11"/>
  <c r="G610" i="11"/>
  <c r="G606" i="11"/>
  <c r="G602" i="11"/>
  <c r="G598" i="11"/>
  <c r="G594" i="11"/>
  <c r="G590" i="11"/>
  <c r="G586" i="11"/>
  <c r="G582" i="11"/>
  <c r="G578" i="11"/>
  <c r="G574" i="11"/>
  <c r="G570" i="11"/>
  <c r="G566" i="11"/>
  <c r="G562" i="11"/>
  <c r="G558" i="11"/>
  <c r="G554" i="11"/>
  <c r="G550" i="11"/>
  <c r="G546" i="11"/>
  <c r="G542" i="11"/>
  <c r="G538" i="11"/>
  <c r="G534" i="11"/>
  <c r="G530" i="11"/>
  <c r="G526" i="11"/>
  <c r="G522" i="11"/>
  <c r="G518" i="11"/>
  <c r="G514" i="11"/>
  <c r="G510" i="11"/>
  <c r="G506" i="11"/>
  <c r="G502" i="11"/>
  <c r="G498" i="11"/>
  <c r="G494" i="11"/>
  <c r="G490" i="11"/>
  <c r="G486" i="11"/>
  <c r="G482" i="11"/>
  <c r="G478" i="11"/>
  <c r="G474" i="11"/>
  <c r="G470" i="11"/>
  <c r="G466" i="11"/>
  <c r="G462" i="11"/>
  <c r="G458" i="11"/>
  <c r="G454" i="11"/>
  <c r="G450" i="11"/>
  <c r="G446" i="11"/>
  <c r="G442" i="11"/>
  <c r="G438" i="11"/>
  <c r="G434" i="11"/>
  <c r="G430" i="11"/>
  <c r="G426" i="11"/>
  <c r="G422" i="11"/>
  <c r="G418" i="11"/>
  <c r="G414" i="11"/>
  <c r="G410" i="11"/>
  <c r="G406" i="11"/>
  <c r="G402" i="11"/>
  <c r="G398" i="11"/>
  <c r="G394" i="11"/>
  <c r="G390" i="11"/>
  <c r="G386" i="11"/>
  <c r="G382" i="11"/>
  <c r="G378" i="11"/>
  <c r="G374" i="11"/>
  <c r="G370" i="11"/>
  <c r="G366" i="11"/>
  <c r="G362" i="11"/>
  <c r="G358" i="11"/>
  <c r="G354" i="11"/>
  <c r="G350" i="11"/>
  <c r="G346" i="11"/>
  <c r="G342" i="11"/>
  <c r="G338" i="11"/>
  <c r="G334" i="11"/>
  <c r="G330" i="11"/>
  <c r="G326" i="11"/>
  <c r="G322" i="11"/>
  <c r="G318" i="11"/>
  <c r="G314" i="11"/>
  <c r="G310" i="11"/>
  <c r="G306" i="11"/>
  <c r="G302" i="11"/>
  <c r="G298" i="11"/>
  <c r="G294" i="11"/>
  <c r="G290" i="11"/>
  <c r="G286" i="11"/>
  <c r="G282" i="11"/>
  <c r="G278" i="11"/>
  <c r="G274" i="11"/>
  <c r="G270" i="11"/>
  <c r="G266" i="11"/>
  <c r="G262" i="11"/>
  <c r="G258" i="11"/>
  <c r="G254" i="11"/>
  <c r="G250" i="11"/>
  <c r="G246" i="11"/>
  <c r="G242" i="11"/>
  <c r="G238" i="11"/>
  <c r="G234" i="11"/>
  <c r="G230" i="11"/>
  <c r="G226" i="11"/>
  <c r="G222" i="11"/>
  <c r="G218" i="11"/>
  <c r="G214" i="11"/>
  <c r="G210" i="11"/>
  <c r="G206" i="11"/>
  <c r="G202" i="11"/>
  <c r="G198" i="11"/>
  <c r="G194" i="11"/>
  <c r="G190" i="11"/>
  <c r="G186" i="11"/>
  <c r="G182" i="11"/>
  <c r="G178" i="11"/>
  <c r="G174" i="11"/>
  <c r="G170" i="11"/>
  <c r="G166" i="11"/>
  <c r="G162" i="11"/>
  <c r="G158" i="11"/>
  <c r="G154" i="11"/>
  <c r="G150" i="11"/>
  <c r="G146" i="11"/>
  <c r="G142" i="11"/>
  <c r="G138" i="11"/>
  <c r="G134" i="11"/>
  <c r="G130" i="11"/>
  <c r="G126" i="11"/>
  <c r="G122" i="11"/>
  <c r="G118" i="11"/>
  <c r="G114" i="11"/>
  <c r="G110" i="11"/>
  <c r="G106" i="11"/>
  <c r="G102" i="11"/>
  <c r="G98" i="11"/>
  <c r="G94" i="11"/>
  <c r="G90" i="11"/>
  <c r="G86" i="11"/>
  <c r="G82" i="11"/>
  <c r="G78" i="11"/>
  <c r="G74" i="11"/>
  <c r="G70" i="11"/>
  <c r="G66" i="11"/>
  <c r="G62" i="11"/>
  <c r="G58" i="11"/>
  <c r="G54" i="11"/>
  <c r="G50" i="11"/>
  <c r="G46" i="11"/>
  <c r="G42" i="11"/>
  <c r="G38" i="11"/>
  <c r="G34" i="11"/>
  <c r="G30" i="11"/>
  <c r="G26" i="11"/>
  <c r="G22" i="11"/>
  <c r="G18" i="11"/>
  <c r="G5301" i="11"/>
  <c r="G5285" i="11"/>
  <c r="G5269" i="11"/>
  <c r="G5253" i="11"/>
  <c r="G5237" i="11"/>
  <c r="G5221" i="11"/>
  <c r="G5205" i="11"/>
  <c r="G5189" i="11"/>
  <c r="G5173" i="11"/>
  <c r="G5157" i="11"/>
  <c r="G5141" i="11"/>
  <c r="G5125" i="11"/>
  <c r="G5109" i="11"/>
  <c r="G5093" i="11"/>
  <c r="G5077" i="11"/>
  <c r="G5061" i="11"/>
  <c r="G5045" i="11"/>
  <c r="G5029" i="11"/>
  <c r="G5013" i="11"/>
  <c r="G4997" i="11"/>
  <c r="G4981" i="11"/>
  <c r="G4965" i="11"/>
  <c r="G4949" i="11"/>
  <c r="G4933" i="11"/>
  <c r="G4917" i="11"/>
  <c r="G4901" i="11"/>
  <c r="G4885" i="11"/>
  <c r="G4869" i="11"/>
  <c r="G4853" i="11"/>
  <c r="G4837" i="11"/>
  <c r="G4821" i="11"/>
  <c r="G4805" i="11"/>
  <c r="G4789" i="11"/>
  <c r="G4773" i="11"/>
  <c r="G4757" i="11"/>
  <c r="G4741" i="11"/>
  <c r="G4725" i="11"/>
  <c r="G4709" i="11"/>
  <c r="G4693" i="11"/>
  <c r="G4677" i="11"/>
  <c r="G4661" i="11"/>
  <c r="G4645" i="11"/>
  <c r="G4629" i="11"/>
  <c r="G4613" i="11"/>
  <c r="G4597" i="11"/>
  <c r="G4581" i="11"/>
  <c r="G4565" i="11"/>
  <c r="G4549" i="11"/>
  <c r="G4533" i="11"/>
  <c r="G4517" i="11"/>
  <c r="G4501" i="11"/>
  <c r="G4485" i="11"/>
  <c r="G4469" i="11"/>
  <c r="G4453" i="11"/>
  <c r="G4437" i="11"/>
  <c r="G4421" i="11"/>
  <c r="G4405" i="11"/>
  <c r="G4389" i="11"/>
  <c r="G4373" i="11"/>
  <c r="G4357" i="11"/>
  <c r="G4341" i="11"/>
  <c r="G4328" i="11"/>
  <c r="G4320" i="11"/>
  <c r="G4312" i="11"/>
  <c r="G4304" i="11"/>
  <c r="G4296" i="11"/>
  <c r="G4288" i="11"/>
  <c r="G4280" i="11"/>
  <c r="G4272" i="11"/>
  <c r="G4267" i="11"/>
  <c r="G4261" i="11"/>
  <c r="G4256" i="11"/>
  <c r="G4251" i="11"/>
  <c r="G4245" i="11"/>
  <c r="G4240" i="11"/>
  <c r="G4235" i="11"/>
  <c r="G4229" i="11"/>
  <c r="G4224" i="11"/>
  <c r="G4219" i="11"/>
  <c r="G4213" i="11"/>
  <c r="G4208" i="11"/>
  <c r="G4203" i="11"/>
  <c r="G4197" i="11"/>
  <c r="G4192" i="11"/>
  <c r="G4187" i="11"/>
  <c r="G4181" i="11"/>
  <c r="G4176" i="11"/>
  <c r="G4171" i="11"/>
  <c r="G4165" i="11"/>
  <c r="G4160" i="11"/>
  <c r="G4155" i="11"/>
  <c r="G4149" i="11"/>
  <c r="G4144" i="11"/>
  <c r="G4139" i="11"/>
  <c r="G4133" i="11"/>
  <c r="G4128" i="11"/>
  <c r="G4123" i="11"/>
  <c r="G4117" i="11"/>
  <c r="G4112" i="11"/>
  <c r="G4107" i="11"/>
  <c r="G4101" i="11"/>
  <c r="G4096" i="11"/>
  <c r="G4091" i="11"/>
  <c r="G4085" i="11"/>
  <c r="G4080" i="11"/>
  <c r="G4075" i="11"/>
  <c r="G4069" i="11"/>
  <c r="G4064" i="11"/>
  <c r="G4059" i="11"/>
  <c r="G4053" i="11"/>
  <c r="G4048" i="11"/>
  <c r="G4043" i="11"/>
  <c r="G4037" i="11"/>
  <c r="G4032" i="11"/>
  <c r="G4027" i="11"/>
  <c r="G4021" i="11"/>
  <c r="G4016" i="11"/>
  <c r="G4011" i="11"/>
  <c r="G4005" i="11"/>
  <c r="G4000" i="11"/>
  <c r="G3995" i="11"/>
  <c r="G3989" i="11"/>
  <c r="G3984" i="11"/>
  <c r="G3979" i="11"/>
  <c r="G3973" i="11"/>
  <c r="G3968" i="11"/>
  <c r="G3963" i="11"/>
  <c r="G3957" i="11"/>
  <c r="G3952" i="11"/>
  <c r="G3947" i="11"/>
  <c r="G3941" i="11"/>
  <c r="G3936" i="11"/>
  <c r="G3931" i="11"/>
  <c r="G3925" i="11"/>
  <c r="G3920" i="11"/>
  <c r="G3915" i="11"/>
  <c r="G3909" i="11"/>
  <c r="G3904" i="11"/>
  <c r="G3899" i="11"/>
  <c r="G3893" i="11"/>
  <c r="G3888" i="11"/>
  <c r="G3883" i="11"/>
  <c r="G3877" i="11"/>
  <c r="G3872" i="11"/>
  <c r="G3867" i="11"/>
  <c r="G3861" i="11"/>
  <c r="G3856" i="11"/>
  <c r="G3851" i="11"/>
  <c r="G3845" i="11"/>
  <c r="G3841" i="11"/>
  <c r="G3837" i="11"/>
  <c r="G3833" i="11"/>
  <c r="G3829" i="11"/>
  <c r="G3825" i="11"/>
  <c r="G3821" i="11"/>
  <c r="G3817" i="11"/>
  <c r="G3813" i="11"/>
  <c r="G3809" i="11"/>
  <c r="G3805" i="11"/>
  <c r="G3801" i="11"/>
  <c r="G3797" i="11"/>
  <c r="G3793" i="11"/>
  <c r="G3789" i="11"/>
  <c r="G3785" i="11"/>
  <c r="G3781" i="11"/>
  <c r="G3777" i="11"/>
  <c r="G3773" i="11"/>
  <c r="G3769" i="11"/>
  <c r="G3765" i="11"/>
  <c r="G3761" i="11"/>
  <c r="G3757" i="11"/>
  <c r="G3753" i="11"/>
  <c r="G3749" i="11"/>
  <c r="G3745" i="11"/>
  <c r="G3741" i="11"/>
  <c r="G3737" i="11"/>
  <c r="G3733" i="11"/>
  <c r="G3729" i="11"/>
  <c r="G3725" i="11"/>
  <c r="G3721" i="11"/>
  <c r="G3717" i="11"/>
  <c r="G3713" i="11"/>
  <c r="G3709" i="11"/>
  <c r="G3705" i="11"/>
  <c r="G3701" i="11"/>
  <c r="G3697" i="11"/>
  <c r="G3693" i="11"/>
  <c r="G3689" i="11"/>
  <c r="G3685" i="11"/>
  <c r="G3681" i="11"/>
  <c r="G3677" i="11"/>
  <c r="G3673" i="11"/>
  <c r="G3669" i="11"/>
  <c r="G3665" i="11"/>
  <c r="G3661" i="11"/>
  <c r="G3657" i="11"/>
  <c r="G3653" i="11"/>
  <c r="G3649" i="11"/>
  <c r="G3645" i="11"/>
  <c r="G3641" i="11"/>
  <c r="G3637" i="11"/>
  <c r="G3633" i="11"/>
  <c r="G3629" i="11"/>
  <c r="G3625" i="11"/>
  <c r="G3621" i="11"/>
  <c r="G3617" i="11"/>
  <c r="G3613" i="11"/>
  <c r="G3609" i="11"/>
  <c r="G3605" i="11"/>
  <c r="G3601" i="11"/>
  <c r="G3597" i="11"/>
  <c r="G3593" i="11"/>
  <c r="G3589" i="11"/>
  <c r="G3585" i="11"/>
  <c r="G3581" i="11"/>
  <c r="G3577" i="11"/>
  <c r="G3573" i="11"/>
  <c r="G3569" i="11"/>
  <c r="G3565" i="11"/>
  <c r="G3561" i="11"/>
  <c r="G3557" i="11"/>
  <c r="G3553" i="11"/>
  <c r="G3549" i="11"/>
  <c r="G3545" i="11"/>
  <c r="G3541" i="11"/>
  <c r="G3537" i="11"/>
  <c r="G3533" i="11"/>
  <c r="G3529" i="11"/>
  <c r="G3525" i="11"/>
  <c r="G3521" i="11"/>
  <c r="G3517" i="11"/>
  <c r="G3513" i="11"/>
  <c r="G3509" i="11"/>
  <c r="G3505" i="11"/>
  <c r="G3501" i="11"/>
  <c r="G3497" i="11"/>
  <c r="G3493" i="11"/>
  <c r="G3489" i="11"/>
  <c r="G3485" i="11"/>
  <c r="G3481" i="11"/>
  <c r="G3477" i="11"/>
  <c r="G3473" i="11"/>
  <c r="G3469" i="11"/>
  <c r="G3465" i="11"/>
  <c r="G3461" i="11"/>
  <c r="G3457" i="11"/>
  <c r="G3453" i="11"/>
  <c r="G3449" i="11"/>
  <c r="G3445" i="11"/>
  <c r="G3441" i="11"/>
  <c r="G3437" i="11"/>
  <c r="G3433" i="11"/>
  <c r="G3429" i="11"/>
  <c r="G3425" i="11"/>
  <c r="G3421" i="11"/>
  <c r="G3417" i="11"/>
  <c r="G3413" i="11"/>
  <c r="G3409" i="11"/>
  <c r="G3405" i="11"/>
  <c r="G3401" i="11"/>
  <c r="G3397" i="11"/>
  <c r="G3393" i="11"/>
  <c r="G3389" i="11"/>
  <c r="G3385" i="11"/>
  <c r="G3381" i="11"/>
  <c r="G3377" i="11"/>
  <c r="G3373" i="11"/>
  <c r="G3369" i="11"/>
  <c r="G3365" i="11"/>
  <c r="G3361" i="11"/>
  <c r="G3357" i="11"/>
  <c r="G3353" i="11"/>
  <c r="G3349" i="11"/>
  <c r="G3345" i="11"/>
  <c r="G3341" i="11"/>
  <c r="G3337" i="11"/>
  <c r="G3333" i="11"/>
  <c r="G3329" i="11"/>
  <c r="G3325" i="11"/>
  <c r="G3321" i="11"/>
  <c r="G3317" i="11"/>
  <c r="G3313" i="11"/>
  <c r="G3309" i="11"/>
  <c r="G3305" i="11"/>
  <c r="G3301" i="11"/>
  <c r="G3297" i="11"/>
  <c r="G3293" i="11"/>
  <c r="G3289" i="11"/>
  <c r="G3285" i="11"/>
  <c r="G3281" i="11"/>
  <c r="G3277" i="11"/>
  <c r="G3273" i="11"/>
  <c r="G3269" i="11"/>
  <c r="G3265" i="11"/>
  <c r="G3261" i="11"/>
  <c r="G3257" i="11"/>
  <c r="G3253" i="11"/>
  <c r="G3249" i="11"/>
  <c r="G3245" i="11"/>
  <c r="G3241" i="11"/>
  <c r="G3237" i="11"/>
  <c r="G3233" i="11"/>
  <c r="G3229" i="11"/>
  <c r="G3225" i="11"/>
  <c r="G3221" i="11"/>
  <c r="G3217" i="11"/>
  <c r="G3213" i="11"/>
  <c r="G3209" i="11"/>
  <c r="G3205" i="11"/>
  <c r="G3201" i="11"/>
  <c r="G3197" i="11"/>
  <c r="G3193" i="11"/>
  <c r="G3189" i="11"/>
  <c r="G3185" i="11"/>
  <c r="G3181" i="11"/>
  <c r="G3177" i="11"/>
  <c r="G3173" i="11"/>
  <c r="G3169" i="11"/>
  <c r="G3165" i="11"/>
  <c r="G3161" i="11"/>
  <c r="G3157" i="11"/>
  <c r="G3153" i="11"/>
  <c r="G3149" i="11"/>
  <c r="G3145" i="11"/>
  <c r="G3141" i="11"/>
  <c r="G3137" i="11"/>
  <c r="G3133" i="11"/>
  <c r="G3129" i="11"/>
  <c r="G3125" i="11"/>
  <c r="G3121" i="11"/>
  <c r="G3117" i="11"/>
  <c r="G3113" i="11"/>
  <c r="G3109" i="11"/>
  <c r="G3105" i="11"/>
  <c r="G3101" i="11"/>
  <c r="G3097" i="11"/>
  <c r="G3093" i="11"/>
  <c r="G3089" i="11"/>
  <c r="G3085" i="11"/>
  <c r="G3081" i="11"/>
  <c r="G3077" i="11"/>
  <c r="G3073" i="11"/>
  <c r="G3069" i="11"/>
  <c r="G3065" i="11"/>
  <c r="G3061" i="11"/>
  <c r="G3057" i="11"/>
  <c r="G3053" i="11"/>
  <c r="G3049" i="11"/>
  <c r="G3045" i="11"/>
  <c r="G3041" i="11"/>
  <c r="G3037" i="11"/>
  <c r="G3033" i="11"/>
  <c r="G3029" i="11"/>
  <c r="G3025" i="11"/>
  <c r="G3021" i="11"/>
  <c r="G3017" i="11"/>
  <c r="G3013" i="11"/>
  <c r="G3009" i="11"/>
  <c r="G3005" i="11"/>
  <c r="G3001" i="11"/>
  <c r="G2997" i="11"/>
  <c r="G2993" i="11"/>
  <c r="G2989" i="11"/>
  <c r="G2985" i="11"/>
  <c r="G2981" i="11"/>
  <c r="G2977" i="11"/>
  <c r="G2973" i="11"/>
  <c r="G2969" i="11"/>
  <c r="G2965" i="11"/>
  <c r="G2961" i="11"/>
  <c r="G2957" i="11"/>
  <c r="G2953" i="11"/>
  <c r="G2949" i="11"/>
  <c r="G2945" i="11"/>
  <c r="G2941" i="11"/>
  <c r="G2937" i="11"/>
  <c r="G2933" i="11"/>
  <c r="G2929" i="11"/>
  <c r="G2925" i="11"/>
  <c r="G2921" i="11"/>
  <c r="G2917" i="11"/>
  <c r="G2913" i="11"/>
  <c r="G2909" i="11"/>
  <c r="G2905" i="11"/>
  <c r="G2901" i="11"/>
  <c r="G2897" i="11"/>
  <c r="G2893" i="11"/>
  <c r="G2889" i="11"/>
  <c r="G2885" i="11"/>
  <c r="G2881" i="11"/>
  <c r="G2877" i="11"/>
  <c r="G2873" i="11"/>
  <c r="G2869" i="11"/>
  <c r="G2865" i="11"/>
  <c r="G2861" i="11"/>
  <c r="G2857" i="11"/>
  <c r="G2853" i="11"/>
  <c r="G2849" i="11"/>
  <c r="G2845" i="11"/>
  <c r="G2841" i="11"/>
  <c r="G2837" i="11"/>
  <c r="G2833" i="11"/>
  <c r="G2829" i="11"/>
  <c r="G2825" i="11"/>
  <c r="G2821" i="11"/>
  <c r="G2817" i="11"/>
  <c r="G2813" i="11"/>
  <c r="G2809" i="11"/>
  <c r="G2805" i="11"/>
  <c r="G2801" i="11"/>
  <c r="G2797" i="11"/>
  <c r="G2793" i="11"/>
  <c r="G2789" i="11"/>
  <c r="G2785" i="11"/>
  <c r="G2781" i="11"/>
  <c r="G2777" i="11"/>
  <c r="G2773" i="11"/>
  <c r="G2769" i="11"/>
  <c r="G2765" i="11"/>
  <c r="G2761" i="11"/>
  <c r="G2757" i="11"/>
  <c r="G2753" i="11"/>
  <c r="G2749" i="11"/>
  <c r="G2745" i="11"/>
  <c r="G2741" i="11"/>
  <c r="G2737" i="11"/>
  <c r="G2733" i="11"/>
  <c r="G2729" i="11"/>
  <c r="G2725" i="11"/>
  <c r="G2721" i="11"/>
  <c r="G2717" i="11"/>
  <c r="G2713" i="11"/>
  <c r="G2709" i="11"/>
  <c r="G2705" i="11"/>
  <c r="G2701" i="11"/>
  <c r="G2697" i="11"/>
  <c r="G2693" i="11"/>
  <c r="G2689" i="11"/>
  <c r="G2685" i="11"/>
  <c r="G2681" i="11"/>
  <c r="G2677" i="11"/>
  <c r="G2673" i="11"/>
  <c r="G2669" i="11"/>
  <c r="G2665" i="11"/>
  <c r="G2661" i="11"/>
  <c r="G2657" i="11"/>
  <c r="G2653" i="11"/>
  <c r="G2649" i="11"/>
  <c r="G2645" i="11"/>
  <c r="G2641" i="11"/>
  <c r="G2637" i="11"/>
  <c r="G2633" i="11"/>
  <c r="G2629" i="11"/>
  <c r="G2625" i="11"/>
  <c r="G2621" i="11"/>
  <c r="G2617" i="11"/>
  <c r="G2613" i="11"/>
  <c r="G2609" i="11"/>
  <c r="G2605" i="11"/>
  <c r="G2601" i="11"/>
  <c r="G2597" i="11"/>
  <c r="G2593" i="11"/>
  <c r="G2589" i="11"/>
  <c r="G2585" i="11"/>
  <c r="G2581" i="11"/>
  <c r="G2577" i="11"/>
  <c r="G2573" i="11"/>
  <c r="G2569" i="11"/>
  <c r="G2565" i="11"/>
  <c r="G2561" i="11"/>
  <c r="G2557" i="11"/>
  <c r="G2553" i="11"/>
  <c r="G2549" i="11"/>
  <c r="G2545" i="11"/>
  <c r="G2541" i="11"/>
  <c r="G2537" i="11"/>
  <c r="G2533" i="11"/>
  <c r="G2529" i="11"/>
  <c r="G2525" i="11"/>
  <c r="G2521" i="11"/>
  <c r="G2517" i="11"/>
  <c r="G2513" i="11"/>
  <c r="G2509" i="11"/>
  <c r="G2505" i="11"/>
  <c r="G2501" i="11"/>
  <c r="G2497" i="11"/>
  <c r="G2493" i="11"/>
  <c r="G2489" i="11"/>
  <c r="G2485" i="11"/>
  <c r="G2481" i="11"/>
  <c r="G2477" i="11"/>
  <c r="G2473" i="11"/>
  <c r="G2469" i="11"/>
  <c r="G2465" i="11"/>
  <c r="G2461" i="11"/>
  <c r="G2457" i="11"/>
  <c r="G2453" i="11"/>
  <c r="G2449" i="11"/>
  <c r="G2445" i="11"/>
  <c r="G2441" i="11"/>
  <c r="G2437" i="11"/>
  <c r="G2433" i="11"/>
  <c r="G2429" i="11"/>
  <c r="G2425" i="11"/>
  <c r="G2421" i="11"/>
  <c r="G2417" i="11"/>
  <c r="G2413" i="11"/>
  <c r="G2409" i="11"/>
  <c r="G2405" i="11"/>
  <c r="G2401" i="11"/>
  <c r="G2397" i="11"/>
  <c r="G2393" i="11"/>
  <c r="G2389" i="11"/>
  <c r="G2385" i="11"/>
  <c r="G2381" i="11"/>
  <c r="G2377" i="11"/>
  <c r="G2373" i="11"/>
  <c r="G2369" i="11"/>
  <c r="G2365" i="11"/>
  <c r="G2361" i="11"/>
  <c r="G2357" i="11"/>
  <c r="G2353" i="11"/>
  <c r="G2349" i="11"/>
  <c r="G2345" i="11"/>
  <c r="G2341" i="11"/>
  <c r="G2337" i="11"/>
  <c r="G2333" i="11"/>
  <c r="G2329" i="11"/>
  <c r="G2325" i="11"/>
  <c r="G2321" i="11"/>
  <c r="G2317" i="11"/>
  <c r="G2313" i="11"/>
  <c r="G2309" i="11"/>
  <c r="G2305" i="11"/>
  <c r="G2301" i="11"/>
  <c r="G2297" i="11"/>
  <c r="G2293" i="11"/>
  <c r="G2289" i="11"/>
  <c r="G2285" i="11"/>
  <c r="G2281" i="11"/>
  <c r="G2277" i="11"/>
  <c r="G2273" i="11"/>
  <c r="G2269" i="11"/>
  <c r="G2265" i="11"/>
  <c r="G2261" i="11"/>
  <c r="G2257" i="11"/>
  <c r="G2253" i="11"/>
  <c r="G2249" i="11"/>
  <c r="G2245" i="11"/>
  <c r="G2241" i="11"/>
  <c r="G2237" i="11"/>
  <c r="G2233" i="11"/>
  <c r="G2229" i="11"/>
  <c r="G2225" i="11"/>
  <c r="G2221" i="11"/>
  <c r="G2217" i="11"/>
  <c r="G2213" i="11"/>
  <c r="G2209" i="11"/>
  <c r="G2205" i="11"/>
  <c r="G2201" i="11"/>
  <c r="G2197" i="11"/>
  <c r="G2193" i="11"/>
  <c r="G2189" i="11"/>
  <c r="G2185" i="11"/>
  <c r="G2181" i="11"/>
  <c r="G2177" i="11"/>
  <c r="G2173" i="11"/>
  <c r="G2169" i="11"/>
  <c r="G2165" i="11"/>
  <c r="G2161" i="11"/>
  <c r="G2157" i="11"/>
  <c r="G2153" i="11"/>
  <c r="G2149" i="11"/>
  <c r="G2145" i="11"/>
  <c r="G2141" i="11"/>
  <c r="G2137" i="11"/>
  <c r="G2133" i="11"/>
  <c r="G2129" i="11"/>
  <c r="G2125" i="11"/>
  <c r="G2121" i="11"/>
  <c r="G2117" i="11"/>
  <c r="G2113" i="11"/>
  <c r="G2109" i="11"/>
  <c r="G2105" i="11"/>
  <c r="G2101" i="11"/>
  <c r="G2097" i="11"/>
  <c r="G2093" i="11"/>
  <c r="G2089" i="11"/>
  <c r="G2085" i="11"/>
  <c r="G2081" i="11"/>
  <c r="G2077" i="11"/>
  <c r="G2073" i="11"/>
  <c r="G2069" i="11"/>
  <c r="G2065" i="11"/>
  <c r="G2061" i="11"/>
  <c r="G2057" i="11"/>
  <c r="G2053" i="11"/>
  <c r="G2049" i="11"/>
  <c r="G2045" i="11"/>
  <c r="G2041" i="11"/>
  <c r="G2037" i="11"/>
  <c r="G2033" i="11"/>
  <c r="G2029" i="11"/>
  <c r="G2025" i="11"/>
  <c r="G2021" i="11"/>
  <c r="G2017" i="11"/>
  <c r="G2013" i="11"/>
  <c r="G2009" i="11"/>
  <c r="G2005" i="11"/>
  <c r="G2001" i="11"/>
  <c r="G1997" i="11"/>
  <c r="G1993" i="11"/>
  <c r="G1989" i="11"/>
  <c r="G1985" i="11"/>
  <c r="G1981" i="11"/>
  <c r="G1977" i="11"/>
  <c r="G1973" i="11"/>
  <c r="G1969" i="11"/>
  <c r="G1965" i="11"/>
  <c r="G1961" i="11"/>
  <c r="G1957" i="11"/>
  <c r="G1953" i="11"/>
  <c r="G1949" i="11"/>
  <c r="G1945" i="11"/>
  <c r="G1941" i="11"/>
  <c r="G1937" i="11"/>
  <c r="G1933" i="11"/>
  <c r="G1929" i="11"/>
  <c r="G1925" i="11"/>
  <c r="G1921" i="11"/>
  <c r="G1917" i="11"/>
  <c r="G1913" i="11"/>
  <c r="G1909" i="11"/>
  <c r="G1905" i="11"/>
  <c r="G1901" i="11"/>
  <c r="G1897" i="11"/>
  <c r="G1893" i="11"/>
  <c r="G1889" i="11"/>
  <c r="G1885" i="11"/>
  <c r="G1881" i="11"/>
  <c r="G1877" i="11"/>
  <c r="G1873" i="11"/>
  <c r="G1869" i="11"/>
  <c r="G1865" i="11"/>
  <c r="G1861" i="11"/>
  <c r="G1857" i="11"/>
  <c r="G1853" i="11"/>
  <c r="G1849" i="11"/>
  <c r="G1845" i="11"/>
  <c r="G1841" i="11"/>
  <c r="G1837" i="11"/>
  <c r="G1833" i="11"/>
  <c r="G1829" i="11"/>
  <c r="G1825" i="11"/>
  <c r="G1821" i="11"/>
  <c r="G1817" i="11"/>
  <c r="G1813" i="11"/>
  <c r="G1809" i="11"/>
  <c r="G1805" i="11"/>
  <c r="G1801" i="11"/>
  <c r="G1797" i="11"/>
  <c r="G1793" i="11"/>
  <c r="G1789" i="11"/>
  <c r="G1785" i="11"/>
  <c r="G1781" i="11"/>
  <c r="G1777" i="11"/>
  <c r="G1773" i="11"/>
  <c r="G1769" i="11"/>
  <c r="G1765" i="11"/>
  <c r="G1761" i="11"/>
  <c r="G1757" i="11"/>
  <c r="G1753" i="11"/>
  <c r="G1749" i="11"/>
  <c r="G1745" i="11"/>
  <c r="G1741" i="11"/>
  <c r="G1737" i="11"/>
  <c r="G1733" i="11"/>
  <c r="G1729" i="11"/>
  <c r="G1725" i="11"/>
  <c r="G1721" i="11"/>
  <c r="G1717" i="11"/>
  <c r="G1713" i="11"/>
  <c r="G1709" i="11"/>
  <c r="G1705" i="11"/>
  <c r="G1701" i="11"/>
  <c r="G1697" i="11"/>
  <c r="G1693" i="11"/>
  <c r="G1689" i="11"/>
  <c r="G1685" i="11"/>
  <c r="G1681" i="11"/>
  <c r="G1677" i="11"/>
  <c r="G1673" i="11"/>
  <c r="G1669" i="11"/>
  <c r="G1665" i="11"/>
  <c r="G1661" i="11"/>
  <c r="G1657" i="11"/>
  <c r="G1653" i="11"/>
  <c r="G1649" i="11"/>
  <c r="G1645" i="11"/>
  <c r="G1641" i="11"/>
  <c r="G1637" i="11"/>
  <c r="G1633" i="11"/>
  <c r="G1629" i="11"/>
  <c r="G1625" i="11"/>
  <c r="G1621" i="11"/>
  <c r="G1617" i="11"/>
  <c r="G1613" i="11"/>
  <c r="G1609" i="11"/>
  <c r="G1605" i="11"/>
  <c r="G1601" i="11"/>
  <c r="G1597" i="11"/>
  <c r="G1593" i="11"/>
  <c r="G1589" i="11"/>
  <c r="G1585" i="11"/>
  <c r="G1581" i="11"/>
  <c r="G1577" i="11"/>
  <c r="G1573" i="11"/>
  <c r="G1569" i="11"/>
  <c r="G1565" i="11"/>
  <c r="G1561" i="11"/>
  <c r="G1557" i="11"/>
  <c r="G1553" i="11"/>
  <c r="G1549" i="11"/>
  <c r="G1545" i="11"/>
  <c r="G1541" i="11"/>
  <c r="G1537" i="11"/>
  <c r="G1533" i="11"/>
  <c r="G1529" i="11"/>
  <c r="G1525" i="11"/>
  <c r="G1521" i="11"/>
  <c r="G1517" i="11"/>
  <c r="G1513" i="11"/>
  <c r="G1509" i="11"/>
  <c r="G1505" i="11"/>
  <c r="G1501" i="11"/>
  <c r="G1497" i="11"/>
  <c r="G1493" i="11"/>
  <c r="G1489" i="11"/>
  <c r="G1485" i="11"/>
  <c r="G1481" i="11"/>
  <c r="G1477" i="11"/>
  <c r="G1473" i="11"/>
  <c r="G1469" i="11"/>
  <c r="G1465" i="11"/>
  <c r="G1461" i="11"/>
  <c r="G1457" i="11"/>
  <c r="G1453" i="11"/>
  <c r="G1449" i="11"/>
  <c r="G1445" i="11"/>
  <c r="G1441" i="11"/>
  <c r="G1437" i="11"/>
  <c r="G1433" i="11"/>
  <c r="G1429" i="11"/>
  <c r="G1425" i="11"/>
  <c r="G1421" i="11"/>
  <c r="G1417" i="11"/>
  <c r="G1413" i="11"/>
  <c r="G1409" i="11"/>
  <c r="G1405" i="11"/>
  <c r="G1401" i="11"/>
  <c r="G1397" i="11"/>
  <c r="G1393" i="11"/>
  <c r="G1389" i="11"/>
  <c r="G1385" i="11"/>
  <c r="G1381" i="11"/>
  <c r="G1377" i="11"/>
  <c r="G1373" i="11"/>
  <c r="G1369" i="11"/>
  <c r="G1365" i="11"/>
  <c r="G1361" i="11"/>
  <c r="G1357" i="11"/>
  <c r="G1353" i="11"/>
  <c r="G1349" i="11"/>
  <c r="G1345" i="11"/>
  <c r="G1341" i="11"/>
  <c r="G1337" i="11"/>
  <c r="G1333" i="11"/>
  <c r="G1329" i="11"/>
  <c r="G1325" i="11"/>
  <c r="G1321" i="11"/>
  <c r="G1317" i="11"/>
  <c r="G1313" i="11"/>
  <c r="G1309" i="11"/>
  <c r="G1305" i="11"/>
  <c r="G1301" i="11"/>
  <c r="G1297" i="11"/>
  <c r="G1293" i="11"/>
  <c r="G1289" i="11"/>
  <c r="G1285" i="11"/>
  <c r="G1281" i="11"/>
  <c r="G1277" i="11"/>
  <c r="G1273" i="11"/>
  <c r="G1269" i="11"/>
  <c r="G1265" i="11"/>
  <c r="G1261" i="11"/>
  <c r="G1257" i="11"/>
  <c r="G1253" i="11"/>
  <c r="G1249" i="11"/>
  <c r="G1245" i="11"/>
  <c r="G1241" i="11"/>
  <c r="G1237" i="11"/>
  <c r="G1233" i="11"/>
  <c r="G1229" i="11"/>
  <c r="G1225" i="11"/>
  <c r="G1221" i="11"/>
  <c r="G1217" i="11"/>
  <c r="G1213" i="11"/>
  <c r="G1209" i="11"/>
  <c r="G1205" i="11"/>
  <c r="G1201" i="11"/>
  <c r="G1197" i="11"/>
  <c r="G1193" i="11"/>
  <c r="G1189" i="11"/>
  <c r="G1185" i="11"/>
  <c r="G1181" i="11"/>
  <c r="G1177" i="11"/>
  <c r="G1173" i="11"/>
  <c r="G1169" i="11"/>
  <c r="G1165" i="11"/>
  <c r="G1161" i="11"/>
  <c r="G1157" i="11"/>
  <c r="G1153" i="11"/>
  <c r="G1149" i="11"/>
  <c r="G1145" i="11"/>
  <c r="G1141" i="11"/>
  <c r="G1137" i="11"/>
  <c r="G1133" i="11"/>
  <c r="G1129" i="11"/>
  <c r="G1125" i="11"/>
  <c r="G1121" i="11"/>
  <c r="G1117" i="11"/>
  <c r="G1113" i="11"/>
  <c r="G1109" i="11"/>
  <c r="G1105" i="11"/>
  <c r="G1101" i="11"/>
  <c r="G1097" i="11"/>
  <c r="G1093" i="11"/>
  <c r="G1089" i="11"/>
  <c r="G1085" i="11"/>
  <c r="G1081" i="11"/>
  <c r="G1077" i="11"/>
  <c r="G1073" i="11"/>
  <c r="G1069" i="11"/>
  <c r="G1065" i="11"/>
  <c r="G1061" i="11"/>
  <c r="G1057" i="11"/>
  <c r="G1053" i="11"/>
  <c r="G1049" i="11"/>
  <c r="G1045" i="11"/>
  <c r="G1041" i="11"/>
  <c r="G1037" i="11"/>
  <c r="G1033" i="11"/>
  <c r="G1029" i="11"/>
  <c r="G1025" i="11"/>
  <c r="G1021" i="11"/>
  <c r="G1017" i="11"/>
  <c r="G1013" i="11"/>
  <c r="G1009" i="11"/>
  <c r="G1005" i="11"/>
  <c r="G1001" i="11"/>
  <c r="G997" i="11"/>
  <c r="G993" i="11"/>
  <c r="G989" i="11"/>
  <c r="G985" i="11"/>
  <c r="G981" i="11"/>
  <c r="G977" i="11"/>
  <c r="G973" i="11"/>
  <c r="G969" i="11"/>
  <c r="G965" i="11"/>
  <c r="G961" i="11"/>
  <c r="G957" i="11"/>
  <c r="G953" i="11"/>
  <c r="G949" i="11"/>
  <c r="G945" i="11"/>
  <c r="G941" i="11"/>
  <c r="G937" i="11"/>
  <c r="G933" i="11"/>
  <c r="G929" i="11"/>
  <c r="G925" i="11"/>
  <c r="G921" i="11"/>
  <c r="G917" i="11"/>
  <c r="G913" i="11"/>
  <c r="G909" i="11"/>
  <c r="G905" i="11"/>
  <c r="G901" i="11"/>
  <c r="G897" i="11"/>
  <c r="G893" i="11"/>
  <c r="G889" i="11"/>
  <c r="G885" i="11"/>
  <c r="G881" i="11"/>
  <c r="G877" i="11"/>
  <c r="G873" i="11"/>
  <c r="G869" i="11"/>
  <c r="G865" i="11"/>
  <c r="G861" i="11"/>
  <c r="G857" i="11"/>
  <c r="G853" i="11"/>
  <c r="G849" i="11"/>
  <c r="G845" i="11"/>
  <c r="G841" i="11"/>
  <c r="G837" i="11"/>
  <c r="G833" i="11"/>
  <c r="G829" i="11"/>
  <c r="G825" i="11"/>
  <c r="G821" i="11"/>
  <c r="G817" i="11"/>
  <c r="G813" i="11"/>
  <c r="G809" i="11"/>
  <c r="G805" i="11"/>
  <c r="G801" i="11"/>
  <c r="G797" i="11"/>
  <c r="G793" i="11"/>
  <c r="G789" i="11"/>
  <c r="G785" i="11"/>
  <c r="G781" i="11"/>
  <c r="G777" i="11"/>
  <c r="G773" i="11"/>
  <c r="G769" i="11"/>
  <c r="G765" i="11"/>
  <c r="G761" i="11"/>
  <c r="G757" i="11"/>
  <c r="G753" i="11"/>
  <c r="G749" i="11"/>
  <c r="G745" i="11"/>
  <c r="G741" i="11"/>
  <c r="G737" i="11"/>
  <c r="G733" i="11"/>
  <c r="G729" i="11"/>
  <c r="G725" i="11"/>
  <c r="G721" i="11"/>
  <c r="G717" i="11"/>
  <c r="G713" i="11"/>
  <c r="G709" i="11"/>
  <c r="G705" i="11"/>
  <c r="G701" i="11"/>
  <c r="G697" i="11"/>
  <c r="G693" i="11"/>
  <c r="G689" i="11"/>
  <c r="G685" i="11"/>
  <c r="G681" i="11"/>
  <c r="G677" i="11"/>
  <c r="G673" i="11"/>
  <c r="G669" i="11"/>
  <c r="G665" i="11"/>
  <c r="G661" i="11"/>
  <c r="G657" i="11"/>
  <c r="G653" i="11"/>
  <c r="G649" i="11"/>
  <c r="G645" i="11"/>
  <c r="G641" i="11"/>
  <c r="G637" i="11"/>
  <c r="G633" i="11"/>
  <c r="G629" i="11"/>
  <c r="G625" i="11"/>
  <c r="G621" i="11"/>
  <c r="G617" i="11"/>
  <c r="G613" i="11"/>
  <c r="G609" i="11"/>
  <c r="G605" i="11"/>
  <c r="G601" i="11"/>
  <c r="G597" i="11"/>
  <c r="G593" i="11"/>
  <c r="G589" i="11"/>
  <c r="G585" i="11"/>
  <c r="G581" i="11"/>
  <c r="G577" i="11"/>
  <c r="G573" i="11"/>
  <c r="G569" i="11"/>
  <c r="G565" i="11"/>
  <c r="G561" i="11"/>
  <c r="G557" i="11"/>
  <c r="G553" i="11"/>
  <c r="G549" i="11"/>
  <c r="G545" i="11"/>
  <c r="G541" i="11"/>
  <c r="G537" i="11"/>
  <c r="G533" i="11"/>
  <c r="G529" i="11"/>
  <c r="G525" i="11"/>
  <c r="G521" i="11"/>
  <c r="G517" i="11"/>
  <c r="G513" i="11"/>
  <c r="G509" i="11"/>
  <c r="G505" i="11"/>
  <c r="G501" i="11"/>
  <c r="G497" i="11"/>
  <c r="G493" i="11"/>
  <c r="G489" i="11"/>
  <c r="G485" i="11"/>
  <c r="G481" i="11"/>
  <c r="G477" i="11"/>
  <c r="G473" i="11"/>
  <c r="G469" i="11"/>
  <c r="G465" i="11"/>
  <c r="G461" i="11"/>
  <c r="G457" i="11"/>
  <c r="G453" i="11"/>
  <c r="G449" i="11"/>
  <c r="G445" i="11"/>
  <c r="G441" i="11"/>
  <c r="G437" i="11"/>
  <c r="G433" i="11"/>
  <c r="G429" i="11"/>
  <c r="G425" i="11"/>
  <c r="G421" i="11"/>
  <c r="G417" i="11"/>
  <c r="G413" i="11"/>
  <c r="G409" i="11"/>
  <c r="G405" i="11"/>
  <c r="G401" i="11"/>
  <c r="G397" i="11"/>
  <c r="G393" i="11"/>
  <c r="G389" i="11"/>
  <c r="G385" i="11"/>
  <c r="G381" i="11"/>
  <c r="G377" i="11"/>
  <c r="G373" i="11"/>
  <c r="G369" i="11"/>
  <c r="G365" i="11"/>
  <c r="G361" i="11"/>
  <c r="G357" i="11"/>
  <c r="G353" i="11"/>
  <c r="G349" i="11"/>
  <c r="G345" i="11"/>
  <c r="G341" i="11"/>
  <c r="G337" i="11"/>
  <c r="G333" i="11"/>
  <c r="G329" i="11"/>
  <c r="G325" i="11"/>
  <c r="G321" i="11"/>
  <c r="G317" i="11"/>
  <c r="G313" i="11"/>
  <c r="G309" i="11"/>
  <c r="G305" i="11"/>
  <c r="G301" i="11"/>
  <c r="G297" i="11"/>
  <c r="G293" i="11"/>
  <c r="G289" i="11"/>
  <c r="G285" i="11"/>
  <c r="G281" i="11"/>
  <c r="G277" i="11"/>
  <c r="G273" i="11"/>
  <c r="G269" i="11"/>
  <c r="G265" i="11"/>
  <c r="G261" i="11"/>
  <c r="G257" i="11"/>
  <c r="G253" i="11"/>
  <c r="G249" i="11"/>
  <c r="G245" i="11"/>
  <c r="G241" i="11"/>
  <c r="G237" i="11"/>
  <c r="G233" i="11"/>
  <c r="G229" i="11"/>
  <c r="G225" i="11"/>
  <c r="G221" i="11"/>
  <c r="G217" i="11"/>
  <c r="G213" i="11"/>
  <c r="G209" i="11"/>
  <c r="G205" i="11"/>
  <c r="G201" i="11"/>
  <c r="G197" i="11"/>
  <c r="G193" i="11"/>
  <c r="G189" i="11"/>
  <c r="G185" i="11"/>
  <c r="G181" i="11"/>
  <c r="G177" i="11"/>
  <c r="G173" i="11"/>
  <c r="G169" i="11"/>
  <c r="G165" i="11"/>
  <c r="G161" i="11"/>
  <c r="G157" i="11"/>
  <c r="G153" i="11"/>
  <c r="G149" i="11"/>
  <c r="G145" i="11"/>
  <c r="G141" i="11"/>
  <c r="G137" i="11"/>
  <c r="G133" i="11"/>
  <c r="G129" i="11"/>
  <c r="G125" i="11"/>
  <c r="G121" i="11"/>
  <c r="G117" i="11"/>
  <c r="G113" i="11"/>
  <c r="G109" i="11"/>
  <c r="G105" i="11"/>
  <c r="G101" i="11"/>
  <c r="G97" i="11"/>
  <c r="G93" i="11"/>
  <c r="G89" i="11"/>
  <c r="G85" i="11"/>
  <c r="G81" i="11"/>
  <c r="G77" i="11"/>
  <c r="G73" i="11"/>
  <c r="G69" i="11"/>
  <c r="G65" i="11"/>
  <c r="G61" i="11"/>
  <c r="G57" i="11"/>
  <c r="G53" i="11"/>
  <c r="G49" i="11"/>
  <c r="G45" i="11"/>
  <c r="G41" i="11"/>
  <c r="G37" i="11"/>
  <c r="G33" i="11"/>
  <c r="G29" i="11"/>
  <c r="G25" i="11"/>
  <c r="G21" i="11"/>
  <c r="G17" i="11"/>
  <c r="G5297" i="11"/>
  <c r="G5281" i="11"/>
  <c r="G5265" i="11"/>
  <c r="G5249" i="11"/>
  <c r="G5233" i="11"/>
  <c r="G5217" i="11"/>
  <c r="G5201" i="11"/>
  <c r="G5185" i="11"/>
  <c r="G5169" i="11"/>
  <c r="G5153" i="11"/>
  <c r="G5137" i="11"/>
  <c r="G5121" i="11"/>
  <c r="G5105" i="11"/>
  <c r="G5089" i="11"/>
  <c r="G5073" i="11"/>
  <c r="G5057" i="11"/>
  <c r="G5041" i="11"/>
  <c r="G5025" i="11"/>
  <c r="G5009" i="11"/>
  <c r="G4993" i="11"/>
  <c r="G4977" i="11"/>
  <c r="G4961" i="11"/>
  <c r="G4945" i="11"/>
  <c r="G4929" i="11"/>
  <c r="G4913" i="11"/>
  <c r="G4897" i="11"/>
  <c r="G4881" i="11"/>
  <c r="G4865" i="11"/>
  <c r="G4849" i="11"/>
  <c r="G4833" i="11"/>
  <c r="G4817" i="11"/>
  <c r="G4801" i="11"/>
  <c r="G4785" i="11"/>
  <c r="G4769" i="11"/>
  <c r="G4753" i="11"/>
  <c r="G4737" i="11"/>
  <c r="G4721" i="11"/>
  <c r="G4705" i="11"/>
  <c r="G4689" i="11"/>
  <c r="G4673" i="11"/>
  <c r="G4657" i="11"/>
  <c r="G4641" i="11"/>
  <c r="G4625" i="11"/>
  <c r="G4609" i="11"/>
  <c r="G4593" i="11"/>
  <c r="G4577" i="11"/>
  <c r="G4561" i="11"/>
  <c r="G4545" i="11"/>
  <c r="G4529" i="11"/>
  <c r="G4513" i="11"/>
  <c r="G4497" i="11"/>
  <c r="G4481" i="11"/>
  <c r="G4465" i="11"/>
  <c r="G4449" i="11"/>
  <c r="G4433" i="11"/>
  <c r="G4417" i="11"/>
  <c r="G4401" i="11"/>
  <c r="G4385" i="11"/>
  <c r="G4369" i="11"/>
  <c r="G4353" i="11"/>
  <c r="G4337" i="11"/>
  <c r="G4325" i="11"/>
  <c r="G4317" i="11"/>
  <c r="G4309" i="11"/>
  <c r="G4301" i="11"/>
  <c r="G4293" i="11"/>
  <c r="G4285" i="11"/>
  <c r="G4277" i="11"/>
  <c r="G4271" i="11"/>
  <c r="G4265" i="11"/>
  <c r="G4260" i="11"/>
  <c r="G4255" i="11"/>
  <c r="G4249" i="11"/>
  <c r="G4244" i="11"/>
  <c r="G4239" i="11"/>
  <c r="G4233" i="11"/>
  <c r="G4228" i="11"/>
  <c r="G4223" i="11"/>
  <c r="G4217" i="11"/>
  <c r="G4212" i="11"/>
  <c r="G4207" i="11"/>
  <c r="G4201" i="11"/>
  <c r="G4196" i="11"/>
  <c r="G4191" i="11"/>
  <c r="G4185" i="11"/>
  <c r="G4180" i="11"/>
  <c r="G4175" i="11"/>
  <c r="G4169" i="11"/>
  <c r="G4164" i="11"/>
  <c r="G4159" i="11"/>
  <c r="G4153" i="11"/>
  <c r="G4148" i="11"/>
  <c r="G4143" i="11"/>
  <c r="G4137" i="11"/>
  <c r="G4132" i="11"/>
  <c r="G4127" i="11"/>
  <c r="G4121" i="11"/>
  <c r="G4116" i="11"/>
  <c r="G4111" i="11"/>
  <c r="G4105" i="11"/>
  <c r="G4100" i="11"/>
  <c r="G4095" i="11"/>
  <c r="G4089" i="11"/>
  <c r="G4084" i="11"/>
  <c r="G4079" i="11"/>
  <c r="G4073" i="11"/>
  <c r="G4068" i="11"/>
  <c r="G4063" i="11"/>
  <c r="G4057" i="11"/>
  <c r="G4052" i="11"/>
  <c r="G4047" i="11"/>
  <c r="G4041" i="11"/>
  <c r="G4036" i="11"/>
  <c r="G4031" i="11"/>
  <c r="G4025" i="11"/>
  <c r="G4020" i="11"/>
  <c r="G4015" i="11"/>
  <c r="G4009" i="11"/>
  <c r="G4004" i="11"/>
  <c r="G3999" i="11"/>
  <c r="G3993" i="11"/>
  <c r="G3988" i="11"/>
  <c r="G3983" i="11"/>
  <c r="G3977" i="11"/>
  <c r="G3972" i="11"/>
  <c r="G3967" i="11"/>
  <c r="G3961" i="11"/>
  <c r="G3956" i="11"/>
  <c r="G3951" i="11"/>
  <c r="G3945" i="11"/>
  <c r="G3940" i="11"/>
  <c r="G3935" i="11"/>
  <c r="G3929" i="11"/>
  <c r="G3924" i="11"/>
  <c r="G3919" i="11"/>
  <c r="G3913" i="11"/>
  <c r="G3908" i="11"/>
  <c r="G3903" i="11"/>
  <c r="G3897" i="11"/>
  <c r="G3892" i="11"/>
  <c r="G3887" i="11"/>
  <c r="G3881" i="11"/>
  <c r="G3876" i="11"/>
  <c r="G3871" i="11"/>
  <c r="G3865" i="11"/>
  <c r="G3860" i="11"/>
  <c r="G3855" i="11"/>
  <c r="G3849" i="11"/>
  <c r="G3844" i="11"/>
  <c r="G3840" i="11"/>
  <c r="G3836" i="11"/>
  <c r="G3832" i="11"/>
  <c r="G3828" i="11"/>
  <c r="G3824" i="11"/>
  <c r="G3820" i="11"/>
  <c r="G3816" i="11"/>
  <c r="G3812" i="11"/>
  <c r="G3808" i="11"/>
  <c r="G3804" i="11"/>
  <c r="G3800" i="11"/>
  <c r="G3796" i="11"/>
  <c r="G3792" i="11"/>
  <c r="G3788" i="11"/>
  <c r="G3784" i="11"/>
  <c r="G3780" i="11"/>
  <c r="G3776" i="11"/>
  <c r="G3772" i="11"/>
  <c r="G3768" i="11"/>
  <c r="G3764" i="11"/>
  <c r="G3760" i="11"/>
  <c r="G3756" i="11"/>
  <c r="G3752" i="11"/>
  <c r="G3748" i="11"/>
  <c r="G3744" i="11"/>
  <c r="G3740" i="11"/>
  <c r="G3736" i="11"/>
  <c r="G3732" i="11"/>
  <c r="G3728" i="11"/>
  <c r="G3724" i="11"/>
  <c r="G3720" i="11"/>
  <c r="G3716" i="11"/>
  <c r="G3712" i="11"/>
  <c r="G3708" i="11"/>
  <c r="G3704" i="11"/>
  <c r="G3700" i="11"/>
  <c r="G3696" i="11"/>
  <c r="G3692" i="11"/>
  <c r="G3688" i="11"/>
  <c r="G3684" i="11"/>
  <c r="G3680" i="11"/>
  <c r="G3676" i="11"/>
  <c r="G3672" i="11"/>
  <c r="G3668" i="11"/>
  <c r="G3664" i="11"/>
  <c r="G3660" i="11"/>
  <c r="G3656" i="11"/>
  <c r="G3652" i="11"/>
  <c r="G3648" i="11"/>
  <c r="G3644" i="11"/>
  <c r="G3640" i="11"/>
  <c r="G3636" i="11"/>
  <c r="G3632" i="11"/>
  <c r="G3628" i="11"/>
  <c r="G3624" i="11"/>
  <c r="G3620" i="11"/>
  <c r="G3616" i="11"/>
  <c r="G3612" i="11"/>
  <c r="G3608" i="11"/>
  <c r="G3604" i="11"/>
  <c r="G3600" i="11"/>
  <c r="G3596" i="11"/>
  <c r="G3592" i="11"/>
  <c r="G3588" i="11"/>
  <c r="G3584" i="11"/>
  <c r="G3580" i="11"/>
  <c r="G3576" i="11"/>
  <c r="G3572" i="11"/>
  <c r="G3568" i="11"/>
  <c r="G3564" i="11"/>
  <c r="G3560" i="11"/>
  <c r="G3556" i="11"/>
  <c r="G3552" i="11"/>
  <c r="G3548" i="11"/>
  <c r="G3544" i="11"/>
  <c r="G3540" i="11"/>
  <c r="G3536" i="11"/>
  <c r="G3532" i="11"/>
  <c r="G3528" i="11"/>
  <c r="G3524" i="11"/>
  <c r="G3520" i="11"/>
  <c r="G3516" i="11"/>
  <c r="G3512" i="11"/>
  <c r="G3508" i="11"/>
  <c r="G3504" i="11"/>
  <c r="G3500" i="11"/>
  <c r="G3496" i="11"/>
  <c r="G3492" i="11"/>
  <c r="G3488" i="11"/>
  <c r="G3484" i="11"/>
  <c r="G3480" i="11"/>
  <c r="G3476" i="11"/>
  <c r="G3472" i="11"/>
  <c r="G3468" i="11"/>
  <c r="G3464" i="11"/>
  <c r="G3460" i="11"/>
  <c r="G3456" i="11"/>
  <c r="G3452" i="11"/>
  <c r="G3448" i="11"/>
  <c r="G3444" i="11"/>
  <c r="G3440" i="11"/>
  <c r="G3436" i="11"/>
  <c r="G3432" i="11"/>
  <c r="G3428" i="11"/>
  <c r="G3424" i="11"/>
  <c r="G3420" i="11"/>
  <c r="G3416" i="11"/>
  <c r="G3412" i="11"/>
  <c r="G3408" i="11"/>
  <c r="G3404" i="11"/>
  <c r="G3400" i="11"/>
  <c r="G3396" i="11"/>
  <c r="G3392" i="11"/>
  <c r="G3388" i="11"/>
  <c r="G3384" i="11"/>
  <c r="G3380" i="11"/>
  <c r="G3376" i="11"/>
  <c r="G3372" i="11"/>
  <c r="G3368" i="11"/>
  <c r="G3364" i="11"/>
  <c r="G3360" i="11"/>
  <c r="G3356" i="11"/>
  <c r="G3352" i="11"/>
  <c r="G3348" i="11"/>
  <c r="G3344" i="11"/>
  <c r="G3340" i="11"/>
  <c r="G3336" i="11"/>
  <c r="G3332" i="11"/>
  <c r="G3328" i="11"/>
  <c r="G3324" i="11"/>
  <c r="G3320" i="11"/>
  <c r="G3316" i="11"/>
  <c r="G3312" i="11"/>
  <c r="G3308" i="11"/>
  <c r="G3304" i="11"/>
  <c r="G3300" i="11"/>
  <c r="G3296" i="11"/>
  <c r="G3292" i="11"/>
  <c r="G3288" i="11"/>
  <c r="G3284" i="11"/>
  <c r="G3280" i="11"/>
  <c r="G3276" i="11"/>
  <c r="G3272" i="11"/>
  <c r="G3268" i="11"/>
  <c r="G3264" i="11"/>
  <c r="G3260" i="11"/>
  <c r="G3256" i="11"/>
  <c r="G3252" i="11"/>
  <c r="G3248" i="11"/>
  <c r="G3244" i="11"/>
  <c r="G3240" i="11"/>
  <c r="G3236" i="11"/>
  <c r="G3232" i="11"/>
  <c r="G3228" i="11"/>
  <c r="G3224" i="11"/>
  <c r="G3220" i="11"/>
  <c r="G3216" i="11"/>
  <c r="G3212" i="11"/>
  <c r="G3208" i="11"/>
  <c r="G3204" i="11"/>
  <c r="G3200" i="11"/>
  <c r="G3196" i="11"/>
  <c r="G3192" i="11"/>
  <c r="G3188" i="11"/>
  <c r="G3184" i="11"/>
  <c r="G3180" i="11"/>
  <c r="G3176" i="11"/>
  <c r="G3172" i="11"/>
  <c r="G3168" i="11"/>
  <c r="G3164" i="11"/>
  <c r="G3160" i="11"/>
  <c r="G3156" i="11"/>
  <c r="G3152" i="11"/>
  <c r="G3148" i="11"/>
  <c r="G3144" i="11"/>
  <c r="G3140" i="11"/>
  <c r="G3136" i="11"/>
  <c r="G3132" i="11"/>
  <c r="G3128" i="11"/>
  <c r="G3124" i="11"/>
  <c r="G3120" i="11"/>
  <c r="G3116" i="11"/>
  <c r="G3112" i="11"/>
  <c r="G3108" i="11"/>
  <c r="G3104" i="11"/>
  <c r="G3100" i="11"/>
  <c r="G3096" i="11"/>
  <c r="G3092" i="11"/>
  <c r="G3088" i="11"/>
  <c r="G3084" i="11"/>
  <c r="G3080" i="11"/>
  <c r="G3076" i="11"/>
  <c r="G3072" i="11"/>
  <c r="G3068" i="11"/>
  <c r="G3064" i="11"/>
  <c r="G3060" i="11"/>
  <c r="G3056" i="11"/>
  <c r="G3052" i="11"/>
  <c r="G3048" i="11"/>
  <c r="G3044" i="11"/>
  <c r="G3040" i="11"/>
  <c r="G3036" i="11"/>
  <c r="G3032" i="11"/>
  <c r="G3028" i="11"/>
  <c r="G3024" i="11"/>
  <c r="G3020" i="11"/>
  <c r="G3016" i="11"/>
  <c r="G3012" i="11"/>
  <c r="G3008" i="11"/>
  <c r="G3004" i="11"/>
  <c r="G3000" i="11"/>
  <c r="G2996" i="11"/>
  <c r="G2992" i="11"/>
  <c r="G2988" i="11"/>
  <c r="G2984" i="11"/>
  <c r="G2980" i="11"/>
  <c r="G2976" i="11"/>
  <c r="G2972" i="11"/>
  <c r="G2968" i="11"/>
  <c r="G2964" i="11"/>
  <c r="G2960" i="11"/>
  <c r="G2956" i="11"/>
  <c r="G2952" i="11"/>
  <c r="G2948" i="11"/>
  <c r="G2944" i="11"/>
  <c r="G2940" i="11"/>
  <c r="G2936" i="11"/>
  <c r="G2932" i="11"/>
  <c r="G2928" i="11"/>
  <c r="G2924" i="11"/>
  <c r="G2920" i="11"/>
  <c r="G2916" i="11"/>
  <c r="G2912" i="11"/>
  <c r="G2908" i="11"/>
  <c r="G2904" i="11"/>
  <c r="G2900" i="11"/>
  <c r="G2896" i="11"/>
  <c r="G2892" i="11"/>
  <c r="G2888" i="11"/>
  <c r="G2884" i="11"/>
  <c r="G2880" i="11"/>
  <c r="G2876" i="11"/>
  <c r="G2872" i="11"/>
  <c r="G2868" i="11"/>
  <c r="G2864" i="11"/>
  <c r="G2860" i="11"/>
  <c r="G2856" i="11"/>
  <c r="G2852" i="11"/>
  <c r="G2848" i="11"/>
  <c r="G2844" i="11"/>
  <c r="G2840" i="11"/>
  <c r="G2836" i="11"/>
  <c r="G2832" i="11"/>
  <c r="G2828" i="11"/>
  <c r="G2824" i="11"/>
  <c r="G2820" i="11"/>
  <c r="G2816" i="11"/>
  <c r="G2812" i="11"/>
  <c r="G2808" i="11"/>
  <c r="G2804" i="11"/>
  <c r="G2800" i="11"/>
  <c r="G2796" i="11"/>
  <c r="G2792" i="11"/>
  <c r="G2788" i="11"/>
  <c r="G2784" i="11"/>
  <c r="G2780" i="11"/>
  <c r="G2776" i="11"/>
  <c r="G2772" i="11"/>
  <c r="G2768" i="11"/>
  <c r="G2764" i="11"/>
  <c r="G2760" i="11"/>
  <c r="G2756" i="11"/>
  <c r="G2752" i="11"/>
  <c r="G2748" i="11"/>
  <c r="G2744" i="11"/>
  <c r="G2740" i="11"/>
  <c r="G2736" i="11"/>
  <c r="G2732" i="11"/>
  <c r="G2728" i="11"/>
  <c r="G2724" i="11"/>
  <c r="G2720" i="11"/>
  <c r="G2716" i="11"/>
  <c r="G2712" i="11"/>
  <c r="G2708" i="11"/>
  <c r="G2704" i="11"/>
  <c r="G2700" i="11"/>
  <c r="G2696" i="11"/>
  <c r="G2692" i="11"/>
  <c r="G2688" i="11"/>
  <c r="G2684" i="11"/>
  <c r="G2680" i="11"/>
  <c r="G2676" i="11"/>
  <c r="G2672" i="11"/>
  <c r="G2668" i="11"/>
  <c r="G2664" i="11"/>
  <c r="G2660" i="11"/>
  <c r="G2656" i="11"/>
  <c r="G2652" i="11"/>
  <c r="G2648" i="11"/>
  <c r="G2644" i="11"/>
  <c r="G2640" i="11"/>
  <c r="G2636" i="11"/>
  <c r="G2632" i="11"/>
  <c r="G2628" i="11"/>
  <c r="G2624" i="11"/>
  <c r="G2620" i="11"/>
  <c r="G2616" i="11"/>
  <c r="G2612" i="11"/>
  <c r="G2608" i="11"/>
  <c r="G2604" i="11"/>
  <c r="G2600" i="11"/>
  <c r="G2596" i="11"/>
  <c r="G2592" i="11"/>
  <c r="G2588" i="11"/>
  <c r="G2584" i="11"/>
  <c r="G2580" i="11"/>
  <c r="G2576" i="11"/>
  <c r="G2572" i="11"/>
  <c r="G2568" i="11"/>
  <c r="G2564" i="11"/>
  <c r="G2560" i="11"/>
  <c r="G2556" i="11"/>
  <c r="G2552" i="11"/>
  <c r="G2548" i="11"/>
  <c r="G2544" i="11"/>
  <c r="G2540" i="11"/>
  <c r="G2536" i="11"/>
  <c r="G2532" i="11"/>
  <c r="G2528" i="11"/>
  <c r="G2524" i="11"/>
  <c r="G2520" i="11"/>
  <c r="G2516" i="11"/>
  <c r="G2512" i="11"/>
  <c r="G2508" i="11"/>
  <c r="G2504" i="11"/>
  <c r="G2500" i="11"/>
  <c r="G2496" i="11"/>
  <c r="G2492" i="11"/>
  <c r="G2488" i="11"/>
  <c r="G2484" i="11"/>
  <c r="G2480" i="11"/>
  <c r="G2476" i="11"/>
  <c r="G2472" i="11"/>
  <c r="G2468" i="11"/>
  <c r="G2464" i="11"/>
  <c r="G2460" i="11"/>
  <c r="G2456" i="11"/>
  <c r="G2452" i="11"/>
  <c r="G2448" i="11"/>
  <c r="G2444" i="11"/>
  <c r="G2440" i="11"/>
  <c r="G2436" i="11"/>
  <c r="G2432" i="11"/>
  <c r="G2428" i="11"/>
  <c r="G2424" i="11"/>
  <c r="G2420" i="11"/>
  <c r="G2416" i="11"/>
  <c r="G2412" i="11"/>
  <c r="G2408" i="11"/>
  <c r="G2404" i="11"/>
  <c r="G2400" i="11"/>
  <c r="G2396" i="11"/>
  <c r="G2392" i="11"/>
  <c r="G2388" i="11"/>
  <c r="G2384" i="11"/>
  <c r="G2380" i="11"/>
  <c r="G2376" i="11"/>
  <c r="G2372" i="11"/>
  <c r="G2368" i="11"/>
  <c r="G2364" i="11"/>
  <c r="G2360" i="11"/>
  <c r="G2356" i="11"/>
  <c r="G2352" i="11"/>
  <c r="G2348" i="11"/>
  <c r="G2344" i="11"/>
  <c r="G2340" i="11"/>
  <c r="G2336" i="11"/>
  <c r="G2332" i="11"/>
  <c r="G2328" i="11"/>
  <c r="G2324" i="11"/>
  <c r="G2320" i="11"/>
  <c r="G2316" i="11"/>
  <c r="G2312" i="11"/>
  <c r="G2308" i="11"/>
  <c r="G2304" i="11"/>
  <c r="G2300" i="11"/>
  <c r="G2296" i="11"/>
  <c r="G2292" i="11"/>
  <c r="G2288" i="11"/>
  <c r="G2284" i="11"/>
  <c r="G2280" i="11"/>
  <c r="G2276" i="11"/>
  <c r="G2272" i="11"/>
  <c r="G2268" i="11"/>
  <c r="G2264" i="11"/>
  <c r="G2260" i="11"/>
  <c r="G2256" i="11"/>
  <c r="G2252" i="11"/>
  <c r="G2248" i="11"/>
  <c r="G2244" i="11"/>
  <c r="G2240" i="11"/>
  <c r="G2236" i="11"/>
  <c r="G2232" i="11"/>
  <c r="G2228" i="11"/>
  <c r="G2224" i="11"/>
  <c r="G2220" i="11"/>
  <c r="G2216" i="11"/>
  <c r="G2212" i="11"/>
  <c r="G2208" i="11"/>
  <c r="G2204" i="11"/>
  <c r="G2200" i="11"/>
  <c r="G2196" i="11"/>
  <c r="G2192" i="11"/>
  <c r="G2188" i="11"/>
  <c r="G2184" i="11"/>
  <c r="G2180" i="11"/>
  <c r="G2176" i="11"/>
  <c r="G2172" i="11"/>
  <c r="G2168" i="11"/>
  <c r="G2164" i="11"/>
  <c r="G2160" i="11"/>
  <c r="G2156" i="11"/>
  <c r="G2152" i="11"/>
  <c r="G2148" i="11"/>
  <c r="G2144" i="11"/>
  <c r="G2140" i="11"/>
  <c r="G2136" i="11"/>
  <c r="G2132" i="11"/>
  <c r="G2128" i="11"/>
  <c r="G2124" i="11"/>
  <c r="G2120" i="11"/>
  <c r="G2116" i="11"/>
  <c r="G2112" i="11"/>
  <c r="G2108" i="11"/>
  <c r="G2104" i="11"/>
  <c r="G2100" i="11"/>
  <c r="G2096" i="11"/>
  <c r="G2092" i="11"/>
  <c r="G2088" i="11"/>
  <c r="G2084" i="11"/>
  <c r="G2080" i="11"/>
  <c r="G2076" i="11"/>
  <c r="G2072" i="11"/>
  <c r="G2068" i="11"/>
  <c r="G2064" i="11"/>
  <c r="G2060" i="11"/>
  <c r="G2056" i="11"/>
  <c r="G2052" i="11"/>
  <c r="G2048" i="11"/>
  <c r="G2044" i="11"/>
  <c r="G2040" i="11"/>
  <c r="G2036" i="11"/>
  <c r="G2032" i="11"/>
  <c r="G2028" i="11"/>
  <c r="G2024" i="11"/>
  <c r="G2020" i="11"/>
  <c r="G2016" i="11"/>
  <c r="G2012" i="11"/>
  <c r="G2008" i="11"/>
  <c r="G2004" i="11"/>
  <c r="G2000" i="11"/>
  <c r="G1996" i="11"/>
  <c r="G1992" i="11"/>
  <c r="G1988" i="11"/>
  <c r="G1984" i="11"/>
  <c r="G1980" i="11"/>
  <c r="G1976" i="11"/>
  <c r="G1972" i="11"/>
  <c r="G1968" i="11"/>
  <c r="G1964" i="11"/>
  <c r="G1960" i="11"/>
  <c r="G1956" i="11"/>
  <c r="G1952" i="11"/>
  <c r="G1948" i="11"/>
  <c r="G1944" i="11"/>
  <c r="G1940" i="11"/>
  <c r="G1936" i="11"/>
  <c r="G1932" i="11"/>
  <c r="G1928" i="11"/>
  <c r="G1924" i="11"/>
  <c r="G1920" i="11"/>
  <c r="G1916" i="11"/>
  <c r="G1912" i="11"/>
  <c r="G1908" i="11"/>
  <c r="G1904" i="11"/>
  <c r="G1900" i="11"/>
  <c r="G1896" i="11"/>
  <c r="G1892" i="11"/>
  <c r="G1888" i="11"/>
  <c r="G1884" i="11"/>
  <c r="G1880" i="11"/>
  <c r="G1876" i="11"/>
  <c r="G1872" i="11"/>
  <c r="G1868" i="11"/>
  <c r="G1864" i="11"/>
  <c r="G1860" i="11"/>
  <c r="G1856" i="11"/>
  <c r="G1852" i="11"/>
  <c r="G1848" i="11"/>
  <c r="G1844" i="11"/>
  <c r="G1840" i="11"/>
  <c r="G1836" i="11"/>
  <c r="G1832" i="11"/>
  <c r="G1828" i="11"/>
  <c r="G1824" i="11"/>
  <c r="G1820" i="11"/>
  <c r="G1816" i="11"/>
  <c r="G1812" i="11"/>
  <c r="G1808" i="11"/>
  <c r="G1804" i="11"/>
  <c r="G1800" i="11"/>
  <c r="G1796" i="11"/>
  <c r="G1792" i="11"/>
  <c r="G1788" i="11"/>
  <c r="G1784" i="11"/>
  <c r="G1780" i="11"/>
  <c r="G1776" i="11"/>
  <c r="G1772" i="11"/>
  <c r="G1768" i="11"/>
  <c r="G1764" i="11"/>
  <c r="G1760" i="11"/>
  <c r="G1756" i="11"/>
  <c r="G1752" i="11"/>
  <c r="G1748" i="11"/>
  <c r="G1744" i="11"/>
  <c r="G1740" i="11"/>
  <c r="G1736" i="11"/>
  <c r="G1732" i="11"/>
  <c r="G1728" i="11"/>
  <c r="G1724" i="11"/>
  <c r="G1720" i="11"/>
  <c r="G1716" i="11"/>
  <c r="G1712" i="11"/>
  <c r="G1708" i="11"/>
  <c r="G1704" i="11"/>
  <c r="G1700" i="11"/>
  <c r="G1696" i="11"/>
  <c r="G1692" i="11"/>
  <c r="G1688" i="11"/>
  <c r="G1684" i="11"/>
  <c r="G1680" i="11"/>
  <c r="G1676" i="11"/>
  <c r="G1672" i="11"/>
  <c r="G1668" i="11"/>
  <c r="G1664" i="11"/>
  <c r="G1660" i="11"/>
  <c r="G1656" i="11"/>
  <c r="G1652" i="11"/>
  <c r="G1648" i="11"/>
  <c r="G1644" i="11"/>
  <c r="G1640" i="11"/>
  <c r="G1636" i="11"/>
  <c r="G1632" i="11"/>
  <c r="G1628" i="11"/>
  <c r="G1624" i="11"/>
  <c r="G1620" i="11"/>
  <c r="G1616" i="11"/>
  <c r="G1612" i="11"/>
  <c r="G1608" i="11"/>
  <c r="G1604" i="11"/>
  <c r="G1600" i="11"/>
  <c r="G1596" i="11"/>
  <c r="G1592" i="11"/>
  <c r="G1588" i="11"/>
  <c r="G1584" i="11"/>
  <c r="G1580" i="11"/>
  <c r="G1576" i="11"/>
  <c r="G1572" i="11"/>
  <c r="G1568" i="11"/>
  <c r="G1564" i="11"/>
  <c r="G1560" i="11"/>
  <c r="G1556" i="11"/>
  <c r="G1552" i="11"/>
  <c r="G1548" i="11"/>
  <c r="G1544" i="11"/>
  <c r="G1540" i="11"/>
  <c r="G1536" i="11"/>
  <c r="G1532" i="11"/>
  <c r="G1528" i="11"/>
  <c r="G1524" i="11"/>
  <c r="G1520" i="11"/>
  <c r="G1516" i="11"/>
  <c r="G1512" i="11"/>
  <c r="G1508" i="11"/>
  <c r="G1504" i="11"/>
  <c r="G1500" i="11"/>
  <c r="G1496" i="11"/>
  <c r="G1492" i="11"/>
  <c r="G1488" i="11"/>
  <c r="G1484" i="11"/>
  <c r="G1480" i="11"/>
  <c r="G1476" i="11"/>
  <c r="G1472" i="11"/>
  <c r="G1468" i="11"/>
  <c r="G1464" i="11"/>
  <c r="G1460" i="11"/>
  <c r="G1456" i="11"/>
  <c r="G1452" i="11"/>
  <c r="G1448" i="11"/>
  <c r="G1444" i="11"/>
  <c r="G1440" i="11"/>
  <c r="G1436" i="11"/>
  <c r="G1432" i="11"/>
  <c r="G1428" i="11"/>
  <c r="G1424" i="11"/>
  <c r="G1420" i="11"/>
  <c r="G1416" i="11"/>
  <c r="G1412" i="11"/>
  <c r="G1408" i="11"/>
  <c r="G1404" i="11"/>
  <c r="G1400" i="11"/>
  <c r="G1396" i="11"/>
  <c r="G1392" i="11"/>
  <c r="G1388" i="11"/>
  <c r="G1384" i="11"/>
  <c r="G1380" i="11"/>
  <c r="G1376" i="11"/>
  <c r="G1372" i="11"/>
  <c r="G1368" i="11"/>
  <c r="G1364" i="11"/>
  <c r="G1360" i="11"/>
  <c r="G1356" i="11"/>
  <c r="G1352" i="11"/>
  <c r="G1348" i="11"/>
  <c r="G1344" i="11"/>
  <c r="G1340" i="11"/>
  <c r="G1336" i="11"/>
  <c r="G1332" i="11"/>
  <c r="G1328" i="11"/>
  <c r="G1324" i="11"/>
  <c r="G1320" i="11"/>
  <c r="G1316" i="11"/>
  <c r="G1312" i="11"/>
  <c r="G1308" i="11"/>
  <c r="G1304" i="11"/>
  <c r="G1300" i="11"/>
  <c r="G1296" i="11"/>
  <c r="G1292" i="11"/>
  <c r="G1288" i="11"/>
  <c r="G1284" i="11"/>
  <c r="G1280" i="11"/>
  <c r="G1276" i="11"/>
  <c r="G1272" i="11"/>
  <c r="G1268" i="11"/>
  <c r="G1264" i="11"/>
  <c r="G1260" i="11"/>
  <c r="G1256" i="11"/>
  <c r="G1252" i="11"/>
  <c r="G1248" i="11"/>
  <c r="G1244" i="11"/>
  <c r="G1240" i="11"/>
  <c r="G1236" i="11"/>
  <c r="G1232" i="11"/>
  <c r="G1228" i="11"/>
  <c r="G1224" i="11"/>
  <c r="G1220" i="11"/>
  <c r="G1216" i="11"/>
  <c r="G1212" i="11"/>
  <c r="G1208" i="11"/>
  <c r="G1204" i="11"/>
  <c r="G1200" i="11"/>
  <c r="G1196" i="11"/>
  <c r="G1192" i="11"/>
  <c r="G1188" i="11"/>
  <c r="G1184" i="11"/>
  <c r="G1180" i="11"/>
  <c r="G1176" i="11"/>
  <c r="G1172" i="11"/>
  <c r="G1168" i="11"/>
  <c r="G1164" i="11"/>
  <c r="G1160" i="11"/>
  <c r="G1156" i="11"/>
  <c r="G1152" i="11"/>
  <c r="G1148" i="11"/>
  <c r="G1144" i="11"/>
  <c r="G1140" i="11"/>
  <c r="G1136" i="11"/>
  <c r="G1132" i="11"/>
  <c r="G1128" i="11"/>
  <c r="G1124" i="11"/>
  <c r="G1120" i="11"/>
  <c r="G1116" i="11"/>
  <c r="G1112" i="11"/>
  <c r="G1108" i="11"/>
  <c r="G1104" i="11"/>
  <c r="G1100" i="11"/>
  <c r="G1096" i="11"/>
  <c r="G1092" i="11"/>
  <c r="G1088" i="11"/>
  <c r="G1084" i="11"/>
  <c r="G1080" i="11"/>
  <c r="G1076" i="11"/>
  <c r="G1072" i="11"/>
  <c r="G1068" i="11"/>
  <c r="G1064" i="11"/>
  <c r="G1060" i="11"/>
  <c r="G1056" i="11"/>
  <c r="G1052" i="11"/>
  <c r="G1048" i="11"/>
  <c r="G1044" i="11"/>
  <c r="G1040" i="11"/>
  <c r="G1036" i="11"/>
  <c r="G1032" i="11"/>
  <c r="G1028" i="11"/>
  <c r="G1024" i="11"/>
  <c r="G1020" i="11"/>
  <c r="G1016" i="11"/>
  <c r="G1012" i="11"/>
  <c r="G1008" i="11"/>
  <c r="G1004" i="11"/>
  <c r="G1000" i="11"/>
  <c r="G996" i="11"/>
  <c r="G992" i="11"/>
  <c r="G988" i="11"/>
  <c r="G984" i="11"/>
  <c r="G980" i="11"/>
  <c r="G976" i="11"/>
  <c r="G972" i="11"/>
  <c r="G968" i="11"/>
  <c r="G964" i="11"/>
  <c r="G960" i="11"/>
  <c r="G956" i="11"/>
  <c r="G952" i="11"/>
  <c r="G948" i="11"/>
  <c r="G944" i="11"/>
  <c r="G940" i="11"/>
  <c r="G936" i="11"/>
  <c r="G932" i="11"/>
  <c r="G928" i="11"/>
  <c r="G924" i="11"/>
  <c r="G920" i="11"/>
  <c r="G916" i="11"/>
  <c r="G912" i="11"/>
  <c r="G908" i="11"/>
  <c r="G904" i="11"/>
  <c r="G900" i="11"/>
  <c r="G896" i="11"/>
  <c r="G892" i="11"/>
  <c r="G888" i="11"/>
  <c r="G884" i="11"/>
  <c r="G880" i="11"/>
  <c r="G876" i="11"/>
  <c r="G872" i="11"/>
  <c r="G868" i="11"/>
  <c r="G864" i="11"/>
  <c r="G860" i="11"/>
  <c r="G856" i="11"/>
  <c r="G852" i="11"/>
  <c r="G848" i="11"/>
  <c r="G844" i="11"/>
  <c r="G840" i="11"/>
  <c r="G836" i="11"/>
  <c r="G832" i="11"/>
  <c r="G828" i="11"/>
  <c r="G824" i="11"/>
  <c r="G820" i="11"/>
  <c r="G816" i="11"/>
  <c r="G812" i="11"/>
  <c r="G808" i="11"/>
  <c r="G804" i="11"/>
  <c r="G800" i="11"/>
  <c r="G796" i="11"/>
  <c r="G792" i="11"/>
  <c r="G788" i="11"/>
  <c r="G784" i="11"/>
  <c r="G780" i="11"/>
  <c r="G776" i="11"/>
  <c r="G772" i="11"/>
  <c r="G768" i="11"/>
  <c r="G764" i="11"/>
  <c r="G760" i="11"/>
  <c r="G756" i="11"/>
  <c r="G752" i="11"/>
  <c r="G748" i="11"/>
  <c r="G744" i="11"/>
  <c r="G740" i="11"/>
  <c r="G736" i="11"/>
  <c r="G732" i="11"/>
  <c r="G728" i="11"/>
  <c r="G724" i="11"/>
  <c r="G720" i="11"/>
  <c r="G716" i="11"/>
  <c r="G712" i="11"/>
  <c r="G708" i="11"/>
  <c r="G704" i="11"/>
  <c r="G700" i="11"/>
  <c r="G696" i="11"/>
  <c r="G692" i="11"/>
  <c r="G688" i="11"/>
  <c r="G684" i="11"/>
  <c r="G680" i="11"/>
  <c r="G676" i="11"/>
  <c r="G672" i="11"/>
  <c r="G668" i="11"/>
  <c r="G664" i="11"/>
  <c r="G660" i="11"/>
  <c r="G656" i="11"/>
  <c r="G652" i="11"/>
  <c r="G648" i="11"/>
  <c r="G644" i="11"/>
  <c r="G640" i="11"/>
  <c r="G636" i="11"/>
  <c r="G632" i="11"/>
  <c r="G628" i="11"/>
  <c r="G624" i="11"/>
  <c r="G620" i="11"/>
  <c r="G616" i="11"/>
  <c r="G612" i="11"/>
  <c r="G608" i="11"/>
  <c r="G604" i="11"/>
  <c r="G600" i="11"/>
  <c r="G596" i="11"/>
  <c r="G592" i="11"/>
  <c r="G588" i="11"/>
  <c r="G584" i="11"/>
  <c r="G580" i="11"/>
  <c r="G576" i="11"/>
  <c r="G572" i="11"/>
  <c r="G568" i="11"/>
  <c r="G564" i="11"/>
  <c r="G560" i="11"/>
  <c r="G556" i="11"/>
  <c r="G552" i="11"/>
  <c r="G548" i="11"/>
  <c r="G544" i="11"/>
  <c r="G540" i="11"/>
  <c r="G536" i="11"/>
  <c r="G532" i="11"/>
  <c r="G528" i="11"/>
  <c r="G524" i="11"/>
  <c r="G520" i="11"/>
  <c r="G516" i="11"/>
  <c r="G512" i="11"/>
  <c r="G508" i="11"/>
  <c r="G504" i="11"/>
  <c r="G500" i="11"/>
  <c r="G496" i="11"/>
  <c r="G492" i="11"/>
  <c r="G488" i="11"/>
  <c r="G484" i="11"/>
  <c r="G480" i="11"/>
  <c r="G476" i="11"/>
  <c r="G472" i="11"/>
  <c r="G468" i="11"/>
  <c r="G464" i="11"/>
  <c r="G460" i="11"/>
  <c r="G456" i="11"/>
  <c r="G452" i="11"/>
  <c r="G448" i="11"/>
  <c r="G444" i="11"/>
  <c r="G440" i="11"/>
  <c r="G436" i="11"/>
  <c r="G432" i="11"/>
  <c r="G428" i="11"/>
  <c r="G424" i="11"/>
  <c r="G420" i="11"/>
  <c r="G416" i="11"/>
  <c r="G412" i="11"/>
  <c r="G408" i="11"/>
  <c r="G404" i="11"/>
  <c r="G400" i="11"/>
  <c r="G396" i="11"/>
  <c r="G392" i="11"/>
  <c r="G388" i="11"/>
  <c r="G384" i="11"/>
  <c r="G380" i="11"/>
  <c r="G376" i="11"/>
  <c r="G372" i="11"/>
  <c r="G368" i="11"/>
  <c r="G364" i="11"/>
  <c r="G360" i="11"/>
  <c r="G356" i="11"/>
  <c r="G352" i="11"/>
  <c r="G348" i="11"/>
  <c r="G344" i="11"/>
  <c r="G340" i="11"/>
  <c r="G336" i="11"/>
  <c r="G332" i="11"/>
  <c r="G328" i="11"/>
  <c r="G324" i="11"/>
  <c r="G320" i="11"/>
  <c r="G316" i="11"/>
  <c r="G312" i="11"/>
  <c r="G308" i="11"/>
  <c r="G304" i="11"/>
  <c r="G300" i="11"/>
  <c r="G296" i="11"/>
  <c r="G292" i="11"/>
  <c r="G288" i="11"/>
  <c r="G284" i="11"/>
  <c r="G280" i="11"/>
  <c r="G276" i="11"/>
  <c r="G272" i="11"/>
  <c r="G268" i="11"/>
  <c r="G264" i="11"/>
  <c r="G260" i="11"/>
  <c r="G256" i="11"/>
  <c r="G252" i="11"/>
  <c r="G248" i="11"/>
  <c r="G244" i="11"/>
  <c r="G240" i="11"/>
  <c r="G236" i="11"/>
  <c r="G232" i="11"/>
  <c r="G228" i="11"/>
  <c r="G224" i="11"/>
  <c r="G220" i="11"/>
  <c r="G216" i="11"/>
  <c r="G212" i="11"/>
  <c r="G208" i="11"/>
  <c r="G204" i="11"/>
  <c r="G200" i="11"/>
  <c r="G196" i="11"/>
  <c r="G192" i="11"/>
  <c r="G188" i="11"/>
  <c r="G184" i="11"/>
  <c r="G180" i="11"/>
  <c r="G176" i="11"/>
  <c r="G172" i="11"/>
  <c r="G168" i="11"/>
  <c r="G164" i="11"/>
  <c r="G160" i="11"/>
  <c r="G156" i="11"/>
  <c r="G152" i="11"/>
  <c r="G148" i="11"/>
  <c r="G144" i="11"/>
  <c r="G140" i="11"/>
  <c r="G136" i="11"/>
  <c r="G132" i="11"/>
  <c r="G128" i="11"/>
  <c r="G124" i="11"/>
  <c r="G120" i="11"/>
  <c r="G116" i="11"/>
  <c r="G112" i="11"/>
  <c r="G108" i="11"/>
  <c r="G104" i="11"/>
  <c r="G100" i="11"/>
  <c r="G96" i="11"/>
  <c r="G92" i="11"/>
  <c r="G88" i="11"/>
  <c r="G84" i="11"/>
  <c r="G80" i="11"/>
  <c r="G76" i="11"/>
  <c r="G72" i="11"/>
  <c r="G68" i="11"/>
  <c r="G64" i="11"/>
  <c r="G60" i="11"/>
  <c r="G56" i="11"/>
  <c r="G52" i="11"/>
  <c r="G48" i="11"/>
  <c r="G44" i="11"/>
  <c r="G40" i="11"/>
  <c r="G36" i="11"/>
  <c r="G32" i="11"/>
  <c r="G28" i="11"/>
  <c r="G24" i="11"/>
  <c r="G20" i="11"/>
  <c r="G16" i="11"/>
  <c r="G5293" i="11"/>
  <c r="G5277" i="11"/>
  <c r="G5261" i="11"/>
  <c r="G5245" i="11"/>
  <c r="G5229" i="11"/>
  <c r="G5213" i="11"/>
  <c r="G5197" i="11"/>
  <c r="G5181" i="11"/>
  <c r="G5165" i="11"/>
  <c r="G5149" i="11"/>
  <c r="G5133" i="11"/>
  <c r="G5117" i="11"/>
  <c r="G5101" i="11"/>
  <c r="G5085" i="11"/>
  <c r="G5069" i="11"/>
  <c r="G5053" i="11"/>
  <c r="G5037" i="11"/>
  <c r="G5021" i="11"/>
  <c r="G5005" i="11"/>
  <c r="G4989" i="11"/>
  <c r="G4973" i="11"/>
  <c r="G4957" i="11"/>
  <c r="G4941" i="11"/>
  <c r="G4925" i="11"/>
  <c r="G4909" i="11"/>
  <c r="G4893" i="11"/>
  <c r="G4877" i="11"/>
  <c r="G4861" i="11"/>
  <c r="G4845" i="11"/>
  <c r="G4829" i="11"/>
  <c r="G4813" i="11"/>
  <c r="G4797" i="11"/>
  <c r="G4781" i="11"/>
  <c r="G4765" i="11"/>
  <c r="G4749" i="11"/>
  <c r="G4733" i="11"/>
  <c r="G4717" i="11"/>
  <c r="G4701" i="11"/>
  <c r="G4685" i="11"/>
  <c r="G4669" i="11"/>
  <c r="G4653" i="11"/>
  <c r="G4637" i="11"/>
  <c r="G4621" i="11"/>
  <c r="G4605" i="11"/>
  <c r="G4589" i="11"/>
  <c r="G4573" i="11"/>
  <c r="G4557" i="11"/>
  <c r="G4541" i="11"/>
  <c r="G4525" i="11"/>
  <c r="G4509" i="11"/>
  <c r="G4493" i="11"/>
  <c r="G4477" i="11"/>
  <c r="G4461" i="11"/>
  <c r="G4445" i="11"/>
  <c r="G4429" i="11"/>
  <c r="G4413" i="11"/>
  <c r="G4397" i="11"/>
  <c r="G4381" i="11"/>
  <c r="G4365" i="11"/>
  <c r="G4349" i="11"/>
  <c r="G4333" i="11"/>
  <c r="G4324" i="11"/>
  <c r="G4316" i="11"/>
  <c r="G4308" i="11"/>
  <c r="G4300" i="11"/>
  <c r="G4292" i="11"/>
  <c r="G4284" i="11"/>
  <c r="G4276" i="11"/>
  <c r="G4269" i="11"/>
  <c r="G4264" i="11"/>
  <c r="G4259" i="11"/>
  <c r="G4253" i="11"/>
  <c r="G4248" i="11"/>
  <c r="G4243" i="11"/>
  <c r="G4237" i="11"/>
  <c r="G4232" i="11"/>
  <c r="G4227" i="11"/>
  <c r="G4221" i="11"/>
  <c r="G4216" i="11"/>
  <c r="G4211" i="11"/>
  <c r="G4205" i="11"/>
  <c r="G4200" i="11"/>
  <c r="G4195" i="11"/>
  <c r="G4189" i="11"/>
  <c r="G4184" i="11"/>
  <c r="G4179" i="11"/>
  <c r="G4173" i="11"/>
  <c r="G4168" i="11"/>
  <c r="G4163" i="11"/>
  <c r="G4157" i="11"/>
  <c r="G4152" i="11"/>
  <c r="G4147" i="11"/>
  <c r="G4141" i="11"/>
  <c r="G4136" i="11"/>
  <c r="G4131" i="11"/>
  <c r="G4125" i="11"/>
  <c r="G4120" i="11"/>
  <c r="G4115" i="11"/>
  <c r="G4109" i="11"/>
  <c r="G4104" i="11"/>
  <c r="G4099" i="11"/>
  <c r="G4093" i="11"/>
  <c r="G4088" i="11"/>
  <c r="G4083" i="11"/>
  <c r="G4077" i="11"/>
  <c r="G4072" i="11"/>
  <c r="G4067" i="11"/>
  <c r="G4061" i="11"/>
  <c r="G4056" i="11"/>
  <c r="G4051" i="11"/>
  <c r="G4045" i="11"/>
  <c r="G4040" i="11"/>
  <c r="G4035" i="11"/>
  <c r="G4029" i="11"/>
  <c r="G4024" i="11"/>
  <c r="G4019" i="11"/>
  <c r="G4013" i="11"/>
  <c r="G4008" i="11"/>
  <c r="G4003" i="11"/>
  <c r="G3997" i="11"/>
  <c r="G3992" i="11"/>
  <c r="G3987" i="11"/>
  <c r="G3981" i="11"/>
  <c r="G3976" i="11"/>
  <c r="G3971" i="11"/>
  <c r="G3965" i="11"/>
  <c r="G3960" i="11"/>
  <c r="G3955" i="11"/>
  <c r="G3949" i="11"/>
  <c r="G3944" i="11"/>
  <c r="G3939" i="11"/>
  <c r="G3933" i="11"/>
  <c r="G3928" i="11"/>
  <c r="G3923" i="11"/>
  <c r="G3917" i="11"/>
  <c r="G3912" i="11"/>
  <c r="G3907" i="11"/>
  <c r="G3901" i="11"/>
  <c r="G3896" i="11"/>
  <c r="G3891" i="11"/>
  <c r="G3885" i="11"/>
  <c r="G3880" i="11"/>
  <c r="G3875" i="11"/>
  <c r="G3869" i="11"/>
  <c r="G3864" i="11"/>
  <c r="G3859" i="11"/>
  <c r="G3853" i="11"/>
  <c r="G3848" i="11"/>
  <c r="G3843" i="11"/>
  <c r="G3839" i="11"/>
  <c r="G3835" i="11"/>
  <c r="G3831" i="11"/>
  <c r="G3827" i="11"/>
  <c r="G3823" i="11"/>
  <c r="G3819" i="11"/>
  <c r="G3815" i="11"/>
  <c r="G3811" i="11"/>
  <c r="G3807" i="11"/>
  <c r="G3803" i="11"/>
  <c r="G3799" i="11"/>
  <c r="G3795" i="11"/>
  <c r="G3791" i="11"/>
  <c r="G3787" i="11"/>
  <c r="G3783" i="11"/>
  <c r="G3779" i="11"/>
  <c r="G3775" i="11"/>
  <c r="G3771" i="11"/>
  <c r="G3767" i="11"/>
  <c r="G3763" i="11"/>
  <c r="G3759" i="11"/>
  <c r="G3755" i="11"/>
  <c r="G3751" i="11"/>
  <c r="G3747" i="11"/>
  <c r="G3743" i="11"/>
  <c r="G3739" i="11"/>
  <c r="G3735" i="11"/>
  <c r="G3731" i="11"/>
  <c r="G3727" i="11"/>
  <c r="G3723" i="11"/>
  <c r="G3719" i="11"/>
  <c r="G3715" i="11"/>
  <c r="G3711" i="11"/>
  <c r="G3707" i="11"/>
  <c r="G3703" i="11"/>
  <c r="G3699" i="11"/>
  <c r="G3695" i="11"/>
  <c r="G3691" i="11"/>
  <c r="G3687" i="11"/>
  <c r="G3683" i="11"/>
  <c r="G3679" i="11"/>
  <c r="G3675" i="11"/>
  <c r="G3671" i="11"/>
  <c r="G3667" i="11"/>
  <c r="G3663" i="11"/>
  <c r="G3659" i="11"/>
  <c r="G3655" i="11"/>
  <c r="G3651" i="11"/>
  <c r="G3647" i="11"/>
  <c r="G3643" i="11"/>
  <c r="G3639" i="11"/>
  <c r="G3635" i="11"/>
  <c r="G3631" i="11"/>
  <c r="G3627" i="11"/>
  <c r="G3623" i="11"/>
  <c r="G3619" i="11"/>
  <c r="G3615" i="11"/>
  <c r="G3611" i="11"/>
  <c r="G3607" i="11"/>
  <c r="G3603" i="11"/>
  <c r="G3599" i="11"/>
  <c r="G3595" i="11"/>
  <c r="G3591" i="11"/>
  <c r="G3587" i="11"/>
  <c r="G3583" i="11"/>
  <c r="G3579" i="11"/>
  <c r="G3575" i="11"/>
  <c r="G3571" i="11"/>
  <c r="G3567" i="11"/>
  <c r="G3563" i="11"/>
  <c r="G3559" i="11"/>
  <c r="G3555" i="11"/>
  <c r="G3551" i="11"/>
  <c r="G3547" i="11"/>
  <c r="G3543" i="11"/>
  <c r="G3539" i="11"/>
  <c r="G3535" i="11"/>
  <c r="G3531" i="11"/>
  <c r="G3527" i="11"/>
  <c r="G3523" i="11"/>
  <c r="G3519" i="11"/>
  <c r="G3515" i="11"/>
  <c r="G3511" i="11"/>
  <c r="G3507" i="11"/>
  <c r="G3503" i="11"/>
  <c r="G3499" i="11"/>
  <c r="G3495" i="11"/>
  <c r="G3491" i="11"/>
  <c r="G3487" i="11"/>
  <c r="G3483" i="11"/>
  <c r="G3479" i="11"/>
  <c r="G3475" i="11"/>
  <c r="G3471" i="11"/>
  <c r="G3467" i="11"/>
  <c r="G3463" i="11"/>
  <c r="G3459" i="11"/>
  <c r="G3455" i="11"/>
  <c r="G3451" i="11"/>
  <c r="G3447" i="11"/>
  <c r="G3443" i="11"/>
  <c r="G3439" i="11"/>
  <c r="G3435" i="11"/>
  <c r="G3431" i="11"/>
  <c r="G3427" i="11"/>
  <c r="G3423" i="11"/>
  <c r="G3419" i="11"/>
  <c r="G3415" i="11"/>
  <c r="G3411" i="11"/>
  <c r="G3407" i="11"/>
  <c r="G3403" i="11"/>
  <c r="G3399" i="11"/>
  <c r="G3395" i="11"/>
  <c r="G3391" i="11"/>
  <c r="G3387" i="11"/>
  <c r="G3383" i="11"/>
  <c r="G3379" i="11"/>
  <c r="G3375" i="11"/>
  <c r="G3371" i="11"/>
  <c r="G3367" i="11"/>
  <c r="G3363" i="11"/>
  <c r="G3359" i="11"/>
  <c r="G3355" i="11"/>
  <c r="G3351" i="11"/>
  <c r="G3347" i="11"/>
  <c r="G3343" i="11"/>
  <c r="G3339" i="11"/>
  <c r="G3335" i="11"/>
  <c r="G3331" i="11"/>
  <c r="G3327" i="11"/>
  <c r="G3323" i="11"/>
  <c r="G3319" i="11"/>
  <c r="G3315" i="11"/>
  <c r="G3311" i="11"/>
  <c r="G3307" i="11"/>
  <c r="G3303" i="11"/>
  <c r="G3299" i="11"/>
  <c r="G3295" i="11"/>
  <c r="G3291" i="11"/>
  <c r="G3287" i="11"/>
  <c r="G3283" i="11"/>
  <c r="G3279" i="11"/>
  <c r="G3275" i="11"/>
  <c r="G3271" i="11"/>
  <c r="G3267" i="11"/>
  <c r="G3263" i="11"/>
  <c r="G3259" i="11"/>
  <c r="G3255" i="11"/>
  <c r="G3251" i="11"/>
  <c r="G3247" i="11"/>
  <c r="G3243" i="11"/>
  <c r="G3239" i="11"/>
  <c r="G3235" i="11"/>
  <c r="G3231" i="11"/>
  <c r="G3227" i="11"/>
  <c r="G3223" i="11"/>
  <c r="G3219" i="11"/>
  <c r="G3215" i="11"/>
  <c r="G3211" i="11"/>
  <c r="G3207" i="11"/>
  <c r="G3203" i="11"/>
  <c r="G3199" i="11"/>
  <c r="G3195" i="11"/>
  <c r="G3191" i="11"/>
  <c r="G3187" i="11"/>
  <c r="G3183" i="11"/>
  <c r="G3179" i="11"/>
  <c r="G3175" i="11"/>
  <c r="G3171" i="11"/>
  <c r="G3167" i="11"/>
  <c r="G3163" i="11"/>
  <c r="G3159" i="11"/>
  <c r="G3155" i="11"/>
  <c r="G3151" i="11"/>
  <c r="G3147" i="11"/>
  <c r="G3143" i="11"/>
  <c r="G3139" i="11"/>
  <c r="G3135" i="11"/>
  <c r="G3131" i="11"/>
  <c r="G3127" i="11"/>
  <c r="G3123" i="11"/>
  <c r="G3119" i="11"/>
  <c r="G3115" i="11"/>
  <c r="G3111" i="11"/>
  <c r="G3107" i="11"/>
  <c r="G3103" i="11"/>
  <c r="G3099" i="11"/>
  <c r="G3095" i="11"/>
  <c r="G3091" i="11"/>
  <c r="G3087" i="11"/>
  <c r="G3083" i="11"/>
  <c r="G3079" i="11"/>
  <c r="G3075" i="11"/>
  <c r="G3071" i="11"/>
  <c r="G3067" i="11"/>
  <c r="G3063" i="11"/>
  <c r="G3059" i="11"/>
  <c r="G3055" i="11"/>
  <c r="G3051" i="11"/>
  <c r="G3047" i="11"/>
  <c r="G3043" i="11"/>
  <c r="G3039" i="11"/>
  <c r="G3035" i="11"/>
  <c r="G3031" i="11"/>
  <c r="G3027" i="11"/>
  <c r="G3023" i="11"/>
  <c r="G3019" i="11"/>
  <c r="G3015" i="11"/>
  <c r="G3011" i="11"/>
  <c r="G3007" i="11"/>
  <c r="G3003" i="11"/>
  <c r="G2999" i="11"/>
  <c r="G2995" i="11"/>
  <c r="G2991" i="11"/>
  <c r="G2987" i="11"/>
  <c r="G2983" i="11"/>
  <c r="G2979" i="11"/>
  <c r="G2975" i="11"/>
  <c r="G2971" i="11"/>
  <c r="G2967" i="11"/>
  <c r="G2963" i="11"/>
  <c r="G2959" i="11"/>
  <c r="G2955" i="11"/>
  <c r="G2951" i="11"/>
  <c r="G2947" i="11"/>
  <c r="G2943" i="11"/>
  <c r="G2939" i="11"/>
  <c r="G2935" i="11"/>
  <c r="G2931" i="11"/>
  <c r="G2927" i="11"/>
  <c r="G2923" i="11"/>
  <c r="G2919" i="11"/>
  <c r="G2915" i="11"/>
  <c r="G2911" i="11"/>
  <c r="G2907" i="11"/>
  <c r="G2903" i="11"/>
  <c r="G2899" i="11"/>
  <c r="G2895" i="11"/>
  <c r="G2891" i="11"/>
  <c r="G2887" i="11"/>
  <c r="G2883" i="11"/>
  <c r="G2879" i="11"/>
  <c r="G2875" i="11"/>
  <c r="G2871" i="11"/>
  <c r="G2867" i="11"/>
  <c r="G2863" i="11"/>
  <c r="G2859" i="11"/>
  <c r="G2855" i="11"/>
  <c r="G2851" i="11"/>
  <c r="G2847" i="11"/>
  <c r="G2843" i="11"/>
  <c r="G2839" i="11"/>
  <c r="G2835" i="11"/>
  <c r="G2831" i="11"/>
  <c r="G2827" i="11"/>
  <c r="G2823" i="11"/>
  <c r="G2819" i="11"/>
  <c r="G2815" i="11"/>
  <c r="G2811" i="11"/>
  <c r="G2807" i="11"/>
  <c r="G2803" i="11"/>
  <c r="G2799" i="11"/>
  <c r="G2795" i="11"/>
  <c r="G2791" i="11"/>
  <c r="G2787" i="11"/>
  <c r="G2783" i="11"/>
  <c r="G2779" i="11"/>
  <c r="G2775" i="11"/>
  <c r="G2771" i="11"/>
  <c r="G2767" i="11"/>
  <c r="G2763" i="11"/>
  <c r="G2759" i="11"/>
  <c r="G2755" i="11"/>
  <c r="G2751" i="11"/>
  <c r="G2747" i="11"/>
  <c r="G2743" i="11"/>
  <c r="G2739" i="11"/>
  <c r="G2735" i="11"/>
  <c r="G2731" i="11"/>
  <c r="G2727" i="11"/>
  <c r="G2723" i="11"/>
  <c r="G2719" i="11"/>
  <c r="G2715" i="11"/>
  <c r="G2711" i="11"/>
  <c r="G2707" i="11"/>
  <c r="G2703" i="11"/>
  <c r="G2699" i="11"/>
  <c r="G2695" i="11"/>
  <c r="G2691" i="11"/>
  <c r="G2687" i="11"/>
  <c r="G2683" i="11"/>
  <c r="G2679" i="11"/>
  <c r="G2675" i="11"/>
  <c r="G2671" i="11"/>
  <c r="G2667" i="11"/>
  <c r="G2663" i="11"/>
  <c r="G2659" i="11"/>
  <c r="G2655" i="11"/>
  <c r="G2651" i="11"/>
  <c r="G2647" i="11"/>
  <c r="G2643" i="11"/>
  <c r="G2639" i="11"/>
  <c r="G2635" i="11"/>
  <c r="G2631" i="11"/>
  <c r="G2627" i="11"/>
  <c r="G2623" i="11"/>
  <c r="G2619" i="11"/>
  <c r="G2615" i="11"/>
  <c r="G2611" i="11"/>
  <c r="G2607" i="11"/>
  <c r="G2603" i="11"/>
  <c r="G2599" i="11"/>
  <c r="G2595" i="11"/>
  <c r="G2591" i="11"/>
  <c r="G2587" i="11"/>
  <c r="G2583" i="11"/>
  <c r="G2579" i="11"/>
  <c r="G2575" i="11"/>
  <c r="G2571" i="11"/>
  <c r="G2567" i="11"/>
  <c r="G2563" i="11"/>
  <c r="G2559" i="11"/>
  <c r="G2555" i="11"/>
  <c r="G2551" i="11"/>
  <c r="G2547" i="11"/>
  <c r="G2543" i="11"/>
  <c r="G2539" i="11"/>
  <c r="G2535" i="11"/>
  <c r="G2531" i="11"/>
  <c r="G2527" i="11"/>
  <c r="G2523" i="11"/>
  <c r="G2519" i="11"/>
  <c r="G2515" i="11"/>
  <c r="G2511" i="11"/>
  <c r="G2507" i="11"/>
  <c r="G2503" i="11"/>
  <c r="G2499" i="11"/>
  <c r="G2495" i="11"/>
  <c r="G2491" i="11"/>
  <c r="G2487" i="11"/>
  <c r="G2483" i="11"/>
  <c r="G2479" i="11"/>
  <c r="G2475" i="11"/>
  <c r="G2471" i="11"/>
  <c r="G2467" i="11"/>
  <c r="G2463" i="11"/>
  <c r="G2459" i="11"/>
  <c r="G2455" i="11"/>
  <c r="G2451" i="11"/>
  <c r="G2447" i="11"/>
  <c r="G2443" i="11"/>
  <c r="G2439" i="11"/>
  <c r="G2435" i="11"/>
  <c r="G2431" i="11"/>
  <c r="G2427" i="11"/>
  <c r="G2423" i="11"/>
  <c r="G2419" i="11"/>
  <c r="G2415" i="11"/>
  <c r="G2411" i="11"/>
  <c r="G2407" i="11"/>
  <c r="G2403" i="11"/>
  <c r="G2399" i="11"/>
  <c r="G2395" i="11"/>
  <c r="G2391" i="11"/>
  <c r="G2387" i="11"/>
  <c r="G2383" i="11"/>
  <c r="G2379" i="11"/>
  <c r="G2375" i="11"/>
  <c r="G2371" i="11"/>
  <c r="G2367" i="11"/>
  <c r="G2363" i="11"/>
  <c r="G2359" i="11"/>
  <c r="G2355" i="11"/>
  <c r="G2351" i="11"/>
  <c r="G2347" i="11"/>
  <c r="G2343" i="11"/>
  <c r="G2339" i="11"/>
  <c r="G2335" i="11"/>
  <c r="G2331" i="11"/>
  <c r="G2327" i="11"/>
  <c r="G2323" i="11"/>
  <c r="G2319" i="11"/>
  <c r="G2315" i="11"/>
  <c r="G2311" i="11"/>
  <c r="G2307" i="11"/>
  <c r="G2303" i="11"/>
  <c r="G2299" i="11"/>
  <c r="G2295" i="11"/>
  <c r="G2291" i="11"/>
  <c r="G2287" i="11"/>
  <c r="G2283" i="11"/>
  <c r="G2279" i="11"/>
  <c r="G2275" i="11"/>
  <c r="G2271" i="11"/>
  <c r="G2267" i="11"/>
  <c r="G2263" i="11"/>
  <c r="G2259" i="11"/>
  <c r="G2255" i="11"/>
  <c r="G2251" i="11"/>
  <c r="G2247" i="11"/>
  <c r="G2243" i="11"/>
  <c r="G2239" i="11"/>
  <c r="G2235" i="11"/>
  <c r="G2231" i="11"/>
  <c r="G2227" i="11"/>
  <c r="G2223" i="11"/>
  <c r="G2219" i="11"/>
  <c r="G2215" i="11"/>
  <c r="G2211" i="11"/>
  <c r="G2207" i="11"/>
  <c r="G2203" i="11"/>
  <c r="G2199" i="11"/>
  <c r="G2195" i="11"/>
  <c r="G2191" i="11"/>
  <c r="G2187" i="11"/>
  <c r="G2183" i="11"/>
  <c r="G2179" i="11"/>
  <c r="G2175" i="11"/>
  <c r="G2171" i="11"/>
  <c r="G2167" i="11"/>
  <c r="G2163" i="11"/>
  <c r="G2159" i="11"/>
  <c r="G2155" i="11"/>
  <c r="G2151" i="11"/>
  <c r="G2147" i="11"/>
  <c r="G2143" i="11"/>
  <c r="G2139" i="11"/>
  <c r="G2135" i="11"/>
  <c r="G2131" i="11"/>
  <c r="G2127" i="11"/>
  <c r="G2123" i="11"/>
  <c r="G2119" i="11"/>
  <c r="G2115" i="11"/>
  <c r="G2111" i="11"/>
  <c r="G2107" i="11"/>
  <c r="G2103" i="11"/>
  <c r="G2099" i="11"/>
  <c r="G2095" i="11"/>
  <c r="G2091" i="11"/>
  <c r="G2087" i="11"/>
  <c r="G2083" i="11"/>
  <c r="G2079" i="11"/>
  <c r="G2075" i="11"/>
  <c r="G2071" i="11"/>
  <c r="G2067" i="11"/>
  <c r="G2063" i="11"/>
  <c r="G2059" i="11"/>
  <c r="G2055" i="11"/>
  <c r="G2051" i="11"/>
  <c r="G2047" i="11"/>
  <c r="G2043" i="11"/>
  <c r="G2039" i="11"/>
  <c r="G2035" i="11"/>
  <c r="G2031" i="11"/>
  <c r="G2027" i="11"/>
  <c r="G2023" i="11"/>
  <c r="G2019" i="11"/>
  <c r="G2015" i="11"/>
  <c r="G2011" i="11"/>
  <c r="G2007" i="11"/>
  <c r="G2003" i="11"/>
  <c r="G1999" i="11"/>
  <c r="G1995" i="11"/>
  <c r="G1991" i="11"/>
  <c r="G1987" i="11"/>
  <c r="G1983" i="11"/>
  <c r="G1979" i="11"/>
  <c r="G1975" i="11"/>
  <c r="G1971" i="11"/>
  <c r="G1967" i="11"/>
  <c r="G1963" i="11"/>
  <c r="G1959" i="11"/>
  <c r="G1955" i="11"/>
  <c r="G1951" i="11"/>
  <c r="G1947" i="11"/>
  <c r="G1943" i="11"/>
  <c r="G1939" i="11"/>
  <c r="G1935" i="11"/>
  <c r="G1931" i="11"/>
  <c r="G1927" i="11"/>
  <c r="G1923" i="11"/>
  <c r="G1919" i="11"/>
  <c r="G1915" i="11"/>
  <c r="G1911" i="11"/>
  <c r="G1907" i="11"/>
  <c r="G1903" i="11"/>
  <c r="G1899" i="11"/>
  <c r="G1895" i="11"/>
  <c r="G1891" i="11"/>
  <c r="G1887" i="11"/>
  <c r="G1883" i="11"/>
  <c r="G1879" i="11"/>
  <c r="G1875" i="11"/>
  <c r="G1871" i="11"/>
  <c r="G1867" i="11"/>
  <c r="G1863" i="11"/>
  <c r="G1859" i="11"/>
  <c r="G1855" i="11"/>
  <c r="G1851" i="11"/>
  <c r="G1847" i="11"/>
  <c r="G1843" i="11"/>
  <c r="G1839" i="11"/>
  <c r="G1835" i="11"/>
  <c r="G1831" i="11"/>
  <c r="G1827" i="11"/>
  <c r="G1823" i="11"/>
  <c r="G1819" i="11"/>
  <c r="G1815" i="11"/>
  <c r="G1811" i="11"/>
  <c r="G1807" i="11"/>
  <c r="G1803" i="11"/>
  <c r="G1799" i="11"/>
  <c r="G1795" i="11"/>
  <c r="G1791" i="11"/>
  <c r="G1787" i="11"/>
  <c r="G1783" i="11"/>
  <c r="G1779" i="11"/>
  <c r="G1775" i="11"/>
  <c r="G1771" i="11"/>
  <c r="G1767" i="11"/>
  <c r="G1763" i="11"/>
  <c r="G1759" i="11"/>
  <c r="G1755" i="11"/>
  <c r="G1751" i="11"/>
  <c r="G1747" i="11"/>
  <c r="G1743" i="11"/>
  <c r="G1739" i="11"/>
  <c r="G1735" i="11"/>
  <c r="G1731" i="11"/>
  <c r="G1727" i="11"/>
  <c r="G1723" i="11"/>
  <c r="G1719" i="11"/>
  <c r="G1715" i="11"/>
  <c r="G1711" i="11"/>
  <c r="G1707" i="11"/>
  <c r="G1703" i="11"/>
  <c r="G1699" i="11"/>
  <c r="G1695" i="11"/>
  <c r="G1691" i="11"/>
  <c r="G1687" i="11"/>
  <c r="G1683" i="11"/>
  <c r="G1679" i="11"/>
  <c r="G1675" i="11"/>
  <c r="G1671" i="11"/>
  <c r="G1667" i="11"/>
  <c r="G1663" i="11"/>
  <c r="G1659" i="11"/>
  <c r="G1655" i="11"/>
  <c r="G1651" i="11"/>
  <c r="G1647" i="11"/>
  <c r="G1643" i="11"/>
  <c r="G1639" i="11"/>
  <c r="G1635" i="11"/>
  <c r="G1631" i="11"/>
  <c r="G1627" i="11"/>
  <c r="G1623" i="11"/>
  <c r="G1619" i="11"/>
  <c r="G1615" i="11"/>
  <c r="G1611" i="11"/>
  <c r="G1607" i="11"/>
  <c r="G1603" i="11"/>
  <c r="G1599" i="11"/>
  <c r="G1595" i="11"/>
  <c r="G1591" i="11"/>
  <c r="G1587" i="11"/>
  <c r="G1583" i="11"/>
  <c r="G1579" i="11"/>
  <c r="G1575" i="11"/>
  <c r="G1571" i="11"/>
  <c r="G1567" i="11"/>
  <c r="G1563" i="11"/>
  <c r="G1559" i="11"/>
  <c r="G1555" i="11"/>
  <c r="G1551" i="11"/>
  <c r="G1547" i="11"/>
  <c r="G1543" i="11"/>
  <c r="G1539" i="11"/>
  <c r="G1535" i="11"/>
  <c r="G1531" i="11"/>
  <c r="G1527" i="11"/>
  <c r="G1523" i="11"/>
  <c r="G1519" i="11"/>
  <c r="G1515" i="11"/>
  <c r="G1511" i="11"/>
  <c r="G1507" i="11"/>
  <c r="G1503" i="11"/>
  <c r="G1499" i="11"/>
  <c r="G1495" i="11"/>
  <c r="G1491" i="11"/>
  <c r="G1487" i="11"/>
  <c r="G1483" i="11"/>
  <c r="G1479" i="11"/>
  <c r="G1475" i="11"/>
  <c r="G1471" i="11"/>
  <c r="G1467" i="11"/>
  <c r="G1463" i="11"/>
  <c r="G1459" i="11"/>
  <c r="G1455" i="11"/>
  <c r="G1451" i="11"/>
  <c r="G1447" i="11"/>
  <c r="G1443" i="11"/>
  <c r="G1439" i="11"/>
  <c r="G1435" i="11"/>
  <c r="G1431" i="11"/>
  <c r="G1427" i="11"/>
  <c r="G1423" i="11"/>
  <c r="G1419" i="11"/>
  <c r="G1415" i="11"/>
  <c r="G1411" i="11"/>
  <c r="G1407" i="11"/>
  <c r="G1403" i="11"/>
  <c r="G1399" i="11"/>
  <c r="G1395" i="11"/>
  <c r="G1391" i="11"/>
  <c r="G1387" i="11"/>
  <c r="G1383" i="11"/>
  <c r="G1379" i="11"/>
  <c r="G1375" i="11"/>
  <c r="G1371" i="11"/>
  <c r="G1367" i="11"/>
  <c r="G1363" i="11"/>
  <c r="G1359" i="11"/>
  <c r="G1355" i="11"/>
  <c r="G1351" i="11"/>
  <c r="G1347" i="11"/>
  <c r="G1343" i="11"/>
  <c r="G1339" i="11"/>
  <c r="G1335" i="11"/>
  <c r="G1331" i="11"/>
  <c r="G1327" i="11"/>
  <c r="G1323" i="11"/>
  <c r="G1319" i="11"/>
  <c r="G1315" i="11"/>
  <c r="G1311" i="11"/>
  <c r="G1307" i="11"/>
  <c r="G1303" i="11"/>
  <c r="G1299" i="11"/>
  <c r="G1295" i="11"/>
  <c r="G1291" i="11"/>
  <c r="G1287" i="11"/>
  <c r="G1283" i="11"/>
  <c r="G1279" i="11"/>
  <c r="G1275" i="11"/>
  <c r="G1271" i="11"/>
  <c r="G1267" i="11"/>
  <c r="G1263" i="11"/>
  <c r="G1259" i="11"/>
  <c r="G1255" i="11"/>
  <c r="G1251" i="11"/>
  <c r="G1247" i="11"/>
  <c r="G1243" i="11"/>
  <c r="G1239" i="11"/>
  <c r="G1235" i="11"/>
  <c r="G1231" i="11"/>
  <c r="G1227" i="11"/>
  <c r="G1223" i="11"/>
  <c r="G1219" i="11"/>
  <c r="G1215" i="11"/>
  <c r="G1211" i="11"/>
  <c r="G1207" i="11"/>
  <c r="G1203" i="11"/>
  <c r="G1199" i="11"/>
  <c r="G1195" i="11"/>
  <c r="G1191" i="11"/>
  <c r="G1187" i="11"/>
  <c r="G1183" i="11"/>
  <c r="G1179" i="11"/>
  <c r="G1175" i="11"/>
  <c r="G1171" i="11"/>
  <c r="G1167" i="11"/>
  <c r="G1163" i="11"/>
  <c r="G1159" i="11"/>
  <c r="G1155" i="11"/>
  <c r="G1151" i="11"/>
  <c r="G1147" i="11"/>
  <c r="G1143" i="11"/>
  <c r="G1139" i="11"/>
  <c r="G1135" i="11"/>
  <c r="G1131" i="11"/>
  <c r="G1127" i="11"/>
  <c r="G1123" i="11"/>
  <c r="G1119" i="11"/>
  <c r="G1115" i="11"/>
  <c r="G1111" i="11"/>
  <c r="G1107" i="11"/>
  <c r="G1103" i="11"/>
  <c r="G1099" i="11"/>
  <c r="G1095" i="11"/>
  <c r="G1091" i="11"/>
  <c r="G1087" i="11"/>
  <c r="G1083" i="11"/>
  <c r="G1079" i="11"/>
  <c r="G1075" i="11"/>
  <c r="G1071" i="11"/>
  <c r="G1067" i="11"/>
  <c r="G1063" i="11"/>
  <c r="G1059" i="11"/>
  <c r="G1055" i="11"/>
  <c r="G1051" i="11"/>
  <c r="G1047" i="11"/>
  <c r="G1043" i="11"/>
  <c r="G1039" i="11"/>
  <c r="G1035" i="11"/>
  <c r="G1031" i="11"/>
  <c r="G1027" i="11"/>
  <c r="G1023" i="11"/>
  <c r="G1019" i="11"/>
  <c r="G1015" i="11"/>
  <c r="G1011" i="11"/>
  <c r="G1007" i="11"/>
  <c r="G1003" i="11"/>
  <c r="G999" i="11"/>
  <c r="G995" i="11"/>
  <c r="G991" i="11"/>
  <c r="G987" i="11"/>
  <c r="G983" i="11"/>
  <c r="G979" i="11"/>
  <c r="G975" i="11"/>
  <c r="G971" i="11"/>
  <c r="G967" i="11"/>
  <c r="G963" i="11"/>
  <c r="G959" i="11"/>
  <c r="G955" i="11"/>
  <c r="G951" i="11"/>
  <c r="G947" i="11"/>
  <c r="G943" i="11"/>
  <c r="G939" i="11"/>
  <c r="G935" i="11"/>
  <c r="G931" i="11"/>
  <c r="G927" i="11"/>
  <c r="G923" i="11"/>
  <c r="G919" i="11"/>
  <c r="G915" i="11"/>
  <c r="G911" i="11"/>
  <c r="G907" i="11"/>
  <c r="G903" i="11"/>
  <c r="G899" i="11"/>
  <c r="G895" i="11"/>
  <c r="G891" i="11"/>
  <c r="G887" i="11"/>
  <c r="G883" i="11"/>
  <c r="G879" i="11"/>
  <c r="G875" i="11"/>
  <c r="G871" i="11"/>
  <c r="G867" i="11"/>
  <c r="G863" i="11"/>
  <c r="G859" i="11"/>
  <c r="G855" i="11"/>
  <c r="G851" i="11"/>
  <c r="G847" i="11"/>
  <c r="G843" i="11"/>
  <c r="G839" i="11"/>
  <c r="G835" i="11"/>
  <c r="G831" i="11"/>
  <c r="G827" i="11"/>
  <c r="G823" i="11"/>
  <c r="G819" i="11"/>
  <c r="G815" i="11"/>
  <c r="G811" i="11"/>
  <c r="G807" i="11"/>
  <c r="G803" i="11"/>
  <c r="G799" i="11"/>
  <c r="G795" i="11"/>
  <c r="G791" i="11"/>
  <c r="G787" i="11"/>
  <c r="G783" i="11"/>
  <c r="G779" i="11"/>
  <c r="G775" i="11"/>
  <c r="G771" i="11"/>
  <c r="G767" i="11"/>
  <c r="G763" i="11"/>
  <c r="G759" i="11"/>
  <c r="G755" i="11"/>
  <c r="G751" i="11"/>
  <c r="G747" i="11"/>
  <c r="G743" i="11"/>
  <c r="G739" i="11"/>
  <c r="G735" i="11"/>
  <c r="G731" i="11"/>
  <c r="G727" i="11"/>
  <c r="G723" i="11"/>
  <c r="G719" i="11"/>
  <c r="G715" i="11"/>
  <c r="G711" i="11"/>
  <c r="G707" i="11"/>
  <c r="G703" i="11"/>
  <c r="G699" i="11"/>
  <c r="G695" i="11"/>
  <c r="G691" i="11"/>
  <c r="G687" i="11"/>
  <c r="G683" i="11"/>
  <c r="G679" i="11"/>
  <c r="G675" i="11"/>
  <c r="G671" i="11"/>
  <c r="G667" i="11"/>
  <c r="G663" i="11"/>
  <c r="G659" i="11"/>
  <c r="G655" i="11"/>
  <c r="G651" i="11"/>
  <c r="G647" i="11"/>
  <c r="G643" i="11"/>
  <c r="G639" i="11"/>
  <c r="G635" i="11"/>
  <c r="G631" i="11"/>
  <c r="G627" i="11"/>
  <c r="G623" i="11"/>
  <c r="G619" i="11"/>
  <c r="G615" i="11"/>
  <c r="G611" i="11"/>
  <c r="G607" i="11"/>
  <c r="G603" i="11"/>
  <c r="G599" i="11"/>
  <c r="G595" i="11"/>
  <c r="G591" i="11"/>
  <c r="G587" i="11"/>
  <c r="G583" i="11"/>
  <c r="G579" i="11"/>
  <c r="G575" i="11"/>
  <c r="G571" i="11"/>
  <c r="G567" i="11"/>
  <c r="G563" i="11"/>
  <c r="G559" i="11"/>
  <c r="G555" i="11"/>
  <c r="G551" i="11"/>
  <c r="G547" i="11"/>
  <c r="G543" i="11"/>
  <c r="G539" i="11"/>
  <c r="G535" i="11"/>
  <c r="G531" i="11"/>
  <c r="G527" i="11"/>
  <c r="G523" i="11"/>
  <c r="G519" i="11"/>
  <c r="G515" i="11"/>
  <c r="G511" i="11"/>
  <c r="G507" i="11"/>
  <c r="G503" i="11"/>
  <c r="G499" i="11"/>
  <c r="G495" i="11"/>
  <c r="G491" i="11"/>
  <c r="G487" i="11"/>
  <c r="G483" i="11"/>
  <c r="G479" i="11"/>
  <c r="G475" i="11"/>
  <c r="G471" i="11"/>
  <c r="G467" i="11"/>
  <c r="G463" i="11"/>
  <c r="G459" i="11"/>
  <c r="G455" i="11"/>
  <c r="G451" i="11"/>
  <c r="G447" i="11"/>
  <c r="G443" i="11"/>
  <c r="G439" i="11"/>
  <c r="G435" i="11"/>
  <c r="G431" i="11"/>
  <c r="G427" i="11"/>
  <c r="G423" i="11"/>
  <c r="G419" i="11"/>
  <c r="G415" i="11"/>
  <c r="G411" i="11"/>
  <c r="G407" i="11"/>
  <c r="G403" i="11"/>
  <c r="G399" i="11"/>
  <c r="G395" i="11"/>
  <c r="G391" i="11"/>
  <c r="G387" i="11"/>
  <c r="G383" i="11"/>
  <c r="G379" i="11"/>
  <c r="G375" i="11"/>
  <c r="G371" i="11"/>
  <c r="G367" i="11"/>
  <c r="G363" i="11"/>
  <c r="G359" i="11"/>
  <c r="G355" i="11"/>
  <c r="G351" i="11"/>
  <c r="G347" i="11"/>
  <c r="G343" i="11"/>
  <c r="G339" i="11"/>
  <c r="G335" i="11"/>
  <c r="G331" i="11"/>
  <c r="G327" i="11"/>
  <c r="G323" i="11"/>
  <c r="G319" i="11"/>
  <c r="G315" i="11"/>
  <c r="G311" i="11"/>
  <c r="G307" i="11"/>
  <c r="G303" i="11"/>
  <c r="G299" i="11"/>
  <c r="G295" i="11"/>
  <c r="G291" i="11"/>
  <c r="G287" i="11"/>
  <c r="G283" i="11"/>
  <c r="G279" i="11"/>
  <c r="G275" i="11"/>
  <c r="G271" i="11"/>
  <c r="G267" i="11"/>
  <c r="G263" i="11"/>
  <c r="G259" i="11"/>
  <c r="G255" i="11"/>
  <c r="G251" i="11"/>
  <c r="G247" i="11"/>
  <c r="G243" i="11"/>
  <c r="G239" i="11"/>
  <c r="G235" i="11"/>
  <c r="G231" i="11"/>
  <c r="G227" i="11"/>
  <c r="G223" i="11"/>
  <c r="G219" i="11"/>
  <c r="G215" i="11"/>
  <c r="G211" i="11"/>
  <c r="G207" i="11"/>
  <c r="G203" i="11"/>
  <c r="G199" i="11"/>
  <c r="G195" i="11"/>
  <c r="G191" i="11"/>
  <c r="G187" i="11"/>
  <c r="G183" i="11"/>
  <c r="G179" i="11"/>
  <c r="G175" i="11"/>
  <c r="G171" i="11"/>
  <c r="G167" i="11"/>
  <c r="G163" i="11"/>
  <c r="G159" i="11"/>
  <c r="G155" i="11"/>
  <c r="G151" i="11"/>
  <c r="G147" i="11"/>
  <c r="G143" i="11"/>
  <c r="G139" i="11"/>
  <c r="G135" i="11"/>
  <c r="G131" i="11"/>
  <c r="G127" i="11"/>
  <c r="G123" i="11"/>
  <c r="G119" i="11"/>
  <c r="G115" i="11"/>
  <c r="G111" i="11"/>
  <c r="G107" i="11"/>
  <c r="G103" i="11"/>
  <c r="G99" i="11"/>
  <c r="G95" i="11"/>
  <c r="G91" i="11"/>
  <c r="G87" i="11"/>
  <c r="G83" i="11"/>
  <c r="G79" i="11"/>
  <c r="G75" i="11"/>
  <c r="G71" i="11"/>
  <c r="G67" i="11"/>
  <c r="G63" i="11"/>
  <c r="G59" i="11"/>
  <c r="G55" i="11"/>
  <c r="G51" i="11"/>
  <c r="G47" i="11"/>
  <c r="G43" i="11"/>
  <c r="G39" i="11"/>
  <c r="G35" i="11"/>
  <c r="G31" i="11"/>
  <c r="G27" i="11"/>
  <c r="G23" i="11"/>
  <c r="G19" i="11"/>
  <c r="G15" i="11"/>
  <c r="C10011" i="11"/>
  <c r="C10007" i="11"/>
  <c r="C10003" i="11"/>
  <c r="C9999" i="11"/>
  <c r="C9995" i="11"/>
  <c r="C9991" i="11"/>
  <c r="C9987" i="11"/>
  <c r="C9983" i="11"/>
  <c r="C9979" i="11"/>
  <c r="C9975" i="11"/>
  <c r="C9971" i="11"/>
  <c r="C9967" i="11"/>
  <c r="C9963" i="11"/>
  <c r="C9959" i="11"/>
  <c r="C9955" i="11"/>
  <c r="C9951" i="11"/>
  <c r="C9947" i="11"/>
  <c r="C9943" i="11"/>
  <c r="C9939" i="11"/>
  <c r="C9935" i="11"/>
  <c r="C9931" i="11"/>
  <c r="C9927" i="11"/>
  <c r="C9923" i="11"/>
  <c r="C9919" i="11"/>
  <c r="C9915" i="11"/>
  <c r="C9911" i="11"/>
  <c r="C9907" i="11"/>
  <c r="C9903" i="11"/>
  <c r="C9899" i="11"/>
  <c r="C9895" i="11"/>
  <c r="C9891" i="11"/>
  <c r="C9887" i="11"/>
  <c r="C9883" i="11"/>
  <c r="C9879" i="11"/>
  <c r="C9875" i="11"/>
  <c r="C9871" i="11"/>
  <c r="C9867" i="11"/>
  <c r="C9863" i="11"/>
  <c r="C9859" i="11"/>
  <c r="C9855" i="11"/>
  <c r="C9851" i="11"/>
  <c r="C9847" i="11"/>
  <c r="C9843" i="11"/>
  <c r="C9839" i="11"/>
  <c r="C9835" i="11"/>
  <c r="C9831" i="11"/>
  <c r="C9827" i="11"/>
  <c r="C9823" i="11"/>
  <c r="C9819" i="11"/>
  <c r="C9815" i="11"/>
  <c r="C9811" i="11"/>
  <c r="C9807" i="11"/>
  <c r="C9803" i="11"/>
  <c r="C9799" i="11"/>
  <c r="C9795" i="11"/>
  <c r="C9791" i="11"/>
  <c r="C9787" i="11"/>
  <c r="C9783" i="11"/>
  <c r="C9779" i="11"/>
  <c r="C9775" i="11"/>
  <c r="C9771" i="11"/>
  <c r="C9767" i="11"/>
  <c r="C9763" i="11"/>
  <c r="C9759" i="11"/>
  <c r="C9755" i="11"/>
  <c r="C9751" i="11"/>
  <c r="C9747" i="11"/>
  <c r="C9743" i="11"/>
  <c r="C9739" i="11"/>
  <c r="C9735" i="11"/>
  <c r="C9731" i="11"/>
  <c r="C9727" i="11"/>
  <c r="C9723" i="11"/>
  <c r="C9719" i="11"/>
  <c r="C9715" i="11"/>
  <c r="C9711" i="11"/>
  <c r="C9707" i="11"/>
  <c r="C9703" i="11"/>
  <c r="C9699" i="11"/>
  <c r="C9695" i="11"/>
  <c r="C9691" i="11"/>
  <c r="C9687" i="11"/>
  <c r="C9683" i="11"/>
  <c r="C9679" i="11"/>
  <c r="C9675" i="11"/>
  <c r="C9671" i="11"/>
  <c r="C9667" i="11"/>
  <c r="C9663" i="11"/>
  <c r="C9659" i="11"/>
  <c r="C9655" i="11"/>
  <c r="C9651" i="11"/>
  <c r="C9647" i="11"/>
  <c r="C9643" i="11"/>
  <c r="C9639" i="11"/>
  <c r="C9635" i="11"/>
  <c r="C9631" i="11"/>
  <c r="C9627" i="11"/>
  <c r="C9623" i="11"/>
  <c r="C9619" i="11"/>
  <c r="C9615" i="11"/>
  <c r="C9611" i="11"/>
  <c r="C9607" i="11"/>
  <c r="C9603" i="11"/>
  <c r="C9599" i="11"/>
  <c r="C9595" i="11"/>
  <c r="C9591" i="11"/>
  <c r="C9587" i="11"/>
  <c r="C9583" i="11"/>
  <c r="C9579" i="11"/>
  <c r="C9575" i="11"/>
  <c r="C9571" i="11"/>
  <c r="C9567" i="11"/>
  <c r="C9563" i="11"/>
  <c r="C9559" i="11"/>
  <c r="C9555" i="11"/>
  <c r="C9551" i="11"/>
  <c r="C9547" i="11"/>
  <c r="C9543" i="11"/>
  <c r="C9539" i="11"/>
  <c r="C9535" i="11"/>
  <c r="C9531" i="11"/>
  <c r="C9527" i="11"/>
  <c r="C9523" i="11"/>
  <c r="C9519" i="11"/>
  <c r="C9515" i="11"/>
  <c r="C9511" i="11"/>
  <c r="C9507" i="11"/>
  <c r="C9503" i="11"/>
  <c r="C9499" i="11"/>
  <c r="C9495" i="11"/>
  <c r="C9491" i="11"/>
  <c r="C9487" i="11"/>
  <c r="C9483" i="11"/>
  <c r="C9479" i="11"/>
  <c r="C9475" i="11"/>
  <c r="C9471" i="11"/>
  <c r="C9467" i="11"/>
  <c r="C9463" i="11"/>
  <c r="C9459" i="11"/>
  <c r="C9455" i="11"/>
  <c r="C9451" i="11"/>
  <c r="C9447" i="11"/>
  <c r="C9443" i="11"/>
  <c r="C9439" i="11"/>
  <c r="C9435" i="11"/>
  <c r="C9431" i="11"/>
  <c r="C9427" i="11"/>
  <c r="C9423" i="11"/>
  <c r="C9419" i="11"/>
  <c r="C9415" i="11"/>
  <c r="C9411" i="11"/>
  <c r="C9407" i="11"/>
  <c r="C9403" i="11"/>
  <c r="C9399" i="11"/>
  <c r="C9395" i="11"/>
  <c r="C9391" i="11"/>
  <c r="C9387" i="11"/>
  <c r="C9383" i="11"/>
  <c r="C9379" i="11"/>
  <c r="C9375" i="11"/>
  <c r="C9371" i="11"/>
  <c r="C9367" i="11"/>
  <c r="C9363" i="11"/>
  <c r="C9359" i="11"/>
  <c r="C9355" i="11"/>
  <c r="C9351" i="11"/>
  <c r="C9347" i="11"/>
  <c r="C9343" i="11"/>
  <c r="C9339" i="11"/>
  <c r="C9335" i="11"/>
  <c r="C9331" i="11"/>
  <c r="C9327" i="11"/>
  <c r="C9323" i="11"/>
  <c r="C9319" i="11"/>
  <c r="C9315" i="11"/>
  <c r="C9311" i="11"/>
  <c r="C9307" i="11"/>
  <c r="C9303" i="11"/>
  <c r="C9299" i="11"/>
  <c r="C9295" i="11"/>
  <c r="C9291" i="11"/>
  <c r="C9287" i="11"/>
  <c r="C9283" i="11"/>
  <c r="C9279" i="11"/>
  <c r="C9275" i="11"/>
  <c r="C9271" i="11"/>
  <c r="C9267" i="11"/>
  <c r="C9263" i="11"/>
  <c r="C9259" i="11"/>
  <c r="C9255" i="11"/>
  <c r="C9251" i="11"/>
  <c r="C9247" i="11"/>
  <c r="C9243" i="11"/>
  <c r="C9239" i="11"/>
  <c r="C9235" i="11"/>
  <c r="C9231" i="11"/>
  <c r="C9227" i="11"/>
  <c r="C9223" i="11"/>
  <c r="C9219" i="11"/>
  <c r="C9215" i="11"/>
  <c r="C9211" i="11"/>
  <c r="C9207" i="11"/>
  <c r="C9203" i="11"/>
  <c r="C9199" i="11"/>
  <c r="C9195" i="11"/>
  <c r="C9191" i="11"/>
  <c r="C9187" i="11"/>
  <c r="C9183" i="11"/>
  <c r="C9179" i="11"/>
  <c r="C9175" i="11"/>
  <c r="C9171" i="11"/>
  <c r="C9167" i="11"/>
  <c r="C9163" i="11"/>
  <c r="C9159" i="11"/>
  <c r="C9155" i="11"/>
  <c r="C9151" i="11"/>
  <c r="C9147" i="11"/>
  <c r="C9143" i="11"/>
  <c r="C9139" i="11"/>
  <c r="C9135" i="11"/>
  <c r="C9131" i="11"/>
  <c r="C9127" i="11"/>
  <c r="C9123" i="11"/>
  <c r="C9119" i="11"/>
  <c r="C9115" i="11"/>
  <c r="C9111" i="11"/>
  <c r="C9107" i="11"/>
  <c r="C9103" i="11"/>
  <c r="C9099" i="11"/>
  <c r="C9095" i="11"/>
  <c r="C9091" i="11"/>
  <c r="C9087" i="11"/>
  <c r="C9083" i="11"/>
  <c r="C9079" i="11"/>
  <c r="C9075" i="11"/>
  <c r="C9071" i="11"/>
  <c r="C9067" i="11"/>
  <c r="C9063" i="11"/>
  <c r="C9059" i="11"/>
  <c r="C9055" i="11"/>
  <c r="C9051" i="11"/>
  <c r="C9047" i="11"/>
  <c r="C9043" i="11"/>
  <c r="C9039" i="11"/>
  <c r="C9035" i="11"/>
  <c r="C9031" i="11"/>
  <c r="C9027" i="11"/>
  <c r="C9023" i="11"/>
  <c r="C9019" i="11"/>
  <c r="C9015" i="11"/>
  <c r="C9011" i="11"/>
  <c r="C9007" i="11"/>
  <c r="C9003" i="11"/>
  <c r="C8999" i="11"/>
  <c r="C8995" i="11"/>
  <c r="C8991" i="11"/>
  <c r="C8987" i="11"/>
  <c r="C8983" i="11"/>
  <c r="C8979" i="11"/>
  <c r="C8975" i="11"/>
  <c r="C8971" i="11"/>
  <c r="C8967" i="11"/>
  <c r="C8963" i="11"/>
  <c r="C8959" i="11"/>
  <c r="C8955" i="11"/>
  <c r="C8951" i="11"/>
  <c r="C8947" i="11"/>
  <c r="C8943" i="11"/>
  <c r="C8939" i="11"/>
  <c r="C8935" i="11"/>
  <c r="C8931" i="11"/>
  <c r="C8927" i="11"/>
  <c r="C8923" i="11"/>
  <c r="C8919" i="11"/>
  <c r="C8915" i="11"/>
  <c r="C8911" i="11"/>
  <c r="C8907" i="11"/>
  <c r="C8903" i="11"/>
  <c r="C8899" i="11"/>
  <c r="C8895" i="11"/>
  <c r="C8891" i="11"/>
  <c r="C8887" i="11"/>
  <c r="C8883" i="11"/>
  <c r="C8879" i="11"/>
  <c r="C8875" i="11"/>
  <c r="C8871" i="11"/>
  <c r="C8867" i="11"/>
  <c r="C8863" i="11"/>
  <c r="C8859" i="11"/>
  <c r="C8855" i="11"/>
  <c r="C8851" i="11"/>
  <c r="C8847" i="11"/>
  <c r="C8843" i="11"/>
  <c r="C8839" i="11"/>
  <c r="C8835" i="11"/>
  <c r="C8831" i="11"/>
  <c r="C8827" i="11"/>
  <c r="C8823" i="11"/>
  <c r="C8819" i="11"/>
  <c r="C8815" i="11"/>
  <c r="C8811" i="11"/>
  <c r="C8807" i="11"/>
  <c r="C8803" i="11"/>
  <c r="C8799" i="11"/>
  <c r="C8795" i="11"/>
  <c r="C8791" i="11"/>
  <c r="C8787" i="11"/>
  <c r="C8783" i="11"/>
  <c r="C8779" i="11"/>
  <c r="C8775" i="11"/>
  <c r="C8771" i="11"/>
  <c r="C8767" i="11"/>
  <c r="C8763" i="11"/>
  <c r="C8759" i="11"/>
  <c r="C8755" i="11"/>
  <c r="C8751" i="11"/>
  <c r="C8747" i="11"/>
  <c r="C8743" i="11"/>
  <c r="C8739" i="11"/>
  <c r="C8735" i="11"/>
  <c r="C8731" i="11"/>
  <c r="C8727" i="11"/>
  <c r="C8723" i="11"/>
  <c r="C8719" i="11"/>
  <c r="C8715" i="11"/>
  <c r="C8711" i="11"/>
  <c r="C8707" i="11"/>
  <c r="C8703" i="11"/>
  <c r="C8699" i="11"/>
  <c r="C8695" i="11"/>
  <c r="C8691" i="11"/>
  <c r="C8687" i="11"/>
  <c r="C8683" i="11"/>
  <c r="C8679" i="11"/>
  <c r="C8675" i="11"/>
  <c r="C8671" i="11"/>
  <c r="C8667" i="11"/>
  <c r="C8663" i="11"/>
  <c r="C8659" i="11"/>
  <c r="C8655" i="11"/>
  <c r="C8651" i="11"/>
  <c r="C8647" i="11"/>
  <c r="C8643" i="11"/>
  <c r="C8639" i="11"/>
  <c r="C8635" i="11"/>
  <c r="C8631" i="11"/>
  <c r="C8627" i="11"/>
  <c r="C8623" i="11"/>
  <c r="C8619" i="11"/>
  <c r="C8615" i="11"/>
  <c r="C8611" i="11"/>
  <c r="C8607" i="11"/>
  <c r="C8603" i="11"/>
  <c r="C8599" i="11"/>
  <c r="C8595" i="11"/>
  <c r="C8591" i="11"/>
  <c r="C8587" i="11"/>
  <c r="C8583" i="11"/>
  <c r="C8579" i="11"/>
  <c r="C8575" i="11"/>
  <c r="C8571" i="11"/>
  <c r="C8567" i="11"/>
  <c r="C8563" i="11"/>
  <c r="C8559" i="11"/>
  <c r="C8555" i="11"/>
  <c r="C8551" i="11"/>
  <c r="C8547" i="11"/>
  <c r="C8543" i="11"/>
  <c r="C8539" i="11"/>
  <c r="C8535" i="11"/>
  <c r="C8531" i="11"/>
  <c r="C8527" i="11"/>
  <c r="C8523" i="11"/>
  <c r="C8519" i="11"/>
  <c r="C8515" i="11"/>
  <c r="C8511" i="11"/>
  <c r="C8507" i="11"/>
  <c r="C8503" i="11"/>
  <c r="C8499" i="11"/>
  <c r="C8495" i="11"/>
  <c r="C8491" i="11"/>
  <c r="C8487" i="11"/>
  <c r="C8483" i="11"/>
  <c r="C8479" i="11"/>
  <c r="C8475" i="11"/>
  <c r="C8471" i="11"/>
  <c r="C8467" i="11"/>
  <c r="C8463" i="11"/>
  <c r="C8459" i="11"/>
  <c r="C8455" i="11"/>
  <c r="C8451" i="11"/>
  <c r="C8447" i="11"/>
  <c r="C8443" i="11"/>
  <c r="C8439" i="11"/>
  <c r="C8435" i="11"/>
  <c r="C8431" i="11"/>
  <c r="C8427" i="11"/>
  <c r="C8423" i="11"/>
  <c r="C8419" i="11"/>
  <c r="C8415" i="11"/>
  <c r="C8411" i="11"/>
  <c r="C8407" i="11"/>
  <c r="C8403" i="11"/>
  <c r="C8399" i="11"/>
  <c r="C8395" i="11"/>
  <c r="C8391" i="11"/>
  <c r="C8387" i="11"/>
  <c r="C8383" i="11"/>
  <c r="C8379" i="11"/>
  <c r="C8375" i="11"/>
  <c r="C8371" i="11"/>
  <c r="C8367" i="11"/>
  <c r="C8363" i="11"/>
  <c r="C8359" i="11"/>
  <c r="C8355" i="11"/>
  <c r="C8351" i="11"/>
  <c r="C8347" i="11"/>
  <c r="C8343" i="11"/>
  <c r="C8339" i="11"/>
  <c r="C8335" i="11"/>
  <c r="C8331" i="11"/>
  <c r="C8327" i="11"/>
  <c r="C8323" i="11"/>
  <c r="C8319" i="11"/>
  <c r="C8315" i="11"/>
  <c r="C8311" i="11"/>
  <c r="C8307" i="11"/>
  <c r="C8303" i="11"/>
  <c r="C8299" i="11"/>
  <c r="C8295" i="11"/>
  <c r="C8291" i="11"/>
  <c r="C8287" i="11"/>
  <c r="C8283" i="11"/>
  <c r="C8279" i="11"/>
  <c r="C8275" i="11"/>
  <c r="C8271" i="11"/>
  <c r="C8267" i="11"/>
  <c r="C8263" i="11"/>
  <c r="C8259" i="11"/>
  <c r="C8255" i="11"/>
  <c r="C8251" i="11"/>
  <c r="C8247" i="11"/>
  <c r="C8243" i="11"/>
  <c r="C8239" i="11"/>
  <c r="C8235" i="11"/>
  <c r="C8231" i="11"/>
  <c r="C8227" i="11"/>
  <c r="C8223" i="11"/>
  <c r="C8219" i="11"/>
  <c r="C8215" i="11"/>
  <c r="C8211" i="11"/>
  <c r="C8207" i="11"/>
  <c r="C8203" i="11"/>
  <c r="C8199" i="11"/>
  <c r="C8195" i="11"/>
  <c r="C8191" i="11"/>
  <c r="C8187" i="11"/>
  <c r="C8183" i="11"/>
  <c r="C8179" i="11"/>
  <c r="C8175" i="11"/>
  <c r="C8171" i="11"/>
  <c r="C8167" i="11"/>
  <c r="C8163" i="11"/>
  <c r="C8159" i="11"/>
  <c r="C8155" i="11"/>
  <c r="C8151" i="11"/>
  <c r="C8147" i="11"/>
  <c r="C8143" i="11"/>
  <c r="C8139" i="11"/>
  <c r="C8135" i="11"/>
  <c r="C8131" i="11"/>
  <c r="C8127" i="11"/>
  <c r="C8123" i="11"/>
  <c r="C8119" i="11"/>
  <c r="C8115" i="11"/>
  <c r="C8111" i="11"/>
  <c r="C8107" i="11"/>
  <c r="C8103" i="11"/>
  <c r="C8099" i="11"/>
  <c r="C8095" i="11"/>
  <c r="C8091" i="11"/>
  <c r="C8087" i="11"/>
  <c r="C8083" i="11"/>
  <c r="C8079" i="11"/>
  <c r="C8075" i="11"/>
  <c r="C8071" i="11"/>
  <c r="C8067" i="11"/>
  <c r="C8063" i="11"/>
  <c r="C8059" i="11"/>
  <c r="C8055" i="11"/>
  <c r="C8051" i="11"/>
  <c r="C8047" i="11"/>
  <c r="C8043" i="11"/>
  <c r="C8039" i="11"/>
  <c r="C8035" i="11"/>
  <c r="C8031" i="11"/>
  <c r="C8027" i="11"/>
  <c r="C8023" i="11"/>
  <c r="C8019" i="11"/>
  <c r="C8015" i="11"/>
  <c r="C8011" i="11"/>
  <c r="C8007" i="11"/>
  <c r="C8003" i="11"/>
  <c r="C7999" i="11"/>
  <c r="C7995" i="11"/>
  <c r="C7991" i="11"/>
  <c r="C7987" i="11"/>
  <c r="C7983" i="11"/>
  <c r="C7979" i="11"/>
  <c r="C7975" i="11"/>
  <c r="C7971" i="11"/>
  <c r="C7967" i="11"/>
  <c r="C7963" i="11"/>
  <c r="C7959" i="11"/>
  <c r="C7955" i="11"/>
  <c r="C7951" i="11"/>
  <c r="C7947" i="11"/>
  <c r="C7943" i="11"/>
  <c r="C7939" i="11"/>
  <c r="C7935" i="11"/>
  <c r="C7931" i="11"/>
  <c r="C7927" i="11"/>
  <c r="C7923" i="11"/>
  <c r="C7919" i="11"/>
  <c r="C7915" i="11"/>
  <c r="C7911" i="11"/>
  <c r="C7907" i="11"/>
  <c r="C7903" i="11"/>
  <c r="C7899" i="11"/>
  <c r="C7895" i="11"/>
  <c r="C7891" i="11"/>
  <c r="C7887" i="11"/>
  <c r="C7883" i="11"/>
  <c r="C7879" i="11"/>
  <c r="C7875" i="11"/>
  <c r="C7871" i="11"/>
  <c r="C7867" i="11"/>
  <c r="C7863" i="11"/>
  <c r="C7859" i="11"/>
  <c r="C7855" i="11"/>
  <c r="C7851" i="11"/>
  <c r="C7847" i="11"/>
  <c r="C7843" i="11"/>
  <c r="C7839" i="11"/>
  <c r="C7835" i="11"/>
  <c r="C7831" i="11"/>
  <c r="C7827" i="11"/>
  <c r="C7823" i="11"/>
  <c r="C7819" i="11"/>
  <c r="C7815" i="11"/>
  <c r="C7811" i="11"/>
  <c r="C7807" i="11"/>
  <c r="C7803" i="11"/>
  <c r="C7799" i="11"/>
  <c r="C7795" i="11"/>
  <c r="C7791" i="11"/>
  <c r="C7787" i="11"/>
  <c r="C7783" i="11"/>
  <c r="C7779" i="11"/>
  <c r="C7775" i="11"/>
  <c r="C7771" i="11"/>
  <c r="C7767" i="11"/>
  <c r="C7763" i="11"/>
  <c r="C7759" i="11"/>
  <c r="C7755" i="11"/>
  <c r="C7751" i="11"/>
  <c r="C7747" i="11"/>
  <c r="C7743" i="11"/>
  <c r="C7739" i="11"/>
  <c r="C7735" i="11"/>
  <c r="C7731" i="11"/>
  <c r="C7727" i="11"/>
  <c r="C7723" i="11"/>
  <c r="C7719" i="11"/>
  <c r="C7715" i="11"/>
  <c r="C7711" i="11"/>
  <c r="C7707" i="11"/>
  <c r="C7703" i="11"/>
  <c r="C7699" i="11"/>
  <c r="C7695" i="11"/>
  <c r="C7691" i="11"/>
  <c r="C7687" i="11"/>
  <c r="C7683" i="11"/>
  <c r="C7679" i="11"/>
  <c r="C7675" i="11"/>
  <c r="C7671" i="11"/>
  <c r="C7667" i="11"/>
  <c r="C7663" i="11"/>
  <c r="C7659" i="11"/>
  <c r="C7655" i="11"/>
  <c r="C7651" i="11"/>
  <c r="C7647" i="11"/>
  <c r="C7643" i="11"/>
  <c r="C7639" i="11"/>
  <c r="C7635" i="11"/>
  <c r="C7631" i="11"/>
  <c r="C7627" i="11"/>
  <c r="C7623" i="11"/>
  <c r="C7619" i="11"/>
  <c r="C7615" i="11"/>
  <c r="C7611" i="11"/>
  <c r="C7607" i="11"/>
  <c r="C7603" i="11"/>
  <c r="C7599" i="11"/>
  <c r="C7595" i="11"/>
  <c r="C7591" i="11"/>
  <c r="C7587" i="11"/>
  <c r="C7583" i="11"/>
  <c r="C7579" i="11"/>
  <c r="C7575" i="11"/>
  <c r="C7571" i="11"/>
  <c r="C7567" i="11"/>
  <c r="C7563" i="11"/>
  <c r="C7559" i="11"/>
  <c r="C7555" i="11"/>
  <c r="C7551" i="11"/>
  <c r="C7547" i="11"/>
  <c r="C7543" i="11"/>
  <c r="C7539" i="11"/>
  <c r="C7535" i="11"/>
  <c r="C7531" i="11"/>
  <c r="C7527" i="11"/>
  <c r="C7523" i="11"/>
  <c r="C7519" i="11"/>
  <c r="C7515" i="11"/>
  <c r="C7511" i="11"/>
  <c r="C7507" i="11"/>
  <c r="C7503" i="11"/>
  <c r="C7499" i="11"/>
  <c r="C7495" i="11"/>
  <c r="C7491" i="11"/>
  <c r="C7487" i="11"/>
  <c r="C7483" i="11"/>
  <c r="C7479" i="11"/>
  <c r="C7475" i="11"/>
  <c r="C7471" i="11"/>
  <c r="C7467" i="11"/>
  <c r="C7463" i="11"/>
  <c r="C7459" i="11"/>
  <c r="C7455" i="11"/>
  <c r="C7451" i="11"/>
  <c r="C7447" i="11"/>
  <c r="C7443" i="11"/>
  <c r="C7439" i="11"/>
  <c r="C7435" i="11"/>
  <c r="C7431" i="11"/>
  <c r="C7427" i="11"/>
  <c r="C7423" i="11"/>
  <c r="C7419" i="11"/>
  <c r="C7415" i="11"/>
  <c r="C7411" i="11"/>
  <c r="C7407" i="11"/>
  <c r="C7403" i="11"/>
  <c r="C7399" i="11"/>
  <c r="C7395" i="11"/>
  <c r="C7391" i="11"/>
  <c r="C7387" i="11"/>
  <c r="C7383" i="11"/>
  <c r="C7379" i="11"/>
  <c r="C7375" i="11"/>
  <c r="C7371" i="11"/>
  <c r="C7367" i="11"/>
  <c r="C7363" i="11"/>
  <c r="C7359" i="11"/>
  <c r="C7355" i="11"/>
  <c r="C7351" i="11"/>
  <c r="C7347" i="11"/>
  <c r="C7343" i="11"/>
  <c r="C7339" i="11"/>
  <c r="C7335" i="11"/>
  <c r="C7331" i="11"/>
  <c r="C7327" i="11"/>
  <c r="C7323" i="11"/>
  <c r="C7319" i="11"/>
  <c r="C7315" i="11"/>
  <c r="C7311" i="11"/>
  <c r="C7307" i="11"/>
  <c r="C7303" i="11"/>
  <c r="C7299" i="11"/>
  <c r="C7295" i="11"/>
  <c r="C7291" i="11"/>
  <c r="C7287" i="11"/>
  <c r="C7283" i="11"/>
  <c r="C7279" i="11"/>
  <c r="C7275" i="11"/>
  <c r="C7271" i="11"/>
  <c r="C7267" i="11"/>
  <c r="C7263" i="11"/>
  <c r="C7259" i="11"/>
  <c r="C7255" i="11"/>
  <c r="C7251" i="11"/>
  <c r="C7247" i="11"/>
  <c r="C7243" i="11"/>
  <c r="C7239" i="11"/>
  <c r="C7235" i="11"/>
  <c r="C7231" i="11"/>
  <c r="C7227" i="11"/>
  <c r="C7223" i="11"/>
  <c r="C7219" i="11"/>
  <c r="C7215" i="11"/>
  <c r="C7211" i="11"/>
  <c r="C7207" i="11"/>
  <c r="C7203" i="11"/>
  <c r="C7199" i="11"/>
  <c r="C7195" i="11"/>
  <c r="C7191" i="11"/>
  <c r="C7187" i="11"/>
  <c r="C7183" i="11"/>
  <c r="C7179" i="11"/>
  <c r="C7175" i="11"/>
  <c r="C7171" i="11"/>
  <c r="C7167" i="11"/>
  <c r="C7163" i="11"/>
  <c r="C7159" i="11"/>
  <c r="C7155" i="11"/>
  <c r="C7151" i="11"/>
  <c r="C7147" i="11"/>
  <c r="C7143" i="11"/>
  <c r="C7139" i="11"/>
  <c r="C7135" i="11"/>
  <c r="C7131" i="11"/>
  <c r="C7127" i="11"/>
  <c r="C7123" i="11"/>
  <c r="C7119" i="11"/>
  <c r="C7115" i="11"/>
  <c r="C7111" i="11"/>
  <c r="C7107" i="11"/>
  <c r="C7103" i="11"/>
  <c r="C7099" i="11"/>
  <c r="C7095" i="11"/>
  <c r="C7091" i="11"/>
  <c r="C7087" i="11"/>
  <c r="C7083" i="11"/>
  <c r="C7079" i="11"/>
  <c r="C7075" i="11"/>
  <c r="C7071" i="11"/>
  <c r="C7067" i="11"/>
  <c r="C7063" i="11"/>
  <c r="C7059" i="11"/>
  <c r="C7055" i="11"/>
  <c r="C7051" i="11"/>
  <c r="C7047" i="11"/>
  <c r="C7043" i="11"/>
  <c r="C7039" i="11"/>
  <c r="C7035" i="11"/>
  <c r="C7031" i="11"/>
  <c r="C7027" i="11"/>
  <c r="C7023" i="11"/>
  <c r="C7019" i="11"/>
  <c r="C7015" i="11"/>
  <c r="C7011" i="11"/>
  <c r="C7007" i="11"/>
  <c r="C7003" i="11"/>
  <c r="C6999" i="11"/>
  <c r="C6995" i="11"/>
  <c r="C6991" i="11"/>
  <c r="C6987" i="11"/>
  <c r="C6983" i="11"/>
  <c r="C6979" i="11"/>
  <c r="C6975" i="11"/>
  <c r="C6971" i="11"/>
  <c r="C6967" i="11"/>
  <c r="C6963" i="11"/>
  <c r="C6959" i="11"/>
  <c r="C6955" i="11"/>
  <c r="C6951" i="11"/>
  <c r="C6947" i="11"/>
  <c r="C6943" i="11"/>
  <c r="C6939" i="11"/>
  <c r="C6935" i="11"/>
  <c r="C6931" i="11"/>
  <c r="C6927" i="11"/>
  <c r="C6923" i="11"/>
  <c r="C6919" i="11"/>
  <c r="C6915" i="11"/>
  <c r="C6911" i="11"/>
  <c r="C6907" i="11"/>
  <c r="C6903" i="11"/>
  <c r="C6899" i="11"/>
  <c r="C6895" i="11"/>
  <c r="C6891" i="11"/>
  <c r="C6887" i="11"/>
  <c r="C6883" i="11"/>
  <c r="C6879" i="11"/>
  <c r="C6875" i="11"/>
  <c r="C6871" i="11"/>
  <c r="C6867" i="11"/>
  <c r="C6863" i="11"/>
  <c r="C6859" i="11"/>
  <c r="C6855" i="11"/>
  <c r="C6851" i="11"/>
  <c r="C6847" i="11"/>
  <c r="C6843" i="11"/>
  <c r="C6839" i="11"/>
  <c r="C6835" i="11"/>
  <c r="C6831" i="11"/>
  <c r="C6827" i="11"/>
  <c r="C6823" i="11"/>
  <c r="C6819" i="11"/>
  <c r="C6815" i="11"/>
  <c r="C6811" i="11"/>
  <c r="C6807" i="11"/>
  <c r="C6803" i="11"/>
  <c r="C6799" i="11"/>
  <c r="C6795" i="11"/>
  <c r="C6791" i="11"/>
  <c r="C6787" i="11"/>
  <c r="C6783" i="11"/>
  <c r="C6779" i="11"/>
  <c r="C6775" i="11"/>
  <c r="C6771" i="11"/>
  <c r="C6767" i="11"/>
  <c r="C6763" i="11"/>
  <c r="C6759" i="11"/>
  <c r="C6755" i="11"/>
  <c r="C6751" i="11"/>
  <c r="C6747" i="11"/>
  <c r="C6743" i="11"/>
  <c r="C6739" i="11"/>
  <c r="C6735" i="11"/>
  <c r="C6731" i="11"/>
  <c r="C6727" i="11"/>
  <c r="C6723" i="11"/>
  <c r="C6719" i="11"/>
  <c r="C6715" i="11"/>
  <c r="C6711" i="11"/>
  <c r="C6707" i="11"/>
  <c r="C6703" i="11"/>
  <c r="C6699" i="11"/>
  <c r="C6695" i="11"/>
  <c r="C6691" i="11"/>
  <c r="C6687" i="11"/>
  <c r="C6683" i="11"/>
  <c r="C6679" i="11"/>
  <c r="C6675" i="11"/>
  <c r="C6671" i="11"/>
  <c r="C6667" i="11"/>
  <c r="C6663" i="11"/>
  <c r="C6659" i="11"/>
  <c r="C6655" i="11"/>
  <c r="C6651" i="11"/>
  <c r="C6647" i="11"/>
  <c r="C6643" i="11"/>
  <c r="C6639" i="11"/>
  <c r="C6635" i="11"/>
  <c r="C6631" i="11"/>
  <c r="C6627" i="11"/>
  <c r="C6623" i="11"/>
  <c r="C6619" i="11"/>
  <c r="C6615" i="11"/>
  <c r="C6611" i="11"/>
  <c r="C6607" i="11"/>
  <c r="C6603" i="11"/>
  <c r="C6599" i="11"/>
  <c r="C6595" i="11"/>
  <c r="C6591" i="11"/>
  <c r="C6587" i="11"/>
  <c r="C6583" i="11"/>
  <c r="C6579" i="11"/>
  <c r="C6575" i="11"/>
  <c r="C6571" i="11"/>
  <c r="C6567" i="11"/>
  <c r="C6563" i="11"/>
  <c r="C6559" i="11"/>
  <c r="C6555" i="11"/>
  <c r="C6551" i="11"/>
  <c r="C6547" i="11"/>
  <c r="C6543" i="11"/>
  <c r="C6539" i="11"/>
  <c r="C6535" i="11"/>
  <c r="C6531" i="11"/>
  <c r="C6527" i="11"/>
  <c r="C6523" i="11"/>
  <c r="C6519" i="11"/>
  <c r="C6515" i="11"/>
  <c r="C6511" i="11"/>
  <c r="C6507" i="11"/>
  <c r="C6503" i="11"/>
  <c r="C6499" i="11"/>
  <c r="C6495" i="11"/>
  <c r="C6491" i="11"/>
  <c r="C6487" i="11"/>
  <c r="C6483" i="11"/>
  <c r="C6479" i="11"/>
  <c r="C6475" i="11"/>
  <c r="C6471" i="11"/>
  <c r="C6467" i="11"/>
  <c r="C6463" i="11"/>
  <c r="C6459" i="11"/>
  <c r="C6455" i="11"/>
  <c r="C6451" i="11"/>
  <c r="C6447" i="11"/>
  <c r="C6443" i="11"/>
  <c r="C6439" i="11"/>
  <c r="C6435" i="11"/>
  <c r="C6431" i="11"/>
  <c r="C6427" i="11"/>
  <c r="C6423" i="11"/>
  <c r="C6419" i="11"/>
  <c r="C6415" i="11"/>
  <c r="C6411" i="11"/>
  <c r="C6407" i="11"/>
  <c r="C6403" i="11"/>
  <c r="C6399" i="11"/>
  <c r="C6395" i="11"/>
  <c r="C6391" i="11"/>
  <c r="C6387" i="11"/>
  <c r="C6383" i="11"/>
  <c r="C6379" i="11"/>
  <c r="C6375" i="11"/>
  <c r="C6371" i="11"/>
  <c r="C6367" i="11"/>
  <c r="C6363" i="11"/>
  <c r="C6359" i="11"/>
  <c r="C6355" i="11"/>
  <c r="C6351" i="11"/>
  <c r="C6347" i="11"/>
  <c r="C6343" i="11"/>
  <c r="C6339" i="11"/>
  <c r="C6335" i="11"/>
  <c r="C6331" i="11"/>
  <c r="C6327" i="11"/>
  <c r="C6323" i="11"/>
  <c r="C6319" i="11"/>
  <c r="C6315" i="11"/>
  <c r="C6311" i="11"/>
  <c r="C6307" i="11"/>
  <c r="C6303" i="11"/>
  <c r="C6299" i="11"/>
  <c r="C6295" i="11"/>
  <c r="C6291" i="11"/>
  <c r="C6287" i="11"/>
  <c r="C6283" i="11"/>
  <c r="C6279" i="11"/>
  <c r="C6275" i="11"/>
  <c r="C6271" i="11"/>
  <c r="C6267" i="11"/>
  <c r="C6263" i="11"/>
  <c r="C6259" i="11"/>
  <c r="C6255" i="11"/>
  <c r="C6251" i="11"/>
  <c r="C6247" i="11"/>
  <c r="C6243" i="11"/>
  <c r="C6239" i="11"/>
  <c r="C6235" i="11"/>
  <c r="C6231" i="11"/>
  <c r="C6227" i="11"/>
  <c r="C6223" i="11"/>
  <c r="C6219" i="11"/>
  <c r="C6215" i="11"/>
  <c r="C6211" i="11"/>
  <c r="C6207" i="11"/>
  <c r="C6203" i="11"/>
  <c r="C6199" i="11"/>
  <c r="C6195" i="11"/>
  <c r="C6191" i="11"/>
  <c r="C6187" i="11"/>
  <c r="C6183" i="11"/>
  <c r="C6179" i="11"/>
  <c r="C6175" i="11"/>
  <c r="C6171" i="11"/>
  <c r="C6167" i="11"/>
  <c r="C6163" i="11"/>
  <c r="C6159" i="11"/>
  <c r="C6155" i="11"/>
  <c r="C6151" i="11"/>
  <c r="C6147" i="11"/>
  <c r="C6143" i="11"/>
  <c r="C6139" i="11"/>
  <c r="C6135" i="11"/>
  <c r="C6131" i="11"/>
  <c r="C6127" i="11"/>
  <c r="C6123" i="11"/>
  <c r="C6119" i="11"/>
  <c r="C6115" i="11"/>
  <c r="C6111" i="11"/>
  <c r="C6107" i="11"/>
  <c r="C6103" i="11"/>
  <c r="C6099" i="11"/>
  <c r="C6095" i="11"/>
  <c r="C6091" i="11"/>
  <c r="C6087" i="11"/>
  <c r="C6083" i="11"/>
  <c r="C6079" i="11"/>
  <c r="C6075" i="11"/>
  <c r="C6071" i="11"/>
  <c r="C6067" i="11"/>
  <c r="C6063" i="11"/>
  <c r="C6059" i="11"/>
  <c r="C6055" i="11"/>
  <c r="C6051" i="11"/>
  <c r="C6047" i="11"/>
  <c r="C6043" i="11"/>
  <c r="C6039" i="11"/>
  <c r="C6035" i="11"/>
  <c r="C6031" i="11"/>
  <c r="C6027" i="11"/>
  <c r="C6023" i="11"/>
  <c r="C6019" i="11"/>
  <c r="C6015" i="11"/>
  <c r="C6011" i="11"/>
  <c r="C6007" i="11"/>
  <c r="C6003" i="11"/>
  <c r="C5999" i="11"/>
  <c r="C5995" i="11"/>
  <c r="C5991" i="11"/>
  <c r="C5987" i="11"/>
  <c r="C5983" i="11"/>
  <c r="C5979" i="11"/>
  <c r="C5975" i="11"/>
  <c r="C5971" i="11"/>
  <c r="C5967" i="11"/>
  <c r="C5963" i="11"/>
  <c r="C5959" i="11"/>
  <c r="C5955" i="11"/>
  <c r="C5951" i="11"/>
  <c r="C5947" i="11"/>
  <c r="C5943" i="11"/>
  <c r="C5939" i="11"/>
  <c r="C5935" i="11"/>
  <c r="C5931" i="11"/>
  <c r="C5927" i="11"/>
  <c r="C5923" i="11"/>
  <c r="C5919" i="11"/>
  <c r="C5915" i="11"/>
  <c r="C5911" i="11"/>
  <c r="C5907" i="11"/>
  <c r="C5903" i="11"/>
  <c r="C5899" i="11"/>
  <c r="C5895" i="11"/>
  <c r="C5891" i="11"/>
  <c r="C5887" i="11"/>
  <c r="C5883" i="11"/>
  <c r="C5879" i="11"/>
  <c r="C5875" i="11"/>
  <c r="C5871" i="11"/>
  <c r="C5867" i="11"/>
  <c r="C5863" i="11"/>
  <c r="C5859" i="11"/>
  <c r="C5855" i="11"/>
  <c r="C5851" i="11"/>
  <c r="C5847" i="11"/>
  <c r="C5843" i="11"/>
  <c r="C5839" i="11"/>
  <c r="C5835" i="11"/>
  <c r="C5831" i="11"/>
  <c r="C5827" i="11"/>
  <c r="C5823" i="11"/>
  <c r="C5819" i="11"/>
  <c r="C5815" i="11"/>
  <c r="C5811" i="11"/>
  <c r="C5807" i="11"/>
  <c r="C5803" i="11"/>
  <c r="C5799" i="11"/>
  <c r="C5795" i="11"/>
  <c r="C5791" i="11"/>
  <c r="C5787" i="11"/>
  <c r="C5783" i="11"/>
  <c r="C5779" i="11"/>
  <c r="C5775" i="11"/>
  <c r="C5771" i="11"/>
  <c r="C5767" i="11"/>
  <c r="C5763" i="11"/>
  <c r="C5759" i="11"/>
  <c r="C5755" i="11"/>
  <c r="C5751" i="11"/>
  <c r="C5747" i="11"/>
  <c r="C5743" i="11"/>
  <c r="C5739" i="11"/>
  <c r="C5735" i="11"/>
  <c r="C5731" i="11"/>
  <c r="C5727" i="11"/>
  <c r="C5723" i="11"/>
  <c r="C5719" i="11"/>
  <c r="C5715" i="11"/>
  <c r="C5711" i="11"/>
  <c r="C5707" i="11"/>
  <c r="C5703" i="11"/>
  <c r="C5699" i="11"/>
  <c r="C5695" i="11"/>
  <c r="C5691" i="11"/>
  <c r="C5687" i="11"/>
  <c r="C5683" i="11"/>
  <c r="C5679" i="11"/>
  <c r="C5675" i="11"/>
  <c r="C5671" i="11"/>
  <c r="C5667" i="11"/>
  <c r="C5663" i="11"/>
  <c r="C5659" i="11"/>
  <c r="C5655" i="11"/>
  <c r="C5651" i="11"/>
  <c r="C5647" i="11"/>
  <c r="C5643" i="11"/>
  <c r="C5639" i="11"/>
  <c r="C5635" i="11"/>
  <c r="C5631" i="11"/>
  <c r="C5627" i="11"/>
  <c r="C5623" i="11"/>
  <c r="C5619" i="11"/>
  <c r="C5615" i="11"/>
  <c r="C5611" i="11"/>
  <c r="C5607" i="11"/>
  <c r="C5603" i="11"/>
  <c r="C5599" i="11"/>
  <c r="C5595" i="11"/>
  <c r="C5591" i="11"/>
  <c r="C5587" i="11"/>
  <c r="C5583" i="11"/>
  <c r="C5579" i="11"/>
  <c r="C5575" i="11"/>
  <c r="C5571" i="11"/>
  <c r="C5567" i="11"/>
  <c r="C5563" i="11"/>
  <c r="C5559" i="11"/>
  <c r="C5555" i="11"/>
  <c r="C5551" i="11"/>
  <c r="C5547" i="11"/>
  <c r="C5543" i="11"/>
  <c r="C5539" i="11"/>
  <c r="C5535" i="11"/>
  <c r="C5531" i="11"/>
  <c r="C5527" i="11"/>
  <c r="C5523" i="11"/>
  <c r="C5519" i="11"/>
  <c r="C5515" i="11"/>
  <c r="C5511" i="11"/>
  <c r="C5507" i="11"/>
  <c r="C5503" i="11"/>
  <c r="C5499" i="11"/>
  <c r="C5495" i="11"/>
  <c r="C5491" i="11"/>
  <c r="C5487" i="11"/>
  <c r="C5483" i="11"/>
  <c r="C5479" i="11"/>
  <c r="C5475" i="11"/>
  <c r="C5471" i="11"/>
  <c r="C5467" i="11"/>
  <c r="C5463" i="11"/>
  <c r="C5459" i="11"/>
  <c r="C5455" i="11"/>
  <c r="C5451" i="11"/>
  <c r="C5447" i="11"/>
  <c r="C5443" i="11"/>
  <c r="C5439" i="11"/>
  <c r="C5435" i="11"/>
  <c r="C5431" i="11"/>
  <c r="C5427" i="11"/>
  <c r="C5423" i="11"/>
  <c r="C5419" i="11"/>
  <c r="C5415" i="11"/>
  <c r="C5411" i="11"/>
  <c r="C5407" i="11"/>
  <c r="C5403" i="11"/>
  <c r="C5399" i="11"/>
  <c r="C5395" i="11"/>
  <c r="C5391" i="11"/>
  <c r="C5387" i="11"/>
  <c r="C5383" i="11"/>
  <c r="C5379" i="11"/>
  <c r="C5375" i="11"/>
  <c r="C5371" i="11"/>
  <c r="C5367" i="11"/>
  <c r="C5363" i="11"/>
  <c r="C5359" i="11"/>
  <c r="C5355" i="11"/>
  <c r="C5351" i="11"/>
  <c r="C5347" i="11"/>
  <c r="C5343" i="11"/>
  <c r="C5339" i="11"/>
  <c r="C5335" i="11"/>
  <c r="C5331" i="11"/>
  <c r="C5327" i="11"/>
  <c r="C5323" i="11"/>
  <c r="C5319" i="11"/>
  <c r="C5315" i="11"/>
  <c r="C5311" i="11"/>
  <c r="C5307" i="11"/>
  <c r="C5303" i="11"/>
  <c r="C5299" i="11"/>
  <c r="C5295" i="11"/>
  <c r="C5291" i="11"/>
  <c r="C5287" i="11"/>
  <c r="C5283" i="11"/>
  <c r="C5279" i="11"/>
  <c r="C5275" i="11"/>
  <c r="C5271" i="11"/>
  <c r="C5267" i="11"/>
  <c r="C5263" i="11"/>
  <c r="C5259" i="11"/>
  <c r="C5255" i="11"/>
  <c r="C5251" i="11"/>
  <c r="C5247" i="11"/>
  <c r="C5243" i="11"/>
  <c r="C5239" i="11"/>
  <c r="C5235" i="11"/>
  <c r="C5231" i="11"/>
  <c r="C5227" i="11"/>
  <c r="C5223" i="11"/>
  <c r="C5219" i="11"/>
  <c r="C5215" i="11"/>
  <c r="C5211" i="11"/>
  <c r="C5207" i="11"/>
  <c r="C5203" i="11"/>
  <c r="C5199" i="11"/>
  <c r="C5195" i="11"/>
  <c r="C5191" i="11"/>
  <c r="C5187" i="11"/>
  <c r="C5183" i="11"/>
  <c r="C5179" i="11"/>
  <c r="C5175" i="11"/>
  <c r="C5171" i="11"/>
  <c r="C5167" i="11"/>
  <c r="C5163" i="11"/>
  <c r="C5159" i="11"/>
  <c r="C5155" i="11"/>
  <c r="C5151" i="11"/>
  <c r="C5147" i="11"/>
  <c r="C5143" i="11"/>
  <c r="C5139" i="11"/>
  <c r="C5135" i="11"/>
  <c r="C5131" i="11"/>
  <c r="C5127" i="11"/>
  <c r="C5123" i="11"/>
  <c r="C5119" i="11"/>
  <c r="C5115" i="11"/>
  <c r="C5111" i="11"/>
  <c r="C5107" i="11"/>
  <c r="C5103" i="11"/>
  <c r="C5099" i="11"/>
  <c r="C5095" i="11"/>
  <c r="C5091" i="11"/>
  <c r="C5087" i="11"/>
  <c r="C5083" i="11"/>
  <c r="C5079" i="11"/>
  <c r="C5075" i="11"/>
  <c r="C5071" i="11"/>
  <c r="C5067" i="11"/>
  <c r="C5063" i="11"/>
  <c r="C5059" i="11"/>
  <c r="C5055" i="11"/>
  <c r="C5051" i="11"/>
  <c r="C5047" i="11"/>
  <c r="C5043" i="11"/>
  <c r="C5039" i="11"/>
  <c r="C5035" i="11"/>
  <c r="C5031" i="11"/>
  <c r="C5027" i="11"/>
  <c r="C5023" i="11"/>
  <c r="C5019" i="11"/>
  <c r="C5015" i="11"/>
  <c r="C5011" i="11"/>
  <c r="C5007" i="11"/>
  <c r="C5003" i="11"/>
  <c r="C4999" i="11"/>
  <c r="C4995" i="11"/>
  <c r="C4991" i="11"/>
  <c r="C4987" i="11"/>
  <c r="C4983" i="11"/>
  <c r="C4979" i="11"/>
  <c r="C4975" i="11"/>
  <c r="C4971" i="11"/>
  <c r="C4967" i="11"/>
  <c r="C4963" i="11"/>
  <c r="C4959" i="11"/>
  <c r="C4955" i="11"/>
  <c r="C4951" i="11"/>
  <c r="C4947" i="11"/>
  <c r="C4943" i="11"/>
  <c r="C4939" i="11"/>
  <c r="C4935" i="11"/>
  <c r="C4931" i="11"/>
  <c r="C4927" i="11"/>
  <c r="C4923" i="11"/>
  <c r="C4919" i="11"/>
  <c r="C4915" i="11"/>
  <c r="C4911" i="11"/>
  <c r="C4907" i="11"/>
  <c r="C4903" i="11"/>
  <c r="C4899" i="11"/>
  <c r="C4895" i="11"/>
  <c r="C4891" i="11"/>
  <c r="C4887" i="11"/>
  <c r="C4883" i="11"/>
  <c r="C4879" i="11"/>
  <c r="C4875" i="11"/>
  <c r="C4871" i="11"/>
  <c r="C4867" i="11"/>
  <c r="C4863" i="11"/>
  <c r="C4859" i="11"/>
  <c r="C4855" i="11"/>
  <c r="C4851" i="11"/>
  <c r="C4847" i="11"/>
  <c r="C4843" i="11"/>
  <c r="C4839" i="11"/>
  <c r="C4835" i="11"/>
  <c r="C4831" i="11"/>
  <c r="C4827" i="11"/>
  <c r="C4823" i="11"/>
  <c r="C4819" i="11"/>
  <c r="C4815" i="11"/>
  <c r="C4811" i="11"/>
  <c r="C4807" i="11"/>
  <c r="C4803" i="11"/>
  <c r="C4799" i="11"/>
  <c r="C4795" i="11"/>
  <c r="C4791" i="11"/>
  <c r="C4787" i="11"/>
  <c r="C4783" i="11"/>
  <c r="C4779" i="11"/>
  <c r="C4775" i="11"/>
  <c r="C4771" i="11"/>
  <c r="C4767" i="11"/>
  <c r="C4763" i="11"/>
  <c r="C4759" i="11"/>
  <c r="C4755" i="11"/>
  <c r="C4751" i="11"/>
  <c r="C4747" i="11"/>
  <c r="C4743" i="11"/>
  <c r="C4739" i="11"/>
  <c r="C4735" i="11"/>
  <c r="C4731" i="11"/>
  <c r="C4727" i="11"/>
  <c r="C4723" i="11"/>
  <c r="C4719" i="11"/>
  <c r="C4715" i="11"/>
  <c r="C4711" i="11"/>
  <c r="C4707" i="11"/>
  <c r="C4703" i="11"/>
  <c r="C4699" i="11"/>
  <c r="C4695" i="11"/>
  <c r="C4691" i="11"/>
  <c r="C4687" i="11"/>
  <c r="C4683" i="11"/>
  <c r="C4679" i="11"/>
  <c r="C4675" i="11"/>
  <c r="C4671" i="11"/>
  <c r="C4667" i="11"/>
  <c r="C4663" i="11"/>
  <c r="C4659" i="11"/>
  <c r="C4655" i="11"/>
  <c r="C4651" i="11"/>
  <c r="C4647" i="11"/>
  <c r="C4643" i="11"/>
  <c r="C4639" i="11"/>
  <c r="C4635" i="11"/>
  <c r="C4631" i="11"/>
  <c r="C4627" i="11"/>
  <c r="C4623" i="11"/>
  <c r="C4619" i="11"/>
  <c r="C4615" i="11"/>
  <c r="C4611" i="11"/>
  <c r="C4607" i="11"/>
  <c r="C4603" i="11"/>
  <c r="C4599" i="11"/>
  <c r="C4595" i="11"/>
  <c r="C4591" i="11"/>
  <c r="C4587" i="11"/>
  <c r="C4583" i="11"/>
  <c r="C4579" i="11"/>
  <c r="C4575" i="11"/>
  <c r="C4571" i="11"/>
  <c r="C4567" i="11"/>
  <c r="C4563" i="11"/>
  <c r="C4559" i="11"/>
  <c r="C4555" i="11"/>
  <c r="C4551" i="11"/>
  <c r="C4547" i="11"/>
  <c r="C4543" i="11"/>
  <c r="C4539" i="11"/>
  <c r="C4535" i="11"/>
  <c r="C4531" i="11"/>
  <c r="C4527" i="11"/>
  <c r="C4523" i="11"/>
  <c r="C4519" i="11"/>
  <c r="C4515" i="11"/>
  <c r="C4511" i="11"/>
  <c r="C4507" i="11"/>
  <c r="C4503" i="11"/>
  <c r="C4499" i="11"/>
  <c r="C4495" i="11"/>
  <c r="C4491" i="11"/>
  <c r="C4487" i="11"/>
  <c r="C4483" i="11"/>
  <c r="C4479" i="11"/>
  <c r="C4475" i="11"/>
  <c r="C4471" i="11"/>
  <c r="C4467" i="11"/>
  <c r="C4463" i="11"/>
  <c r="C4459" i="11"/>
  <c r="C4455" i="11"/>
  <c r="C4451" i="11"/>
  <c r="C4447" i="11"/>
  <c r="C4443" i="11"/>
  <c r="C4439" i="11"/>
  <c r="C4435" i="11"/>
  <c r="C4431" i="11"/>
  <c r="C4427" i="11"/>
  <c r="C4423" i="11"/>
  <c r="C4419" i="11"/>
  <c r="C4415" i="11"/>
  <c r="C4411" i="11"/>
  <c r="C4407" i="11"/>
  <c r="C4403" i="11"/>
  <c r="C4399" i="11"/>
  <c r="C4395" i="11"/>
  <c r="C4391" i="11"/>
  <c r="C4387" i="11"/>
  <c r="C4383" i="11"/>
  <c r="C4379" i="11"/>
  <c r="C4375" i="11"/>
  <c r="C4371" i="11"/>
  <c r="C4367" i="11"/>
  <c r="C4363" i="11"/>
  <c r="C4359" i="11"/>
  <c r="C4355" i="11"/>
  <c r="C4351" i="11"/>
  <c r="C4347" i="11"/>
  <c r="C4343" i="11"/>
  <c r="C4339" i="11"/>
  <c r="C4335" i="11"/>
  <c r="C4331" i="11"/>
  <c r="C4327" i="11"/>
  <c r="C4323" i="11"/>
  <c r="C4319" i="11"/>
  <c r="C4315" i="11"/>
  <c r="C4311" i="11"/>
  <c r="C4307" i="11"/>
  <c r="C4303" i="11"/>
  <c r="C4299" i="11"/>
  <c r="C4295" i="11"/>
  <c r="C4291" i="11"/>
  <c r="C4287" i="11"/>
  <c r="C4283" i="11"/>
  <c r="C4279" i="11"/>
  <c r="C4275" i="11"/>
  <c r="C4271" i="11"/>
  <c r="C4267" i="11"/>
  <c r="C4263" i="11"/>
  <c r="C4259" i="11"/>
  <c r="C4255" i="11"/>
  <c r="C4251" i="11"/>
  <c r="C4247" i="11"/>
  <c r="C4243" i="11"/>
  <c r="C4239" i="11"/>
  <c r="C4235" i="11"/>
  <c r="C4231" i="11"/>
  <c r="C4227" i="11"/>
  <c r="C4223" i="11"/>
  <c r="C4219" i="11"/>
  <c r="C4215" i="11"/>
  <c r="C4211" i="11"/>
  <c r="C4207" i="11"/>
  <c r="C4203" i="11"/>
  <c r="C4199" i="11"/>
  <c r="C4195" i="11"/>
  <c r="C4191" i="11"/>
  <c r="C4187" i="11"/>
  <c r="C4183" i="11"/>
  <c r="C4179" i="11"/>
  <c r="C4175" i="11"/>
  <c r="C4171" i="11"/>
  <c r="C4167" i="11"/>
  <c r="C4163" i="11"/>
  <c r="C4159" i="11"/>
  <c r="C4155" i="11"/>
  <c r="C4151" i="11"/>
  <c r="C4147" i="11"/>
  <c r="C4143" i="11"/>
  <c r="C4139" i="11"/>
  <c r="C4135" i="11"/>
  <c r="C4131" i="11"/>
  <c r="C4127" i="11"/>
  <c r="C4123" i="11"/>
  <c r="C4119" i="11"/>
  <c r="C4115" i="11"/>
  <c r="C4111" i="11"/>
  <c r="C4107" i="11"/>
  <c r="C4103" i="11"/>
  <c r="C4099" i="11"/>
  <c r="C4095" i="11"/>
  <c r="C4091" i="11"/>
  <c r="C4087" i="11"/>
  <c r="C4083" i="11"/>
  <c r="C4079" i="11"/>
  <c r="C4075" i="11"/>
  <c r="C4071" i="11"/>
  <c r="C4067" i="11"/>
  <c r="C4063" i="11"/>
  <c r="C4059" i="11"/>
  <c r="C4055" i="11"/>
  <c r="C4051" i="11"/>
  <c r="C4047" i="11"/>
  <c r="C4043" i="11"/>
  <c r="C4039" i="11"/>
  <c r="C4035" i="11"/>
  <c r="C4031" i="11"/>
  <c r="C4027" i="11"/>
  <c r="C4023" i="11"/>
  <c r="C4019" i="11"/>
  <c r="C4015" i="11"/>
  <c r="C4011" i="11"/>
  <c r="C4007" i="11"/>
  <c r="C4003" i="11"/>
  <c r="C3999" i="11"/>
  <c r="C3995" i="11"/>
  <c r="C3991" i="11"/>
  <c r="C3987" i="11"/>
  <c r="C3983" i="11"/>
  <c r="C3979" i="11"/>
  <c r="C3975" i="11"/>
  <c r="C3971" i="11"/>
  <c r="C3967" i="11"/>
  <c r="C3963" i="11"/>
  <c r="C3959" i="11"/>
  <c r="C3955" i="11"/>
  <c r="C3951" i="11"/>
  <c r="C3947" i="11"/>
  <c r="C3943" i="11"/>
  <c r="C3939" i="11"/>
  <c r="C3935" i="11"/>
  <c r="C3931" i="11"/>
  <c r="C3927" i="11"/>
  <c r="C3923" i="11"/>
  <c r="C3919" i="11"/>
  <c r="C3915" i="11"/>
  <c r="C3911" i="11"/>
  <c r="C3907" i="11"/>
  <c r="C3903" i="11"/>
  <c r="C3899" i="11"/>
  <c r="C3895" i="11"/>
  <c r="C3891" i="11"/>
  <c r="C3887" i="11"/>
  <c r="C3883" i="11"/>
  <c r="C3879" i="11"/>
  <c r="C3875" i="11"/>
  <c r="C3871" i="11"/>
  <c r="C3867" i="11"/>
  <c r="C3863" i="11"/>
  <c r="C3859" i="11"/>
  <c r="C3855" i="11"/>
  <c r="C3851" i="11"/>
  <c r="C3847" i="11"/>
  <c r="C3843" i="11"/>
  <c r="C3839" i="11"/>
  <c r="C3835" i="11"/>
  <c r="C3831" i="11"/>
  <c r="C3827" i="11"/>
  <c r="C3823" i="11"/>
  <c r="C3819" i="11"/>
  <c r="C3815" i="11"/>
  <c r="C3811" i="11"/>
  <c r="C3807" i="11"/>
  <c r="C3803" i="11"/>
  <c r="C3799" i="11"/>
  <c r="C3795" i="11"/>
  <c r="C3791" i="11"/>
  <c r="C3787" i="11"/>
  <c r="C3783" i="11"/>
  <c r="C3779" i="11"/>
  <c r="C3775" i="11"/>
  <c r="C3771" i="11"/>
  <c r="C3767" i="11"/>
  <c r="C3763" i="11"/>
  <c r="C3759" i="11"/>
  <c r="C3755" i="11"/>
  <c r="C3751" i="11"/>
  <c r="C3747" i="11"/>
  <c r="C3743" i="11"/>
  <c r="C3739" i="11"/>
  <c r="C3735" i="11"/>
  <c r="C3731" i="11"/>
  <c r="C3727" i="11"/>
  <c r="C3723" i="11"/>
  <c r="C3719" i="11"/>
  <c r="C3715" i="11"/>
  <c r="C3711" i="11"/>
  <c r="C3707" i="11"/>
  <c r="C3703" i="11"/>
  <c r="C3699" i="11"/>
  <c r="C3695" i="11"/>
  <c r="C3691" i="11"/>
  <c r="C3687" i="11"/>
  <c r="C3683" i="11"/>
  <c r="C3679" i="11"/>
  <c r="C3675" i="11"/>
  <c r="C3671" i="11"/>
  <c r="C3667" i="11"/>
  <c r="C3663" i="11"/>
  <c r="C3659" i="11"/>
  <c r="C3655" i="11"/>
  <c r="C3651" i="11"/>
  <c r="C3647" i="11"/>
  <c r="C3643" i="11"/>
  <c r="C3639" i="11"/>
  <c r="C3635" i="11"/>
  <c r="C3631" i="11"/>
  <c r="C3627" i="11"/>
  <c r="C3623" i="11"/>
  <c r="C3619" i="11"/>
  <c r="C3615" i="11"/>
  <c r="C3611" i="11"/>
  <c r="C3607" i="11"/>
  <c r="C3603" i="11"/>
  <c r="C3599" i="11"/>
  <c r="C3595" i="11"/>
  <c r="C3591" i="11"/>
  <c r="C3587" i="11"/>
  <c r="C3583" i="11"/>
  <c r="C3579" i="11"/>
  <c r="C3575" i="11"/>
  <c r="C3571" i="11"/>
  <c r="C3567" i="11"/>
  <c r="C3563" i="11"/>
  <c r="C3559" i="11"/>
  <c r="C3555" i="11"/>
  <c r="C3551" i="11"/>
  <c r="C3547" i="11"/>
  <c r="C3543" i="11"/>
  <c r="C3539" i="11"/>
  <c r="C3535" i="11"/>
  <c r="C3531" i="11"/>
  <c r="C3527" i="11"/>
  <c r="C3523" i="11"/>
  <c r="C3519" i="11"/>
  <c r="C3515" i="11"/>
  <c r="C3511" i="11"/>
  <c r="C3507" i="11"/>
  <c r="C3503" i="11"/>
  <c r="C3499" i="11"/>
  <c r="C3495" i="11"/>
  <c r="C3491" i="11"/>
  <c r="C3487" i="11"/>
  <c r="C3483" i="11"/>
  <c r="C3479" i="11"/>
  <c r="C3475" i="11"/>
  <c r="C3471" i="11"/>
  <c r="C3467" i="11"/>
  <c r="C3463" i="11"/>
  <c r="C3459" i="11"/>
  <c r="C3455" i="11"/>
  <c r="C3451" i="11"/>
  <c r="C3447" i="11"/>
  <c r="C3443" i="11"/>
  <c r="C3439" i="11"/>
  <c r="C3435" i="11"/>
  <c r="C3431" i="11"/>
  <c r="C3427" i="11"/>
  <c r="C3423" i="11"/>
  <c r="C3419" i="11"/>
  <c r="C3415" i="11"/>
  <c r="C3411" i="11"/>
  <c r="C3407" i="11"/>
  <c r="C3403" i="11"/>
  <c r="C3399" i="11"/>
  <c r="C3395" i="11"/>
  <c r="C3391" i="11"/>
  <c r="C3387" i="11"/>
  <c r="C3383" i="11"/>
  <c r="C3379" i="11"/>
  <c r="C3375" i="11"/>
  <c r="C3371" i="11"/>
  <c r="C3367" i="11"/>
  <c r="C3363" i="11"/>
  <c r="C3359" i="11"/>
  <c r="C3355" i="11"/>
  <c r="C3351" i="11"/>
  <c r="C3347" i="11"/>
  <c r="C3343" i="11"/>
  <c r="C3339" i="11"/>
  <c r="C3335" i="11"/>
  <c r="C3331" i="11"/>
  <c r="C3327" i="11"/>
  <c r="C3323" i="11"/>
  <c r="C3319" i="11"/>
  <c r="C3315" i="11"/>
  <c r="C3311" i="11"/>
  <c r="C3307" i="11"/>
  <c r="C3303" i="11"/>
  <c r="C3299" i="11"/>
  <c r="C3295" i="11"/>
  <c r="C3291" i="11"/>
  <c r="C3287" i="11"/>
  <c r="C3283" i="11"/>
  <c r="C3279" i="11"/>
  <c r="C3275" i="11"/>
  <c r="C3271" i="11"/>
  <c r="C3267" i="11"/>
  <c r="C3263" i="11"/>
  <c r="C3259" i="11"/>
  <c r="C3255" i="11"/>
  <c r="C3251" i="11"/>
  <c r="C3247" i="11"/>
  <c r="C3243" i="11"/>
  <c r="C3239" i="11"/>
  <c r="C3235" i="11"/>
  <c r="C3231" i="11"/>
  <c r="C3227" i="11"/>
  <c r="C3223" i="11"/>
  <c r="C3219" i="11"/>
  <c r="C3215" i="11"/>
  <c r="C3211" i="11"/>
  <c r="C3207" i="11"/>
  <c r="C3203" i="11"/>
  <c r="C3199" i="11"/>
  <c r="C3195" i="11"/>
  <c r="C3191" i="11"/>
  <c r="C3187" i="11"/>
  <c r="C3183" i="11"/>
  <c r="C3179" i="11"/>
  <c r="C3175" i="11"/>
  <c r="C3171" i="11"/>
  <c r="C3167" i="11"/>
  <c r="C3163" i="11"/>
  <c r="C3159" i="11"/>
  <c r="C3155" i="11"/>
  <c r="C3151" i="11"/>
  <c r="C3147" i="11"/>
  <c r="C3143" i="11"/>
  <c r="C3139" i="11"/>
  <c r="C3135" i="11"/>
  <c r="C3131" i="11"/>
  <c r="C3127" i="11"/>
  <c r="C3123" i="11"/>
  <c r="C3119" i="11"/>
  <c r="C3115" i="11"/>
  <c r="C3111" i="11"/>
  <c r="C3107" i="11"/>
  <c r="C3103" i="11"/>
  <c r="C3099" i="11"/>
  <c r="C3095" i="11"/>
  <c r="C3091" i="11"/>
  <c r="C3087" i="11"/>
  <c r="C3083" i="11"/>
  <c r="C3079" i="11"/>
  <c r="C3075" i="11"/>
  <c r="C3071" i="11"/>
  <c r="C3067" i="11"/>
  <c r="C3063" i="11"/>
  <c r="C3059" i="11"/>
  <c r="C3055" i="11"/>
  <c r="C3051" i="11"/>
  <c r="C3047" i="11"/>
  <c r="C3043" i="11"/>
  <c r="C3039" i="11"/>
  <c r="C3035" i="11"/>
  <c r="C3031" i="11"/>
  <c r="C3027" i="11"/>
  <c r="C3023" i="11"/>
  <c r="C3019" i="11"/>
  <c r="C3015" i="11"/>
  <c r="C3011" i="11"/>
  <c r="C3007" i="11"/>
  <c r="C3003" i="11"/>
  <c r="C2999" i="11"/>
  <c r="C2995" i="11"/>
  <c r="C2991" i="11"/>
  <c r="C2987" i="11"/>
  <c r="C2983" i="11"/>
  <c r="C2979" i="11"/>
  <c r="C10014" i="11"/>
  <c r="C10010" i="11"/>
  <c r="C10006" i="11"/>
  <c r="C10002" i="11"/>
  <c r="C9998" i="11"/>
  <c r="C9994" i="11"/>
  <c r="C9990" i="11"/>
  <c r="C9986" i="11"/>
  <c r="C9982" i="11"/>
  <c r="C9978" i="11"/>
  <c r="C9974" i="11"/>
  <c r="C9970" i="11"/>
  <c r="C9966" i="11"/>
  <c r="C9962" i="11"/>
  <c r="C9958" i="11"/>
  <c r="C9954" i="11"/>
  <c r="C9950" i="11"/>
  <c r="C9946" i="11"/>
  <c r="C9942" i="11"/>
  <c r="C9938" i="11"/>
  <c r="C9934" i="11"/>
  <c r="C9930" i="11"/>
  <c r="C9926" i="11"/>
  <c r="C9922" i="11"/>
  <c r="C9918" i="11"/>
  <c r="C9914" i="11"/>
  <c r="C9910" i="11"/>
  <c r="C9906" i="11"/>
  <c r="C9902" i="11"/>
  <c r="C9898" i="11"/>
  <c r="C9894" i="11"/>
  <c r="C9890" i="11"/>
  <c r="C9886" i="11"/>
  <c r="C9882" i="11"/>
  <c r="C9878" i="11"/>
  <c r="C9874" i="11"/>
  <c r="C9870" i="11"/>
  <c r="C9866" i="11"/>
  <c r="C9862" i="11"/>
  <c r="C9858" i="11"/>
  <c r="C9854" i="11"/>
  <c r="C9850" i="11"/>
  <c r="C9846" i="11"/>
  <c r="C9842" i="11"/>
  <c r="C9838" i="11"/>
  <c r="C9834" i="11"/>
  <c r="C9830" i="11"/>
  <c r="C9826" i="11"/>
  <c r="C9822" i="11"/>
  <c r="C9818" i="11"/>
  <c r="C9814" i="11"/>
  <c r="C9810" i="11"/>
  <c r="C9806" i="11"/>
  <c r="C9802" i="11"/>
  <c r="C9798" i="11"/>
  <c r="C9794" i="11"/>
  <c r="C9790" i="11"/>
  <c r="C9786" i="11"/>
  <c r="C9782" i="11"/>
  <c r="C9778" i="11"/>
  <c r="C9774" i="11"/>
  <c r="C9770" i="11"/>
  <c r="C9766" i="11"/>
  <c r="C9762" i="11"/>
  <c r="C9758" i="11"/>
  <c r="C9754" i="11"/>
  <c r="C9750" i="11"/>
  <c r="C9746" i="11"/>
  <c r="C9742" i="11"/>
  <c r="C9738" i="11"/>
  <c r="C9734" i="11"/>
  <c r="C9730" i="11"/>
  <c r="C9726" i="11"/>
  <c r="C9722" i="11"/>
  <c r="C9718" i="11"/>
  <c r="C9714" i="11"/>
  <c r="C9710" i="11"/>
  <c r="C9706" i="11"/>
  <c r="C9702" i="11"/>
  <c r="C9698" i="11"/>
  <c r="C9694" i="11"/>
  <c r="C9690" i="11"/>
  <c r="C9686" i="11"/>
  <c r="C9682" i="11"/>
  <c r="C9678" i="11"/>
  <c r="C9674" i="11"/>
  <c r="C9670" i="11"/>
  <c r="C9666" i="11"/>
  <c r="C9662" i="11"/>
  <c r="C9658" i="11"/>
  <c r="C9654" i="11"/>
  <c r="C9650" i="11"/>
  <c r="C9646" i="11"/>
  <c r="C9642" i="11"/>
  <c r="C9638" i="11"/>
  <c r="C9634" i="11"/>
  <c r="C9630" i="11"/>
  <c r="C9626" i="11"/>
  <c r="C9622" i="11"/>
  <c r="C9618" i="11"/>
  <c r="C9614" i="11"/>
  <c r="C9610" i="11"/>
  <c r="C9606" i="11"/>
  <c r="C9602" i="11"/>
  <c r="C9598" i="11"/>
  <c r="C9594" i="11"/>
  <c r="C9590" i="11"/>
  <c r="C9586" i="11"/>
  <c r="C9582" i="11"/>
  <c r="C9578" i="11"/>
  <c r="C9574" i="11"/>
  <c r="C9570" i="11"/>
  <c r="C9566" i="11"/>
  <c r="C9562" i="11"/>
  <c r="C9558" i="11"/>
  <c r="C9554" i="11"/>
  <c r="C9550" i="11"/>
  <c r="C9546" i="11"/>
  <c r="C9542" i="11"/>
  <c r="C9538" i="11"/>
  <c r="C9534" i="11"/>
  <c r="C9530" i="11"/>
  <c r="C9526" i="11"/>
  <c r="C9522" i="11"/>
  <c r="C9518" i="11"/>
  <c r="C9514" i="11"/>
  <c r="C9510" i="11"/>
  <c r="C9506" i="11"/>
  <c r="C9502" i="11"/>
  <c r="C9498" i="11"/>
  <c r="C9494" i="11"/>
  <c r="C9490" i="11"/>
  <c r="C9486" i="11"/>
  <c r="C9482" i="11"/>
  <c r="C9478" i="11"/>
  <c r="C9474" i="11"/>
  <c r="C9470" i="11"/>
  <c r="C9466" i="11"/>
  <c r="C9462" i="11"/>
  <c r="C9458" i="11"/>
  <c r="C9454" i="11"/>
  <c r="C9450" i="11"/>
  <c r="C9446" i="11"/>
  <c r="C9442" i="11"/>
  <c r="C9438" i="11"/>
  <c r="C9434" i="11"/>
  <c r="C9430" i="11"/>
  <c r="C9426" i="11"/>
  <c r="C9422" i="11"/>
  <c r="C9418" i="11"/>
  <c r="C9414" i="11"/>
  <c r="C9410" i="11"/>
  <c r="C9406" i="11"/>
  <c r="C9402" i="11"/>
  <c r="C9398" i="11"/>
  <c r="C9394" i="11"/>
  <c r="C9390" i="11"/>
  <c r="C9386" i="11"/>
  <c r="C9382" i="11"/>
  <c r="C9378" i="11"/>
  <c r="C9374" i="11"/>
  <c r="C9370" i="11"/>
  <c r="C9366" i="11"/>
  <c r="C9362" i="11"/>
  <c r="C9358" i="11"/>
  <c r="C9354" i="11"/>
  <c r="C9350" i="11"/>
  <c r="C9346" i="11"/>
  <c r="C9342" i="11"/>
  <c r="C9338" i="11"/>
  <c r="C9334" i="11"/>
  <c r="C9330" i="11"/>
  <c r="C9326" i="11"/>
  <c r="C9322" i="11"/>
  <c r="C9318" i="11"/>
  <c r="C9314" i="11"/>
  <c r="C9310" i="11"/>
  <c r="C9306" i="11"/>
  <c r="C9302" i="11"/>
  <c r="C9298" i="11"/>
  <c r="C9294" i="11"/>
  <c r="C9290" i="11"/>
  <c r="C9286" i="11"/>
  <c r="C9282" i="11"/>
  <c r="C9278" i="11"/>
  <c r="C9274" i="11"/>
  <c r="C9270" i="11"/>
  <c r="C9266" i="11"/>
  <c r="C9262" i="11"/>
  <c r="C9258" i="11"/>
  <c r="C9254" i="11"/>
  <c r="C9250" i="11"/>
  <c r="C9246" i="11"/>
  <c r="C9242" i="11"/>
  <c r="C9238" i="11"/>
  <c r="C9234" i="11"/>
  <c r="C9230" i="11"/>
  <c r="C9226" i="11"/>
  <c r="C9222" i="11"/>
  <c r="C9218" i="11"/>
  <c r="C9214" i="11"/>
  <c r="C9210" i="11"/>
  <c r="C9206" i="11"/>
  <c r="C9202" i="11"/>
  <c r="C9198" i="11"/>
  <c r="C9194" i="11"/>
  <c r="C9190" i="11"/>
  <c r="C9186" i="11"/>
  <c r="C9182" i="11"/>
  <c r="C9178" i="11"/>
  <c r="C9174" i="11"/>
  <c r="C9170" i="11"/>
  <c r="C9166" i="11"/>
  <c r="C9162" i="11"/>
  <c r="C9158" i="11"/>
  <c r="C9154" i="11"/>
  <c r="C9150" i="11"/>
  <c r="C9146" i="11"/>
  <c r="C9142" i="11"/>
  <c r="C9138" i="11"/>
  <c r="C9134" i="11"/>
  <c r="C9130" i="11"/>
  <c r="C9126" i="11"/>
  <c r="C9122" i="11"/>
  <c r="C9118" i="11"/>
  <c r="C9114" i="11"/>
  <c r="C9110" i="11"/>
  <c r="C9106" i="11"/>
  <c r="C9102" i="11"/>
  <c r="C9098" i="11"/>
  <c r="C9094" i="11"/>
  <c r="C9090" i="11"/>
  <c r="C9086" i="11"/>
  <c r="C9082" i="11"/>
  <c r="C9078" i="11"/>
  <c r="C9074" i="11"/>
  <c r="C9070" i="11"/>
  <c r="C9066" i="11"/>
  <c r="C9062" i="11"/>
  <c r="C9058" i="11"/>
  <c r="C9054" i="11"/>
  <c r="C9050" i="11"/>
  <c r="C9046" i="11"/>
  <c r="C9042" i="11"/>
  <c r="C9038" i="11"/>
  <c r="C9034" i="11"/>
  <c r="C9030" i="11"/>
  <c r="C9026" i="11"/>
  <c r="C9022" i="11"/>
  <c r="C9018" i="11"/>
  <c r="C9014" i="11"/>
  <c r="C9010" i="11"/>
  <c r="C9006" i="11"/>
  <c r="C9002" i="11"/>
  <c r="C8998" i="11"/>
  <c r="C8994" i="11"/>
  <c r="C8990" i="11"/>
  <c r="C8986" i="11"/>
  <c r="C8982" i="11"/>
  <c r="C8978" i="11"/>
  <c r="C8974" i="11"/>
  <c r="C8970" i="11"/>
  <c r="C8966" i="11"/>
  <c r="C8962" i="11"/>
  <c r="C8958" i="11"/>
  <c r="C8954" i="11"/>
  <c r="C8950" i="11"/>
  <c r="C8946" i="11"/>
  <c r="C8942" i="11"/>
  <c r="C8938" i="11"/>
  <c r="C8934" i="11"/>
  <c r="C8930" i="11"/>
  <c r="C8926" i="11"/>
  <c r="C8922" i="11"/>
  <c r="C8918" i="11"/>
  <c r="C8914" i="11"/>
  <c r="C8910" i="11"/>
  <c r="C8906" i="11"/>
  <c r="C8902" i="11"/>
  <c r="C8898" i="11"/>
  <c r="C8894" i="11"/>
  <c r="C8890" i="11"/>
  <c r="C8886" i="11"/>
  <c r="C8882" i="11"/>
  <c r="C8878" i="11"/>
  <c r="C8874" i="11"/>
  <c r="C8870" i="11"/>
  <c r="C8866" i="11"/>
  <c r="C8862" i="11"/>
  <c r="C8858" i="11"/>
  <c r="C8854" i="11"/>
  <c r="C8850" i="11"/>
  <c r="C8846" i="11"/>
  <c r="C8842" i="11"/>
  <c r="C8838" i="11"/>
  <c r="C8834" i="11"/>
  <c r="C8830" i="11"/>
  <c r="C8826" i="11"/>
  <c r="C8822" i="11"/>
  <c r="C8818" i="11"/>
  <c r="C8814" i="11"/>
  <c r="C8810" i="11"/>
  <c r="C8806" i="11"/>
  <c r="C8802" i="11"/>
  <c r="C8798" i="11"/>
  <c r="C8794" i="11"/>
  <c r="C8790" i="11"/>
  <c r="C8786" i="11"/>
  <c r="C8782" i="11"/>
  <c r="C8778" i="11"/>
  <c r="C8774" i="11"/>
  <c r="C8770" i="11"/>
  <c r="C8766" i="11"/>
  <c r="C8762" i="11"/>
  <c r="C8758" i="11"/>
  <c r="C8754" i="11"/>
  <c r="C8750" i="11"/>
  <c r="C8746" i="11"/>
  <c r="C8742" i="11"/>
  <c r="C8738" i="11"/>
  <c r="C8734" i="11"/>
  <c r="C8730" i="11"/>
  <c r="C8726" i="11"/>
  <c r="C8722" i="11"/>
  <c r="C8718" i="11"/>
  <c r="C8714" i="11"/>
  <c r="C8710" i="11"/>
  <c r="C8706" i="11"/>
  <c r="C8702" i="11"/>
  <c r="C8698" i="11"/>
  <c r="C8694" i="11"/>
  <c r="C8690" i="11"/>
  <c r="C8686" i="11"/>
  <c r="C8682" i="11"/>
  <c r="C8678" i="11"/>
  <c r="C8674" i="11"/>
  <c r="C8670" i="11"/>
  <c r="C8666" i="11"/>
  <c r="C8662" i="11"/>
  <c r="C8658" i="11"/>
  <c r="C8654" i="11"/>
  <c r="C8650" i="11"/>
  <c r="C8646" i="11"/>
  <c r="C8642" i="11"/>
  <c r="C8638" i="11"/>
  <c r="C8634" i="11"/>
  <c r="C8630" i="11"/>
  <c r="C8626" i="11"/>
  <c r="C8622" i="11"/>
  <c r="C8618" i="11"/>
  <c r="C8614" i="11"/>
  <c r="C8610" i="11"/>
  <c r="C8606" i="11"/>
  <c r="C8602" i="11"/>
  <c r="C8598" i="11"/>
  <c r="C8594" i="11"/>
  <c r="C8590" i="11"/>
  <c r="C8586" i="11"/>
  <c r="C8582" i="11"/>
  <c r="C8578" i="11"/>
  <c r="C8574" i="11"/>
  <c r="C8570" i="11"/>
  <c r="C8566" i="11"/>
  <c r="C8562" i="11"/>
  <c r="C8558" i="11"/>
  <c r="C8554" i="11"/>
  <c r="C8550" i="11"/>
  <c r="C8546" i="11"/>
  <c r="C8542" i="11"/>
  <c r="C8538" i="11"/>
  <c r="C8534" i="11"/>
  <c r="C8530" i="11"/>
  <c r="C8526" i="11"/>
  <c r="C8522" i="11"/>
  <c r="C8518" i="11"/>
  <c r="C8514" i="11"/>
  <c r="C8510" i="11"/>
  <c r="C8506" i="11"/>
  <c r="C8502" i="11"/>
  <c r="C8498" i="11"/>
  <c r="C8494" i="11"/>
  <c r="C8490" i="11"/>
  <c r="C8486" i="11"/>
  <c r="C8482" i="11"/>
  <c r="C8478" i="11"/>
  <c r="C8474" i="11"/>
  <c r="C8470" i="11"/>
  <c r="C8466" i="11"/>
  <c r="C8462" i="11"/>
  <c r="C8458" i="11"/>
  <c r="C8454" i="11"/>
  <c r="C8450" i="11"/>
  <c r="C8446" i="11"/>
  <c r="C8442" i="11"/>
  <c r="C8438" i="11"/>
  <c r="C8434" i="11"/>
  <c r="C8430" i="11"/>
  <c r="C8426" i="11"/>
  <c r="C8422" i="11"/>
  <c r="C8418" i="11"/>
  <c r="C8414" i="11"/>
  <c r="C8410" i="11"/>
  <c r="C8406" i="11"/>
  <c r="C8402" i="11"/>
  <c r="C8398" i="11"/>
  <c r="C8394" i="11"/>
  <c r="C8390" i="11"/>
  <c r="C8386" i="11"/>
  <c r="C8382" i="11"/>
  <c r="C8378" i="11"/>
  <c r="C8374" i="11"/>
  <c r="C8370" i="11"/>
  <c r="C8366" i="11"/>
  <c r="C8362" i="11"/>
  <c r="C8358" i="11"/>
  <c r="C8354" i="11"/>
  <c r="C8350" i="11"/>
  <c r="C8346" i="11"/>
  <c r="C8342" i="11"/>
  <c r="C8338" i="11"/>
  <c r="C8334" i="11"/>
  <c r="C8330" i="11"/>
  <c r="C8326" i="11"/>
  <c r="C8322" i="11"/>
  <c r="C8318" i="11"/>
  <c r="C8314" i="11"/>
  <c r="C8310" i="11"/>
  <c r="C8306" i="11"/>
  <c r="C8302" i="11"/>
  <c r="C8298" i="11"/>
  <c r="C8294" i="11"/>
  <c r="C8290" i="11"/>
  <c r="C8286" i="11"/>
  <c r="C8282" i="11"/>
  <c r="C8278" i="11"/>
  <c r="C8274" i="11"/>
  <c r="C8270" i="11"/>
  <c r="C8266" i="11"/>
  <c r="C8262" i="11"/>
  <c r="C8258" i="11"/>
  <c r="C8254" i="11"/>
  <c r="C8250" i="11"/>
  <c r="C8246" i="11"/>
  <c r="C10013" i="11"/>
  <c r="C10009" i="11"/>
  <c r="C10005" i="11"/>
  <c r="C10001" i="11"/>
  <c r="C9997" i="11"/>
  <c r="C9993" i="11"/>
  <c r="C9989" i="11"/>
  <c r="C9985" i="11"/>
  <c r="C9981" i="11"/>
  <c r="C9977" i="11"/>
  <c r="C9973" i="11"/>
  <c r="C9969" i="11"/>
  <c r="C9965" i="11"/>
  <c r="C9961" i="11"/>
  <c r="C9957" i="11"/>
  <c r="C9953" i="11"/>
  <c r="C9949" i="11"/>
  <c r="C9945" i="11"/>
  <c r="C9941" i="11"/>
  <c r="C9937" i="11"/>
  <c r="C9933" i="11"/>
  <c r="C9929" i="11"/>
  <c r="C9925" i="11"/>
  <c r="C9921" i="11"/>
  <c r="C9917" i="11"/>
  <c r="C9913" i="11"/>
  <c r="C9909" i="11"/>
  <c r="C9905" i="11"/>
  <c r="C9901" i="11"/>
  <c r="C9897" i="11"/>
  <c r="C9893" i="11"/>
  <c r="C9889" i="11"/>
  <c r="C9885" i="11"/>
  <c r="C9881" i="11"/>
  <c r="C9877" i="11"/>
  <c r="C9873" i="11"/>
  <c r="C9869" i="11"/>
  <c r="C9865" i="11"/>
  <c r="C9861" i="11"/>
  <c r="C9857" i="11"/>
  <c r="C9853" i="11"/>
  <c r="C9849" i="11"/>
  <c r="C9845" i="11"/>
  <c r="C9841" i="11"/>
  <c r="C9837" i="11"/>
  <c r="C9833" i="11"/>
  <c r="C9829" i="11"/>
  <c r="C9825" i="11"/>
  <c r="C9821" i="11"/>
  <c r="C9817" i="11"/>
  <c r="C9813" i="11"/>
  <c r="C9809" i="11"/>
  <c r="C9805" i="11"/>
  <c r="C9801" i="11"/>
  <c r="C9797" i="11"/>
  <c r="C9793" i="11"/>
  <c r="C9789" i="11"/>
  <c r="C9785" i="11"/>
  <c r="C9781" i="11"/>
  <c r="C9777" i="11"/>
  <c r="C9773" i="11"/>
  <c r="C9769" i="11"/>
  <c r="C9765" i="11"/>
  <c r="C9761" i="11"/>
  <c r="C9757" i="11"/>
  <c r="C9753" i="11"/>
  <c r="C9749" i="11"/>
  <c r="C9745" i="11"/>
  <c r="C9741" i="11"/>
  <c r="C9737" i="11"/>
  <c r="C9733" i="11"/>
  <c r="C9729" i="11"/>
  <c r="C9725" i="11"/>
  <c r="C9721" i="11"/>
  <c r="C9717" i="11"/>
  <c r="C9713" i="11"/>
  <c r="C9709" i="11"/>
  <c r="C9705" i="11"/>
  <c r="C9701" i="11"/>
  <c r="C9697" i="11"/>
  <c r="C9693" i="11"/>
  <c r="C9689" i="11"/>
  <c r="C9685" i="11"/>
  <c r="C9681" i="11"/>
  <c r="C9677" i="11"/>
  <c r="C9673" i="11"/>
  <c r="C9669" i="11"/>
  <c r="C9665" i="11"/>
  <c r="C9661" i="11"/>
  <c r="C9657" i="11"/>
  <c r="C9653" i="11"/>
  <c r="C9649" i="11"/>
  <c r="C9645" i="11"/>
  <c r="C9641" i="11"/>
  <c r="C9637" i="11"/>
  <c r="C9633" i="11"/>
  <c r="C9629" i="11"/>
  <c r="C9625" i="11"/>
  <c r="C9621" i="11"/>
  <c r="C9617" i="11"/>
  <c r="C9613" i="11"/>
  <c r="C9609" i="11"/>
  <c r="C9605" i="11"/>
  <c r="C9601" i="11"/>
  <c r="C9597" i="11"/>
  <c r="C9593" i="11"/>
  <c r="C9589" i="11"/>
  <c r="C9585" i="11"/>
  <c r="C9581" i="11"/>
  <c r="C9577" i="11"/>
  <c r="C9573" i="11"/>
  <c r="C9569" i="11"/>
  <c r="C9565" i="11"/>
  <c r="C9561" i="11"/>
  <c r="C9557" i="11"/>
  <c r="C9553" i="11"/>
  <c r="C9549" i="11"/>
  <c r="C9545" i="11"/>
  <c r="C9541" i="11"/>
  <c r="C9537" i="11"/>
  <c r="C9533" i="11"/>
  <c r="C9529" i="11"/>
  <c r="C9525" i="11"/>
  <c r="C9521" i="11"/>
  <c r="C9517" i="11"/>
  <c r="C9513" i="11"/>
  <c r="C9509" i="11"/>
  <c r="C9505" i="11"/>
  <c r="C9501" i="11"/>
  <c r="C9497" i="11"/>
  <c r="C9493" i="11"/>
  <c r="C9489" i="11"/>
  <c r="C9485" i="11"/>
  <c r="C9481" i="11"/>
  <c r="C9477" i="11"/>
  <c r="C9473" i="11"/>
  <c r="C9469" i="11"/>
  <c r="C9465" i="11"/>
  <c r="C9461" i="11"/>
  <c r="C9457" i="11"/>
  <c r="C9453" i="11"/>
  <c r="C9449" i="11"/>
  <c r="C9445" i="11"/>
  <c r="C9441" i="11"/>
  <c r="C9437" i="11"/>
  <c r="C9433" i="11"/>
  <c r="C9429" i="11"/>
  <c r="C9425" i="11"/>
  <c r="C9421" i="11"/>
  <c r="C9417" i="11"/>
  <c r="C9413" i="11"/>
  <c r="C9409" i="11"/>
  <c r="C9405" i="11"/>
  <c r="C9401" i="11"/>
  <c r="C9397" i="11"/>
  <c r="C9393" i="11"/>
  <c r="C9389" i="11"/>
  <c r="C9385" i="11"/>
  <c r="C9381" i="11"/>
  <c r="C9377" i="11"/>
  <c r="C9373" i="11"/>
  <c r="C9369" i="11"/>
  <c r="C9365" i="11"/>
  <c r="C9361" i="11"/>
  <c r="C9357" i="11"/>
  <c r="C9353" i="11"/>
  <c r="C9349" i="11"/>
  <c r="C9345" i="11"/>
  <c r="C9341" i="11"/>
  <c r="C9337" i="11"/>
  <c r="C9333" i="11"/>
  <c r="C9329" i="11"/>
  <c r="C9325" i="11"/>
  <c r="C9321" i="11"/>
  <c r="C9317" i="11"/>
  <c r="C9313" i="11"/>
  <c r="C9309" i="11"/>
  <c r="C9305" i="11"/>
  <c r="C9301" i="11"/>
  <c r="C9297" i="11"/>
  <c r="C9293" i="11"/>
  <c r="C9289" i="11"/>
  <c r="C9285" i="11"/>
  <c r="C9281" i="11"/>
  <c r="C9277" i="11"/>
  <c r="C9273" i="11"/>
  <c r="C9269" i="11"/>
  <c r="C9265" i="11"/>
  <c r="C9261" i="11"/>
  <c r="C9257" i="11"/>
  <c r="C9253" i="11"/>
  <c r="C9249" i="11"/>
  <c r="C9245" i="11"/>
  <c r="C9241" i="11"/>
  <c r="C9237" i="11"/>
  <c r="C9233" i="11"/>
  <c r="C9229" i="11"/>
  <c r="C9225" i="11"/>
  <c r="C9221" i="11"/>
  <c r="C9217" i="11"/>
  <c r="C9213" i="11"/>
  <c r="C9209" i="11"/>
  <c r="C9205" i="11"/>
  <c r="C9201" i="11"/>
  <c r="C9197" i="11"/>
  <c r="C9193" i="11"/>
  <c r="C9189" i="11"/>
  <c r="C9185" i="11"/>
  <c r="C9181" i="11"/>
  <c r="C9177" i="11"/>
  <c r="C9173" i="11"/>
  <c r="C9169" i="11"/>
  <c r="C9165" i="11"/>
  <c r="C9161" i="11"/>
  <c r="C9157" i="11"/>
  <c r="C9153" i="11"/>
  <c r="C9149" i="11"/>
  <c r="C9145" i="11"/>
  <c r="C9141" i="11"/>
  <c r="C9137" i="11"/>
  <c r="C9133" i="11"/>
  <c r="C9129" i="11"/>
  <c r="C9125" i="11"/>
  <c r="C9121" i="11"/>
  <c r="C9117" i="11"/>
  <c r="C9113" i="11"/>
  <c r="C9109" i="11"/>
  <c r="C9105" i="11"/>
  <c r="C9101" i="11"/>
  <c r="C9097" i="11"/>
  <c r="C9093" i="11"/>
  <c r="C9089" i="11"/>
  <c r="C9085" i="11"/>
  <c r="C9081" i="11"/>
  <c r="C9077" i="11"/>
  <c r="C9073" i="11"/>
  <c r="C9069" i="11"/>
  <c r="C9065" i="11"/>
  <c r="C9061" i="11"/>
  <c r="C9057" i="11"/>
  <c r="C9053" i="11"/>
  <c r="C9049" i="11"/>
  <c r="C9045" i="11"/>
  <c r="C9041" i="11"/>
  <c r="C9037" i="11"/>
  <c r="C9033" i="11"/>
  <c r="C9029" i="11"/>
  <c r="C9025" i="11"/>
  <c r="C9021" i="11"/>
  <c r="C9017" i="11"/>
  <c r="C9013" i="11"/>
  <c r="C9009" i="11"/>
  <c r="C9005" i="11"/>
  <c r="C9001" i="11"/>
  <c r="C8997" i="11"/>
  <c r="C8993" i="11"/>
  <c r="C8989" i="11"/>
  <c r="C8985" i="11"/>
  <c r="C8981" i="11"/>
  <c r="C8977" i="11"/>
  <c r="C8973" i="11"/>
  <c r="C8969" i="11"/>
  <c r="C8965" i="11"/>
  <c r="C8961" i="11"/>
  <c r="C8957" i="11"/>
  <c r="C8953" i="11"/>
  <c r="C8949" i="11"/>
  <c r="C8945" i="11"/>
  <c r="C8941" i="11"/>
  <c r="C8937" i="11"/>
  <c r="C8933" i="11"/>
  <c r="C8929" i="11"/>
  <c r="C8925" i="11"/>
  <c r="C8921" i="11"/>
  <c r="C8917" i="11"/>
  <c r="C8913" i="11"/>
  <c r="C8909" i="11"/>
  <c r="C8905" i="11"/>
  <c r="C8901" i="11"/>
  <c r="C8897" i="11"/>
  <c r="C8893" i="11"/>
  <c r="C8889" i="11"/>
  <c r="C8885" i="11"/>
  <c r="C8881" i="11"/>
  <c r="C8877" i="11"/>
  <c r="C8873" i="11"/>
  <c r="C8869" i="11"/>
  <c r="C8865" i="11"/>
  <c r="C8861" i="11"/>
  <c r="C8857" i="11"/>
  <c r="C8853" i="11"/>
  <c r="C8849" i="11"/>
  <c r="C8845" i="11"/>
  <c r="C8841" i="11"/>
  <c r="C8837" i="11"/>
  <c r="C8833" i="11"/>
  <c r="C8829" i="11"/>
  <c r="C8825" i="11"/>
  <c r="C8821" i="11"/>
  <c r="C8817" i="11"/>
  <c r="C8813" i="11"/>
  <c r="C8809" i="11"/>
  <c r="C8805" i="11"/>
  <c r="C8801" i="11"/>
  <c r="C8797" i="11"/>
  <c r="C8793" i="11"/>
  <c r="C8789" i="11"/>
  <c r="C8785" i="11"/>
  <c r="C8781" i="11"/>
  <c r="C8777" i="11"/>
  <c r="C8773" i="11"/>
  <c r="C8769" i="11"/>
  <c r="C8765" i="11"/>
  <c r="C8761" i="11"/>
  <c r="C8757" i="11"/>
  <c r="C8753" i="11"/>
  <c r="C8749" i="11"/>
  <c r="C8745" i="11"/>
  <c r="C8741" i="11"/>
  <c r="C8737" i="11"/>
  <c r="C8733" i="11"/>
  <c r="C8729" i="11"/>
  <c r="C8725" i="11"/>
  <c r="C8721" i="11"/>
  <c r="C8717" i="11"/>
  <c r="C8713" i="11"/>
  <c r="C8709" i="11"/>
  <c r="C8705" i="11"/>
  <c r="C8701" i="11"/>
  <c r="C8697" i="11"/>
  <c r="C8693" i="11"/>
  <c r="C8689" i="11"/>
  <c r="C8685" i="11"/>
  <c r="C8681" i="11"/>
  <c r="C8677" i="11"/>
  <c r="C8673" i="11"/>
  <c r="C8669" i="11"/>
  <c r="C8665" i="11"/>
  <c r="C8661" i="11"/>
  <c r="C8657" i="11"/>
  <c r="C8653" i="11"/>
  <c r="C8649" i="11"/>
  <c r="C8645" i="11"/>
  <c r="C8641" i="11"/>
  <c r="C8637" i="11"/>
  <c r="C8633" i="11"/>
  <c r="C8629" i="11"/>
  <c r="C8625" i="11"/>
  <c r="C8621" i="11"/>
  <c r="C8617" i="11"/>
  <c r="C8613" i="11"/>
  <c r="C8609" i="11"/>
  <c r="C8605" i="11"/>
  <c r="C8601" i="11"/>
  <c r="C8597" i="11"/>
  <c r="C8593" i="11"/>
  <c r="C8589" i="11"/>
  <c r="C8585" i="11"/>
  <c r="C8581" i="11"/>
  <c r="C8577" i="11"/>
  <c r="C8573" i="11"/>
  <c r="C8569" i="11"/>
  <c r="C8565" i="11"/>
  <c r="C8561" i="11"/>
  <c r="C8557" i="11"/>
  <c r="C8553" i="11"/>
  <c r="C8549" i="11"/>
  <c r="C8545" i="11"/>
  <c r="C8541" i="11"/>
  <c r="C8537" i="11"/>
  <c r="C8533" i="11"/>
  <c r="C8529" i="11"/>
  <c r="C8525" i="11"/>
  <c r="C8521" i="11"/>
  <c r="C8517" i="11"/>
  <c r="C8513" i="11"/>
  <c r="C8509" i="11"/>
  <c r="C8505" i="11"/>
  <c r="C8501" i="11"/>
  <c r="C8497" i="11"/>
  <c r="C8493" i="11"/>
  <c r="C8489" i="11"/>
  <c r="C8485" i="11"/>
  <c r="C8481" i="11"/>
  <c r="C8477" i="11"/>
  <c r="C8473" i="11"/>
  <c r="C8469" i="11"/>
  <c r="C8465" i="11"/>
  <c r="C8461" i="11"/>
  <c r="C8457" i="11"/>
  <c r="C8453" i="11"/>
  <c r="C8449" i="11"/>
  <c r="C8445" i="11"/>
  <c r="C8441" i="11"/>
  <c r="C8437" i="11"/>
  <c r="C8433" i="11"/>
  <c r="C8429" i="11"/>
  <c r="C8425" i="11"/>
  <c r="C8421" i="11"/>
  <c r="C8417" i="11"/>
  <c r="C8413" i="11"/>
  <c r="C8409" i="11"/>
  <c r="C8405" i="11"/>
  <c r="C8401" i="11"/>
  <c r="C8397" i="11"/>
  <c r="C8393" i="11"/>
  <c r="C8389" i="11"/>
  <c r="C8385" i="11"/>
  <c r="C8381" i="11"/>
  <c r="C8377" i="11"/>
  <c r="C8373" i="11"/>
  <c r="C8369" i="11"/>
  <c r="C8365" i="11"/>
  <c r="C8361" i="11"/>
  <c r="C8357" i="11"/>
  <c r="C8353" i="11"/>
  <c r="C8349" i="11"/>
  <c r="C8345" i="11"/>
  <c r="C8341" i="11"/>
  <c r="C8337" i="11"/>
  <c r="C8333" i="11"/>
  <c r="C8329" i="11"/>
  <c r="C8325" i="11"/>
  <c r="C8321" i="11"/>
  <c r="C8317" i="11"/>
  <c r="C8313" i="11"/>
  <c r="C8309" i="11"/>
  <c r="C8305" i="11"/>
  <c r="C8301" i="11"/>
  <c r="C8297" i="11"/>
  <c r="C8293" i="11"/>
  <c r="C8289" i="11"/>
  <c r="C8285" i="11"/>
  <c r="C8281" i="11"/>
  <c r="C8277" i="11"/>
  <c r="C8273" i="11"/>
  <c r="C8269" i="11"/>
  <c r="C8265" i="11"/>
  <c r="C8261" i="11"/>
  <c r="C8257" i="11"/>
  <c r="C8253" i="11"/>
  <c r="C8249" i="11"/>
  <c r="C8245" i="11"/>
  <c r="C8241" i="11"/>
  <c r="C8237" i="11"/>
  <c r="C8233" i="11"/>
  <c r="C8229" i="11"/>
  <c r="C8225" i="11"/>
  <c r="C8221" i="11"/>
  <c r="C8217" i="11"/>
  <c r="C8213" i="11"/>
  <c r="C8209" i="11"/>
  <c r="C8205" i="11"/>
  <c r="C8201" i="11"/>
  <c r="C8197" i="11"/>
  <c r="C8193" i="11"/>
  <c r="C8189" i="11"/>
  <c r="C8185" i="11"/>
  <c r="C8181" i="11"/>
  <c r="C8177" i="11"/>
  <c r="C8173" i="11"/>
  <c r="C8169" i="11"/>
  <c r="C8165" i="11"/>
  <c r="C8161" i="11"/>
  <c r="C8157" i="11"/>
  <c r="C8153" i="11"/>
  <c r="C8149" i="11"/>
  <c r="C8145" i="11"/>
  <c r="C8141" i="11"/>
  <c r="C8137" i="11"/>
  <c r="C8133" i="11"/>
  <c r="C8129" i="11"/>
  <c r="C8125" i="11"/>
  <c r="C8121" i="11"/>
  <c r="C8117" i="11"/>
  <c r="C8113" i="11"/>
  <c r="C8109" i="11"/>
  <c r="C8105" i="11"/>
  <c r="C8101" i="11"/>
  <c r="C8097" i="11"/>
  <c r="C8093" i="11"/>
  <c r="C8089" i="11"/>
  <c r="C8085" i="11"/>
  <c r="C8081" i="11"/>
  <c r="C8077" i="11"/>
  <c r="C8073" i="11"/>
  <c r="C8069" i="11"/>
  <c r="C8065" i="11"/>
  <c r="C8061" i="11"/>
  <c r="C8057" i="11"/>
  <c r="C8053" i="11"/>
  <c r="C8049" i="11"/>
  <c r="C8045" i="11"/>
  <c r="C8041" i="11"/>
  <c r="C8037" i="11"/>
  <c r="C8033" i="11"/>
  <c r="C8029" i="11"/>
  <c r="C8025" i="11"/>
  <c r="C8021" i="11"/>
  <c r="C8017" i="11"/>
  <c r="C8013" i="11"/>
  <c r="C8009" i="11"/>
  <c r="C8005" i="11"/>
  <c r="C8001" i="11"/>
  <c r="C7997" i="11"/>
  <c r="C7993" i="11"/>
  <c r="C7989" i="11"/>
  <c r="C7985" i="11"/>
  <c r="C7981" i="11"/>
  <c r="C7977" i="11"/>
  <c r="C7973" i="11"/>
  <c r="C7969" i="11"/>
  <c r="C7965" i="11"/>
  <c r="C7961" i="11"/>
  <c r="C7957" i="11"/>
  <c r="C7953" i="11"/>
  <c r="C7949" i="11"/>
  <c r="C7945" i="11"/>
  <c r="C7941" i="11"/>
  <c r="C7937" i="11"/>
  <c r="C7933" i="11"/>
  <c r="C7929" i="11"/>
  <c r="C7925" i="11"/>
  <c r="C7921" i="11"/>
  <c r="C7917" i="11"/>
  <c r="C7913" i="11"/>
  <c r="C7909" i="11"/>
  <c r="C7905" i="11"/>
  <c r="C7901" i="11"/>
  <c r="C7897" i="11"/>
  <c r="C7893" i="11"/>
  <c r="C7889" i="11"/>
  <c r="C7885" i="11"/>
  <c r="C7881" i="11"/>
  <c r="C7877" i="11"/>
  <c r="C7873" i="11"/>
  <c r="C7869" i="11"/>
  <c r="C7865" i="11"/>
  <c r="C7861" i="11"/>
  <c r="C7857" i="11"/>
  <c r="C7853" i="11"/>
  <c r="C7849" i="11"/>
  <c r="C7845" i="11"/>
  <c r="C7841" i="11"/>
  <c r="C7837" i="11"/>
  <c r="C7833" i="11"/>
  <c r="C7829" i="11"/>
  <c r="C7825" i="11"/>
  <c r="C7821" i="11"/>
  <c r="C7817" i="11"/>
  <c r="C7813" i="11"/>
  <c r="C7809" i="11"/>
  <c r="C7805" i="11"/>
  <c r="C7801" i="11"/>
  <c r="C7797" i="11"/>
  <c r="C7793" i="11"/>
  <c r="C7789" i="11"/>
  <c r="C7785" i="11"/>
  <c r="C7781" i="11"/>
  <c r="C7777" i="11"/>
  <c r="C7773" i="11"/>
  <c r="C7769" i="11"/>
  <c r="C7765" i="11"/>
  <c r="C7761" i="11"/>
  <c r="C7757" i="11"/>
  <c r="C7753" i="11"/>
  <c r="C7749" i="11"/>
  <c r="C7745" i="11"/>
  <c r="C7741" i="11"/>
  <c r="C7737" i="11"/>
  <c r="C7733" i="11"/>
  <c r="C7729" i="11"/>
  <c r="C7725" i="11"/>
  <c r="C7721" i="11"/>
  <c r="C7717" i="11"/>
  <c r="C7713" i="11"/>
  <c r="C7709" i="11"/>
  <c r="C7705" i="11"/>
  <c r="C7701" i="11"/>
  <c r="C7697" i="11"/>
  <c r="C7693" i="11"/>
  <c r="C7689" i="11"/>
  <c r="C7685" i="11"/>
  <c r="C7681" i="11"/>
  <c r="C7677" i="11"/>
  <c r="C7673" i="11"/>
  <c r="C7669" i="11"/>
  <c r="C7665" i="11"/>
  <c r="C7661" i="11"/>
  <c r="C7657" i="11"/>
  <c r="C7653" i="11"/>
  <c r="C7649" i="11"/>
  <c r="C7645" i="11"/>
  <c r="C7641" i="11"/>
  <c r="C7637" i="11"/>
  <c r="C7633" i="11"/>
  <c r="C7629" i="11"/>
  <c r="C7625" i="11"/>
  <c r="C7621" i="11"/>
  <c r="C7617" i="11"/>
  <c r="C7613" i="11"/>
  <c r="C7609" i="11"/>
  <c r="C7605" i="11"/>
  <c r="C7601" i="11"/>
  <c r="C7597" i="11"/>
  <c r="C7593" i="11"/>
  <c r="C7589" i="11"/>
  <c r="C7585" i="11"/>
  <c r="C7581" i="11"/>
  <c r="C7577" i="11"/>
  <c r="C7573" i="11"/>
  <c r="C7569" i="11"/>
  <c r="C7565" i="11"/>
  <c r="C7561" i="11"/>
  <c r="C7557" i="11"/>
  <c r="C7553" i="11"/>
  <c r="C7549" i="11"/>
  <c r="C7545" i="11"/>
  <c r="C7541" i="11"/>
  <c r="C7537" i="11"/>
  <c r="C7533" i="11"/>
  <c r="C7529" i="11"/>
  <c r="C7525" i="11"/>
  <c r="C7521" i="11"/>
  <c r="C7517" i="11"/>
  <c r="C7513" i="11"/>
  <c r="C7509" i="11"/>
  <c r="C7505" i="11"/>
  <c r="C7501" i="11"/>
  <c r="C7497" i="11"/>
  <c r="C7493" i="11"/>
  <c r="C7489" i="11"/>
  <c r="C7485" i="11"/>
  <c r="C7481" i="11"/>
  <c r="C7477" i="11"/>
  <c r="C7473" i="11"/>
  <c r="C7469" i="11"/>
  <c r="C7465" i="11"/>
  <c r="C7461" i="11"/>
  <c r="C7457" i="11"/>
  <c r="C7453" i="11"/>
  <c r="C7449" i="11"/>
  <c r="C7445" i="11"/>
  <c r="C7441" i="11"/>
  <c r="C7437" i="11"/>
  <c r="C7433" i="11"/>
  <c r="C7429" i="11"/>
  <c r="C7425" i="11"/>
  <c r="C7421" i="11"/>
  <c r="C7417" i="11"/>
  <c r="C7413" i="11"/>
  <c r="C7409" i="11"/>
  <c r="C7405" i="11"/>
  <c r="C7401" i="11"/>
  <c r="C7397" i="11"/>
  <c r="C7393" i="11"/>
  <c r="C7389" i="11"/>
  <c r="C7385" i="11"/>
  <c r="C7381" i="11"/>
  <c r="C7377" i="11"/>
  <c r="C7373" i="11"/>
  <c r="C7369" i="11"/>
  <c r="C7365" i="11"/>
  <c r="C7361" i="11"/>
  <c r="C7357" i="11"/>
  <c r="C7353" i="11"/>
  <c r="C7349" i="11"/>
  <c r="C7345" i="11"/>
  <c r="C7341" i="11"/>
  <c r="C7337" i="11"/>
  <c r="C7333" i="11"/>
  <c r="C7329" i="11"/>
  <c r="C7325" i="11"/>
  <c r="C7321" i="11"/>
  <c r="C7317" i="11"/>
  <c r="C7313" i="11"/>
  <c r="C7309" i="11"/>
  <c r="C7305" i="11"/>
  <c r="C7301" i="11"/>
  <c r="C7297" i="11"/>
  <c r="C7293" i="11"/>
  <c r="C7289" i="11"/>
  <c r="C7285" i="11"/>
  <c r="C7281" i="11"/>
  <c r="C7277" i="11"/>
  <c r="C7273" i="11"/>
  <c r="C7269" i="11"/>
  <c r="C7265" i="11"/>
  <c r="C7261" i="11"/>
  <c r="C7257" i="11"/>
  <c r="C7253" i="11"/>
  <c r="C7249" i="11"/>
  <c r="C7245" i="11"/>
  <c r="C7241" i="11"/>
  <c r="C7237" i="11"/>
  <c r="C7233" i="11"/>
  <c r="C7229" i="11"/>
  <c r="C7225" i="11"/>
  <c r="C7221" i="11"/>
  <c r="C7217" i="11"/>
  <c r="C7213" i="11"/>
  <c r="C7209" i="11"/>
  <c r="C7205" i="11"/>
  <c r="C7201" i="11"/>
  <c r="C7197" i="11"/>
  <c r="C7193" i="11"/>
  <c r="C7189" i="11"/>
  <c r="C7185" i="11"/>
  <c r="C7181" i="11"/>
  <c r="C7177" i="11"/>
  <c r="C7173" i="11"/>
  <c r="C7169" i="11"/>
  <c r="C7165" i="11"/>
  <c r="C7161" i="11"/>
  <c r="C7157" i="11"/>
  <c r="C7153" i="11"/>
  <c r="C7149" i="11"/>
  <c r="C7145" i="11"/>
  <c r="C7141" i="11"/>
  <c r="C7137" i="11"/>
  <c r="C7133" i="11"/>
  <c r="C7129" i="11"/>
  <c r="C7125" i="11"/>
  <c r="C7121" i="11"/>
  <c r="C7117" i="11"/>
  <c r="C7113" i="11"/>
  <c r="C7109" i="11"/>
  <c r="C7105" i="11"/>
  <c r="C7101" i="11"/>
  <c r="C7097" i="11"/>
  <c r="C7093" i="11"/>
  <c r="C7089" i="11"/>
  <c r="C7085" i="11"/>
  <c r="C7081" i="11"/>
  <c r="C7077" i="11"/>
  <c r="C7073" i="11"/>
  <c r="C7069" i="11"/>
  <c r="C7065" i="11"/>
  <c r="C7061" i="11"/>
  <c r="C7057" i="11"/>
  <c r="C7053" i="11"/>
  <c r="C7049" i="11"/>
  <c r="C7045" i="11"/>
  <c r="C7041" i="11"/>
  <c r="C7037" i="11"/>
  <c r="C7033" i="11"/>
  <c r="C7029" i="11"/>
  <c r="C7025" i="11"/>
  <c r="C7021" i="11"/>
  <c r="C7017" i="11"/>
  <c r="C7013" i="11"/>
  <c r="C7009" i="11"/>
  <c r="C7005" i="11"/>
  <c r="C7001" i="11"/>
  <c r="C6997" i="11"/>
  <c r="C6993" i="11"/>
  <c r="C6989" i="11"/>
  <c r="C6985" i="11"/>
  <c r="C6981" i="11"/>
  <c r="C6977" i="11"/>
  <c r="C6973" i="11"/>
  <c r="C6969" i="11"/>
  <c r="C6965" i="11"/>
  <c r="C6961" i="11"/>
  <c r="C6957" i="11"/>
  <c r="C6953" i="11"/>
  <c r="C6949" i="11"/>
  <c r="C6945" i="11"/>
  <c r="C6941" i="11"/>
  <c r="C6937" i="11"/>
  <c r="C6933" i="11"/>
  <c r="C6929" i="11"/>
  <c r="C6925" i="11"/>
  <c r="C6921" i="11"/>
  <c r="C6917" i="11"/>
  <c r="C6913" i="11"/>
  <c r="C6909" i="11"/>
  <c r="C6905" i="11"/>
  <c r="C6901" i="11"/>
  <c r="C6897" i="11"/>
  <c r="C6893" i="11"/>
  <c r="C6889" i="11"/>
  <c r="C6885" i="11"/>
  <c r="C6881" i="11"/>
  <c r="C6877" i="11"/>
  <c r="C6873" i="11"/>
  <c r="C6869" i="11"/>
  <c r="C6865" i="11"/>
  <c r="C6861" i="11"/>
  <c r="C6857" i="11"/>
  <c r="C6853" i="11"/>
  <c r="C6849" i="11"/>
  <c r="C6845" i="11"/>
  <c r="C6841" i="11"/>
  <c r="C6837" i="11"/>
  <c r="C6833" i="11"/>
  <c r="C6829" i="11"/>
  <c r="C6825" i="11"/>
  <c r="C6821" i="11"/>
  <c r="C6817" i="11"/>
  <c r="C6813" i="11"/>
  <c r="C6809" i="11"/>
  <c r="C6805" i="11"/>
  <c r="C6801" i="11"/>
  <c r="C6797" i="11"/>
  <c r="C6793" i="11"/>
  <c r="C6789" i="11"/>
  <c r="C6785" i="11"/>
  <c r="C6781" i="11"/>
  <c r="C6777" i="11"/>
  <c r="C6773" i="11"/>
  <c r="C6769" i="11"/>
  <c r="C6765" i="11"/>
  <c r="C6761" i="11"/>
  <c r="C6757" i="11"/>
  <c r="C6753" i="11"/>
  <c r="C6749" i="11"/>
  <c r="C6745" i="11"/>
  <c r="C6741" i="11"/>
  <c r="C6737" i="11"/>
  <c r="C6733" i="11"/>
  <c r="C6729" i="11"/>
  <c r="C6725" i="11"/>
  <c r="C6721" i="11"/>
  <c r="C6717" i="11"/>
  <c r="C6713" i="11"/>
  <c r="C6709" i="11"/>
  <c r="C6705" i="11"/>
  <c r="C6701" i="11"/>
  <c r="C6697" i="11"/>
  <c r="C6693" i="11"/>
  <c r="C6689" i="11"/>
  <c r="C6685" i="11"/>
  <c r="C6681" i="11"/>
  <c r="C6677" i="11"/>
  <c r="C6673" i="11"/>
  <c r="C6669" i="11"/>
  <c r="C6665" i="11"/>
  <c r="C6661" i="11"/>
  <c r="C6657" i="11"/>
  <c r="C6653" i="11"/>
  <c r="C6649" i="11"/>
  <c r="C6645" i="11"/>
  <c r="C6641" i="11"/>
  <c r="C6637" i="11"/>
  <c r="C6633" i="11"/>
  <c r="C6629" i="11"/>
  <c r="C6625" i="11"/>
  <c r="C6621" i="11"/>
  <c r="C6617" i="11"/>
  <c r="C6613" i="11"/>
  <c r="C6609" i="11"/>
  <c r="C6605" i="11"/>
  <c r="C6601" i="11"/>
  <c r="C6597" i="11"/>
  <c r="C6593" i="11"/>
  <c r="C6589" i="11"/>
  <c r="C6585" i="11"/>
  <c r="C6581" i="11"/>
  <c r="C6577" i="11"/>
  <c r="C6573" i="11"/>
  <c r="C6569" i="11"/>
  <c r="C6565" i="11"/>
  <c r="C6561" i="11"/>
  <c r="C6557" i="11"/>
  <c r="C6553" i="11"/>
  <c r="C6549" i="11"/>
  <c r="C6545" i="11"/>
  <c r="C6541" i="11"/>
  <c r="C6537" i="11"/>
  <c r="C6533" i="11"/>
  <c r="C6529" i="11"/>
  <c r="C6525" i="11"/>
  <c r="C6521" i="11"/>
  <c r="C6517" i="11"/>
  <c r="C6513" i="11"/>
  <c r="C6509" i="11"/>
  <c r="C6505" i="11"/>
  <c r="C6501" i="11"/>
  <c r="C6497" i="11"/>
  <c r="C6493" i="11"/>
  <c r="C6489" i="11"/>
  <c r="C6485" i="11"/>
  <c r="C6481" i="11"/>
  <c r="C6477" i="11"/>
  <c r="C6473" i="11"/>
  <c r="C6469" i="11"/>
  <c r="C6465" i="11"/>
  <c r="C6461" i="11"/>
  <c r="C6457" i="11"/>
  <c r="C6453" i="11"/>
  <c r="C6449" i="11"/>
  <c r="C6445" i="11"/>
  <c r="C6441" i="11"/>
  <c r="C6437" i="11"/>
  <c r="C6433" i="11"/>
  <c r="C6429" i="11"/>
  <c r="C6425" i="11"/>
  <c r="C6421" i="11"/>
  <c r="C6417" i="11"/>
  <c r="C6413" i="11"/>
  <c r="C6409" i="11"/>
  <c r="C6405" i="11"/>
  <c r="C6401" i="11"/>
  <c r="C6397" i="11"/>
  <c r="C6393" i="11"/>
  <c r="C6389" i="11"/>
  <c r="C6385" i="11"/>
  <c r="C6381" i="11"/>
  <c r="C6377" i="11"/>
  <c r="C6373" i="11"/>
  <c r="C6369" i="11"/>
  <c r="C6365" i="11"/>
  <c r="C6361" i="11"/>
  <c r="C6357" i="11"/>
  <c r="C6353" i="11"/>
  <c r="C6349" i="11"/>
  <c r="C6345" i="11"/>
  <c r="C6341" i="11"/>
  <c r="C6337" i="11"/>
  <c r="C6333" i="11"/>
  <c r="C6329" i="11"/>
  <c r="C6325" i="11"/>
  <c r="C6321" i="11"/>
  <c r="C6317" i="11"/>
  <c r="C6313" i="11"/>
  <c r="C6309" i="11"/>
  <c r="C6305" i="11"/>
  <c r="C6301" i="11"/>
  <c r="C6297" i="11"/>
  <c r="C6293" i="11"/>
  <c r="C6289" i="11"/>
  <c r="C6285" i="11"/>
  <c r="C6281" i="11"/>
  <c r="C6277" i="11"/>
  <c r="C6273" i="11"/>
  <c r="C6269" i="11"/>
  <c r="C6265" i="11"/>
  <c r="C6261" i="11"/>
  <c r="C6257" i="11"/>
  <c r="C6253" i="11"/>
  <c r="C6249" i="11"/>
  <c r="C6245" i="11"/>
  <c r="C6241" i="11"/>
  <c r="C6237" i="11"/>
  <c r="C6233" i="11"/>
  <c r="C6229" i="11"/>
  <c r="C6225" i="11"/>
  <c r="C6221" i="11"/>
  <c r="C6217" i="11"/>
  <c r="C6213" i="11"/>
  <c r="C6209" i="11"/>
  <c r="C6205" i="11"/>
  <c r="C6201" i="11"/>
  <c r="C6197" i="11"/>
  <c r="C6193" i="11"/>
  <c r="C6189" i="11"/>
  <c r="C6185" i="11"/>
  <c r="C6181" i="11"/>
  <c r="C6177" i="11"/>
  <c r="C6173" i="11"/>
  <c r="C6169" i="11"/>
  <c r="C6165" i="11"/>
  <c r="C6161" i="11"/>
  <c r="C6157" i="11"/>
  <c r="C6153" i="11"/>
  <c r="C6149" i="11"/>
  <c r="C6145" i="11"/>
  <c r="C6141" i="11"/>
  <c r="C6137" i="11"/>
  <c r="C6133" i="11"/>
  <c r="C6129" i="11"/>
  <c r="C6125" i="11"/>
  <c r="C6121" i="11"/>
  <c r="C6117" i="11"/>
  <c r="C6113" i="11"/>
  <c r="C6109" i="11"/>
  <c r="C6105" i="11"/>
  <c r="C6101" i="11"/>
  <c r="C6097" i="11"/>
  <c r="C6093" i="11"/>
  <c r="C6089" i="11"/>
  <c r="C6085" i="11"/>
  <c r="C6081" i="11"/>
  <c r="C6077" i="11"/>
  <c r="C6073" i="11"/>
  <c r="C6069" i="11"/>
  <c r="C6065" i="11"/>
  <c r="C6061" i="11"/>
  <c r="C6057" i="11"/>
  <c r="C6053" i="11"/>
  <c r="C6049" i="11"/>
  <c r="C6045" i="11"/>
  <c r="C6041" i="11"/>
  <c r="C6037" i="11"/>
  <c r="C6033" i="11"/>
  <c r="C6029" i="11"/>
  <c r="C6025" i="11"/>
  <c r="C6021" i="11"/>
  <c r="C6017" i="11"/>
  <c r="C6013" i="11"/>
  <c r="C6009" i="11"/>
  <c r="C6005" i="11"/>
  <c r="C6001" i="11"/>
  <c r="C5997" i="11"/>
  <c r="C5993" i="11"/>
  <c r="C5989" i="11"/>
  <c r="C5985" i="11"/>
  <c r="C5981" i="11"/>
  <c r="C5977" i="11"/>
  <c r="C5973" i="11"/>
  <c r="C5969" i="11"/>
  <c r="C5965" i="11"/>
  <c r="C5961" i="11"/>
  <c r="C5957" i="11"/>
  <c r="C5953" i="11"/>
  <c r="C5949" i="11"/>
  <c r="C5945" i="11"/>
  <c r="C5941" i="11"/>
  <c r="C5937" i="11"/>
  <c r="C5933" i="11"/>
  <c r="C5929" i="11"/>
  <c r="C5925" i="11"/>
  <c r="C5921" i="11"/>
  <c r="C5917" i="11"/>
  <c r="C5913" i="11"/>
  <c r="C5909" i="11"/>
  <c r="C5905" i="11"/>
  <c r="C5901" i="11"/>
  <c r="C5897" i="11"/>
  <c r="C5893" i="11"/>
  <c r="C5889" i="11"/>
  <c r="C5885" i="11"/>
  <c r="C5881" i="11"/>
  <c r="C5877" i="11"/>
  <c r="C5873" i="11"/>
  <c r="C5869" i="11"/>
  <c r="C5865" i="11"/>
  <c r="C5861" i="11"/>
  <c r="C5857" i="11"/>
  <c r="C5853" i="11"/>
  <c r="C5849" i="11"/>
  <c r="C5845" i="11"/>
  <c r="C5841" i="11"/>
  <c r="C5837" i="11"/>
  <c r="C5833" i="11"/>
  <c r="C5829" i="11"/>
  <c r="C5825" i="11"/>
  <c r="C5821" i="11"/>
  <c r="C5817" i="11"/>
  <c r="C5813" i="11"/>
  <c r="C5809" i="11"/>
  <c r="C5805" i="11"/>
  <c r="C5801" i="11"/>
  <c r="C5797" i="11"/>
  <c r="C5793" i="11"/>
  <c r="C5789" i="11"/>
  <c r="C5785" i="11"/>
  <c r="C5781" i="11"/>
  <c r="C5777" i="11"/>
  <c r="C5773" i="11"/>
  <c r="C5769" i="11"/>
  <c r="C5765" i="11"/>
  <c r="C5761" i="11"/>
  <c r="C5757" i="11"/>
  <c r="C5753" i="11"/>
  <c r="C5749" i="11"/>
  <c r="C5745" i="11"/>
  <c r="C5741" i="11"/>
  <c r="C5737" i="11"/>
  <c r="C5733" i="11"/>
  <c r="C5729" i="11"/>
  <c r="C5725" i="11"/>
  <c r="C5721" i="11"/>
  <c r="C5717" i="11"/>
  <c r="C5713" i="11"/>
  <c r="C5709" i="11"/>
  <c r="C5705" i="11"/>
  <c r="C5701" i="11"/>
  <c r="C5697" i="11"/>
  <c r="C5693" i="11"/>
  <c r="C5689" i="11"/>
  <c r="C5685" i="11"/>
  <c r="C5681" i="11"/>
  <c r="C5677" i="11"/>
  <c r="C5673" i="11"/>
  <c r="C5669" i="11"/>
  <c r="C5665" i="11"/>
  <c r="C5661" i="11"/>
  <c r="C5657" i="11"/>
  <c r="C5653" i="11"/>
  <c r="C5649" i="11"/>
  <c r="C5645" i="11"/>
  <c r="C5641" i="11"/>
  <c r="C5637" i="11"/>
  <c r="C5633" i="11"/>
  <c r="C5629" i="11"/>
  <c r="C5625" i="11"/>
  <c r="C5621" i="11"/>
  <c r="C5617" i="11"/>
  <c r="C5613" i="11"/>
  <c r="C5609" i="11"/>
  <c r="C5605" i="11"/>
  <c r="C5601" i="11"/>
  <c r="C5597" i="11"/>
  <c r="C5593" i="11"/>
  <c r="C5589" i="11"/>
  <c r="C5585" i="11"/>
  <c r="C5581" i="11"/>
  <c r="C5577" i="11"/>
  <c r="C5573" i="11"/>
  <c r="C5569" i="11"/>
  <c r="C5565" i="11"/>
  <c r="C5561" i="11"/>
  <c r="C5557" i="11"/>
  <c r="C5553" i="11"/>
  <c r="C5549" i="11"/>
  <c r="C5545" i="11"/>
  <c r="C5541" i="11"/>
  <c r="C5537" i="11"/>
  <c r="C5533" i="11"/>
  <c r="C5529" i="11"/>
  <c r="C5525" i="11"/>
  <c r="C5521" i="11"/>
  <c r="C5517" i="11"/>
  <c r="C5513" i="11"/>
  <c r="C5509" i="11"/>
  <c r="C5505" i="11"/>
  <c r="C5501" i="11"/>
  <c r="C5497" i="11"/>
  <c r="C5493" i="11"/>
  <c r="C5489" i="11"/>
  <c r="C5485" i="11"/>
  <c r="C5481" i="11"/>
  <c r="C5477" i="11"/>
  <c r="C5473" i="11"/>
  <c r="C5469" i="11"/>
  <c r="C5465" i="11"/>
  <c r="C5461" i="11"/>
  <c r="C5457" i="11"/>
  <c r="C5453" i="11"/>
  <c r="C5449" i="11"/>
  <c r="C5445" i="11"/>
  <c r="C5441" i="11"/>
  <c r="C5437" i="11"/>
  <c r="C5433" i="11"/>
  <c r="C5429" i="11"/>
  <c r="C5425" i="11"/>
  <c r="C5421" i="11"/>
  <c r="C5417" i="11"/>
  <c r="C5413" i="11"/>
  <c r="C5409" i="11"/>
  <c r="C5405" i="11"/>
  <c r="C5401" i="11"/>
  <c r="C5397" i="11"/>
  <c r="C5393" i="11"/>
  <c r="C5389" i="11"/>
  <c r="C5385" i="11"/>
  <c r="C5381" i="11"/>
  <c r="C5377" i="11"/>
  <c r="C5373" i="11"/>
  <c r="C5369" i="11"/>
  <c r="C5365" i="11"/>
  <c r="C5361" i="11"/>
  <c r="C5357" i="11"/>
  <c r="C5353" i="11"/>
  <c r="C5349" i="11"/>
  <c r="C5345" i="11"/>
  <c r="C5341" i="11"/>
  <c r="C5337" i="11"/>
  <c r="C5333" i="11"/>
  <c r="C5329" i="11"/>
  <c r="C5325" i="11"/>
  <c r="C5321" i="11"/>
  <c r="C5317" i="11"/>
  <c r="C5313" i="11"/>
  <c r="C5309" i="11"/>
  <c r="C5305" i="11"/>
  <c r="C5301" i="11"/>
  <c r="C5297" i="11"/>
  <c r="C5293" i="11"/>
  <c r="C5289" i="11"/>
  <c r="C5285" i="11"/>
  <c r="C5281" i="11"/>
  <c r="C5277" i="11"/>
  <c r="C5273" i="11"/>
  <c r="C5269" i="11"/>
  <c r="C5265" i="11"/>
  <c r="C5261" i="11"/>
  <c r="C5257" i="11"/>
  <c r="C5253" i="11"/>
  <c r="C5249" i="11"/>
  <c r="C5245" i="11"/>
  <c r="C5241" i="11"/>
  <c r="C5237" i="11"/>
  <c r="C5233" i="11"/>
  <c r="C5229" i="11"/>
  <c r="C5225" i="11"/>
  <c r="C5221" i="11"/>
  <c r="C5217" i="11"/>
  <c r="C5213" i="11"/>
  <c r="C5209" i="11"/>
  <c r="C5205" i="11"/>
  <c r="C5201" i="11"/>
  <c r="C5197" i="11"/>
  <c r="C5193" i="11"/>
  <c r="C5189" i="11"/>
  <c r="C5185" i="11"/>
  <c r="C5181" i="11"/>
  <c r="C5177" i="11"/>
  <c r="C5173" i="11"/>
  <c r="C5169" i="11"/>
  <c r="C5165" i="11"/>
  <c r="C5161" i="11"/>
  <c r="C5157" i="11"/>
  <c r="C5153" i="11"/>
  <c r="C5149" i="11"/>
  <c r="C5145" i="11"/>
  <c r="C5141" i="11"/>
  <c r="C5137" i="11"/>
  <c r="C5133" i="11"/>
  <c r="C5129" i="11"/>
  <c r="C5125" i="11"/>
  <c r="C5121" i="11"/>
  <c r="C5117" i="11"/>
  <c r="C5113" i="11"/>
  <c r="C5109" i="11"/>
  <c r="C5105" i="11"/>
  <c r="C5101" i="11"/>
  <c r="C5097" i="11"/>
  <c r="C5093" i="11"/>
  <c r="C5089" i="11"/>
  <c r="C5085" i="11"/>
  <c r="C5081" i="11"/>
  <c r="C5077" i="11"/>
  <c r="C5073" i="11"/>
  <c r="C5069" i="11"/>
  <c r="C5065" i="11"/>
  <c r="C5061" i="11"/>
  <c r="C5057" i="11"/>
  <c r="C5053" i="11"/>
  <c r="C5049" i="11"/>
  <c r="C5045" i="11"/>
  <c r="C5041" i="11"/>
  <c r="C5037" i="11"/>
  <c r="C5033" i="11"/>
  <c r="C5029" i="11"/>
  <c r="C5025" i="11"/>
  <c r="C5021" i="11"/>
  <c r="C5017" i="11"/>
  <c r="C5013" i="11"/>
  <c r="C5009" i="11"/>
  <c r="C5005" i="11"/>
  <c r="C5001" i="11"/>
  <c r="C4997" i="11"/>
  <c r="C4993" i="11"/>
  <c r="C4989" i="11"/>
  <c r="C4985" i="11"/>
  <c r="C4981" i="11"/>
  <c r="C4977" i="11"/>
  <c r="C4973" i="11"/>
  <c r="C4969" i="11"/>
  <c r="C4965" i="11"/>
  <c r="C4961" i="11"/>
  <c r="C4957" i="11"/>
  <c r="C4953" i="11"/>
  <c r="C4949" i="11"/>
  <c r="C4945" i="11"/>
  <c r="C4941" i="11"/>
  <c r="C4937" i="11"/>
  <c r="C4933" i="11"/>
  <c r="C4929" i="11"/>
  <c r="C4925" i="11"/>
  <c r="C4921" i="11"/>
  <c r="C4917" i="11"/>
  <c r="C4913" i="11"/>
  <c r="C4909" i="11"/>
  <c r="C4905" i="11"/>
  <c r="C4901" i="11"/>
  <c r="C4897" i="11"/>
  <c r="C4893" i="11"/>
  <c r="C4889" i="11"/>
  <c r="C4885" i="11"/>
  <c r="C4881" i="11"/>
  <c r="C4877" i="11"/>
  <c r="C4873" i="11"/>
  <c r="C4869" i="11"/>
  <c r="C4865" i="11"/>
  <c r="C4861" i="11"/>
  <c r="C4857" i="11"/>
  <c r="C4853" i="11"/>
  <c r="C4849" i="11"/>
  <c r="C4845" i="11"/>
  <c r="C4841" i="11"/>
  <c r="C4837" i="11"/>
  <c r="C4833" i="11"/>
  <c r="C4829" i="11"/>
  <c r="C4825" i="11"/>
  <c r="C4821" i="11"/>
  <c r="C4817" i="11"/>
  <c r="C4813" i="11"/>
  <c r="C4809" i="11"/>
  <c r="C4805" i="11"/>
  <c r="C4801" i="11"/>
  <c r="C4797" i="11"/>
  <c r="C4793" i="11"/>
  <c r="C4789" i="11"/>
  <c r="C4785" i="11"/>
  <c r="C4781" i="11"/>
  <c r="C4777" i="11"/>
  <c r="C4773" i="11"/>
  <c r="C4769" i="11"/>
  <c r="C4765" i="11"/>
  <c r="C4761" i="11"/>
  <c r="C4757" i="11"/>
  <c r="C4753" i="11"/>
  <c r="C4749" i="11"/>
  <c r="C4745" i="11"/>
  <c r="C4741" i="11"/>
  <c r="C4737" i="11"/>
  <c r="C4733" i="11"/>
  <c r="C4729" i="11"/>
  <c r="C4725" i="11"/>
  <c r="C4721" i="11"/>
  <c r="C4717" i="11"/>
  <c r="C4713" i="11"/>
  <c r="C4709" i="11"/>
  <c r="C4705" i="11"/>
  <c r="C4701" i="11"/>
  <c r="C4697" i="11"/>
  <c r="C4693" i="11"/>
  <c r="C4689" i="11"/>
  <c r="C4685" i="11"/>
  <c r="C4681" i="11"/>
  <c r="C4677" i="11"/>
  <c r="C4673" i="11"/>
  <c r="C4669" i="11"/>
  <c r="C4665" i="11"/>
  <c r="C4661" i="11"/>
  <c r="C4657" i="11"/>
  <c r="C4653" i="11"/>
  <c r="C4649" i="11"/>
  <c r="C4645" i="11"/>
  <c r="C4641" i="11"/>
  <c r="C4637" i="11"/>
  <c r="C4633" i="11"/>
  <c r="C4629" i="11"/>
  <c r="C4625" i="11"/>
  <c r="C4621" i="11"/>
  <c r="C4617" i="11"/>
  <c r="C4613" i="11"/>
  <c r="C4609" i="11"/>
  <c r="C4605" i="11"/>
  <c r="C4601" i="11"/>
  <c r="C4597" i="11"/>
  <c r="C4593" i="11"/>
  <c r="C4589" i="11"/>
  <c r="C4585" i="11"/>
  <c r="C4581" i="11"/>
  <c r="C4577" i="11"/>
  <c r="C4573" i="11"/>
  <c r="C4569" i="11"/>
  <c r="C4565" i="11"/>
  <c r="C4561" i="11"/>
  <c r="C4557" i="11"/>
  <c r="C4553" i="11"/>
  <c r="C4549" i="11"/>
  <c r="C4545" i="11"/>
  <c r="C4541" i="11"/>
  <c r="C4537" i="11"/>
  <c r="C4533" i="11"/>
  <c r="C4529" i="11"/>
  <c r="C4525" i="11"/>
  <c r="C4521" i="11"/>
  <c r="C4517" i="11"/>
  <c r="C4513" i="11"/>
  <c r="C4509" i="11"/>
  <c r="C4505" i="11"/>
  <c r="C4501" i="11"/>
  <c r="C4497" i="11"/>
  <c r="C4493" i="11"/>
  <c r="C4489" i="11"/>
  <c r="C4485" i="11"/>
  <c r="C4481" i="11"/>
  <c r="C4477" i="11"/>
  <c r="C4473" i="11"/>
  <c r="C4469" i="11"/>
  <c r="C4465" i="11"/>
  <c r="C4461" i="11"/>
  <c r="C4457" i="11"/>
  <c r="C4453" i="11"/>
  <c r="C4449" i="11"/>
  <c r="C4445" i="11"/>
  <c r="C4441" i="11"/>
  <c r="C4437" i="11"/>
  <c r="C4433" i="11"/>
  <c r="C4429" i="11"/>
  <c r="C4425" i="11"/>
  <c r="C4421" i="11"/>
  <c r="C4417" i="11"/>
  <c r="C4413" i="11"/>
  <c r="C4409" i="11"/>
  <c r="C4405" i="11"/>
  <c r="C4401" i="11"/>
  <c r="C4397" i="11"/>
  <c r="C4393" i="11"/>
  <c r="C4389" i="11"/>
  <c r="C4385" i="11"/>
  <c r="C4381" i="11"/>
  <c r="C4377" i="11"/>
  <c r="C4373" i="11"/>
  <c r="C4369" i="11"/>
  <c r="C4365" i="11"/>
  <c r="C4361" i="11"/>
  <c r="C4357" i="11"/>
  <c r="C4353" i="11"/>
  <c r="C4349" i="11"/>
  <c r="C4345" i="11"/>
  <c r="C4341" i="11"/>
  <c r="C4337" i="11"/>
  <c r="C4333" i="11"/>
  <c r="C4329" i="11"/>
  <c r="C4325" i="11"/>
  <c r="C4321" i="11"/>
  <c r="C4317" i="11"/>
  <c r="C4313" i="11"/>
  <c r="C4309" i="11"/>
  <c r="C4305" i="11"/>
  <c r="C4301" i="11"/>
  <c r="C4297" i="11"/>
  <c r="C4293" i="11"/>
  <c r="C4289" i="11"/>
  <c r="C4285" i="11"/>
  <c r="C4281" i="11"/>
  <c r="C4277" i="11"/>
  <c r="C4273" i="11"/>
  <c r="C4269" i="11"/>
  <c r="C4265" i="11"/>
  <c r="C4261" i="11"/>
  <c r="C4257" i="11"/>
  <c r="C4253" i="11"/>
  <c r="C4249" i="11"/>
  <c r="C4245" i="11"/>
  <c r="C4241" i="11"/>
  <c r="C4237" i="11"/>
  <c r="C4233" i="11"/>
  <c r="C4229" i="11"/>
  <c r="C4225" i="11"/>
  <c r="C4221" i="11"/>
  <c r="C4217" i="11"/>
  <c r="C4213" i="11"/>
  <c r="C4209" i="11"/>
  <c r="C4205" i="11"/>
  <c r="C4201" i="11"/>
  <c r="C4197" i="11"/>
  <c r="C4193" i="11"/>
  <c r="C4189" i="11"/>
  <c r="C4185" i="11"/>
  <c r="C4181" i="11"/>
  <c r="C4177" i="11"/>
  <c r="C4173" i="11"/>
  <c r="C4169" i="11"/>
  <c r="C4165" i="11"/>
  <c r="C4161" i="11"/>
  <c r="C4157" i="11"/>
  <c r="C4153" i="11"/>
  <c r="C4149" i="11"/>
  <c r="C4145" i="11"/>
  <c r="C4141" i="11"/>
  <c r="C4137" i="11"/>
  <c r="C4133" i="11"/>
  <c r="C4129" i="11"/>
  <c r="C4125" i="11"/>
  <c r="C4121" i="11"/>
  <c r="C4117" i="11"/>
  <c r="C4113" i="11"/>
  <c r="C4109" i="11"/>
  <c r="C4105" i="11"/>
  <c r="C4101" i="11"/>
  <c r="C4097" i="11"/>
  <c r="C4093" i="11"/>
  <c r="C4089" i="11"/>
  <c r="C4085" i="11"/>
  <c r="C4081" i="11"/>
  <c r="C4077" i="11"/>
  <c r="C4073" i="11"/>
  <c r="C4069" i="11"/>
  <c r="C4065" i="11"/>
  <c r="C4061" i="11"/>
  <c r="C4057" i="11"/>
  <c r="C4053" i="11"/>
  <c r="C4049" i="11"/>
  <c r="C4045" i="11"/>
  <c r="C4041" i="11"/>
  <c r="C4037" i="11"/>
  <c r="C4033" i="11"/>
  <c r="C4029" i="11"/>
  <c r="C4025" i="11"/>
  <c r="C4021" i="11"/>
  <c r="C4017" i="11"/>
  <c r="C4013" i="11"/>
  <c r="C4009" i="11"/>
  <c r="C4005" i="11"/>
  <c r="C4001" i="11"/>
  <c r="C3997" i="11"/>
  <c r="C3993" i="11"/>
  <c r="C3989" i="11"/>
  <c r="C3985" i="11"/>
  <c r="C3981" i="11"/>
  <c r="C3977" i="11"/>
  <c r="C3973" i="11"/>
  <c r="C3969" i="11"/>
  <c r="C3965" i="11"/>
  <c r="C3961" i="11"/>
  <c r="C3957" i="11"/>
  <c r="C3953" i="11"/>
  <c r="C3949" i="11"/>
  <c r="C3945" i="11"/>
  <c r="C3941" i="11"/>
  <c r="C3937" i="11"/>
  <c r="C3933" i="11"/>
  <c r="C3929" i="11"/>
  <c r="C3925" i="11"/>
  <c r="C3921" i="11"/>
  <c r="C3917" i="11"/>
  <c r="C3913" i="11"/>
  <c r="C3909" i="11"/>
  <c r="C3905" i="11"/>
  <c r="C3901" i="11"/>
  <c r="C3897" i="11"/>
  <c r="C3893" i="11"/>
  <c r="C3889" i="11"/>
  <c r="C3885" i="11"/>
  <c r="C3881" i="11"/>
  <c r="C3877" i="11"/>
  <c r="C3873" i="11"/>
  <c r="C3869" i="11"/>
  <c r="C3865" i="11"/>
  <c r="C3861" i="11"/>
  <c r="C3857" i="11"/>
  <c r="C3853" i="11"/>
  <c r="C3849" i="11"/>
  <c r="C3845" i="11"/>
  <c r="C3841" i="11"/>
  <c r="C3837" i="11"/>
  <c r="C3833" i="11"/>
  <c r="C3829" i="11"/>
  <c r="C3825" i="11"/>
  <c r="C3821" i="11"/>
  <c r="C3817" i="11"/>
  <c r="C3813" i="11"/>
  <c r="C3809" i="11"/>
  <c r="C3805" i="11"/>
  <c r="C3801" i="11"/>
  <c r="C3797" i="11"/>
  <c r="C3793" i="11"/>
  <c r="C3789" i="11"/>
  <c r="C3785" i="11"/>
  <c r="C3781" i="11"/>
  <c r="C3777" i="11"/>
  <c r="C3773" i="11"/>
  <c r="C3769" i="11"/>
  <c r="C3765" i="11"/>
  <c r="C3761" i="11"/>
  <c r="C3757" i="11"/>
  <c r="C3753" i="11"/>
  <c r="C3749" i="11"/>
  <c r="C3745" i="11"/>
  <c r="C3741" i="11"/>
  <c r="C3737" i="11"/>
  <c r="C3733" i="11"/>
  <c r="C3729" i="11"/>
  <c r="C3725" i="11"/>
  <c r="C3721" i="11"/>
  <c r="C3717" i="11"/>
  <c r="C3713" i="11"/>
  <c r="C3709" i="11"/>
  <c r="C3705" i="11"/>
  <c r="C3701" i="11"/>
  <c r="C3697" i="11"/>
  <c r="C3693" i="11"/>
  <c r="C3689" i="11"/>
  <c r="C3685" i="11"/>
  <c r="C3681" i="11"/>
  <c r="C3677" i="11"/>
  <c r="C3673" i="11"/>
  <c r="C3669" i="11"/>
  <c r="C3665" i="11"/>
  <c r="C3661" i="11"/>
  <c r="C3657" i="11"/>
  <c r="C3653" i="11"/>
  <c r="C3649" i="11"/>
  <c r="C3645" i="11"/>
  <c r="C3641" i="11"/>
  <c r="C3637" i="11"/>
  <c r="C3633" i="11"/>
  <c r="C3629" i="11"/>
  <c r="C3625" i="11"/>
  <c r="C3621" i="11"/>
  <c r="C3617" i="11"/>
  <c r="C3613" i="11"/>
  <c r="C3609" i="11"/>
  <c r="C3605" i="11"/>
  <c r="C3601" i="11"/>
  <c r="C3597" i="11"/>
  <c r="C3593" i="11"/>
  <c r="C3589" i="11"/>
  <c r="C3585" i="11"/>
  <c r="C3581" i="11"/>
  <c r="C3577" i="11"/>
  <c r="C3573" i="11"/>
  <c r="C3569" i="11"/>
  <c r="C3565" i="11"/>
  <c r="C3561" i="11"/>
  <c r="C3557" i="11"/>
  <c r="C3553" i="11"/>
  <c r="C3549" i="11"/>
  <c r="C3545" i="11"/>
  <c r="C3541" i="11"/>
  <c r="C3537" i="11"/>
  <c r="C3533" i="11"/>
  <c r="C3529" i="11"/>
  <c r="C3525" i="11"/>
  <c r="C3521" i="11"/>
  <c r="C3517" i="11"/>
  <c r="C3513" i="11"/>
  <c r="C3509" i="11"/>
  <c r="C3505" i="11"/>
  <c r="C3501" i="11"/>
  <c r="C3497" i="11"/>
  <c r="C3493" i="11"/>
  <c r="C3489" i="11"/>
  <c r="C3485" i="11"/>
  <c r="C3481" i="11"/>
  <c r="C3477" i="11"/>
  <c r="C3473" i="11"/>
  <c r="C3469" i="11"/>
  <c r="C3465" i="11"/>
  <c r="C3461" i="11"/>
  <c r="C3457" i="11"/>
  <c r="C3453" i="11"/>
  <c r="C3449" i="11"/>
  <c r="C3445" i="11"/>
  <c r="C3441" i="11"/>
  <c r="C3437" i="11"/>
  <c r="C3433" i="11"/>
  <c r="C3429" i="11"/>
  <c r="C3425" i="11"/>
  <c r="C3421" i="11"/>
  <c r="C3417" i="11"/>
  <c r="C3413" i="11"/>
  <c r="C3409" i="11"/>
  <c r="C3405" i="11"/>
  <c r="C3401" i="11"/>
  <c r="C3397" i="11"/>
  <c r="C3393" i="11"/>
  <c r="C3389" i="11"/>
  <c r="C3385" i="11"/>
  <c r="C3381" i="11"/>
  <c r="C3377" i="11"/>
  <c r="C3373" i="11"/>
  <c r="C3369" i="11"/>
  <c r="C3365" i="11"/>
  <c r="C3361" i="11"/>
  <c r="C3357" i="11"/>
  <c r="C3353" i="11"/>
  <c r="C3349" i="11"/>
  <c r="C3345" i="11"/>
  <c r="C3341" i="11"/>
  <c r="C3337" i="11"/>
  <c r="C3333" i="11"/>
  <c r="C3329" i="11"/>
  <c r="C3325" i="11"/>
  <c r="C3321" i="11"/>
  <c r="C3317" i="11"/>
  <c r="C3313" i="11"/>
  <c r="C3309" i="11"/>
  <c r="C3305" i="11"/>
  <c r="C3301" i="11"/>
  <c r="C3297" i="11"/>
  <c r="C3293" i="11"/>
  <c r="C3289" i="11"/>
  <c r="C3285" i="11"/>
  <c r="C3281" i="11"/>
  <c r="C3277" i="11"/>
  <c r="C3273" i="11"/>
  <c r="C3269" i="11"/>
  <c r="C3265" i="11"/>
  <c r="C3261" i="11"/>
  <c r="C3257" i="11"/>
  <c r="C3253" i="11"/>
  <c r="C3249" i="11"/>
  <c r="C3245" i="11"/>
  <c r="C3241" i="11"/>
  <c r="C3237" i="11"/>
  <c r="C3233" i="11"/>
  <c r="C3229" i="11"/>
  <c r="C3225" i="11"/>
  <c r="C3221" i="11"/>
  <c r="C3217" i="11"/>
  <c r="C3213" i="11"/>
  <c r="C3209" i="11"/>
  <c r="C3205" i="11"/>
  <c r="C3201" i="11"/>
  <c r="C3197" i="11"/>
  <c r="C3193" i="11"/>
  <c r="C3189" i="11"/>
  <c r="C3185" i="11"/>
  <c r="C3181" i="11"/>
  <c r="C3177" i="11"/>
  <c r="C3173" i="11"/>
  <c r="C3169" i="11"/>
  <c r="C3165" i="11"/>
  <c r="C3161" i="11"/>
  <c r="C3157" i="11"/>
  <c r="C3153" i="11"/>
  <c r="C3149" i="11"/>
  <c r="C3145" i="11"/>
  <c r="C3141" i="11"/>
  <c r="C3137" i="11"/>
  <c r="C3133" i="11"/>
  <c r="C3129" i="11"/>
  <c r="C3125" i="11"/>
  <c r="C3121" i="11"/>
  <c r="C3117" i="11"/>
  <c r="C3113" i="11"/>
  <c r="C10012" i="11"/>
  <c r="C10008" i="11"/>
  <c r="C10004" i="11"/>
  <c r="C10000" i="11"/>
  <c r="C9996" i="11"/>
  <c r="C9992" i="11"/>
  <c r="C9988" i="11"/>
  <c r="C9984" i="11"/>
  <c r="C9980" i="11"/>
  <c r="C9976" i="11"/>
  <c r="C9972" i="11"/>
  <c r="C9968" i="11"/>
  <c r="C9964" i="11"/>
  <c r="C9960" i="11"/>
  <c r="C9956" i="11"/>
  <c r="C9952" i="11"/>
  <c r="C9948" i="11"/>
  <c r="C9944" i="11"/>
  <c r="C9940" i="11"/>
  <c r="C9936" i="11"/>
  <c r="C9932" i="11"/>
  <c r="C9928" i="11"/>
  <c r="C9924" i="11"/>
  <c r="C9920" i="11"/>
  <c r="C9916" i="11"/>
  <c r="C9912" i="11"/>
  <c r="C9908" i="11"/>
  <c r="C9904" i="11"/>
  <c r="C9900" i="11"/>
  <c r="C9896" i="11"/>
  <c r="C9892" i="11"/>
  <c r="C9888" i="11"/>
  <c r="C9884" i="11"/>
  <c r="C9880" i="11"/>
  <c r="C9876" i="11"/>
  <c r="C9872" i="11"/>
  <c r="C9868" i="11"/>
  <c r="C9864" i="11"/>
  <c r="C9860" i="11"/>
  <c r="C9856" i="11"/>
  <c r="C9852" i="11"/>
  <c r="C9848" i="11"/>
  <c r="C9844" i="11"/>
  <c r="C9840" i="11"/>
  <c r="C9836" i="11"/>
  <c r="C9832" i="11"/>
  <c r="C9828" i="11"/>
  <c r="C9824" i="11"/>
  <c r="C9820" i="11"/>
  <c r="C9816" i="11"/>
  <c r="C9812" i="11"/>
  <c r="C9808" i="11"/>
  <c r="C9804" i="11"/>
  <c r="C9800" i="11"/>
  <c r="C9796" i="11"/>
  <c r="C9792" i="11"/>
  <c r="C9788" i="11"/>
  <c r="C9784" i="11"/>
  <c r="C9780" i="11"/>
  <c r="C9776" i="11"/>
  <c r="C9772" i="11"/>
  <c r="C9768" i="11"/>
  <c r="C9764" i="11"/>
  <c r="C9760" i="11"/>
  <c r="C9756" i="11"/>
  <c r="C9752" i="11"/>
  <c r="C9748" i="11"/>
  <c r="C9744" i="11"/>
  <c r="C9740" i="11"/>
  <c r="C9736" i="11"/>
  <c r="C9732" i="11"/>
  <c r="C9728" i="11"/>
  <c r="C9724" i="11"/>
  <c r="C9720" i="11"/>
  <c r="C9716" i="11"/>
  <c r="C9712" i="11"/>
  <c r="C9708" i="11"/>
  <c r="C9704" i="11"/>
  <c r="C9700" i="11"/>
  <c r="C9696" i="11"/>
  <c r="C9692" i="11"/>
  <c r="C9688" i="11"/>
  <c r="C9684" i="11"/>
  <c r="C9680" i="11"/>
  <c r="C9676" i="11"/>
  <c r="C9672" i="11"/>
  <c r="C9668" i="11"/>
  <c r="C9664" i="11"/>
  <c r="C9660" i="11"/>
  <c r="C9656" i="11"/>
  <c r="C9652" i="11"/>
  <c r="C9648" i="11"/>
  <c r="C9644" i="11"/>
  <c r="C9640" i="11"/>
  <c r="C9636" i="11"/>
  <c r="C9632" i="11"/>
  <c r="C9628" i="11"/>
  <c r="C9624" i="11"/>
  <c r="C9620" i="11"/>
  <c r="C9616" i="11"/>
  <c r="C9612" i="11"/>
  <c r="C9608" i="11"/>
  <c r="C9604" i="11"/>
  <c r="C9600" i="11"/>
  <c r="C9596" i="11"/>
  <c r="C9592" i="11"/>
  <c r="C9588" i="11"/>
  <c r="C9584" i="11"/>
  <c r="C9580" i="11"/>
  <c r="C9576" i="11"/>
  <c r="C9572" i="11"/>
  <c r="C9568" i="11"/>
  <c r="C9564" i="11"/>
  <c r="C9560" i="11"/>
  <c r="C9556" i="11"/>
  <c r="C9552" i="11"/>
  <c r="C9548" i="11"/>
  <c r="C9544" i="11"/>
  <c r="C9540" i="11"/>
  <c r="C9536" i="11"/>
  <c r="C9532" i="11"/>
  <c r="C9528" i="11"/>
  <c r="C9524" i="11"/>
  <c r="C9520" i="11"/>
  <c r="C9516" i="11"/>
  <c r="C9512" i="11"/>
  <c r="C9508" i="11"/>
  <c r="C9504" i="11"/>
  <c r="C9500" i="11"/>
  <c r="C9496" i="11"/>
  <c r="C9492" i="11"/>
  <c r="C9488" i="11"/>
  <c r="C9484" i="11"/>
  <c r="C9480" i="11"/>
  <c r="C9476" i="11"/>
  <c r="C9472" i="11"/>
  <c r="C9468" i="11"/>
  <c r="C9464" i="11"/>
  <c r="C9460" i="11"/>
  <c r="C9456" i="11"/>
  <c r="C9452" i="11"/>
  <c r="C9448" i="11"/>
  <c r="C9444" i="11"/>
  <c r="C9440" i="11"/>
  <c r="C9436" i="11"/>
  <c r="C9432" i="11"/>
  <c r="C9428" i="11"/>
  <c r="C9424" i="11"/>
  <c r="C9420" i="11"/>
  <c r="C9416" i="11"/>
  <c r="C9412" i="11"/>
  <c r="C9408" i="11"/>
  <c r="C9404" i="11"/>
  <c r="C9400" i="11"/>
  <c r="C9396" i="11"/>
  <c r="C9392" i="11"/>
  <c r="C9388" i="11"/>
  <c r="C9384" i="11"/>
  <c r="C9380" i="11"/>
  <c r="C9376" i="11"/>
  <c r="C9372" i="11"/>
  <c r="C9368" i="11"/>
  <c r="C9364" i="11"/>
  <c r="C9360" i="11"/>
  <c r="C9356" i="11"/>
  <c r="C9352" i="11"/>
  <c r="C9348" i="11"/>
  <c r="C9344" i="11"/>
  <c r="C9340" i="11"/>
  <c r="C9336" i="11"/>
  <c r="C9332" i="11"/>
  <c r="C9328" i="11"/>
  <c r="C9324" i="11"/>
  <c r="C9320" i="11"/>
  <c r="C9316" i="11"/>
  <c r="C9312" i="11"/>
  <c r="C9308" i="11"/>
  <c r="C9304" i="11"/>
  <c r="C9300" i="11"/>
  <c r="C9296" i="11"/>
  <c r="C9292" i="11"/>
  <c r="C9288" i="11"/>
  <c r="C9284" i="11"/>
  <c r="C9280" i="11"/>
  <c r="C9276" i="11"/>
  <c r="C9272" i="11"/>
  <c r="C9268" i="11"/>
  <c r="C9264" i="11"/>
  <c r="C9260" i="11"/>
  <c r="C9256" i="11"/>
  <c r="C9252" i="11"/>
  <c r="C9248" i="11"/>
  <c r="C9244" i="11"/>
  <c r="C9240" i="11"/>
  <c r="C9236" i="11"/>
  <c r="C9232" i="11"/>
  <c r="C9228" i="11"/>
  <c r="C9224" i="11"/>
  <c r="C9220" i="11"/>
  <c r="C9216" i="11"/>
  <c r="C9212" i="11"/>
  <c r="C9208" i="11"/>
  <c r="C9204" i="11"/>
  <c r="C9200" i="11"/>
  <c r="C9196" i="11"/>
  <c r="C9192" i="11"/>
  <c r="C9188" i="11"/>
  <c r="C9184" i="11"/>
  <c r="C9180" i="11"/>
  <c r="C9176" i="11"/>
  <c r="C9172" i="11"/>
  <c r="C9168" i="11"/>
  <c r="C9164" i="11"/>
  <c r="C9160" i="11"/>
  <c r="C9156" i="11"/>
  <c r="C9152" i="11"/>
  <c r="C9148" i="11"/>
  <c r="C9144" i="11"/>
  <c r="C9140" i="11"/>
  <c r="C9136" i="11"/>
  <c r="C9132" i="11"/>
  <c r="C9128" i="11"/>
  <c r="C9124" i="11"/>
  <c r="C9120" i="11"/>
  <c r="C9116" i="11"/>
  <c r="C9112" i="11"/>
  <c r="C9108" i="11"/>
  <c r="C9104" i="11"/>
  <c r="C9100" i="11"/>
  <c r="C9096" i="11"/>
  <c r="C9092" i="11"/>
  <c r="C9088" i="11"/>
  <c r="C9084" i="11"/>
  <c r="C9080" i="11"/>
  <c r="C9076" i="11"/>
  <c r="C9072" i="11"/>
  <c r="C9068" i="11"/>
  <c r="C9064" i="11"/>
  <c r="C9060" i="11"/>
  <c r="C9056" i="11"/>
  <c r="C9052" i="11"/>
  <c r="C9048" i="11"/>
  <c r="C9044" i="11"/>
  <c r="C9040" i="11"/>
  <c r="C9036" i="11"/>
  <c r="C9032" i="11"/>
  <c r="C9028" i="11"/>
  <c r="C9024" i="11"/>
  <c r="C9020" i="11"/>
  <c r="C9016" i="11"/>
  <c r="C9012" i="11"/>
  <c r="C9008" i="11"/>
  <c r="C9004" i="11"/>
  <c r="C9000" i="11"/>
  <c r="C8996" i="11"/>
  <c r="C8992" i="11"/>
  <c r="C8988" i="11"/>
  <c r="C8984" i="11"/>
  <c r="C8980" i="11"/>
  <c r="C8976" i="11"/>
  <c r="C8972" i="11"/>
  <c r="C8968" i="11"/>
  <c r="C8964" i="11"/>
  <c r="C8960" i="11"/>
  <c r="C8956" i="11"/>
  <c r="C8952" i="11"/>
  <c r="C8948" i="11"/>
  <c r="C8944" i="11"/>
  <c r="C8940" i="11"/>
  <c r="C8936" i="11"/>
  <c r="C8932" i="11"/>
  <c r="C8928" i="11"/>
  <c r="C8924" i="11"/>
  <c r="C8920" i="11"/>
  <c r="C8916" i="11"/>
  <c r="C8912" i="11"/>
  <c r="C8908" i="11"/>
  <c r="C8904" i="11"/>
  <c r="C8900" i="11"/>
  <c r="C8896" i="11"/>
  <c r="C8892" i="11"/>
  <c r="C8888" i="11"/>
  <c r="C8884" i="11"/>
  <c r="C8880" i="11"/>
  <c r="C8876" i="11"/>
  <c r="C8872" i="11"/>
  <c r="C8868" i="11"/>
  <c r="C8864" i="11"/>
  <c r="C8860" i="11"/>
  <c r="C8856" i="11"/>
  <c r="C8852" i="11"/>
  <c r="C8848" i="11"/>
  <c r="C8844" i="11"/>
  <c r="C8840" i="11"/>
  <c r="C8836" i="11"/>
  <c r="C8832" i="11"/>
  <c r="C8828" i="11"/>
  <c r="C8824" i="11"/>
  <c r="C8820" i="11"/>
  <c r="C8816" i="11"/>
  <c r="C8812" i="11"/>
  <c r="C8808" i="11"/>
  <c r="C8804" i="11"/>
  <c r="C8800" i="11"/>
  <c r="C8796" i="11"/>
  <c r="C8792" i="11"/>
  <c r="C8788" i="11"/>
  <c r="C8784" i="11"/>
  <c r="C8780" i="11"/>
  <c r="C8776" i="11"/>
  <c r="C8772" i="11"/>
  <c r="C8768" i="11"/>
  <c r="C8764" i="11"/>
  <c r="C8760" i="11"/>
  <c r="C8756" i="11"/>
  <c r="C8752" i="11"/>
  <c r="C8748" i="11"/>
  <c r="C8744" i="11"/>
  <c r="C8740" i="11"/>
  <c r="C8736" i="11"/>
  <c r="C8732" i="11"/>
  <c r="C8728" i="11"/>
  <c r="C8724" i="11"/>
  <c r="C8720" i="11"/>
  <c r="C8716" i="11"/>
  <c r="C8712" i="11"/>
  <c r="C8708" i="11"/>
  <c r="C8704" i="11"/>
  <c r="C8700" i="11"/>
  <c r="C8696" i="11"/>
  <c r="C8692" i="11"/>
  <c r="C8688" i="11"/>
  <c r="C8684" i="11"/>
  <c r="C8680" i="11"/>
  <c r="C8676" i="11"/>
  <c r="C8672" i="11"/>
  <c r="C8668" i="11"/>
  <c r="C8664" i="11"/>
  <c r="C8660" i="11"/>
  <c r="C8656" i="11"/>
  <c r="C8652" i="11"/>
  <c r="C8648" i="11"/>
  <c r="C8644" i="11"/>
  <c r="C8640" i="11"/>
  <c r="C8636" i="11"/>
  <c r="C8632" i="11"/>
  <c r="C8628" i="11"/>
  <c r="C8624" i="11"/>
  <c r="C8620" i="11"/>
  <c r="C8616" i="11"/>
  <c r="C8612" i="11"/>
  <c r="C8608" i="11"/>
  <c r="C8604" i="11"/>
  <c r="C8600" i="11"/>
  <c r="C8596" i="11"/>
  <c r="C8592" i="11"/>
  <c r="C8588" i="11"/>
  <c r="C8584" i="11"/>
  <c r="C8580" i="11"/>
  <c r="C8576" i="11"/>
  <c r="C8572" i="11"/>
  <c r="C8568" i="11"/>
  <c r="C8564" i="11"/>
  <c r="C8560" i="11"/>
  <c r="C8556" i="11"/>
  <c r="C8552" i="11"/>
  <c r="C8548" i="11"/>
  <c r="C8544" i="11"/>
  <c r="C8540" i="11"/>
  <c r="C8536" i="11"/>
  <c r="C8532" i="11"/>
  <c r="C8528" i="11"/>
  <c r="C8524" i="11"/>
  <c r="C8520" i="11"/>
  <c r="C8516" i="11"/>
  <c r="C8512" i="11"/>
  <c r="C8508" i="11"/>
  <c r="C8504" i="11"/>
  <c r="C8500" i="11"/>
  <c r="C8496" i="11"/>
  <c r="C8492" i="11"/>
  <c r="C8488" i="11"/>
  <c r="C8484" i="11"/>
  <c r="C8480" i="11"/>
  <c r="C8476" i="11"/>
  <c r="C8472" i="11"/>
  <c r="C8468" i="11"/>
  <c r="C8464" i="11"/>
  <c r="C8460" i="11"/>
  <c r="C8456" i="11"/>
  <c r="C8452" i="11"/>
  <c r="C8448" i="11"/>
  <c r="C8444" i="11"/>
  <c r="C8440" i="11"/>
  <c r="C8436" i="11"/>
  <c r="C8432" i="11"/>
  <c r="C8428" i="11"/>
  <c r="C8424" i="11"/>
  <c r="C8420" i="11"/>
  <c r="C8416" i="11"/>
  <c r="C8412" i="11"/>
  <c r="C8408" i="11"/>
  <c r="C8404" i="11"/>
  <c r="C8400" i="11"/>
  <c r="C8396" i="11"/>
  <c r="C8392" i="11"/>
  <c r="C8388" i="11"/>
  <c r="C8384" i="11"/>
  <c r="C8380" i="11"/>
  <c r="C8376" i="11"/>
  <c r="C8372" i="11"/>
  <c r="C8368" i="11"/>
  <c r="C8364" i="11"/>
  <c r="C8360" i="11"/>
  <c r="C8356" i="11"/>
  <c r="C8352" i="11"/>
  <c r="C8348" i="11"/>
  <c r="C8344" i="11"/>
  <c r="C8340" i="11"/>
  <c r="C8336" i="11"/>
  <c r="C8332" i="11"/>
  <c r="C8328" i="11"/>
  <c r="C8324" i="11"/>
  <c r="C8320" i="11"/>
  <c r="C8316" i="11"/>
  <c r="C8312" i="11"/>
  <c r="C8308" i="11"/>
  <c r="C8304" i="11"/>
  <c r="C8300" i="11"/>
  <c r="C8296" i="11"/>
  <c r="C8292" i="11"/>
  <c r="C8288" i="11"/>
  <c r="C8284" i="11"/>
  <c r="C8280" i="11"/>
  <c r="C8276" i="11"/>
  <c r="C8272" i="11"/>
  <c r="C8268" i="11"/>
  <c r="C8264" i="11"/>
  <c r="C8260" i="11"/>
  <c r="C8256" i="11"/>
  <c r="C8252" i="11"/>
  <c r="C8248" i="11"/>
  <c r="C8244" i="11"/>
  <c r="C8240" i="11"/>
  <c r="C8236" i="11"/>
  <c r="C8232" i="11"/>
  <c r="C8228" i="11"/>
  <c r="C8224" i="11"/>
  <c r="C8220" i="11"/>
  <c r="C8216" i="11"/>
  <c r="C8212" i="11"/>
  <c r="C8208" i="11"/>
  <c r="C8204" i="11"/>
  <c r="C8200" i="11"/>
  <c r="C8196" i="11"/>
  <c r="C8192" i="11"/>
  <c r="C8188" i="11"/>
  <c r="C8184" i="11"/>
  <c r="C8180" i="11"/>
  <c r="C8176" i="11"/>
  <c r="C8172" i="11"/>
  <c r="C8168" i="11"/>
  <c r="C8164" i="11"/>
  <c r="C8160" i="11"/>
  <c r="C8156" i="11"/>
  <c r="C8152" i="11"/>
  <c r="C8148" i="11"/>
  <c r="C8144" i="11"/>
  <c r="C8140" i="11"/>
  <c r="C8136" i="11"/>
  <c r="C8132" i="11"/>
  <c r="C8128" i="11"/>
  <c r="C8124" i="11"/>
  <c r="C8120" i="11"/>
  <c r="C8116" i="11"/>
  <c r="C8112" i="11"/>
  <c r="C8108" i="11"/>
  <c r="C8104" i="11"/>
  <c r="C8100" i="11"/>
  <c r="C8096" i="11"/>
  <c r="C8092" i="11"/>
  <c r="C8088" i="11"/>
  <c r="C8084" i="11"/>
  <c r="C8080" i="11"/>
  <c r="C8076" i="11"/>
  <c r="C8072" i="11"/>
  <c r="C8068" i="11"/>
  <c r="C8064" i="11"/>
  <c r="C8060" i="11"/>
  <c r="C8056" i="11"/>
  <c r="C8052" i="11"/>
  <c r="C8048" i="11"/>
  <c r="C8044" i="11"/>
  <c r="C8040" i="11"/>
  <c r="C8036" i="11"/>
  <c r="C8032" i="11"/>
  <c r="C8028" i="11"/>
  <c r="C8024" i="11"/>
  <c r="C8020" i="11"/>
  <c r="C8016" i="11"/>
  <c r="C8012" i="11"/>
  <c r="C8008" i="11"/>
  <c r="C8004" i="11"/>
  <c r="C8000" i="11"/>
  <c r="C7996" i="11"/>
  <c r="C7992" i="11"/>
  <c r="C7988" i="11"/>
  <c r="C7984" i="11"/>
  <c r="C7980" i="11"/>
  <c r="C7976" i="11"/>
  <c r="C7972" i="11"/>
  <c r="C7968" i="11"/>
  <c r="C7964" i="11"/>
  <c r="C7960" i="11"/>
  <c r="C7956" i="11"/>
  <c r="C7952" i="11"/>
  <c r="C7948" i="11"/>
  <c r="C7944" i="11"/>
  <c r="C7940" i="11"/>
  <c r="C7936" i="11"/>
  <c r="C7932" i="11"/>
  <c r="C7928" i="11"/>
  <c r="C7924" i="11"/>
  <c r="C7920" i="11"/>
  <c r="C7916" i="11"/>
  <c r="C7912" i="11"/>
  <c r="C7908" i="11"/>
  <c r="C7904" i="11"/>
  <c r="C7900" i="11"/>
  <c r="C7896" i="11"/>
  <c r="C7892" i="11"/>
  <c r="C7888" i="11"/>
  <c r="C7884" i="11"/>
  <c r="C7880" i="11"/>
  <c r="C7876" i="11"/>
  <c r="C7872" i="11"/>
  <c r="C7868" i="11"/>
  <c r="C7864" i="11"/>
  <c r="C7860" i="11"/>
  <c r="C7856" i="11"/>
  <c r="C7852" i="11"/>
  <c r="C7848" i="11"/>
  <c r="C7844" i="11"/>
  <c r="C7840" i="11"/>
  <c r="C7836" i="11"/>
  <c r="C7832" i="11"/>
  <c r="C7828" i="11"/>
  <c r="C7824" i="11"/>
  <c r="C7820" i="11"/>
  <c r="C7816" i="11"/>
  <c r="C7812" i="11"/>
  <c r="C7808" i="11"/>
  <c r="C7804" i="11"/>
  <c r="C7800" i="11"/>
  <c r="C7796" i="11"/>
  <c r="C7792" i="11"/>
  <c r="C7788" i="11"/>
  <c r="C7784" i="11"/>
  <c r="C7780" i="11"/>
  <c r="C7776" i="11"/>
  <c r="C7772" i="11"/>
  <c r="C7768" i="11"/>
  <c r="C7764" i="11"/>
  <c r="C7760" i="11"/>
  <c r="C7756" i="11"/>
  <c r="C7752" i="11"/>
  <c r="C7748" i="11"/>
  <c r="C7744" i="11"/>
  <c r="C7740" i="11"/>
  <c r="C7736" i="11"/>
  <c r="C7732" i="11"/>
  <c r="C7728" i="11"/>
  <c r="C7724" i="11"/>
  <c r="C7720" i="11"/>
  <c r="C7716" i="11"/>
  <c r="C7712" i="11"/>
  <c r="C7708" i="11"/>
  <c r="C7704" i="11"/>
  <c r="C7700" i="11"/>
  <c r="C7696" i="11"/>
  <c r="C7692" i="11"/>
  <c r="C7688" i="11"/>
  <c r="C7684" i="11"/>
  <c r="C7680" i="11"/>
  <c r="C7676" i="11"/>
  <c r="C7672" i="11"/>
  <c r="C7668" i="11"/>
  <c r="C7664" i="11"/>
  <c r="C7660" i="11"/>
  <c r="C7656" i="11"/>
  <c r="C7652" i="11"/>
  <c r="C7648" i="11"/>
  <c r="C7644" i="11"/>
  <c r="C7640" i="11"/>
  <c r="C7636" i="11"/>
  <c r="C7632" i="11"/>
  <c r="C7628" i="11"/>
  <c r="C7624" i="11"/>
  <c r="C7620" i="11"/>
  <c r="C7616" i="11"/>
  <c r="C7612" i="11"/>
  <c r="C7608" i="11"/>
  <c r="C7604" i="11"/>
  <c r="C7600" i="11"/>
  <c r="C7596" i="11"/>
  <c r="C7592" i="11"/>
  <c r="C7588" i="11"/>
  <c r="C7584" i="11"/>
  <c r="C7580" i="11"/>
  <c r="C7576" i="11"/>
  <c r="C7572" i="11"/>
  <c r="C7568" i="11"/>
  <c r="C7564" i="11"/>
  <c r="C7560" i="11"/>
  <c r="C7556" i="11"/>
  <c r="C7552" i="11"/>
  <c r="C7548" i="11"/>
  <c r="C7544" i="11"/>
  <c r="C7540" i="11"/>
  <c r="C7536" i="11"/>
  <c r="C7532" i="11"/>
  <c r="C7528" i="11"/>
  <c r="C7524" i="11"/>
  <c r="C7520" i="11"/>
  <c r="C7516" i="11"/>
  <c r="C7512" i="11"/>
  <c r="C7508" i="11"/>
  <c r="C7504" i="11"/>
  <c r="C7500" i="11"/>
  <c r="C7496" i="11"/>
  <c r="C7492" i="11"/>
  <c r="C7488" i="11"/>
  <c r="C7484" i="11"/>
  <c r="C7480" i="11"/>
  <c r="C7476" i="11"/>
  <c r="C7472" i="11"/>
  <c r="C7468" i="11"/>
  <c r="C7464" i="11"/>
  <c r="C7460" i="11"/>
  <c r="C7456" i="11"/>
  <c r="C7452" i="11"/>
  <c r="C7448" i="11"/>
  <c r="C7444" i="11"/>
  <c r="C7440" i="11"/>
  <c r="C7436" i="11"/>
  <c r="C7432" i="11"/>
  <c r="C7428" i="11"/>
  <c r="C7424" i="11"/>
  <c r="C7420" i="11"/>
  <c r="C7416" i="11"/>
  <c r="C7412" i="11"/>
  <c r="C7408" i="11"/>
  <c r="C7404" i="11"/>
  <c r="C7400" i="11"/>
  <c r="C7396" i="11"/>
  <c r="C7392" i="11"/>
  <c r="C7388" i="11"/>
  <c r="C7384" i="11"/>
  <c r="C7380" i="11"/>
  <c r="C7376" i="11"/>
  <c r="C7372" i="11"/>
  <c r="C7368" i="11"/>
  <c r="C7364" i="11"/>
  <c r="C7360" i="11"/>
  <c r="C7356" i="11"/>
  <c r="C7352" i="11"/>
  <c r="C7348" i="11"/>
  <c r="C7344" i="11"/>
  <c r="C7340" i="11"/>
  <c r="C7336" i="11"/>
  <c r="C7332" i="11"/>
  <c r="C7328" i="11"/>
  <c r="C7324" i="11"/>
  <c r="C7320" i="11"/>
  <c r="C7316" i="11"/>
  <c r="C7312" i="11"/>
  <c r="C7308" i="11"/>
  <c r="C7304" i="11"/>
  <c r="C7300" i="11"/>
  <c r="C7296" i="11"/>
  <c r="C7292" i="11"/>
  <c r="C7288" i="11"/>
  <c r="C7284" i="11"/>
  <c r="C7280" i="11"/>
  <c r="C7276" i="11"/>
  <c r="C7272" i="11"/>
  <c r="C7268" i="11"/>
  <c r="C7264" i="11"/>
  <c r="C7260" i="11"/>
  <c r="C7256" i="11"/>
  <c r="C7252" i="11"/>
  <c r="C7248" i="11"/>
  <c r="C7244" i="11"/>
  <c r="C7240" i="11"/>
  <c r="C7236" i="11"/>
  <c r="C7232" i="11"/>
  <c r="C7228" i="11"/>
  <c r="C7224" i="11"/>
  <c r="C7220" i="11"/>
  <c r="C7216" i="11"/>
  <c r="C7212" i="11"/>
  <c r="C7208" i="11"/>
  <c r="C7204" i="11"/>
  <c r="C7200" i="11"/>
  <c r="C7196" i="11"/>
  <c r="C7192" i="11"/>
  <c r="C7188" i="11"/>
  <c r="C7184" i="11"/>
  <c r="C7180" i="11"/>
  <c r="C7176" i="11"/>
  <c r="C7172" i="11"/>
  <c r="C7168" i="11"/>
  <c r="C7164" i="11"/>
  <c r="C7160" i="11"/>
  <c r="C7156" i="11"/>
  <c r="C7152" i="11"/>
  <c r="C7148" i="11"/>
  <c r="C7144" i="11"/>
  <c r="C7140" i="11"/>
  <c r="C7136" i="11"/>
  <c r="C7132" i="11"/>
  <c r="C7128" i="11"/>
  <c r="C7124" i="11"/>
  <c r="C7120" i="11"/>
  <c r="C7116" i="11"/>
  <c r="C7112" i="11"/>
  <c r="C7108" i="11"/>
  <c r="C7104" i="11"/>
  <c r="C7100" i="11"/>
  <c r="C7096" i="11"/>
  <c r="C7092" i="11"/>
  <c r="C7088" i="11"/>
  <c r="C7084" i="11"/>
  <c r="C7080" i="11"/>
  <c r="C7076" i="11"/>
  <c r="C7072" i="11"/>
  <c r="C7068" i="11"/>
  <c r="C7064" i="11"/>
  <c r="C7060" i="11"/>
  <c r="C7056" i="11"/>
  <c r="C7052" i="11"/>
  <c r="C7048" i="11"/>
  <c r="C7044" i="11"/>
  <c r="C7040" i="11"/>
  <c r="C7036" i="11"/>
  <c r="C7032" i="11"/>
  <c r="C7028" i="11"/>
  <c r="C7024" i="11"/>
  <c r="C7020" i="11"/>
  <c r="C7016" i="11"/>
  <c r="C7012" i="11"/>
  <c r="C7008" i="11"/>
  <c r="C7004" i="11"/>
  <c r="C7000" i="11"/>
  <c r="C6996" i="11"/>
  <c r="C6992" i="11"/>
  <c r="C6988" i="11"/>
  <c r="C6984" i="11"/>
  <c r="C6980" i="11"/>
  <c r="C6976" i="11"/>
  <c r="C6972" i="11"/>
  <c r="C6968" i="11"/>
  <c r="C6964" i="11"/>
  <c r="C6960" i="11"/>
  <c r="C6956" i="11"/>
  <c r="C6952" i="11"/>
  <c r="C6948" i="11"/>
  <c r="C6944" i="11"/>
  <c r="C6940" i="11"/>
  <c r="C6936" i="11"/>
  <c r="C6932" i="11"/>
  <c r="C6928" i="11"/>
  <c r="C6924" i="11"/>
  <c r="C6920" i="11"/>
  <c r="C6916" i="11"/>
  <c r="C6912" i="11"/>
  <c r="C6908" i="11"/>
  <c r="C6904" i="11"/>
  <c r="C6900" i="11"/>
  <c r="C6896" i="11"/>
  <c r="C6892" i="11"/>
  <c r="C6888" i="11"/>
  <c r="C6884" i="11"/>
  <c r="C6880" i="11"/>
  <c r="C6876" i="11"/>
  <c r="C6872" i="11"/>
  <c r="C6868" i="11"/>
  <c r="C6864" i="11"/>
  <c r="C6860" i="11"/>
  <c r="C6856" i="11"/>
  <c r="C6852" i="11"/>
  <c r="C6848" i="11"/>
  <c r="C6844" i="11"/>
  <c r="C6840" i="11"/>
  <c r="C6836" i="11"/>
  <c r="C6832" i="11"/>
  <c r="C6828" i="11"/>
  <c r="C6824" i="11"/>
  <c r="C6820" i="11"/>
  <c r="C6816" i="11"/>
  <c r="C6812" i="11"/>
  <c r="C6808" i="11"/>
  <c r="C6804" i="11"/>
  <c r="C6800" i="11"/>
  <c r="C6796" i="11"/>
  <c r="C6792" i="11"/>
  <c r="C6788" i="11"/>
  <c r="C6784" i="11"/>
  <c r="C6780" i="11"/>
  <c r="C6776" i="11"/>
  <c r="C6772" i="11"/>
  <c r="C6768" i="11"/>
  <c r="C6764" i="11"/>
  <c r="C6760" i="11"/>
  <c r="C6756" i="11"/>
  <c r="C6752" i="11"/>
  <c r="C6748" i="11"/>
  <c r="C6744" i="11"/>
  <c r="C6740" i="11"/>
  <c r="C6736" i="11"/>
  <c r="C6732" i="11"/>
  <c r="C6728" i="11"/>
  <c r="C6724" i="11"/>
  <c r="C6720" i="11"/>
  <c r="C6716" i="11"/>
  <c r="C6712" i="11"/>
  <c r="C6708" i="11"/>
  <c r="C6704" i="11"/>
  <c r="C6700" i="11"/>
  <c r="C6696" i="11"/>
  <c r="C6692" i="11"/>
  <c r="C6688" i="11"/>
  <c r="C6684" i="11"/>
  <c r="C6680" i="11"/>
  <c r="C6676" i="11"/>
  <c r="C6672" i="11"/>
  <c r="C6668" i="11"/>
  <c r="C6664" i="11"/>
  <c r="C6660" i="11"/>
  <c r="C6656" i="11"/>
  <c r="C6652" i="11"/>
  <c r="C6648" i="11"/>
  <c r="C6644" i="11"/>
  <c r="C6640" i="11"/>
  <c r="C6636" i="11"/>
  <c r="C6632" i="11"/>
  <c r="C6628" i="11"/>
  <c r="C6624" i="11"/>
  <c r="C6620" i="11"/>
  <c r="C6616" i="11"/>
  <c r="C6612" i="11"/>
  <c r="C6608" i="11"/>
  <c r="C6604" i="11"/>
  <c r="C6600" i="11"/>
  <c r="C6596" i="11"/>
  <c r="C6592" i="11"/>
  <c r="C6588" i="11"/>
  <c r="C6584" i="11"/>
  <c r="C6580" i="11"/>
  <c r="C6576" i="11"/>
  <c r="C6572" i="11"/>
  <c r="C6568" i="11"/>
  <c r="C6564" i="11"/>
  <c r="C6560" i="11"/>
  <c r="C6556" i="11"/>
  <c r="C6552" i="11"/>
  <c r="C6548" i="11"/>
  <c r="C6544" i="11"/>
  <c r="C6540" i="11"/>
  <c r="C6536" i="11"/>
  <c r="C6532" i="11"/>
  <c r="C6528" i="11"/>
  <c r="C6524" i="11"/>
  <c r="C6520" i="11"/>
  <c r="C6516" i="11"/>
  <c r="C6512" i="11"/>
  <c r="C6508" i="11"/>
  <c r="C6504" i="11"/>
  <c r="C6500" i="11"/>
  <c r="C6496" i="11"/>
  <c r="C6492" i="11"/>
  <c r="C6488" i="11"/>
  <c r="C6484" i="11"/>
  <c r="C6480" i="11"/>
  <c r="C6476" i="11"/>
  <c r="C6472" i="11"/>
  <c r="C6468" i="11"/>
  <c r="C6464" i="11"/>
  <c r="C6460" i="11"/>
  <c r="C6456" i="11"/>
  <c r="C6452" i="11"/>
  <c r="C6448" i="11"/>
  <c r="C6444" i="11"/>
  <c r="C6440" i="11"/>
  <c r="C6436" i="11"/>
  <c r="C6432" i="11"/>
  <c r="C6428" i="11"/>
  <c r="C6424" i="11"/>
  <c r="C6420" i="11"/>
  <c r="C6416" i="11"/>
  <c r="C6412" i="11"/>
  <c r="C6408" i="11"/>
  <c r="C6404" i="11"/>
  <c r="C6400" i="11"/>
  <c r="C6396" i="11"/>
  <c r="C6392" i="11"/>
  <c r="C6388" i="11"/>
  <c r="C6384" i="11"/>
  <c r="C6380" i="11"/>
  <c r="C6376" i="11"/>
  <c r="C6372" i="11"/>
  <c r="C6368" i="11"/>
  <c r="C6364" i="11"/>
  <c r="C6360" i="11"/>
  <c r="C6356" i="11"/>
  <c r="C6352" i="11"/>
  <c r="C6348" i="11"/>
  <c r="C6344" i="11"/>
  <c r="C6340" i="11"/>
  <c r="C6336" i="11"/>
  <c r="C6332" i="11"/>
  <c r="C6328" i="11"/>
  <c r="C6324" i="11"/>
  <c r="C6320" i="11"/>
  <c r="C6316" i="11"/>
  <c r="C6312" i="11"/>
  <c r="C6308" i="11"/>
  <c r="C6304" i="11"/>
  <c r="C6300" i="11"/>
  <c r="C6296" i="11"/>
  <c r="C6292" i="11"/>
  <c r="C6288" i="11"/>
  <c r="C6284" i="11"/>
  <c r="C6280" i="11"/>
  <c r="C6276" i="11"/>
  <c r="C6272" i="11"/>
  <c r="C6268" i="11"/>
  <c r="C6264" i="11"/>
  <c r="C6260" i="11"/>
  <c r="C6256" i="11"/>
  <c r="C6252" i="11"/>
  <c r="C6248" i="11"/>
  <c r="C6244" i="11"/>
  <c r="C6240" i="11"/>
  <c r="C6236" i="11"/>
  <c r="C6232" i="11"/>
  <c r="C6228" i="11"/>
  <c r="C6224" i="11"/>
  <c r="C6220" i="11"/>
  <c r="C6216" i="11"/>
  <c r="C6212" i="11"/>
  <c r="C6208" i="11"/>
  <c r="C6204" i="11"/>
  <c r="C6200" i="11"/>
  <c r="C6196" i="11"/>
  <c r="C6192" i="11"/>
  <c r="C6188" i="11"/>
  <c r="C6184" i="11"/>
  <c r="C6180" i="11"/>
  <c r="C6176" i="11"/>
  <c r="C6172" i="11"/>
  <c r="C6168" i="11"/>
  <c r="C6164" i="11"/>
  <c r="C6160" i="11"/>
  <c r="C6156" i="11"/>
  <c r="C6152" i="11"/>
  <c r="C6148" i="11"/>
  <c r="C6144" i="11"/>
  <c r="C6140" i="11"/>
  <c r="C6136" i="11"/>
  <c r="C6132" i="11"/>
  <c r="C6128" i="11"/>
  <c r="C6124" i="11"/>
  <c r="C6120" i="11"/>
  <c r="C6116" i="11"/>
  <c r="C6112" i="11"/>
  <c r="C6108" i="11"/>
  <c r="C6104" i="11"/>
  <c r="C6100" i="11"/>
  <c r="C6096" i="11"/>
  <c r="C6092" i="11"/>
  <c r="C6088" i="11"/>
  <c r="C6084" i="11"/>
  <c r="C6080" i="11"/>
  <c r="C6076" i="11"/>
  <c r="C6072" i="11"/>
  <c r="C6068" i="11"/>
  <c r="C6064" i="11"/>
  <c r="C6060" i="11"/>
  <c r="C6056" i="11"/>
  <c r="C6052" i="11"/>
  <c r="C6048" i="11"/>
  <c r="C6044" i="11"/>
  <c r="C6040" i="11"/>
  <c r="C6036" i="11"/>
  <c r="C6032" i="11"/>
  <c r="C6028" i="11"/>
  <c r="C6024" i="11"/>
  <c r="C6020" i="11"/>
  <c r="C6016" i="11"/>
  <c r="C6012" i="11"/>
  <c r="C6008" i="11"/>
  <c r="C6004" i="11"/>
  <c r="C6000" i="11"/>
  <c r="C5996" i="11"/>
  <c r="C5992" i="11"/>
  <c r="C5988" i="11"/>
  <c r="C5984" i="11"/>
  <c r="C5980" i="11"/>
  <c r="C5976" i="11"/>
  <c r="C5972" i="11"/>
  <c r="C5968" i="11"/>
  <c r="C5964" i="11"/>
  <c r="C5960" i="11"/>
  <c r="C5956" i="11"/>
  <c r="C5952" i="11"/>
  <c r="C5948" i="11"/>
  <c r="C5944" i="11"/>
  <c r="C5940" i="11"/>
  <c r="C5936" i="11"/>
  <c r="C5932" i="11"/>
  <c r="C5928" i="11"/>
  <c r="C5924" i="11"/>
  <c r="C5920" i="11"/>
  <c r="C5916" i="11"/>
  <c r="C5912" i="11"/>
  <c r="C5908" i="11"/>
  <c r="C5904" i="11"/>
  <c r="C5900" i="11"/>
  <c r="C5896" i="11"/>
  <c r="C5892" i="11"/>
  <c r="C5888" i="11"/>
  <c r="C5884" i="11"/>
  <c r="C5880" i="11"/>
  <c r="C5876" i="11"/>
  <c r="C5872" i="11"/>
  <c r="C5868" i="11"/>
  <c r="C5864" i="11"/>
  <c r="C5860" i="11"/>
  <c r="C5856" i="11"/>
  <c r="C5852" i="11"/>
  <c r="C5848" i="11"/>
  <c r="C5844" i="11"/>
  <c r="C5840" i="11"/>
  <c r="C5836" i="11"/>
  <c r="C5832" i="11"/>
  <c r="C5828" i="11"/>
  <c r="C5824" i="11"/>
  <c r="C5820" i="11"/>
  <c r="C5816" i="11"/>
  <c r="C5812" i="11"/>
  <c r="C5808" i="11"/>
  <c r="C5804" i="11"/>
  <c r="C5800" i="11"/>
  <c r="C5796" i="11"/>
  <c r="C5792" i="11"/>
  <c r="C5788" i="11"/>
  <c r="C5784" i="11"/>
  <c r="C5780" i="11"/>
  <c r="C5776" i="11"/>
  <c r="C5772" i="11"/>
  <c r="C5768" i="11"/>
  <c r="C5764" i="11"/>
  <c r="C5760" i="11"/>
  <c r="C5756" i="11"/>
  <c r="C5752" i="11"/>
  <c r="C5748" i="11"/>
  <c r="C5744" i="11"/>
  <c r="C5740" i="11"/>
  <c r="C5736" i="11"/>
  <c r="C5732" i="11"/>
  <c r="C5728" i="11"/>
  <c r="C5724" i="11"/>
  <c r="C5720" i="11"/>
  <c r="C5716" i="11"/>
  <c r="C5712" i="11"/>
  <c r="C5708" i="11"/>
  <c r="C5704" i="11"/>
  <c r="C5700" i="11"/>
  <c r="C5696" i="11"/>
  <c r="C5692" i="11"/>
  <c r="C5688" i="11"/>
  <c r="C5684" i="11"/>
  <c r="C5680" i="11"/>
  <c r="C5676" i="11"/>
  <c r="C5672" i="11"/>
  <c r="C5668" i="11"/>
  <c r="C5664" i="11"/>
  <c r="C5660" i="11"/>
  <c r="C5656" i="11"/>
  <c r="C5652" i="11"/>
  <c r="C5648" i="11"/>
  <c r="C5644" i="11"/>
  <c r="C5640" i="11"/>
  <c r="C5636" i="11"/>
  <c r="C5632" i="11"/>
  <c r="C5628" i="11"/>
  <c r="C5624" i="11"/>
  <c r="C5620" i="11"/>
  <c r="C5616" i="11"/>
  <c r="C5612" i="11"/>
  <c r="C5608" i="11"/>
  <c r="C5604" i="11"/>
  <c r="C5600" i="11"/>
  <c r="C5596" i="11"/>
  <c r="C5592" i="11"/>
  <c r="C5588" i="11"/>
  <c r="C5584" i="11"/>
  <c r="C5580" i="11"/>
  <c r="C5576" i="11"/>
  <c r="C5572" i="11"/>
  <c r="C5568" i="11"/>
  <c r="C5564" i="11"/>
  <c r="C5560" i="11"/>
  <c r="C5556" i="11"/>
  <c r="C5552" i="11"/>
  <c r="C5548" i="11"/>
  <c r="C5544" i="11"/>
  <c r="C5540" i="11"/>
  <c r="C5536" i="11"/>
  <c r="C5532" i="11"/>
  <c r="C5528" i="11"/>
  <c r="C5524" i="11"/>
  <c r="C5520" i="11"/>
  <c r="C5516" i="11"/>
  <c r="C5512" i="11"/>
  <c r="C5508" i="11"/>
  <c r="C5504" i="11"/>
  <c r="C5500" i="11"/>
  <c r="C5496" i="11"/>
  <c r="C5492" i="11"/>
  <c r="C5488" i="11"/>
  <c r="C5484" i="11"/>
  <c r="C5480" i="11"/>
  <c r="C5476" i="11"/>
  <c r="C5472" i="11"/>
  <c r="C5468" i="11"/>
  <c r="C5464" i="11"/>
  <c r="C5460" i="11"/>
  <c r="C5456" i="11"/>
  <c r="C5452" i="11"/>
  <c r="C5448" i="11"/>
  <c r="C5444" i="11"/>
  <c r="C5440" i="11"/>
  <c r="C5436" i="11"/>
  <c r="C5432" i="11"/>
  <c r="C5428" i="11"/>
  <c r="C5424" i="11"/>
  <c r="C5420" i="11"/>
  <c r="C5416" i="11"/>
  <c r="C5412" i="11"/>
  <c r="C5408" i="11"/>
  <c r="C5404" i="11"/>
  <c r="C5400" i="11"/>
  <c r="C5396" i="11"/>
  <c r="C5392" i="11"/>
  <c r="C5388" i="11"/>
  <c r="C5384" i="11"/>
  <c r="C5380" i="11"/>
  <c r="C5376" i="11"/>
  <c r="C5372" i="11"/>
  <c r="C5368" i="11"/>
  <c r="C5364" i="11"/>
  <c r="C5360" i="11"/>
  <c r="C5356" i="11"/>
  <c r="C5352" i="11"/>
  <c r="C5348" i="11"/>
  <c r="C5344" i="11"/>
  <c r="C5340" i="11"/>
  <c r="C5336" i="11"/>
  <c r="C5332" i="11"/>
  <c r="C5328" i="11"/>
  <c r="C5324" i="11"/>
  <c r="C5320" i="11"/>
  <c r="C5316" i="11"/>
  <c r="C5312" i="11"/>
  <c r="C5308" i="11"/>
  <c r="C5304" i="11"/>
  <c r="C5300" i="11"/>
  <c r="C5296" i="11"/>
  <c r="C5292" i="11"/>
  <c r="C5288" i="11"/>
  <c r="C5284" i="11"/>
  <c r="C5280" i="11"/>
  <c r="C5276" i="11"/>
  <c r="C5272" i="11"/>
  <c r="C5268" i="11"/>
  <c r="C5264" i="11"/>
  <c r="C5260" i="11"/>
  <c r="C5256" i="11"/>
  <c r="C5252" i="11"/>
  <c r="C5248" i="11"/>
  <c r="C5244" i="11"/>
  <c r="C5240" i="11"/>
  <c r="C5236" i="11"/>
  <c r="C5232" i="11"/>
  <c r="C5228" i="11"/>
  <c r="C5224" i="11"/>
  <c r="C5220" i="11"/>
  <c r="C5216" i="11"/>
  <c r="C5212" i="11"/>
  <c r="C5208" i="11"/>
  <c r="C5204" i="11"/>
  <c r="C5200" i="11"/>
  <c r="C5196" i="11"/>
  <c r="C5192" i="11"/>
  <c r="C5188" i="11"/>
  <c r="C5184" i="11"/>
  <c r="C5180" i="11"/>
  <c r="C5176" i="11"/>
  <c r="C5172" i="11"/>
  <c r="C5168" i="11"/>
  <c r="C5164" i="11"/>
  <c r="C5160" i="11"/>
  <c r="C5156" i="11"/>
  <c r="C5152" i="11"/>
  <c r="C5148" i="11"/>
  <c r="C5144" i="11"/>
  <c r="C5140" i="11"/>
  <c r="C5136" i="11"/>
  <c r="C5132" i="11"/>
  <c r="C5128" i="11"/>
  <c r="C5124" i="11"/>
  <c r="C5120" i="11"/>
  <c r="C5116" i="11"/>
  <c r="C5112" i="11"/>
  <c r="C5108" i="11"/>
  <c r="C5104" i="11"/>
  <c r="C5100" i="11"/>
  <c r="C5096" i="11"/>
  <c r="C5092" i="11"/>
  <c r="C5088" i="11"/>
  <c r="C5084" i="11"/>
  <c r="C5080" i="11"/>
  <c r="C5076" i="11"/>
  <c r="C5072" i="11"/>
  <c r="C5068" i="11"/>
  <c r="C5064" i="11"/>
  <c r="C5060" i="11"/>
  <c r="C5056" i="11"/>
  <c r="C5052" i="11"/>
  <c r="C5048" i="11"/>
  <c r="C5044" i="11"/>
  <c r="C5040" i="11"/>
  <c r="C5036" i="11"/>
  <c r="C5032" i="11"/>
  <c r="C5028" i="11"/>
  <c r="C5024" i="11"/>
  <c r="C5020" i="11"/>
  <c r="C5016" i="11"/>
  <c r="C5012" i="11"/>
  <c r="C5008" i="11"/>
  <c r="C5004" i="11"/>
  <c r="C5000" i="11"/>
  <c r="C4996" i="11"/>
  <c r="C4992" i="11"/>
  <c r="C4988" i="11"/>
  <c r="C4984" i="11"/>
  <c r="C4980" i="11"/>
  <c r="C4976" i="11"/>
  <c r="C4972" i="11"/>
  <c r="C4968" i="11"/>
  <c r="C4964" i="11"/>
  <c r="C4960" i="11"/>
  <c r="C4956" i="11"/>
  <c r="C4952" i="11"/>
  <c r="C4948" i="11"/>
  <c r="C4944" i="11"/>
  <c r="C4940" i="11"/>
  <c r="C4936" i="11"/>
  <c r="C4932" i="11"/>
  <c r="C4928" i="11"/>
  <c r="C4924" i="11"/>
  <c r="C4920" i="11"/>
  <c r="C4916" i="11"/>
  <c r="C4912" i="11"/>
  <c r="C4908" i="11"/>
  <c r="C4904" i="11"/>
  <c r="C4900" i="11"/>
  <c r="C4896" i="11"/>
  <c r="C4892" i="11"/>
  <c r="C4888" i="11"/>
  <c r="C4884" i="11"/>
  <c r="C4880" i="11"/>
  <c r="C4876" i="11"/>
  <c r="C4872" i="11"/>
  <c r="C4868" i="11"/>
  <c r="C4864" i="11"/>
  <c r="C4860" i="11"/>
  <c r="C4856" i="11"/>
  <c r="C4852" i="11"/>
  <c r="C4848" i="11"/>
  <c r="C4844" i="11"/>
  <c r="C4840" i="11"/>
  <c r="C4836" i="11"/>
  <c r="C4832" i="11"/>
  <c r="C4828" i="11"/>
  <c r="C4824" i="11"/>
  <c r="C4820" i="11"/>
  <c r="C4816" i="11"/>
  <c r="C4812" i="11"/>
  <c r="C4808" i="11"/>
  <c r="C4804" i="11"/>
  <c r="C4800" i="11"/>
  <c r="C4796" i="11"/>
  <c r="C4792" i="11"/>
  <c r="C4788" i="11"/>
  <c r="C4784" i="11"/>
  <c r="C4780" i="11"/>
  <c r="C4776" i="11"/>
  <c r="C4772" i="11"/>
  <c r="C4768" i="11"/>
  <c r="C4764" i="11"/>
  <c r="C4760" i="11"/>
  <c r="C4756" i="11"/>
  <c r="C4752" i="11"/>
  <c r="C4748" i="11"/>
  <c r="C4744" i="11"/>
  <c r="C4740" i="11"/>
  <c r="C4736" i="11"/>
  <c r="C4732" i="11"/>
  <c r="C4728" i="11"/>
  <c r="C4724" i="11"/>
  <c r="C4720" i="11"/>
  <c r="C4716" i="11"/>
  <c r="C4712" i="11"/>
  <c r="C4708" i="11"/>
  <c r="C4704" i="11"/>
  <c r="C4700" i="11"/>
  <c r="C4696" i="11"/>
  <c r="C4692" i="11"/>
  <c r="C4688" i="11"/>
  <c r="C4684" i="11"/>
  <c r="C4680" i="11"/>
  <c r="C4676" i="11"/>
  <c r="C4672" i="11"/>
  <c r="C4668" i="11"/>
  <c r="C4664" i="11"/>
  <c r="C4660" i="11"/>
  <c r="C4656" i="11"/>
  <c r="C4652" i="11"/>
  <c r="C4648" i="11"/>
  <c r="C4644" i="11"/>
  <c r="C4640" i="11"/>
  <c r="C4636" i="11"/>
  <c r="C4632" i="11"/>
  <c r="C4628" i="11"/>
  <c r="C4624" i="11"/>
  <c r="C4620" i="11"/>
  <c r="C4616" i="11"/>
  <c r="C4612" i="11"/>
  <c r="C4608" i="11"/>
  <c r="C4604" i="11"/>
  <c r="C4600" i="11"/>
  <c r="C4596" i="11"/>
  <c r="C4592" i="11"/>
  <c r="C4588" i="11"/>
  <c r="C4584" i="11"/>
  <c r="C4580" i="11"/>
  <c r="C4576" i="11"/>
  <c r="C4572" i="11"/>
  <c r="C4568" i="11"/>
  <c r="C4564" i="11"/>
  <c r="C4560" i="11"/>
  <c r="C4556" i="11"/>
  <c r="C4552" i="11"/>
  <c r="C4548" i="11"/>
  <c r="C4544" i="11"/>
  <c r="C4540" i="11"/>
  <c r="C4536" i="11"/>
  <c r="C4532" i="11"/>
  <c r="C4528" i="11"/>
  <c r="C4524" i="11"/>
  <c r="C4520" i="11"/>
  <c r="C4516" i="11"/>
  <c r="C4512" i="11"/>
  <c r="C4508" i="11"/>
  <c r="C4504" i="11"/>
  <c r="C4500" i="11"/>
  <c r="C4496" i="11"/>
  <c r="C4492" i="11"/>
  <c r="C4488" i="11"/>
  <c r="C4484" i="11"/>
  <c r="C4480" i="11"/>
  <c r="C4476" i="11"/>
  <c r="C4472" i="11"/>
  <c r="C4468" i="11"/>
  <c r="C4464" i="11"/>
  <c r="C4460" i="11"/>
  <c r="C4456" i="11"/>
  <c r="C4452" i="11"/>
  <c r="C4448" i="11"/>
  <c r="C4444" i="11"/>
  <c r="C4440" i="11"/>
  <c r="C4436" i="11"/>
  <c r="C4432" i="11"/>
  <c r="C4428" i="11"/>
  <c r="C4424" i="11"/>
  <c r="C4420" i="11"/>
  <c r="C4416" i="11"/>
  <c r="C4412" i="11"/>
  <c r="C4408" i="11"/>
  <c r="C4404" i="11"/>
  <c r="C4400" i="11"/>
  <c r="C4396" i="11"/>
  <c r="C4392" i="11"/>
  <c r="C4388" i="11"/>
  <c r="C4384" i="11"/>
  <c r="C4380" i="11"/>
  <c r="C4376" i="11"/>
  <c r="C4372" i="11"/>
  <c r="C4368" i="11"/>
  <c r="C4364" i="11"/>
  <c r="C4360" i="11"/>
  <c r="C4356" i="11"/>
  <c r="C4352" i="11"/>
  <c r="C4348" i="11"/>
  <c r="C4344" i="11"/>
  <c r="C4340" i="11"/>
  <c r="C4336" i="11"/>
  <c r="C4332" i="11"/>
  <c r="C4328" i="11"/>
  <c r="C4324" i="11"/>
  <c r="C4320" i="11"/>
  <c r="C4316" i="11"/>
  <c r="C4312" i="11"/>
  <c r="C4308" i="11"/>
  <c r="C4304" i="11"/>
  <c r="C4300" i="11"/>
  <c r="C4296" i="11"/>
  <c r="C4292" i="11"/>
  <c r="C4288" i="11"/>
  <c r="C4284" i="11"/>
  <c r="C4280" i="11"/>
  <c r="C4276" i="11"/>
  <c r="C4272" i="11"/>
  <c r="C4268" i="11"/>
  <c r="C4264" i="11"/>
  <c r="C4260" i="11"/>
  <c r="C4256" i="11"/>
  <c r="C4252" i="11"/>
  <c r="C4248" i="11"/>
  <c r="C4244" i="11"/>
  <c r="C4240" i="11"/>
  <c r="C4236" i="11"/>
  <c r="C4232" i="11"/>
  <c r="C4228" i="11"/>
  <c r="C4224" i="11"/>
  <c r="C4220" i="11"/>
  <c r="C4216" i="11"/>
  <c r="C4212" i="11"/>
  <c r="C4208" i="11"/>
  <c r="C4204" i="11"/>
  <c r="C4200" i="11"/>
  <c r="C4196" i="11"/>
  <c r="C4192" i="11"/>
  <c r="C4188" i="11"/>
  <c r="C4184" i="11"/>
  <c r="C4180" i="11"/>
  <c r="C4176" i="11"/>
  <c r="C4172" i="11"/>
  <c r="C4168" i="11"/>
  <c r="C4164" i="11"/>
  <c r="C4160" i="11"/>
  <c r="C4156" i="11"/>
  <c r="C4152" i="11"/>
  <c r="C4148" i="11"/>
  <c r="C4144" i="11"/>
  <c r="C4140" i="11"/>
  <c r="C4136" i="11"/>
  <c r="C4132" i="11"/>
  <c r="C4128" i="11"/>
  <c r="C4124" i="11"/>
  <c r="C4120" i="11"/>
  <c r="C4116" i="11"/>
  <c r="C4112" i="11"/>
  <c r="C4108" i="11"/>
  <c r="C4104" i="11"/>
  <c r="C4100" i="11"/>
  <c r="C4096" i="11"/>
  <c r="C4092" i="11"/>
  <c r="C4088" i="11"/>
  <c r="C4084" i="11"/>
  <c r="C4080" i="11"/>
  <c r="C4076" i="11"/>
  <c r="C4072" i="11"/>
  <c r="C4068" i="11"/>
  <c r="C4064" i="11"/>
  <c r="C4060" i="11"/>
  <c r="C4056" i="11"/>
  <c r="C4052" i="11"/>
  <c r="C4048" i="11"/>
  <c r="C4044" i="11"/>
  <c r="C4040" i="11"/>
  <c r="C4036" i="11"/>
  <c r="C4032" i="11"/>
  <c r="C4028" i="11"/>
  <c r="C4024" i="11"/>
  <c r="C4020" i="11"/>
  <c r="C4016" i="11"/>
  <c r="C4012" i="11"/>
  <c r="C4008" i="11"/>
  <c r="C4004" i="11"/>
  <c r="C4000" i="11"/>
  <c r="C3996" i="11"/>
  <c r="C3992" i="11"/>
  <c r="C3988" i="11"/>
  <c r="C3984" i="11"/>
  <c r="C3980" i="11"/>
  <c r="C3976" i="11"/>
  <c r="C3972" i="11"/>
  <c r="C3968" i="11"/>
  <c r="C3964" i="11"/>
  <c r="C3960" i="11"/>
  <c r="C3956" i="11"/>
  <c r="C3952" i="11"/>
  <c r="C3948" i="11"/>
  <c r="C3944" i="11"/>
  <c r="C3940" i="11"/>
  <c r="C3936" i="11"/>
  <c r="C3932" i="11"/>
  <c r="C3928" i="11"/>
  <c r="C3924" i="11"/>
  <c r="C3920" i="11"/>
  <c r="C3916" i="11"/>
  <c r="C3912" i="11"/>
  <c r="C3908" i="11"/>
  <c r="C3904" i="11"/>
  <c r="C3900" i="11"/>
  <c r="C3896" i="11"/>
  <c r="C3892" i="11"/>
  <c r="C3888" i="11"/>
  <c r="C3884" i="11"/>
  <c r="C3880" i="11"/>
  <c r="C3876" i="11"/>
  <c r="C3872" i="11"/>
  <c r="C3868" i="11"/>
  <c r="C3864" i="11"/>
  <c r="C3860" i="11"/>
  <c r="C3856" i="11"/>
  <c r="C3852" i="11"/>
  <c r="C3848" i="11"/>
  <c r="C3844" i="11"/>
  <c r="C3840" i="11"/>
  <c r="C3836" i="11"/>
  <c r="C3832" i="11"/>
  <c r="C3828" i="11"/>
  <c r="C3824" i="11"/>
  <c r="C3820" i="11"/>
  <c r="C3816" i="11"/>
  <c r="C3812" i="11"/>
  <c r="C3808" i="11"/>
  <c r="C3804" i="11"/>
  <c r="C3800" i="11"/>
  <c r="C3796" i="11"/>
  <c r="C3792" i="11"/>
  <c r="C3788" i="11"/>
  <c r="C3784" i="11"/>
  <c r="C3780" i="11"/>
  <c r="C3776" i="11"/>
  <c r="C3772" i="11"/>
  <c r="C3768" i="11"/>
  <c r="C3764" i="11"/>
  <c r="C3760" i="11"/>
  <c r="C3756" i="11"/>
  <c r="C3752" i="11"/>
  <c r="C3748" i="11"/>
  <c r="C3744" i="11"/>
  <c r="C3740" i="11"/>
  <c r="C3736" i="11"/>
  <c r="C3732" i="11"/>
  <c r="C3728" i="11"/>
  <c r="C3724" i="11"/>
  <c r="C3720" i="11"/>
  <c r="C3716" i="11"/>
  <c r="C3712" i="11"/>
  <c r="C3708" i="11"/>
  <c r="C3704" i="11"/>
  <c r="C3700" i="11"/>
  <c r="C3696" i="11"/>
  <c r="C3692" i="11"/>
  <c r="C3688" i="11"/>
  <c r="C3684" i="11"/>
  <c r="C3680" i="11"/>
  <c r="C3676" i="11"/>
  <c r="C3672" i="11"/>
  <c r="C3668" i="11"/>
  <c r="C3664" i="11"/>
  <c r="C3660" i="11"/>
  <c r="C3656" i="11"/>
  <c r="C3652" i="11"/>
  <c r="C3648" i="11"/>
  <c r="C3644" i="11"/>
  <c r="C3640" i="11"/>
  <c r="C3636" i="11"/>
  <c r="C3632" i="11"/>
  <c r="C3628" i="11"/>
  <c r="C3624" i="11"/>
  <c r="C3620" i="11"/>
  <c r="C3616" i="11"/>
  <c r="C3612" i="11"/>
  <c r="C3608" i="11"/>
  <c r="C3604" i="11"/>
  <c r="C3600" i="11"/>
  <c r="C3596" i="11"/>
  <c r="C3592" i="11"/>
  <c r="C3588" i="11"/>
  <c r="C3584" i="11"/>
  <c r="C3580" i="11"/>
  <c r="C3576" i="11"/>
  <c r="C3572" i="11"/>
  <c r="C3568" i="11"/>
  <c r="C3564" i="11"/>
  <c r="C3560" i="11"/>
  <c r="C3556" i="11"/>
  <c r="C3552" i="11"/>
  <c r="C3548" i="11"/>
  <c r="C3544" i="11"/>
  <c r="C3540" i="11"/>
  <c r="C3536" i="11"/>
  <c r="C3532" i="11"/>
  <c r="C3528" i="11"/>
  <c r="C3524" i="11"/>
  <c r="C3520" i="11"/>
  <c r="C3516" i="11"/>
  <c r="C3512" i="11"/>
  <c r="C3508" i="11"/>
  <c r="C3504" i="11"/>
  <c r="C3500" i="11"/>
  <c r="C3496" i="11"/>
  <c r="C3492" i="11"/>
  <c r="C3488" i="11"/>
  <c r="C3484" i="11"/>
  <c r="C3480" i="11"/>
  <c r="C3476" i="11"/>
  <c r="C3472" i="11"/>
  <c r="C3468" i="11"/>
  <c r="C3464" i="11"/>
  <c r="C3460" i="11"/>
  <c r="C3456" i="11"/>
  <c r="C3452" i="11"/>
  <c r="C3448" i="11"/>
  <c r="C3444" i="11"/>
  <c r="C3440" i="11"/>
  <c r="C3436" i="11"/>
  <c r="C3432" i="11"/>
  <c r="C3428" i="11"/>
  <c r="C3424" i="11"/>
  <c r="C3420" i="11"/>
  <c r="C3416" i="11"/>
  <c r="C3412" i="11"/>
  <c r="C3408" i="11"/>
  <c r="C3404" i="11"/>
  <c r="C3400" i="11"/>
  <c r="C3396" i="11"/>
  <c r="C3392" i="11"/>
  <c r="C3388" i="11"/>
  <c r="C3384" i="11"/>
  <c r="C3380" i="11"/>
  <c r="C3376" i="11"/>
  <c r="C3372" i="11"/>
  <c r="C3368" i="11"/>
  <c r="C3364" i="11"/>
  <c r="C3360" i="11"/>
  <c r="C3356" i="11"/>
  <c r="C3352" i="11"/>
  <c r="C3348" i="11"/>
  <c r="C3344" i="11"/>
  <c r="C3340" i="11"/>
  <c r="C3336" i="11"/>
  <c r="C3332" i="11"/>
  <c r="C3328" i="11"/>
  <c r="C3324" i="11"/>
  <c r="C3320" i="11"/>
  <c r="C3316" i="11"/>
  <c r="C3312" i="11"/>
  <c r="C3308" i="11"/>
  <c r="C3304" i="11"/>
  <c r="C3300" i="11"/>
  <c r="C3296" i="11"/>
  <c r="C3292" i="11"/>
  <c r="C3288" i="11"/>
  <c r="C3284" i="11"/>
  <c r="C3280" i="11"/>
  <c r="C3276" i="11"/>
  <c r="C3272" i="11"/>
  <c r="C3268" i="11"/>
  <c r="C3264" i="11"/>
  <c r="C3260" i="11"/>
  <c r="C3256" i="11"/>
  <c r="C3252" i="11"/>
  <c r="C3248" i="11"/>
  <c r="C3244" i="11"/>
  <c r="C3240" i="11"/>
  <c r="C3236" i="11"/>
  <c r="C3232" i="11"/>
  <c r="C3228" i="11"/>
  <c r="C3224" i="11"/>
  <c r="C3220" i="11"/>
  <c r="C3216" i="11"/>
  <c r="C3212" i="11"/>
  <c r="C3208" i="11"/>
  <c r="C3204" i="11"/>
  <c r="C3200" i="11"/>
  <c r="C3196" i="11"/>
  <c r="C3192" i="11"/>
  <c r="C3188" i="11"/>
  <c r="C3184" i="11"/>
  <c r="C3180" i="11"/>
  <c r="C3176" i="11"/>
  <c r="C3172" i="11"/>
  <c r="C3168" i="11"/>
  <c r="C3164" i="11"/>
  <c r="C3160" i="11"/>
  <c r="C3156" i="11"/>
  <c r="C3152" i="11"/>
  <c r="C3148" i="11"/>
  <c r="C3144" i="11"/>
  <c r="C3140" i="11"/>
  <c r="C3136" i="11"/>
  <c r="C3132" i="11"/>
  <c r="C3128" i="11"/>
  <c r="C3124" i="11"/>
  <c r="C3120" i="11"/>
  <c r="C3116" i="11"/>
  <c r="C3112" i="11"/>
  <c r="C3108" i="11"/>
  <c r="C3104" i="11"/>
  <c r="C3100" i="11"/>
  <c r="C3096" i="11"/>
  <c r="C3092" i="11"/>
  <c r="C3088" i="11"/>
  <c r="C3084" i="11"/>
  <c r="C3080" i="11"/>
  <c r="C3076" i="11"/>
  <c r="C3072" i="11"/>
  <c r="C3068" i="11"/>
  <c r="C3064" i="11"/>
  <c r="C3060" i="11"/>
  <c r="C3056" i="11"/>
  <c r="C3052" i="11"/>
  <c r="C3048" i="11"/>
  <c r="C3044" i="11"/>
  <c r="C3040" i="11"/>
  <c r="C3036" i="11"/>
  <c r="C3032" i="11"/>
  <c r="C3028" i="11"/>
  <c r="C3024" i="11"/>
  <c r="C3020" i="11"/>
  <c r="C3016" i="11"/>
  <c r="C3012" i="11"/>
  <c r="C3008" i="11"/>
  <c r="C3004" i="11"/>
  <c r="C3000" i="11"/>
  <c r="C2996" i="11"/>
  <c r="C2992" i="11"/>
  <c r="C2988" i="11"/>
  <c r="C2984" i="11"/>
  <c r="C2980" i="11"/>
  <c r="C2976" i="11"/>
  <c r="C2972" i="11"/>
  <c r="C2968" i="11"/>
  <c r="C2964" i="11"/>
  <c r="C2960" i="11"/>
  <c r="C2956" i="11"/>
  <c r="C2952" i="11"/>
  <c r="C2948" i="11"/>
  <c r="C2944" i="11"/>
  <c r="C8242" i="11"/>
  <c r="C8226" i="11"/>
  <c r="C8210" i="11"/>
  <c r="C8194" i="11"/>
  <c r="C8178" i="11"/>
  <c r="C8162" i="11"/>
  <c r="C8146" i="11"/>
  <c r="C8130" i="11"/>
  <c r="C8114" i="11"/>
  <c r="C8098" i="11"/>
  <c r="C8082" i="11"/>
  <c r="C8066" i="11"/>
  <c r="C8050" i="11"/>
  <c r="C8034" i="11"/>
  <c r="C8018" i="11"/>
  <c r="C8002" i="11"/>
  <c r="C7986" i="11"/>
  <c r="C7970" i="11"/>
  <c r="C7954" i="11"/>
  <c r="C7938" i="11"/>
  <c r="C7922" i="11"/>
  <c r="C7906" i="11"/>
  <c r="C7890" i="11"/>
  <c r="C7874" i="11"/>
  <c r="C7858" i="11"/>
  <c r="C7842" i="11"/>
  <c r="C7826" i="11"/>
  <c r="C7810" i="11"/>
  <c r="C7794" i="11"/>
  <c r="C7778" i="11"/>
  <c r="C7762" i="11"/>
  <c r="C7746" i="11"/>
  <c r="C7730" i="11"/>
  <c r="C7714" i="11"/>
  <c r="C7698" i="11"/>
  <c r="C7682" i="11"/>
  <c r="C7666" i="11"/>
  <c r="C7650" i="11"/>
  <c r="C7634" i="11"/>
  <c r="C7618" i="11"/>
  <c r="C7602" i="11"/>
  <c r="C7586" i="11"/>
  <c r="C7570" i="11"/>
  <c r="C7554" i="11"/>
  <c r="C7538" i="11"/>
  <c r="C7522" i="11"/>
  <c r="C7506" i="11"/>
  <c r="C7490" i="11"/>
  <c r="C7474" i="11"/>
  <c r="C7458" i="11"/>
  <c r="C7442" i="11"/>
  <c r="C7426" i="11"/>
  <c r="C7410" i="11"/>
  <c r="C7394" i="11"/>
  <c r="C7378" i="11"/>
  <c r="C7362" i="11"/>
  <c r="C7346" i="11"/>
  <c r="C7330" i="11"/>
  <c r="C7314" i="11"/>
  <c r="C7298" i="11"/>
  <c r="C7282" i="11"/>
  <c r="C7266" i="11"/>
  <c r="C7250" i="11"/>
  <c r="C7234" i="11"/>
  <c r="C7218" i="11"/>
  <c r="C7202" i="11"/>
  <c r="C7186" i="11"/>
  <c r="C7170" i="11"/>
  <c r="C7154" i="11"/>
  <c r="C7138" i="11"/>
  <c r="C7122" i="11"/>
  <c r="C7106" i="11"/>
  <c r="C7090" i="11"/>
  <c r="C7074" i="11"/>
  <c r="C7058" i="11"/>
  <c r="C7042" i="11"/>
  <c r="C7026" i="11"/>
  <c r="C7010" i="11"/>
  <c r="C6994" i="11"/>
  <c r="C6978" i="11"/>
  <c r="C6962" i="11"/>
  <c r="C6946" i="11"/>
  <c r="C6930" i="11"/>
  <c r="C6914" i="11"/>
  <c r="C6898" i="11"/>
  <c r="C6882" i="11"/>
  <c r="C6866" i="11"/>
  <c r="C6850" i="11"/>
  <c r="C6834" i="11"/>
  <c r="C6818" i="11"/>
  <c r="C6802" i="11"/>
  <c r="C6786" i="11"/>
  <c r="C6770" i="11"/>
  <c r="C6754" i="11"/>
  <c r="C6738" i="11"/>
  <c r="C6722" i="11"/>
  <c r="C6706" i="11"/>
  <c r="C6690" i="11"/>
  <c r="C6674" i="11"/>
  <c r="C6658" i="11"/>
  <c r="C6642" i="11"/>
  <c r="C6626" i="11"/>
  <c r="C6610" i="11"/>
  <c r="C6594" i="11"/>
  <c r="C6578" i="11"/>
  <c r="C6562" i="11"/>
  <c r="C6546" i="11"/>
  <c r="C6530" i="11"/>
  <c r="C6514" i="11"/>
  <c r="C6498" i="11"/>
  <c r="C6482" i="11"/>
  <c r="C6466" i="11"/>
  <c r="C6450" i="11"/>
  <c r="C6434" i="11"/>
  <c r="C6418" i="11"/>
  <c r="C6402" i="11"/>
  <c r="C6386" i="11"/>
  <c r="C6370" i="11"/>
  <c r="C6354" i="11"/>
  <c r="C6338" i="11"/>
  <c r="C6322" i="11"/>
  <c r="C6306" i="11"/>
  <c r="C6290" i="11"/>
  <c r="C6274" i="11"/>
  <c r="C6258" i="11"/>
  <c r="C6242" i="11"/>
  <c r="C6226" i="11"/>
  <c r="C6210" i="11"/>
  <c r="C6194" i="11"/>
  <c r="C6178" i="11"/>
  <c r="C6162" i="11"/>
  <c r="C6146" i="11"/>
  <c r="C6130" i="11"/>
  <c r="C6114" i="11"/>
  <c r="C6098" i="11"/>
  <c r="C6082" i="11"/>
  <c r="C6066" i="11"/>
  <c r="C6050" i="11"/>
  <c r="C6034" i="11"/>
  <c r="C6018" i="11"/>
  <c r="C6002" i="11"/>
  <c r="C5986" i="11"/>
  <c r="C5970" i="11"/>
  <c r="C5954" i="11"/>
  <c r="C5938" i="11"/>
  <c r="C5922" i="11"/>
  <c r="C5906" i="11"/>
  <c r="C5890" i="11"/>
  <c r="C5874" i="11"/>
  <c r="C5858" i="11"/>
  <c r="C5842" i="11"/>
  <c r="C5826" i="11"/>
  <c r="C5810" i="11"/>
  <c r="C5794" i="11"/>
  <c r="C5778" i="11"/>
  <c r="C5762" i="11"/>
  <c r="C5746" i="11"/>
  <c r="C5730" i="11"/>
  <c r="C5714" i="11"/>
  <c r="C5698" i="11"/>
  <c r="C5682" i="11"/>
  <c r="C5666" i="11"/>
  <c r="C5650" i="11"/>
  <c r="C5634" i="11"/>
  <c r="C5618" i="11"/>
  <c r="C5602" i="11"/>
  <c r="C5586" i="11"/>
  <c r="C5570" i="11"/>
  <c r="C5554" i="11"/>
  <c r="C5538" i="11"/>
  <c r="C5522" i="11"/>
  <c r="C5506" i="11"/>
  <c r="C5490" i="11"/>
  <c r="C5474" i="11"/>
  <c r="C5458" i="11"/>
  <c r="C5442" i="11"/>
  <c r="C5426" i="11"/>
  <c r="C5410" i="11"/>
  <c r="C5394" i="11"/>
  <c r="C5378" i="11"/>
  <c r="C5362" i="11"/>
  <c r="C5346" i="11"/>
  <c r="C5330" i="11"/>
  <c r="C5314" i="11"/>
  <c r="C5298" i="11"/>
  <c r="C5282" i="11"/>
  <c r="C5266" i="11"/>
  <c r="C5250" i="11"/>
  <c r="C5234" i="11"/>
  <c r="C5218" i="11"/>
  <c r="C5202" i="11"/>
  <c r="C5186" i="11"/>
  <c r="C5170" i="11"/>
  <c r="C5154" i="11"/>
  <c r="C5138" i="11"/>
  <c r="C5122" i="11"/>
  <c r="C5106" i="11"/>
  <c r="C5090" i="11"/>
  <c r="C5074" i="11"/>
  <c r="C5058" i="11"/>
  <c r="C5042" i="11"/>
  <c r="C5026" i="11"/>
  <c r="C5010" i="11"/>
  <c r="C4994" i="11"/>
  <c r="C4978" i="11"/>
  <c r="C4962" i="11"/>
  <c r="C4946" i="11"/>
  <c r="C4930" i="11"/>
  <c r="C4914" i="11"/>
  <c r="C4898" i="11"/>
  <c r="C4882" i="11"/>
  <c r="C4866" i="11"/>
  <c r="C4850" i="11"/>
  <c r="C4834" i="11"/>
  <c r="C4818" i="11"/>
  <c r="C4802" i="11"/>
  <c r="C4786" i="11"/>
  <c r="C4770" i="11"/>
  <c r="C4754" i="11"/>
  <c r="C4738" i="11"/>
  <c r="C4722" i="11"/>
  <c r="C4706" i="11"/>
  <c r="C4690" i="11"/>
  <c r="C4674" i="11"/>
  <c r="C4658" i="11"/>
  <c r="C4642" i="11"/>
  <c r="C4626" i="11"/>
  <c r="C4610" i="11"/>
  <c r="C4594" i="11"/>
  <c r="C4578" i="11"/>
  <c r="C4562" i="11"/>
  <c r="C4546" i="11"/>
  <c r="C4530" i="11"/>
  <c r="C4514" i="11"/>
  <c r="C4498" i="11"/>
  <c r="C4482" i="11"/>
  <c r="C4466" i="11"/>
  <c r="C4450" i="11"/>
  <c r="C4434" i="11"/>
  <c r="C4418" i="11"/>
  <c r="C4402" i="11"/>
  <c r="C4386" i="11"/>
  <c r="C4370" i="11"/>
  <c r="C4354" i="11"/>
  <c r="C4338" i="11"/>
  <c r="C4322" i="11"/>
  <c r="C4306" i="11"/>
  <c r="C4290" i="11"/>
  <c r="C4274" i="11"/>
  <c r="C4258" i="11"/>
  <c r="C4242" i="11"/>
  <c r="C4226" i="11"/>
  <c r="C4210" i="11"/>
  <c r="C4194" i="11"/>
  <c r="C4178" i="11"/>
  <c r="C4162" i="11"/>
  <c r="C4146" i="11"/>
  <c r="C4130" i="11"/>
  <c r="C4114" i="11"/>
  <c r="C4098" i="11"/>
  <c r="C4082" i="11"/>
  <c r="C4066" i="11"/>
  <c r="C4050" i="11"/>
  <c r="C4034" i="11"/>
  <c r="C4018" i="11"/>
  <c r="C4002" i="11"/>
  <c r="C3986" i="11"/>
  <c r="C3970" i="11"/>
  <c r="C3954" i="11"/>
  <c r="C3938" i="11"/>
  <c r="C3922" i="11"/>
  <c r="C3906" i="11"/>
  <c r="C3890" i="11"/>
  <c r="C3874" i="11"/>
  <c r="C3858" i="11"/>
  <c r="C3842" i="11"/>
  <c r="C3826" i="11"/>
  <c r="C3810" i="11"/>
  <c r="C3794" i="11"/>
  <c r="C3778" i="11"/>
  <c r="C3762" i="11"/>
  <c r="C3746" i="11"/>
  <c r="C3730" i="11"/>
  <c r="C3714" i="11"/>
  <c r="C3698" i="11"/>
  <c r="C3682" i="11"/>
  <c r="C3666" i="11"/>
  <c r="C3650" i="11"/>
  <c r="C3634" i="11"/>
  <c r="C3618" i="11"/>
  <c r="C3602" i="11"/>
  <c r="C3586" i="11"/>
  <c r="C3570" i="11"/>
  <c r="C3554" i="11"/>
  <c r="C3538" i="11"/>
  <c r="C3522" i="11"/>
  <c r="C3506" i="11"/>
  <c r="C3490" i="11"/>
  <c r="C3474" i="11"/>
  <c r="C3458" i="11"/>
  <c r="C3442" i="11"/>
  <c r="C3426" i="11"/>
  <c r="C3410" i="11"/>
  <c r="C3394" i="11"/>
  <c r="C3378" i="11"/>
  <c r="C3362" i="11"/>
  <c r="C3346" i="11"/>
  <c r="C3330" i="11"/>
  <c r="C3314" i="11"/>
  <c r="C3298" i="11"/>
  <c r="C3282" i="11"/>
  <c r="C3266" i="11"/>
  <c r="C3250" i="11"/>
  <c r="C3234" i="11"/>
  <c r="C3218" i="11"/>
  <c r="C3202" i="11"/>
  <c r="C3186" i="11"/>
  <c r="C3170" i="11"/>
  <c r="C3154" i="11"/>
  <c r="C3138" i="11"/>
  <c r="C3122" i="11"/>
  <c r="C3109" i="11"/>
  <c r="C3101" i="11"/>
  <c r="C3093" i="11"/>
  <c r="C3085" i="11"/>
  <c r="C3077" i="11"/>
  <c r="C3069" i="11"/>
  <c r="C3061" i="11"/>
  <c r="C3053" i="11"/>
  <c r="C3045" i="11"/>
  <c r="C3037" i="11"/>
  <c r="C3029" i="11"/>
  <c r="C3021" i="11"/>
  <c r="C3013" i="11"/>
  <c r="C3005" i="11"/>
  <c r="C2997" i="11"/>
  <c r="C2989" i="11"/>
  <c r="C2981" i="11"/>
  <c r="C2974" i="11"/>
  <c r="C2969" i="11"/>
  <c r="C2963" i="11"/>
  <c r="C2958" i="11"/>
  <c r="C2953" i="11"/>
  <c r="C2947" i="11"/>
  <c r="C2942" i="11"/>
  <c r="C2938" i="11"/>
  <c r="C2934" i="11"/>
  <c r="C2930" i="11"/>
  <c r="C2926" i="11"/>
  <c r="C2922" i="11"/>
  <c r="C2918" i="11"/>
  <c r="C2914" i="11"/>
  <c r="C2910" i="11"/>
  <c r="C2906" i="11"/>
  <c r="C2902" i="11"/>
  <c r="C2898" i="11"/>
  <c r="C2894" i="11"/>
  <c r="C2890" i="11"/>
  <c r="C2886" i="11"/>
  <c r="C2882" i="11"/>
  <c r="C2878" i="11"/>
  <c r="C2874" i="11"/>
  <c r="C2870" i="11"/>
  <c r="C2866" i="11"/>
  <c r="C2862" i="11"/>
  <c r="C2858" i="11"/>
  <c r="C2854" i="11"/>
  <c r="C2850" i="11"/>
  <c r="C2846" i="11"/>
  <c r="C2842" i="11"/>
  <c r="C2838" i="11"/>
  <c r="C2834" i="11"/>
  <c r="C2830" i="11"/>
  <c r="C2826" i="11"/>
  <c r="C2822" i="11"/>
  <c r="C2818" i="11"/>
  <c r="C2814" i="11"/>
  <c r="C2810" i="11"/>
  <c r="C2806" i="11"/>
  <c r="C2802" i="11"/>
  <c r="C2798" i="11"/>
  <c r="C2794" i="11"/>
  <c r="C2790" i="11"/>
  <c r="C2786" i="11"/>
  <c r="C2782" i="11"/>
  <c r="C2778" i="11"/>
  <c r="C2774" i="11"/>
  <c r="C2770" i="11"/>
  <c r="C2766" i="11"/>
  <c r="C2762" i="11"/>
  <c r="C2758" i="11"/>
  <c r="C2754" i="11"/>
  <c r="C2750" i="11"/>
  <c r="C2746" i="11"/>
  <c r="C2742" i="11"/>
  <c r="C2738" i="11"/>
  <c r="C2734" i="11"/>
  <c r="C2730" i="11"/>
  <c r="C2726" i="11"/>
  <c r="C2722" i="11"/>
  <c r="C2718" i="11"/>
  <c r="C2714" i="11"/>
  <c r="C2710" i="11"/>
  <c r="C2706" i="11"/>
  <c r="C2702" i="11"/>
  <c r="C2698" i="11"/>
  <c r="C2694" i="11"/>
  <c r="C2690" i="11"/>
  <c r="C2686" i="11"/>
  <c r="C2682" i="11"/>
  <c r="C2678" i="11"/>
  <c r="C2674" i="11"/>
  <c r="C2670" i="11"/>
  <c r="C2666" i="11"/>
  <c r="C2662" i="11"/>
  <c r="C2658" i="11"/>
  <c r="C2654" i="11"/>
  <c r="C2650" i="11"/>
  <c r="C2646" i="11"/>
  <c r="C2642" i="11"/>
  <c r="C2638" i="11"/>
  <c r="C2634" i="11"/>
  <c r="C2630" i="11"/>
  <c r="C2626" i="11"/>
  <c r="C2622" i="11"/>
  <c r="C2618" i="11"/>
  <c r="C2614" i="11"/>
  <c r="C2610" i="11"/>
  <c r="C2606" i="11"/>
  <c r="C2602" i="11"/>
  <c r="C2598" i="11"/>
  <c r="C2594" i="11"/>
  <c r="C2590" i="11"/>
  <c r="C2586" i="11"/>
  <c r="C2582" i="11"/>
  <c r="C2578" i="11"/>
  <c r="C2574" i="11"/>
  <c r="C2570" i="11"/>
  <c r="C2566" i="11"/>
  <c r="C2562" i="11"/>
  <c r="C2558" i="11"/>
  <c r="C2554" i="11"/>
  <c r="C2550" i="11"/>
  <c r="C2546" i="11"/>
  <c r="C2542" i="11"/>
  <c r="C2538" i="11"/>
  <c r="C2534" i="11"/>
  <c r="C2530" i="11"/>
  <c r="C2526" i="11"/>
  <c r="C2522" i="11"/>
  <c r="C2518" i="11"/>
  <c r="C2514" i="11"/>
  <c r="C2510" i="11"/>
  <c r="C2506" i="11"/>
  <c r="C2502" i="11"/>
  <c r="C2498" i="11"/>
  <c r="C2494" i="11"/>
  <c r="C2490" i="11"/>
  <c r="C2486" i="11"/>
  <c r="C2482" i="11"/>
  <c r="C2478" i="11"/>
  <c r="C2474" i="11"/>
  <c r="C2470" i="11"/>
  <c r="C2466" i="11"/>
  <c r="C2462" i="11"/>
  <c r="C2458" i="11"/>
  <c r="C2454" i="11"/>
  <c r="C2450" i="11"/>
  <c r="C2446" i="11"/>
  <c r="C2442" i="11"/>
  <c r="C2438" i="11"/>
  <c r="C2434" i="11"/>
  <c r="C2430" i="11"/>
  <c r="C2426" i="11"/>
  <c r="C2422" i="11"/>
  <c r="C2418" i="11"/>
  <c r="C2414" i="11"/>
  <c r="C2410" i="11"/>
  <c r="C2406" i="11"/>
  <c r="C2402" i="11"/>
  <c r="C2398" i="11"/>
  <c r="C2394" i="11"/>
  <c r="C2390" i="11"/>
  <c r="C2386" i="11"/>
  <c r="C2382" i="11"/>
  <c r="C2378" i="11"/>
  <c r="C2374" i="11"/>
  <c r="C2370" i="11"/>
  <c r="C2366" i="11"/>
  <c r="C2362" i="11"/>
  <c r="C2358" i="11"/>
  <c r="C2354" i="11"/>
  <c r="C2350" i="11"/>
  <c r="C2346" i="11"/>
  <c r="C2342" i="11"/>
  <c r="C2338" i="11"/>
  <c r="C2334" i="11"/>
  <c r="C2330" i="11"/>
  <c r="C2326" i="11"/>
  <c r="C2322" i="11"/>
  <c r="C2318" i="11"/>
  <c r="C2314" i="11"/>
  <c r="C2310" i="11"/>
  <c r="C2306" i="11"/>
  <c r="C2302" i="11"/>
  <c r="C2298" i="11"/>
  <c r="C2294" i="11"/>
  <c r="C2290" i="11"/>
  <c r="C2286" i="11"/>
  <c r="C2282" i="11"/>
  <c r="C2278" i="11"/>
  <c r="C2274" i="11"/>
  <c r="C2270" i="11"/>
  <c r="C2266" i="11"/>
  <c r="C2262" i="11"/>
  <c r="C2258" i="11"/>
  <c r="C2254" i="11"/>
  <c r="C2250" i="11"/>
  <c r="C2246" i="11"/>
  <c r="C2242" i="11"/>
  <c r="C2238" i="11"/>
  <c r="C2234" i="11"/>
  <c r="C2230" i="11"/>
  <c r="C2226" i="11"/>
  <c r="C2222" i="11"/>
  <c r="C2218" i="11"/>
  <c r="C2214" i="11"/>
  <c r="C2210" i="11"/>
  <c r="C2206" i="11"/>
  <c r="C2202" i="11"/>
  <c r="C2198" i="11"/>
  <c r="C2194" i="11"/>
  <c r="C2190" i="11"/>
  <c r="C2186" i="11"/>
  <c r="C2182" i="11"/>
  <c r="C2178" i="11"/>
  <c r="C2174" i="11"/>
  <c r="C2170" i="11"/>
  <c r="C2166" i="11"/>
  <c r="C2162" i="11"/>
  <c r="C2158" i="11"/>
  <c r="C2154" i="11"/>
  <c r="C2150" i="11"/>
  <c r="C2146" i="11"/>
  <c r="C2142" i="11"/>
  <c r="C2138" i="11"/>
  <c r="C2134" i="11"/>
  <c r="C2130" i="11"/>
  <c r="C2126" i="11"/>
  <c r="C2122" i="11"/>
  <c r="C2118" i="11"/>
  <c r="C2114" i="11"/>
  <c r="C2110" i="11"/>
  <c r="C2106" i="11"/>
  <c r="C2102" i="11"/>
  <c r="C2098" i="11"/>
  <c r="C2094" i="11"/>
  <c r="C2090" i="11"/>
  <c r="C2086" i="11"/>
  <c r="C2082" i="11"/>
  <c r="C2078" i="11"/>
  <c r="C2074" i="11"/>
  <c r="C2070" i="11"/>
  <c r="C2066" i="11"/>
  <c r="C2062" i="11"/>
  <c r="C2058" i="11"/>
  <c r="C2054" i="11"/>
  <c r="C2050" i="11"/>
  <c r="C2046" i="11"/>
  <c r="C2042" i="11"/>
  <c r="C2038" i="11"/>
  <c r="C2034" i="11"/>
  <c r="C2030" i="11"/>
  <c r="C2026" i="11"/>
  <c r="C2022" i="11"/>
  <c r="C2018" i="11"/>
  <c r="C2014" i="11"/>
  <c r="C2010" i="11"/>
  <c r="C2006" i="11"/>
  <c r="C2002" i="11"/>
  <c r="C1998" i="11"/>
  <c r="C1994" i="11"/>
  <c r="C1990" i="11"/>
  <c r="C1986" i="11"/>
  <c r="C1982" i="11"/>
  <c r="C1978" i="11"/>
  <c r="C1974" i="11"/>
  <c r="C1970" i="11"/>
  <c r="C1966" i="11"/>
  <c r="C1962" i="11"/>
  <c r="C1958" i="11"/>
  <c r="C1954" i="11"/>
  <c r="C1950" i="11"/>
  <c r="C1946" i="11"/>
  <c r="C1942" i="11"/>
  <c r="C1938" i="11"/>
  <c r="C1934" i="11"/>
  <c r="C1930" i="11"/>
  <c r="C1926" i="11"/>
  <c r="C1922" i="11"/>
  <c r="C1918" i="11"/>
  <c r="C1914" i="11"/>
  <c r="C1910" i="11"/>
  <c r="C1906" i="11"/>
  <c r="C1902" i="11"/>
  <c r="C1898" i="11"/>
  <c r="C1894" i="11"/>
  <c r="C1890" i="11"/>
  <c r="C1886" i="11"/>
  <c r="C1882" i="11"/>
  <c r="C1878" i="11"/>
  <c r="C1874" i="11"/>
  <c r="C1870" i="11"/>
  <c r="C1866" i="11"/>
  <c r="C1862" i="11"/>
  <c r="C1858" i="11"/>
  <c r="C1854" i="11"/>
  <c r="C1850" i="11"/>
  <c r="C1846" i="11"/>
  <c r="C1842" i="11"/>
  <c r="C1838" i="11"/>
  <c r="C1834" i="11"/>
  <c r="C1830" i="11"/>
  <c r="C1826" i="11"/>
  <c r="C1822" i="11"/>
  <c r="C1818" i="11"/>
  <c r="C1814" i="11"/>
  <c r="C1810" i="11"/>
  <c r="C1806" i="11"/>
  <c r="C1802" i="11"/>
  <c r="C1798" i="11"/>
  <c r="C1794" i="11"/>
  <c r="C1790" i="11"/>
  <c r="C1786" i="11"/>
  <c r="C1782" i="11"/>
  <c r="C1778" i="11"/>
  <c r="C1774" i="11"/>
  <c r="C1770" i="11"/>
  <c r="C1766" i="11"/>
  <c r="C1762" i="11"/>
  <c r="C1758" i="11"/>
  <c r="C1754" i="11"/>
  <c r="C1750" i="11"/>
  <c r="C1746" i="11"/>
  <c r="C1742" i="11"/>
  <c r="C1738" i="11"/>
  <c r="C1734" i="11"/>
  <c r="C1730" i="11"/>
  <c r="C1726" i="11"/>
  <c r="C1722" i="11"/>
  <c r="C1718" i="11"/>
  <c r="C1714" i="11"/>
  <c r="C1710" i="11"/>
  <c r="C1706" i="11"/>
  <c r="C1702" i="11"/>
  <c r="C1698" i="11"/>
  <c r="C1694" i="11"/>
  <c r="C1690" i="11"/>
  <c r="C1686" i="11"/>
  <c r="C1682" i="11"/>
  <c r="C1678" i="11"/>
  <c r="C1674" i="11"/>
  <c r="C1670" i="11"/>
  <c r="C1666" i="11"/>
  <c r="C1662" i="11"/>
  <c r="C1658" i="11"/>
  <c r="C1654" i="11"/>
  <c r="C1650" i="11"/>
  <c r="C1646" i="11"/>
  <c r="C1642" i="11"/>
  <c r="C1638" i="11"/>
  <c r="C1634" i="11"/>
  <c r="C1630" i="11"/>
  <c r="C1626" i="11"/>
  <c r="C1622" i="11"/>
  <c r="C1618" i="11"/>
  <c r="C1614" i="11"/>
  <c r="C1610" i="11"/>
  <c r="C1606" i="11"/>
  <c r="C1602" i="11"/>
  <c r="C1598" i="11"/>
  <c r="C1594" i="11"/>
  <c r="C1590" i="11"/>
  <c r="C1586" i="11"/>
  <c r="C1582" i="11"/>
  <c r="C1578" i="11"/>
  <c r="C1574" i="11"/>
  <c r="C1570" i="11"/>
  <c r="C1566" i="11"/>
  <c r="C1562" i="11"/>
  <c r="C1558" i="11"/>
  <c r="C1554" i="11"/>
  <c r="C1550" i="11"/>
  <c r="C1546" i="11"/>
  <c r="C1542" i="11"/>
  <c r="C1538" i="11"/>
  <c r="C1534" i="11"/>
  <c r="C1530" i="11"/>
  <c r="C1526" i="11"/>
  <c r="C1522" i="11"/>
  <c r="C1518" i="11"/>
  <c r="C1514" i="11"/>
  <c r="C1510" i="11"/>
  <c r="C1506" i="11"/>
  <c r="C1502" i="11"/>
  <c r="C1498" i="11"/>
  <c r="C1494" i="11"/>
  <c r="C1490" i="11"/>
  <c r="C1486" i="11"/>
  <c r="C1482" i="11"/>
  <c r="C1478" i="11"/>
  <c r="C1474" i="11"/>
  <c r="C1470" i="11"/>
  <c r="C1466" i="11"/>
  <c r="C1462" i="11"/>
  <c r="C1458" i="11"/>
  <c r="C1454" i="11"/>
  <c r="C1450" i="11"/>
  <c r="C1446" i="11"/>
  <c r="C1442" i="11"/>
  <c r="C1438" i="11"/>
  <c r="C1434" i="11"/>
  <c r="C1430" i="11"/>
  <c r="C1426" i="11"/>
  <c r="C1422" i="11"/>
  <c r="C1418" i="11"/>
  <c r="C1414" i="11"/>
  <c r="C1410" i="11"/>
  <c r="C1406" i="11"/>
  <c r="C1402" i="11"/>
  <c r="C1398" i="11"/>
  <c r="C1394" i="11"/>
  <c r="C1390" i="11"/>
  <c r="C1386" i="11"/>
  <c r="C1382" i="11"/>
  <c r="C1378" i="11"/>
  <c r="C1374" i="11"/>
  <c r="C1370" i="11"/>
  <c r="C1366" i="11"/>
  <c r="C1362" i="11"/>
  <c r="C1358" i="11"/>
  <c r="C1354" i="11"/>
  <c r="C1350" i="11"/>
  <c r="C1346" i="11"/>
  <c r="C1342" i="11"/>
  <c r="C1338" i="11"/>
  <c r="C1334" i="11"/>
  <c r="C1330" i="11"/>
  <c r="C1326" i="11"/>
  <c r="C1322" i="11"/>
  <c r="C1318" i="11"/>
  <c r="C1314" i="11"/>
  <c r="C1310" i="11"/>
  <c r="C1306" i="11"/>
  <c r="C1302" i="11"/>
  <c r="C1298" i="11"/>
  <c r="C1294" i="11"/>
  <c r="C1290" i="11"/>
  <c r="C1286" i="11"/>
  <c r="C1282" i="11"/>
  <c r="C1278" i="11"/>
  <c r="C1274" i="11"/>
  <c r="C1270" i="11"/>
  <c r="C1266" i="11"/>
  <c r="C1262" i="11"/>
  <c r="C1258" i="11"/>
  <c r="C1254" i="11"/>
  <c r="C1250" i="11"/>
  <c r="C1246" i="11"/>
  <c r="C1242" i="11"/>
  <c r="C1238" i="11"/>
  <c r="C1234" i="11"/>
  <c r="C1230" i="11"/>
  <c r="C1226" i="11"/>
  <c r="C1222" i="11"/>
  <c r="C1218" i="11"/>
  <c r="C1214" i="11"/>
  <c r="C1210" i="11"/>
  <c r="C1206" i="11"/>
  <c r="C1202" i="11"/>
  <c r="C1198" i="11"/>
  <c r="C1194" i="11"/>
  <c r="C1190" i="11"/>
  <c r="C1186" i="11"/>
  <c r="C1182" i="11"/>
  <c r="C1178" i="11"/>
  <c r="C1174" i="11"/>
  <c r="C1170" i="11"/>
  <c r="C1166" i="11"/>
  <c r="C1162" i="11"/>
  <c r="C1158" i="11"/>
  <c r="C1154" i="11"/>
  <c r="C1150" i="11"/>
  <c r="C1146" i="11"/>
  <c r="C1142" i="11"/>
  <c r="C1138" i="11"/>
  <c r="C1134" i="11"/>
  <c r="C1130" i="11"/>
  <c r="C1126" i="11"/>
  <c r="C1122" i="11"/>
  <c r="C1118" i="11"/>
  <c r="C1114" i="11"/>
  <c r="C1110" i="11"/>
  <c r="C1106" i="11"/>
  <c r="C1102" i="11"/>
  <c r="C1098" i="11"/>
  <c r="C1094" i="11"/>
  <c r="C1090" i="11"/>
  <c r="C1086" i="11"/>
  <c r="C1082" i="11"/>
  <c r="C1078" i="11"/>
  <c r="C1074" i="11"/>
  <c r="C1070" i="11"/>
  <c r="C1066" i="11"/>
  <c r="C1062" i="11"/>
  <c r="C1058" i="11"/>
  <c r="C1054" i="11"/>
  <c r="C1050" i="11"/>
  <c r="C1046" i="11"/>
  <c r="C1042" i="11"/>
  <c r="C1038" i="11"/>
  <c r="C1034" i="11"/>
  <c r="C1030" i="11"/>
  <c r="C1026" i="11"/>
  <c r="C1022" i="11"/>
  <c r="C1018" i="11"/>
  <c r="C1014" i="11"/>
  <c r="C1010" i="11"/>
  <c r="C1006" i="11"/>
  <c r="C1002" i="11"/>
  <c r="C998" i="11"/>
  <c r="C994" i="11"/>
  <c r="C990" i="11"/>
  <c r="C986" i="11"/>
  <c r="C982" i="11"/>
  <c r="C978" i="11"/>
  <c r="C974" i="11"/>
  <c r="C970" i="11"/>
  <c r="C966" i="11"/>
  <c r="C962" i="11"/>
  <c r="C958" i="11"/>
  <c r="C954" i="11"/>
  <c r="C950" i="11"/>
  <c r="C946" i="11"/>
  <c r="C942" i="11"/>
  <c r="C938" i="11"/>
  <c r="C934" i="11"/>
  <c r="C930" i="11"/>
  <c r="C926" i="11"/>
  <c r="C922" i="11"/>
  <c r="C918" i="11"/>
  <c r="C914" i="11"/>
  <c r="C910" i="11"/>
  <c r="C906" i="11"/>
  <c r="C902" i="11"/>
  <c r="C898" i="11"/>
  <c r="C894" i="11"/>
  <c r="C890" i="11"/>
  <c r="C886" i="11"/>
  <c r="C882" i="11"/>
  <c r="C878" i="11"/>
  <c r="C874" i="11"/>
  <c r="C870" i="11"/>
  <c r="C866" i="11"/>
  <c r="C862" i="11"/>
  <c r="C858" i="11"/>
  <c r="C854" i="11"/>
  <c r="C850" i="11"/>
  <c r="C846" i="11"/>
  <c r="C842" i="11"/>
  <c r="C838" i="11"/>
  <c r="C834" i="11"/>
  <c r="C830" i="11"/>
  <c r="C826" i="11"/>
  <c r="C822" i="11"/>
  <c r="C818" i="11"/>
  <c r="C814" i="11"/>
  <c r="C810" i="11"/>
  <c r="C806" i="11"/>
  <c r="C802" i="11"/>
  <c r="C798" i="11"/>
  <c r="C794" i="11"/>
  <c r="C790" i="11"/>
  <c r="C786" i="11"/>
  <c r="C782" i="11"/>
  <c r="C778" i="11"/>
  <c r="C774" i="11"/>
  <c r="C770" i="11"/>
  <c r="C766" i="11"/>
  <c r="C762" i="11"/>
  <c r="C758" i="11"/>
  <c r="C754" i="11"/>
  <c r="C750" i="11"/>
  <c r="C746" i="11"/>
  <c r="C742" i="11"/>
  <c r="C738" i="11"/>
  <c r="C734" i="11"/>
  <c r="C730" i="11"/>
  <c r="C726" i="11"/>
  <c r="C722" i="11"/>
  <c r="C718" i="11"/>
  <c r="C714" i="11"/>
  <c r="C710" i="11"/>
  <c r="C706" i="11"/>
  <c r="C702" i="11"/>
  <c r="C698" i="11"/>
  <c r="C694" i="11"/>
  <c r="C690" i="11"/>
  <c r="C686" i="11"/>
  <c r="C682" i="11"/>
  <c r="C678" i="11"/>
  <c r="C674" i="11"/>
  <c r="C670" i="11"/>
  <c r="C666" i="11"/>
  <c r="C662" i="11"/>
  <c r="C658" i="11"/>
  <c r="C654" i="11"/>
  <c r="C650" i="11"/>
  <c r="C646" i="11"/>
  <c r="C642" i="11"/>
  <c r="C638" i="11"/>
  <c r="C634" i="11"/>
  <c r="C630" i="11"/>
  <c r="C626" i="11"/>
  <c r="C622" i="11"/>
  <c r="C618" i="11"/>
  <c r="C614" i="11"/>
  <c r="C610" i="11"/>
  <c r="C606" i="11"/>
  <c r="C602" i="11"/>
  <c r="C598" i="11"/>
  <c r="C594" i="11"/>
  <c r="C590" i="11"/>
  <c r="C586" i="11"/>
  <c r="C582" i="11"/>
  <c r="C578" i="11"/>
  <c r="C574" i="11"/>
  <c r="C570" i="11"/>
  <c r="C566" i="11"/>
  <c r="C562" i="11"/>
  <c r="C558" i="11"/>
  <c r="C554" i="11"/>
  <c r="C550" i="11"/>
  <c r="C546" i="11"/>
  <c r="C542" i="11"/>
  <c r="C538" i="11"/>
  <c r="C534" i="11"/>
  <c r="C530" i="11"/>
  <c r="C526" i="11"/>
  <c r="C522" i="11"/>
  <c r="C518" i="11"/>
  <c r="C514" i="11"/>
  <c r="C510" i="11"/>
  <c r="C506" i="11"/>
  <c r="C502" i="11"/>
  <c r="C498" i="11"/>
  <c r="C494" i="11"/>
  <c r="C490" i="11"/>
  <c r="C486" i="11"/>
  <c r="C482" i="11"/>
  <c r="C478" i="11"/>
  <c r="C474" i="11"/>
  <c r="C470" i="11"/>
  <c r="C466" i="11"/>
  <c r="C462" i="11"/>
  <c r="C458" i="11"/>
  <c r="C454" i="11"/>
  <c r="C450" i="11"/>
  <c r="C446" i="11"/>
  <c r="C442" i="11"/>
  <c r="C438" i="11"/>
  <c r="C434" i="11"/>
  <c r="C430" i="11"/>
  <c r="C426" i="11"/>
  <c r="C422" i="11"/>
  <c r="C418" i="11"/>
  <c r="C414" i="11"/>
  <c r="C410" i="11"/>
  <c r="C406" i="11"/>
  <c r="C402" i="11"/>
  <c r="C398" i="11"/>
  <c r="C394" i="11"/>
  <c r="C390" i="11"/>
  <c r="C386" i="11"/>
  <c r="C382" i="11"/>
  <c r="C378" i="11"/>
  <c r="C374" i="11"/>
  <c r="C370" i="11"/>
  <c r="C366" i="11"/>
  <c r="C362" i="11"/>
  <c r="C358" i="11"/>
  <c r="C354" i="11"/>
  <c r="C350" i="11"/>
  <c r="C346" i="11"/>
  <c r="C342" i="11"/>
  <c r="C338" i="11"/>
  <c r="C334" i="11"/>
  <c r="C330" i="11"/>
  <c r="C326" i="11"/>
  <c r="C322" i="11"/>
  <c r="C318" i="11"/>
  <c r="C314" i="11"/>
  <c r="C310" i="11"/>
  <c r="C306" i="11"/>
  <c r="C302" i="11"/>
  <c r="C298" i="11"/>
  <c r="C294" i="11"/>
  <c r="C290" i="11"/>
  <c r="C286" i="11"/>
  <c r="C282" i="11"/>
  <c r="C278" i="11"/>
  <c r="C274" i="11"/>
  <c r="C270" i="11"/>
  <c r="C266" i="11"/>
  <c r="C262" i="11"/>
  <c r="C258" i="11"/>
  <c r="C254" i="11"/>
  <c r="C250" i="11"/>
  <c r="C246" i="11"/>
  <c r="C242" i="11"/>
  <c r="C238" i="11"/>
  <c r="C234" i="11"/>
  <c r="C230" i="11"/>
  <c r="C226" i="11"/>
  <c r="C222" i="11"/>
  <c r="C218" i="11"/>
  <c r="C214" i="11"/>
  <c r="C210" i="11"/>
  <c r="C206" i="11"/>
  <c r="C202" i="11"/>
  <c r="C198" i="11"/>
  <c r="C194" i="11"/>
  <c r="C190" i="11"/>
  <c r="C186" i="11"/>
  <c r="C182" i="11"/>
  <c r="C178" i="11"/>
  <c r="C174" i="11"/>
  <c r="C170" i="11"/>
  <c r="C166" i="11"/>
  <c r="C162" i="11"/>
  <c r="C158" i="11"/>
  <c r="C154" i="11"/>
  <c r="C150" i="11"/>
  <c r="C146" i="11"/>
  <c r="C142" i="11"/>
  <c r="C138" i="11"/>
  <c r="C134" i="11"/>
  <c r="C130" i="11"/>
  <c r="C126" i="11"/>
  <c r="C122" i="11"/>
  <c r="C118" i="11"/>
  <c r="C114" i="11"/>
  <c r="C110" i="11"/>
  <c r="C106" i="11"/>
  <c r="C102" i="11"/>
  <c r="C98" i="11"/>
  <c r="C94" i="11"/>
  <c r="C90" i="11"/>
  <c r="C86" i="11"/>
  <c r="C82" i="11"/>
  <c r="C78" i="11"/>
  <c r="C74" i="11"/>
  <c r="C70" i="11"/>
  <c r="C66" i="11"/>
  <c r="C62" i="11"/>
  <c r="C58" i="11"/>
  <c r="C54" i="11"/>
  <c r="C50" i="11"/>
  <c r="C46" i="11"/>
  <c r="C42" i="11"/>
  <c r="C38" i="11"/>
  <c r="C34" i="11"/>
  <c r="C30" i="11"/>
  <c r="C26" i="11"/>
  <c r="C22" i="11"/>
  <c r="C18" i="11"/>
  <c r="C8238" i="11"/>
  <c r="C8222" i="11"/>
  <c r="C8206" i="11"/>
  <c r="C8190" i="11"/>
  <c r="C8174" i="11"/>
  <c r="C8158" i="11"/>
  <c r="C8142" i="11"/>
  <c r="C8126" i="11"/>
  <c r="C8110" i="11"/>
  <c r="C8094" i="11"/>
  <c r="C8078" i="11"/>
  <c r="C8062" i="11"/>
  <c r="C8046" i="11"/>
  <c r="C8030" i="11"/>
  <c r="C8014" i="11"/>
  <c r="C7998" i="11"/>
  <c r="C7982" i="11"/>
  <c r="C7966" i="11"/>
  <c r="C7950" i="11"/>
  <c r="C7934" i="11"/>
  <c r="C7918" i="11"/>
  <c r="C7902" i="11"/>
  <c r="C7886" i="11"/>
  <c r="C7870" i="11"/>
  <c r="C7854" i="11"/>
  <c r="C7838" i="11"/>
  <c r="C7822" i="11"/>
  <c r="C7806" i="11"/>
  <c r="C7790" i="11"/>
  <c r="C7774" i="11"/>
  <c r="C7758" i="11"/>
  <c r="C7742" i="11"/>
  <c r="C7726" i="11"/>
  <c r="C7710" i="11"/>
  <c r="C7694" i="11"/>
  <c r="C7678" i="11"/>
  <c r="C7662" i="11"/>
  <c r="C7646" i="11"/>
  <c r="C7630" i="11"/>
  <c r="C7614" i="11"/>
  <c r="C7598" i="11"/>
  <c r="C7582" i="11"/>
  <c r="C7566" i="11"/>
  <c r="C7550" i="11"/>
  <c r="C7534" i="11"/>
  <c r="C7518" i="11"/>
  <c r="C7502" i="11"/>
  <c r="C7486" i="11"/>
  <c r="C7470" i="11"/>
  <c r="C7454" i="11"/>
  <c r="C7438" i="11"/>
  <c r="C7422" i="11"/>
  <c r="C7406" i="11"/>
  <c r="C7390" i="11"/>
  <c r="C7374" i="11"/>
  <c r="C7358" i="11"/>
  <c r="C7342" i="11"/>
  <c r="C7326" i="11"/>
  <c r="C7310" i="11"/>
  <c r="C7294" i="11"/>
  <c r="C7278" i="11"/>
  <c r="C7262" i="11"/>
  <c r="C7246" i="11"/>
  <c r="C7230" i="11"/>
  <c r="C7214" i="11"/>
  <c r="C7198" i="11"/>
  <c r="C7182" i="11"/>
  <c r="C7166" i="11"/>
  <c r="C7150" i="11"/>
  <c r="C7134" i="11"/>
  <c r="C7118" i="11"/>
  <c r="C7102" i="11"/>
  <c r="C7086" i="11"/>
  <c r="C7070" i="11"/>
  <c r="C7054" i="11"/>
  <c r="C7038" i="11"/>
  <c r="C7022" i="11"/>
  <c r="C7006" i="11"/>
  <c r="C6990" i="11"/>
  <c r="C6974" i="11"/>
  <c r="C6958" i="11"/>
  <c r="C6942" i="11"/>
  <c r="C6926" i="11"/>
  <c r="C6910" i="11"/>
  <c r="C6894" i="11"/>
  <c r="C6878" i="11"/>
  <c r="C6862" i="11"/>
  <c r="C6846" i="11"/>
  <c r="C6830" i="11"/>
  <c r="C6814" i="11"/>
  <c r="C6798" i="11"/>
  <c r="C6782" i="11"/>
  <c r="C6766" i="11"/>
  <c r="C6750" i="11"/>
  <c r="C6734" i="11"/>
  <c r="C6718" i="11"/>
  <c r="C6702" i="11"/>
  <c r="C6686" i="11"/>
  <c r="C6670" i="11"/>
  <c r="C6654" i="11"/>
  <c r="C6638" i="11"/>
  <c r="C6622" i="11"/>
  <c r="C6606" i="11"/>
  <c r="C6590" i="11"/>
  <c r="C6574" i="11"/>
  <c r="C6558" i="11"/>
  <c r="C6542" i="11"/>
  <c r="C6526" i="11"/>
  <c r="C6510" i="11"/>
  <c r="C6494" i="11"/>
  <c r="C6478" i="11"/>
  <c r="C6462" i="11"/>
  <c r="C6446" i="11"/>
  <c r="C6430" i="11"/>
  <c r="C6414" i="11"/>
  <c r="C6398" i="11"/>
  <c r="C6382" i="11"/>
  <c r="C6366" i="11"/>
  <c r="C6350" i="11"/>
  <c r="C6334" i="11"/>
  <c r="C6318" i="11"/>
  <c r="C6302" i="11"/>
  <c r="C6286" i="11"/>
  <c r="C6270" i="11"/>
  <c r="C6254" i="11"/>
  <c r="C6238" i="11"/>
  <c r="C6222" i="11"/>
  <c r="C6206" i="11"/>
  <c r="C6190" i="11"/>
  <c r="C6174" i="11"/>
  <c r="C6158" i="11"/>
  <c r="C6142" i="11"/>
  <c r="C6126" i="11"/>
  <c r="C6110" i="11"/>
  <c r="C6094" i="11"/>
  <c r="C6078" i="11"/>
  <c r="C6062" i="11"/>
  <c r="C6046" i="11"/>
  <c r="C6030" i="11"/>
  <c r="C6014" i="11"/>
  <c r="C5998" i="11"/>
  <c r="C5982" i="11"/>
  <c r="C5966" i="11"/>
  <c r="C5950" i="11"/>
  <c r="C5934" i="11"/>
  <c r="C5918" i="11"/>
  <c r="C5902" i="11"/>
  <c r="C5886" i="11"/>
  <c r="C5870" i="11"/>
  <c r="C5854" i="11"/>
  <c r="C5838" i="11"/>
  <c r="C5822" i="11"/>
  <c r="C5806" i="11"/>
  <c r="C5790" i="11"/>
  <c r="C5774" i="11"/>
  <c r="C5758" i="11"/>
  <c r="C5742" i="11"/>
  <c r="C5726" i="11"/>
  <c r="C5710" i="11"/>
  <c r="C5694" i="11"/>
  <c r="C5678" i="11"/>
  <c r="C5662" i="11"/>
  <c r="C5646" i="11"/>
  <c r="C5630" i="11"/>
  <c r="C5614" i="11"/>
  <c r="C5598" i="11"/>
  <c r="C5582" i="11"/>
  <c r="C5566" i="11"/>
  <c r="C5550" i="11"/>
  <c r="C5534" i="11"/>
  <c r="C5518" i="11"/>
  <c r="C5502" i="11"/>
  <c r="C5486" i="11"/>
  <c r="C5470" i="11"/>
  <c r="C5454" i="11"/>
  <c r="C5438" i="11"/>
  <c r="C5422" i="11"/>
  <c r="C5406" i="11"/>
  <c r="C5390" i="11"/>
  <c r="C5374" i="11"/>
  <c r="C5358" i="11"/>
  <c r="C5342" i="11"/>
  <c r="C5326" i="11"/>
  <c r="C5310" i="11"/>
  <c r="C5294" i="11"/>
  <c r="C5278" i="11"/>
  <c r="C5262" i="11"/>
  <c r="C5246" i="11"/>
  <c r="C5230" i="11"/>
  <c r="C5214" i="11"/>
  <c r="C5198" i="11"/>
  <c r="C5182" i="11"/>
  <c r="C5166" i="11"/>
  <c r="C5150" i="11"/>
  <c r="C5134" i="11"/>
  <c r="C5118" i="11"/>
  <c r="C5102" i="11"/>
  <c r="C5086" i="11"/>
  <c r="C5070" i="11"/>
  <c r="C5054" i="11"/>
  <c r="C5038" i="11"/>
  <c r="C5022" i="11"/>
  <c r="C5006" i="11"/>
  <c r="C4990" i="11"/>
  <c r="C4974" i="11"/>
  <c r="C4958" i="11"/>
  <c r="C4942" i="11"/>
  <c r="C4926" i="11"/>
  <c r="C4910" i="11"/>
  <c r="C4894" i="11"/>
  <c r="C4878" i="11"/>
  <c r="C4862" i="11"/>
  <c r="C4846" i="11"/>
  <c r="C4830" i="11"/>
  <c r="C4814" i="11"/>
  <c r="C4798" i="11"/>
  <c r="C4782" i="11"/>
  <c r="C4766" i="11"/>
  <c r="C4750" i="11"/>
  <c r="C4734" i="11"/>
  <c r="C4718" i="11"/>
  <c r="C4702" i="11"/>
  <c r="C4686" i="11"/>
  <c r="C4670" i="11"/>
  <c r="C4654" i="11"/>
  <c r="C4638" i="11"/>
  <c r="C4622" i="11"/>
  <c r="C4606" i="11"/>
  <c r="C4590" i="11"/>
  <c r="C4574" i="11"/>
  <c r="C4558" i="11"/>
  <c r="C4542" i="11"/>
  <c r="C4526" i="11"/>
  <c r="C4510" i="11"/>
  <c r="C4494" i="11"/>
  <c r="C4478" i="11"/>
  <c r="C4462" i="11"/>
  <c r="C4446" i="11"/>
  <c r="C4430" i="11"/>
  <c r="C4414" i="11"/>
  <c r="C4398" i="11"/>
  <c r="C4382" i="11"/>
  <c r="C4366" i="11"/>
  <c r="C4350" i="11"/>
  <c r="C4334" i="11"/>
  <c r="C4318" i="11"/>
  <c r="C4302" i="11"/>
  <c r="C4286" i="11"/>
  <c r="C4270" i="11"/>
  <c r="C4254" i="11"/>
  <c r="C4238" i="11"/>
  <c r="C4222" i="11"/>
  <c r="C4206" i="11"/>
  <c r="C4190" i="11"/>
  <c r="C4174" i="11"/>
  <c r="C4158" i="11"/>
  <c r="C4142" i="11"/>
  <c r="C4126" i="11"/>
  <c r="C4110" i="11"/>
  <c r="C4094" i="11"/>
  <c r="C4078" i="11"/>
  <c r="C4062" i="11"/>
  <c r="C4046" i="11"/>
  <c r="C4030" i="11"/>
  <c r="C4014" i="11"/>
  <c r="C3998" i="11"/>
  <c r="C3982" i="11"/>
  <c r="C3966" i="11"/>
  <c r="C3950" i="11"/>
  <c r="C3934" i="11"/>
  <c r="C3918" i="11"/>
  <c r="C3902" i="11"/>
  <c r="C3886" i="11"/>
  <c r="C3870" i="11"/>
  <c r="C3854" i="11"/>
  <c r="C3838" i="11"/>
  <c r="C3822" i="11"/>
  <c r="C3806" i="11"/>
  <c r="C3790" i="11"/>
  <c r="C3774" i="11"/>
  <c r="C3758" i="11"/>
  <c r="C3742" i="11"/>
  <c r="C3726" i="11"/>
  <c r="C3710" i="11"/>
  <c r="C3694" i="11"/>
  <c r="C3678" i="11"/>
  <c r="C3662" i="11"/>
  <c r="C3646" i="11"/>
  <c r="C3630" i="11"/>
  <c r="C3614" i="11"/>
  <c r="C3598" i="11"/>
  <c r="C3582" i="11"/>
  <c r="C3566" i="11"/>
  <c r="C3550" i="11"/>
  <c r="C3534" i="11"/>
  <c r="C3518" i="11"/>
  <c r="C3502" i="11"/>
  <c r="C3486" i="11"/>
  <c r="C3470" i="11"/>
  <c r="C3454" i="11"/>
  <c r="C3438" i="11"/>
  <c r="C3422" i="11"/>
  <c r="C3406" i="11"/>
  <c r="C3390" i="11"/>
  <c r="C3374" i="11"/>
  <c r="C3358" i="11"/>
  <c r="C3342" i="11"/>
  <c r="C3326" i="11"/>
  <c r="C3310" i="11"/>
  <c r="C3294" i="11"/>
  <c r="C3278" i="11"/>
  <c r="C3262" i="11"/>
  <c r="C3246" i="11"/>
  <c r="C3230" i="11"/>
  <c r="C3214" i="11"/>
  <c r="C3198" i="11"/>
  <c r="C3182" i="11"/>
  <c r="C3166" i="11"/>
  <c r="C3150" i="11"/>
  <c r="C3134" i="11"/>
  <c r="C3118" i="11"/>
  <c r="C3106" i="11"/>
  <c r="C3098" i="11"/>
  <c r="C3090" i="11"/>
  <c r="C3082" i="11"/>
  <c r="C3074" i="11"/>
  <c r="C3066" i="11"/>
  <c r="C3058" i="11"/>
  <c r="C3050" i="11"/>
  <c r="C3042" i="11"/>
  <c r="C3034" i="11"/>
  <c r="C3026" i="11"/>
  <c r="C3018" i="11"/>
  <c r="C3010" i="11"/>
  <c r="C3002" i="11"/>
  <c r="C2994" i="11"/>
  <c r="C2986" i="11"/>
  <c r="C2978" i="11"/>
  <c r="C2973" i="11"/>
  <c r="C2967" i="11"/>
  <c r="C2962" i="11"/>
  <c r="C2957" i="11"/>
  <c r="C2951" i="11"/>
  <c r="C2946" i="11"/>
  <c r="C2941" i="11"/>
  <c r="C2937" i="11"/>
  <c r="C2933" i="11"/>
  <c r="C2929" i="11"/>
  <c r="C2925" i="11"/>
  <c r="C2921" i="11"/>
  <c r="C2917" i="11"/>
  <c r="C2913" i="11"/>
  <c r="C2909" i="11"/>
  <c r="C2905" i="11"/>
  <c r="C2901" i="11"/>
  <c r="C2897" i="11"/>
  <c r="C2893" i="11"/>
  <c r="C2889" i="11"/>
  <c r="C2885" i="11"/>
  <c r="C2881" i="11"/>
  <c r="C2877" i="11"/>
  <c r="C2873" i="11"/>
  <c r="C2869" i="11"/>
  <c r="C2865" i="11"/>
  <c r="C2861" i="11"/>
  <c r="C2857" i="11"/>
  <c r="C2853" i="11"/>
  <c r="C2849" i="11"/>
  <c r="C2845" i="11"/>
  <c r="C2841" i="11"/>
  <c r="C2837" i="11"/>
  <c r="C2833" i="11"/>
  <c r="C2829" i="11"/>
  <c r="C2825" i="11"/>
  <c r="C2821" i="11"/>
  <c r="C2817" i="11"/>
  <c r="C2813" i="11"/>
  <c r="C2809" i="11"/>
  <c r="C2805" i="11"/>
  <c r="C2801" i="11"/>
  <c r="C2797" i="11"/>
  <c r="C2793" i="11"/>
  <c r="C2789" i="11"/>
  <c r="C2785" i="11"/>
  <c r="C2781" i="11"/>
  <c r="C2777" i="11"/>
  <c r="C2773" i="11"/>
  <c r="C2769" i="11"/>
  <c r="C2765" i="11"/>
  <c r="C2761" i="11"/>
  <c r="C2757" i="11"/>
  <c r="C2753" i="11"/>
  <c r="C2749" i="11"/>
  <c r="C2745" i="11"/>
  <c r="C2741" i="11"/>
  <c r="C2737" i="11"/>
  <c r="C2733" i="11"/>
  <c r="C2729" i="11"/>
  <c r="C2725" i="11"/>
  <c r="C2721" i="11"/>
  <c r="C2717" i="11"/>
  <c r="C2713" i="11"/>
  <c r="C2709" i="11"/>
  <c r="C2705" i="11"/>
  <c r="C2701" i="11"/>
  <c r="C2697" i="11"/>
  <c r="C2693" i="11"/>
  <c r="C2689" i="11"/>
  <c r="C2685" i="11"/>
  <c r="C2681" i="11"/>
  <c r="C2677" i="11"/>
  <c r="C2673" i="11"/>
  <c r="C2669" i="11"/>
  <c r="C2665" i="11"/>
  <c r="C2661" i="11"/>
  <c r="C2657" i="11"/>
  <c r="C2653" i="11"/>
  <c r="C2649" i="11"/>
  <c r="C2645" i="11"/>
  <c r="C2641" i="11"/>
  <c r="C2637" i="11"/>
  <c r="C2633" i="11"/>
  <c r="C2629" i="11"/>
  <c r="C2625" i="11"/>
  <c r="C2621" i="11"/>
  <c r="C2617" i="11"/>
  <c r="C2613" i="11"/>
  <c r="C2609" i="11"/>
  <c r="C2605" i="11"/>
  <c r="C2601" i="11"/>
  <c r="C2597" i="11"/>
  <c r="C2593" i="11"/>
  <c r="C2589" i="11"/>
  <c r="C2585" i="11"/>
  <c r="C2581" i="11"/>
  <c r="C2577" i="11"/>
  <c r="C2573" i="11"/>
  <c r="C2569" i="11"/>
  <c r="C2565" i="11"/>
  <c r="C2561" i="11"/>
  <c r="C2557" i="11"/>
  <c r="C2553" i="11"/>
  <c r="C2549" i="11"/>
  <c r="C2545" i="11"/>
  <c r="C2541" i="11"/>
  <c r="C2537" i="11"/>
  <c r="C2533" i="11"/>
  <c r="C2529" i="11"/>
  <c r="C2525" i="11"/>
  <c r="C2521" i="11"/>
  <c r="C2517" i="11"/>
  <c r="C2513" i="11"/>
  <c r="C2509" i="11"/>
  <c r="C2505" i="11"/>
  <c r="C2501" i="11"/>
  <c r="C2497" i="11"/>
  <c r="C2493" i="11"/>
  <c r="C2489" i="11"/>
  <c r="C2485" i="11"/>
  <c r="C2481" i="11"/>
  <c r="C2477" i="11"/>
  <c r="C2473" i="11"/>
  <c r="C2469" i="11"/>
  <c r="C2465" i="11"/>
  <c r="C2461" i="11"/>
  <c r="C2457" i="11"/>
  <c r="C2453" i="11"/>
  <c r="C2449" i="11"/>
  <c r="C2445" i="11"/>
  <c r="C2441" i="11"/>
  <c r="C2437" i="11"/>
  <c r="C2433" i="11"/>
  <c r="C2429" i="11"/>
  <c r="C2425" i="11"/>
  <c r="C2421" i="11"/>
  <c r="C2417" i="11"/>
  <c r="C2413" i="11"/>
  <c r="C2409" i="11"/>
  <c r="C2405" i="11"/>
  <c r="C2401" i="11"/>
  <c r="C2397" i="11"/>
  <c r="C2393" i="11"/>
  <c r="C2389" i="11"/>
  <c r="C2385" i="11"/>
  <c r="C2381" i="11"/>
  <c r="C2377" i="11"/>
  <c r="C2373" i="11"/>
  <c r="C2369" i="11"/>
  <c r="C2365" i="11"/>
  <c r="C2361" i="11"/>
  <c r="C2357" i="11"/>
  <c r="C2353" i="11"/>
  <c r="C2349" i="11"/>
  <c r="C2345" i="11"/>
  <c r="C2341" i="11"/>
  <c r="C2337" i="11"/>
  <c r="C2333" i="11"/>
  <c r="C2329" i="11"/>
  <c r="C2325" i="11"/>
  <c r="C2321" i="11"/>
  <c r="C2317" i="11"/>
  <c r="C2313" i="11"/>
  <c r="C2309" i="11"/>
  <c r="C2305" i="11"/>
  <c r="C2301" i="11"/>
  <c r="C2297" i="11"/>
  <c r="C2293" i="11"/>
  <c r="C2289" i="11"/>
  <c r="C2285" i="11"/>
  <c r="C2281" i="11"/>
  <c r="C2277" i="11"/>
  <c r="C2273" i="11"/>
  <c r="C2269" i="11"/>
  <c r="C2265" i="11"/>
  <c r="C2261" i="11"/>
  <c r="C2257" i="11"/>
  <c r="C2253" i="11"/>
  <c r="C2249" i="11"/>
  <c r="C2245" i="11"/>
  <c r="C2241" i="11"/>
  <c r="C2237" i="11"/>
  <c r="C2233" i="11"/>
  <c r="C2229" i="11"/>
  <c r="C2225" i="11"/>
  <c r="C2221" i="11"/>
  <c r="C2217" i="11"/>
  <c r="C2213" i="11"/>
  <c r="C2209" i="11"/>
  <c r="C2205" i="11"/>
  <c r="C2201" i="11"/>
  <c r="C2197" i="11"/>
  <c r="C2193" i="11"/>
  <c r="C2189" i="11"/>
  <c r="C2185" i="11"/>
  <c r="C2181" i="11"/>
  <c r="C2177" i="11"/>
  <c r="C2173" i="11"/>
  <c r="C2169" i="11"/>
  <c r="C2165" i="11"/>
  <c r="C2161" i="11"/>
  <c r="C2157" i="11"/>
  <c r="C2153" i="11"/>
  <c r="C2149" i="11"/>
  <c r="C2145" i="11"/>
  <c r="C2141" i="11"/>
  <c r="C2137" i="11"/>
  <c r="C2133" i="11"/>
  <c r="C2129" i="11"/>
  <c r="C2125" i="11"/>
  <c r="C2121" i="11"/>
  <c r="C2117" i="11"/>
  <c r="C2113" i="11"/>
  <c r="C2109" i="11"/>
  <c r="C2105" i="11"/>
  <c r="C2101" i="11"/>
  <c r="C2097" i="11"/>
  <c r="C2093" i="11"/>
  <c r="C2089" i="11"/>
  <c r="C2085" i="11"/>
  <c r="C2081" i="11"/>
  <c r="C2077" i="11"/>
  <c r="C2073" i="11"/>
  <c r="C2069" i="11"/>
  <c r="C2065" i="11"/>
  <c r="C2061" i="11"/>
  <c r="C2057" i="11"/>
  <c r="C2053" i="11"/>
  <c r="C2049" i="11"/>
  <c r="C2045" i="11"/>
  <c r="C2041" i="11"/>
  <c r="C2037" i="11"/>
  <c r="C2033" i="11"/>
  <c r="C2029" i="11"/>
  <c r="C2025" i="11"/>
  <c r="C2021" i="11"/>
  <c r="C2017" i="11"/>
  <c r="C2013" i="11"/>
  <c r="C2009" i="11"/>
  <c r="C2005" i="11"/>
  <c r="C2001" i="11"/>
  <c r="C1997" i="11"/>
  <c r="C1993" i="11"/>
  <c r="C1989" i="11"/>
  <c r="C1985" i="11"/>
  <c r="C1981" i="11"/>
  <c r="C1977" i="11"/>
  <c r="C1973" i="11"/>
  <c r="C1969" i="11"/>
  <c r="C1965" i="11"/>
  <c r="C1961" i="11"/>
  <c r="C1957" i="11"/>
  <c r="C1953" i="11"/>
  <c r="C1949" i="11"/>
  <c r="C1945" i="11"/>
  <c r="C1941" i="11"/>
  <c r="C1937" i="11"/>
  <c r="C1933" i="11"/>
  <c r="C1929" i="11"/>
  <c r="C1925" i="11"/>
  <c r="C1921" i="11"/>
  <c r="C1917" i="11"/>
  <c r="C1913" i="11"/>
  <c r="C1909" i="11"/>
  <c r="C1905" i="11"/>
  <c r="C1901" i="11"/>
  <c r="C1897" i="11"/>
  <c r="C1893" i="11"/>
  <c r="C1889" i="11"/>
  <c r="C1885" i="11"/>
  <c r="C1881" i="11"/>
  <c r="C1877" i="11"/>
  <c r="C1873" i="11"/>
  <c r="C1869" i="11"/>
  <c r="C1865" i="11"/>
  <c r="C1861" i="11"/>
  <c r="C1857" i="11"/>
  <c r="C1853" i="11"/>
  <c r="C1849" i="11"/>
  <c r="C1845" i="11"/>
  <c r="C1841" i="11"/>
  <c r="C1837" i="11"/>
  <c r="C1833" i="11"/>
  <c r="C1829" i="11"/>
  <c r="C1825" i="11"/>
  <c r="C1821" i="11"/>
  <c r="C1817" i="11"/>
  <c r="C1813" i="11"/>
  <c r="C1809" i="11"/>
  <c r="C1805" i="11"/>
  <c r="C1801" i="11"/>
  <c r="C1797" i="11"/>
  <c r="C1793" i="11"/>
  <c r="C1789" i="11"/>
  <c r="C1785" i="11"/>
  <c r="C1781" i="11"/>
  <c r="C1777" i="11"/>
  <c r="C1773" i="11"/>
  <c r="C1769" i="11"/>
  <c r="C1765" i="11"/>
  <c r="C1761" i="11"/>
  <c r="C1757" i="11"/>
  <c r="C1753" i="11"/>
  <c r="C1749" i="11"/>
  <c r="C1745" i="11"/>
  <c r="C1741" i="11"/>
  <c r="C1737" i="11"/>
  <c r="C1733" i="11"/>
  <c r="C1729" i="11"/>
  <c r="C1725" i="11"/>
  <c r="C1721" i="11"/>
  <c r="C1717" i="11"/>
  <c r="C1713" i="11"/>
  <c r="C1709" i="11"/>
  <c r="C1705" i="11"/>
  <c r="C1701" i="11"/>
  <c r="C1697" i="11"/>
  <c r="C1693" i="11"/>
  <c r="C1689" i="11"/>
  <c r="C1685" i="11"/>
  <c r="C1681" i="11"/>
  <c r="C1677" i="11"/>
  <c r="C1673" i="11"/>
  <c r="C1669" i="11"/>
  <c r="C1665" i="11"/>
  <c r="C1661" i="11"/>
  <c r="C1657" i="11"/>
  <c r="C1653" i="11"/>
  <c r="C1649" i="11"/>
  <c r="C1645" i="11"/>
  <c r="C1641" i="11"/>
  <c r="C1637" i="11"/>
  <c r="C1633" i="11"/>
  <c r="C1629" i="11"/>
  <c r="C1625" i="11"/>
  <c r="C1621" i="11"/>
  <c r="C1617" i="11"/>
  <c r="C1613" i="11"/>
  <c r="C1609" i="11"/>
  <c r="C1605" i="11"/>
  <c r="C1601" i="11"/>
  <c r="C1597" i="11"/>
  <c r="C1593" i="11"/>
  <c r="C1589" i="11"/>
  <c r="C1585" i="11"/>
  <c r="C1581" i="11"/>
  <c r="C1577" i="11"/>
  <c r="C1573" i="11"/>
  <c r="C1569" i="11"/>
  <c r="C1565" i="11"/>
  <c r="C1561" i="11"/>
  <c r="C1557" i="11"/>
  <c r="C1553" i="11"/>
  <c r="C1549" i="11"/>
  <c r="C1545" i="11"/>
  <c r="C1541" i="11"/>
  <c r="C1537" i="11"/>
  <c r="C1533" i="11"/>
  <c r="C1529" i="11"/>
  <c r="C1525" i="11"/>
  <c r="C1521" i="11"/>
  <c r="C1517" i="11"/>
  <c r="C1513" i="11"/>
  <c r="C1509" i="11"/>
  <c r="C1505" i="11"/>
  <c r="C1501" i="11"/>
  <c r="C1497" i="11"/>
  <c r="C1493" i="11"/>
  <c r="C1489" i="11"/>
  <c r="C1485" i="11"/>
  <c r="C1481" i="11"/>
  <c r="C1477" i="11"/>
  <c r="C1473" i="11"/>
  <c r="C1469" i="11"/>
  <c r="C1465" i="11"/>
  <c r="C1461" i="11"/>
  <c r="C1457" i="11"/>
  <c r="C1453" i="11"/>
  <c r="C1449" i="11"/>
  <c r="C1445" i="11"/>
  <c r="C1441" i="11"/>
  <c r="C1437" i="11"/>
  <c r="C1433" i="11"/>
  <c r="C1429" i="11"/>
  <c r="C1425" i="11"/>
  <c r="C1421" i="11"/>
  <c r="C1417" i="11"/>
  <c r="C1413" i="11"/>
  <c r="C1409" i="11"/>
  <c r="C1405" i="11"/>
  <c r="C1401" i="11"/>
  <c r="C1397" i="11"/>
  <c r="C1393" i="11"/>
  <c r="C1389" i="11"/>
  <c r="C1385" i="11"/>
  <c r="C1381" i="11"/>
  <c r="C1377" i="11"/>
  <c r="C1373" i="11"/>
  <c r="C1369" i="11"/>
  <c r="C1365" i="11"/>
  <c r="C1361" i="11"/>
  <c r="C1357" i="11"/>
  <c r="C1353" i="11"/>
  <c r="C1349" i="11"/>
  <c r="C1345" i="11"/>
  <c r="C1341" i="11"/>
  <c r="C1337" i="11"/>
  <c r="C1333" i="11"/>
  <c r="C1329" i="11"/>
  <c r="C1325" i="11"/>
  <c r="C1321" i="11"/>
  <c r="C1317" i="11"/>
  <c r="C1313" i="11"/>
  <c r="C1309" i="11"/>
  <c r="C1305" i="11"/>
  <c r="C1301" i="11"/>
  <c r="C1297" i="11"/>
  <c r="C1293" i="11"/>
  <c r="C1289" i="11"/>
  <c r="C1285" i="11"/>
  <c r="C1281" i="11"/>
  <c r="C1277" i="11"/>
  <c r="C1273" i="11"/>
  <c r="C1269" i="11"/>
  <c r="C1265" i="11"/>
  <c r="C1261" i="11"/>
  <c r="C1257" i="11"/>
  <c r="C1253" i="11"/>
  <c r="C1249" i="11"/>
  <c r="C1245" i="11"/>
  <c r="C1241" i="11"/>
  <c r="C1237" i="11"/>
  <c r="C1233" i="11"/>
  <c r="C1229" i="11"/>
  <c r="C1225" i="11"/>
  <c r="C1221" i="11"/>
  <c r="C1217" i="11"/>
  <c r="C1213" i="11"/>
  <c r="C1209" i="11"/>
  <c r="C1205" i="11"/>
  <c r="C1201" i="11"/>
  <c r="C1197" i="11"/>
  <c r="C1193" i="11"/>
  <c r="C1189" i="11"/>
  <c r="C1185" i="11"/>
  <c r="C1181" i="11"/>
  <c r="C1177" i="11"/>
  <c r="C1173" i="11"/>
  <c r="C1169" i="11"/>
  <c r="C1165" i="11"/>
  <c r="C1161" i="11"/>
  <c r="C1157" i="11"/>
  <c r="C1153" i="11"/>
  <c r="C1149" i="11"/>
  <c r="C1145" i="11"/>
  <c r="C1141" i="11"/>
  <c r="C1137" i="11"/>
  <c r="C1133" i="11"/>
  <c r="C1129" i="11"/>
  <c r="C1125" i="11"/>
  <c r="C1121" i="11"/>
  <c r="C1117" i="11"/>
  <c r="C1113" i="11"/>
  <c r="C1109" i="11"/>
  <c r="C1105" i="11"/>
  <c r="C1101" i="11"/>
  <c r="C1097" i="11"/>
  <c r="C1093" i="11"/>
  <c r="C1089" i="11"/>
  <c r="C1085" i="11"/>
  <c r="C1081" i="11"/>
  <c r="C1077" i="11"/>
  <c r="C1073" i="11"/>
  <c r="C1069" i="11"/>
  <c r="C1065" i="11"/>
  <c r="C1061" i="11"/>
  <c r="C1057" i="11"/>
  <c r="C1053" i="11"/>
  <c r="C1049" i="11"/>
  <c r="C1045" i="11"/>
  <c r="C1041" i="11"/>
  <c r="C1037" i="11"/>
  <c r="C1033" i="11"/>
  <c r="C1029" i="11"/>
  <c r="C1025" i="11"/>
  <c r="C1021" i="11"/>
  <c r="C1017" i="11"/>
  <c r="C1013" i="11"/>
  <c r="C1009" i="11"/>
  <c r="C1005" i="11"/>
  <c r="C1001" i="11"/>
  <c r="C997" i="11"/>
  <c r="C993" i="11"/>
  <c r="C989" i="11"/>
  <c r="C985" i="11"/>
  <c r="C981" i="11"/>
  <c r="C977" i="11"/>
  <c r="C973" i="11"/>
  <c r="C969" i="11"/>
  <c r="C965" i="11"/>
  <c r="C961" i="11"/>
  <c r="C957" i="11"/>
  <c r="C953" i="11"/>
  <c r="C949" i="11"/>
  <c r="C945" i="11"/>
  <c r="C941" i="11"/>
  <c r="C937" i="11"/>
  <c r="C933" i="11"/>
  <c r="C929" i="11"/>
  <c r="C925" i="11"/>
  <c r="C921" i="11"/>
  <c r="C917" i="11"/>
  <c r="C913" i="11"/>
  <c r="C909" i="11"/>
  <c r="C905" i="11"/>
  <c r="C901" i="11"/>
  <c r="C897" i="11"/>
  <c r="C893" i="11"/>
  <c r="C889" i="11"/>
  <c r="C885" i="11"/>
  <c r="C881" i="11"/>
  <c r="C877" i="11"/>
  <c r="C873" i="11"/>
  <c r="C869" i="11"/>
  <c r="C865" i="11"/>
  <c r="C861" i="11"/>
  <c r="C857" i="11"/>
  <c r="C853" i="11"/>
  <c r="C849" i="11"/>
  <c r="C845" i="11"/>
  <c r="C841" i="11"/>
  <c r="C837" i="11"/>
  <c r="C833" i="11"/>
  <c r="C829" i="11"/>
  <c r="C825" i="11"/>
  <c r="C821" i="11"/>
  <c r="C817" i="11"/>
  <c r="C813" i="11"/>
  <c r="C809" i="11"/>
  <c r="C805" i="11"/>
  <c r="C801" i="11"/>
  <c r="C797" i="11"/>
  <c r="C793" i="11"/>
  <c r="C789" i="11"/>
  <c r="C785" i="11"/>
  <c r="C781" i="11"/>
  <c r="C777" i="11"/>
  <c r="C773" i="11"/>
  <c r="C769" i="11"/>
  <c r="C765" i="11"/>
  <c r="C761" i="11"/>
  <c r="C757" i="11"/>
  <c r="C753" i="11"/>
  <c r="C749" i="11"/>
  <c r="C745" i="11"/>
  <c r="C741" i="11"/>
  <c r="C737" i="11"/>
  <c r="C733" i="11"/>
  <c r="C729" i="11"/>
  <c r="C725" i="11"/>
  <c r="C721" i="11"/>
  <c r="C717" i="11"/>
  <c r="C713" i="11"/>
  <c r="C709" i="11"/>
  <c r="C705" i="11"/>
  <c r="C701" i="11"/>
  <c r="C697" i="11"/>
  <c r="C693" i="11"/>
  <c r="C689" i="11"/>
  <c r="C685" i="11"/>
  <c r="C681" i="11"/>
  <c r="C677" i="11"/>
  <c r="C673" i="11"/>
  <c r="C669" i="11"/>
  <c r="C665" i="11"/>
  <c r="C661" i="11"/>
  <c r="C657" i="11"/>
  <c r="C653" i="11"/>
  <c r="C649" i="11"/>
  <c r="C645" i="11"/>
  <c r="C641" i="11"/>
  <c r="C637" i="11"/>
  <c r="C633" i="11"/>
  <c r="C629" i="11"/>
  <c r="C625" i="11"/>
  <c r="C621" i="11"/>
  <c r="C617" i="11"/>
  <c r="C613" i="11"/>
  <c r="C609" i="11"/>
  <c r="C605" i="11"/>
  <c r="C601" i="11"/>
  <c r="C597" i="11"/>
  <c r="C593" i="11"/>
  <c r="C589" i="11"/>
  <c r="C585" i="11"/>
  <c r="C581" i="11"/>
  <c r="C577" i="11"/>
  <c r="C573" i="11"/>
  <c r="C569" i="11"/>
  <c r="C565" i="11"/>
  <c r="C561" i="11"/>
  <c r="C557" i="11"/>
  <c r="C553" i="11"/>
  <c r="C549" i="11"/>
  <c r="C545" i="11"/>
  <c r="C541" i="11"/>
  <c r="C537" i="11"/>
  <c r="C533" i="11"/>
  <c r="C529" i="11"/>
  <c r="C525" i="11"/>
  <c r="C521" i="11"/>
  <c r="C517" i="11"/>
  <c r="C513" i="11"/>
  <c r="C509" i="11"/>
  <c r="C505" i="11"/>
  <c r="C501" i="11"/>
  <c r="C497" i="11"/>
  <c r="C493" i="11"/>
  <c r="C489" i="11"/>
  <c r="C485" i="11"/>
  <c r="C481" i="11"/>
  <c r="C477" i="11"/>
  <c r="C473" i="11"/>
  <c r="C469" i="11"/>
  <c r="C465" i="11"/>
  <c r="C461" i="11"/>
  <c r="C457" i="11"/>
  <c r="C453" i="11"/>
  <c r="C449" i="11"/>
  <c r="C445" i="11"/>
  <c r="C441" i="11"/>
  <c r="C437" i="11"/>
  <c r="C433" i="11"/>
  <c r="C429" i="11"/>
  <c r="C425" i="11"/>
  <c r="C421" i="11"/>
  <c r="C417" i="11"/>
  <c r="C413" i="11"/>
  <c r="C409" i="11"/>
  <c r="C405" i="11"/>
  <c r="C401" i="11"/>
  <c r="C397" i="11"/>
  <c r="C393" i="11"/>
  <c r="C389" i="11"/>
  <c r="C385" i="11"/>
  <c r="C381" i="11"/>
  <c r="C377" i="11"/>
  <c r="C373" i="11"/>
  <c r="C369" i="11"/>
  <c r="C365" i="11"/>
  <c r="C361" i="11"/>
  <c r="C357" i="11"/>
  <c r="C353" i="11"/>
  <c r="C349" i="11"/>
  <c r="C345" i="11"/>
  <c r="C341" i="11"/>
  <c r="C337" i="11"/>
  <c r="C333" i="11"/>
  <c r="C329" i="11"/>
  <c r="C325" i="11"/>
  <c r="C321" i="11"/>
  <c r="C317" i="11"/>
  <c r="C313" i="11"/>
  <c r="C309" i="11"/>
  <c r="C305" i="11"/>
  <c r="C301" i="11"/>
  <c r="C297" i="11"/>
  <c r="C293" i="11"/>
  <c r="C289" i="11"/>
  <c r="C285" i="11"/>
  <c r="C281" i="11"/>
  <c r="C277" i="11"/>
  <c r="C273" i="11"/>
  <c r="C269" i="11"/>
  <c r="C265" i="11"/>
  <c r="C261" i="11"/>
  <c r="C257" i="11"/>
  <c r="C253" i="11"/>
  <c r="C249" i="11"/>
  <c r="C245" i="11"/>
  <c r="C241" i="11"/>
  <c r="C237" i="11"/>
  <c r="C233" i="11"/>
  <c r="C229" i="11"/>
  <c r="C225" i="11"/>
  <c r="C221" i="11"/>
  <c r="C217" i="11"/>
  <c r="C213" i="11"/>
  <c r="C209" i="11"/>
  <c r="C205" i="11"/>
  <c r="C201" i="11"/>
  <c r="C197" i="11"/>
  <c r="C193" i="11"/>
  <c r="C189" i="11"/>
  <c r="C185" i="11"/>
  <c r="C181" i="11"/>
  <c r="C177" i="11"/>
  <c r="C173" i="11"/>
  <c r="C169" i="11"/>
  <c r="C165" i="11"/>
  <c r="C161" i="11"/>
  <c r="C157" i="11"/>
  <c r="C153" i="11"/>
  <c r="C149" i="11"/>
  <c r="C145" i="11"/>
  <c r="C141" i="11"/>
  <c r="C137" i="11"/>
  <c r="C133" i="11"/>
  <c r="C129" i="11"/>
  <c r="C125" i="11"/>
  <c r="C121" i="11"/>
  <c r="C117" i="11"/>
  <c r="C113" i="11"/>
  <c r="C109" i="11"/>
  <c r="C105" i="11"/>
  <c r="C101" i="11"/>
  <c r="C97" i="11"/>
  <c r="C93" i="11"/>
  <c r="C89" i="11"/>
  <c r="C85" i="11"/>
  <c r="C81" i="11"/>
  <c r="C77" i="11"/>
  <c r="C73" i="11"/>
  <c r="C69" i="11"/>
  <c r="C65" i="11"/>
  <c r="C61" i="11"/>
  <c r="C57" i="11"/>
  <c r="C53" i="11"/>
  <c r="C49" i="11"/>
  <c r="C45" i="11"/>
  <c r="C41" i="11"/>
  <c r="C37" i="11"/>
  <c r="C33" i="11"/>
  <c r="C29" i="11"/>
  <c r="C25" i="11"/>
  <c r="C21" i="11"/>
  <c r="C17" i="11"/>
  <c r="C8234" i="11"/>
  <c r="C8218" i="11"/>
  <c r="C8202" i="11"/>
  <c r="C8186" i="11"/>
  <c r="C8170" i="11"/>
  <c r="C8154" i="11"/>
  <c r="C8138" i="11"/>
  <c r="C8122" i="11"/>
  <c r="C8106" i="11"/>
  <c r="C8090" i="11"/>
  <c r="C8074" i="11"/>
  <c r="C8058" i="11"/>
  <c r="C8042" i="11"/>
  <c r="C8026" i="11"/>
  <c r="C8010" i="11"/>
  <c r="C7994" i="11"/>
  <c r="C7978" i="11"/>
  <c r="C7962" i="11"/>
  <c r="C7946" i="11"/>
  <c r="C7930" i="11"/>
  <c r="C7914" i="11"/>
  <c r="C7898" i="11"/>
  <c r="C7882" i="11"/>
  <c r="C7866" i="11"/>
  <c r="C7850" i="11"/>
  <c r="C7834" i="11"/>
  <c r="C7818" i="11"/>
  <c r="C7802" i="11"/>
  <c r="C7786" i="11"/>
  <c r="C7770" i="11"/>
  <c r="C7754" i="11"/>
  <c r="C7738" i="11"/>
  <c r="C7722" i="11"/>
  <c r="C7706" i="11"/>
  <c r="C7690" i="11"/>
  <c r="C7674" i="11"/>
  <c r="C7658" i="11"/>
  <c r="C7642" i="11"/>
  <c r="C7626" i="11"/>
  <c r="C7610" i="11"/>
  <c r="C7594" i="11"/>
  <c r="C7578" i="11"/>
  <c r="C7562" i="11"/>
  <c r="C7546" i="11"/>
  <c r="C7530" i="11"/>
  <c r="C7514" i="11"/>
  <c r="C7498" i="11"/>
  <c r="C7482" i="11"/>
  <c r="C7466" i="11"/>
  <c r="C7450" i="11"/>
  <c r="C7434" i="11"/>
  <c r="C7418" i="11"/>
  <c r="C7402" i="11"/>
  <c r="C7386" i="11"/>
  <c r="C7370" i="11"/>
  <c r="C7354" i="11"/>
  <c r="C7338" i="11"/>
  <c r="C7322" i="11"/>
  <c r="C7306" i="11"/>
  <c r="C7290" i="11"/>
  <c r="C7274" i="11"/>
  <c r="C7258" i="11"/>
  <c r="C7242" i="11"/>
  <c r="C7226" i="11"/>
  <c r="C7210" i="11"/>
  <c r="C7194" i="11"/>
  <c r="C7178" i="11"/>
  <c r="C7162" i="11"/>
  <c r="C7146" i="11"/>
  <c r="C7130" i="11"/>
  <c r="C7114" i="11"/>
  <c r="C7098" i="11"/>
  <c r="C7082" i="11"/>
  <c r="C7066" i="11"/>
  <c r="C7050" i="11"/>
  <c r="C7034" i="11"/>
  <c r="C7018" i="11"/>
  <c r="C7002" i="11"/>
  <c r="C6986" i="11"/>
  <c r="C6970" i="11"/>
  <c r="C6954" i="11"/>
  <c r="C6938" i="11"/>
  <c r="C6922" i="11"/>
  <c r="C6906" i="11"/>
  <c r="C6890" i="11"/>
  <c r="C6874" i="11"/>
  <c r="C6858" i="11"/>
  <c r="C6842" i="11"/>
  <c r="C6826" i="11"/>
  <c r="C6810" i="11"/>
  <c r="C6794" i="11"/>
  <c r="C6778" i="11"/>
  <c r="C6762" i="11"/>
  <c r="C6746" i="11"/>
  <c r="C6730" i="11"/>
  <c r="C6714" i="11"/>
  <c r="C6698" i="11"/>
  <c r="C6682" i="11"/>
  <c r="C6666" i="11"/>
  <c r="C6650" i="11"/>
  <c r="C6634" i="11"/>
  <c r="C6618" i="11"/>
  <c r="C6602" i="11"/>
  <c r="C6586" i="11"/>
  <c r="C6570" i="11"/>
  <c r="C6554" i="11"/>
  <c r="C6538" i="11"/>
  <c r="C6522" i="11"/>
  <c r="C6506" i="11"/>
  <c r="C6490" i="11"/>
  <c r="C6474" i="11"/>
  <c r="C6458" i="11"/>
  <c r="C6442" i="11"/>
  <c r="C6426" i="11"/>
  <c r="C6410" i="11"/>
  <c r="C6394" i="11"/>
  <c r="C6378" i="11"/>
  <c r="C6362" i="11"/>
  <c r="C6346" i="11"/>
  <c r="C6330" i="11"/>
  <c r="C6314" i="11"/>
  <c r="C6298" i="11"/>
  <c r="C6282" i="11"/>
  <c r="C6266" i="11"/>
  <c r="C6250" i="11"/>
  <c r="C6234" i="11"/>
  <c r="C6218" i="11"/>
  <c r="C6202" i="11"/>
  <c r="C6186" i="11"/>
  <c r="C6170" i="11"/>
  <c r="C6154" i="11"/>
  <c r="C6138" i="11"/>
  <c r="C6122" i="11"/>
  <c r="C6106" i="11"/>
  <c r="C6090" i="11"/>
  <c r="C6074" i="11"/>
  <c r="C6058" i="11"/>
  <c r="C6042" i="11"/>
  <c r="C6026" i="11"/>
  <c r="C6010" i="11"/>
  <c r="C5994" i="11"/>
  <c r="C5978" i="11"/>
  <c r="C5962" i="11"/>
  <c r="C5946" i="11"/>
  <c r="C5930" i="11"/>
  <c r="C5914" i="11"/>
  <c r="C5898" i="11"/>
  <c r="C5882" i="11"/>
  <c r="C5866" i="11"/>
  <c r="C5850" i="11"/>
  <c r="C5834" i="11"/>
  <c r="C5818" i="11"/>
  <c r="C5802" i="11"/>
  <c r="C5786" i="11"/>
  <c r="C5770" i="11"/>
  <c r="C5754" i="11"/>
  <c r="C5738" i="11"/>
  <c r="C5722" i="11"/>
  <c r="C5706" i="11"/>
  <c r="C5690" i="11"/>
  <c r="C5674" i="11"/>
  <c r="C5658" i="11"/>
  <c r="C5642" i="11"/>
  <c r="C5626" i="11"/>
  <c r="C5610" i="11"/>
  <c r="C5594" i="11"/>
  <c r="C5578" i="11"/>
  <c r="C5562" i="11"/>
  <c r="C5546" i="11"/>
  <c r="C5530" i="11"/>
  <c r="C5514" i="11"/>
  <c r="C5498" i="11"/>
  <c r="C5482" i="11"/>
  <c r="C5466" i="11"/>
  <c r="C5450" i="11"/>
  <c r="C5434" i="11"/>
  <c r="C5418" i="11"/>
  <c r="C5402" i="11"/>
  <c r="C5386" i="11"/>
  <c r="C5370" i="11"/>
  <c r="C5354" i="11"/>
  <c r="C5338" i="11"/>
  <c r="C5322" i="11"/>
  <c r="C5306" i="11"/>
  <c r="C5290" i="11"/>
  <c r="C5274" i="11"/>
  <c r="C5258" i="11"/>
  <c r="C5242" i="11"/>
  <c r="C5226" i="11"/>
  <c r="C5210" i="11"/>
  <c r="C5194" i="11"/>
  <c r="C5178" i="11"/>
  <c r="C5162" i="11"/>
  <c r="C5146" i="11"/>
  <c r="C5130" i="11"/>
  <c r="C5114" i="11"/>
  <c r="C5098" i="11"/>
  <c r="C5082" i="11"/>
  <c r="C5066" i="11"/>
  <c r="C5050" i="11"/>
  <c r="C5034" i="11"/>
  <c r="C5018" i="11"/>
  <c r="C5002" i="11"/>
  <c r="C4986" i="11"/>
  <c r="C4970" i="11"/>
  <c r="C4954" i="11"/>
  <c r="C4938" i="11"/>
  <c r="C4922" i="11"/>
  <c r="C4906" i="11"/>
  <c r="C4890" i="11"/>
  <c r="C4874" i="11"/>
  <c r="C4858" i="11"/>
  <c r="C4842" i="11"/>
  <c r="C4826" i="11"/>
  <c r="C4810" i="11"/>
  <c r="C4794" i="11"/>
  <c r="C4778" i="11"/>
  <c r="C4762" i="11"/>
  <c r="C4746" i="11"/>
  <c r="C4730" i="11"/>
  <c r="C4714" i="11"/>
  <c r="C4698" i="11"/>
  <c r="C4682" i="11"/>
  <c r="C4666" i="11"/>
  <c r="C4650" i="11"/>
  <c r="C4634" i="11"/>
  <c r="C4618" i="11"/>
  <c r="C4602" i="11"/>
  <c r="C4586" i="11"/>
  <c r="C4570" i="11"/>
  <c r="C4554" i="11"/>
  <c r="C4538" i="11"/>
  <c r="C4522" i="11"/>
  <c r="C4506" i="11"/>
  <c r="C4490" i="11"/>
  <c r="C4474" i="11"/>
  <c r="C4458" i="11"/>
  <c r="C4442" i="11"/>
  <c r="C4426" i="11"/>
  <c r="C4410" i="11"/>
  <c r="C4394" i="11"/>
  <c r="C4378" i="11"/>
  <c r="C4362" i="11"/>
  <c r="C4346" i="11"/>
  <c r="C4330" i="11"/>
  <c r="C4314" i="11"/>
  <c r="C4298" i="11"/>
  <c r="C4282" i="11"/>
  <c r="C4266" i="11"/>
  <c r="C4250" i="11"/>
  <c r="C4234" i="11"/>
  <c r="C4218" i="11"/>
  <c r="C4202" i="11"/>
  <c r="C4186" i="11"/>
  <c r="C4170" i="11"/>
  <c r="C4154" i="11"/>
  <c r="C4138" i="11"/>
  <c r="C4122" i="11"/>
  <c r="C4106" i="11"/>
  <c r="C4090" i="11"/>
  <c r="C4074" i="11"/>
  <c r="C4058" i="11"/>
  <c r="C4042" i="11"/>
  <c r="C4026" i="11"/>
  <c r="C4010" i="11"/>
  <c r="C3994" i="11"/>
  <c r="C3978" i="11"/>
  <c r="C3962" i="11"/>
  <c r="C3946" i="11"/>
  <c r="C3930" i="11"/>
  <c r="C3914" i="11"/>
  <c r="C3898" i="11"/>
  <c r="C3882" i="11"/>
  <c r="C3866" i="11"/>
  <c r="C3850" i="11"/>
  <c r="C3834" i="11"/>
  <c r="C3818" i="11"/>
  <c r="C3802" i="11"/>
  <c r="C3786" i="11"/>
  <c r="C3770" i="11"/>
  <c r="C3754" i="11"/>
  <c r="C3738" i="11"/>
  <c r="C3722" i="11"/>
  <c r="C3706" i="11"/>
  <c r="C3690" i="11"/>
  <c r="C3674" i="11"/>
  <c r="C3658" i="11"/>
  <c r="C3642" i="11"/>
  <c r="C3626" i="11"/>
  <c r="C3610" i="11"/>
  <c r="C3594" i="11"/>
  <c r="C3578" i="11"/>
  <c r="C3562" i="11"/>
  <c r="C3546" i="11"/>
  <c r="C3530" i="11"/>
  <c r="C3514" i="11"/>
  <c r="C3498" i="11"/>
  <c r="C3482" i="11"/>
  <c r="C3466" i="11"/>
  <c r="C3450" i="11"/>
  <c r="C3434" i="11"/>
  <c r="C3418" i="11"/>
  <c r="C3402" i="11"/>
  <c r="C3386" i="11"/>
  <c r="C3370" i="11"/>
  <c r="C3354" i="11"/>
  <c r="C3338" i="11"/>
  <c r="C3322" i="11"/>
  <c r="C3306" i="11"/>
  <c r="C3290" i="11"/>
  <c r="C3274" i="11"/>
  <c r="C3258" i="11"/>
  <c r="C3242" i="11"/>
  <c r="C3226" i="11"/>
  <c r="C3210" i="11"/>
  <c r="C3194" i="11"/>
  <c r="C3178" i="11"/>
  <c r="C3162" i="11"/>
  <c r="C3146" i="11"/>
  <c r="C3130" i="11"/>
  <c r="C3114" i="11"/>
  <c r="C3105" i="11"/>
  <c r="C3097" i="11"/>
  <c r="C3089" i="11"/>
  <c r="C3081" i="11"/>
  <c r="C3073" i="11"/>
  <c r="C3065" i="11"/>
  <c r="C3057" i="11"/>
  <c r="C3049" i="11"/>
  <c r="C3041" i="11"/>
  <c r="C3033" i="11"/>
  <c r="C3025" i="11"/>
  <c r="C3017" i="11"/>
  <c r="C3009" i="11"/>
  <c r="C3001" i="11"/>
  <c r="C2993" i="11"/>
  <c r="C2985" i="11"/>
  <c r="C2977" i="11"/>
  <c r="C2971" i="11"/>
  <c r="C2966" i="11"/>
  <c r="C2961" i="11"/>
  <c r="C2955" i="11"/>
  <c r="C2950" i="11"/>
  <c r="C2945" i="11"/>
  <c r="C2940" i="11"/>
  <c r="C2936" i="11"/>
  <c r="C2932" i="11"/>
  <c r="C2928" i="11"/>
  <c r="C2924" i="11"/>
  <c r="C2920" i="11"/>
  <c r="C2916" i="11"/>
  <c r="C2912" i="11"/>
  <c r="C2908" i="11"/>
  <c r="C2904" i="11"/>
  <c r="C2900" i="11"/>
  <c r="C2896" i="11"/>
  <c r="C2892" i="11"/>
  <c r="C2888" i="11"/>
  <c r="C2884" i="11"/>
  <c r="C2880" i="11"/>
  <c r="C2876" i="11"/>
  <c r="C2872" i="11"/>
  <c r="C2868" i="11"/>
  <c r="C2864" i="11"/>
  <c r="C2860" i="11"/>
  <c r="C2856" i="11"/>
  <c r="C2852" i="11"/>
  <c r="C2848" i="11"/>
  <c r="C2844" i="11"/>
  <c r="C2840" i="11"/>
  <c r="C2836" i="11"/>
  <c r="C2832" i="11"/>
  <c r="C2828" i="11"/>
  <c r="C2824" i="11"/>
  <c r="C2820" i="11"/>
  <c r="C2816" i="11"/>
  <c r="C2812" i="11"/>
  <c r="C2808" i="11"/>
  <c r="C2804" i="11"/>
  <c r="C2800" i="11"/>
  <c r="C2796" i="11"/>
  <c r="C2792" i="11"/>
  <c r="C2788" i="11"/>
  <c r="C2784" i="11"/>
  <c r="C2780" i="11"/>
  <c r="C2776" i="11"/>
  <c r="C2772" i="11"/>
  <c r="C2768" i="11"/>
  <c r="C2764" i="11"/>
  <c r="C2760" i="11"/>
  <c r="C2756" i="11"/>
  <c r="C2752" i="11"/>
  <c r="C2748" i="11"/>
  <c r="C2744" i="11"/>
  <c r="C2740" i="11"/>
  <c r="C2736" i="11"/>
  <c r="C2732" i="11"/>
  <c r="C2728" i="11"/>
  <c r="C2724" i="11"/>
  <c r="C2720" i="11"/>
  <c r="C2716" i="11"/>
  <c r="C2712" i="11"/>
  <c r="C2708" i="11"/>
  <c r="C2704" i="11"/>
  <c r="C2700" i="11"/>
  <c r="C2696" i="11"/>
  <c r="C2692" i="11"/>
  <c r="C2688" i="11"/>
  <c r="C2684" i="11"/>
  <c r="C2680" i="11"/>
  <c r="C2676" i="11"/>
  <c r="C2672" i="11"/>
  <c r="C2668" i="11"/>
  <c r="C2664" i="11"/>
  <c r="C2660" i="11"/>
  <c r="C2656" i="11"/>
  <c r="C2652" i="11"/>
  <c r="C2648" i="11"/>
  <c r="C2644" i="11"/>
  <c r="C2640" i="11"/>
  <c r="C2636" i="11"/>
  <c r="C2632" i="11"/>
  <c r="C2628" i="11"/>
  <c r="C2624" i="11"/>
  <c r="C2620" i="11"/>
  <c r="C2616" i="11"/>
  <c r="C2612" i="11"/>
  <c r="C2608" i="11"/>
  <c r="C2604" i="11"/>
  <c r="C2600" i="11"/>
  <c r="C2596" i="11"/>
  <c r="C2592" i="11"/>
  <c r="C2588" i="11"/>
  <c r="C2584" i="11"/>
  <c r="C2580" i="11"/>
  <c r="C2576" i="11"/>
  <c r="C2572" i="11"/>
  <c r="C2568" i="11"/>
  <c r="C2564" i="11"/>
  <c r="C2560" i="11"/>
  <c r="C2556" i="11"/>
  <c r="C2552" i="11"/>
  <c r="C2548" i="11"/>
  <c r="C2544" i="11"/>
  <c r="C2540" i="11"/>
  <c r="C2536" i="11"/>
  <c r="C2532" i="11"/>
  <c r="C2528" i="11"/>
  <c r="C2524" i="11"/>
  <c r="C2520" i="11"/>
  <c r="C2516" i="11"/>
  <c r="C2512" i="11"/>
  <c r="C2508" i="11"/>
  <c r="C2504" i="11"/>
  <c r="C2500" i="11"/>
  <c r="C2496" i="11"/>
  <c r="C2492" i="11"/>
  <c r="C2488" i="11"/>
  <c r="C2484" i="11"/>
  <c r="C2480" i="11"/>
  <c r="C2476" i="11"/>
  <c r="C2472" i="11"/>
  <c r="C2468" i="11"/>
  <c r="C2464" i="11"/>
  <c r="C2460" i="11"/>
  <c r="C2456" i="11"/>
  <c r="C2452" i="11"/>
  <c r="C2448" i="11"/>
  <c r="C2444" i="11"/>
  <c r="C2440" i="11"/>
  <c r="C2436" i="11"/>
  <c r="C2432" i="11"/>
  <c r="C2428" i="11"/>
  <c r="C2424" i="11"/>
  <c r="C2420" i="11"/>
  <c r="C2416" i="11"/>
  <c r="C2412" i="11"/>
  <c r="C2408" i="11"/>
  <c r="C2404" i="11"/>
  <c r="C2400" i="11"/>
  <c r="C2396" i="11"/>
  <c r="C2392" i="11"/>
  <c r="C2388" i="11"/>
  <c r="C2384" i="11"/>
  <c r="C2380" i="11"/>
  <c r="C2376" i="11"/>
  <c r="C2372" i="11"/>
  <c r="C2368" i="11"/>
  <c r="C2364" i="11"/>
  <c r="C2360" i="11"/>
  <c r="C2356" i="11"/>
  <c r="C2352" i="11"/>
  <c r="C2348" i="11"/>
  <c r="C2344" i="11"/>
  <c r="C2340" i="11"/>
  <c r="C2336" i="11"/>
  <c r="C2332" i="11"/>
  <c r="C2328" i="11"/>
  <c r="C2324" i="11"/>
  <c r="C2320" i="11"/>
  <c r="C2316" i="11"/>
  <c r="C2312" i="11"/>
  <c r="C2308" i="11"/>
  <c r="C2304" i="11"/>
  <c r="C2300" i="11"/>
  <c r="C2296" i="11"/>
  <c r="C2292" i="11"/>
  <c r="C2288" i="11"/>
  <c r="C2284" i="11"/>
  <c r="C2280" i="11"/>
  <c r="C2276" i="11"/>
  <c r="C2272" i="11"/>
  <c r="C2268" i="11"/>
  <c r="C2264" i="11"/>
  <c r="C2260" i="11"/>
  <c r="C2256" i="11"/>
  <c r="C2252" i="11"/>
  <c r="C2248" i="11"/>
  <c r="C2244" i="11"/>
  <c r="C2240" i="11"/>
  <c r="C2236" i="11"/>
  <c r="C2232" i="11"/>
  <c r="C2228" i="11"/>
  <c r="C2224" i="11"/>
  <c r="C2220" i="11"/>
  <c r="C2216" i="11"/>
  <c r="C2212" i="11"/>
  <c r="C2208" i="11"/>
  <c r="C2204" i="11"/>
  <c r="C2200" i="11"/>
  <c r="C2196" i="11"/>
  <c r="C2192" i="11"/>
  <c r="C2188" i="11"/>
  <c r="C2184" i="11"/>
  <c r="C2180" i="11"/>
  <c r="C2176" i="11"/>
  <c r="C2172" i="11"/>
  <c r="C2168" i="11"/>
  <c r="C2164" i="11"/>
  <c r="C2160" i="11"/>
  <c r="C2156" i="11"/>
  <c r="C2152" i="11"/>
  <c r="C2148" i="11"/>
  <c r="C2144" i="11"/>
  <c r="C2140" i="11"/>
  <c r="C2136" i="11"/>
  <c r="C2132" i="11"/>
  <c r="C2128" i="11"/>
  <c r="C2124" i="11"/>
  <c r="C2120" i="11"/>
  <c r="C2116" i="11"/>
  <c r="C2112" i="11"/>
  <c r="C2108" i="11"/>
  <c r="C2104" i="11"/>
  <c r="C2100" i="11"/>
  <c r="C2096" i="11"/>
  <c r="C2092" i="11"/>
  <c r="C2088" i="11"/>
  <c r="C2084" i="11"/>
  <c r="C2080" i="11"/>
  <c r="C2076" i="11"/>
  <c r="C2072" i="11"/>
  <c r="C2068" i="11"/>
  <c r="C2064" i="11"/>
  <c r="C2060" i="11"/>
  <c r="C2056" i="11"/>
  <c r="C2052" i="11"/>
  <c r="C2048" i="11"/>
  <c r="C2044" i="11"/>
  <c r="C2040" i="11"/>
  <c r="C2036" i="11"/>
  <c r="C2032" i="11"/>
  <c r="C2028" i="11"/>
  <c r="C2024" i="11"/>
  <c r="C2020" i="11"/>
  <c r="C2016" i="11"/>
  <c r="C2012" i="11"/>
  <c r="C2008" i="11"/>
  <c r="C2004" i="11"/>
  <c r="C2000" i="11"/>
  <c r="C1996" i="11"/>
  <c r="C1992" i="11"/>
  <c r="C1988" i="11"/>
  <c r="C1984" i="11"/>
  <c r="C1980" i="11"/>
  <c r="C1976" i="11"/>
  <c r="C1972" i="11"/>
  <c r="C1968" i="11"/>
  <c r="C1964" i="11"/>
  <c r="C1960" i="11"/>
  <c r="C1956" i="11"/>
  <c r="C1952" i="11"/>
  <c r="C1948" i="11"/>
  <c r="C1944" i="11"/>
  <c r="C1940" i="11"/>
  <c r="C1936" i="11"/>
  <c r="C1932" i="11"/>
  <c r="C1928" i="11"/>
  <c r="C1924" i="11"/>
  <c r="C1920" i="11"/>
  <c r="C1916" i="11"/>
  <c r="C1912" i="11"/>
  <c r="C1908" i="11"/>
  <c r="C1904" i="11"/>
  <c r="C1900" i="11"/>
  <c r="C1896" i="11"/>
  <c r="C1892" i="11"/>
  <c r="C1888" i="11"/>
  <c r="C1884" i="11"/>
  <c r="C1880" i="11"/>
  <c r="C1876" i="11"/>
  <c r="C1872" i="11"/>
  <c r="C1868" i="11"/>
  <c r="C1864" i="11"/>
  <c r="C1860" i="11"/>
  <c r="C1856" i="11"/>
  <c r="C1852" i="11"/>
  <c r="C1848" i="11"/>
  <c r="C1844" i="11"/>
  <c r="C1840" i="11"/>
  <c r="C1836" i="11"/>
  <c r="C1832" i="11"/>
  <c r="C1828" i="11"/>
  <c r="C1824" i="11"/>
  <c r="C1820" i="11"/>
  <c r="C1816" i="11"/>
  <c r="C1812" i="11"/>
  <c r="C1808" i="11"/>
  <c r="C1804" i="11"/>
  <c r="C1800" i="11"/>
  <c r="C1796" i="11"/>
  <c r="C1792" i="11"/>
  <c r="C1788" i="11"/>
  <c r="C1784" i="11"/>
  <c r="C1780" i="11"/>
  <c r="C1776" i="11"/>
  <c r="C1772" i="11"/>
  <c r="C1768" i="11"/>
  <c r="C1764" i="11"/>
  <c r="C1760" i="11"/>
  <c r="C1756" i="11"/>
  <c r="C1752" i="11"/>
  <c r="C1748" i="11"/>
  <c r="C1744" i="11"/>
  <c r="C1740" i="11"/>
  <c r="C1736" i="11"/>
  <c r="C1732" i="11"/>
  <c r="C1728" i="11"/>
  <c r="C1724" i="11"/>
  <c r="C1720" i="11"/>
  <c r="C1716" i="11"/>
  <c r="C1712" i="11"/>
  <c r="C1708" i="11"/>
  <c r="C1704" i="11"/>
  <c r="C1700" i="11"/>
  <c r="C1696" i="11"/>
  <c r="C1692" i="11"/>
  <c r="C1688" i="11"/>
  <c r="C1684" i="11"/>
  <c r="C1680" i="11"/>
  <c r="C1676" i="11"/>
  <c r="C1672" i="11"/>
  <c r="C1668" i="11"/>
  <c r="C1664" i="11"/>
  <c r="C1660" i="11"/>
  <c r="C1656" i="11"/>
  <c r="C1652" i="11"/>
  <c r="C1648" i="11"/>
  <c r="C1644" i="11"/>
  <c r="C1640" i="11"/>
  <c r="C1636" i="11"/>
  <c r="C1632" i="11"/>
  <c r="C1628" i="11"/>
  <c r="C1624" i="11"/>
  <c r="C1620" i="11"/>
  <c r="C1616" i="11"/>
  <c r="C1612" i="11"/>
  <c r="C1608" i="11"/>
  <c r="C1604" i="11"/>
  <c r="C1600" i="11"/>
  <c r="C1596" i="11"/>
  <c r="C1592" i="11"/>
  <c r="C1588" i="11"/>
  <c r="C1584" i="11"/>
  <c r="C1580" i="11"/>
  <c r="C1576" i="11"/>
  <c r="C1572" i="11"/>
  <c r="C1568" i="11"/>
  <c r="C1564" i="11"/>
  <c r="C1560" i="11"/>
  <c r="C1556" i="11"/>
  <c r="C1552" i="11"/>
  <c r="C1548" i="11"/>
  <c r="C1544" i="11"/>
  <c r="C1540" i="11"/>
  <c r="C1536" i="11"/>
  <c r="C1532" i="11"/>
  <c r="C1528" i="11"/>
  <c r="C1524" i="11"/>
  <c r="C1520" i="11"/>
  <c r="C1516" i="11"/>
  <c r="C1512" i="11"/>
  <c r="C1508" i="11"/>
  <c r="C1504" i="11"/>
  <c r="C1500" i="11"/>
  <c r="C1496" i="11"/>
  <c r="C1492" i="11"/>
  <c r="C1488" i="11"/>
  <c r="C1484" i="11"/>
  <c r="C1480" i="11"/>
  <c r="C1476" i="11"/>
  <c r="C1472" i="11"/>
  <c r="C1468" i="11"/>
  <c r="C1464" i="11"/>
  <c r="C1460" i="11"/>
  <c r="C1456" i="11"/>
  <c r="C1452" i="11"/>
  <c r="C1448" i="11"/>
  <c r="C1444" i="11"/>
  <c r="C1440" i="11"/>
  <c r="C1436" i="11"/>
  <c r="C1432" i="11"/>
  <c r="C1428" i="11"/>
  <c r="C1424" i="11"/>
  <c r="C1420" i="11"/>
  <c r="C1416" i="11"/>
  <c r="C1412" i="11"/>
  <c r="C1408" i="11"/>
  <c r="C1404" i="11"/>
  <c r="C1400" i="11"/>
  <c r="C1396" i="11"/>
  <c r="C1392" i="11"/>
  <c r="C1388" i="11"/>
  <c r="C1384" i="11"/>
  <c r="C1380" i="11"/>
  <c r="C1376" i="11"/>
  <c r="C1372" i="11"/>
  <c r="C1368" i="11"/>
  <c r="C1364" i="11"/>
  <c r="C1360" i="11"/>
  <c r="C1356" i="11"/>
  <c r="C1352" i="11"/>
  <c r="C1348" i="11"/>
  <c r="C1344" i="11"/>
  <c r="C1340" i="11"/>
  <c r="C1336" i="11"/>
  <c r="C1332" i="11"/>
  <c r="C1328" i="11"/>
  <c r="C1324" i="11"/>
  <c r="C1320" i="11"/>
  <c r="C1316" i="11"/>
  <c r="C1312" i="11"/>
  <c r="C1308" i="11"/>
  <c r="C1304" i="11"/>
  <c r="C1300" i="11"/>
  <c r="C1296" i="11"/>
  <c r="C1292" i="11"/>
  <c r="C1288" i="11"/>
  <c r="C1284" i="11"/>
  <c r="C1280" i="11"/>
  <c r="C1276" i="11"/>
  <c r="C1272" i="11"/>
  <c r="C1268" i="11"/>
  <c r="C1264" i="11"/>
  <c r="C1260" i="11"/>
  <c r="C1256" i="11"/>
  <c r="C1252" i="11"/>
  <c r="C1248" i="11"/>
  <c r="C1244" i="11"/>
  <c r="C1240" i="11"/>
  <c r="C1236" i="11"/>
  <c r="C1232" i="11"/>
  <c r="C1228" i="11"/>
  <c r="C1224" i="11"/>
  <c r="C1220" i="11"/>
  <c r="C1216" i="11"/>
  <c r="C1212" i="11"/>
  <c r="C1208" i="11"/>
  <c r="C1204" i="11"/>
  <c r="C1200" i="11"/>
  <c r="C1196" i="11"/>
  <c r="C1192" i="11"/>
  <c r="C1188" i="11"/>
  <c r="C1184" i="11"/>
  <c r="C1180" i="11"/>
  <c r="C1176" i="11"/>
  <c r="C1172" i="11"/>
  <c r="C1168" i="11"/>
  <c r="C1164" i="11"/>
  <c r="C1160" i="11"/>
  <c r="C1156" i="11"/>
  <c r="C1152" i="11"/>
  <c r="C1148" i="11"/>
  <c r="C1144" i="11"/>
  <c r="C1140" i="11"/>
  <c r="C1136" i="11"/>
  <c r="C1132" i="11"/>
  <c r="C1128" i="11"/>
  <c r="C1124" i="11"/>
  <c r="C1120" i="11"/>
  <c r="C1116" i="11"/>
  <c r="C1112" i="11"/>
  <c r="C1108" i="11"/>
  <c r="C1104" i="11"/>
  <c r="C1100" i="11"/>
  <c r="C1096" i="11"/>
  <c r="C1092" i="11"/>
  <c r="C1088" i="11"/>
  <c r="C1084" i="11"/>
  <c r="C1080" i="11"/>
  <c r="C1076" i="11"/>
  <c r="C1072" i="11"/>
  <c r="C1068" i="11"/>
  <c r="C1064" i="11"/>
  <c r="C1060" i="11"/>
  <c r="C1056" i="11"/>
  <c r="C1052" i="11"/>
  <c r="C1048" i="11"/>
  <c r="C1044" i="11"/>
  <c r="C1040" i="11"/>
  <c r="C1036" i="11"/>
  <c r="C1032" i="11"/>
  <c r="C1028" i="11"/>
  <c r="C1024" i="11"/>
  <c r="C1020" i="11"/>
  <c r="C1016" i="11"/>
  <c r="C1012" i="11"/>
  <c r="C1008" i="11"/>
  <c r="C1004" i="11"/>
  <c r="C1000" i="11"/>
  <c r="C996" i="11"/>
  <c r="C992" i="11"/>
  <c r="C988" i="11"/>
  <c r="C984" i="11"/>
  <c r="C980" i="11"/>
  <c r="C976" i="11"/>
  <c r="C972" i="11"/>
  <c r="C968" i="11"/>
  <c r="C964" i="11"/>
  <c r="C960" i="11"/>
  <c r="C956" i="11"/>
  <c r="C952" i="11"/>
  <c r="C948" i="11"/>
  <c r="C944" i="11"/>
  <c r="C940" i="11"/>
  <c r="C936" i="11"/>
  <c r="C932" i="11"/>
  <c r="C928" i="11"/>
  <c r="C924" i="11"/>
  <c r="C920" i="11"/>
  <c r="C916" i="11"/>
  <c r="C912" i="11"/>
  <c r="C908" i="11"/>
  <c r="C904" i="11"/>
  <c r="C900" i="11"/>
  <c r="C896" i="11"/>
  <c r="C892" i="11"/>
  <c r="C888" i="11"/>
  <c r="C884" i="11"/>
  <c r="C880" i="11"/>
  <c r="C876" i="11"/>
  <c r="C872" i="11"/>
  <c r="C868" i="11"/>
  <c r="C864" i="11"/>
  <c r="C860" i="11"/>
  <c r="C856" i="11"/>
  <c r="C852" i="11"/>
  <c r="C848" i="11"/>
  <c r="C844" i="11"/>
  <c r="C840" i="11"/>
  <c r="C836" i="11"/>
  <c r="C832" i="11"/>
  <c r="C828" i="11"/>
  <c r="C824" i="11"/>
  <c r="C820" i="11"/>
  <c r="C816" i="11"/>
  <c r="C812" i="11"/>
  <c r="C808" i="11"/>
  <c r="C804" i="11"/>
  <c r="C800" i="11"/>
  <c r="C796" i="11"/>
  <c r="C792" i="11"/>
  <c r="C788" i="11"/>
  <c r="C784" i="11"/>
  <c r="C780" i="11"/>
  <c r="C776" i="11"/>
  <c r="C772" i="11"/>
  <c r="C768" i="11"/>
  <c r="C764" i="11"/>
  <c r="C760" i="11"/>
  <c r="C756" i="11"/>
  <c r="C752" i="11"/>
  <c r="C748" i="11"/>
  <c r="C744" i="11"/>
  <c r="C740" i="11"/>
  <c r="C736" i="11"/>
  <c r="C732" i="11"/>
  <c r="C728" i="11"/>
  <c r="C724" i="11"/>
  <c r="C720" i="11"/>
  <c r="C716" i="11"/>
  <c r="C712" i="11"/>
  <c r="C708" i="11"/>
  <c r="C704" i="11"/>
  <c r="C700" i="11"/>
  <c r="C696" i="11"/>
  <c r="C692" i="11"/>
  <c r="C688" i="11"/>
  <c r="C684" i="11"/>
  <c r="C680" i="11"/>
  <c r="C676" i="11"/>
  <c r="C672" i="11"/>
  <c r="C668" i="11"/>
  <c r="C664" i="11"/>
  <c r="C660" i="11"/>
  <c r="C656" i="11"/>
  <c r="C652" i="11"/>
  <c r="C648" i="11"/>
  <c r="C644" i="11"/>
  <c r="C640" i="11"/>
  <c r="C636" i="11"/>
  <c r="C632" i="11"/>
  <c r="C628" i="11"/>
  <c r="C624" i="11"/>
  <c r="C620" i="11"/>
  <c r="C616" i="11"/>
  <c r="C612" i="11"/>
  <c r="C608" i="11"/>
  <c r="C604" i="11"/>
  <c r="C600" i="11"/>
  <c r="C596" i="11"/>
  <c r="C592" i="11"/>
  <c r="C588" i="11"/>
  <c r="C584" i="11"/>
  <c r="C580" i="11"/>
  <c r="C576" i="11"/>
  <c r="C572" i="11"/>
  <c r="C568" i="11"/>
  <c r="C564" i="11"/>
  <c r="C560" i="11"/>
  <c r="C556" i="11"/>
  <c r="C552" i="11"/>
  <c r="C548" i="11"/>
  <c r="C544" i="11"/>
  <c r="C540" i="11"/>
  <c r="C536" i="11"/>
  <c r="C532" i="11"/>
  <c r="C528" i="11"/>
  <c r="C524" i="11"/>
  <c r="C520" i="11"/>
  <c r="C516" i="11"/>
  <c r="C512" i="11"/>
  <c r="C508" i="11"/>
  <c r="C504" i="11"/>
  <c r="C500" i="11"/>
  <c r="C496" i="11"/>
  <c r="C492" i="11"/>
  <c r="C488" i="11"/>
  <c r="C484" i="11"/>
  <c r="C480" i="11"/>
  <c r="C476" i="11"/>
  <c r="C472" i="11"/>
  <c r="C468" i="11"/>
  <c r="C464" i="11"/>
  <c r="C460" i="11"/>
  <c r="C456" i="11"/>
  <c r="C452" i="11"/>
  <c r="C448" i="11"/>
  <c r="C444" i="11"/>
  <c r="C440" i="11"/>
  <c r="C436" i="11"/>
  <c r="C432" i="11"/>
  <c r="C428" i="11"/>
  <c r="C424" i="11"/>
  <c r="C420" i="11"/>
  <c r="C416" i="11"/>
  <c r="C412" i="11"/>
  <c r="C408" i="11"/>
  <c r="C404" i="11"/>
  <c r="C400" i="11"/>
  <c r="C396" i="11"/>
  <c r="C392" i="11"/>
  <c r="C388" i="11"/>
  <c r="C384" i="11"/>
  <c r="C380" i="11"/>
  <c r="C376" i="11"/>
  <c r="C372" i="11"/>
  <c r="C368" i="11"/>
  <c r="C364" i="11"/>
  <c r="C360" i="11"/>
  <c r="C356" i="11"/>
  <c r="C352" i="11"/>
  <c r="C348" i="11"/>
  <c r="C344" i="11"/>
  <c r="C340" i="11"/>
  <c r="C336" i="11"/>
  <c r="C332" i="11"/>
  <c r="C328" i="11"/>
  <c r="C324" i="11"/>
  <c r="C320" i="11"/>
  <c r="C316" i="11"/>
  <c r="C312" i="11"/>
  <c r="C308" i="11"/>
  <c r="C304" i="11"/>
  <c r="C300" i="11"/>
  <c r="C296" i="11"/>
  <c r="C292" i="11"/>
  <c r="C288" i="11"/>
  <c r="C284" i="11"/>
  <c r="C280" i="11"/>
  <c r="C276" i="11"/>
  <c r="C272" i="11"/>
  <c r="C268" i="11"/>
  <c r="C264" i="11"/>
  <c r="C260" i="11"/>
  <c r="C256" i="11"/>
  <c r="C252" i="11"/>
  <c r="C248" i="11"/>
  <c r="C244" i="11"/>
  <c r="C240" i="11"/>
  <c r="C236" i="11"/>
  <c r="C232" i="11"/>
  <c r="C228" i="11"/>
  <c r="C224" i="11"/>
  <c r="C220" i="11"/>
  <c r="C216" i="11"/>
  <c r="C212" i="11"/>
  <c r="C208" i="11"/>
  <c r="C204" i="11"/>
  <c r="C200" i="11"/>
  <c r="C196" i="11"/>
  <c r="C192" i="11"/>
  <c r="C188" i="11"/>
  <c r="C184" i="11"/>
  <c r="C180" i="11"/>
  <c r="C176" i="11"/>
  <c r="C172" i="11"/>
  <c r="C168" i="11"/>
  <c r="C164" i="11"/>
  <c r="C160" i="11"/>
  <c r="C156" i="11"/>
  <c r="C152" i="11"/>
  <c r="C148" i="11"/>
  <c r="C144" i="11"/>
  <c r="C140" i="11"/>
  <c r="C136" i="11"/>
  <c r="C132" i="11"/>
  <c r="C128" i="11"/>
  <c r="C124" i="11"/>
  <c r="C120" i="11"/>
  <c r="C116" i="11"/>
  <c r="C112" i="11"/>
  <c r="C108" i="11"/>
  <c r="C104" i="11"/>
  <c r="C100" i="11"/>
  <c r="C96" i="11"/>
  <c r="C92" i="11"/>
  <c r="C88" i="11"/>
  <c r="C84" i="11"/>
  <c r="C80" i="11"/>
  <c r="C76" i="11"/>
  <c r="C72" i="11"/>
  <c r="C68" i="11"/>
  <c r="C64" i="11"/>
  <c r="C60" i="11"/>
  <c r="C56" i="11"/>
  <c r="C52" i="11"/>
  <c r="C48" i="11"/>
  <c r="C44" i="11"/>
  <c r="C40" i="11"/>
  <c r="C36" i="11"/>
  <c r="C32" i="11"/>
  <c r="C28" i="11"/>
  <c r="C24" i="11"/>
  <c r="C20" i="11"/>
  <c r="C16" i="11"/>
  <c r="C8230" i="11"/>
  <c r="C8214" i="11"/>
  <c r="C8198" i="11"/>
  <c r="C8182" i="11"/>
  <c r="C8166" i="11"/>
  <c r="C8150" i="11"/>
  <c r="C8134" i="11"/>
  <c r="C8118" i="11"/>
  <c r="C8102" i="11"/>
  <c r="C8086" i="11"/>
  <c r="C8070" i="11"/>
  <c r="C8054" i="11"/>
  <c r="C8038" i="11"/>
  <c r="C8022" i="11"/>
  <c r="C8006" i="11"/>
  <c r="C7990" i="11"/>
  <c r="C7974" i="11"/>
  <c r="C7958" i="11"/>
  <c r="C7942" i="11"/>
  <c r="C7926" i="11"/>
  <c r="C7910" i="11"/>
  <c r="C7894" i="11"/>
  <c r="C7878" i="11"/>
  <c r="C7862" i="11"/>
  <c r="C7846" i="11"/>
  <c r="C7830" i="11"/>
  <c r="C7814" i="11"/>
  <c r="C7798" i="11"/>
  <c r="C7782" i="11"/>
  <c r="C7766" i="11"/>
  <c r="C7750" i="11"/>
  <c r="C7734" i="11"/>
  <c r="C7718" i="11"/>
  <c r="C7702" i="11"/>
  <c r="C7686" i="11"/>
  <c r="C7670" i="11"/>
  <c r="C7654" i="11"/>
  <c r="C7638" i="11"/>
  <c r="C7622" i="11"/>
  <c r="C7606" i="11"/>
  <c r="C7590" i="11"/>
  <c r="C7574" i="11"/>
  <c r="C7558" i="11"/>
  <c r="C7542" i="11"/>
  <c r="C7526" i="11"/>
  <c r="C7510" i="11"/>
  <c r="C7494" i="11"/>
  <c r="C7478" i="11"/>
  <c r="C7462" i="11"/>
  <c r="C7446" i="11"/>
  <c r="C7430" i="11"/>
  <c r="C7414" i="11"/>
  <c r="C7398" i="11"/>
  <c r="C7382" i="11"/>
  <c r="C7366" i="11"/>
  <c r="C7350" i="11"/>
  <c r="C7334" i="11"/>
  <c r="C7318" i="11"/>
  <c r="C7302" i="11"/>
  <c r="C7286" i="11"/>
  <c r="C7270" i="11"/>
  <c r="C7254" i="11"/>
  <c r="C7238" i="11"/>
  <c r="C7222" i="11"/>
  <c r="C7206" i="11"/>
  <c r="C7190" i="11"/>
  <c r="C7174" i="11"/>
  <c r="C7158" i="11"/>
  <c r="C7142" i="11"/>
  <c r="C7126" i="11"/>
  <c r="C7110" i="11"/>
  <c r="C7094" i="11"/>
  <c r="C7078" i="11"/>
  <c r="C7062" i="11"/>
  <c r="C7046" i="11"/>
  <c r="C7030" i="11"/>
  <c r="C7014" i="11"/>
  <c r="C6998" i="11"/>
  <c r="C6982" i="11"/>
  <c r="C6966" i="11"/>
  <c r="C6950" i="11"/>
  <c r="C6934" i="11"/>
  <c r="C6918" i="11"/>
  <c r="C6902" i="11"/>
  <c r="C6886" i="11"/>
  <c r="C6870" i="11"/>
  <c r="C6854" i="11"/>
  <c r="C6838" i="11"/>
  <c r="C6822" i="11"/>
  <c r="C6806" i="11"/>
  <c r="C6790" i="11"/>
  <c r="C6774" i="11"/>
  <c r="C6758" i="11"/>
  <c r="C6742" i="11"/>
  <c r="C6726" i="11"/>
  <c r="C6710" i="11"/>
  <c r="C6694" i="11"/>
  <c r="C6678" i="11"/>
  <c r="C6662" i="11"/>
  <c r="C6646" i="11"/>
  <c r="C6630" i="11"/>
  <c r="C6614" i="11"/>
  <c r="C6598" i="11"/>
  <c r="C6582" i="11"/>
  <c r="C6566" i="11"/>
  <c r="C6550" i="11"/>
  <c r="C6534" i="11"/>
  <c r="C6518" i="11"/>
  <c r="C6502" i="11"/>
  <c r="C6486" i="11"/>
  <c r="C6470" i="11"/>
  <c r="C6454" i="11"/>
  <c r="C6438" i="11"/>
  <c r="C6422" i="11"/>
  <c r="C6406" i="11"/>
  <c r="C6390" i="11"/>
  <c r="C6374" i="11"/>
  <c r="C6358" i="11"/>
  <c r="C6342" i="11"/>
  <c r="C6326" i="11"/>
  <c r="C6310" i="11"/>
  <c r="C6294" i="11"/>
  <c r="C6278" i="11"/>
  <c r="C6262" i="11"/>
  <c r="C6246" i="11"/>
  <c r="C6230" i="11"/>
  <c r="C6214" i="11"/>
  <c r="C6198" i="11"/>
  <c r="C6182" i="11"/>
  <c r="C6166" i="11"/>
  <c r="C6150" i="11"/>
  <c r="C6134" i="11"/>
  <c r="C6118" i="11"/>
  <c r="C6102" i="11"/>
  <c r="C6086" i="11"/>
  <c r="C6070" i="11"/>
  <c r="C6054" i="11"/>
  <c r="C6038" i="11"/>
  <c r="C6022" i="11"/>
  <c r="C6006" i="11"/>
  <c r="C5990" i="11"/>
  <c r="C5974" i="11"/>
  <c r="C5958" i="11"/>
  <c r="C5942" i="11"/>
  <c r="C5926" i="11"/>
  <c r="C5910" i="11"/>
  <c r="C5894" i="11"/>
  <c r="C5878" i="11"/>
  <c r="C5862" i="11"/>
  <c r="C5846" i="11"/>
  <c r="C5830" i="11"/>
  <c r="C5814" i="11"/>
  <c r="C5798" i="11"/>
  <c r="C5782" i="11"/>
  <c r="C5766" i="11"/>
  <c r="C5750" i="11"/>
  <c r="C5734" i="11"/>
  <c r="C5718" i="11"/>
  <c r="C5702" i="11"/>
  <c r="C5686" i="11"/>
  <c r="C5670" i="11"/>
  <c r="C5654" i="11"/>
  <c r="C5638" i="11"/>
  <c r="C5622" i="11"/>
  <c r="C5606" i="11"/>
  <c r="C5590" i="11"/>
  <c r="C5574" i="11"/>
  <c r="C5558" i="11"/>
  <c r="C5542" i="11"/>
  <c r="C5526" i="11"/>
  <c r="C5510" i="11"/>
  <c r="C5494" i="11"/>
  <c r="C5478" i="11"/>
  <c r="C5462" i="11"/>
  <c r="C5446" i="11"/>
  <c r="C5430" i="11"/>
  <c r="C5414" i="11"/>
  <c r="C5398" i="11"/>
  <c r="C5382" i="11"/>
  <c r="C5366" i="11"/>
  <c r="C5350" i="11"/>
  <c r="C5334" i="11"/>
  <c r="C5318" i="11"/>
  <c r="C5302" i="11"/>
  <c r="C5286" i="11"/>
  <c r="C5270" i="11"/>
  <c r="C5254" i="11"/>
  <c r="C5238" i="11"/>
  <c r="C5222" i="11"/>
  <c r="C5206" i="11"/>
  <c r="C5190" i="11"/>
  <c r="C5174" i="11"/>
  <c r="C5158" i="11"/>
  <c r="C5142" i="11"/>
  <c r="C5126" i="11"/>
  <c r="C5110" i="11"/>
  <c r="C5094" i="11"/>
  <c r="C5078" i="11"/>
  <c r="C5062" i="11"/>
  <c r="C5046" i="11"/>
  <c r="C5030" i="11"/>
  <c r="C5014" i="11"/>
  <c r="C4998" i="11"/>
  <c r="C4982" i="11"/>
  <c r="C4966" i="11"/>
  <c r="C4950" i="11"/>
  <c r="C4934" i="11"/>
  <c r="C4918" i="11"/>
  <c r="C4902" i="11"/>
  <c r="C4886" i="11"/>
  <c r="C4870" i="11"/>
  <c r="C4854" i="11"/>
  <c r="C4838" i="11"/>
  <c r="C4822" i="11"/>
  <c r="C4806" i="11"/>
  <c r="C4790" i="11"/>
  <c r="C4774" i="11"/>
  <c r="C4758" i="11"/>
  <c r="C4742" i="11"/>
  <c r="C4726" i="11"/>
  <c r="C4710" i="11"/>
  <c r="C4694" i="11"/>
  <c r="C4678" i="11"/>
  <c r="C4662" i="11"/>
  <c r="C4646" i="11"/>
  <c r="C4630" i="11"/>
  <c r="C4614" i="11"/>
  <c r="C4598" i="11"/>
  <c r="C4582" i="11"/>
  <c r="C4566" i="11"/>
  <c r="C4550" i="11"/>
  <c r="C4534" i="11"/>
  <c r="C4518" i="11"/>
  <c r="C4502" i="11"/>
  <c r="C4486" i="11"/>
  <c r="C4470" i="11"/>
  <c r="C4454" i="11"/>
  <c r="C4438" i="11"/>
  <c r="C4422" i="11"/>
  <c r="C4406" i="11"/>
  <c r="C4390" i="11"/>
  <c r="C4374" i="11"/>
  <c r="C4358" i="11"/>
  <c r="C4342" i="11"/>
  <c r="C4326" i="11"/>
  <c r="C4310" i="11"/>
  <c r="C4294" i="11"/>
  <c r="C4278" i="11"/>
  <c r="C4262" i="11"/>
  <c r="C4246" i="11"/>
  <c r="C4230" i="11"/>
  <c r="C4214" i="11"/>
  <c r="C4198" i="11"/>
  <c r="C4182" i="11"/>
  <c r="C4166" i="11"/>
  <c r="C4150" i="11"/>
  <c r="C4134" i="11"/>
  <c r="C4118" i="11"/>
  <c r="C4102" i="11"/>
  <c r="C4086" i="11"/>
  <c r="C4070" i="11"/>
  <c r="C4054" i="11"/>
  <c r="C4038" i="11"/>
  <c r="C4022" i="11"/>
  <c r="C4006" i="11"/>
  <c r="C3990" i="11"/>
  <c r="C3974" i="11"/>
  <c r="C3958" i="11"/>
  <c r="C3942" i="11"/>
  <c r="C3926" i="11"/>
  <c r="C3910" i="11"/>
  <c r="C3894" i="11"/>
  <c r="C3878" i="11"/>
  <c r="C3862" i="11"/>
  <c r="C3846" i="11"/>
  <c r="C3830" i="11"/>
  <c r="C3814" i="11"/>
  <c r="C3798" i="11"/>
  <c r="C3782" i="11"/>
  <c r="C3766" i="11"/>
  <c r="C3750" i="11"/>
  <c r="C3734" i="11"/>
  <c r="C3718" i="11"/>
  <c r="C3702" i="11"/>
  <c r="C3686" i="11"/>
  <c r="C3670" i="11"/>
  <c r="C3654" i="11"/>
  <c r="C3638" i="11"/>
  <c r="C3622" i="11"/>
  <c r="C3606" i="11"/>
  <c r="C3590" i="11"/>
  <c r="C3574" i="11"/>
  <c r="C3558" i="11"/>
  <c r="C3542" i="11"/>
  <c r="C3526" i="11"/>
  <c r="C3510" i="11"/>
  <c r="C3494" i="11"/>
  <c r="C3478" i="11"/>
  <c r="C3462" i="11"/>
  <c r="C3446" i="11"/>
  <c r="C3430" i="11"/>
  <c r="C3414" i="11"/>
  <c r="C3398" i="11"/>
  <c r="C3382" i="11"/>
  <c r="C3366" i="11"/>
  <c r="C3350" i="11"/>
  <c r="C3334" i="11"/>
  <c r="C3318" i="11"/>
  <c r="C3302" i="11"/>
  <c r="C3286" i="11"/>
  <c r="C3270" i="11"/>
  <c r="C3254" i="11"/>
  <c r="C3238" i="11"/>
  <c r="C3222" i="11"/>
  <c r="C3206" i="11"/>
  <c r="C3190" i="11"/>
  <c r="C3174" i="11"/>
  <c r="C3158" i="11"/>
  <c r="C3142" i="11"/>
  <c r="C3126" i="11"/>
  <c r="C3110" i="11"/>
  <c r="C3102" i="11"/>
  <c r="C3094" i="11"/>
  <c r="C3086" i="11"/>
  <c r="C3078" i="11"/>
  <c r="C3070" i="11"/>
  <c r="C3062" i="11"/>
  <c r="C3054" i="11"/>
  <c r="C3046" i="11"/>
  <c r="C3038" i="11"/>
  <c r="C3030" i="11"/>
  <c r="C3022" i="11"/>
  <c r="C3014" i="11"/>
  <c r="C3006" i="11"/>
  <c r="C2998" i="11"/>
  <c r="C2990" i="11"/>
  <c r="C2982" i="11"/>
  <c r="C2975" i="11"/>
  <c r="C2970" i="11"/>
  <c r="C2965" i="11"/>
  <c r="C2959" i="11"/>
  <c r="C2954" i="11"/>
  <c r="C2949" i="11"/>
  <c r="C2943" i="11"/>
  <c r="C2939" i="11"/>
  <c r="C2935" i="11"/>
  <c r="C2931" i="11"/>
  <c r="C2927" i="11"/>
  <c r="C2923" i="11"/>
  <c r="C2919" i="11"/>
  <c r="C2915" i="11"/>
  <c r="C2911" i="11"/>
  <c r="C2907" i="11"/>
  <c r="C2903" i="11"/>
  <c r="C2899" i="11"/>
  <c r="C2895" i="11"/>
  <c r="C2891" i="11"/>
  <c r="C2887" i="11"/>
  <c r="C2883" i="11"/>
  <c r="C2879" i="11"/>
  <c r="C2875" i="11"/>
  <c r="C2871" i="11"/>
  <c r="C2867" i="11"/>
  <c r="C2863" i="11"/>
  <c r="C2859" i="11"/>
  <c r="C2855" i="11"/>
  <c r="C2851" i="11"/>
  <c r="C2847" i="11"/>
  <c r="C2843" i="11"/>
  <c r="C2839" i="11"/>
  <c r="C2835" i="11"/>
  <c r="C2831" i="11"/>
  <c r="C2827" i="11"/>
  <c r="C2823" i="11"/>
  <c r="C2819" i="11"/>
  <c r="C2815" i="11"/>
  <c r="C2811" i="11"/>
  <c r="C2807" i="11"/>
  <c r="C2803" i="11"/>
  <c r="C2799" i="11"/>
  <c r="C2795" i="11"/>
  <c r="C2791" i="11"/>
  <c r="C2787" i="11"/>
  <c r="C2783" i="11"/>
  <c r="C2779" i="11"/>
  <c r="C2775" i="11"/>
  <c r="C2771" i="11"/>
  <c r="C2767" i="11"/>
  <c r="C2763" i="11"/>
  <c r="C2759" i="11"/>
  <c r="C2755" i="11"/>
  <c r="C2751" i="11"/>
  <c r="C2747" i="11"/>
  <c r="C2743" i="11"/>
  <c r="C2739" i="11"/>
  <c r="C2735" i="11"/>
  <c r="C2731" i="11"/>
  <c r="C2727" i="11"/>
  <c r="C2723" i="11"/>
  <c r="C2719" i="11"/>
  <c r="C2715" i="11"/>
  <c r="C2711" i="11"/>
  <c r="C2707" i="11"/>
  <c r="C2703" i="11"/>
  <c r="C2699" i="11"/>
  <c r="C2695" i="11"/>
  <c r="C2691" i="11"/>
  <c r="C2687" i="11"/>
  <c r="C2683" i="11"/>
  <c r="C2679" i="11"/>
  <c r="C2675" i="11"/>
  <c r="C2671" i="11"/>
  <c r="C2667" i="11"/>
  <c r="C2663" i="11"/>
  <c r="C2659" i="11"/>
  <c r="C2655" i="11"/>
  <c r="C2651" i="11"/>
  <c r="C2647" i="11"/>
  <c r="C2643" i="11"/>
  <c r="C2639" i="11"/>
  <c r="C2635" i="11"/>
  <c r="C2631" i="11"/>
  <c r="C2627" i="11"/>
  <c r="C2623" i="11"/>
  <c r="C2619" i="11"/>
  <c r="C2615" i="11"/>
  <c r="C2611" i="11"/>
  <c r="C2607" i="11"/>
  <c r="C2603" i="11"/>
  <c r="C2599" i="11"/>
  <c r="C2595" i="11"/>
  <c r="C2591" i="11"/>
  <c r="C2587" i="11"/>
  <c r="C2583" i="11"/>
  <c r="C2579" i="11"/>
  <c r="C2575" i="11"/>
  <c r="C2571" i="11"/>
  <c r="C2567" i="11"/>
  <c r="C2563" i="11"/>
  <c r="C2559" i="11"/>
  <c r="C2555" i="11"/>
  <c r="C2551" i="11"/>
  <c r="C2547" i="11"/>
  <c r="C2543" i="11"/>
  <c r="C2539" i="11"/>
  <c r="C2535" i="11"/>
  <c r="C2531" i="11"/>
  <c r="C2527" i="11"/>
  <c r="C2523" i="11"/>
  <c r="C2519" i="11"/>
  <c r="C2515" i="11"/>
  <c r="C2511" i="11"/>
  <c r="C2507" i="11"/>
  <c r="C2503" i="11"/>
  <c r="C2499" i="11"/>
  <c r="C2495" i="11"/>
  <c r="C2491" i="11"/>
  <c r="C2487" i="11"/>
  <c r="C2483" i="11"/>
  <c r="C2479" i="11"/>
  <c r="C2475" i="11"/>
  <c r="C2471" i="11"/>
  <c r="C2467" i="11"/>
  <c r="C2463" i="11"/>
  <c r="C2459" i="11"/>
  <c r="C2455" i="11"/>
  <c r="C2451" i="11"/>
  <c r="C2447" i="11"/>
  <c r="C2443" i="11"/>
  <c r="C2439" i="11"/>
  <c r="C2435" i="11"/>
  <c r="C2431" i="11"/>
  <c r="C2427" i="11"/>
  <c r="C2423" i="11"/>
  <c r="C2419" i="11"/>
  <c r="C2415" i="11"/>
  <c r="C2411" i="11"/>
  <c r="C2407" i="11"/>
  <c r="C2403" i="11"/>
  <c r="C2399" i="11"/>
  <c r="C2395" i="11"/>
  <c r="C2391" i="11"/>
  <c r="C2387" i="11"/>
  <c r="C2383" i="11"/>
  <c r="C2379" i="11"/>
  <c r="C2375" i="11"/>
  <c r="C2371" i="11"/>
  <c r="C2367" i="11"/>
  <c r="C2363" i="11"/>
  <c r="C2359" i="11"/>
  <c r="C2355" i="11"/>
  <c r="C2351" i="11"/>
  <c r="C2347" i="11"/>
  <c r="C2343" i="11"/>
  <c r="C2339" i="11"/>
  <c r="C2335" i="11"/>
  <c r="C2331" i="11"/>
  <c r="C2327" i="11"/>
  <c r="C2323" i="11"/>
  <c r="C2319" i="11"/>
  <c r="C2315" i="11"/>
  <c r="C2311" i="11"/>
  <c r="C2307" i="11"/>
  <c r="C2303" i="11"/>
  <c r="C2299" i="11"/>
  <c r="C2295" i="11"/>
  <c r="C2291" i="11"/>
  <c r="C2287" i="11"/>
  <c r="C2283" i="11"/>
  <c r="C2279" i="11"/>
  <c r="C2275" i="11"/>
  <c r="C2271" i="11"/>
  <c r="C2267" i="11"/>
  <c r="C2263" i="11"/>
  <c r="C2259" i="11"/>
  <c r="C2255" i="11"/>
  <c r="C2251" i="11"/>
  <c r="C2247" i="11"/>
  <c r="C2243" i="11"/>
  <c r="C2239" i="11"/>
  <c r="C2235" i="11"/>
  <c r="C2231" i="11"/>
  <c r="C2227" i="11"/>
  <c r="C2223" i="11"/>
  <c r="C2219" i="11"/>
  <c r="C2215" i="11"/>
  <c r="C2211" i="11"/>
  <c r="C2207" i="11"/>
  <c r="C2203" i="11"/>
  <c r="C2199" i="11"/>
  <c r="C2195" i="11"/>
  <c r="C2191" i="11"/>
  <c r="C2187" i="11"/>
  <c r="C2183" i="11"/>
  <c r="C2179" i="11"/>
  <c r="C2175" i="11"/>
  <c r="C2171" i="11"/>
  <c r="C2167" i="11"/>
  <c r="C2163" i="11"/>
  <c r="C2159" i="11"/>
  <c r="C2155" i="11"/>
  <c r="C2151" i="11"/>
  <c r="C2147" i="11"/>
  <c r="C2143" i="11"/>
  <c r="C2139" i="11"/>
  <c r="C2135" i="11"/>
  <c r="C2131" i="11"/>
  <c r="C2127" i="11"/>
  <c r="C2123" i="11"/>
  <c r="C2119" i="11"/>
  <c r="C2115" i="11"/>
  <c r="C2111" i="11"/>
  <c r="C2107" i="11"/>
  <c r="C2103" i="11"/>
  <c r="C2099" i="11"/>
  <c r="C2095" i="11"/>
  <c r="C2091" i="11"/>
  <c r="C2087" i="11"/>
  <c r="C2083" i="11"/>
  <c r="C2079" i="11"/>
  <c r="C2075" i="11"/>
  <c r="C2071" i="11"/>
  <c r="C2067" i="11"/>
  <c r="C2063" i="11"/>
  <c r="C2059" i="11"/>
  <c r="C2055" i="11"/>
  <c r="C2051" i="11"/>
  <c r="C2047" i="11"/>
  <c r="C2043" i="11"/>
  <c r="C2039" i="11"/>
  <c r="C2035" i="11"/>
  <c r="C2031" i="11"/>
  <c r="C2027" i="11"/>
  <c r="C2023" i="11"/>
  <c r="C2019" i="11"/>
  <c r="C2015" i="11"/>
  <c r="C2011" i="11"/>
  <c r="C2007" i="11"/>
  <c r="C2003" i="11"/>
  <c r="C1999" i="11"/>
  <c r="C1995" i="11"/>
  <c r="C1991" i="11"/>
  <c r="C1987" i="11"/>
  <c r="C1983" i="11"/>
  <c r="C1979" i="11"/>
  <c r="C1975" i="11"/>
  <c r="C1971" i="11"/>
  <c r="C1967" i="11"/>
  <c r="C1963" i="11"/>
  <c r="C1959" i="11"/>
  <c r="C1955" i="11"/>
  <c r="C1951" i="11"/>
  <c r="C1947" i="11"/>
  <c r="C1943" i="11"/>
  <c r="C1939" i="11"/>
  <c r="C1935" i="11"/>
  <c r="C1931" i="11"/>
  <c r="C1927" i="11"/>
  <c r="C1923" i="11"/>
  <c r="C1919" i="11"/>
  <c r="C1915" i="11"/>
  <c r="C1911" i="11"/>
  <c r="C1907" i="11"/>
  <c r="C1903" i="11"/>
  <c r="C1899" i="11"/>
  <c r="C1895" i="11"/>
  <c r="C1891" i="11"/>
  <c r="C1887" i="11"/>
  <c r="C1883" i="11"/>
  <c r="C1879" i="11"/>
  <c r="C1875" i="11"/>
  <c r="C1871" i="11"/>
  <c r="C1867" i="11"/>
  <c r="C1863" i="11"/>
  <c r="C1859" i="11"/>
  <c r="C1855" i="11"/>
  <c r="C1851" i="11"/>
  <c r="C1847" i="11"/>
  <c r="C1843" i="11"/>
  <c r="C1839" i="11"/>
  <c r="C1835" i="11"/>
  <c r="C1831" i="11"/>
  <c r="C1827" i="11"/>
  <c r="C1823" i="11"/>
  <c r="C1819" i="11"/>
  <c r="C1815" i="11"/>
  <c r="C1811" i="11"/>
  <c r="C1807" i="11"/>
  <c r="C1803" i="11"/>
  <c r="C1799" i="11"/>
  <c r="C1795" i="11"/>
  <c r="C1791" i="11"/>
  <c r="C1787" i="11"/>
  <c r="C1783" i="11"/>
  <c r="C1779" i="11"/>
  <c r="C1775" i="11"/>
  <c r="C1771" i="11"/>
  <c r="C1767" i="11"/>
  <c r="C1763" i="11"/>
  <c r="C1759" i="11"/>
  <c r="C1755" i="11"/>
  <c r="C1751" i="11"/>
  <c r="C1747" i="11"/>
  <c r="C1743" i="11"/>
  <c r="C1739" i="11"/>
  <c r="C1735" i="11"/>
  <c r="C1731" i="11"/>
  <c r="C1727" i="11"/>
  <c r="C1723" i="11"/>
  <c r="C1719" i="11"/>
  <c r="C1715" i="11"/>
  <c r="C1711" i="11"/>
  <c r="C1707" i="11"/>
  <c r="C1703" i="11"/>
  <c r="C1699" i="11"/>
  <c r="C1695" i="11"/>
  <c r="C1691" i="11"/>
  <c r="C1687" i="11"/>
  <c r="C1683" i="11"/>
  <c r="C1679" i="11"/>
  <c r="C1675" i="11"/>
  <c r="C1671" i="11"/>
  <c r="C1667" i="11"/>
  <c r="C1663" i="11"/>
  <c r="C1659" i="11"/>
  <c r="C1655" i="11"/>
  <c r="C1651" i="11"/>
  <c r="C1647" i="11"/>
  <c r="C1643" i="11"/>
  <c r="C1639" i="11"/>
  <c r="C1635" i="11"/>
  <c r="C1631" i="11"/>
  <c r="C1627" i="11"/>
  <c r="C1623" i="11"/>
  <c r="C1619" i="11"/>
  <c r="C1615" i="11"/>
  <c r="C1611" i="11"/>
  <c r="C1607" i="11"/>
  <c r="C1603" i="11"/>
  <c r="C1599" i="11"/>
  <c r="C1595" i="11"/>
  <c r="C1591" i="11"/>
  <c r="C1587" i="11"/>
  <c r="C1583" i="11"/>
  <c r="C1579" i="11"/>
  <c r="C1575" i="11"/>
  <c r="C1571" i="11"/>
  <c r="C1567" i="11"/>
  <c r="C1563" i="11"/>
  <c r="C1559" i="11"/>
  <c r="C1555" i="11"/>
  <c r="C1551" i="11"/>
  <c r="C1547" i="11"/>
  <c r="C1543" i="11"/>
  <c r="C1539" i="11"/>
  <c r="C1535" i="11"/>
  <c r="C1531" i="11"/>
  <c r="C1527" i="11"/>
  <c r="C1523" i="11"/>
  <c r="C1519" i="11"/>
  <c r="C1515" i="11"/>
  <c r="C1511" i="11"/>
  <c r="C1507" i="11"/>
  <c r="C1503" i="11"/>
  <c r="C1499" i="11"/>
  <c r="C1495" i="11"/>
  <c r="C1491" i="11"/>
  <c r="C1487" i="11"/>
  <c r="C1483" i="11"/>
  <c r="C1479" i="11"/>
  <c r="C1475" i="11"/>
  <c r="C1471" i="11"/>
  <c r="C1467" i="11"/>
  <c r="C1463" i="11"/>
  <c r="C1459" i="11"/>
  <c r="C1455" i="11"/>
  <c r="C1451" i="11"/>
  <c r="C1447" i="11"/>
  <c r="C1443" i="11"/>
  <c r="C1439" i="11"/>
  <c r="C1435" i="11"/>
  <c r="C1431" i="11"/>
  <c r="C1427" i="11"/>
  <c r="C1423" i="11"/>
  <c r="C1419" i="11"/>
  <c r="C1415" i="11"/>
  <c r="C1411" i="11"/>
  <c r="C1407" i="11"/>
  <c r="C1403" i="11"/>
  <c r="C1399" i="11"/>
  <c r="C1395" i="11"/>
  <c r="C1391" i="11"/>
  <c r="C1387" i="11"/>
  <c r="C1383" i="11"/>
  <c r="C1379" i="11"/>
  <c r="C1375" i="11"/>
  <c r="C1371" i="11"/>
  <c r="C1367" i="11"/>
  <c r="C1363" i="11"/>
  <c r="C1359" i="11"/>
  <c r="C1355" i="11"/>
  <c r="C1351" i="11"/>
  <c r="C1347" i="11"/>
  <c r="C1343" i="11"/>
  <c r="C1339" i="11"/>
  <c r="C1335" i="11"/>
  <c r="C1331" i="11"/>
  <c r="C1327" i="11"/>
  <c r="C1323" i="11"/>
  <c r="C1319" i="11"/>
  <c r="C1315" i="11"/>
  <c r="C1311" i="11"/>
  <c r="C1307" i="11"/>
  <c r="C1303" i="11"/>
  <c r="C1299" i="11"/>
  <c r="C1295" i="11"/>
  <c r="C1291" i="11"/>
  <c r="C1287" i="11"/>
  <c r="C1283" i="11"/>
  <c r="C1279" i="11"/>
  <c r="C1275" i="11"/>
  <c r="C1271" i="11"/>
  <c r="C1267" i="11"/>
  <c r="C1263" i="11"/>
  <c r="C1259" i="11"/>
  <c r="C1255" i="11"/>
  <c r="C1251" i="11"/>
  <c r="C1247" i="11"/>
  <c r="C1243" i="11"/>
  <c r="C1239" i="11"/>
  <c r="C1235" i="11"/>
  <c r="C1231" i="11"/>
  <c r="C1227" i="11"/>
  <c r="C1223" i="11"/>
  <c r="C1219" i="11"/>
  <c r="C1215" i="11"/>
  <c r="C1211" i="11"/>
  <c r="C1207" i="11"/>
  <c r="C1203" i="11"/>
  <c r="C1199" i="11"/>
  <c r="C1195" i="11"/>
  <c r="C1191" i="11"/>
  <c r="C1187" i="11"/>
  <c r="C1183" i="11"/>
  <c r="C1179" i="11"/>
  <c r="C1175" i="11"/>
  <c r="C1171" i="11"/>
  <c r="C1167" i="11"/>
  <c r="C1163" i="11"/>
  <c r="C1159" i="11"/>
  <c r="C1155" i="11"/>
  <c r="C1151" i="11"/>
  <c r="C1147" i="11"/>
  <c r="C1143" i="11"/>
  <c r="C1139" i="11"/>
  <c r="C1135" i="11"/>
  <c r="C1131" i="11"/>
  <c r="C1127" i="11"/>
  <c r="C1123" i="11"/>
  <c r="C1119" i="11"/>
  <c r="C1115" i="11"/>
  <c r="C1111" i="11"/>
  <c r="C1107" i="11"/>
  <c r="C1103" i="11"/>
  <c r="C1099" i="11"/>
  <c r="C1095" i="11"/>
  <c r="C1091" i="11"/>
  <c r="C1087" i="11"/>
  <c r="C1083" i="11"/>
  <c r="C1079" i="11"/>
  <c r="C1075" i="11"/>
  <c r="C1071" i="11"/>
  <c r="C1067" i="11"/>
  <c r="C1063" i="11"/>
  <c r="C1059" i="11"/>
  <c r="C1055" i="11"/>
  <c r="C1051" i="11"/>
  <c r="C1047" i="11"/>
  <c r="C1043" i="11"/>
  <c r="C1039" i="11"/>
  <c r="C1035" i="11"/>
  <c r="C1031" i="11"/>
  <c r="C1027" i="11"/>
  <c r="C1023" i="11"/>
  <c r="C1019" i="11"/>
  <c r="C1015" i="11"/>
  <c r="C1011" i="11"/>
  <c r="C1007" i="11"/>
  <c r="C1003" i="11"/>
  <c r="C999" i="11"/>
  <c r="C995" i="11"/>
  <c r="C991" i="11"/>
  <c r="C987" i="11"/>
  <c r="C983" i="11"/>
  <c r="C979" i="11"/>
  <c r="C975" i="11"/>
  <c r="C971" i="11"/>
  <c r="C967" i="11"/>
  <c r="C963" i="11"/>
  <c r="C959" i="11"/>
  <c r="C955" i="11"/>
  <c r="C951" i="11"/>
  <c r="C947" i="11"/>
  <c r="C943" i="11"/>
  <c r="C939" i="11"/>
  <c r="C935" i="11"/>
  <c r="C931" i="11"/>
  <c r="C927" i="11"/>
  <c r="C923" i="11"/>
  <c r="C919" i="11"/>
  <c r="C915" i="11"/>
  <c r="C911" i="11"/>
  <c r="C907" i="11"/>
  <c r="C903" i="11"/>
  <c r="C899" i="11"/>
  <c r="C895" i="11"/>
  <c r="C891" i="11"/>
  <c r="C887" i="11"/>
  <c r="C883" i="11"/>
  <c r="C879" i="11"/>
  <c r="C875" i="11"/>
  <c r="C871" i="11"/>
  <c r="C867" i="11"/>
  <c r="C863" i="11"/>
  <c r="C859" i="11"/>
  <c r="C855" i="11"/>
  <c r="C851" i="11"/>
  <c r="C847" i="11"/>
  <c r="C843" i="11"/>
  <c r="C839" i="11"/>
  <c r="C835" i="11"/>
  <c r="C831" i="11"/>
  <c r="C827" i="11"/>
  <c r="C823" i="11"/>
  <c r="C819" i="11"/>
  <c r="C815" i="11"/>
  <c r="C811" i="11"/>
  <c r="C807" i="11"/>
  <c r="C803" i="11"/>
  <c r="C799" i="11"/>
  <c r="C795" i="11"/>
  <c r="C791" i="11"/>
  <c r="C787" i="11"/>
  <c r="C783" i="11"/>
  <c r="C779" i="11"/>
  <c r="C775" i="11"/>
  <c r="C771" i="11"/>
  <c r="C767" i="11"/>
  <c r="C763" i="11"/>
  <c r="C759" i="11"/>
  <c r="C755" i="11"/>
  <c r="C751" i="11"/>
  <c r="C747" i="11"/>
  <c r="C743" i="11"/>
  <c r="C739" i="11"/>
  <c r="C735" i="11"/>
  <c r="C731" i="11"/>
  <c r="C727" i="11"/>
  <c r="C723" i="11"/>
  <c r="C719" i="11"/>
  <c r="C715" i="11"/>
  <c r="C711" i="11"/>
  <c r="C707" i="11"/>
  <c r="C703" i="11"/>
  <c r="C699" i="11"/>
  <c r="C695" i="11"/>
  <c r="C691" i="11"/>
  <c r="C687" i="11"/>
  <c r="C683" i="11"/>
  <c r="C679" i="11"/>
  <c r="C675" i="11"/>
  <c r="C671" i="11"/>
  <c r="C667" i="11"/>
  <c r="C663" i="11"/>
  <c r="C659" i="11"/>
  <c r="C655" i="11"/>
  <c r="C651" i="11"/>
  <c r="C647" i="11"/>
  <c r="C643" i="11"/>
  <c r="C639" i="11"/>
  <c r="C635" i="11"/>
  <c r="C631" i="11"/>
  <c r="C627" i="11"/>
  <c r="C623" i="11"/>
  <c r="C619" i="11"/>
  <c r="C615" i="11"/>
  <c r="C611" i="11"/>
  <c r="C607" i="11"/>
  <c r="C603" i="11"/>
  <c r="C599" i="11"/>
  <c r="C595" i="11"/>
  <c r="C591" i="11"/>
  <c r="C587" i="11"/>
  <c r="C583" i="11"/>
  <c r="C579" i="11"/>
  <c r="C575" i="11"/>
  <c r="C571" i="11"/>
  <c r="C567" i="11"/>
  <c r="C563" i="11"/>
  <c r="C559" i="11"/>
  <c r="C555" i="11"/>
  <c r="C551" i="11"/>
  <c r="C547" i="11"/>
  <c r="C543" i="11"/>
  <c r="C539" i="11"/>
  <c r="C535" i="11"/>
  <c r="C531" i="11"/>
  <c r="C527" i="11"/>
  <c r="C523" i="11"/>
  <c r="C519" i="11"/>
  <c r="C515" i="11"/>
  <c r="C511" i="11"/>
  <c r="C507" i="11"/>
  <c r="C503" i="11"/>
  <c r="C499" i="11"/>
  <c r="C495" i="11"/>
  <c r="C491" i="11"/>
  <c r="C487" i="11"/>
  <c r="C483" i="11"/>
  <c r="C479" i="11"/>
  <c r="C475" i="11"/>
  <c r="C471" i="11"/>
  <c r="C467" i="11"/>
  <c r="C463" i="11"/>
  <c r="C459" i="11"/>
  <c r="C455" i="11"/>
  <c r="C451" i="11"/>
  <c r="C447" i="11"/>
  <c r="C443" i="11"/>
  <c r="C439" i="11"/>
  <c r="C435" i="11"/>
  <c r="C431" i="11"/>
  <c r="C427" i="11"/>
  <c r="C423" i="11"/>
  <c r="C419" i="11"/>
  <c r="C415" i="11"/>
  <c r="C411" i="11"/>
  <c r="C407" i="11"/>
  <c r="C403" i="11"/>
  <c r="C399" i="11"/>
  <c r="C395" i="11"/>
  <c r="C391" i="11"/>
  <c r="C387" i="11"/>
  <c r="C383" i="11"/>
  <c r="C379" i="11"/>
  <c r="C375" i="11"/>
  <c r="C371" i="11"/>
  <c r="C367" i="11"/>
  <c r="C363" i="11"/>
  <c r="C359" i="11"/>
  <c r="C355" i="11"/>
  <c r="C351" i="11"/>
  <c r="C347" i="11"/>
  <c r="C343" i="11"/>
  <c r="C339" i="11"/>
  <c r="C335" i="11"/>
  <c r="C331" i="11"/>
  <c r="C327" i="11"/>
  <c r="C323" i="11"/>
  <c r="C319" i="11"/>
  <c r="C315" i="11"/>
  <c r="C311" i="11"/>
  <c r="C307" i="11"/>
  <c r="C303" i="11"/>
  <c r="C299" i="11"/>
  <c r="C295" i="11"/>
  <c r="C291" i="11"/>
  <c r="C287" i="11"/>
  <c r="C283" i="11"/>
  <c r="C279" i="11"/>
  <c r="C275" i="11"/>
  <c r="C271" i="11"/>
  <c r="C267" i="11"/>
  <c r="C263" i="11"/>
  <c r="C259" i="11"/>
  <c r="C255" i="11"/>
  <c r="C251" i="11"/>
  <c r="C247" i="11"/>
  <c r="C243" i="11"/>
  <c r="C239" i="11"/>
  <c r="C235" i="11"/>
  <c r="C231" i="11"/>
  <c r="C227" i="11"/>
  <c r="C223" i="11"/>
  <c r="C219" i="11"/>
  <c r="C215" i="11"/>
  <c r="C211" i="11"/>
  <c r="C207" i="11"/>
  <c r="C203" i="11"/>
  <c r="C199" i="11"/>
  <c r="C195" i="11"/>
  <c r="C191" i="11"/>
  <c r="C187" i="11"/>
  <c r="C183" i="11"/>
  <c r="C179" i="11"/>
  <c r="C175" i="11"/>
  <c r="C171" i="11"/>
  <c r="C167" i="11"/>
  <c r="C163" i="11"/>
  <c r="C159" i="11"/>
  <c r="C155" i="11"/>
  <c r="C151" i="11"/>
  <c r="C147" i="11"/>
  <c r="C143" i="11"/>
  <c r="C139" i="11"/>
  <c r="C135" i="11"/>
  <c r="C131" i="11"/>
  <c r="C127" i="11"/>
  <c r="C123" i="11"/>
  <c r="C119" i="11"/>
  <c r="C115" i="11"/>
  <c r="C111" i="11"/>
  <c r="C107" i="11"/>
  <c r="C103" i="11"/>
  <c r="C99" i="11"/>
  <c r="C95" i="11"/>
  <c r="C91" i="11"/>
  <c r="C87" i="11"/>
  <c r="C83" i="11"/>
  <c r="C79" i="11"/>
  <c r="C75" i="11"/>
  <c r="C71" i="11"/>
  <c r="C67" i="11"/>
  <c r="C63" i="11"/>
  <c r="C59" i="11"/>
  <c r="C55" i="11"/>
  <c r="C51" i="11"/>
  <c r="C47" i="11"/>
  <c r="C43" i="11"/>
  <c r="C39" i="11"/>
  <c r="C35" i="11"/>
  <c r="C31" i="11"/>
  <c r="C27" i="11"/>
  <c r="C23" i="11"/>
  <c r="C19" i="11"/>
  <c r="C15" i="11"/>
  <c r="J10012" i="11"/>
  <c r="J10008" i="11"/>
  <c r="J10004" i="11"/>
  <c r="J10000" i="11"/>
  <c r="J9996" i="11"/>
  <c r="J9992" i="11"/>
  <c r="J9988" i="11"/>
  <c r="J9984" i="11"/>
  <c r="J9980" i="11"/>
  <c r="J9976" i="11"/>
  <c r="J9972" i="11"/>
  <c r="J9968" i="11"/>
  <c r="J9964" i="11"/>
  <c r="J9960" i="11"/>
  <c r="J9956" i="11"/>
  <c r="J9952" i="11"/>
  <c r="J9948" i="11"/>
  <c r="J9944" i="11"/>
  <c r="J9940" i="11"/>
  <c r="J9936" i="11"/>
  <c r="J9932" i="11"/>
  <c r="J9928" i="11"/>
  <c r="J9924" i="11"/>
  <c r="J9920" i="11"/>
  <c r="J9916" i="11"/>
  <c r="J9912" i="11"/>
  <c r="J9908" i="11"/>
  <c r="J9904" i="11"/>
  <c r="J9900" i="11"/>
  <c r="J9896" i="11"/>
  <c r="J9892" i="11"/>
  <c r="J9888" i="11"/>
  <c r="J9884" i="11"/>
  <c r="J9880" i="11"/>
  <c r="J9876" i="11"/>
  <c r="J9872" i="11"/>
  <c r="J9868" i="11"/>
  <c r="J9864" i="11"/>
  <c r="J9860" i="11"/>
  <c r="J9856" i="11"/>
  <c r="J9852" i="11"/>
  <c r="J9848" i="11"/>
  <c r="J9844" i="11"/>
  <c r="J9840" i="11"/>
  <c r="J9836" i="11"/>
  <c r="J9832" i="11"/>
  <c r="J9828" i="11"/>
  <c r="J9824" i="11"/>
  <c r="J9820" i="11"/>
  <c r="J9816" i="11"/>
  <c r="J9812" i="11"/>
  <c r="J9808" i="11"/>
  <c r="J9804" i="11"/>
  <c r="J9800" i="11"/>
  <c r="J9796" i="11"/>
  <c r="J9792" i="11"/>
  <c r="J9788" i="11"/>
  <c r="J10011" i="11"/>
  <c r="J10007" i="11"/>
  <c r="J10003" i="11"/>
  <c r="J9999" i="11"/>
  <c r="J9995" i="11"/>
  <c r="J9991" i="11"/>
  <c r="J9987" i="11"/>
  <c r="J9983" i="11"/>
  <c r="J9979" i="11"/>
  <c r="J9975" i="11"/>
  <c r="J9971" i="11"/>
  <c r="J9967" i="11"/>
  <c r="J9963" i="11"/>
  <c r="J9959" i="11"/>
  <c r="J9955" i="11"/>
  <c r="J9951" i="11"/>
  <c r="J9947" i="11"/>
  <c r="J9943" i="11"/>
  <c r="J9939" i="11"/>
  <c r="J9935" i="11"/>
  <c r="J9931" i="11"/>
  <c r="J9927" i="11"/>
  <c r="J9923" i="11"/>
  <c r="J9919" i="11"/>
  <c r="J9915" i="11"/>
  <c r="J9911" i="11"/>
  <c r="J9907" i="11"/>
  <c r="J9903" i="11"/>
  <c r="J9899" i="11"/>
  <c r="J9895" i="11"/>
  <c r="J9891" i="11"/>
  <c r="J9887" i="11"/>
  <c r="J9883" i="11"/>
  <c r="J9879" i="11"/>
  <c r="J9875" i="11"/>
  <c r="J9871" i="11"/>
  <c r="J9867" i="11"/>
  <c r="J9863" i="11"/>
  <c r="J9859" i="11"/>
  <c r="J9855" i="11"/>
  <c r="J9851" i="11"/>
  <c r="J9847" i="11"/>
  <c r="J9843" i="11"/>
  <c r="J9839" i="11"/>
  <c r="J9835" i="11"/>
  <c r="J9831" i="11"/>
  <c r="J9827" i="11"/>
  <c r="J9823" i="11"/>
  <c r="J9819" i="11"/>
  <c r="J9815" i="11"/>
  <c r="J10013" i="11"/>
  <c r="J10009" i="11"/>
  <c r="J10005" i="11"/>
  <c r="J10001" i="11"/>
  <c r="J9997" i="11"/>
  <c r="J9993" i="11"/>
  <c r="J9989" i="11"/>
  <c r="J9985" i="11"/>
  <c r="J9981" i="11"/>
  <c r="J9977" i="11"/>
  <c r="J9973" i="11"/>
  <c r="J9969" i="11"/>
  <c r="J9965" i="11"/>
  <c r="J9961" i="11"/>
  <c r="J9957" i="11"/>
  <c r="J9953" i="11"/>
  <c r="J9949" i="11"/>
  <c r="J9945" i="11"/>
  <c r="J9941" i="11"/>
  <c r="J9937" i="11"/>
  <c r="J9933" i="11"/>
  <c r="J9929" i="11"/>
  <c r="J9925" i="11"/>
  <c r="J9921" i="11"/>
  <c r="J9917" i="11"/>
  <c r="J9913" i="11"/>
  <c r="J9909" i="11"/>
  <c r="J9905" i="11"/>
  <c r="J9901" i="11"/>
  <c r="J9897" i="11"/>
  <c r="J9893" i="11"/>
  <c r="J9889" i="11"/>
  <c r="J9885" i="11"/>
  <c r="J9881" i="11"/>
  <c r="J9877" i="11"/>
  <c r="J9873" i="11"/>
  <c r="J9869" i="11"/>
  <c r="J9865" i="11"/>
  <c r="J9861" i="11"/>
  <c r="J10010" i="11"/>
  <c r="J9994" i="11"/>
  <c r="J9978" i="11"/>
  <c r="J9962" i="11"/>
  <c r="J9946" i="11"/>
  <c r="J9930" i="11"/>
  <c r="J9914" i="11"/>
  <c r="J9898" i="11"/>
  <c r="J9882" i="11"/>
  <c r="J9866" i="11"/>
  <c r="J9854" i="11"/>
  <c r="J9846" i="11"/>
  <c r="J9838" i="11"/>
  <c r="J9830" i="11"/>
  <c r="J9822" i="11"/>
  <c r="J9814" i="11"/>
  <c r="J9809" i="11"/>
  <c r="J9803" i="11"/>
  <c r="J9798" i="11"/>
  <c r="J9793" i="11"/>
  <c r="J9787" i="11"/>
  <c r="J9783" i="11"/>
  <c r="J9779" i="11"/>
  <c r="J9775" i="11"/>
  <c r="J9771" i="11"/>
  <c r="J9767" i="11"/>
  <c r="J9763" i="11"/>
  <c r="J9759" i="11"/>
  <c r="J9755" i="11"/>
  <c r="J9751" i="11"/>
  <c r="J9747" i="11"/>
  <c r="J9743" i="11"/>
  <c r="J9739" i="11"/>
  <c r="J9735" i="11"/>
  <c r="J9731" i="11"/>
  <c r="J9727" i="11"/>
  <c r="J9723" i="11"/>
  <c r="J9719" i="11"/>
  <c r="J9715" i="11"/>
  <c r="J9711" i="11"/>
  <c r="J9707" i="11"/>
  <c r="J9703" i="11"/>
  <c r="J9699" i="11"/>
  <c r="J9695" i="11"/>
  <c r="J9691" i="11"/>
  <c r="J9687" i="11"/>
  <c r="J9683" i="11"/>
  <c r="J9679" i="11"/>
  <c r="J9675" i="11"/>
  <c r="J9671" i="11"/>
  <c r="J9667" i="11"/>
  <c r="J9663" i="11"/>
  <c r="J9659" i="11"/>
  <c r="J9655" i="11"/>
  <c r="J9651" i="11"/>
  <c r="J9647" i="11"/>
  <c r="J9643" i="11"/>
  <c r="J9639" i="11"/>
  <c r="J9635" i="11"/>
  <c r="J9631" i="11"/>
  <c r="J9627" i="11"/>
  <c r="J9623" i="11"/>
  <c r="J9619" i="11"/>
  <c r="J9615" i="11"/>
  <c r="J9611" i="11"/>
  <c r="J9607" i="11"/>
  <c r="J9603" i="11"/>
  <c r="J9599" i="11"/>
  <c r="J9595" i="11"/>
  <c r="J9591" i="11"/>
  <c r="J9587" i="11"/>
  <c r="J9583" i="11"/>
  <c r="J9579" i="11"/>
  <c r="J9575" i="11"/>
  <c r="J9571" i="11"/>
  <c r="J9567" i="11"/>
  <c r="J9563" i="11"/>
  <c r="J9559" i="11"/>
  <c r="J10002" i="11"/>
  <c r="J9982" i="11"/>
  <c r="J9958" i="11"/>
  <c r="J9938" i="11"/>
  <c r="J9918" i="11"/>
  <c r="J9894" i="11"/>
  <c r="J9874" i="11"/>
  <c r="J9857" i="11"/>
  <c r="J9845" i="11"/>
  <c r="J9834" i="11"/>
  <c r="J9825" i="11"/>
  <c r="J9813" i="11"/>
  <c r="J9806" i="11"/>
  <c r="J9799" i="11"/>
  <c r="J9791" i="11"/>
  <c r="J9785" i="11"/>
  <c r="J9780" i="11"/>
  <c r="J9774" i="11"/>
  <c r="J9769" i="11"/>
  <c r="J9764" i="11"/>
  <c r="J9758" i="11"/>
  <c r="J9753" i="11"/>
  <c r="J9748" i="11"/>
  <c r="J9742" i="11"/>
  <c r="J9737" i="11"/>
  <c r="J9732" i="11"/>
  <c r="J9726" i="11"/>
  <c r="J9721" i="11"/>
  <c r="J9716" i="11"/>
  <c r="J9710" i="11"/>
  <c r="J9705" i="11"/>
  <c r="J9700" i="11"/>
  <c r="J9694" i="11"/>
  <c r="J9689" i="11"/>
  <c r="J9684" i="11"/>
  <c r="J9678" i="11"/>
  <c r="J9673" i="11"/>
  <c r="J9668" i="11"/>
  <c r="J9662" i="11"/>
  <c r="J9657" i="11"/>
  <c r="J9652" i="11"/>
  <c r="J9646" i="11"/>
  <c r="J9641" i="11"/>
  <c r="J9636" i="11"/>
  <c r="J9630" i="11"/>
  <c r="J9625" i="11"/>
  <c r="J9620" i="11"/>
  <c r="J9614" i="11"/>
  <c r="J9609" i="11"/>
  <c r="J9604" i="11"/>
  <c r="J9598" i="11"/>
  <c r="J9593" i="11"/>
  <c r="J9588" i="11"/>
  <c r="J9582" i="11"/>
  <c r="J9577" i="11"/>
  <c r="J9572" i="11"/>
  <c r="J9566" i="11"/>
  <c r="J9561" i="11"/>
  <c r="J9556" i="11"/>
  <c r="J9552" i="11"/>
  <c r="J9548" i="11"/>
  <c r="J9544" i="11"/>
  <c r="J9540" i="11"/>
  <c r="J9536" i="11"/>
  <c r="J9532" i="11"/>
  <c r="J9528" i="11"/>
  <c r="J9524" i="11"/>
  <c r="J9520" i="11"/>
  <c r="J9516" i="11"/>
  <c r="J9512" i="11"/>
  <c r="J9508" i="11"/>
  <c r="J9504" i="11"/>
  <c r="J9500" i="11"/>
  <c r="J9496" i="11"/>
  <c r="J9492" i="11"/>
  <c r="J9488" i="11"/>
  <c r="J9484" i="11"/>
  <c r="J9480" i="11"/>
  <c r="J9476" i="11"/>
  <c r="J9472" i="11"/>
  <c r="J9468" i="11"/>
  <c r="J9464" i="11"/>
  <c r="J9460" i="11"/>
  <c r="J9456" i="11"/>
  <c r="J9452" i="11"/>
  <c r="J9448" i="11"/>
  <c r="J9444" i="11"/>
  <c r="J9440" i="11"/>
  <c r="J9436" i="11"/>
  <c r="J9432" i="11"/>
  <c r="J9428" i="11"/>
  <c r="J9424" i="11"/>
  <c r="J9420" i="11"/>
  <c r="J9416" i="11"/>
  <c r="J9412" i="11"/>
  <c r="J9408" i="11"/>
  <c r="J9404" i="11"/>
  <c r="J9400" i="11"/>
  <c r="J9396" i="11"/>
  <c r="J9392" i="11"/>
  <c r="J9388" i="11"/>
  <c r="J9384" i="11"/>
  <c r="J9380" i="11"/>
  <c r="J9376" i="11"/>
  <c r="J9372" i="11"/>
  <c r="J9368" i="11"/>
  <c r="J9364" i="11"/>
  <c r="J9360" i="11"/>
  <c r="J9356" i="11"/>
  <c r="J9352" i="11"/>
  <c r="J9348" i="11"/>
  <c r="J9344" i="11"/>
  <c r="J9340" i="11"/>
  <c r="J9336" i="11"/>
  <c r="J9332" i="11"/>
  <c r="J9328" i="11"/>
  <c r="J9324" i="11"/>
  <c r="J9320" i="11"/>
  <c r="J9316" i="11"/>
  <c r="J9312" i="11"/>
  <c r="J9308" i="11"/>
  <c r="J9304" i="11"/>
  <c r="J9300" i="11"/>
  <c r="J9296" i="11"/>
  <c r="J9292" i="11"/>
  <c r="J9288" i="11"/>
  <c r="J9284" i="11"/>
  <c r="J9280" i="11"/>
  <c r="J9276" i="11"/>
  <c r="J9272" i="11"/>
  <c r="J9268" i="11"/>
  <c r="J9264" i="11"/>
  <c r="J9260" i="11"/>
  <c r="J9256" i="11"/>
  <c r="J9252" i="11"/>
  <c r="J9248" i="11"/>
  <c r="J9244" i="11"/>
  <c r="J9240" i="11"/>
  <c r="J9236" i="11"/>
  <c r="J9232" i="11"/>
  <c r="J9228" i="11"/>
  <c r="J9224" i="11"/>
  <c r="J9220" i="11"/>
  <c r="J9216" i="11"/>
  <c r="J9212" i="11"/>
  <c r="J9208" i="11"/>
  <c r="J9204" i="11"/>
  <c r="J9200" i="11"/>
  <c r="J9196" i="11"/>
  <c r="J9192" i="11"/>
  <c r="J9188" i="11"/>
  <c r="J9184" i="11"/>
  <c r="J9180" i="11"/>
  <c r="J9176" i="11"/>
  <c r="J9172" i="11"/>
  <c r="J9168" i="11"/>
  <c r="J9164" i="11"/>
  <c r="J9160" i="11"/>
  <c r="J9156" i="11"/>
  <c r="J9152" i="11"/>
  <c r="J9148" i="11"/>
  <c r="J9144" i="11"/>
  <c r="J9140" i="11"/>
  <c r="J9136" i="11"/>
  <c r="J9132" i="11"/>
  <c r="J9128" i="11"/>
  <c r="J9124" i="11"/>
  <c r="J10006" i="11"/>
  <c r="J9986" i="11"/>
  <c r="J9966" i="11"/>
  <c r="J9942" i="11"/>
  <c r="J9922" i="11"/>
  <c r="J9902" i="11"/>
  <c r="J9878" i="11"/>
  <c r="J9858" i="11"/>
  <c r="J9849" i="11"/>
  <c r="J9837" i="11"/>
  <c r="J9826" i="11"/>
  <c r="J9817" i="11"/>
  <c r="J9807" i="11"/>
  <c r="J9801" i="11"/>
  <c r="J9794" i="11"/>
  <c r="J9786" i="11"/>
  <c r="J9781" i="11"/>
  <c r="J9776" i="11"/>
  <c r="J9770" i="11"/>
  <c r="J9765" i="11"/>
  <c r="J9760" i="11"/>
  <c r="J9754" i="11"/>
  <c r="J9749" i="11"/>
  <c r="J9744" i="11"/>
  <c r="J9738" i="11"/>
  <c r="J9733" i="11"/>
  <c r="J9728" i="11"/>
  <c r="J9722" i="11"/>
  <c r="J9717" i="11"/>
  <c r="J9712" i="11"/>
  <c r="J9706" i="11"/>
  <c r="J9701" i="11"/>
  <c r="J9696" i="11"/>
  <c r="J9690" i="11"/>
  <c r="J9998" i="11"/>
  <c r="J9954" i="11"/>
  <c r="J9910" i="11"/>
  <c r="J9870" i="11"/>
  <c r="J9842" i="11"/>
  <c r="J9821" i="11"/>
  <c r="J9805" i="11"/>
  <c r="J9790" i="11"/>
  <c r="J9778" i="11"/>
  <c r="J9768" i="11"/>
  <c r="J9757" i="11"/>
  <c r="J9746" i="11"/>
  <c r="J9736" i="11"/>
  <c r="J9725" i="11"/>
  <c r="J9714" i="11"/>
  <c r="J9704" i="11"/>
  <c r="J9693" i="11"/>
  <c r="J9685" i="11"/>
  <c r="J9677" i="11"/>
  <c r="J9670" i="11"/>
  <c r="J9664" i="11"/>
  <c r="J9656" i="11"/>
  <c r="J9649" i="11"/>
  <c r="J9642" i="11"/>
  <c r="J9634" i="11"/>
  <c r="J9628" i="11"/>
  <c r="J9621" i="11"/>
  <c r="J9613" i="11"/>
  <c r="J9606" i="11"/>
  <c r="J9600" i="11"/>
  <c r="J9592" i="11"/>
  <c r="J9585" i="11"/>
  <c r="J9578" i="11"/>
  <c r="J9570" i="11"/>
  <c r="J9564" i="11"/>
  <c r="J9557" i="11"/>
  <c r="J9551" i="11"/>
  <c r="J9546" i="11"/>
  <c r="J9541" i="11"/>
  <c r="J9535" i="11"/>
  <c r="J9530" i="11"/>
  <c r="J9525" i="11"/>
  <c r="J9519" i="11"/>
  <c r="J9514" i="11"/>
  <c r="J9509" i="11"/>
  <c r="J9503" i="11"/>
  <c r="J9498" i="11"/>
  <c r="J9493" i="11"/>
  <c r="J9487" i="11"/>
  <c r="J9482" i="11"/>
  <c r="J9477" i="11"/>
  <c r="J9471" i="11"/>
  <c r="J9466" i="11"/>
  <c r="J9461" i="11"/>
  <c r="J9455" i="11"/>
  <c r="J9450" i="11"/>
  <c r="J9445" i="11"/>
  <c r="J9439" i="11"/>
  <c r="J9434" i="11"/>
  <c r="J9429" i="11"/>
  <c r="J9423" i="11"/>
  <c r="J9418" i="11"/>
  <c r="J9413" i="11"/>
  <c r="J9407" i="11"/>
  <c r="J9402" i="11"/>
  <c r="J9397" i="11"/>
  <c r="J9391" i="11"/>
  <c r="J9386" i="11"/>
  <c r="J9381" i="11"/>
  <c r="J9375" i="11"/>
  <c r="J9370" i="11"/>
  <c r="J9365" i="11"/>
  <c r="J9359" i="11"/>
  <c r="J9354" i="11"/>
  <c r="J9349" i="11"/>
  <c r="J9343" i="11"/>
  <c r="J9338" i="11"/>
  <c r="J9333" i="11"/>
  <c r="J9327" i="11"/>
  <c r="J9322" i="11"/>
  <c r="J9317" i="11"/>
  <c r="J9311" i="11"/>
  <c r="J9306" i="11"/>
  <c r="J9301" i="11"/>
  <c r="J9295" i="11"/>
  <c r="J9290" i="11"/>
  <c r="J9285" i="11"/>
  <c r="J9279" i="11"/>
  <c r="J9274" i="11"/>
  <c r="J9269" i="11"/>
  <c r="J9263" i="11"/>
  <c r="J9258" i="11"/>
  <c r="J9253" i="11"/>
  <c r="J9247" i="11"/>
  <c r="J9242" i="11"/>
  <c r="J9237" i="11"/>
  <c r="J9231" i="11"/>
  <c r="J9226" i="11"/>
  <c r="J9221" i="11"/>
  <c r="J9215" i="11"/>
  <c r="J9210" i="11"/>
  <c r="J9205" i="11"/>
  <c r="J9199" i="11"/>
  <c r="J9194" i="11"/>
  <c r="J9189" i="11"/>
  <c r="J9183" i="11"/>
  <c r="J9178" i="11"/>
  <c r="J9173" i="11"/>
  <c r="J9167" i="11"/>
  <c r="J9162" i="11"/>
  <c r="J9157" i="11"/>
  <c r="J9151" i="11"/>
  <c r="J9146" i="11"/>
  <c r="J9141" i="11"/>
  <c r="J9135" i="11"/>
  <c r="J9130" i="11"/>
  <c r="J9125" i="11"/>
  <c r="J9120" i="11"/>
  <c r="J9116" i="11"/>
  <c r="J9112" i="11"/>
  <c r="J9108" i="11"/>
  <c r="J9104" i="11"/>
  <c r="J9100" i="11"/>
  <c r="J9096" i="11"/>
  <c r="J9092" i="11"/>
  <c r="J9088" i="11"/>
  <c r="J9084" i="11"/>
  <c r="J9080" i="11"/>
  <c r="J9076" i="11"/>
  <c r="J9072" i="11"/>
  <c r="J9068" i="11"/>
  <c r="J9064" i="11"/>
  <c r="J9060" i="11"/>
  <c r="J9056" i="11"/>
  <c r="J9052" i="11"/>
  <c r="J9048" i="11"/>
  <c r="J9044" i="11"/>
  <c r="J9040" i="11"/>
  <c r="J9036" i="11"/>
  <c r="J9032" i="11"/>
  <c r="J9028" i="11"/>
  <c r="J9024" i="11"/>
  <c r="J9020" i="11"/>
  <c r="J9016" i="11"/>
  <c r="J9012" i="11"/>
  <c r="J9008" i="11"/>
  <c r="J9004" i="11"/>
  <c r="J9000" i="11"/>
  <c r="J8996" i="11"/>
  <c r="J8992" i="11"/>
  <c r="J8988" i="11"/>
  <c r="J8984" i="11"/>
  <c r="J8980" i="11"/>
  <c r="J8976" i="11"/>
  <c r="J8972" i="11"/>
  <c r="J8968" i="11"/>
  <c r="J8964" i="11"/>
  <c r="J8960" i="11"/>
  <c r="J8956" i="11"/>
  <c r="J8952" i="11"/>
  <c r="J8948" i="11"/>
  <c r="J8944" i="11"/>
  <c r="J8940" i="11"/>
  <c r="J8936" i="11"/>
  <c r="J8932" i="11"/>
  <c r="J8928" i="11"/>
  <c r="J8924" i="11"/>
  <c r="J8920" i="11"/>
  <c r="J8916" i="11"/>
  <c r="J8912" i="11"/>
  <c r="J8908" i="11"/>
  <c r="J8904" i="11"/>
  <c r="J8900" i="11"/>
  <c r="J8896" i="11"/>
  <c r="J8892" i="11"/>
  <c r="J8888" i="11"/>
  <c r="J8884" i="11"/>
  <c r="J8880" i="11"/>
  <c r="J8876" i="11"/>
  <c r="J8872" i="11"/>
  <c r="J8868" i="11"/>
  <c r="J8864" i="11"/>
  <c r="J8860" i="11"/>
  <c r="J8856" i="11"/>
  <c r="J8852" i="11"/>
  <c r="J8848" i="11"/>
  <c r="J8844" i="11"/>
  <c r="J8840" i="11"/>
  <c r="J8836" i="11"/>
  <c r="J8832" i="11"/>
  <c r="J8828" i="11"/>
  <c r="J8824" i="11"/>
  <c r="J8820" i="11"/>
  <c r="J8816" i="11"/>
  <c r="J8812" i="11"/>
  <c r="J8808" i="11"/>
  <c r="J8804" i="11"/>
  <c r="J8800" i="11"/>
  <c r="J8796" i="11"/>
  <c r="J8792" i="11"/>
  <c r="J8788" i="11"/>
  <c r="J8784" i="11"/>
  <c r="J8780" i="11"/>
  <c r="J8776" i="11"/>
  <c r="J8772" i="11"/>
  <c r="J8768" i="11"/>
  <c r="J8764" i="11"/>
  <c r="J8760" i="11"/>
  <c r="J8756" i="11"/>
  <c r="J8752" i="11"/>
  <c r="J8748" i="11"/>
  <c r="J8744" i="11"/>
  <c r="J8740" i="11"/>
  <c r="J8736" i="11"/>
  <c r="J8732" i="11"/>
  <c r="J8728" i="11"/>
  <c r="J8724" i="11"/>
  <c r="J8720" i="11"/>
  <c r="J8716" i="11"/>
  <c r="J8712" i="11"/>
  <c r="J8708" i="11"/>
  <c r="J8704" i="11"/>
  <c r="J8700" i="11"/>
  <c r="J8696" i="11"/>
  <c r="J8692" i="11"/>
  <c r="J8688" i="11"/>
  <c r="J8684" i="11"/>
  <c r="J8680" i="11"/>
  <c r="J8676" i="11"/>
  <c r="J8672" i="11"/>
  <c r="J8668" i="11"/>
  <c r="J8664" i="11"/>
  <c r="J8660" i="11"/>
  <c r="J8656" i="11"/>
  <c r="J8652" i="11"/>
  <c r="J8648" i="11"/>
  <c r="J8644" i="11"/>
  <c r="J8640" i="11"/>
  <c r="J8636" i="11"/>
  <c r="J8632" i="11"/>
  <c r="J8628" i="11"/>
  <c r="J8624" i="11"/>
  <c r="J8620" i="11"/>
  <c r="J8616" i="11"/>
  <c r="J8612" i="11"/>
  <c r="J8608" i="11"/>
  <c r="J8604" i="11"/>
  <c r="J8600" i="11"/>
  <c r="J8596" i="11"/>
  <c r="J8592" i="11"/>
  <c r="J8588" i="11"/>
  <c r="J8584" i="11"/>
  <c r="J8580" i="11"/>
  <c r="J8576" i="11"/>
  <c r="J8572" i="11"/>
  <c r="J8568" i="11"/>
  <c r="J8564" i="11"/>
  <c r="J8560" i="11"/>
  <c r="J8556" i="11"/>
  <c r="J8552" i="11"/>
  <c r="J8548" i="11"/>
  <c r="J8544" i="11"/>
  <c r="J8540" i="11"/>
  <c r="J8536" i="11"/>
  <c r="J8532" i="11"/>
  <c r="J8528" i="11"/>
  <c r="J8524" i="11"/>
  <c r="J8520" i="11"/>
  <c r="J8516" i="11"/>
  <c r="J8512" i="11"/>
  <c r="J8508" i="11"/>
  <c r="J8504" i="11"/>
  <c r="J8500" i="11"/>
  <c r="J8496" i="11"/>
  <c r="J8492" i="11"/>
  <c r="J8488" i="11"/>
  <c r="J8484" i="11"/>
  <c r="J8480" i="11"/>
  <c r="J8476" i="11"/>
  <c r="J8472" i="11"/>
  <c r="J8468" i="11"/>
  <c r="J8464" i="11"/>
  <c r="J8460" i="11"/>
  <c r="J8456" i="11"/>
  <c r="J8452" i="11"/>
  <c r="J8448" i="11"/>
  <c r="J8444" i="11"/>
  <c r="J8440" i="11"/>
  <c r="J8436" i="11"/>
  <c r="J8432" i="11"/>
  <c r="J8428" i="11"/>
  <c r="J8424" i="11"/>
  <c r="J8420" i="11"/>
  <c r="J8416" i="11"/>
  <c r="J8412" i="11"/>
  <c r="J8408" i="11"/>
  <c r="J8404" i="11"/>
  <c r="J8400" i="11"/>
  <c r="J8396" i="11"/>
  <c r="J8392" i="11"/>
  <c r="J8388" i="11"/>
  <c r="J8384" i="11"/>
  <c r="J8380" i="11"/>
  <c r="J8376" i="11"/>
  <c r="J8372" i="11"/>
  <c r="J8368" i="11"/>
  <c r="J8364" i="11"/>
  <c r="J8360" i="11"/>
  <c r="J8356" i="11"/>
  <c r="J8352" i="11"/>
  <c r="J9974" i="11"/>
  <c r="J9934" i="11"/>
  <c r="J9890" i="11"/>
  <c r="J9853" i="11"/>
  <c r="J9833" i="11"/>
  <c r="J9811" i="11"/>
  <c r="J9797" i="11"/>
  <c r="J9784" i="11"/>
  <c r="J9773" i="11"/>
  <c r="J9762" i="11"/>
  <c r="J9752" i="11"/>
  <c r="J9741" i="11"/>
  <c r="J9730" i="11"/>
  <c r="J9720" i="11"/>
  <c r="J9709" i="11"/>
  <c r="J9698" i="11"/>
  <c r="J9688" i="11"/>
  <c r="J9681" i="11"/>
  <c r="J9674" i="11"/>
  <c r="J9666" i="11"/>
  <c r="J9660" i="11"/>
  <c r="J9653" i="11"/>
  <c r="J9645" i="11"/>
  <c r="J9638" i="11"/>
  <c r="J9632" i="11"/>
  <c r="J9624" i="11"/>
  <c r="J9617" i="11"/>
  <c r="J9610" i="11"/>
  <c r="J9602" i="11"/>
  <c r="J9596" i="11"/>
  <c r="J9589" i="11"/>
  <c r="J9581" i="11"/>
  <c r="J9574" i="11"/>
  <c r="J9568" i="11"/>
  <c r="J9560" i="11"/>
  <c r="J9554" i="11"/>
  <c r="J9549" i="11"/>
  <c r="J9543" i="11"/>
  <c r="J9538" i="11"/>
  <c r="J9533" i="11"/>
  <c r="J9527" i="11"/>
  <c r="J9522" i="11"/>
  <c r="J9517" i="11"/>
  <c r="J9511" i="11"/>
  <c r="J9506" i="11"/>
  <c r="J9501" i="11"/>
  <c r="J9495" i="11"/>
  <c r="J9490" i="11"/>
  <c r="J9485" i="11"/>
  <c r="J9479" i="11"/>
  <c r="J9474" i="11"/>
  <c r="J9469" i="11"/>
  <c r="J9463" i="11"/>
  <c r="J9458" i="11"/>
  <c r="J9453" i="11"/>
  <c r="J9447" i="11"/>
  <c r="J9442" i="11"/>
  <c r="J9437" i="11"/>
  <c r="J9431" i="11"/>
  <c r="J9426" i="11"/>
  <c r="J9421" i="11"/>
  <c r="J9415" i="11"/>
  <c r="J9410" i="11"/>
  <c r="J9405" i="11"/>
  <c r="J9399" i="11"/>
  <c r="J9394" i="11"/>
  <c r="J9389" i="11"/>
  <c r="J9383" i="11"/>
  <c r="J9378" i="11"/>
  <c r="J9373" i="11"/>
  <c r="J9367" i="11"/>
  <c r="J9362" i="11"/>
  <c r="J9357" i="11"/>
  <c r="J9351" i="11"/>
  <c r="J9346" i="11"/>
  <c r="J9341" i="11"/>
  <c r="J9335" i="11"/>
  <c r="J9330" i="11"/>
  <c r="J9325" i="11"/>
  <c r="J9319" i="11"/>
  <c r="J9314" i="11"/>
  <c r="J9309" i="11"/>
  <c r="J9303" i="11"/>
  <c r="J9990" i="11"/>
  <c r="J9906" i="11"/>
  <c r="J9841" i="11"/>
  <c r="J9802" i="11"/>
  <c r="J9777" i="11"/>
  <c r="J9756" i="11"/>
  <c r="J9734" i="11"/>
  <c r="J9713" i="11"/>
  <c r="J9692" i="11"/>
  <c r="J9676" i="11"/>
  <c r="J9661" i="11"/>
  <c r="J9648" i="11"/>
  <c r="J9633" i="11"/>
  <c r="J9618" i="11"/>
  <c r="J9605" i="11"/>
  <c r="J9590" i="11"/>
  <c r="J9576" i="11"/>
  <c r="J9562" i="11"/>
  <c r="J9550" i="11"/>
  <c r="J9539" i="11"/>
  <c r="J9529" i="11"/>
  <c r="J9518" i="11"/>
  <c r="J9507" i="11"/>
  <c r="J9497" i="11"/>
  <c r="J9486" i="11"/>
  <c r="J9475" i="11"/>
  <c r="J9465" i="11"/>
  <c r="J9454" i="11"/>
  <c r="J9443" i="11"/>
  <c r="J9433" i="11"/>
  <c r="J9422" i="11"/>
  <c r="J9411" i="11"/>
  <c r="J9401" i="11"/>
  <c r="J9390" i="11"/>
  <c r="J9379" i="11"/>
  <c r="J9369" i="11"/>
  <c r="J9358" i="11"/>
  <c r="J9347" i="11"/>
  <c r="J9337" i="11"/>
  <c r="J9326" i="11"/>
  <c r="J9315" i="11"/>
  <c r="J9305" i="11"/>
  <c r="J9297" i="11"/>
  <c r="J9289" i="11"/>
  <c r="J9282" i="11"/>
  <c r="J9275" i="11"/>
  <c r="J9267" i="11"/>
  <c r="J9261" i="11"/>
  <c r="J9254" i="11"/>
  <c r="J9246" i="11"/>
  <c r="J9239" i="11"/>
  <c r="J9233" i="11"/>
  <c r="J9225" i="11"/>
  <c r="J9218" i="11"/>
  <c r="J9211" i="11"/>
  <c r="J9203" i="11"/>
  <c r="J9197" i="11"/>
  <c r="J9190" i="11"/>
  <c r="J9182" i="11"/>
  <c r="J9175" i="11"/>
  <c r="J9169" i="11"/>
  <c r="J9161" i="11"/>
  <c r="J9154" i="11"/>
  <c r="J9147" i="11"/>
  <c r="J9139" i="11"/>
  <c r="J9133" i="11"/>
  <c r="J9126" i="11"/>
  <c r="J9119" i="11"/>
  <c r="J9114" i="11"/>
  <c r="J9109" i="11"/>
  <c r="J9103" i="11"/>
  <c r="J9098" i="11"/>
  <c r="J9093" i="11"/>
  <c r="J9087" i="11"/>
  <c r="J9082" i="11"/>
  <c r="J9077" i="11"/>
  <c r="J9071" i="11"/>
  <c r="J9066" i="11"/>
  <c r="J9061" i="11"/>
  <c r="J9055" i="11"/>
  <c r="J9050" i="11"/>
  <c r="J9045" i="11"/>
  <c r="J9039" i="11"/>
  <c r="J9034" i="11"/>
  <c r="J9029" i="11"/>
  <c r="J9023" i="11"/>
  <c r="J9018" i="11"/>
  <c r="J9013" i="11"/>
  <c r="J9007" i="11"/>
  <c r="J9002" i="11"/>
  <c r="J8997" i="11"/>
  <c r="J8991" i="11"/>
  <c r="J8986" i="11"/>
  <c r="J8981" i="11"/>
  <c r="J8975" i="11"/>
  <c r="J8970" i="11"/>
  <c r="J8965" i="11"/>
  <c r="J8959" i="11"/>
  <c r="J8954" i="11"/>
  <c r="J8949" i="11"/>
  <c r="J8943" i="11"/>
  <c r="J8938" i="11"/>
  <c r="J8933" i="11"/>
  <c r="J8927" i="11"/>
  <c r="J8922" i="11"/>
  <c r="J8917" i="11"/>
  <c r="J8911" i="11"/>
  <c r="J8906" i="11"/>
  <c r="J8901" i="11"/>
  <c r="J8895" i="11"/>
  <c r="J8890" i="11"/>
  <c r="J8885" i="11"/>
  <c r="J8879" i="11"/>
  <c r="J8874" i="11"/>
  <c r="J8869" i="11"/>
  <c r="J8863" i="11"/>
  <c r="J8858" i="11"/>
  <c r="J8853" i="11"/>
  <c r="J8847" i="11"/>
  <c r="J8842" i="11"/>
  <c r="J8837" i="11"/>
  <c r="J8831" i="11"/>
  <c r="J8826" i="11"/>
  <c r="J8821" i="11"/>
  <c r="J8815" i="11"/>
  <c r="J8810" i="11"/>
  <c r="J8805" i="11"/>
  <c r="J8799" i="11"/>
  <c r="J8794" i="11"/>
  <c r="J8789" i="11"/>
  <c r="J8783" i="11"/>
  <c r="J8778" i="11"/>
  <c r="J8773" i="11"/>
  <c r="J8767" i="11"/>
  <c r="J8762" i="11"/>
  <c r="J8757" i="11"/>
  <c r="J8751" i="11"/>
  <c r="J8746" i="11"/>
  <c r="J8741" i="11"/>
  <c r="J8735" i="11"/>
  <c r="J8730" i="11"/>
  <c r="J8725" i="11"/>
  <c r="J8719" i="11"/>
  <c r="J8714" i="11"/>
  <c r="J8709" i="11"/>
  <c r="J8703" i="11"/>
  <c r="J8698" i="11"/>
  <c r="J8693" i="11"/>
  <c r="J8687" i="11"/>
  <c r="J8682" i="11"/>
  <c r="J8677" i="11"/>
  <c r="J8671" i="11"/>
  <c r="J8666" i="11"/>
  <c r="J8661" i="11"/>
  <c r="J8655" i="11"/>
  <c r="J8650" i="11"/>
  <c r="J8645" i="11"/>
  <c r="J8639" i="11"/>
  <c r="J8634" i="11"/>
  <c r="J8629" i="11"/>
  <c r="J8623" i="11"/>
  <c r="J8618" i="11"/>
  <c r="J8613" i="11"/>
  <c r="J8607" i="11"/>
  <c r="J8602" i="11"/>
  <c r="J8597" i="11"/>
  <c r="J8591" i="11"/>
  <c r="J8586" i="11"/>
  <c r="J8581" i="11"/>
  <c r="J8575" i="11"/>
  <c r="J8570" i="11"/>
  <c r="J8565" i="11"/>
  <c r="J8559" i="11"/>
  <c r="J8554" i="11"/>
  <c r="J8549" i="11"/>
  <c r="J8543" i="11"/>
  <c r="J8538" i="11"/>
  <c r="J8533" i="11"/>
  <c r="J8527" i="11"/>
  <c r="J8522" i="11"/>
  <c r="J8517" i="11"/>
  <c r="J8511" i="11"/>
  <c r="J8506" i="11"/>
  <c r="J8501" i="11"/>
  <c r="J8495" i="11"/>
  <c r="J8490" i="11"/>
  <c r="J8485" i="11"/>
  <c r="J8479" i="11"/>
  <c r="J8474" i="11"/>
  <c r="J8469" i="11"/>
  <c r="J8463" i="11"/>
  <c r="J8458" i="11"/>
  <c r="J8453" i="11"/>
  <c r="J8447" i="11"/>
  <c r="J8442" i="11"/>
  <c r="J8437" i="11"/>
  <c r="J8431" i="11"/>
  <c r="J8426" i="11"/>
  <c r="J8421" i="11"/>
  <c r="J8415" i="11"/>
  <c r="J8410" i="11"/>
  <c r="J8405" i="11"/>
  <c r="J8399" i="11"/>
  <c r="J8394" i="11"/>
  <c r="J8389" i="11"/>
  <c r="J8383" i="11"/>
  <c r="J8378" i="11"/>
  <c r="J8373" i="11"/>
  <c r="J8367" i="11"/>
  <c r="J8362" i="11"/>
  <c r="J8357" i="11"/>
  <c r="J8351" i="11"/>
  <c r="J8347" i="11"/>
  <c r="J8343" i="11"/>
  <c r="J8339" i="11"/>
  <c r="J8335" i="11"/>
  <c r="J8331" i="11"/>
  <c r="J8327" i="11"/>
  <c r="J8323" i="11"/>
  <c r="J8319" i="11"/>
  <c r="J8315" i="11"/>
  <c r="J8311" i="11"/>
  <c r="J8307" i="11"/>
  <c r="J8303" i="11"/>
  <c r="J8299" i="11"/>
  <c r="J8295" i="11"/>
  <c r="J8291" i="11"/>
  <c r="J8287" i="11"/>
  <c r="J8283" i="11"/>
  <c r="J8279" i="11"/>
  <c r="J8275" i="11"/>
  <c r="J8271" i="11"/>
  <c r="J8267" i="11"/>
  <c r="J8263" i="11"/>
  <c r="J8259" i="11"/>
  <c r="J8255" i="11"/>
  <c r="J8251" i="11"/>
  <c r="J8247" i="11"/>
  <c r="J8243" i="11"/>
  <c r="J8239" i="11"/>
  <c r="J8235" i="11"/>
  <c r="J8231" i="11"/>
  <c r="J8227" i="11"/>
  <c r="J8223" i="11"/>
  <c r="J8219" i="11"/>
  <c r="J8215" i="11"/>
  <c r="J8211" i="11"/>
  <c r="J8207" i="11"/>
  <c r="J8203" i="11"/>
  <c r="J8199" i="11"/>
  <c r="J8195" i="11"/>
  <c r="J8191" i="11"/>
  <c r="J8187" i="11"/>
  <c r="J8183" i="11"/>
  <c r="J8179" i="11"/>
  <c r="J8175" i="11"/>
  <c r="J8171" i="11"/>
  <c r="J8167" i="11"/>
  <c r="J8163" i="11"/>
  <c r="J8159" i="11"/>
  <c r="J8155" i="11"/>
  <c r="J8151" i="11"/>
  <c r="J8147" i="11"/>
  <c r="J8143" i="11"/>
  <c r="J8139" i="11"/>
  <c r="J8135" i="11"/>
  <c r="J8131" i="11"/>
  <c r="J8127" i="11"/>
  <c r="J8123" i="11"/>
  <c r="J8119" i="11"/>
  <c r="J8115" i="11"/>
  <c r="J8111" i="11"/>
  <c r="J8107" i="11"/>
  <c r="J8103" i="11"/>
  <c r="J8099" i="11"/>
  <c r="J8095" i="11"/>
  <c r="J8091" i="11"/>
  <c r="J8087" i="11"/>
  <c r="J8083" i="11"/>
  <c r="J8079" i="11"/>
  <c r="J8075" i="11"/>
  <c r="J8071" i="11"/>
  <c r="J8067" i="11"/>
  <c r="J8063" i="11"/>
  <c r="J8059" i="11"/>
  <c r="J8055" i="11"/>
  <c r="J8051" i="11"/>
  <c r="J8047" i="11"/>
  <c r="J8043" i="11"/>
  <c r="J8039" i="11"/>
  <c r="J8035" i="11"/>
  <c r="J8031" i="11"/>
  <c r="J8027" i="11"/>
  <c r="J8023" i="11"/>
  <c r="J8019" i="11"/>
  <c r="J8015" i="11"/>
  <c r="J8011" i="11"/>
  <c r="J8007" i="11"/>
  <c r="J8003" i="11"/>
  <c r="J7999" i="11"/>
  <c r="J7995" i="11"/>
  <c r="J7991" i="11"/>
  <c r="J7987" i="11"/>
  <c r="J7983" i="11"/>
  <c r="J7979" i="11"/>
  <c r="J7975" i="11"/>
  <c r="J9970" i="11"/>
  <c r="J9886" i="11"/>
  <c r="J9829" i="11"/>
  <c r="J9795" i="11"/>
  <c r="J9772" i="11"/>
  <c r="J9750" i="11"/>
  <c r="J9729" i="11"/>
  <c r="J9708" i="11"/>
  <c r="J9686" i="11"/>
  <c r="J9672" i="11"/>
  <c r="J9658" i="11"/>
  <c r="J9644" i="11"/>
  <c r="J9629" i="11"/>
  <c r="J9616" i="11"/>
  <c r="J9601" i="11"/>
  <c r="J9586" i="11"/>
  <c r="J9573" i="11"/>
  <c r="J9558" i="11"/>
  <c r="J9547" i="11"/>
  <c r="J9537" i="11"/>
  <c r="J9526" i="11"/>
  <c r="J9515" i="11"/>
  <c r="J9505" i="11"/>
  <c r="J9494" i="11"/>
  <c r="J9483" i="11"/>
  <c r="J9473" i="11"/>
  <c r="J9462" i="11"/>
  <c r="J9451" i="11"/>
  <c r="J9441" i="11"/>
  <c r="J9430" i="11"/>
  <c r="J9419" i="11"/>
  <c r="J9409" i="11"/>
  <c r="J9398" i="11"/>
  <c r="J9387" i="11"/>
  <c r="J9377" i="11"/>
  <c r="J10014" i="11"/>
  <c r="J9926" i="11"/>
  <c r="J9850" i="11"/>
  <c r="J9810" i="11"/>
  <c r="J9782" i="11"/>
  <c r="J9761" i="11"/>
  <c r="J9740" i="11"/>
  <c r="J9718" i="11"/>
  <c r="J9697" i="11"/>
  <c r="J9680" i="11"/>
  <c r="J9665" i="11"/>
  <c r="J9650" i="11"/>
  <c r="J9637" i="11"/>
  <c r="J9622" i="11"/>
  <c r="J9608" i="11"/>
  <c r="J9594" i="11"/>
  <c r="J9580" i="11"/>
  <c r="J9565" i="11"/>
  <c r="J9553" i="11"/>
  <c r="J9542" i="11"/>
  <c r="J9531" i="11"/>
  <c r="J9521" i="11"/>
  <c r="J9510" i="11"/>
  <c r="J9499" i="11"/>
  <c r="J9489" i="11"/>
  <c r="J9478" i="11"/>
  <c r="J9467" i="11"/>
  <c r="J9457" i="11"/>
  <c r="J9446" i="11"/>
  <c r="J9435" i="11"/>
  <c r="J9425" i="11"/>
  <c r="J9414" i="11"/>
  <c r="J9403" i="11"/>
  <c r="J9393" i="11"/>
  <c r="J9382" i="11"/>
  <c r="J9371" i="11"/>
  <c r="J9361" i="11"/>
  <c r="J9350" i="11"/>
  <c r="J9339" i="11"/>
  <c r="J9329" i="11"/>
  <c r="J9318" i="11"/>
  <c r="J9307" i="11"/>
  <c r="J9298" i="11"/>
  <c r="J9291" i="11"/>
  <c r="J9283" i="11"/>
  <c r="J9277" i="11"/>
  <c r="J9270" i="11"/>
  <c r="J9262" i="11"/>
  <c r="J9255" i="11"/>
  <c r="J9249" i="11"/>
  <c r="J9241" i="11"/>
  <c r="J9234" i="11"/>
  <c r="J9227" i="11"/>
  <c r="J9219" i="11"/>
  <c r="J9213" i="11"/>
  <c r="J9206" i="11"/>
  <c r="J9198" i="11"/>
  <c r="J9191" i="11"/>
  <c r="J9185" i="11"/>
  <c r="J9177" i="11"/>
  <c r="J9170" i="11"/>
  <c r="J9163" i="11"/>
  <c r="J9155" i="11"/>
  <c r="J9149" i="11"/>
  <c r="J9142" i="11"/>
  <c r="J9134" i="11"/>
  <c r="J9127" i="11"/>
  <c r="J9121" i="11"/>
  <c r="J9115" i="11"/>
  <c r="J9110" i="11"/>
  <c r="J9105" i="11"/>
  <c r="J9099" i="11"/>
  <c r="J9094" i="11"/>
  <c r="J9089" i="11"/>
  <c r="J9083" i="11"/>
  <c r="J9078" i="11"/>
  <c r="J9073" i="11"/>
  <c r="J9067" i="11"/>
  <c r="J9062" i="11"/>
  <c r="J9057" i="11"/>
  <c r="J9051" i="11"/>
  <c r="J9046" i="11"/>
  <c r="J9041" i="11"/>
  <c r="J9035" i="11"/>
  <c r="J9030" i="11"/>
  <c r="J9862" i="11"/>
  <c r="J9745" i="11"/>
  <c r="J9669" i="11"/>
  <c r="J9612" i="11"/>
  <c r="J9555" i="11"/>
  <c r="J9513" i="11"/>
  <c r="J9470" i="11"/>
  <c r="J9427" i="11"/>
  <c r="J9385" i="11"/>
  <c r="J9355" i="11"/>
  <c r="J9334" i="11"/>
  <c r="J9313" i="11"/>
  <c r="J9294" i="11"/>
  <c r="J9281" i="11"/>
  <c r="J9266" i="11"/>
  <c r="J9251" i="11"/>
  <c r="J9238" i="11"/>
  <c r="J9223" i="11"/>
  <c r="J9209" i="11"/>
  <c r="J9195" i="11"/>
  <c r="J9181" i="11"/>
  <c r="J9166" i="11"/>
  <c r="J9153" i="11"/>
  <c r="J9138" i="11"/>
  <c r="J9123" i="11"/>
  <c r="J9113" i="11"/>
  <c r="J9102" i="11"/>
  <c r="J9091" i="11"/>
  <c r="J9081" i="11"/>
  <c r="J9070" i="11"/>
  <c r="J9059" i="11"/>
  <c r="J9049" i="11"/>
  <c r="J9038" i="11"/>
  <c r="J9027" i="11"/>
  <c r="J9021" i="11"/>
  <c r="J9014" i="11"/>
  <c r="J9006" i="11"/>
  <c r="J8999" i="11"/>
  <c r="J8993" i="11"/>
  <c r="J8985" i="11"/>
  <c r="J8978" i="11"/>
  <c r="J8971" i="11"/>
  <c r="J8963" i="11"/>
  <c r="J8957" i="11"/>
  <c r="J8950" i="11"/>
  <c r="J8942" i="11"/>
  <c r="J8935" i="11"/>
  <c r="J8929" i="11"/>
  <c r="J8921" i="11"/>
  <c r="J8914" i="11"/>
  <c r="J8907" i="11"/>
  <c r="J8899" i="11"/>
  <c r="J8893" i="11"/>
  <c r="J8886" i="11"/>
  <c r="J8878" i="11"/>
  <c r="J8871" i="11"/>
  <c r="J8865" i="11"/>
  <c r="J8857" i="11"/>
  <c r="J8850" i="11"/>
  <c r="J8843" i="11"/>
  <c r="J8835" i="11"/>
  <c r="J8829" i="11"/>
  <c r="J8822" i="11"/>
  <c r="J8814" i="11"/>
  <c r="J8807" i="11"/>
  <c r="J8801" i="11"/>
  <c r="J8793" i="11"/>
  <c r="J8786" i="11"/>
  <c r="J8779" i="11"/>
  <c r="J8771" i="11"/>
  <c r="J8765" i="11"/>
  <c r="J8758" i="11"/>
  <c r="J8750" i="11"/>
  <c r="J8743" i="11"/>
  <c r="J8737" i="11"/>
  <c r="J8729" i="11"/>
  <c r="J8722" i="11"/>
  <c r="J8715" i="11"/>
  <c r="J8707" i="11"/>
  <c r="J8701" i="11"/>
  <c r="J8694" i="11"/>
  <c r="J8686" i="11"/>
  <c r="J8679" i="11"/>
  <c r="J8673" i="11"/>
  <c r="J8665" i="11"/>
  <c r="J8658" i="11"/>
  <c r="J8651" i="11"/>
  <c r="J8643" i="11"/>
  <c r="J8637" i="11"/>
  <c r="J8630" i="11"/>
  <c r="J8622" i="11"/>
  <c r="J8615" i="11"/>
  <c r="J8609" i="11"/>
  <c r="J8601" i="11"/>
  <c r="J8594" i="11"/>
  <c r="J8587" i="11"/>
  <c r="J8579" i="11"/>
  <c r="J8573" i="11"/>
  <c r="J8566" i="11"/>
  <c r="J8558" i="11"/>
  <c r="J8551" i="11"/>
  <c r="J8545" i="11"/>
  <c r="J8537" i="11"/>
  <c r="J8530" i="11"/>
  <c r="J8523" i="11"/>
  <c r="J8515" i="11"/>
  <c r="J8509" i="11"/>
  <c r="J8502" i="11"/>
  <c r="J8494" i="11"/>
  <c r="J8487" i="11"/>
  <c r="J8481" i="11"/>
  <c r="J8473" i="11"/>
  <c r="J8466" i="11"/>
  <c r="J8459" i="11"/>
  <c r="J8451" i="11"/>
  <c r="J8445" i="11"/>
  <c r="J8438" i="11"/>
  <c r="J8430" i="11"/>
  <c r="J8423" i="11"/>
  <c r="J8417" i="11"/>
  <c r="J8409" i="11"/>
  <c r="J8402" i="11"/>
  <c r="J8395" i="11"/>
  <c r="J8387" i="11"/>
  <c r="J8381" i="11"/>
  <c r="J8374" i="11"/>
  <c r="J8366" i="11"/>
  <c r="J8359" i="11"/>
  <c r="J8353" i="11"/>
  <c r="J8346" i="11"/>
  <c r="J8341" i="11"/>
  <c r="J8336" i="11"/>
  <c r="J8330" i="11"/>
  <c r="J8325" i="11"/>
  <c r="J8320" i="11"/>
  <c r="J8314" i="11"/>
  <c r="J8309" i="11"/>
  <c r="J8304" i="11"/>
  <c r="J8298" i="11"/>
  <c r="J8293" i="11"/>
  <c r="J8288" i="11"/>
  <c r="J8282" i="11"/>
  <c r="J8277" i="11"/>
  <c r="J8272" i="11"/>
  <c r="J8266" i="11"/>
  <c r="J8261" i="11"/>
  <c r="J8256" i="11"/>
  <c r="J8250" i="11"/>
  <c r="J8245" i="11"/>
  <c r="J8240" i="11"/>
  <c r="J8234" i="11"/>
  <c r="J8229" i="11"/>
  <c r="J8224" i="11"/>
  <c r="J8218" i="11"/>
  <c r="J8213" i="11"/>
  <c r="J8208" i="11"/>
  <c r="J8202" i="11"/>
  <c r="J8197" i="11"/>
  <c r="J8192" i="11"/>
  <c r="J8186" i="11"/>
  <c r="J8181" i="11"/>
  <c r="J8176" i="11"/>
  <c r="J8170" i="11"/>
  <c r="J8165" i="11"/>
  <c r="J8160" i="11"/>
  <c r="J8154" i="11"/>
  <c r="J8149" i="11"/>
  <c r="J8144" i="11"/>
  <c r="J8138" i="11"/>
  <c r="J8133" i="11"/>
  <c r="J9766" i="11"/>
  <c r="J9654" i="11"/>
  <c r="J9584" i="11"/>
  <c r="J9523" i="11"/>
  <c r="J9459" i="11"/>
  <c r="J9406" i="11"/>
  <c r="J9363" i="11"/>
  <c r="J9331" i="11"/>
  <c r="J9302" i="11"/>
  <c r="J9286" i="11"/>
  <c r="J9265" i="11"/>
  <c r="J9245" i="11"/>
  <c r="J9229" i="11"/>
  <c r="J9207" i="11"/>
  <c r="J9187" i="11"/>
  <c r="J9171" i="11"/>
  <c r="J9150" i="11"/>
  <c r="J9131" i="11"/>
  <c r="J9117" i="11"/>
  <c r="J9101" i="11"/>
  <c r="J9086" i="11"/>
  <c r="J9074" i="11"/>
  <c r="J9058" i="11"/>
  <c r="J9043" i="11"/>
  <c r="J9031" i="11"/>
  <c r="J9019" i="11"/>
  <c r="J9010" i="11"/>
  <c r="J9001" i="11"/>
  <c r="J8990" i="11"/>
  <c r="J8982" i="11"/>
  <c r="J8973" i="11"/>
  <c r="J8962" i="11"/>
  <c r="J8953" i="11"/>
  <c r="J8945" i="11"/>
  <c r="J8934" i="11"/>
  <c r="J8925" i="11"/>
  <c r="J8915" i="11"/>
  <c r="J8905" i="11"/>
  <c r="J8897" i="11"/>
  <c r="J8887" i="11"/>
  <c r="J8877" i="11"/>
  <c r="J8867" i="11"/>
  <c r="J8859" i="11"/>
  <c r="J8849" i="11"/>
  <c r="J8839" i="11"/>
  <c r="J8830" i="11"/>
  <c r="J8819" i="11"/>
  <c r="J8811" i="11"/>
  <c r="J8802" i="11"/>
  <c r="J8791" i="11"/>
  <c r="J8782" i="11"/>
  <c r="J8774" i="11"/>
  <c r="J8763" i="11"/>
  <c r="J8754" i="11"/>
  <c r="J8745" i="11"/>
  <c r="J8734" i="11"/>
  <c r="J8726" i="11"/>
  <c r="J8717" i="11"/>
  <c r="J8706" i="11"/>
  <c r="J8697" i="11"/>
  <c r="J8689" i="11"/>
  <c r="J8678" i="11"/>
  <c r="J8669" i="11"/>
  <c r="J8659" i="11"/>
  <c r="J8649" i="11"/>
  <c r="J8641" i="11"/>
  <c r="J8631" i="11"/>
  <c r="J8621" i="11"/>
  <c r="J8611" i="11"/>
  <c r="J8603" i="11"/>
  <c r="J8593" i="11"/>
  <c r="J8583" i="11"/>
  <c r="J8574" i="11"/>
  <c r="J8563" i="11"/>
  <c r="J8555" i="11"/>
  <c r="J8546" i="11"/>
  <c r="J8535" i="11"/>
  <c r="J8526" i="11"/>
  <c r="J8518" i="11"/>
  <c r="J8507" i="11"/>
  <c r="J8498" i="11"/>
  <c r="J8489" i="11"/>
  <c r="J8478" i="11"/>
  <c r="J8470" i="11"/>
  <c r="J8461" i="11"/>
  <c r="J8450" i="11"/>
  <c r="J8441" i="11"/>
  <c r="J8433" i="11"/>
  <c r="J8422" i="11"/>
  <c r="J8413" i="11"/>
  <c r="J8403" i="11"/>
  <c r="J8393" i="11"/>
  <c r="J8385" i="11"/>
  <c r="J8375" i="11"/>
  <c r="J8365" i="11"/>
  <c r="J8355" i="11"/>
  <c r="J8348" i="11"/>
  <c r="J8340" i="11"/>
  <c r="J8333" i="11"/>
  <c r="J8326" i="11"/>
  <c r="J8318" i="11"/>
  <c r="J8312" i="11"/>
  <c r="J8305" i="11"/>
  <c r="J8297" i="11"/>
  <c r="J8290" i="11"/>
  <c r="J8284" i="11"/>
  <c r="J8276" i="11"/>
  <c r="J8269" i="11"/>
  <c r="J8262" i="11"/>
  <c r="J8254" i="11"/>
  <c r="J8248" i="11"/>
  <c r="J8241" i="11"/>
  <c r="J8233" i="11"/>
  <c r="J8226" i="11"/>
  <c r="J8220" i="11"/>
  <c r="J8212" i="11"/>
  <c r="J8205" i="11"/>
  <c r="J8198" i="11"/>
  <c r="J8190" i="11"/>
  <c r="J8184" i="11"/>
  <c r="J8177" i="11"/>
  <c r="J8169" i="11"/>
  <c r="J8162" i="11"/>
  <c r="J8156" i="11"/>
  <c r="J8148" i="11"/>
  <c r="J8141" i="11"/>
  <c r="J8134" i="11"/>
  <c r="J8128" i="11"/>
  <c r="J8122" i="11"/>
  <c r="J8117" i="11"/>
  <c r="J8112" i="11"/>
  <c r="J8106" i="11"/>
  <c r="J8101" i="11"/>
  <c r="J8096" i="11"/>
  <c r="J8090" i="11"/>
  <c r="J8085" i="11"/>
  <c r="J8080" i="11"/>
  <c r="J8074" i="11"/>
  <c r="J8069" i="11"/>
  <c r="J8064" i="11"/>
  <c r="J8058" i="11"/>
  <c r="J8053" i="11"/>
  <c r="J8048" i="11"/>
  <c r="J8042" i="11"/>
  <c r="J8037" i="11"/>
  <c r="J8032" i="11"/>
  <c r="J8026" i="11"/>
  <c r="J8021" i="11"/>
  <c r="J8016" i="11"/>
  <c r="J8010" i="11"/>
  <c r="J8005" i="11"/>
  <c r="J8000" i="11"/>
  <c r="J7994" i="11"/>
  <c r="J7989" i="11"/>
  <c r="J7984" i="11"/>
  <c r="J7978" i="11"/>
  <c r="J7973" i="11"/>
  <c r="J7969" i="11"/>
  <c r="J7965" i="11"/>
  <c r="J7961" i="11"/>
  <c r="J7957" i="11"/>
  <c r="J7953" i="11"/>
  <c r="J7949" i="11"/>
  <c r="J7945" i="11"/>
  <c r="J7941" i="11"/>
  <c r="J7937" i="11"/>
  <c r="J7933" i="11"/>
  <c r="J7929" i="11"/>
  <c r="J7925" i="11"/>
  <c r="J7921" i="11"/>
  <c r="J7917" i="11"/>
  <c r="J7913" i="11"/>
  <c r="J7909" i="11"/>
  <c r="J7905" i="11"/>
  <c r="J7901" i="11"/>
  <c r="J7897" i="11"/>
  <c r="J7893" i="11"/>
  <c r="J7889" i="11"/>
  <c r="J7885" i="11"/>
  <c r="J7881" i="11"/>
  <c r="J7877" i="11"/>
  <c r="J7873" i="11"/>
  <c r="J7869" i="11"/>
  <c r="J7865" i="11"/>
  <c r="J7861" i="11"/>
  <c r="J7857" i="11"/>
  <c r="J7853" i="11"/>
  <c r="J7849" i="11"/>
  <c r="J7845" i="11"/>
  <c r="J7841" i="11"/>
  <c r="J7837" i="11"/>
  <c r="J7833" i="11"/>
  <c r="J7829" i="11"/>
  <c r="J7825" i="11"/>
  <c r="J7821" i="11"/>
  <c r="J7817" i="11"/>
  <c r="J7813" i="11"/>
  <c r="J7809" i="11"/>
  <c r="J7805" i="11"/>
  <c r="J7801" i="11"/>
  <c r="J7797" i="11"/>
  <c r="J7793" i="11"/>
  <c r="J7789" i="11"/>
  <c r="J7785" i="11"/>
  <c r="J7781" i="11"/>
  <c r="J7777" i="11"/>
  <c r="J7773" i="11"/>
  <c r="J7769" i="11"/>
  <c r="J7765" i="11"/>
  <c r="J7761" i="11"/>
  <c r="J7757" i="11"/>
  <c r="J7753" i="11"/>
  <c r="J7749" i="11"/>
  <c r="J7745" i="11"/>
  <c r="J7741" i="11"/>
  <c r="J7737" i="11"/>
  <c r="J7733" i="11"/>
  <c r="J7729" i="11"/>
  <c r="J7725" i="11"/>
  <c r="J7721" i="11"/>
  <c r="J9950" i="11"/>
  <c r="J9724" i="11"/>
  <c r="J9640" i="11"/>
  <c r="J9569" i="11"/>
  <c r="J9502" i="11"/>
  <c r="J9449" i="11"/>
  <c r="J9395" i="11"/>
  <c r="J9353" i="11"/>
  <c r="J9323" i="11"/>
  <c r="J9299" i="11"/>
  <c r="J9278" i="11"/>
  <c r="J9259" i="11"/>
  <c r="J9243" i="11"/>
  <c r="J9222" i="11"/>
  <c r="J9202" i="11"/>
  <c r="J9186" i="11"/>
  <c r="J9165" i="11"/>
  <c r="J9145" i="11"/>
  <c r="J9129" i="11"/>
  <c r="J9111" i="11"/>
  <c r="J9097" i="11"/>
  <c r="J9085" i="11"/>
  <c r="J9069" i="11"/>
  <c r="J9054" i="11"/>
  <c r="J9042" i="11"/>
  <c r="J9026" i="11"/>
  <c r="J9017" i="11"/>
  <c r="J9009" i="11"/>
  <c r="J8998" i="11"/>
  <c r="J8989" i="11"/>
  <c r="J8979" i="11"/>
  <c r="J8969" i="11"/>
  <c r="J8961" i="11"/>
  <c r="J8951" i="11"/>
  <c r="J8941" i="11"/>
  <c r="J8931" i="11"/>
  <c r="J8923" i="11"/>
  <c r="J8913" i="11"/>
  <c r="J8903" i="11"/>
  <c r="J8894" i="11"/>
  <c r="J8883" i="11"/>
  <c r="J8875" i="11"/>
  <c r="J8866" i="11"/>
  <c r="J8855" i="11"/>
  <c r="J8846" i="11"/>
  <c r="J8838" i="11"/>
  <c r="J8827" i="11"/>
  <c r="J8818" i="11"/>
  <c r="J8809" i="11"/>
  <c r="J8798" i="11"/>
  <c r="J8790" i="11"/>
  <c r="J8781" i="11"/>
  <c r="J8770" i="11"/>
  <c r="J8761" i="11"/>
  <c r="J8753" i="11"/>
  <c r="J8742" i="11"/>
  <c r="J8733" i="11"/>
  <c r="J8723" i="11"/>
  <c r="J8713" i="11"/>
  <c r="J8705" i="11"/>
  <c r="J8695" i="11"/>
  <c r="J8685" i="11"/>
  <c r="J8675" i="11"/>
  <c r="J8667" i="11"/>
  <c r="J8657" i="11"/>
  <c r="J8647" i="11"/>
  <c r="J8638" i="11"/>
  <c r="J8627" i="11"/>
  <c r="J8619" i="11"/>
  <c r="J8610" i="11"/>
  <c r="J8599" i="11"/>
  <c r="J8590" i="11"/>
  <c r="J8582" i="11"/>
  <c r="J8571" i="11"/>
  <c r="J8562" i="11"/>
  <c r="J8553" i="11"/>
  <c r="J8542" i="11"/>
  <c r="J8534" i="11"/>
  <c r="J8525" i="11"/>
  <c r="J8514" i="11"/>
  <c r="J8505" i="11"/>
  <c r="J8497" i="11"/>
  <c r="J8486" i="11"/>
  <c r="J8477" i="11"/>
  <c r="J8467" i="11"/>
  <c r="J8457" i="11"/>
  <c r="J8449" i="11"/>
  <c r="J8439" i="11"/>
  <c r="J8429" i="11"/>
  <c r="J8419" i="11"/>
  <c r="J8411" i="11"/>
  <c r="J8401" i="11"/>
  <c r="J8391" i="11"/>
  <c r="J8382" i="11"/>
  <c r="J8371" i="11"/>
  <c r="J8363" i="11"/>
  <c r="J8354" i="11"/>
  <c r="J8345" i="11"/>
  <c r="J8338" i="11"/>
  <c r="J8332" i="11"/>
  <c r="J8324" i="11"/>
  <c r="J8317" i="11"/>
  <c r="J8310" i="11"/>
  <c r="J8302" i="11"/>
  <c r="J8296" i="11"/>
  <c r="J8289" i="11"/>
  <c r="J8281" i="11"/>
  <c r="J8274" i="11"/>
  <c r="J8268" i="11"/>
  <c r="J8260" i="11"/>
  <c r="J8253" i="11"/>
  <c r="J8246" i="11"/>
  <c r="J8238" i="11"/>
  <c r="J8232" i="11"/>
  <c r="J8225" i="11"/>
  <c r="J8217" i="11"/>
  <c r="J8210" i="11"/>
  <c r="J8204" i="11"/>
  <c r="J8196" i="11"/>
  <c r="J8189" i="11"/>
  <c r="J8182" i="11"/>
  <c r="J8174" i="11"/>
  <c r="J8168" i="11"/>
  <c r="J8161" i="11"/>
  <c r="J8153" i="11"/>
  <c r="J8146" i="11"/>
  <c r="J8140" i="11"/>
  <c r="J8132" i="11"/>
  <c r="J9818" i="11"/>
  <c r="J9702" i="11"/>
  <c r="J9626" i="11"/>
  <c r="J9545" i="11"/>
  <c r="J9491" i="11"/>
  <c r="J9438" i="11"/>
  <c r="J9374" i="11"/>
  <c r="J9345" i="11"/>
  <c r="J9321" i="11"/>
  <c r="J9293" i="11"/>
  <c r="J9273" i="11"/>
  <c r="J9257" i="11"/>
  <c r="J9235" i="11"/>
  <c r="J9217" i="11"/>
  <c r="J9201" i="11"/>
  <c r="J9179" i="11"/>
  <c r="J9159" i="11"/>
  <c r="J9143" i="11"/>
  <c r="J9122" i="11"/>
  <c r="J9107" i="11"/>
  <c r="J9095" i="11"/>
  <c r="J9079" i="11"/>
  <c r="J9065" i="11"/>
  <c r="J9053" i="11"/>
  <c r="J9037" i="11"/>
  <c r="J9025" i="11"/>
  <c r="J9015" i="11"/>
  <c r="J9005" i="11"/>
  <c r="J8995" i="11"/>
  <c r="J8987" i="11"/>
  <c r="J8977" i="11"/>
  <c r="J8967" i="11"/>
  <c r="J8958" i="11"/>
  <c r="J8947" i="11"/>
  <c r="J8939" i="11"/>
  <c r="J8930" i="11"/>
  <c r="J8919" i="11"/>
  <c r="J8910" i="11"/>
  <c r="J8902" i="11"/>
  <c r="J8891" i="11"/>
  <c r="J8882" i="11"/>
  <c r="J8873" i="11"/>
  <c r="J8862" i="11"/>
  <c r="J8854" i="11"/>
  <c r="J8845" i="11"/>
  <c r="J8834" i="11"/>
  <c r="J8825" i="11"/>
  <c r="J8817" i="11"/>
  <c r="J8806" i="11"/>
  <c r="J8797" i="11"/>
  <c r="J8787" i="11"/>
  <c r="J8777" i="11"/>
  <c r="J8769" i="11"/>
  <c r="J8759" i="11"/>
  <c r="J8749" i="11"/>
  <c r="J8739" i="11"/>
  <c r="J8731" i="11"/>
  <c r="J8721" i="11"/>
  <c r="J8711" i="11"/>
  <c r="J8702" i="11"/>
  <c r="J8691" i="11"/>
  <c r="J8683" i="11"/>
  <c r="J8674" i="11"/>
  <c r="J8663" i="11"/>
  <c r="J8654" i="11"/>
  <c r="J8646" i="11"/>
  <c r="J8635" i="11"/>
  <c r="J8626" i="11"/>
  <c r="J8617" i="11"/>
  <c r="J8606" i="11"/>
  <c r="J8598" i="11"/>
  <c r="J8589" i="11"/>
  <c r="J8578" i="11"/>
  <c r="J8569" i="11"/>
  <c r="J8561" i="11"/>
  <c r="J8550" i="11"/>
  <c r="J8541" i="11"/>
  <c r="J8531" i="11"/>
  <c r="J8521" i="11"/>
  <c r="J8513" i="11"/>
  <c r="J8503" i="11"/>
  <c r="J8493" i="11"/>
  <c r="J8483" i="11"/>
  <c r="J8475" i="11"/>
  <c r="J8465" i="11"/>
  <c r="J8455" i="11"/>
  <c r="J8446" i="11"/>
  <c r="J8435" i="11"/>
  <c r="J8427" i="11"/>
  <c r="J8418" i="11"/>
  <c r="J8407" i="11"/>
  <c r="J8398" i="11"/>
  <c r="J8390" i="11"/>
  <c r="J8379" i="11"/>
  <c r="J8370" i="11"/>
  <c r="J8361" i="11"/>
  <c r="J8350" i="11"/>
  <c r="J8344" i="11"/>
  <c r="J8337" i="11"/>
  <c r="J8329" i="11"/>
  <c r="J8322" i="11"/>
  <c r="J8316" i="11"/>
  <c r="J8308" i="11"/>
  <c r="J8301" i="11"/>
  <c r="J8294" i="11"/>
  <c r="J8286" i="11"/>
  <c r="J8280" i="11"/>
  <c r="J8273" i="11"/>
  <c r="J8265" i="11"/>
  <c r="J8258" i="11"/>
  <c r="J8252" i="11"/>
  <c r="J8244" i="11"/>
  <c r="J8237" i="11"/>
  <c r="J8230" i="11"/>
  <c r="J8222" i="11"/>
  <c r="J8216" i="11"/>
  <c r="J8209" i="11"/>
  <c r="J8201" i="11"/>
  <c r="J8194" i="11"/>
  <c r="J8188" i="11"/>
  <c r="J8180" i="11"/>
  <c r="J8173" i="11"/>
  <c r="J8166" i="11"/>
  <c r="J8158" i="11"/>
  <c r="J8152" i="11"/>
  <c r="J8145" i="11"/>
  <c r="J8137" i="11"/>
  <c r="J8130" i="11"/>
  <c r="J8125" i="11"/>
  <c r="J8120" i="11"/>
  <c r="J8114" i="11"/>
  <c r="J8109" i="11"/>
  <c r="J8104" i="11"/>
  <c r="J8098" i="11"/>
  <c r="J8093" i="11"/>
  <c r="J8088" i="11"/>
  <c r="J8082" i="11"/>
  <c r="J8077" i="11"/>
  <c r="J8072" i="11"/>
  <c r="J8066" i="11"/>
  <c r="J8061" i="11"/>
  <c r="J8056" i="11"/>
  <c r="J8050" i="11"/>
  <c r="J8045" i="11"/>
  <c r="J8040" i="11"/>
  <c r="J8034" i="11"/>
  <c r="J8029" i="11"/>
  <c r="J8024" i="11"/>
  <c r="J8018" i="11"/>
  <c r="J8013" i="11"/>
  <c r="J8008" i="11"/>
  <c r="J8002" i="11"/>
  <c r="J7997" i="11"/>
  <c r="J7992" i="11"/>
  <c r="J7986" i="11"/>
  <c r="J7981" i="11"/>
  <c r="J7976" i="11"/>
  <c r="J7971" i="11"/>
  <c r="J7967" i="11"/>
  <c r="J7963" i="11"/>
  <c r="J7959" i="11"/>
  <c r="J7955" i="11"/>
  <c r="J7951" i="11"/>
  <c r="J7947" i="11"/>
  <c r="J7943" i="11"/>
  <c r="J7939" i="11"/>
  <c r="J7935" i="11"/>
  <c r="J7931" i="11"/>
  <c r="J7927" i="11"/>
  <c r="J7923" i="11"/>
  <c r="J7919" i="11"/>
  <c r="J7915" i="11"/>
  <c r="J7911" i="11"/>
  <c r="J7907" i="11"/>
  <c r="J7903" i="11"/>
  <c r="J7899" i="11"/>
  <c r="J7895" i="11"/>
  <c r="J7891" i="11"/>
  <c r="J7887" i="11"/>
  <c r="J7883" i="11"/>
  <c r="J7879" i="11"/>
  <c r="J7875" i="11"/>
  <c r="J7871" i="11"/>
  <c r="J7867" i="11"/>
  <c r="J7863" i="11"/>
  <c r="J7859" i="11"/>
  <c r="J7855" i="11"/>
  <c r="J7851" i="11"/>
  <c r="J7847" i="11"/>
  <c r="J7843" i="11"/>
  <c r="J7839" i="11"/>
  <c r="J7835" i="11"/>
  <c r="J7831" i="11"/>
  <c r="J7827" i="11"/>
  <c r="J7823" i="11"/>
  <c r="J7819" i="11"/>
  <c r="J7815" i="11"/>
  <c r="J7811" i="11"/>
  <c r="J7807" i="11"/>
  <c r="J7803" i="11"/>
  <c r="J7799" i="11"/>
  <c r="J7795" i="11"/>
  <c r="J7791" i="11"/>
  <c r="J7787" i="11"/>
  <c r="J7783" i="11"/>
  <c r="J7779" i="11"/>
  <c r="J7775" i="11"/>
  <c r="J7771" i="11"/>
  <c r="J7767" i="11"/>
  <c r="J7763" i="11"/>
  <c r="J7759" i="11"/>
  <c r="J7755" i="11"/>
  <c r="J7751" i="11"/>
  <c r="J7747" i="11"/>
  <c r="J7743" i="11"/>
  <c r="J7739" i="11"/>
  <c r="J7735" i="11"/>
  <c r="J7731" i="11"/>
  <c r="J7727" i="11"/>
  <c r="J7723" i="11"/>
  <c r="J7719" i="11"/>
  <c r="J7715" i="11"/>
  <c r="J7711" i="11"/>
  <c r="J7707" i="11"/>
  <c r="J7703" i="11"/>
  <c r="J7699" i="11"/>
  <c r="J7695" i="11"/>
  <c r="J7691" i="11"/>
  <c r="J7687" i="11"/>
  <c r="J7683" i="11"/>
  <c r="J7679" i="11"/>
  <c r="J7675" i="11"/>
  <c r="J7671" i="11"/>
  <c r="J7667" i="11"/>
  <c r="J7663" i="11"/>
  <c r="J7659" i="11"/>
  <c r="J7655" i="11"/>
  <c r="J7651" i="11"/>
  <c r="J7647" i="11"/>
  <c r="J7643" i="11"/>
  <c r="J7639" i="11"/>
  <c r="J7635" i="11"/>
  <c r="J7631" i="11"/>
  <c r="J7627" i="11"/>
  <c r="J7623" i="11"/>
  <c r="J7619" i="11"/>
  <c r="J7615" i="11"/>
  <c r="J7611" i="11"/>
  <c r="J7607" i="11"/>
  <c r="J7603" i="11"/>
  <c r="J7599" i="11"/>
  <c r="J7595" i="11"/>
  <c r="J7591" i="11"/>
  <c r="J7587" i="11"/>
  <c r="J7583" i="11"/>
  <c r="J7579" i="11"/>
  <c r="J7575" i="11"/>
  <c r="J7571" i="11"/>
  <c r="J7567" i="11"/>
  <c r="J7563" i="11"/>
  <c r="J7559" i="11"/>
  <c r="J7555" i="11"/>
  <c r="J7551" i="11"/>
  <c r="J7547" i="11"/>
  <c r="J7543" i="11"/>
  <c r="J7539" i="11"/>
  <c r="J7535" i="11"/>
  <c r="J7531" i="11"/>
  <c r="J7527" i="11"/>
  <c r="J7523" i="11"/>
  <c r="J7519" i="11"/>
  <c r="J7515" i="11"/>
  <c r="J7511" i="11"/>
  <c r="J7507" i="11"/>
  <c r="J7503" i="11"/>
  <c r="J7499" i="11"/>
  <c r="J7495" i="11"/>
  <c r="J7491" i="11"/>
  <c r="J7487" i="11"/>
  <c r="J7483" i="11"/>
  <c r="J7479" i="11"/>
  <c r="J7475" i="11"/>
  <c r="J7471" i="11"/>
  <c r="J7467" i="11"/>
  <c r="J7463" i="11"/>
  <c r="J7459" i="11"/>
  <c r="J7455" i="11"/>
  <c r="J7451" i="11"/>
  <c r="J7447" i="11"/>
  <c r="J7443" i="11"/>
  <c r="J7439" i="11"/>
  <c r="J7435" i="11"/>
  <c r="J7431" i="11"/>
  <c r="J7427" i="11"/>
  <c r="J7423" i="11"/>
  <c r="J7419" i="11"/>
  <c r="J7415" i="11"/>
  <c r="J7411" i="11"/>
  <c r="J7407" i="11"/>
  <c r="J7403" i="11"/>
  <c r="J7399" i="11"/>
  <c r="J7395" i="11"/>
  <c r="J7391" i="11"/>
  <c r="J7387" i="11"/>
  <c r="J7383" i="11"/>
  <c r="J7379" i="11"/>
  <c r="J7375" i="11"/>
  <c r="J7371" i="11"/>
  <c r="J7367" i="11"/>
  <c r="J7363" i="11"/>
  <c r="J7359" i="11"/>
  <c r="J7355" i="11"/>
  <c r="J7351" i="11"/>
  <c r="J7347" i="11"/>
  <c r="J7343" i="11"/>
  <c r="J7339" i="11"/>
  <c r="J7335" i="11"/>
  <c r="J7331" i="11"/>
  <c r="J7327" i="11"/>
  <c r="J7323" i="11"/>
  <c r="J7319" i="11"/>
  <c r="J7315" i="11"/>
  <c r="J7311" i="11"/>
  <c r="J7307" i="11"/>
  <c r="J7303" i="11"/>
  <c r="J7299" i="11"/>
  <c r="J7295" i="11"/>
  <c r="J7291" i="11"/>
  <c r="J7287" i="11"/>
  <c r="J7283" i="11"/>
  <c r="J7279" i="11"/>
  <c r="J7275" i="11"/>
  <c r="J7271" i="11"/>
  <c r="J7267" i="11"/>
  <c r="J7263" i="11"/>
  <c r="J7259" i="11"/>
  <c r="J7255" i="11"/>
  <c r="J7251" i="11"/>
  <c r="J7247" i="11"/>
  <c r="J7243" i="11"/>
  <c r="J7239" i="11"/>
  <c r="J9682" i="11"/>
  <c r="J9417" i="11"/>
  <c r="J9287" i="11"/>
  <c r="J9214" i="11"/>
  <c r="J9137" i="11"/>
  <c r="J9075" i="11"/>
  <c r="J9022" i="11"/>
  <c r="J8983" i="11"/>
  <c r="J8946" i="11"/>
  <c r="J8909" i="11"/>
  <c r="J8870" i="11"/>
  <c r="J8833" i="11"/>
  <c r="J8795" i="11"/>
  <c r="J8755" i="11"/>
  <c r="J8718" i="11"/>
  <c r="J8681" i="11"/>
  <c r="J8642" i="11"/>
  <c r="J8605" i="11"/>
  <c r="J8567" i="11"/>
  <c r="J8529" i="11"/>
  <c r="J8491" i="11"/>
  <c r="J8454" i="11"/>
  <c r="J8414" i="11"/>
  <c r="J8377" i="11"/>
  <c r="J8342" i="11"/>
  <c r="J8313" i="11"/>
  <c r="J8285" i="11"/>
  <c r="J8257" i="11"/>
  <c r="J8228" i="11"/>
  <c r="J8200" i="11"/>
  <c r="J8172" i="11"/>
  <c r="J8142" i="11"/>
  <c r="J8124" i="11"/>
  <c r="J8113" i="11"/>
  <c r="J8102" i="11"/>
  <c r="J8092" i="11"/>
  <c r="J8081" i="11"/>
  <c r="J8070" i="11"/>
  <c r="J8060" i="11"/>
  <c r="J8049" i="11"/>
  <c r="J8038" i="11"/>
  <c r="J8028" i="11"/>
  <c r="J8017" i="11"/>
  <c r="J8006" i="11"/>
  <c r="J7996" i="11"/>
  <c r="J7985" i="11"/>
  <c r="J7974" i="11"/>
  <c r="J7966" i="11"/>
  <c r="J7958" i="11"/>
  <c r="J7950" i="11"/>
  <c r="J7942" i="11"/>
  <c r="J7934" i="11"/>
  <c r="J7926" i="11"/>
  <c r="J7918" i="11"/>
  <c r="J7910" i="11"/>
  <c r="J7902" i="11"/>
  <c r="J7894" i="11"/>
  <c r="J7886" i="11"/>
  <c r="J7878" i="11"/>
  <c r="J7870" i="11"/>
  <c r="J7862" i="11"/>
  <c r="J7854" i="11"/>
  <c r="J7846" i="11"/>
  <c r="J7838" i="11"/>
  <c r="J7830" i="11"/>
  <c r="J7822" i="11"/>
  <c r="J7814" i="11"/>
  <c r="J7806" i="11"/>
  <c r="J7798" i="11"/>
  <c r="J7790" i="11"/>
  <c r="J7782" i="11"/>
  <c r="J7774" i="11"/>
  <c r="J7766" i="11"/>
  <c r="J7758" i="11"/>
  <c r="J7750" i="11"/>
  <c r="J7742" i="11"/>
  <c r="J7734" i="11"/>
  <c r="J7726" i="11"/>
  <c r="J7718" i="11"/>
  <c r="J7713" i="11"/>
  <c r="J7708" i="11"/>
  <c r="J7702" i="11"/>
  <c r="J7697" i="11"/>
  <c r="J7692" i="11"/>
  <c r="J7686" i="11"/>
  <c r="J7681" i="11"/>
  <c r="J7676" i="11"/>
  <c r="J7670" i="11"/>
  <c r="J7665" i="11"/>
  <c r="J7660" i="11"/>
  <c r="J7654" i="11"/>
  <c r="J7649" i="11"/>
  <c r="J7644" i="11"/>
  <c r="J7638" i="11"/>
  <c r="J7633" i="11"/>
  <c r="J7628" i="11"/>
  <c r="J7622" i="11"/>
  <c r="J7617" i="11"/>
  <c r="J7612" i="11"/>
  <c r="J7606" i="11"/>
  <c r="J7601" i="11"/>
  <c r="J7596" i="11"/>
  <c r="J7590" i="11"/>
  <c r="J7585" i="11"/>
  <c r="J7580" i="11"/>
  <c r="J7574" i="11"/>
  <c r="J7569" i="11"/>
  <c r="J7564" i="11"/>
  <c r="J7558" i="11"/>
  <c r="J7553" i="11"/>
  <c r="J7548" i="11"/>
  <c r="J7542" i="11"/>
  <c r="J7537" i="11"/>
  <c r="J7532" i="11"/>
  <c r="J7526" i="11"/>
  <c r="J7521" i="11"/>
  <c r="J7516" i="11"/>
  <c r="J7510" i="11"/>
  <c r="J7505" i="11"/>
  <c r="J7500" i="11"/>
  <c r="J7494" i="11"/>
  <c r="J7489" i="11"/>
  <c r="J7484" i="11"/>
  <c r="J7478" i="11"/>
  <c r="J7473" i="11"/>
  <c r="J7468" i="11"/>
  <c r="J7462" i="11"/>
  <c r="J7457" i="11"/>
  <c r="J7452" i="11"/>
  <c r="J7446" i="11"/>
  <c r="J7441" i="11"/>
  <c r="J7436" i="11"/>
  <c r="J7430" i="11"/>
  <c r="J7425" i="11"/>
  <c r="J7420" i="11"/>
  <c r="J7414" i="11"/>
  <c r="J7409" i="11"/>
  <c r="J7404" i="11"/>
  <c r="J7398" i="11"/>
  <c r="J7393" i="11"/>
  <c r="J7388" i="11"/>
  <c r="J7382" i="11"/>
  <c r="J7377" i="11"/>
  <c r="J7372" i="11"/>
  <c r="J7366" i="11"/>
  <c r="J7361" i="11"/>
  <c r="J7356" i="11"/>
  <c r="J7350" i="11"/>
  <c r="J7345" i="11"/>
  <c r="J7340" i="11"/>
  <c r="J7334" i="11"/>
  <c r="J7329" i="11"/>
  <c r="J7324" i="11"/>
  <c r="J7318" i="11"/>
  <c r="J7313" i="11"/>
  <c r="J7308" i="11"/>
  <c r="J7302" i="11"/>
  <c r="J7297" i="11"/>
  <c r="J7292" i="11"/>
  <c r="J7286" i="11"/>
  <c r="J7281" i="11"/>
  <c r="J7276" i="11"/>
  <c r="J7270" i="11"/>
  <c r="J7265" i="11"/>
  <c r="J7260" i="11"/>
  <c r="J7254" i="11"/>
  <c r="J7249" i="11"/>
  <c r="J7244" i="11"/>
  <c r="J7238" i="11"/>
  <c r="J7234" i="11"/>
  <c r="J9789" i="11"/>
  <c r="J9366" i="11"/>
  <c r="J9250" i="11"/>
  <c r="J9158" i="11"/>
  <c r="J9063" i="11"/>
  <c r="J9003" i="11"/>
  <c r="J8955" i="11"/>
  <c r="J8898" i="11"/>
  <c r="J8851" i="11"/>
  <c r="J8803" i="11"/>
  <c r="J8747" i="11"/>
  <c r="J8699" i="11"/>
  <c r="J8653" i="11"/>
  <c r="J8595" i="11"/>
  <c r="J8547" i="11"/>
  <c r="J8499" i="11"/>
  <c r="J8443" i="11"/>
  <c r="J8397" i="11"/>
  <c r="J8349" i="11"/>
  <c r="J8306" i="11"/>
  <c r="J8270" i="11"/>
  <c r="J8236" i="11"/>
  <c r="J8193" i="11"/>
  <c r="J8157" i="11"/>
  <c r="J8126" i="11"/>
  <c r="J8110" i="11"/>
  <c r="J8097" i="11"/>
  <c r="J8084" i="11"/>
  <c r="J8068" i="11"/>
  <c r="J8054" i="11"/>
  <c r="J8041" i="11"/>
  <c r="J8025" i="11"/>
  <c r="J8012" i="11"/>
  <c r="J7998" i="11"/>
  <c r="J7982" i="11"/>
  <c r="J7970" i="11"/>
  <c r="J7960" i="11"/>
  <c r="J7948" i="11"/>
  <c r="J7938" i="11"/>
  <c r="J7928" i="11"/>
  <c r="J7916" i="11"/>
  <c r="J7906" i="11"/>
  <c r="J7896" i="11"/>
  <c r="J9481" i="11"/>
  <c r="J9271" i="11"/>
  <c r="J9174" i="11"/>
  <c r="J9090" i="11"/>
  <c r="J9011" i="11"/>
  <c r="J8966" i="11"/>
  <c r="J8918" i="11"/>
  <c r="J8861" i="11"/>
  <c r="J8813" i="11"/>
  <c r="J8766" i="11"/>
  <c r="J8710" i="11"/>
  <c r="J8662" i="11"/>
  <c r="J8614" i="11"/>
  <c r="J8557" i="11"/>
  <c r="J8510" i="11"/>
  <c r="J8462" i="11"/>
  <c r="J8406" i="11"/>
  <c r="J8358" i="11"/>
  <c r="J8321" i="11"/>
  <c r="J8278" i="11"/>
  <c r="J8242" i="11"/>
  <c r="J8206" i="11"/>
  <c r="J8164" i="11"/>
  <c r="J8129" i="11"/>
  <c r="J8116" i="11"/>
  <c r="J8100" i="11"/>
  <c r="J8086" i="11"/>
  <c r="J8073" i="11"/>
  <c r="J8057" i="11"/>
  <c r="J8044" i="11"/>
  <c r="J8030" i="11"/>
  <c r="J8014" i="11"/>
  <c r="J8001" i="11"/>
  <c r="J7988" i="11"/>
  <c r="J7972" i="11"/>
  <c r="J7962" i="11"/>
  <c r="J7952" i="11"/>
  <c r="J7940" i="11"/>
  <c r="J7930" i="11"/>
  <c r="J7920" i="11"/>
  <c r="J7908" i="11"/>
  <c r="J7898" i="11"/>
  <c r="J7888" i="11"/>
  <c r="J7876" i="11"/>
  <c r="J7866" i="11"/>
  <c r="J7856" i="11"/>
  <c r="J7844" i="11"/>
  <c r="J7834" i="11"/>
  <c r="J7824" i="11"/>
  <c r="J7812" i="11"/>
  <c r="J7802" i="11"/>
  <c r="J7792" i="11"/>
  <c r="J7780" i="11"/>
  <c r="J7770" i="11"/>
  <c r="J7760" i="11"/>
  <c r="J7748" i="11"/>
  <c r="J7738" i="11"/>
  <c r="J7728" i="11"/>
  <c r="J7717" i="11"/>
  <c r="J7710" i="11"/>
  <c r="J7704" i="11"/>
  <c r="J7696" i="11"/>
  <c r="J7689" i="11"/>
  <c r="J7682" i="11"/>
  <c r="J7674" i="11"/>
  <c r="J7668" i="11"/>
  <c r="J7661" i="11"/>
  <c r="J7653" i="11"/>
  <c r="J7646" i="11"/>
  <c r="J7640" i="11"/>
  <c r="J7632" i="11"/>
  <c r="J7625" i="11"/>
  <c r="J7618" i="11"/>
  <c r="J7610" i="11"/>
  <c r="J7604" i="11"/>
  <c r="J7597" i="11"/>
  <c r="J7589" i="11"/>
  <c r="J7582" i="11"/>
  <c r="J7576" i="11"/>
  <c r="J7568" i="11"/>
  <c r="J7561" i="11"/>
  <c r="J7554" i="11"/>
  <c r="J7546" i="11"/>
  <c r="J7540" i="11"/>
  <c r="J7533" i="11"/>
  <c r="J7525" i="11"/>
  <c r="J7518" i="11"/>
  <c r="J7512" i="11"/>
  <c r="J7504" i="11"/>
  <c r="J7497" i="11"/>
  <c r="J7490" i="11"/>
  <c r="J7482" i="11"/>
  <c r="J7476" i="11"/>
  <c r="J7469" i="11"/>
  <c r="J7461" i="11"/>
  <c r="J7454" i="11"/>
  <c r="J7448" i="11"/>
  <c r="J7440" i="11"/>
  <c r="J7433" i="11"/>
  <c r="J7426" i="11"/>
  <c r="J7418" i="11"/>
  <c r="J7412" i="11"/>
  <c r="J7405" i="11"/>
  <c r="J7397" i="11"/>
  <c r="J7390" i="11"/>
  <c r="J7384" i="11"/>
  <c r="J7376" i="11"/>
  <c r="J7369" i="11"/>
  <c r="J7362" i="11"/>
  <c r="J7354" i="11"/>
  <c r="J7348" i="11"/>
  <c r="J7341" i="11"/>
  <c r="J7333" i="11"/>
  <c r="J7326" i="11"/>
  <c r="J7320" i="11"/>
  <c r="J7312" i="11"/>
  <c r="J7305" i="11"/>
  <c r="J7298" i="11"/>
  <c r="J7290" i="11"/>
  <c r="J7284" i="11"/>
  <c r="J7277" i="11"/>
  <c r="J7269" i="11"/>
  <c r="J7262" i="11"/>
  <c r="J7256" i="11"/>
  <c r="J7248" i="11"/>
  <c r="J7241" i="11"/>
  <c r="J7235" i="11"/>
  <c r="J7230" i="11"/>
  <c r="J7226" i="11"/>
  <c r="J7222" i="11"/>
  <c r="J7218" i="11"/>
  <c r="J7214" i="11"/>
  <c r="J7210" i="11"/>
  <c r="J7206" i="11"/>
  <c r="J7202" i="11"/>
  <c r="J7198" i="11"/>
  <c r="J7194" i="11"/>
  <c r="J7190" i="11"/>
  <c r="J7186" i="11"/>
  <c r="J7182" i="11"/>
  <c r="J7178" i="11"/>
  <c r="J7174" i="11"/>
  <c r="J7170" i="11"/>
  <c r="J7166" i="11"/>
  <c r="J7162" i="11"/>
  <c r="J7158" i="11"/>
  <c r="J7154" i="11"/>
  <c r="J7150" i="11"/>
  <c r="J7146" i="11"/>
  <c r="J7142" i="11"/>
  <c r="J7138" i="11"/>
  <c r="J7134" i="11"/>
  <c r="J7130" i="11"/>
  <c r="J7126" i="11"/>
  <c r="J7122" i="11"/>
  <c r="J7118" i="11"/>
  <c r="J7114" i="11"/>
  <c r="J7110" i="11"/>
  <c r="J7106" i="11"/>
  <c r="J7102" i="11"/>
  <c r="J7098" i="11"/>
  <c r="J7094" i="11"/>
  <c r="J7090" i="11"/>
  <c r="J7086" i="11"/>
  <c r="J7082" i="11"/>
  <c r="J7078" i="11"/>
  <c r="J7074" i="11"/>
  <c r="J7070" i="11"/>
  <c r="J7066" i="11"/>
  <c r="J7062" i="11"/>
  <c r="J9597" i="11"/>
  <c r="J9230" i="11"/>
  <c r="J9047" i="11"/>
  <c r="J8937" i="11"/>
  <c r="J8841" i="11"/>
  <c r="J8738" i="11"/>
  <c r="J8633" i="11"/>
  <c r="J8539" i="11"/>
  <c r="J8434" i="11"/>
  <c r="J8334" i="11"/>
  <c r="J8264" i="11"/>
  <c r="J8185" i="11"/>
  <c r="J8121" i="11"/>
  <c r="J8094" i="11"/>
  <c r="J8065" i="11"/>
  <c r="J8036" i="11"/>
  <c r="J8009" i="11"/>
  <c r="J7980" i="11"/>
  <c r="J7956" i="11"/>
  <c r="J7936" i="11"/>
  <c r="J7914" i="11"/>
  <c r="J7892" i="11"/>
  <c r="J7880" i="11"/>
  <c r="J7864" i="11"/>
  <c r="J7850" i="11"/>
  <c r="J7836" i="11"/>
  <c r="J7820" i="11"/>
  <c r="J7808" i="11"/>
  <c r="J7794" i="11"/>
  <c r="J7778" i="11"/>
  <c r="J7764" i="11"/>
  <c r="J7752" i="11"/>
  <c r="J7736" i="11"/>
  <c r="J7722" i="11"/>
  <c r="J7712" i="11"/>
  <c r="J7701" i="11"/>
  <c r="J7693" i="11"/>
  <c r="J7684" i="11"/>
  <c r="J7673" i="11"/>
  <c r="J7664" i="11"/>
  <c r="J7656" i="11"/>
  <c r="J7645" i="11"/>
  <c r="J7636" i="11"/>
  <c r="J7626" i="11"/>
  <c r="J7616" i="11"/>
  <c r="J7608" i="11"/>
  <c r="J7598" i="11"/>
  <c r="J7588" i="11"/>
  <c r="J7578" i="11"/>
  <c r="J7570" i="11"/>
  <c r="J7560" i="11"/>
  <c r="J7550" i="11"/>
  <c r="J7541" i="11"/>
  <c r="J7530" i="11"/>
  <c r="J7522" i="11"/>
  <c r="J7513" i="11"/>
  <c r="J7502" i="11"/>
  <c r="J7493" i="11"/>
  <c r="J7485" i="11"/>
  <c r="J7474" i="11"/>
  <c r="J7465" i="11"/>
  <c r="J7456" i="11"/>
  <c r="J7445" i="11"/>
  <c r="J7437" i="11"/>
  <c r="J7428" i="11"/>
  <c r="J7417" i="11"/>
  <c r="J7408" i="11"/>
  <c r="J7400" i="11"/>
  <c r="J7389" i="11"/>
  <c r="J7380" i="11"/>
  <c r="J7370" i="11"/>
  <c r="J7360" i="11"/>
  <c r="J7352" i="11"/>
  <c r="J7342" i="11"/>
  <c r="J7332" i="11"/>
  <c r="J7322" i="11"/>
  <c r="J7314" i="11"/>
  <c r="J7304" i="11"/>
  <c r="J7294" i="11"/>
  <c r="J7285" i="11"/>
  <c r="J7274" i="11"/>
  <c r="J7266" i="11"/>
  <c r="J7257" i="11"/>
  <c r="J7246" i="11"/>
  <c r="J7237" i="11"/>
  <c r="J7231" i="11"/>
  <c r="J7225" i="11"/>
  <c r="J7220" i="11"/>
  <c r="J7215" i="11"/>
  <c r="J7209" i="11"/>
  <c r="J7204" i="11"/>
  <c r="J7199" i="11"/>
  <c r="J7193" i="11"/>
  <c r="J7188" i="11"/>
  <c r="J7183" i="11"/>
  <c r="J7177" i="11"/>
  <c r="J7172" i="11"/>
  <c r="J7167" i="11"/>
  <c r="J7161" i="11"/>
  <c r="J7156" i="11"/>
  <c r="J7151" i="11"/>
  <c r="J7145" i="11"/>
  <c r="J7140" i="11"/>
  <c r="J7135" i="11"/>
  <c r="J7129" i="11"/>
  <c r="J7124" i="11"/>
  <c r="J7119" i="11"/>
  <c r="J7113" i="11"/>
  <c r="J7108" i="11"/>
  <c r="J7103" i="11"/>
  <c r="J7097" i="11"/>
  <c r="J7092" i="11"/>
  <c r="J7087" i="11"/>
  <c r="J7081" i="11"/>
  <c r="J7076" i="11"/>
  <c r="J7071" i="11"/>
  <c r="J7065" i="11"/>
  <c r="J7060" i="11"/>
  <c r="J7056" i="11"/>
  <c r="J7052" i="11"/>
  <c r="J7048" i="11"/>
  <c r="J7044" i="11"/>
  <c r="J7040" i="11"/>
  <c r="J7036" i="11"/>
  <c r="J7032" i="11"/>
  <c r="J7028" i="11"/>
  <c r="J7024" i="11"/>
  <c r="J7020" i="11"/>
  <c r="J7016" i="11"/>
  <c r="J7012" i="11"/>
  <c r="J7008" i="11"/>
  <c r="J7004" i="11"/>
  <c r="J7000" i="11"/>
  <c r="J6996" i="11"/>
  <c r="J6992" i="11"/>
  <c r="J6988" i="11"/>
  <c r="J6984" i="11"/>
  <c r="J6980" i="11"/>
  <c r="J6976" i="11"/>
  <c r="J6972" i="11"/>
  <c r="J6968" i="11"/>
  <c r="J6964" i="11"/>
  <c r="J6960" i="11"/>
  <c r="J6956" i="11"/>
  <c r="J6952" i="11"/>
  <c r="J6948" i="11"/>
  <c r="J6944" i="11"/>
  <c r="J6940" i="11"/>
  <c r="J6936" i="11"/>
  <c r="J6932" i="11"/>
  <c r="J6928" i="11"/>
  <c r="J6924" i="11"/>
  <c r="J6920" i="11"/>
  <c r="J6916" i="11"/>
  <c r="J6912" i="11"/>
  <c r="J6908" i="11"/>
  <c r="J6904" i="11"/>
  <c r="J6900" i="11"/>
  <c r="J6896" i="11"/>
  <c r="J6892" i="11"/>
  <c r="J6888" i="11"/>
  <c r="J6884" i="11"/>
  <c r="J6880" i="11"/>
  <c r="J6876" i="11"/>
  <c r="J6872" i="11"/>
  <c r="J6868" i="11"/>
  <c r="J6864" i="11"/>
  <c r="J6860" i="11"/>
  <c r="J6856" i="11"/>
  <c r="J6852" i="11"/>
  <c r="J6848" i="11"/>
  <c r="J6844" i="11"/>
  <c r="J6840" i="11"/>
  <c r="J6836" i="11"/>
  <c r="J6832" i="11"/>
  <c r="J6828" i="11"/>
  <c r="J6824" i="11"/>
  <c r="J6820" i="11"/>
  <c r="J6816" i="11"/>
  <c r="J6812" i="11"/>
  <c r="J6808" i="11"/>
  <c r="J6804" i="11"/>
  <c r="J6800" i="11"/>
  <c r="J6796" i="11"/>
  <c r="J6792" i="11"/>
  <c r="J6788" i="11"/>
  <c r="J6784" i="11"/>
  <c r="J6780" i="11"/>
  <c r="J6776" i="11"/>
  <c r="J6772" i="11"/>
  <c r="J6768" i="11"/>
  <c r="J6764" i="11"/>
  <c r="J6760" i="11"/>
  <c r="J6756" i="11"/>
  <c r="J6752" i="11"/>
  <c r="J6748" i="11"/>
  <c r="J6744" i="11"/>
  <c r="J6740" i="11"/>
  <c r="J6736" i="11"/>
  <c r="J6732" i="11"/>
  <c r="J6728" i="11"/>
  <c r="J6724" i="11"/>
  <c r="J6720" i="11"/>
  <c r="J6716" i="11"/>
  <c r="J6712" i="11"/>
  <c r="J6708" i="11"/>
  <c r="J6704" i="11"/>
  <c r="J6700" i="11"/>
  <c r="J6696" i="11"/>
  <c r="J6692" i="11"/>
  <c r="J6688" i="11"/>
  <c r="J6684" i="11"/>
  <c r="J6680" i="11"/>
  <c r="J6676" i="11"/>
  <c r="J6672" i="11"/>
  <c r="J6668" i="11"/>
  <c r="J6664" i="11"/>
  <c r="J6660" i="11"/>
  <c r="J6656" i="11"/>
  <c r="J6652" i="11"/>
  <c r="J6648" i="11"/>
  <c r="J6644" i="11"/>
  <c r="J6640" i="11"/>
  <c r="J6636" i="11"/>
  <c r="J6632" i="11"/>
  <c r="J6628" i="11"/>
  <c r="J6624" i="11"/>
  <c r="J6620" i="11"/>
  <c r="J6616" i="11"/>
  <c r="J6612" i="11"/>
  <c r="J6608" i="11"/>
  <c r="J6604" i="11"/>
  <c r="J6600" i="11"/>
  <c r="J6596" i="11"/>
  <c r="J6592" i="11"/>
  <c r="J6588" i="11"/>
  <c r="J6584" i="11"/>
  <c r="J6580" i="11"/>
  <c r="J6576" i="11"/>
  <c r="J6572" i="11"/>
  <c r="J6568" i="11"/>
  <c r="J9310" i="11"/>
  <c r="J9106" i="11"/>
  <c r="J8974" i="11"/>
  <c r="J8881" i="11"/>
  <c r="J8775" i="11"/>
  <c r="J8670" i="11"/>
  <c r="J8577" i="11"/>
  <c r="J8471" i="11"/>
  <c r="J8369" i="11"/>
  <c r="J8292" i="11"/>
  <c r="J8214" i="11"/>
  <c r="J8136" i="11"/>
  <c r="J8105" i="11"/>
  <c r="J8076" i="11"/>
  <c r="J8046" i="11"/>
  <c r="J8020" i="11"/>
  <c r="J7990" i="11"/>
  <c r="J7964" i="11"/>
  <c r="J7944" i="11"/>
  <c r="J7922" i="11"/>
  <c r="J7900" i="11"/>
  <c r="J7882" i="11"/>
  <c r="J7868" i="11"/>
  <c r="J7852" i="11"/>
  <c r="J7840" i="11"/>
  <c r="J7826" i="11"/>
  <c r="J7810" i="11"/>
  <c r="J7796" i="11"/>
  <c r="J7784" i="11"/>
  <c r="J7768" i="11"/>
  <c r="J7754" i="11"/>
  <c r="J7740" i="11"/>
  <c r="J7724" i="11"/>
  <c r="J7714" i="11"/>
  <c r="J7705" i="11"/>
  <c r="J7694" i="11"/>
  <c r="J7685" i="11"/>
  <c r="J7677" i="11"/>
  <c r="J7666" i="11"/>
  <c r="J7657" i="11"/>
  <c r="J7648" i="11"/>
  <c r="J7637" i="11"/>
  <c r="J7629" i="11"/>
  <c r="J7620" i="11"/>
  <c r="J7609" i="11"/>
  <c r="J7600" i="11"/>
  <c r="J7592" i="11"/>
  <c r="J7581" i="11"/>
  <c r="J7572" i="11"/>
  <c r="J7562" i="11"/>
  <c r="J7552" i="11"/>
  <c r="J7544" i="11"/>
  <c r="J7534" i="11"/>
  <c r="J7524" i="11"/>
  <c r="J7514" i="11"/>
  <c r="J7506" i="11"/>
  <c r="J7496" i="11"/>
  <c r="J7486" i="11"/>
  <c r="J7477" i="11"/>
  <c r="J7466" i="11"/>
  <c r="J7458" i="11"/>
  <c r="J7449" i="11"/>
  <c r="J7438" i="11"/>
  <c r="J7429" i="11"/>
  <c r="J7421" i="11"/>
  <c r="J7410" i="11"/>
  <c r="J7401" i="11"/>
  <c r="J7392" i="11"/>
  <c r="J7381" i="11"/>
  <c r="J7373" i="11"/>
  <c r="J7364" i="11"/>
  <c r="J7353" i="11"/>
  <c r="J7344" i="11"/>
  <c r="J7336" i="11"/>
  <c r="J7325" i="11"/>
  <c r="J7316" i="11"/>
  <c r="J7306" i="11"/>
  <c r="J7296" i="11"/>
  <c r="J7288" i="11"/>
  <c r="J7278" i="11"/>
  <c r="J7268" i="11"/>
  <c r="J7258" i="11"/>
  <c r="J7250" i="11"/>
  <c r="J7240" i="11"/>
  <c r="J7232" i="11"/>
  <c r="J7227" i="11"/>
  <c r="J7221" i="11"/>
  <c r="J7216" i="11"/>
  <c r="J7211" i="11"/>
  <c r="J7205" i="11"/>
  <c r="J7200" i="11"/>
  <c r="J7195" i="11"/>
  <c r="J7189" i="11"/>
  <c r="J7184" i="11"/>
  <c r="J7179" i="11"/>
  <c r="J7173" i="11"/>
  <c r="J7168" i="11"/>
  <c r="J7163" i="11"/>
  <c r="J7157" i="11"/>
  <c r="J7152" i="11"/>
  <c r="J7147" i="11"/>
  <c r="J7141" i="11"/>
  <c r="J7136" i="11"/>
  <c r="J7131" i="11"/>
  <c r="J7125" i="11"/>
  <c r="J7120" i="11"/>
  <c r="J7115" i="11"/>
  <c r="J7109" i="11"/>
  <c r="J7104" i="11"/>
  <c r="J7099" i="11"/>
  <c r="J7093" i="11"/>
  <c r="J7088" i="11"/>
  <c r="J7083" i="11"/>
  <c r="J7077" i="11"/>
  <c r="J7072" i="11"/>
  <c r="J7067" i="11"/>
  <c r="J7061" i="11"/>
  <c r="J7057" i="11"/>
  <c r="J7053" i="11"/>
  <c r="J7049" i="11"/>
  <c r="J7045" i="11"/>
  <c r="J7041" i="11"/>
  <c r="J7037" i="11"/>
  <c r="J7033" i="11"/>
  <c r="J7029" i="11"/>
  <c r="J7025" i="11"/>
  <c r="J7021" i="11"/>
  <c r="J7017" i="11"/>
  <c r="J7013" i="11"/>
  <c r="J7009" i="11"/>
  <c r="J7005" i="11"/>
  <c r="J7001" i="11"/>
  <c r="J6997" i="11"/>
  <c r="J6993" i="11"/>
  <c r="J6989" i="11"/>
  <c r="J6985" i="11"/>
  <c r="J6981" i="11"/>
  <c r="J6977" i="11"/>
  <c r="J6973" i="11"/>
  <c r="J6969" i="11"/>
  <c r="J6965" i="11"/>
  <c r="J6961" i="11"/>
  <c r="J6957" i="11"/>
  <c r="J6953" i="11"/>
  <c r="J6949" i="11"/>
  <c r="J6945" i="11"/>
  <c r="J6941" i="11"/>
  <c r="J6937" i="11"/>
  <c r="J6933" i="11"/>
  <c r="J6929" i="11"/>
  <c r="J6925" i="11"/>
  <c r="J6921" i="11"/>
  <c r="J6917" i="11"/>
  <c r="J6913" i="11"/>
  <c r="J6909" i="11"/>
  <c r="J6905" i="11"/>
  <c r="J6901" i="11"/>
  <c r="J6897" i="11"/>
  <c r="J6893" i="11"/>
  <c r="J6889" i="11"/>
  <c r="J6885" i="11"/>
  <c r="J6881" i="11"/>
  <c r="J6877" i="11"/>
  <c r="J6873" i="11"/>
  <c r="J6869" i="11"/>
  <c r="J6865" i="11"/>
  <c r="J6861" i="11"/>
  <c r="J6857" i="11"/>
  <c r="J6853" i="11"/>
  <c r="J6849" i="11"/>
  <c r="J6845" i="11"/>
  <c r="J6841" i="11"/>
  <c r="J6837" i="11"/>
  <c r="J6833" i="11"/>
  <c r="J6829" i="11"/>
  <c r="J6825" i="11"/>
  <c r="J6821" i="11"/>
  <c r="J6817" i="11"/>
  <c r="J6813" i="11"/>
  <c r="J6809" i="11"/>
  <c r="J6805" i="11"/>
  <c r="J6801" i="11"/>
  <c r="J6797" i="11"/>
  <c r="J6793" i="11"/>
  <c r="J6789" i="11"/>
  <c r="J6785" i="11"/>
  <c r="J6781" i="11"/>
  <c r="J6777" i="11"/>
  <c r="J6773" i="11"/>
  <c r="J6769" i="11"/>
  <c r="J6765" i="11"/>
  <c r="J6761" i="11"/>
  <c r="J6757" i="11"/>
  <c r="J6753" i="11"/>
  <c r="J6749" i="11"/>
  <c r="J6745" i="11"/>
  <c r="J6741" i="11"/>
  <c r="J6737" i="11"/>
  <c r="J6733" i="11"/>
  <c r="J6729" i="11"/>
  <c r="J6725" i="11"/>
  <c r="J6721" i="11"/>
  <c r="J6717" i="11"/>
  <c r="J6713" i="11"/>
  <c r="J6709" i="11"/>
  <c r="J6705" i="11"/>
  <c r="J6701" i="11"/>
  <c r="J6697" i="11"/>
  <c r="J6693" i="11"/>
  <c r="J6689" i="11"/>
  <c r="J6685" i="11"/>
  <c r="J6681" i="11"/>
  <c r="J6677" i="11"/>
  <c r="J6673" i="11"/>
  <c r="J6669" i="11"/>
  <c r="J6665" i="11"/>
  <c r="J6661" i="11"/>
  <c r="J6657" i="11"/>
  <c r="J6653" i="11"/>
  <c r="J6649" i="11"/>
  <c r="J6645" i="11"/>
  <c r="J6641" i="11"/>
  <c r="J6637" i="11"/>
  <c r="J6633" i="11"/>
  <c r="J6629" i="11"/>
  <c r="J6625" i="11"/>
  <c r="J6621" i="11"/>
  <c r="J6617" i="11"/>
  <c r="J6613" i="11"/>
  <c r="J6609" i="11"/>
  <c r="J6605" i="11"/>
  <c r="J6601" i="11"/>
  <c r="J6597" i="11"/>
  <c r="J6593" i="11"/>
  <c r="J6589" i="11"/>
  <c r="J6585" i="11"/>
  <c r="J6581" i="11"/>
  <c r="J6577" i="11"/>
  <c r="J6573" i="11"/>
  <c r="J6569" i="11"/>
  <c r="J6565" i="11"/>
  <c r="J6561" i="11"/>
  <c r="J6557" i="11"/>
  <c r="J6553" i="11"/>
  <c r="J6549" i="11"/>
  <c r="J6545" i="11"/>
  <c r="J6541" i="11"/>
  <c r="J6537" i="11"/>
  <c r="J6533" i="11"/>
  <c r="J6529" i="11"/>
  <c r="J6525" i="11"/>
  <c r="J6521" i="11"/>
  <c r="J6517" i="11"/>
  <c r="J6513" i="11"/>
  <c r="J6509" i="11"/>
  <c r="J6505" i="11"/>
  <c r="J6501" i="11"/>
  <c r="J6497" i="11"/>
  <c r="J6493" i="11"/>
  <c r="J6489" i="11"/>
  <c r="J6485" i="11"/>
  <c r="J6481" i="11"/>
  <c r="J6477" i="11"/>
  <c r="J6473" i="11"/>
  <c r="J6469" i="11"/>
  <c r="J6465" i="11"/>
  <c r="J6461" i="11"/>
  <c r="J6457" i="11"/>
  <c r="J6453" i="11"/>
  <c r="J6449" i="11"/>
  <c r="J6445" i="11"/>
  <c r="J6441" i="11"/>
  <c r="J6437" i="11"/>
  <c r="J6433" i="11"/>
  <c r="J6429" i="11"/>
  <c r="J6425" i="11"/>
  <c r="J6421" i="11"/>
  <c r="J6417" i="11"/>
  <c r="J6413" i="11"/>
  <c r="J6409" i="11"/>
  <c r="J6405" i="11"/>
  <c r="J6401" i="11"/>
  <c r="J6397" i="11"/>
  <c r="J6393" i="11"/>
  <c r="J6389" i="11"/>
  <c r="J6385" i="11"/>
  <c r="J6381" i="11"/>
  <c r="J6377" i="11"/>
  <c r="J6373" i="11"/>
  <c r="J6369" i="11"/>
  <c r="J6365" i="11"/>
  <c r="J6361" i="11"/>
  <c r="J6357" i="11"/>
  <c r="J6353" i="11"/>
  <c r="J6349" i="11"/>
  <c r="J6345" i="11"/>
  <c r="J6341" i="11"/>
  <c r="J6337" i="11"/>
  <c r="J6333" i="11"/>
  <c r="J6329" i="11"/>
  <c r="J6325" i="11"/>
  <c r="J6321" i="11"/>
  <c r="J6317" i="11"/>
  <c r="J6313" i="11"/>
  <c r="J6309" i="11"/>
  <c r="J6305" i="11"/>
  <c r="J6301" i="11"/>
  <c r="J6297" i="11"/>
  <c r="J6293" i="11"/>
  <c r="J6289" i="11"/>
  <c r="J6285" i="11"/>
  <c r="J6281" i="11"/>
  <c r="J6277" i="11"/>
  <c r="J6273" i="11"/>
  <c r="J6269" i="11"/>
  <c r="J6265" i="11"/>
  <c r="J6261" i="11"/>
  <c r="J6257" i="11"/>
  <c r="J6253" i="11"/>
  <c r="J6249" i="11"/>
  <c r="J6245" i="11"/>
  <c r="J6241" i="11"/>
  <c r="J6237" i="11"/>
  <c r="J6233" i="11"/>
  <c r="J6229" i="11"/>
  <c r="J6225" i="11"/>
  <c r="J6221" i="11"/>
  <c r="J6217" i="11"/>
  <c r="J6213" i="11"/>
  <c r="J6209" i="11"/>
  <c r="J6205" i="11"/>
  <c r="J6201" i="11"/>
  <c r="J6197" i="11"/>
  <c r="J6193" i="11"/>
  <c r="J6189" i="11"/>
  <c r="J6185" i="11"/>
  <c r="J6181" i="11"/>
  <c r="J6177" i="11"/>
  <c r="J6173" i="11"/>
  <c r="J6169" i="11"/>
  <c r="J6165" i="11"/>
  <c r="J9534" i="11"/>
  <c r="J9033" i="11"/>
  <c r="J8823" i="11"/>
  <c r="J8625" i="11"/>
  <c r="J8425" i="11"/>
  <c r="J8249" i="11"/>
  <c r="J8118" i="11"/>
  <c r="J8062" i="11"/>
  <c r="J8004" i="11"/>
  <c r="J7954" i="11"/>
  <c r="J7912" i="11"/>
  <c r="J7874" i="11"/>
  <c r="J7848" i="11"/>
  <c r="J7818" i="11"/>
  <c r="J7788" i="11"/>
  <c r="J7762" i="11"/>
  <c r="J7732" i="11"/>
  <c r="J7709" i="11"/>
  <c r="J7690" i="11"/>
  <c r="J7672" i="11"/>
  <c r="J7652" i="11"/>
  <c r="J7634" i="11"/>
  <c r="J7614" i="11"/>
  <c r="J7594" i="11"/>
  <c r="J7577" i="11"/>
  <c r="J7557" i="11"/>
  <c r="J7538" i="11"/>
  <c r="J7520" i="11"/>
  <c r="J7501" i="11"/>
  <c r="J7481" i="11"/>
  <c r="J7464" i="11"/>
  <c r="J7444" i="11"/>
  <c r="J7424" i="11"/>
  <c r="J7406" i="11"/>
  <c r="J7386" i="11"/>
  <c r="J7368" i="11"/>
  <c r="J7349" i="11"/>
  <c r="J7330" i="11"/>
  <c r="J7310" i="11"/>
  <c r="J7293" i="11"/>
  <c r="J7273" i="11"/>
  <c r="J7253" i="11"/>
  <c r="J7236" i="11"/>
  <c r="J7224" i="11"/>
  <c r="J7213" i="11"/>
  <c r="J7203" i="11"/>
  <c r="J7192" i="11"/>
  <c r="J7181" i="11"/>
  <c r="J7171" i="11"/>
  <c r="J7160" i="11"/>
  <c r="J7149" i="11"/>
  <c r="J7139" i="11"/>
  <c r="J7128" i="11"/>
  <c r="J7117" i="11"/>
  <c r="J7107" i="11"/>
  <c r="J7096" i="11"/>
  <c r="J7085" i="11"/>
  <c r="J7075" i="11"/>
  <c r="J7064" i="11"/>
  <c r="J7055" i="11"/>
  <c r="J7047" i="11"/>
  <c r="J7039" i="11"/>
  <c r="J7031" i="11"/>
  <c r="J7023" i="11"/>
  <c r="J7015" i="11"/>
  <c r="J7007" i="11"/>
  <c r="J6999" i="11"/>
  <c r="J6991" i="11"/>
  <c r="J6983" i="11"/>
  <c r="J6975" i="11"/>
  <c r="J6967" i="11"/>
  <c r="J6959" i="11"/>
  <c r="J6951" i="11"/>
  <c r="J6943" i="11"/>
  <c r="J6935" i="11"/>
  <c r="J6927" i="11"/>
  <c r="J6919" i="11"/>
  <c r="J6911" i="11"/>
  <c r="J6903" i="11"/>
  <c r="J6895" i="11"/>
  <c r="J6887" i="11"/>
  <c r="J6879" i="11"/>
  <c r="J6871" i="11"/>
  <c r="J6863" i="11"/>
  <c r="J6855" i="11"/>
  <c r="J6847" i="11"/>
  <c r="J6839" i="11"/>
  <c r="J6831" i="11"/>
  <c r="J6823" i="11"/>
  <c r="J6815" i="11"/>
  <c r="J6807" i="11"/>
  <c r="J6799" i="11"/>
  <c r="J6791" i="11"/>
  <c r="J6783" i="11"/>
  <c r="J6775" i="11"/>
  <c r="J6767" i="11"/>
  <c r="J6759" i="11"/>
  <c r="J6751" i="11"/>
  <c r="J6743" i="11"/>
  <c r="J6735" i="11"/>
  <c r="J6727" i="11"/>
  <c r="J6719" i="11"/>
  <c r="J6711" i="11"/>
  <c r="J6703" i="11"/>
  <c r="J6695" i="11"/>
  <c r="J6687" i="11"/>
  <c r="J6679" i="11"/>
  <c r="J6671" i="11"/>
  <c r="J6663" i="11"/>
  <c r="J6655" i="11"/>
  <c r="J6647" i="11"/>
  <c r="J6639" i="11"/>
  <c r="J6631" i="11"/>
  <c r="J6623" i="11"/>
  <c r="J6615" i="11"/>
  <c r="J6607" i="11"/>
  <c r="J6599" i="11"/>
  <c r="J6591" i="11"/>
  <c r="J6583" i="11"/>
  <c r="J6575" i="11"/>
  <c r="J6567" i="11"/>
  <c r="J6562" i="11"/>
  <c r="J6556" i="11"/>
  <c r="J6551" i="11"/>
  <c r="J6546" i="11"/>
  <c r="J6540" i="11"/>
  <c r="J6535" i="11"/>
  <c r="J6530" i="11"/>
  <c r="J6524" i="11"/>
  <c r="J6519" i="11"/>
  <c r="J6514" i="11"/>
  <c r="J6508" i="11"/>
  <c r="J6503" i="11"/>
  <c r="J6498" i="11"/>
  <c r="J6492" i="11"/>
  <c r="J6487" i="11"/>
  <c r="J6482" i="11"/>
  <c r="J6476" i="11"/>
  <c r="J6471" i="11"/>
  <c r="J6466" i="11"/>
  <c r="J6460" i="11"/>
  <c r="J6455" i="11"/>
  <c r="J6450" i="11"/>
  <c r="J6444" i="11"/>
  <c r="J6439" i="11"/>
  <c r="J6434" i="11"/>
  <c r="J6428" i="11"/>
  <c r="J6423" i="11"/>
  <c r="J6418" i="11"/>
  <c r="J6412" i="11"/>
  <c r="J6407" i="11"/>
  <c r="J6402" i="11"/>
  <c r="J6396" i="11"/>
  <c r="J6391" i="11"/>
  <c r="J6386" i="11"/>
  <c r="J6380" i="11"/>
  <c r="J6375" i="11"/>
  <c r="J6370" i="11"/>
  <c r="J6364" i="11"/>
  <c r="J6359" i="11"/>
  <c r="J6354" i="11"/>
  <c r="J6348" i="11"/>
  <c r="J6343" i="11"/>
  <c r="J6338" i="11"/>
  <c r="J6332" i="11"/>
  <c r="J6327" i="11"/>
  <c r="J6322" i="11"/>
  <c r="J6316" i="11"/>
  <c r="J6311" i="11"/>
  <c r="J6306" i="11"/>
  <c r="J6300" i="11"/>
  <c r="J6295" i="11"/>
  <c r="J6290" i="11"/>
  <c r="J6284" i="11"/>
  <c r="J6279" i="11"/>
  <c r="J6274" i="11"/>
  <c r="J6268" i="11"/>
  <c r="J6263" i="11"/>
  <c r="J6258" i="11"/>
  <c r="J6252" i="11"/>
  <c r="J6247" i="11"/>
  <c r="J6242" i="11"/>
  <c r="J6236" i="11"/>
  <c r="J6231" i="11"/>
  <c r="J6226" i="11"/>
  <c r="J6220" i="11"/>
  <c r="J6215" i="11"/>
  <c r="J6210" i="11"/>
  <c r="J6204" i="11"/>
  <c r="J6199" i="11"/>
  <c r="J6194" i="11"/>
  <c r="J6188" i="11"/>
  <c r="J6183" i="11"/>
  <c r="J6178" i="11"/>
  <c r="J6172" i="11"/>
  <c r="J6167" i="11"/>
  <c r="J6162" i="11"/>
  <c r="J6158" i="11"/>
  <c r="J6154" i="11"/>
  <c r="J6150" i="11"/>
  <c r="J6146" i="11"/>
  <c r="J6142" i="11"/>
  <c r="J6138" i="11"/>
  <c r="J6134" i="11"/>
  <c r="J6130" i="11"/>
  <c r="J6126" i="11"/>
  <c r="J6122" i="11"/>
  <c r="J6118" i="11"/>
  <c r="J6114" i="11"/>
  <c r="J6110" i="11"/>
  <c r="J6106" i="11"/>
  <c r="J6102" i="11"/>
  <c r="J6098" i="11"/>
  <c r="J6094" i="11"/>
  <c r="J6090" i="11"/>
  <c r="J6086" i="11"/>
  <c r="J6082" i="11"/>
  <c r="J6078" i="11"/>
  <c r="J6074" i="11"/>
  <c r="J6070" i="11"/>
  <c r="J6066" i="11"/>
  <c r="J6062" i="11"/>
  <c r="J6058" i="11"/>
  <c r="J6054" i="11"/>
  <c r="J6050" i="11"/>
  <c r="J6046" i="11"/>
  <c r="J6042" i="11"/>
  <c r="J6038" i="11"/>
  <c r="J6034" i="11"/>
  <c r="J6030" i="11"/>
  <c r="J6026" i="11"/>
  <c r="J6022" i="11"/>
  <c r="J6018" i="11"/>
  <c r="J6014" i="11"/>
  <c r="J6010" i="11"/>
  <c r="J6006" i="11"/>
  <c r="J6002" i="11"/>
  <c r="J5998" i="11"/>
  <c r="J5994" i="11"/>
  <c r="J5990" i="11"/>
  <c r="J5986" i="11"/>
  <c r="J5982" i="11"/>
  <c r="J5978" i="11"/>
  <c r="J5974" i="11"/>
  <c r="J5970" i="11"/>
  <c r="J5966" i="11"/>
  <c r="J5962" i="11"/>
  <c r="J5958" i="11"/>
  <c r="J5954" i="11"/>
  <c r="J5950" i="11"/>
  <c r="J5946" i="11"/>
  <c r="J5942" i="11"/>
  <c r="J5938" i="11"/>
  <c r="J5934" i="11"/>
  <c r="J5930" i="11"/>
  <c r="J5926" i="11"/>
  <c r="J5922" i="11"/>
  <c r="J5918" i="11"/>
  <c r="J5914" i="11"/>
  <c r="J5910" i="11"/>
  <c r="J5906" i="11"/>
  <c r="J5902" i="11"/>
  <c r="J5898" i="11"/>
  <c r="J5894" i="11"/>
  <c r="J5890" i="11"/>
  <c r="J5886" i="11"/>
  <c r="J5882" i="11"/>
  <c r="J5878" i="11"/>
  <c r="J5874" i="11"/>
  <c r="J5870" i="11"/>
  <c r="J5866" i="11"/>
  <c r="J5862" i="11"/>
  <c r="J5858" i="11"/>
  <c r="J5854" i="11"/>
  <c r="J5850" i="11"/>
  <c r="J5846" i="11"/>
  <c r="J5842" i="11"/>
  <c r="J5838" i="11"/>
  <c r="J5834" i="11"/>
  <c r="J5830" i="11"/>
  <c r="J5826" i="11"/>
  <c r="J5822" i="11"/>
  <c r="J5818" i="11"/>
  <c r="J5814" i="11"/>
  <c r="J5810" i="11"/>
  <c r="J5806" i="11"/>
  <c r="J5802" i="11"/>
  <c r="J5798" i="11"/>
  <c r="J5794" i="11"/>
  <c r="J5790" i="11"/>
  <c r="J5786" i="11"/>
  <c r="J5782" i="11"/>
  <c r="J5778" i="11"/>
  <c r="J5774" i="11"/>
  <c r="J5770" i="11"/>
  <c r="J5766" i="11"/>
  <c r="J5762" i="11"/>
  <c r="J5758" i="11"/>
  <c r="J5754" i="11"/>
  <c r="J5750" i="11"/>
  <c r="J5746" i="11"/>
  <c r="J5742" i="11"/>
  <c r="J5738" i="11"/>
  <c r="J5734" i="11"/>
  <c r="J5730" i="11"/>
  <c r="J5726" i="11"/>
  <c r="J5722" i="11"/>
  <c r="J5718" i="11"/>
  <c r="J5714" i="11"/>
  <c r="J5710" i="11"/>
  <c r="J5706" i="11"/>
  <c r="J5702" i="11"/>
  <c r="J5698" i="11"/>
  <c r="J5694" i="11"/>
  <c r="J5690" i="11"/>
  <c r="J5686" i="11"/>
  <c r="J5682" i="11"/>
  <c r="J5678" i="11"/>
  <c r="J5674" i="11"/>
  <c r="J5670" i="11"/>
  <c r="J5666" i="11"/>
  <c r="J5662" i="11"/>
  <c r="J5658" i="11"/>
  <c r="J5654" i="11"/>
  <c r="J5650" i="11"/>
  <c r="J5646" i="11"/>
  <c r="J5642" i="11"/>
  <c r="J5638" i="11"/>
  <c r="J5634" i="11"/>
  <c r="J5630" i="11"/>
  <c r="J5626" i="11"/>
  <c r="J5622" i="11"/>
  <c r="J5618" i="11"/>
  <c r="J5614" i="11"/>
  <c r="J5610" i="11"/>
  <c r="J5606" i="11"/>
  <c r="J5602" i="11"/>
  <c r="J5598" i="11"/>
  <c r="J5594" i="11"/>
  <c r="J5590" i="11"/>
  <c r="J5586" i="11"/>
  <c r="J9342" i="11"/>
  <c r="J8994" i="11"/>
  <c r="J8785" i="11"/>
  <c r="J8585" i="11"/>
  <c r="J8386" i="11"/>
  <c r="J8221" i="11"/>
  <c r="J8108" i="11"/>
  <c r="J8052" i="11"/>
  <c r="J7993" i="11"/>
  <c r="J7946" i="11"/>
  <c r="J7904" i="11"/>
  <c r="J7872" i="11"/>
  <c r="J7842" i="11"/>
  <c r="J7816" i="11"/>
  <c r="J7786" i="11"/>
  <c r="J7756" i="11"/>
  <c r="J7730" i="11"/>
  <c r="J7706" i="11"/>
  <c r="J7688" i="11"/>
  <c r="J7669" i="11"/>
  <c r="J7650" i="11"/>
  <c r="J7630" i="11"/>
  <c r="J7613" i="11"/>
  <c r="J7593" i="11"/>
  <c r="J7573" i="11"/>
  <c r="J7556" i="11"/>
  <c r="J7536" i="11"/>
  <c r="J7517" i="11"/>
  <c r="J7498" i="11"/>
  <c r="J7480" i="11"/>
  <c r="J7460" i="11"/>
  <c r="J7442" i="11"/>
  <c r="J7422" i="11"/>
  <c r="J7402" i="11"/>
  <c r="J7385" i="11"/>
  <c r="J7365" i="11"/>
  <c r="J7346" i="11"/>
  <c r="J7328" i="11"/>
  <c r="J7309" i="11"/>
  <c r="J7289" i="11"/>
  <c r="J7272" i="11"/>
  <c r="J7252" i="11"/>
  <c r="J7233" i="11"/>
  <c r="J7223" i="11"/>
  <c r="J7212" i="11"/>
  <c r="J7201" i="11"/>
  <c r="J7191" i="11"/>
  <c r="J7180" i="11"/>
  <c r="J7169" i="11"/>
  <c r="J7159" i="11"/>
  <c r="J7148" i="11"/>
  <c r="J7137" i="11"/>
  <c r="J7127" i="11"/>
  <c r="J7116" i="11"/>
  <c r="J7105" i="11"/>
  <c r="J7095" i="11"/>
  <c r="J7084" i="11"/>
  <c r="J7073" i="11"/>
  <c r="J7063" i="11"/>
  <c r="J7054" i="11"/>
  <c r="J7046" i="11"/>
  <c r="J7038" i="11"/>
  <c r="J9118" i="11"/>
  <c r="J8889" i="11"/>
  <c r="J8690" i="11"/>
  <c r="J8482" i="11"/>
  <c r="J8300" i="11"/>
  <c r="J8150" i="11"/>
  <c r="J8078" i="11"/>
  <c r="J8022" i="11"/>
  <c r="J7968" i="11"/>
  <c r="J7924" i="11"/>
  <c r="J7884" i="11"/>
  <c r="J7858" i="11"/>
  <c r="J7828" i="11"/>
  <c r="J7800" i="11"/>
  <c r="J7772" i="11"/>
  <c r="J7744" i="11"/>
  <c r="J7716" i="11"/>
  <c r="J7698" i="11"/>
  <c r="J7678" i="11"/>
  <c r="J7658" i="11"/>
  <c r="J7641" i="11"/>
  <c r="J7621" i="11"/>
  <c r="J7602" i="11"/>
  <c r="J7584" i="11"/>
  <c r="J7565" i="11"/>
  <c r="J7545" i="11"/>
  <c r="J7528" i="11"/>
  <c r="J7508" i="11"/>
  <c r="J7488" i="11"/>
  <c r="J7470" i="11"/>
  <c r="J7450" i="11"/>
  <c r="J7432" i="11"/>
  <c r="J7413" i="11"/>
  <c r="J7394" i="11"/>
  <c r="J7374" i="11"/>
  <c r="J7357" i="11"/>
  <c r="J7337" i="11"/>
  <c r="J7317" i="11"/>
  <c r="J7300" i="11"/>
  <c r="J7280" i="11"/>
  <c r="J7261" i="11"/>
  <c r="J7242" i="11"/>
  <c r="J7228" i="11"/>
  <c r="J7217" i="11"/>
  <c r="J7207" i="11"/>
  <c r="J7196" i="11"/>
  <c r="J7185" i="11"/>
  <c r="J7175" i="11"/>
  <c r="J7164" i="11"/>
  <c r="J7153" i="11"/>
  <c r="J7143" i="11"/>
  <c r="J7132" i="11"/>
  <c r="J7121" i="11"/>
  <c r="J7111" i="11"/>
  <c r="J7100" i="11"/>
  <c r="J7089" i="11"/>
  <c r="J7079" i="11"/>
  <c r="J7068" i="11"/>
  <c r="J7058" i="11"/>
  <c r="J7050" i="11"/>
  <c r="J7042" i="11"/>
  <c r="J7034" i="11"/>
  <c r="J7026" i="11"/>
  <c r="J7018" i="11"/>
  <c r="J7010" i="11"/>
  <c r="J7002" i="11"/>
  <c r="J6994" i="11"/>
  <c r="J6986" i="11"/>
  <c r="J6978" i="11"/>
  <c r="J6970" i="11"/>
  <c r="J6962" i="11"/>
  <c r="J6954" i="11"/>
  <c r="J6946" i="11"/>
  <c r="J6938" i="11"/>
  <c r="J6930" i="11"/>
  <c r="J6922" i="11"/>
  <c r="J6914" i="11"/>
  <c r="J6906" i="11"/>
  <c r="J6898" i="11"/>
  <c r="J6890" i="11"/>
  <c r="J6882" i="11"/>
  <c r="J6874" i="11"/>
  <c r="J6866" i="11"/>
  <c r="J6858" i="11"/>
  <c r="J6850" i="11"/>
  <c r="J6842" i="11"/>
  <c r="J6834" i="11"/>
  <c r="J6826" i="11"/>
  <c r="J6818" i="11"/>
  <c r="J6810" i="11"/>
  <c r="J6802" i="11"/>
  <c r="J6794" i="11"/>
  <c r="J6786" i="11"/>
  <c r="J6778" i="11"/>
  <c r="J6770" i="11"/>
  <c r="J6762" i="11"/>
  <c r="J6754" i="11"/>
  <c r="J6746" i="11"/>
  <c r="J6738" i="11"/>
  <c r="J6730" i="11"/>
  <c r="J6722" i="11"/>
  <c r="J6714" i="11"/>
  <c r="J6706" i="11"/>
  <c r="J6698" i="11"/>
  <c r="J6690" i="11"/>
  <c r="J6682" i="11"/>
  <c r="J6674" i="11"/>
  <c r="J6666" i="11"/>
  <c r="J6658" i="11"/>
  <c r="J6650" i="11"/>
  <c r="J6642" i="11"/>
  <c r="J6634" i="11"/>
  <c r="J6626" i="11"/>
  <c r="J6618" i="11"/>
  <c r="J6610" i="11"/>
  <c r="J6602" i="11"/>
  <c r="J6594" i="11"/>
  <c r="J6586" i="11"/>
  <c r="J6578" i="11"/>
  <c r="J6570" i="11"/>
  <c r="J6563" i="11"/>
  <c r="J6558" i="11"/>
  <c r="J6552" i="11"/>
  <c r="J6547" i="11"/>
  <c r="J6542" i="11"/>
  <c r="J6536" i="11"/>
  <c r="J6531" i="11"/>
  <c r="J6526" i="11"/>
  <c r="J6520" i="11"/>
  <c r="J6515" i="11"/>
  <c r="J6510" i="11"/>
  <c r="J6504" i="11"/>
  <c r="J6499" i="11"/>
  <c r="J6494" i="11"/>
  <c r="J6488" i="11"/>
  <c r="J6483" i="11"/>
  <c r="J6478" i="11"/>
  <c r="J6472" i="11"/>
  <c r="J6467" i="11"/>
  <c r="J6462" i="11"/>
  <c r="J6456" i="11"/>
  <c r="J6451" i="11"/>
  <c r="J6446" i="11"/>
  <c r="J6440" i="11"/>
  <c r="J6435" i="11"/>
  <c r="J6430" i="11"/>
  <c r="J6424" i="11"/>
  <c r="J6419" i="11"/>
  <c r="J6414" i="11"/>
  <c r="J6408" i="11"/>
  <c r="J6403" i="11"/>
  <c r="J6398" i="11"/>
  <c r="J6392" i="11"/>
  <c r="J6387" i="11"/>
  <c r="J6382" i="11"/>
  <c r="J6376" i="11"/>
  <c r="J6371" i="11"/>
  <c r="J6366" i="11"/>
  <c r="J6360" i="11"/>
  <c r="J6355" i="11"/>
  <c r="J6350" i="11"/>
  <c r="J6344" i="11"/>
  <c r="J6339" i="11"/>
  <c r="J6334" i="11"/>
  <c r="J6328" i="11"/>
  <c r="J6323" i="11"/>
  <c r="J6318" i="11"/>
  <c r="J6312" i="11"/>
  <c r="J6307" i="11"/>
  <c r="J6302" i="11"/>
  <c r="J6296" i="11"/>
  <c r="J6291" i="11"/>
  <c r="J6286" i="11"/>
  <c r="J6280" i="11"/>
  <c r="J6275" i="11"/>
  <c r="J6270" i="11"/>
  <c r="J6264" i="11"/>
  <c r="J6259" i="11"/>
  <c r="J6254" i="11"/>
  <c r="J6248" i="11"/>
  <c r="J6243" i="11"/>
  <c r="J6238" i="11"/>
  <c r="J6232" i="11"/>
  <c r="J6227" i="11"/>
  <c r="J6222" i="11"/>
  <c r="J6216" i="11"/>
  <c r="J6211" i="11"/>
  <c r="J6206" i="11"/>
  <c r="J6200" i="11"/>
  <c r="J6195" i="11"/>
  <c r="J6190" i="11"/>
  <c r="J6184" i="11"/>
  <c r="J6179" i="11"/>
  <c r="J6174" i="11"/>
  <c r="J6168" i="11"/>
  <c r="J6163" i="11"/>
  <c r="J6159" i="11"/>
  <c r="J6155" i="11"/>
  <c r="J6151" i="11"/>
  <c r="J6147" i="11"/>
  <c r="J6143" i="11"/>
  <c r="J6139" i="11"/>
  <c r="J6135" i="11"/>
  <c r="J6131" i="11"/>
  <c r="J6127" i="11"/>
  <c r="J6123" i="11"/>
  <c r="J6119" i="11"/>
  <c r="J6115" i="11"/>
  <c r="J6111" i="11"/>
  <c r="J6107" i="11"/>
  <c r="J6103" i="11"/>
  <c r="J6099" i="11"/>
  <c r="J6095" i="11"/>
  <c r="J6091" i="11"/>
  <c r="J6087" i="11"/>
  <c r="J6083" i="11"/>
  <c r="J6079" i="11"/>
  <c r="J6075" i="11"/>
  <c r="J6071" i="11"/>
  <c r="J6067" i="11"/>
  <c r="J6063" i="11"/>
  <c r="J6059" i="11"/>
  <c r="J6055" i="11"/>
  <c r="J6051" i="11"/>
  <c r="J6047" i="11"/>
  <c r="J6043" i="11"/>
  <c r="J6039" i="11"/>
  <c r="J6035" i="11"/>
  <c r="J6031" i="11"/>
  <c r="J6027" i="11"/>
  <c r="J6023" i="11"/>
  <c r="J6019" i="11"/>
  <c r="J6015" i="11"/>
  <c r="J6011" i="11"/>
  <c r="J6007" i="11"/>
  <c r="J6003" i="11"/>
  <c r="J5999" i="11"/>
  <c r="J5995" i="11"/>
  <c r="J5991" i="11"/>
  <c r="J5987" i="11"/>
  <c r="J5983" i="11"/>
  <c r="J5979" i="11"/>
  <c r="J5975" i="11"/>
  <c r="J5971" i="11"/>
  <c r="J5967" i="11"/>
  <c r="J5963" i="11"/>
  <c r="J5959" i="11"/>
  <c r="J5955" i="11"/>
  <c r="J5951" i="11"/>
  <c r="J5947" i="11"/>
  <c r="J5943" i="11"/>
  <c r="J5939" i="11"/>
  <c r="J5935" i="11"/>
  <c r="J5931" i="11"/>
  <c r="J5927" i="11"/>
  <c r="J5923" i="11"/>
  <c r="J5919" i="11"/>
  <c r="J5915" i="11"/>
  <c r="J5911" i="11"/>
  <c r="J5907" i="11"/>
  <c r="J5903" i="11"/>
  <c r="J5899" i="11"/>
  <c r="J5895" i="11"/>
  <c r="J5891" i="11"/>
  <c r="J5887" i="11"/>
  <c r="J5883" i="11"/>
  <c r="J5879" i="11"/>
  <c r="J5875" i="11"/>
  <c r="J5871" i="11"/>
  <c r="J5867" i="11"/>
  <c r="J5863" i="11"/>
  <c r="J5859" i="11"/>
  <c r="J5855" i="11"/>
  <c r="J5851" i="11"/>
  <c r="J5847" i="11"/>
  <c r="J5843" i="11"/>
  <c r="J5839" i="11"/>
  <c r="J5835" i="11"/>
  <c r="J5831" i="11"/>
  <c r="J5827" i="11"/>
  <c r="J5823" i="11"/>
  <c r="J5819" i="11"/>
  <c r="J5815" i="11"/>
  <c r="J5811" i="11"/>
  <c r="J5807" i="11"/>
  <c r="J5803" i="11"/>
  <c r="J5799" i="11"/>
  <c r="J5795" i="11"/>
  <c r="J5791" i="11"/>
  <c r="J5787" i="11"/>
  <c r="J5783" i="11"/>
  <c r="J5779" i="11"/>
  <c r="J5775" i="11"/>
  <c r="J5771" i="11"/>
  <c r="J5767" i="11"/>
  <c r="J5763" i="11"/>
  <c r="J5759" i="11"/>
  <c r="J5755" i="11"/>
  <c r="J5751" i="11"/>
  <c r="J5747" i="11"/>
  <c r="J5743" i="11"/>
  <c r="J5739" i="11"/>
  <c r="J5735" i="11"/>
  <c r="J5731" i="11"/>
  <c r="J5727" i="11"/>
  <c r="J5723" i="11"/>
  <c r="J5719" i="11"/>
  <c r="J5715" i="11"/>
  <c r="J5711" i="11"/>
  <c r="J5707" i="11"/>
  <c r="J5703" i="11"/>
  <c r="J5699" i="11"/>
  <c r="J5695" i="11"/>
  <c r="J5691" i="11"/>
  <c r="J5687" i="11"/>
  <c r="J5683" i="11"/>
  <c r="J5679" i="11"/>
  <c r="J5675" i="11"/>
  <c r="J5671" i="11"/>
  <c r="J5667" i="11"/>
  <c r="J5663" i="11"/>
  <c r="J5659" i="11"/>
  <c r="J5655" i="11"/>
  <c r="J5651" i="11"/>
  <c r="J5647" i="11"/>
  <c r="J5643" i="11"/>
  <c r="J5639" i="11"/>
  <c r="J5635" i="11"/>
  <c r="J5631" i="11"/>
  <c r="J5627" i="11"/>
  <c r="J5623" i="11"/>
  <c r="J5619" i="11"/>
  <c r="J5615" i="11"/>
  <c r="J5611" i="11"/>
  <c r="J5607" i="11"/>
  <c r="J5603" i="11"/>
  <c r="J5599" i="11"/>
  <c r="J5595" i="11"/>
  <c r="J5591" i="11"/>
  <c r="J5587" i="11"/>
  <c r="J5583" i="11"/>
  <c r="J5579" i="11"/>
  <c r="J5575" i="11"/>
  <c r="J5571" i="11"/>
  <c r="J5567" i="11"/>
  <c r="J5563" i="11"/>
  <c r="J5559" i="11"/>
  <c r="J5555" i="11"/>
  <c r="J5551" i="11"/>
  <c r="J5547" i="11"/>
  <c r="J5543" i="11"/>
  <c r="J5539" i="11"/>
  <c r="J5535" i="11"/>
  <c r="J5531" i="11"/>
  <c r="J5527" i="11"/>
  <c r="J5523" i="11"/>
  <c r="J5519" i="11"/>
  <c r="J5515" i="11"/>
  <c r="J5511" i="11"/>
  <c r="J5507" i="11"/>
  <c r="J5503" i="11"/>
  <c r="J5499" i="11"/>
  <c r="J5495" i="11"/>
  <c r="J5491" i="11"/>
  <c r="J5487" i="11"/>
  <c r="J5483" i="11"/>
  <c r="J5479" i="11"/>
  <c r="J5475" i="11"/>
  <c r="J5471" i="11"/>
  <c r="J5467" i="11"/>
  <c r="J5463" i="11"/>
  <c r="J5459" i="11"/>
  <c r="J5455" i="11"/>
  <c r="J5451" i="11"/>
  <c r="J5447" i="11"/>
  <c r="J5443" i="11"/>
  <c r="J5439" i="11"/>
  <c r="J5435" i="11"/>
  <c r="J5431" i="11"/>
  <c r="J5427" i="11"/>
  <c r="J5423" i="11"/>
  <c r="J5419" i="11"/>
  <c r="J5415" i="11"/>
  <c r="J5411" i="11"/>
  <c r="J5407" i="11"/>
  <c r="J5403" i="11"/>
  <c r="J5399" i="11"/>
  <c r="J5395" i="11"/>
  <c r="J5391" i="11"/>
  <c r="J5387" i="11"/>
  <c r="J5383" i="11"/>
  <c r="J5379" i="11"/>
  <c r="J5375" i="11"/>
  <c r="J5371" i="11"/>
  <c r="J5367" i="11"/>
  <c r="J5363" i="11"/>
  <c r="J5359" i="11"/>
  <c r="J5355" i="11"/>
  <c r="J5351" i="11"/>
  <c r="J5347" i="11"/>
  <c r="J5343" i="11"/>
  <c r="J5339" i="11"/>
  <c r="J5335" i="11"/>
  <c r="J5331" i="11"/>
  <c r="J5327" i="11"/>
  <c r="J5323" i="11"/>
  <c r="J5319" i="11"/>
  <c r="J5315" i="11"/>
  <c r="J5311" i="11"/>
  <c r="J5307" i="11"/>
  <c r="J5303" i="11"/>
  <c r="J5299" i="11"/>
  <c r="J5295" i="11"/>
  <c r="J5291" i="11"/>
  <c r="J5287" i="11"/>
  <c r="J5283" i="11"/>
  <c r="J5279" i="11"/>
  <c r="J5275" i="11"/>
  <c r="J5271" i="11"/>
  <c r="J5267" i="11"/>
  <c r="J5263" i="11"/>
  <c r="J5259" i="11"/>
  <c r="J5255" i="11"/>
  <c r="J5251" i="11"/>
  <c r="J5247" i="11"/>
  <c r="J5243" i="11"/>
  <c r="J5239" i="11"/>
  <c r="J5235" i="11"/>
  <c r="J5231" i="11"/>
  <c r="J5227" i="11"/>
  <c r="J5223" i="11"/>
  <c r="J5219" i="11"/>
  <c r="J5215" i="11"/>
  <c r="J5211" i="11"/>
  <c r="J5207" i="11"/>
  <c r="J5203" i="11"/>
  <c r="J5199" i="11"/>
  <c r="J5195" i="11"/>
  <c r="J5191" i="11"/>
  <c r="J5187" i="11"/>
  <c r="J5183" i="11"/>
  <c r="J5179" i="11"/>
  <c r="J5175" i="11"/>
  <c r="J5171" i="11"/>
  <c r="J5167" i="11"/>
  <c r="J5163" i="11"/>
  <c r="J5159" i="11"/>
  <c r="J5155" i="11"/>
  <c r="J5151" i="11"/>
  <c r="J5147" i="11"/>
  <c r="J5143" i="11"/>
  <c r="J5139" i="11"/>
  <c r="J5135" i="11"/>
  <c r="J5131" i="11"/>
  <c r="J5127" i="11"/>
  <c r="J5123" i="11"/>
  <c r="J5119" i="11"/>
  <c r="J5115" i="11"/>
  <c r="J5111" i="11"/>
  <c r="J5107" i="11"/>
  <c r="J5103" i="11"/>
  <c r="J5099" i="11"/>
  <c r="J5095" i="11"/>
  <c r="J5091" i="11"/>
  <c r="J5087" i="11"/>
  <c r="J5083" i="11"/>
  <c r="J5079" i="11"/>
  <c r="J5075" i="11"/>
  <c r="J5071" i="11"/>
  <c r="J5067" i="11"/>
  <c r="J5063" i="11"/>
  <c r="J5059" i="11"/>
  <c r="J5055" i="11"/>
  <c r="J5051" i="11"/>
  <c r="J5047" i="11"/>
  <c r="J5043" i="11"/>
  <c r="J5039" i="11"/>
  <c r="J5035" i="11"/>
  <c r="J5031" i="11"/>
  <c r="J5027" i="11"/>
  <c r="J5023" i="11"/>
  <c r="J5019" i="11"/>
  <c r="J5015" i="11"/>
  <c r="J5011" i="11"/>
  <c r="J5007" i="11"/>
  <c r="J5003" i="11"/>
  <c r="J4999" i="11"/>
  <c r="J4995" i="11"/>
  <c r="J4991" i="11"/>
  <c r="J4987" i="11"/>
  <c r="J4983" i="11"/>
  <c r="J4979" i="11"/>
  <c r="J4975" i="11"/>
  <c r="J4971" i="11"/>
  <c r="J4967" i="11"/>
  <c r="J4963" i="11"/>
  <c r="J4959" i="11"/>
  <c r="J4955" i="11"/>
  <c r="J4951" i="11"/>
  <c r="J4947" i="11"/>
  <c r="J4943" i="11"/>
  <c r="J4939" i="11"/>
  <c r="J4935" i="11"/>
  <c r="J4931" i="11"/>
  <c r="J4927" i="11"/>
  <c r="J4923" i="11"/>
  <c r="J4919" i="11"/>
  <c r="J4915" i="11"/>
  <c r="J4911" i="11"/>
  <c r="J4907" i="11"/>
  <c r="J4903" i="11"/>
  <c r="J4899" i="11"/>
  <c r="J4895" i="11"/>
  <c r="J4891" i="11"/>
  <c r="J4887" i="11"/>
  <c r="J4883" i="11"/>
  <c r="J4879" i="11"/>
  <c r="J4875" i="11"/>
  <c r="J4871" i="11"/>
  <c r="J4867" i="11"/>
  <c r="J4863" i="11"/>
  <c r="J9193" i="11"/>
  <c r="J8328" i="11"/>
  <c r="J7977" i="11"/>
  <c r="J7832" i="11"/>
  <c r="J7720" i="11"/>
  <c r="J7642" i="11"/>
  <c r="J7566" i="11"/>
  <c r="J7492" i="11"/>
  <c r="J7416" i="11"/>
  <c r="J7338" i="11"/>
  <c r="J7264" i="11"/>
  <c r="J7208" i="11"/>
  <c r="J7165" i="11"/>
  <c r="J7123" i="11"/>
  <c r="J7080" i="11"/>
  <c r="J7043" i="11"/>
  <c r="J7022" i="11"/>
  <c r="J7006" i="11"/>
  <c r="J6990" i="11"/>
  <c r="J6974" i="11"/>
  <c r="J6958" i="11"/>
  <c r="J6942" i="11"/>
  <c r="J6926" i="11"/>
  <c r="J6910" i="11"/>
  <c r="J6894" i="11"/>
  <c r="J6878" i="11"/>
  <c r="J6862" i="11"/>
  <c r="J6846" i="11"/>
  <c r="J6830" i="11"/>
  <c r="J6814" i="11"/>
  <c r="J6798" i="11"/>
  <c r="J6782" i="11"/>
  <c r="J6766" i="11"/>
  <c r="J6750" i="11"/>
  <c r="J6734" i="11"/>
  <c r="J6718" i="11"/>
  <c r="J6702" i="11"/>
  <c r="J6686" i="11"/>
  <c r="J6670" i="11"/>
  <c r="J6654" i="11"/>
  <c r="J6638" i="11"/>
  <c r="J6622" i="11"/>
  <c r="J6606" i="11"/>
  <c r="J6590" i="11"/>
  <c r="J6574" i="11"/>
  <c r="J6560" i="11"/>
  <c r="J6550" i="11"/>
  <c r="J6539" i="11"/>
  <c r="J6528" i="11"/>
  <c r="J6518" i="11"/>
  <c r="J6507" i="11"/>
  <c r="J6496" i="11"/>
  <c r="J6486" i="11"/>
  <c r="J6475" i="11"/>
  <c r="J6464" i="11"/>
  <c r="J6454" i="11"/>
  <c r="J6443" i="11"/>
  <c r="J6432" i="11"/>
  <c r="J6422" i="11"/>
  <c r="J6411" i="11"/>
  <c r="J6400" i="11"/>
  <c r="J6390" i="11"/>
  <c r="J6379" i="11"/>
  <c r="J6368" i="11"/>
  <c r="J6358" i="11"/>
  <c r="J6347" i="11"/>
  <c r="J6336" i="11"/>
  <c r="J6326" i="11"/>
  <c r="J6315" i="11"/>
  <c r="J6304" i="11"/>
  <c r="J6294" i="11"/>
  <c r="J6283" i="11"/>
  <c r="J6272" i="11"/>
  <c r="J6262" i="11"/>
  <c r="J6251" i="11"/>
  <c r="J6240" i="11"/>
  <c r="J6230" i="11"/>
  <c r="J6219" i="11"/>
  <c r="J6208" i="11"/>
  <c r="J6198" i="11"/>
  <c r="J6187" i="11"/>
  <c r="J6176" i="11"/>
  <c r="J6166" i="11"/>
  <c r="J6157" i="11"/>
  <c r="J6149" i="11"/>
  <c r="J6141" i="11"/>
  <c r="J6133" i="11"/>
  <c r="J6125" i="11"/>
  <c r="J6117" i="11"/>
  <c r="J6109" i="11"/>
  <c r="J6101" i="11"/>
  <c r="J6093" i="11"/>
  <c r="J6085" i="11"/>
  <c r="J6077" i="11"/>
  <c r="J6069" i="11"/>
  <c r="J6061" i="11"/>
  <c r="J6053" i="11"/>
  <c r="J6045" i="11"/>
  <c r="J6037" i="11"/>
  <c r="J6029" i="11"/>
  <c r="J6021" i="11"/>
  <c r="J6013" i="11"/>
  <c r="J6005" i="11"/>
  <c r="J5997" i="11"/>
  <c r="J5989" i="11"/>
  <c r="J5981" i="11"/>
  <c r="J5973" i="11"/>
  <c r="J5965" i="11"/>
  <c r="J5957" i="11"/>
  <c r="J5949" i="11"/>
  <c r="J5941" i="11"/>
  <c r="J5933" i="11"/>
  <c r="J5925" i="11"/>
  <c r="J5917" i="11"/>
  <c r="J5909" i="11"/>
  <c r="J5901" i="11"/>
  <c r="J5893" i="11"/>
  <c r="J5885" i="11"/>
  <c r="J5877" i="11"/>
  <c r="J5869" i="11"/>
  <c r="J5861" i="11"/>
  <c r="J5853" i="11"/>
  <c r="J5845" i="11"/>
  <c r="J5837" i="11"/>
  <c r="J5829" i="11"/>
  <c r="J5821" i="11"/>
  <c r="J5813" i="11"/>
  <c r="J5805" i="11"/>
  <c r="J5797" i="11"/>
  <c r="J5789" i="11"/>
  <c r="J5781" i="11"/>
  <c r="J5773" i="11"/>
  <c r="J5765" i="11"/>
  <c r="J5757" i="11"/>
  <c r="J5749" i="11"/>
  <c r="J5741" i="11"/>
  <c r="J5733" i="11"/>
  <c r="J5725" i="11"/>
  <c r="J5717" i="11"/>
  <c r="J5709" i="11"/>
  <c r="J5701" i="11"/>
  <c r="J5693" i="11"/>
  <c r="J5685" i="11"/>
  <c r="J5677" i="11"/>
  <c r="J5669" i="11"/>
  <c r="J5661" i="11"/>
  <c r="J5653" i="11"/>
  <c r="J5645" i="11"/>
  <c r="J5637" i="11"/>
  <c r="J5629" i="11"/>
  <c r="J5621" i="11"/>
  <c r="J5613" i="11"/>
  <c r="J5605" i="11"/>
  <c r="J5597" i="11"/>
  <c r="J5589" i="11"/>
  <c r="J5582" i="11"/>
  <c r="J5577" i="11"/>
  <c r="J5572" i="11"/>
  <c r="J5566" i="11"/>
  <c r="J5561" i="11"/>
  <c r="J5556" i="11"/>
  <c r="J5550" i="11"/>
  <c r="J5545" i="11"/>
  <c r="J5540" i="11"/>
  <c r="J5534" i="11"/>
  <c r="J5529" i="11"/>
  <c r="J5524" i="11"/>
  <c r="J5518" i="11"/>
  <c r="J5513" i="11"/>
  <c r="J5508" i="11"/>
  <c r="J5502" i="11"/>
  <c r="J5497" i="11"/>
  <c r="J5492" i="11"/>
  <c r="J5486" i="11"/>
  <c r="J5481" i="11"/>
  <c r="J5476" i="11"/>
  <c r="J5470" i="11"/>
  <c r="J5465" i="11"/>
  <c r="J5460" i="11"/>
  <c r="J5454" i="11"/>
  <c r="J5449" i="11"/>
  <c r="J5444" i="11"/>
  <c r="J5438" i="11"/>
  <c r="J5433" i="11"/>
  <c r="J5428" i="11"/>
  <c r="J5422" i="11"/>
  <c r="J5417" i="11"/>
  <c r="J5412" i="11"/>
  <c r="J5406" i="11"/>
  <c r="J5401" i="11"/>
  <c r="J5396" i="11"/>
  <c r="J5390" i="11"/>
  <c r="J5385" i="11"/>
  <c r="J5380" i="11"/>
  <c r="J5374" i="11"/>
  <c r="J5369" i="11"/>
  <c r="J5364" i="11"/>
  <c r="J5358" i="11"/>
  <c r="J5353" i="11"/>
  <c r="J5348" i="11"/>
  <c r="J5342" i="11"/>
  <c r="J5337" i="11"/>
  <c r="J5332" i="11"/>
  <c r="J5326" i="11"/>
  <c r="J5321" i="11"/>
  <c r="J5316" i="11"/>
  <c r="J5310" i="11"/>
  <c r="J5305" i="11"/>
  <c r="J5300" i="11"/>
  <c r="J5294" i="11"/>
  <c r="J5289" i="11"/>
  <c r="J5284" i="11"/>
  <c r="J5278" i="11"/>
  <c r="J5273" i="11"/>
  <c r="J5268" i="11"/>
  <c r="J5262" i="11"/>
  <c r="J5257" i="11"/>
  <c r="J5252" i="11"/>
  <c r="J5246" i="11"/>
  <c r="J5241" i="11"/>
  <c r="J5236" i="11"/>
  <c r="J5230" i="11"/>
  <c r="J5225" i="11"/>
  <c r="J5220" i="11"/>
  <c r="J5214" i="11"/>
  <c r="J5209" i="11"/>
  <c r="J5204" i="11"/>
  <c r="J5198" i="11"/>
  <c r="J5193" i="11"/>
  <c r="J5188" i="11"/>
  <c r="J5182" i="11"/>
  <c r="J5177" i="11"/>
  <c r="J5172" i="11"/>
  <c r="J5166" i="11"/>
  <c r="J5161" i="11"/>
  <c r="J5156" i="11"/>
  <c r="J5150" i="11"/>
  <c r="J5145" i="11"/>
  <c r="J5140" i="11"/>
  <c r="J5134" i="11"/>
  <c r="J5129" i="11"/>
  <c r="J5124" i="11"/>
  <c r="J5118" i="11"/>
  <c r="J5113" i="11"/>
  <c r="J5108" i="11"/>
  <c r="J5102" i="11"/>
  <c r="J5097" i="11"/>
  <c r="J5092" i="11"/>
  <c r="J5086" i="11"/>
  <c r="J5081" i="11"/>
  <c r="J5076" i="11"/>
  <c r="J5070" i="11"/>
  <c r="J5065" i="11"/>
  <c r="J5060" i="11"/>
  <c r="J5054" i="11"/>
  <c r="J5049" i="11"/>
  <c r="J5044" i="11"/>
  <c r="J5038" i="11"/>
  <c r="J5033" i="11"/>
  <c r="J5028" i="11"/>
  <c r="J5022" i="11"/>
  <c r="J5017" i="11"/>
  <c r="J5012" i="11"/>
  <c r="J5006" i="11"/>
  <c r="J5001" i="11"/>
  <c r="J4996" i="11"/>
  <c r="J4990" i="11"/>
  <c r="J4985" i="11"/>
  <c r="J4980" i="11"/>
  <c r="J4974" i="11"/>
  <c r="J4969" i="11"/>
  <c r="J4964" i="11"/>
  <c r="J4958" i="11"/>
  <c r="J4953" i="11"/>
  <c r="J4948" i="11"/>
  <c r="J4942" i="11"/>
  <c r="J4937" i="11"/>
  <c r="J4932" i="11"/>
  <c r="J4926" i="11"/>
  <c r="J4921" i="11"/>
  <c r="J4916" i="11"/>
  <c r="J4910" i="11"/>
  <c r="J4905" i="11"/>
  <c r="J4900" i="11"/>
  <c r="J4894" i="11"/>
  <c r="J4889" i="11"/>
  <c r="J4884" i="11"/>
  <c r="J4878" i="11"/>
  <c r="J4873" i="11"/>
  <c r="J4868" i="11"/>
  <c r="J4862" i="11"/>
  <c r="J4858" i="11"/>
  <c r="J4854" i="11"/>
  <c r="J4850" i="11"/>
  <c r="J4846" i="11"/>
  <c r="J4842" i="11"/>
  <c r="J4838" i="11"/>
  <c r="J4834" i="11"/>
  <c r="J4830" i="11"/>
  <c r="J4826" i="11"/>
  <c r="J4822" i="11"/>
  <c r="J4818" i="11"/>
  <c r="J4814" i="11"/>
  <c r="J4810" i="11"/>
  <c r="J4806" i="11"/>
  <c r="J4802" i="11"/>
  <c r="J4798" i="11"/>
  <c r="J4794" i="11"/>
  <c r="J4790" i="11"/>
  <c r="J4786" i="11"/>
  <c r="J4782" i="11"/>
  <c r="J4778" i="11"/>
  <c r="J4774" i="11"/>
  <c r="J4770" i="11"/>
  <c r="J4766" i="11"/>
  <c r="J4762" i="11"/>
  <c r="J4758" i="11"/>
  <c r="J4754" i="11"/>
  <c r="J4750" i="11"/>
  <c r="J4746" i="11"/>
  <c r="J4742" i="11"/>
  <c r="J4738" i="11"/>
  <c r="J4734" i="11"/>
  <c r="J4730" i="11"/>
  <c r="J4726" i="11"/>
  <c r="J4722" i="11"/>
  <c r="J4718" i="11"/>
  <c r="J4714" i="11"/>
  <c r="J4710" i="11"/>
  <c r="J4706" i="11"/>
  <c r="J4702" i="11"/>
  <c r="J4698" i="11"/>
  <c r="J4694" i="11"/>
  <c r="J4690" i="11"/>
  <c r="J4686" i="11"/>
  <c r="J4682" i="11"/>
  <c r="J4678" i="11"/>
  <c r="J4674" i="11"/>
  <c r="J4670" i="11"/>
  <c r="J4666" i="11"/>
  <c r="J4662" i="11"/>
  <c r="J4658" i="11"/>
  <c r="J4654" i="11"/>
  <c r="J4650" i="11"/>
  <c r="J4646" i="11"/>
  <c r="J4642" i="11"/>
  <c r="J4638" i="11"/>
  <c r="J4634" i="11"/>
  <c r="J4630" i="11"/>
  <c r="J4626" i="11"/>
  <c r="J4622" i="11"/>
  <c r="J4618" i="11"/>
  <c r="J4614" i="11"/>
  <c r="J4610" i="11"/>
  <c r="J4606" i="11"/>
  <c r="J4602" i="11"/>
  <c r="J4598" i="11"/>
  <c r="J4594" i="11"/>
  <c r="J4590" i="11"/>
  <c r="J4586" i="11"/>
  <c r="J4582" i="11"/>
  <c r="J4578" i="11"/>
  <c r="J4574" i="11"/>
  <c r="J4570" i="11"/>
  <c r="J4566" i="11"/>
  <c r="J4562" i="11"/>
  <c r="J4558" i="11"/>
  <c r="J4554" i="11"/>
  <c r="J4550" i="11"/>
  <c r="J4546" i="11"/>
  <c r="J4542" i="11"/>
  <c r="J4538" i="11"/>
  <c r="J4534" i="11"/>
  <c r="J4530" i="11"/>
  <c r="J4526" i="11"/>
  <c r="J4522" i="11"/>
  <c r="J4518" i="11"/>
  <c r="J4514" i="11"/>
  <c r="J4510" i="11"/>
  <c r="J4506" i="11"/>
  <c r="J4502" i="11"/>
  <c r="J4498" i="11"/>
  <c r="J4494" i="11"/>
  <c r="J4490" i="11"/>
  <c r="J4486" i="11"/>
  <c r="J4482" i="11"/>
  <c r="J4478" i="11"/>
  <c r="J4474" i="11"/>
  <c r="J4470" i="11"/>
  <c r="J4466" i="11"/>
  <c r="J4462" i="11"/>
  <c r="J4458" i="11"/>
  <c r="J4454" i="11"/>
  <c r="J4450" i="11"/>
  <c r="J4446" i="11"/>
  <c r="J4442" i="11"/>
  <c r="J4438" i="11"/>
  <c r="J4434" i="11"/>
  <c r="J4430" i="11"/>
  <c r="J4426" i="11"/>
  <c r="J4422" i="11"/>
  <c r="J4418" i="11"/>
  <c r="J4414" i="11"/>
  <c r="J4410" i="11"/>
  <c r="J4406" i="11"/>
  <c r="J4402" i="11"/>
  <c r="J4398" i="11"/>
  <c r="J4394" i="11"/>
  <c r="J4390" i="11"/>
  <c r="J4386" i="11"/>
  <c r="J4382" i="11"/>
  <c r="J4378" i="11"/>
  <c r="J4374" i="11"/>
  <c r="J4370" i="11"/>
  <c r="J4366" i="11"/>
  <c r="J4362" i="11"/>
  <c r="J4358" i="11"/>
  <c r="J4354" i="11"/>
  <c r="J4350" i="11"/>
  <c r="J4346" i="11"/>
  <c r="J4342" i="11"/>
  <c r="J4338" i="11"/>
  <c r="J4334" i="11"/>
  <c r="J4330" i="11"/>
  <c r="J4326" i="11"/>
  <c r="J4322" i="11"/>
  <c r="J4318" i="11"/>
  <c r="J4314" i="11"/>
  <c r="J4310" i="11"/>
  <c r="J4306" i="11"/>
  <c r="J4302" i="11"/>
  <c r="J4298" i="11"/>
  <c r="J4294" i="11"/>
  <c r="J4290" i="11"/>
  <c r="J4286" i="11"/>
  <c r="J4282" i="11"/>
  <c r="J4278" i="11"/>
  <c r="J4274" i="11"/>
  <c r="J4270" i="11"/>
  <c r="J4266" i="11"/>
  <c r="J4262" i="11"/>
  <c r="J4258" i="11"/>
  <c r="J4254" i="11"/>
  <c r="J4250" i="11"/>
  <c r="J4246" i="11"/>
  <c r="J4242" i="11"/>
  <c r="J4238" i="11"/>
  <c r="J4234" i="11"/>
  <c r="J4230" i="11"/>
  <c r="J4226" i="11"/>
  <c r="J4222" i="11"/>
  <c r="J4218" i="11"/>
  <c r="J4214" i="11"/>
  <c r="J4210" i="11"/>
  <c r="J4206" i="11"/>
  <c r="J4202" i="11"/>
  <c r="J4198" i="11"/>
  <c r="J4194" i="11"/>
  <c r="J4190" i="11"/>
  <c r="J4186" i="11"/>
  <c r="J4182" i="11"/>
  <c r="J4178" i="11"/>
  <c r="J4174" i="11"/>
  <c r="J4170" i="11"/>
  <c r="J4166" i="11"/>
  <c r="J4162" i="11"/>
  <c r="J4158" i="11"/>
  <c r="J4154" i="11"/>
  <c r="J4150" i="11"/>
  <c r="J4146" i="11"/>
  <c r="J4142" i="11"/>
  <c r="J4138" i="11"/>
  <c r="J4134" i="11"/>
  <c r="J4130" i="11"/>
  <c r="J4126" i="11"/>
  <c r="J4122" i="11"/>
  <c r="J4118" i="11"/>
  <c r="J4114" i="11"/>
  <c r="J4110" i="11"/>
  <c r="J4106" i="11"/>
  <c r="J4102" i="11"/>
  <c r="J4098" i="11"/>
  <c r="J4094" i="11"/>
  <c r="J4090" i="11"/>
  <c r="J4086" i="11"/>
  <c r="J4082" i="11"/>
  <c r="J4078" i="11"/>
  <c r="J4074" i="11"/>
  <c r="J4070" i="11"/>
  <c r="J4066" i="11"/>
  <c r="J4062" i="11"/>
  <c r="J4058" i="11"/>
  <c r="J4054" i="11"/>
  <c r="J4050" i="11"/>
  <c r="J4046" i="11"/>
  <c r="J4042" i="11"/>
  <c r="J4038" i="11"/>
  <c r="J4034" i="11"/>
  <c r="J4030" i="11"/>
  <c r="J4026" i="11"/>
  <c r="J4022" i="11"/>
  <c r="J4018" i="11"/>
  <c r="J4014" i="11"/>
  <c r="J4010" i="11"/>
  <c r="J4006" i="11"/>
  <c r="J4002" i="11"/>
  <c r="J3998" i="11"/>
  <c r="J3994" i="11"/>
  <c r="J3990" i="11"/>
  <c r="J3986" i="11"/>
  <c r="J3982" i="11"/>
  <c r="J3978" i="11"/>
  <c r="J3974" i="11"/>
  <c r="J3970" i="11"/>
  <c r="J3966" i="11"/>
  <c r="J3962" i="11"/>
  <c r="J3958" i="11"/>
  <c r="J3954" i="11"/>
  <c r="J3950" i="11"/>
  <c r="J3946" i="11"/>
  <c r="J3942" i="11"/>
  <c r="J3938" i="11"/>
  <c r="J3934" i="11"/>
  <c r="J3930" i="11"/>
  <c r="J3926" i="11"/>
  <c r="J3922" i="11"/>
  <c r="J3918" i="11"/>
  <c r="J3914" i="11"/>
  <c r="J3910" i="11"/>
  <c r="J3906" i="11"/>
  <c r="J3902" i="11"/>
  <c r="J3898" i="11"/>
  <c r="J3894" i="11"/>
  <c r="J3890" i="11"/>
  <c r="J3886" i="11"/>
  <c r="J3882" i="11"/>
  <c r="J3878" i="11"/>
  <c r="J3874" i="11"/>
  <c r="J3870" i="11"/>
  <c r="J3866" i="11"/>
  <c r="J3862" i="11"/>
  <c r="J3858" i="11"/>
  <c r="J3854" i="11"/>
  <c r="J3850" i="11"/>
  <c r="J3846" i="11"/>
  <c r="J3842" i="11"/>
  <c r="J3838" i="11"/>
  <c r="J3834" i="11"/>
  <c r="J3830" i="11"/>
  <c r="J3826" i="11"/>
  <c r="J3822" i="11"/>
  <c r="J3818" i="11"/>
  <c r="J3814" i="11"/>
  <c r="J3810" i="11"/>
  <c r="J3806" i="11"/>
  <c r="J3802" i="11"/>
  <c r="J3798" i="11"/>
  <c r="J3794" i="11"/>
  <c r="J3790" i="11"/>
  <c r="J3786" i="11"/>
  <c r="J3782" i="11"/>
  <c r="J3778" i="11"/>
  <c r="J3774" i="11"/>
  <c r="J3770" i="11"/>
  <c r="J3766" i="11"/>
  <c r="J3762" i="11"/>
  <c r="J3758" i="11"/>
  <c r="J3754" i="11"/>
  <c r="J3750" i="11"/>
  <c r="J3746" i="11"/>
  <c r="J3742" i="11"/>
  <c r="J3738" i="11"/>
  <c r="J3734" i="11"/>
  <c r="J3730" i="11"/>
  <c r="J3726" i="11"/>
  <c r="J3722" i="11"/>
  <c r="J3718" i="11"/>
  <c r="J3714" i="11"/>
  <c r="J3710" i="11"/>
  <c r="J3706" i="11"/>
  <c r="J3702" i="11"/>
  <c r="J3698" i="11"/>
  <c r="J3694" i="11"/>
  <c r="J3690" i="11"/>
  <c r="J3686" i="11"/>
  <c r="J3682" i="11"/>
  <c r="J3678" i="11"/>
  <c r="J3674" i="11"/>
  <c r="J3670" i="11"/>
  <c r="J3666" i="11"/>
  <c r="J3662" i="11"/>
  <c r="J3658" i="11"/>
  <c r="J3654" i="11"/>
  <c r="J3650" i="11"/>
  <c r="J3646" i="11"/>
  <c r="J3642" i="11"/>
  <c r="J3638" i="11"/>
  <c r="J3634" i="11"/>
  <c r="J3630" i="11"/>
  <c r="J3626" i="11"/>
  <c r="J3622" i="11"/>
  <c r="J3618" i="11"/>
  <c r="J3614" i="11"/>
  <c r="J3610" i="11"/>
  <c r="J3606" i="11"/>
  <c r="J3602" i="11"/>
  <c r="J3598" i="11"/>
  <c r="J3594" i="11"/>
  <c r="J3590" i="11"/>
  <c r="J3586" i="11"/>
  <c r="J3582" i="11"/>
  <c r="J3578" i="11"/>
  <c r="J3574" i="11"/>
  <c r="J3570" i="11"/>
  <c r="J3566" i="11"/>
  <c r="J3562" i="11"/>
  <c r="J3558" i="11"/>
  <c r="J3554" i="11"/>
  <c r="J3550" i="11"/>
  <c r="J3546" i="11"/>
  <c r="J3542" i="11"/>
  <c r="J3538" i="11"/>
  <c r="J3534" i="11"/>
  <c r="J3530" i="11"/>
  <c r="J3526" i="11"/>
  <c r="J3522" i="11"/>
  <c r="J3518" i="11"/>
  <c r="J3514" i="11"/>
  <c r="J3510" i="11"/>
  <c r="J3506" i="11"/>
  <c r="J3502" i="11"/>
  <c r="J3498" i="11"/>
  <c r="J3494" i="11"/>
  <c r="J3490" i="11"/>
  <c r="J3486" i="11"/>
  <c r="J3482" i="11"/>
  <c r="J3478" i="11"/>
  <c r="J3474" i="11"/>
  <c r="J3470" i="11"/>
  <c r="J3466" i="11"/>
  <c r="J3462" i="11"/>
  <c r="J3458" i="11"/>
  <c r="J3454" i="11"/>
  <c r="J3450" i="11"/>
  <c r="J3446" i="11"/>
  <c r="J3442" i="11"/>
  <c r="J3438" i="11"/>
  <c r="J3434" i="11"/>
  <c r="J3430" i="11"/>
  <c r="J3426" i="11"/>
  <c r="J3422" i="11"/>
  <c r="J3418" i="11"/>
  <c r="J3414" i="11"/>
  <c r="J3410" i="11"/>
  <c r="J3406" i="11"/>
  <c r="J3402" i="11"/>
  <c r="J3398" i="11"/>
  <c r="J3394" i="11"/>
  <c r="J3390" i="11"/>
  <c r="J3386" i="11"/>
  <c r="J3382" i="11"/>
  <c r="J3378" i="11"/>
  <c r="J3374" i="11"/>
  <c r="J3370" i="11"/>
  <c r="J3366" i="11"/>
  <c r="J3362" i="11"/>
  <c r="J3358" i="11"/>
  <c r="J3354" i="11"/>
  <c r="J3350" i="11"/>
  <c r="J3346" i="11"/>
  <c r="J3342" i="11"/>
  <c r="J3338" i="11"/>
  <c r="J3334" i="11"/>
  <c r="J3330" i="11"/>
  <c r="J3326" i="11"/>
  <c r="J3322" i="11"/>
  <c r="J3318" i="11"/>
  <c r="J3314" i="11"/>
  <c r="J3310" i="11"/>
  <c r="J3306" i="11"/>
  <c r="J3302" i="11"/>
  <c r="J3298" i="11"/>
  <c r="J8926" i="11"/>
  <c r="J8178" i="11"/>
  <c r="J7932" i="11"/>
  <c r="J7804" i="11"/>
  <c r="J7700" i="11"/>
  <c r="J7624" i="11"/>
  <c r="J7549" i="11"/>
  <c r="J7472" i="11"/>
  <c r="J7396" i="11"/>
  <c r="J7321" i="11"/>
  <c r="J7245" i="11"/>
  <c r="J7197" i="11"/>
  <c r="J7155" i="11"/>
  <c r="J7112" i="11"/>
  <c r="J7069" i="11"/>
  <c r="J7035" i="11"/>
  <c r="J7019" i="11"/>
  <c r="J7003" i="11"/>
  <c r="J6987" i="11"/>
  <c r="J6971" i="11"/>
  <c r="J6955" i="11"/>
  <c r="J6939" i="11"/>
  <c r="J6923" i="11"/>
  <c r="J6907" i="11"/>
  <c r="J6891" i="11"/>
  <c r="J6875" i="11"/>
  <c r="J6859" i="11"/>
  <c r="J6843" i="11"/>
  <c r="J6827" i="11"/>
  <c r="J6811" i="11"/>
  <c r="J6795" i="11"/>
  <c r="J6779" i="11"/>
  <c r="J6763" i="11"/>
  <c r="J6747" i="11"/>
  <c r="J6731" i="11"/>
  <c r="J6715" i="11"/>
  <c r="J6699" i="11"/>
  <c r="J6683" i="11"/>
  <c r="J6667" i="11"/>
  <c r="J6651" i="11"/>
  <c r="J6635" i="11"/>
  <c r="J6619" i="11"/>
  <c r="J6603" i="11"/>
  <c r="J6587" i="11"/>
  <c r="J6571" i="11"/>
  <c r="J6559" i="11"/>
  <c r="J6548" i="11"/>
  <c r="J6538" i="11"/>
  <c r="J6527" i="11"/>
  <c r="J6516" i="11"/>
  <c r="J6506" i="11"/>
  <c r="J6495" i="11"/>
  <c r="J6484" i="11"/>
  <c r="J6474" i="11"/>
  <c r="J6463" i="11"/>
  <c r="J6452" i="11"/>
  <c r="J6442" i="11"/>
  <c r="J6431" i="11"/>
  <c r="J6420" i="11"/>
  <c r="J6410" i="11"/>
  <c r="J6399" i="11"/>
  <c r="J6388" i="11"/>
  <c r="J6378" i="11"/>
  <c r="J6367" i="11"/>
  <c r="J6356" i="11"/>
  <c r="J6346" i="11"/>
  <c r="J6335" i="11"/>
  <c r="J6324" i="11"/>
  <c r="J6314" i="11"/>
  <c r="J6303" i="11"/>
  <c r="J6292" i="11"/>
  <c r="J6282" i="11"/>
  <c r="J6271" i="11"/>
  <c r="J6260" i="11"/>
  <c r="J6250" i="11"/>
  <c r="J6239" i="11"/>
  <c r="J6228" i="11"/>
  <c r="J6218" i="11"/>
  <c r="J6207" i="11"/>
  <c r="J6196" i="11"/>
  <c r="J6186" i="11"/>
  <c r="J6175" i="11"/>
  <c r="J6164" i="11"/>
  <c r="J6156" i="11"/>
  <c r="J6148" i="11"/>
  <c r="J6140" i="11"/>
  <c r="J6132" i="11"/>
  <c r="J6124" i="11"/>
  <c r="J6116" i="11"/>
  <c r="J6108" i="11"/>
  <c r="J6100" i="11"/>
  <c r="J6092" i="11"/>
  <c r="J6084" i="11"/>
  <c r="J6076" i="11"/>
  <c r="J6068" i="11"/>
  <c r="J6060" i="11"/>
  <c r="J6052" i="11"/>
  <c r="J6044" i="11"/>
  <c r="J6036" i="11"/>
  <c r="J6028" i="11"/>
  <c r="J6020" i="11"/>
  <c r="J6012" i="11"/>
  <c r="J6004" i="11"/>
  <c r="J5996" i="11"/>
  <c r="J5988" i="11"/>
  <c r="J5980" i="11"/>
  <c r="J5972" i="11"/>
  <c r="J5964" i="11"/>
  <c r="J5956" i="11"/>
  <c r="J5948" i="11"/>
  <c r="J5940" i="11"/>
  <c r="J5932" i="11"/>
  <c r="J5924" i="11"/>
  <c r="J5916" i="11"/>
  <c r="J5908" i="11"/>
  <c r="J5900" i="11"/>
  <c r="J5892" i="11"/>
  <c r="J5884" i="11"/>
  <c r="J5876" i="11"/>
  <c r="J5868" i="11"/>
  <c r="J5860" i="11"/>
  <c r="J5852" i="11"/>
  <c r="J5844" i="11"/>
  <c r="J5836" i="11"/>
  <c r="J5828" i="11"/>
  <c r="J5820" i="11"/>
  <c r="J5812" i="11"/>
  <c r="J5804" i="11"/>
  <c r="J5796" i="11"/>
  <c r="J5788" i="11"/>
  <c r="J5780" i="11"/>
  <c r="J5772" i="11"/>
  <c r="J5764" i="11"/>
  <c r="J5756" i="11"/>
  <c r="J5748" i="11"/>
  <c r="J5740" i="11"/>
  <c r="J5732" i="11"/>
  <c r="J5724" i="11"/>
  <c r="J5716" i="11"/>
  <c r="J5708" i="11"/>
  <c r="J5700" i="11"/>
  <c r="J5692" i="11"/>
  <c r="J5684" i="11"/>
  <c r="J5676" i="11"/>
  <c r="J5668" i="11"/>
  <c r="J5660" i="11"/>
  <c r="J5652" i="11"/>
  <c r="J5644" i="11"/>
  <c r="J5636" i="11"/>
  <c r="J5628" i="11"/>
  <c r="J5620" i="11"/>
  <c r="J5612" i="11"/>
  <c r="J5604" i="11"/>
  <c r="J5596" i="11"/>
  <c r="J5588" i="11"/>
  <c r="J5581" i="11"/>
  <c r="J5576" i="11"/>
  <c r="J5570" i="11"/>
  <c r="J5565" i="11"/>
  <c r="J5560" i="11"/>
  <c r="J5554" i="11"/>
  <c r="J5549" i="11"/>
  <c r="J5544" i="11"/>
  <c r="J5538" i="11"/>
  <c r="J5533" i="11"/>
  <c r="J5528" i="11"/>
  <c r="J5522" i="11"/>
  <c r="J5517" i="11"/>
  <c r="J5512" i="11"/>
  <c r="J5506" i="11"/>
  <c r="J5501" i="11"/>
  <c r="J5496" i="11"/>
  <c r="J5490" i="11"/>
  <c r="J5485" i="11"/>
  <c r="J5480" i="11"/>
  <c r="J5474" i="11"/>
  <c r="J5469" i="11"/>
  <c r="J5464" i="11"/>
  <c r="J5458" i="11"/>
  <c r="J5453" i="11"/>
  <c r="J5448" i="11"/>
  <c r="J5442" i="11"/>
  <c r="J5437" i="11"/>
  <c r="J5432" i="11"/>
  <c r="J5426" i="11"/>
  <c r="J5421" i="11"/>
  <c r="J5416" i="11"/>
  <c r="J5410" i="11"/>
  <c r="J5405" i="11"/>
  <c r="J5400" i="11"/>
  <c r="J5394" i="11"/>
  <c r="J5389" i="11"/>
  <c r="J5384" i="11"/>
  <c r="J5378" i="11"/>
  <c r="J5373" i="11"/>
  <c r="J5368" i="11"/>
  <c r="J5362" i="11"/>
  <c r="J5357" i="11"/>
  <c r="J5352" i="11"/>
  <c r="J5346" i="11"/>
  <c r="J5341" i="11"/>
  <c r="J5336" i="11"/>
  <c r="J5330" i="11"/>
  <c r="J5325" i="11"/>
  <c r="J5320" i="11"/>
  <c r="J5314" i="11"/>
  <c r="J5309" i="11"/>
  <c r="J5304" i="11"/>
  <c r="J5298" i="11"/>
  <c r="J5293" i="11"/>
  <c r="J5288" i="11"/>
  <c r="J5282" i="11"/>
  <c r="J5277" i="11"/>
  <c r="J5272" i="11"/>
  <c r="J5266" i="11"/>
  <c r="J5261" i="11"/>
  <c r="J5256" i="11"/>
  <c r="J5250" i="11"/>
  <c r="J5245" i="11"/>
  <c r="J5240" i="11"/>
  <c r="J5234" i="11"/>
  <c r="J5229" i="11"/>
  <c r="J5224" i="11"/>
  <c r="J5218" i="11"/>
  <c r="J5213" i="11"/>
  <c r="J5208" i="11"/>
  <c r="J5202" i="11"/>
  <c r="J5197" i="11"/>
  <c r="J5192" i="11"/>
  <c r="J5186" i="11"/>
  <c r="J5181" i="11"/>
  <c r="J5176" i="11"/>
  <c r="J5170" i="11"/>
  <c r="J5165" i="11"/>
  <c r="J5160" i="11"/>
  <c r="J5154" i="11"/>
  <c r="J5149" i="11"/>
  <c r="J5144" i="11"/>
  <c r="J5138" i="11"/>
  <c r="J5133" i="11"/>
  <c r="J5128" i="11"/>
  <c r="J5122" i="11"/>
  <c r="J5117" i="11"/>
  <c r="J5112" i="11"/>
  <c r="J5106" i="11"/>
  <c r="J5101" i="11"/>
  <c r="J5096" i="11"/>
  <c r="J5090" i="11"/>
  <c r="J5085" i="11"/>
  <c r="J5080" i="11"/>
  <c r="J5074" i="11"/>
  <c r="J5069" i="11"/>
  <c r="J5064" i="11"/>
  <c r="J5058" i="11"/>
  <c r="J5053" i="11"/>
  <c r="J5048" i="11"/>
  <c r="J5042" i="11"/>
  <c r="J5037" i="11"/>
  <c r="J5032" i="11"/>
  <c r="J5026" i="11"/>
  <c r="J5021" i="11"/>
  <c r="J5016" i="11"/>
  <c r="J5010" i="11"/>
  <c r="J8519" i="11"/>
  <c r="J8033" i="11"/>
  <c r="J7860" i="11"/>
  <c r="J7746" i="11"/>
  <c r="J7662" i="11"/>
  <c r="J7586" i="11"/>
  <c r="J7509" i="11"/>
  <c r="J7434" i="11"/>
  <c r="J7358" i="11"/>
  <c r="J7282" i="11"/>
  <c r="J7219" i="11"/>
  <c r="J7176" i="11"/>
  <c r="J7133" i="11"/>
  <c r="J7091" i="11"/>
  <c r="J7051" i="11"/>
  <c r="J7027" i="11"/>
  <c r="J7011" i="11"/>
  <c r="J6995" i="11"/>
  <c r="J6979" i="11"/>
  <c r="J6963" i="11"/>
  <c r="J6947" i="11"/>
  <c r="J6931" i="11"/>
  <c r="J6915" i="11"/>
  <c r="J6899" i="11"/>
  <c r="J6883" i="11"/>
  <c r="J6867" i="11"/>
  <c r="J6851" i="11"/>
  <c r="J6835" i="11"/>
  <c r="J6819" i="11"/>
  <c r="J6803" i="11"/>
  <c r="J6787" i="11"/>
  <c r="J6771" i="11"/>
  <c r="J6755" i="11"/>
  <c r="J6739" i="11"/>
  <c r="J6723" i="11"/>
  <c r="J6707" i="11"/>
  <c r="J6691" i="11"/>
  <c r="J6675" i="11"/>
  <c r="J6659" i="11"/>
  <c r="J6643" i="11"/>
  <c r="J6627" i="11"/>
  <c r="J6611" i="11"/>
  <c r="J6595" i="11"/>
  <c r="J6579" i="11"/>
  <c r="J6564" i="11"/>
  <c r="J6554" i="11"/>
  <c r="J6543" i="11"/>
  <c r="J6532" i="11"/>
  <c r="J6522" i="11"/>
  <c r="J6511" i="11"/>
  <c r="J6500" i="11"/>
  <c r="J6490" i="11"/>
  <c r="J6479" i="11"/>
  <c r="J6468" i="11"/>
  <c r="J6458" i="11"/>
  <c r="J6447" i="11"/>
  <c r="J6436" i="11"/>
  <c r="J6426" i="11"/>
  <c r="J6415" i="11"/>
  <c r="J6404" i="11"/>
  <c r="J6394" i="11"/>
  <c r="J6383" i="11"/>
  <c r="J6372" i="11"/>
  <c r="J6362" i="11"/>
  <c r="J6351" i="11"/>
  <c r="J6340" i="11"/>
  <c r="J6330" i="11"/>
  <c r="J6319" i="11"/>
  <c r="J6308" i="11"/>
  <c r="J6298" i="11"/>
  <c r="J6287" i="11"/>
  <c r="J6276" i="11"/>
  <c r="J6266" i="11"/>
  <c r="J6255" i="11"/>
  <c r="J6244" i="11"/>
  <c r="J6234" i="11"/>
  <c r="J6223" i="11"/>
  <c r="J6212" i="11"/>
  <c r="J6202" i="11"/>
  <c r="J6191" i="11"/>
  <c r="J6180" i="11"/>
  <c r="J6170" i="11"/>
  <c r="J6160" i="11"/>
  <c r="J6152" i="11"/>
  <c r="J6144" i="11"/>
  <c r="J6136" i="11"/>
  <c r="J6128" i="11"/>
  <c r="J6120" i="11"/>
  <c r="J6112" i="11"/>
  <c r="J6104" i="11"/>
  <c r="J6096" i="11"/>
  <c r="J6088" i="11"/>
  <c r="J6080" i="11"/>
  <c r="J6072" i="11"/>
  <c r="J6064" i="11"/>
  <c r="J6056" i="11"/>
  <c r="J6048" i="11"/>
  <c r="J6040" i="11"/>
  <c r="J6032" i="11"/>
  <c r="J6024" i="11"/>
  <c r="J6016" i="11"/>
  <c r="J6008" i="11"/>
  <c r="J6000" i="11"/>
  <c r="J5992" i="11"/>
  <c r="J5984" i="11"/>
  <c r="J5976" i="11"/>
  <c r="J5968" i="11"/>
  <c r="J5960" i="11"/>
  <c r="J5952" i="11"/>
  <c r="J5944" i="11"/>
  <c r="J5936" i="11"/>
  <c r="J5928" i="11"/>
  <c r="J5920" i="11"/>
  <c r="J5912" i="11"/>
  <c r="J5904" i="11"/>
  <c r="J5896" i="11"/>
  <c r="J5888" i="11"/>
  <c r="J5880" i="11"/>
  <c r="J5872" i="11"/>
  <c r="J5864" i="11"/>
  <c r="J5856" i="11"/>
  <c r="J5848" i="11"/>
  <c r="J5840" i="11"/>
  <c r="J5832" i="11"/>
  <c r="J5824" i="11"/>
  <c r="J5816" i="11"/>
  <c r="J5808" i="11"/>
  <c r="J5800" i="11"/>
  <c r="J5792" i="11"/>
  <c r="J5784" i="11"/>
  <c r="J5776" i="11"/>
  <c r="J5768" i="11"/>
  <c r="J5760" i="11"/>
  <c r="J5752" i="11"/>
  <c r="J5744" i="11"/>
  <c r="J5736" i="11"/>
  <c r="J5728" i="11"/>
  <c r="J5720" i="11"/>
  <c r="J5712" i="11"/>
  <c r="J5704" i="11"/>
  <c r="J5696" i="11"/>
  <c r="J5688" i="11"/>
  <c r="J5680" i="11"/>
  <c r="J5672" i="11"/>
  <c r="J5664" i="11"/>
  <c r="J5656" i="11"/>
  <c r="J5648" i="11"/>
  <c r="J5640" i="11"/>
  <c r="J5632" i="11"/>
  <c r="J5624" i="11"/>
  <c r="J5616" i="11"/>
  <c r="J5608" i="11"/>
  <c r="J5600" i="11"/>
  <c r="J5592" i="11"/>
  <c r="J5584" i="11"/>
  <c r="J5578" i="11"/>
  <c r="J5573" i="11"/>
  <c r="J5568" i="11"/>
  <c r="J5562" i="11"/>
  <c r="J5557" i="11"/>
  <c r="J5552" i="11"/>
  <c r="J5546" i="11"/>
  <c r="J5541" i="11"/>
  <c r="J5536" i="11"/>
  <c r="J5530" i="11"/>
  <c r="J5525" i="11"/>
  <c r="J5520" i="11"/>
  <c r="J5514" i="11"/>
  <c r="J5509" i="11"/>
  <c r="J5504" i="11"/>
  <c r="J5498" i="11"/>
  <c r="J5493" i="11"/>
  <c r="J5488" i="11"/>
  <c r="J5482" i="11"/>
  <c r="J5477" i="11"/>
  <c r="J5472" i="11"/>
  <c r="J5466" i="11"/>
  <c r="J5461" i="11"/>
  <c r="J5456" i="11"/>
  <c r="J5450" i="11"/>
  <c r="J5445" i="11"/>
  <c r="J5440" i="11"/>
  <c r="J5434" i="11"/>
  <c r="J5429" i="11"/>
  <c r="J5424" i="11"/>
  <c r="J5418" i="11"/>
  <c r="J5413" i="11"/>
  <c r="J5408" i="11"/>
  <c r="J5402" i="11"/>
  <c r="J5397" i="11"/>
  <c r="J5392" i="11"/>
  <c r="J5386" i="11"/>
  <c r="J5381" i="11"/>
  <c r="J5376" i="11"/>
  <c r="J5370" i="11"/>
  <c r="J5365" i="11"/>
  <c r="J5360" i="11"/>
  <c r="J5354" i="11"/>
  <c r="J5349" i="11"/>
  <c r="J5344" i="11"/>
  <c r="J5338" i="11"/>
  <c r="J5333" i="11"/>
  <c r="J5328" i="11"/>
  <c r="J5322" i="11"/>
  <c r="J5317" i="11"/>
  <c r="J5312" i="11"/>
  <c r="J5306" i="11"/>
  <c r="J5301" i="11"/>
  <c r="J5296" i="11"/>
  <c r="J5290" i="11"/>
  <c r="J5285" i="11"/>
  <c r="J5280" i="11"/>
  <c r="J5274" i="11"/>
  <c r="J5269" i="11"/>
  <c r="J5264" i="11"/>
  <c r="J5258" i="11"/>
  <c r="J5253" i="11"/>
  <c r="J5248" i="11"/>
  <c r="J5242" i="11"/>
  <c r="J5237" i="11"/>
  <c r="J5232" i="11"/>
  <c r="J5226" i="11"/>
  <c r="J5221" i="11"/>
  <c r="J5216" i="11"/>
  <c r="J5210" i="11"/>
  <c r="J5205" i="11"/>
  <c r="J5200" i="11"/>
  <c r="J5194" i="11"/>
  <c r="J5189" i="11"/>
  <c r="J5184" i="11"/>
  <c r="J5178" i="11"/>
  <c r="J5173" i="11"/>
  <c r="J5168" i="11"/>
  <c r="J5162" i="11"/>
  <c r="J5157" i="11"/>
  <c r="J5152" i="11"/>
  <c r="J5146" i="11"/>
  <c r="J5141" i="11"/>
  <c r="J5136" i="11"/>
  <c r="J5130" i="11"/>
  <c r="J5125" i="11"/>
  <c r="J5120" i="11"/>
  <c r="J5114" i="11"/>
  <c r="J5109" i="11"/>
  <c r="J5104" i="11"/>
  <c r="J5098" i="11"/>
  <c r="J5093" i="11"/>
  <c r="J5088" i="11"/>
  <c r="J5082" i="11"/>
  <c r="J5077" i="11"/>
  <c r="J5072" i="11"/>
  <c r="J5066" i="11"/>
  <c r="J5061" i="11"/>
  <c r="J5056" i="11"/>
  <c r="J5050" i="11"/>
  <c r="J5045" i="11"/>
  <c r="J5040" i="11"/>
  <c r="J5034" i="11"/>
  <c r="J5029" i="11"/>
  <c r="J5024" i="11"/>
  <c r="J5018" i="11"/>
  <c r="J5013" i="11"/>
  <c r="J5008" i="11"/>
  <c r="J5002" i="11"/>
  <c r="J4997" i="11"/>
  <c r="J4992" i="11"/>
  <c r="J4986" i="11"/>
  <c r="J4981" i="11"/>
  <c r="J4976" i="11"/>
  <c r="J4970" i="11"/>
  <c r="J4965" i="11"/>
  <c r="J4960" i="11"/>
  <c r="J4954" i="11"/>
  <c r="J4949" i="11"/>
  <c r="J4944" i="11"/>
  <c r="J4938" i="11"/>
  <c r="J4933" i="11"/>
  <c r="J4928" i="11"/>
  <c r="J4922" i="11"/>
  <c r="J4917" i="11"/>
  <c r="J4912" i="11"/>
  <c r="J4906" i="11"/>
  <c r="J4901" i="11"/>
  <c r="J4896" i="11"/>
  <c r="J4890" i="11"/>
  <c r="J4885" i="11"/>
  <c r="J4880" i="11"/>
  <c r="J4874" i="11"/>
  <c r="J4869" i="11"/>
  <c r="J4864" i="11"/>
  <c r="J4859" i="11"/>
  <c r="J4855" i="11"/>
  <c r="J4851" i="11"/>
  <c r="J4847" i="11"/>
  <c r="J4843" i="11"/>
  <c r="J4839" i="11"/>
  <c r="J4835" i="11"/>
  <c r="J4831" i="11"/>
  <c r="J4827" i="11"/>
  <c r="J4823" i="11"/>
  <c r="J4819" i="11"/>
  <c r="J4815" i="11"/>
  <c r="J4811" i="11"/>
  <c r="J4807" i="11"/>
  <c r="J4803" i="11"/>
  <c r="J4799" i="11"/>
  <c r="J4795" i="11"/>
  <c r="J4791" i="11"/>
  <c r="J4787" i="11"/>
  <c r="J4783" i="11"/>
  <c r="J4779" i="11"/>
  <c r="J4775" i="11"/>
  <c r="J4771" i="11"/>
  <c r="J4767" i="11"/>
  <c r="J4763" i="11"/>
  <c r="J4759" i="11"/>
  <c r="J4755" i="11"/>
  <c r="J4751" i="11"/>
  <c r="J4747" i="11"/>
  <c r="J4743" i="11"/>
  <c r="J4739" i="11"/>
  <c r="J4735" i="11"/>
  <c r="J4731" i="11"/>
  <c r="J4727" i="11"/>
  <c r="J4723" i="11"/>
  <c r="J4719" i="11"/>
  <c r="J4715" i="11"/>
  <c r="J4711" i="11"/>
  <c r="J4707" i="11"/>
  <c r="J4703" i="11"/>
  <c r="J4699" i="11"/>
  <c r="J4695" i="11"/>
  <c r="J4691" i="11"/>
  <c r="J4687" i="11"/>
  <c r="J4683" i="11"/>
  <c r="J4679" i="11"/>
  <c r="J4675" i="11"/>
  <c r="J4671" i="11"/>
  <c r="J4667" i="11"/>
  <c r="J4663" i="11"/>
  <c r="J4659" i="11"/>
  <c r="J4655" i="11"/>
  <c r="J4651" i="11"/>
  <c r="J4647" i="11"/>
  <c r="J4643" i="11"/>
  <c r="J4639" i="11"/>
  <c r="J4635" i="11"/>
  <c r="J4631" i="11"/>
  <c r="J4627" i="11"/>
  <c r="J4623" i="11"/>
  <c r="J4619" i="11"/>
  <c r="J4615" i="11"/>
  <c r="J4611" i="11"/>
  <c r="J4607" i="11"/>
  <c r="J4603" i="11"/>
  <c r="J4599" i="11"/>
  <c r="J4595" i="11"/>
  <c r="J4591" i="11"/>
  <c r="J4587" i="11"/>
  <c r="J4583" i="11"/>
  <c r="J4579" i="11"/>
  <c r="J4575" i="11"/>
  <c r="J4571" i="11"/>
  <c r="J4567" i="11"/>
  <c r="J4563" i="11"/>
  <c r="J4559" i="11"/>
  <c r="J4555" i="11"/>
  <c r="J4551" i="11"/>
  <c r="J4547" i="11"/>
  <c r="J4543" i="11"/>
  <c r="J4539" i="11"/>
  <c r="J4535" i="11"/>
  <c r="J4531" i="11"/>
  <c r="J4527" i="11"/>
  <c r="J4523" i="11"/>
  <c r="J4519" i="11"/>
  <c r="J4515" i="11"/>
  <c r="J4511" i="11"/>
  <c r="J4507" i="11"/>
  <c r="J4503" i="11"/>
  <c r="J4499" i="11"/>
  <c r="J4495" i="11"/>
  <c r="J4491" i="11"/>
  <c r="J4487" i="11"/>
  <c r="J4483" i="11"/>
  <c r="J4479" i="11"/>
  <c r="J4475" i="11"/>
  <c r="J4471" i="11"/>
  <c r="J4467" i="11"/>
  <c r="J4463" i="11"/>
  <c r="J4459" i="11"/>
  <c r="J4455" i="11"/>
  <c r="J4451" i="11"/>
  <c r="J4447" i="11"/>
  <c r="J4443" i="11"/>
  <c r="J4439" i="11"/>
  <c r="J4435" i="11"/>
  <c r="J4431" i="11"/>
  <c r="J4427" i="11"/>
  <c r="J4423" i="11"/>
  <c r="J4419" i="11"/>
  <c r="J4415" i="11"/>
  <c r="J4411" i="11"/>
  <c r="J4407" i="11"/>
  <c r="J4403" i="11"/>
  <c r="J4399" i="11"/>
  <c r="J4395" i="11"/>
  <c r="J4391" i="11"/>
  <c r="J4387" i="11"/>
  <c r="J4383" i="11"/>
  <c r="J4379" i="11"/>
  <c r="J4375" i="11"/>
  <c r="J4371" i="11"/>
  <c r="J4367" i="11"/>
  <c r="J4363" i="11"/>
  <c r="J4359" i="11"/>
  <c r="J4355" i="11"/>
  <c r="J4351" i="11"/>
  <c r="J4347" i="11"/>
  <c r="J4343" i="11"/>
  <c r="J4339" i="11"/>
  <c r="J4335" i="11"/>
  <c r="J4331" i="11"/>
  <c r="J4327" i="11"/>
  <c r="J4323" i="11"/>
  <c r="J4319" i="11"/>
  <c r="J4315" i="11"/>
  <c r="J4311" i="11"/>
  <c r="J4307" i="11"/>
  <c r="J4303" i="11"/>
  <c r="J4299" i="11"/>
  <c r="J4295" i="11"/>
  <c r="J4291" i="11"/>
  <c r="J4287" i="11"/>
  <c r="J4283" i="11"/>
  <c r="J4279" i="11"/>
  <c r="J4275" i="11"/>
  <c r="J4271" i="11"/>
  <c r="J4267" i="11"/>
  <c r="J4263" i="11"/>
  <c r="J4259" i="11"/>
  <c r="J4255" i="11"/>
  <c r="J4251" i="11"/>
  <c r="J4247" i="11"/>
  <c r="J4243" i="11"/>
  <c r="J4239" i="11"/>
  <c r="J4235" i="11"/>
  <c r="J4231" i="11"/>
  <c r="J4227" i="11"/>
  <c r="J4223" i="11"/>
  <c r="J8727" i="11"/>
  <c r="J7680" i="11"/>
  <c r="J7378" i="11"/>
  <c r="J7144" i="11"/>
  <c r="J7014" i="11"/>
  <c r="J6950" i="11"/>
  <c r="J6886" i="11"/>
  <c r="J6822" i="11"/>
  <c r="J6758" i="11"/>
  <c r="J6694" i="11"/>
  <c r="J6630" i="11"/>
  <c r="J6566" i="11"/>
  <c r="J6523" i="11"/>
  <c r="J6480" i="11"/>
  <c r="J6438" i="11"/>
  <c r="J6395" i="11"/>
  <c r="J6352" i="11"/>
  <c r="J6310" i="11"/>
  <c r="J6267" i="11"/>
  <c r="J6224" i="11"/>
  <c r="J6182" i="11"/>
  <c r="J6145" i="11"/>
  <c r="J6113" i="11"/>
  <c r="J6081" i="11"/>
  <c r="J6049" i="11"/>
  <c r="J6017" i="11"/>
  <c r="J5985" i="11"/>
  <c r="J5953" i="11"/>
  <c r="J5921" i="11"/>
  <c r="J5889" i="11"/>
  <c r="J5857" i="11"/>
  <c r="J5825" i="11"/>
  <c r="J5793" i="11"/>
  <c r="J5761" i="11"/>
  <c r="J5729" i="11"/>
  <c r="J5697" i="11"/>
  <c r="J5665" i="11"/>
  <c r="J5633" i="11"/>
  <c r="J5601" i="11"/>
  <c r="J5574" i="11"/>
  <c r="J5553" i="11"/>
  <c r="J5532" i="11"/>
  <c r="J5510" i="11"/>
  <c r="J5489" i="11"/>
  <c r="J5468" i="11"/>
  <c r="J5446" i="11"/>
  <c r="J5425" i="11"/>
  <c r="J5404" i="11"/>
  <c r="J5382" i="11"/>
  <c r="J5361" i="11"/>
  <c r="J5340" i="11"/>
  <c r="J5318" i="11"/>
  <c r="J5297" i="11"/>
  <c r="J5276" i="11"/>
  <c r="J5254" i="11"/>
  <c r="J5233" i="11"/>
  <c r="J5212" i="11"/>
  <c r="J5190" i="11"/>
  <c r="J5169" i="11"/>
  <c r="J5148" i="11"/>
  <c r="J5126" i="11"/>
  <c r="J5105" i="11"/>
  <c r="J5084" i="11"/>
  <c r="J5062" i="11"/>
  <c r="J5041" i="11"/>
  <c r="J5020" i="11"/>
  <c r="J5004" i="11"/>
  <c r="J4993" i="11"/>
  <c r="J4982" i="11"/>
  <c r="J4972" i="11"/>
  <c r="J4961" i="11"/>
  <c r="J4950" i="11"/>
  <c r="J4940" i="11"/>
  <c r="J4929" i="11"/>
  <c r="J4918" i="11"/>
  <c r="J4908" i="11"/>
  <c r="J4897" i="11"/>
  <c r="J4886" i="11"/>
  <c r="J4876" i="11"/>
  <c r="J4865" i="11"/>
  <c r="J4856" i="11"/>
  <c r="J4848" i="11"/>
  <c r="J4840" i="11"/>
  <c r="J4832" i="11"/>
  <c r="J4824" i="11"/>
  <c r="J4816" i="11"/>
  <c r="J4808" i="11"/>
  <c r="J4800" i="11"/>
  <c r="J4792" i="11"/>
  <c r="J4784" i="11"/>
  <c r="J4776" i="11"/>
  <c r="J4768" i="11"/>
  <c r="J4760" i="11"/>
  <c r="J4752" i="11"/>
  <c r="J4744" i="11"/>
  <c r="J4736" i="11"/>
  <c r="J4728" i="11"/>
  <c r="J4720" i="11"/>
  <c r="J4712" i="11"/>
  <c r="J4704" i="11"/>
  <c r="J4696" i="11"/>
  <c r="J4688" i="11"/>
  <c r="J4680" i="11"/>
  <c r="J4672" i="11"/>
  <c r="J4664" i="11"/>
  <c r="J4656" i="11"/>
  <c r="J4648" i="11"/>
  <c r="J4640" i="11"/>
  <c r="J4632" i="11"/>
  <c r="J4624" i="11"/>
  <c r="J4616" i="11"/>
  <c r="J4608" i="11"/>
  <c r="J4600" i="11"/>
  <c r="J4592" i="11"/>
  <c r="J4584" i="11"/>
  <c r="J4576" i="11"/>
  <c r="J4568" i="11"/>
  <c r="J4560" i="11"/>
  <c r="J4552" i="11"/>
  <c r="J4544" i="11"/>
  <c r="J4536" i="11"/>
  <c r="J4528" i="11"/>
  <c r="J4520" i="11"/>
  <c r="J4512" i="11"/>
  <c r="J4504" i="11"/>
  <c r="J4496" i="11"/>
  <c r="J4488" i="11"/>
  <c r="J4480" i="11"/>
  <c r="J4472" i="11"/>
  <c r="J4464" i="11"/>
  <c r="J4456" i="11"/>
  <c r="J4448" i="11"/>
  <c r="J4440" i="11"/>
  <c r="J4432" i="11"/>
  <c r="J4424" i="11"/>
  <c r="J4416" i="11"/>
  <c r="J4408" i="11"/>
  <c r="J4400" i="11"/>
  <c r="J4392" i="11"/>
  <c r="J4384" i="11"/>
  <c r="J4376" i="11"/>
  <c r="J4368" i="11"/>
  <c r="J4360" i="11"/>
  <c r="J4352" i="11"/>
  <c r="J4344" i="11"/>
  <c r="J4336" i="11"/>
  <c r="J4328" i="11"/>
  <c r="J4320" i="11"/>
  <c r="J4312" i="11"/>
  <c r="J4304" i="11"/>
  <c r="J4296" i="11"/>
  <c r="J4288" i="11"/>
  <c r="J4280" i="11"/>
  <c r="J4272" i="11"/>
  <c r="J4264" i="11"/>
  <c r="J4256" i="11"/>
  <c r="J4248" i="11"/>
  <c r="J4240" i="11"/>
  <c r="J4232" i="11"/>
  <c r="J4224" i="11"/>
  <c r="J4217" i="11"/>
  <c r="J4212" i="11"/>
  <c r="J4207" i="11"/>
  <c r="J4201" i="11"/>
  <c r="J4196" i="11"/>
  <c r="J4191" i="11"/>
  <c r="J4185" i="11"/>
  <c r="J4180" i="11"/>
  <c r="J4175" i="11"/>
  <c r="J4169" i="11"/>
  <c r="J4164" i="11"/>
  <c r="J4159" i="11"/>
  <c r="J4153" i="11"/>
  <c r="J4148" i="11"/>
  <c r="J4143" i="11"/>
  <c r="J4137" i="11"/>
  <c r="J4132" i="11"/>
  <c r="J4127" i="11"/>
  <c r="J4121" i="11"/>
  <c r="J4116" i="11"/>
  <c r="J4111" i="11"/>
  <c r="J4105" i="11"/>
  <c r="J4100" i="11"/>
  <c r="J4095" i="11"/>
  <c r="J4089" i="11"/>
  <c r="J4084" i="11"/>
  <c r="J4079" i="11"/>
  <c r="J4073" i="11"/>
  <c r="J4068" i="11"/>
  <c r="J4063" i="11"/>
  <c r="J4057" i="11"/>
  <c r="J4052" i="11"/>
  <c r="J4047" i="11"/>
  <c r="J4041" i="11"/>
  <c r="J4036" i="11"/>
  <c r="J4031" i="11"/>
  <c r="J4025" i="11"/>
  <c r="J4020" i="11"/>
  <c r="J4015" i="11"/>
  <c r="J4009" i="11"/>
  <c r="J4004" i="11"/>
  <c r="J3999" i="11"/>
  <c r="J3993" i="11"/>
  <c r="J3988" i="11"/>
  <c r="J3983" i="11"/>
  <c r="J3977" i="11"/>
  <c r="J3972" i="11"/>
  <c r="J3967" i="11"/>
  <c r="J3961" i="11"/>
  <c r="J3956" i="11"/>
  <c r="J3951" i="11"/>
  <c r="J3945" i="11"/>
  <c r="J3940" i="11"/>
  <c r="J3935" i="11"/>
  <c r="J3929" i="11"/>
  <c r="J3924" i="11"/>
  <c r="J3919" i="11"/>
  <c r="J3913" i="11"/>
  <c r="J3908" i="11"/>
  <c r="J3903" i="11"/>
  <c r="J3897" i="11"/>
  <c r="J3892" i="11"/>
  <c r="J3887" i="11"/>
  <c r="J3881" i="11"/>
  <c r="J3876" i="11"/>
  <c r="J3871" i="11"/>
  <c r="J3865" i="11"/>
  <c r="J3860" i="11"/>
  <c r="J3855" i="11"/>
  <c r="J3849" i="11"/>
  <c r="J3844" i="11"/>
  <c r="J3839" i="11"/>
  <c r="J3833" i="11"/>
  <c r="J3828" i="11"/>
  <c r="J3823" i="11"/>
  <c r="J3817" i="11"/>
  <c r="J3812" i="11"/>
  <c r="J3807" i="11"/>
  <c r="J3801" i="11"/>
  <c r="J3796" i="11"/>
  <c r="J3791" i="11"/>
  <c r="J3785" i="11"/>
  <c r="J3780" i="11"/>
  <c r="J3775" i="11"/>
  <c r="J3769" i="11"/>
  <c r="J3764" i="11"/>
  <c r="J3759" i="11"/>
  <c r="J3753" i="11"/>
  <c r="J3748" i="11"/>
  <c r="J3743" i="11"/>
  <c r="J3737" i="11"/>
  <c r="J3732" i="11"/>
  <c r="J3727" i="11"/>
  <c r="J3721" i="11"/>
  <c r="J3716" i="11"/>
  <c r="J3711" i="11"/>
  <c r="J3705" i="11"/>
  <c r="J3700" i="11"/>
  <c r="J3695" i="11"/>
  <c r="J3689" i="11"/>
  <c r="J3684" i="11"/>
  <c r="J3679" i="11"/>
  <c r="J3673" i="11"/>
  <c r="J3668" i="11"/>
  <c r="J3663" i="11"/>
  <c r="J3657" i="11"/>
  <c r="J3652" i="11"/>
  <c r="J3647" i="11"/>
  <c r="J3641" i="11"/>
  <c r="J3636" i="11"/>
  <c r="J3631" i="11"/>
  <c r="J3625" i="11"/>
  <c r="J3620" i="11"/>
  <c r="J3615" i="11"/>
  <c r="J3609" i="11"/>
  <c r="J3604" i="11"/>
  <c r="J3599" i="11"/>
  <c r="J3593" i="11"/>
  <c r="J3588" i="11"/>
  <c r="J3583" i="11"/>
  <c r="J3577" i="11"/>
  <c r="J3572" i="11"/>
  <c r="J3567" i="11"/>
  <c r="J3561" i="11"/>
  <c r="J3556" i="11"/>
  <c r="J3551" i="11"/>
  <c r="J3545" i="11"/>
  <c r="J3540" i="11"/>
  <c r="J3535" i="11"/>
  <c r="J3529" i="11"/>
  <c r="J3524" i="11"/>
  <c r="J3519" i="11"/>
  <c r="J3513" i="11"/>
  <c r="J3508" i="11"/>
  <c r="J3503" i="11"/>
  <c r="J3497" i="11"/>
  <c r="J3492" i="11"/>
  <c r="J3487" i="11"/>
  <c r="J3481" i="11"/>
  <c r="J3476" i="11"/>
  <c r="J3471" i="11"/>
  <c r="J3465" i="11"/>
  <c r="J3460" i="11"/>
  <c r="J3455" i="11"/>
  <c r="J3449" i="11"/>
  <c r="J3444" i="11"/>
  <c r="J3439" i="11"/>
  <c r="J3433" i="11"/>
  <c r="J3428" i="11"/>
  <c r="J3423" i="11"/>
  <c r="J3417" i="11"/>
  <c r="J3412" i="11"/>
  <c r="J3407" i="11"/>
  <c r="J3401" i="11"/>
  <c r="J3396" i="11"/>
  <c r="J3391" i="11"/>
  <c r="J3385" i="11"/>
  <c r="J3380" i="11"/>
  <c r="J3375" i="11"/>
  <c r="J3369" i="11"/>
  <c r="J3364" i="11"/>
  <c r="J3359" i="11"/>
  <c r="J3353" i="11"/>
  <c r="J3348" i="11"/>
  <c r="J3343" i="11"/>
  <c r="J3337" i="11"/>
  <c r="J3332" i="11"/>
  <c r="J3327" i="11"/>
  <c r="J3321" i="11"/>
  <c r="J3316" i="11"/>
  <c r="J3311" i="11"/>
  <c r="J3305" i="11"/>
  <c r="J3300" i="11"/>
  <c r="J3295" i="11"/>
  <c r="J3291" i="11"/>
  <c r="J3287" i="11"/>
  <c r="J3283" i="11"/>
  <c r="J3279" i="11"/>
  <c r="J3275" i="11"/>
  <c r="J3271" i="11"/>
  <c r="J3267" i="11"/>
  <c r="J3263" i="11"/>
  <c r="J3259" i="11"/>
  <c r="J3255" i="11"/>
  <c r="J3251" i="11"/>
  <c r="J3247" i="11"/>
  <c r="J3243" i="11"/>
  <c r="J3239" i="11"/>
  <c r="J3235" i="11"/>
  <c r="J3231" i="11"/>
  <c r="J3227" i="11"/>
  <c r="J3223" i="11"/>
  <c r="J3219" i="11"/>
  <c r="J3215" i="11"/>
  <c r="J3211" i="11"/>
  <c r="J3207" i="11"/>
  <c r="J3203" i="11"/>
  <c r="J3199" i="11"/>
  <c r="J3195" i="11"/>
  <c r="J3191" i="11"/>
  <c r="J3187" i="11"/>
  <c r="J3183" i="11"/>
  <c r="J3179" i="11"/>
  <c r="J3175" i="11"/>
  <c r="J3171" i="11"/>
  <c r="J3167" i="11"/>
  <c r="J3163" i="11"/>
  <c r="J3159" i="11"/>
  <c r="J3155" i="11"/>
  <c r="J3151" i="11"/>
  <c r="J3147" i="11"/>
  <c r="J3143" i="11"/>
  <c r="J3139" i="11"/>
  <c r="J3135" i="11"/>
  <c r="J3131" i="11"/>
  <c r="J3127" i="11"/>
  <c r="J3123" i="11"/>
  <c r="J3119" i="11"/>
  <c r="J3115" i="11"/>
  <c r="J3111" i="11"/>
  <c r="J3107" i="11"/>
  <c r="J3103" i="11"/>
  <c r="J3099" i="11"/>
  <c r="J3095" i="11"/>
  <c r="J3091" i="11"/>
  <c r="J3087" i="11"/>
  <c r="J3083" i="11"/>
  <c r="J3079" i="11"/>
  <c r="J3075" i="11"/>
  <c r="J3071" i="11"/>
  <c r="J3067" i="11"/>
  <c r="J3063" i="11"/>
  <c r="J3059" i="11"/>
  <c r="J3055" i="11"/>
  <c r="J3051" i="11"/>
  <c r="J3047" i="11"/>
  <c r="J3043" i="11"/>
  <c r="J3039" i="11"/>
  <c r="J3035" i="11"/>
  <c r="J3031" i="11"/>
  <c r="J3027" i="11"/>
  <c r="J3023" i="11"/>
  <c r="J3019" i="11"/>
  <c r="J3015" i="11"/>
  <c r="J3011" i="11"/>
  <c r="J3007" i="11"/>
  <c r="J3003" i="11"/>
  <c r="J2999" i="11"/>
  <c r="J2995" i="11"/>
  <c r="J2991" i="11"/>
  <c r="J2987" i="11"/>
  <c r="J2983" i="11"/>
  <c r="J2979" i="11"/>
  <c r="J2975" i="11"/>
  <c r="J2971" i="11"/>
  <c r="J2967" i="11"/>
  <c r="J2963" i="11"/>
  <c r="J2959" i="11"/>
  <c r="J2955" i="11"/>
  <c r="J2951" i="11"/>
  <c r="J2947" i="11"/>
  <c r="J2943" i="11"/>
  <c r="J2939" i="11"/>
  <c r="J2935" i="11"/>
  <c r="J2931" i="11"/>
  <c r="J2927" i="11"/>
  <c r="J2923" i="11"/>
  <c r="J2919" i="11"/>
  <c r="J2915" i="11"/>
  <c r="J2911" i="11"/>
  <c r="J2907" i="11"/>
  <c r="J2903" i="11"/>
  <c r="J2899" i="11"/>
  <c r="J2895" i="11"/>
  <c r="J2891" i="11"/>
  <c r="J2887" i="11"/>
  <c r="J2883" i="11"/>
  <c r="J2879" i="11"/>
  <c r="J2875" i="11"/>
  <c r="J2871" i="11"/>
  <c r="J2867" i="11"/>
  <c r="J2863" i="11"/>
  <c r="J2859" i="11"/>
  <c r="J2855" i="11"/>
  <c r="J2851" i="11"/>
  <c r="J2847" i="11"/>
  <c r="J2843" i="11"/>
  <c r="J2839" i="11"/>
  <c r="J2835" i="11"/>
  <c r="J2831" i="11"/>
  <c r="J2827" i="11"/>
  <c r="J2823" i="11"/>
  <c r="J2819" i="11"/>
  <c r="J2815" i="11"/>
  <c r="J2811" i="11"/>
  <c r="J2807" i="11"/>
  <c r="J2803" i="11"/>
  <c r="J2799" i="11"/>
  <c r="J2795" i="11"/>
  <c r="J2791" i="11"/>
  <c r="J2787" i="11"/>
  <c r="J2783" i="11"/>
  <c r="J2779" i="11"/>
  <c r="J2775" i="11"/>
  <c r="J2771" i="11"/>
  <c r="J2767" i="11"/>
  <c r="J2763" i="11"/>
  <c r="J2759" i="11"/>
  <c r="J2755" i="11"/>
  <c r="J2751" i="11"/>
  <c r="J2747" i="11"/>
  <c r="J2743" i="11"/>
  <c r="J2739" i="11"/>
  <c r="J2735" i="11"/>
  <c r="J2731" i="11"/>
  <c r="J2727" i="11"/>
  <c r="J2723" i="11"/>
  <c r="J2719" i="11"/>
  <c r="J2715" i="11"/>
  <c r="J2711" i="11"/>
  <c r="J2707" i="11"/>
  <c r="J2703" i="11"/>
  <c r="J2699" i="11"/>
  <c r="J2695" i="11"/>
  <c r="J2691" i="11"/>
  <c r="J2687" i="11"/>
  <c r="J2683" i="11"/>
  <c r="J2679" i="11"/>
  <c r="J2675" i="11"/>
  <c r="J2671" i="11"/>
  <c r="J2667" i="11"/>
  <c r="J2663" i="11"/>
  <c r="J2659" i="11"/>
  <c r="J2655" i="11"/>
  <c r="J2651" i="11"/>
  <c r="J2647" i="11"/>
  <c r="J2643" i="11"/>
  <c r="J2639" i="11"/>
  <c r="J2635" i="11"/>
  <c r="J2631" i="11"/>
  <c r="J2627" i="11"/>
  <c r="J2623" i="11"/>
  <c r="J2619" i="11"/>
  <c r="J2615" i="11"/>
  <c r="J2611" i="11"/>
  <c r="J2607" i="11"/>
  <c r="J2603" i="11"/>
  <c r="J2599" i="11"/>
  <c r="J2595" i="11"/>
  <c r="J2591" i="11"/>
  <c r="J2587" i="11"/>
  <c r="J2583" i="11"/>
  <c r="J2579" i="11"/>
  <c r="J2575" i="11"/>
  <c r="J2571" i="11"/>
  <c r="J2567" i="11"/>
  <c r="J2563" i="11"/>
  <c r="J2559" i="11"/>
  <c r="J2555" i="11"/>
  <c r="J2551" i="11"/>
  <c r="J2547" i="11"/>
  <c r="J2543" i="11"/>
  <c r="J2539" i="11"/>
  <c r="J2535" i="11"/>
  <c r="J2531" i="11"/>
  <c r="J2527" i="11"/>
  <c r="J2523" i="11"/>
  <c r="J2519" i="11"/>
  <c r="J2515" i="11"/>
  <c r="J2511" i="11"/>
  <c r="J2507" i="11"/>
  <c r="J2503" i="11"/>
  <c r="J2499" i="11"/>
  <c r="J2495" i="11"/>
  <c r="J2491" i="11"/>
  <c r="J2487" i="11"/>
  <c r="J2483" i="11"/>
  <c r="J2479" i="11"/>
  <c r="J2475" i="11"/>
  <c r="J2471" i="11"/>
  <c r="J2467" i="11"/>
  <c r="J2463" i="11"/>
  <c r="J2459" i="11"/>
  <c r="J2455" i="11"/>
  <c r="J2451" i="11"/>
  <c r="J2447" i="11"/>
  <c r="J2443" i="11"/>
  <c r="J2439" i="11"/>
  <c r="J2435" i="11"/>
  <c r="J2431" i="11"/>
  <c r="J2427" i="11"/>
  <c r="J2423" i="11"/>
  <c r="J2419" i="11"/>
  <c r="J2415" i="11"/>
  <c r="J2411" i="11"/>
  <c r="J2407" i="11"/>
  <c r="J2403" i="11"/>
  <c r="J2399" i="11"/>
  <c r="J2395" i="11"/>
  <c r="J2391" i="11"/>
  <c r="J2387" i="11"/>
  <c r="J2383" i="11"/>
  <c r="J2379" i="11"/>
  <c r="J2375" i="11"/>
  <c r="J2371" i="11"/>
  <c r="J2367" i="11"/>
  <c r="J2363" i="11"/>
  <c r="J2359" i="11"/>
  <c r="J2355" i="11"/>
  <c r="J2351" i="11"/>
  <c r="J2347" i="11"/>
  <c r="J2343" i="11"/>
  <c r="J2339" i="11"/>
  <c r="J2335" i="11"/>
  <c r="J2331" i="11"/>
  <c r="J2327" i="11"/>
  <c r="J2323" i="11"/>
  <c r="J2319" i="11"/>
  <c r="J8089" i="11"/>
  <c r="J7605" i="11"/>
  <c r="J7301" i="11"/>
  <c r="J7101" i="11"/>
  <c r="J6998" i="11"/>
  <c r="J6934" i="11"/>
  <c r="J6870" i="11"/>
  <c r="J6806" i="11"/>
  <c r="J6742" i="11"/>
  <c r="J6678" i="11"/>
  <c r="J6614" i="11"/>
  <c r="J6555" i="11"/>
  <c r="J6512" i="11"/>
  <c r="J6470" i="11"/>
  <c r="J6427" i="11"/>
  <c r="J6384" i="11"/>
  <c r="J6342" i="11"/>
  <c r="J6299" i="11"/>
  <c r="J6256" i="11"/>
  <c r="J6214" i="11"/>
  <c r="J6171" i="11"/>
  <c r="J6137" i="11"/>
  <c r="J6105" i="11"/>
  <c r="J6073" i="11"/>
  <c r="J6041" i="11"/>
  <c r="J6009" i="11"/>
  <c r="J5977" i="11"/>
  <c r="J5945" i="11"/>
  <c r="J5913" i="11"/>
  <c r="J5881" i="11"/>
  <c r="J5849" i="11"/>
  <c r="J5817" i="11"/>
  <c r="J5785" i="11"/>
  <c r="J5753" i="11"/>
  <c r="J5721" i="11"/>
  <c r="J5689" i="11"/>
  <c r="J5657" i="11"/>
  <c r="J5625" i="11"/>
  <c r="J5593" i="11"/>
  <c r="J5569" i="11"/>
  <c r="J5548" i="11"/>
  <c r="J5526" i="11"/>
  <c r="J5505" i="11"/>
  <c r="J5484" i="11"/>
  <c r="J5462" i="11"/>
  <c r="J5441" i="11"/>
  <c r="J5420" i="11"/>
  <c r="J5398" i="11"/>
  <c r="J5377" i="11"/>
  <c r="J5356" i="11"/>
  <c r="J5334" i="11"/>
  <c r="J5313" i="11"/>
  <c r="J5292" i="11"/>
  <c r="J5270" i="11"/>
  <c r="J5249" i="11"/>
  <c r="J5228" i="11"/>
  <c r="J5206" i="11"/>
  <c r="J5185" i="11"/>
  <c r="J5164" i="11"/>
  <c r="J5142" i="11"/>
  <c r="J5121" i="11"/>
  <c r="J5100" i="11"/>
  <c r="J5078" i="11"/>
  <c r="J5057" i="11"/>
  <c r="J5036" i="11"/>
  <c r="J5014" i="11"/>
  <c r="J5000" i="11"/>
  <c r="J4989" i="11"/>
  <c r="J4978" i="11"/>
  <c r="J4968" i="11"/>
  <c r="J4957" i="11"/>
  <c r="J4946" i="11"/>
  <c r="J4936" i="11"/>
  <c r="J4925" i="11"/>
  <c r="J4914" i="11"/>
  <c r="J4904" i="11"/>
  <c r="J4893" i="11"/>
  <c r="J4882" i="11"/>
  <c r="J4872" i="11"/>
  <c r="J4861" i="11"/>
  <c r="J4853" i="11"/>
  <c r="J4845" i="11"/>
  <c r="J4837" i="11"/>
  <c r="J4829" i="11"/>
  <c r="J4821" i="11"/>
  <c r="J4813" i="11"/>
  <c r="J4805" i="11"/>
  <c r="J4797" i="11"/>
  <c r="J4789" i="11"/>
  <c r="J4781" i="11"/>
  <c r="J4773" i="11"/>
  <c r="J4765" i="11"/>
  <c r="J4757" i="11"/>
  <c r="J4749" i="11"/>
  <c r="J4741" i="11"/>
  <c r="J4733" i="11"/>
  <c r="J4725" i="11"/>
  <c r="J4717" i="11"/>
  <c r="J4709" i="11"/>
  <c r="J4701" i="11"/>
  <c r="J4693" i="11"/>
  <c r="J4685" i="11"/>
  <c r="J4677" i="11"/>
  <c r="J4669" i="11"/>
  <c r="J4661" i="11"/>
  <c r="J4653" i="11"/>
  <c r="J4645" i="11"/>
  <c r="J4637" i="11"/>
  <c r="J4629" i="11"/>
  <c r="J4621" i="11"/>
  <c r="J4613" i="11"/>
  <c r="J4605" i="11"/>
  <c r="J4597" i="11"/>
  <c r="J4589" i="11"/>
  <c r="J4581" i="11"/>
  <c r="J4573" i="11"/>
  <c r="J4565" i="11"/>
  <c r="J4557" i="11"/>
  <c r="J4549" i="11"/>
  <c r="J4541" i="11"/>
  <c r="J4533" i="11"/>
  <c r="J4525" i="11"/>
  <c r="J4517" i="11"/>
  <c r="J4509" i="11"/>
  <c r="J4501" i="11"/>
  <c r="J4493" i="11"/>
  <c r="J4485" i="11"/>
  <c r="J4477" i="11"/>
  <c r="J4469" i="11"/>
  <c r="J4461" i="11"/>
  <c r="J4453" i="11"/>
  <c r="J4445" i="11"/>
  <c r="J4437" i="11"/>
  <c r="J4429" i="11"/>
  <c r="J4421" i="11"/>
  <c r="J4413" i="11"/>
  <c r="J4405" i="11"/>
  <c r="J4397" i="11"/>
  <c r="J4389" i="11"/>
  <c r="J4381" i="11"/>
  <c r="J4373" i="11"/>
  <c r="J4365" i="11"/>
  <c r="J4357" i="11"/>
  <c r="J4349" i="11"/>
  <c r="J4341" i="11"/>
  <c r="J4333" i="11"/>
  <c r="J4325" i="11"/>
  <c r="J4317" i="11"/>
  <c r="J4309" i="11"/>
  <c r="J4301" i="11"/>
  <c r="J4293" i="11"/>
  <c r="J4285" i="11"/>
  <c r="J4277" i="11"/>
  <c r="J4269" i="11"/>
  <c r="J4261" i="11"/>
  <c r="J4253" i="11"/>
  <c r="J4245" i="11"/>
  <c r="J4237" i="11"/>
  <c r="J4229" i="11"/>
  <c r="J4221" i="11"/>
  <c r="J4216" i="11"/>
  <c r="J4211" i="11"/>
  <c r="J4205" i="11"/>
  <c r="J4200" i="11"/>
  <c r="J4195" i="11"/>
  <c r="J4189" i="11"/>
  <c r="J4184" i="11"/>
  <c r="J4179" i="11"/>
  <c r="J4173" i="11"/>
  <c r="J4168" i="11"/>
  <c r="J4163" i="11"/>
  <c r="J4157" i="11"/>
  <c r="J4152" i="11"/>
  <c r="J4147" i="11"/>
  <c r="J4141" i="11"/>
  <c r="J4136" i="11"/>
  <c r="J4131" i="11"/>
  <c r="J4125" i="11"/>
  <c r="J4120" i="11"/>
  <c r="J4115" i="11"/>
  <c r="J4109" i="11"/>
  <c r="J4104" i="11"/>
  <c r="J4099" i="11"/>
  <c r="J4093" i="11"/>
  <c r="J4088" i="11"/>
  <c r="J4083" i="11"/>
  <c r="J4077" i="11"/>
  <c r="J4072" i="11"/>
  <c r="J4067" i="11"/>
  <c r="J4061" i="11"/>
  <c r="J4056" i="11"/>
  <c r="J4051" i="11"/>
  <c r="J4045" i="11"/>
  <c r="J4040" i="11"/>
  <c r="J4035" i="11"/>
  <c r="J4029" i="11"/>
  <c r="J4024" i="11"/>
  <c r="J4019" i="11"/>
  <c r="J4013" i="11"/>
  <c r="J4008" i="11"/>
  <c r="J4003" i="11"/>
  <c r="J3997" i="11"/>
  <c r="J3992" i="11"/>
  <c r="J3987" i="11"/>
  <c r="J3981" i="11"/>
  <c r="J3976" i="11"/>
  <c r="J3971" i="11"/>
  <c r="J3965" i="11"/>
  <c r="J3960" i="11"/>
  <c r="J3955" i="11"/>
  <c r="J3949" i="11"/>
  <c r="J3944" i="11"/>
  <c r="J3939" i="11"/>
  <c r="J3933" i="11"/>
  <c r="J3928" i="11"/>
  <c r="J3923" i="11"/>
  <c r="J3917" i="11"/>
  <c r="J3912" i="11"/>
  <c r="J3907" i="11"/>
  <c r="J3901" i="11"/>
  <c r="J3896" i="11"/>
  <c r="J3891" i="11"/>
  <c r="J3885" i="11"/>
  <c r="J3880" i="11"/>
  <c r="J3875" i="11"/>
  <c r="J3869" i="11"/>
  <c r="J3864" i="11"/>
  <c r="J3859" i="11"/>
  <c r="J3853" i="11"/>
  <c r="J3848" i="11"/>
  <c r="J3843" i="11"/>
  <c r="J3837" i="11"/>
  <c r="J3832" i="11"/>
  <c r="J3827" i="11"/>
  <c r="J3821" i="11"/>
  <c r="J3816" i="11"/>
  <c r="J3811" i="11"/>
  <c r="J3805" i="11"/>
  <c r="J3800" i="11"/>
  <c r="J3795" i="11"/>
  <c r="J3789" i="11"/>
  <c r="J3784" i="11"/>
  <c r="J3779" i="11"/>
  <c r="J3773" i="11"/>
  <c r="J3768" i="11"/>
  <c r="J3763" i="11"/>
  <c r="J3757" i="11"/>
  <c r="J3752" i="11"/>
  <c r="J3747" i="11"/>
  <c r="J3741" i="11"/>
  <c r="J3736" i="11"/>
  <c r="J3731" i="11"/>
  <c r="J3725" i="11"/>
  <c r="J3720" i="11"/>
  <c r="J3715" i="11"/>
  <c r="J3709" i="11"/>
  <c r="J3704" i="11"/>
  <c r="J3699" i="11"/>
  <c r="J3693" i="11"/>
  <c r="J3688" i="11"/>
  <c r="J3683" i="11"/>
  <c r="J3677" i="11"/>
  <c r="J3672" i="11"/>
  <c r="J3667" i="11"/>
  <c r="J3661" i="11"/>
  <c r="J3656" i="11"/>
  <c r="J3651" i="11"/>
  <c r="J3645" i="11"/>
  <c r="J3640" i="11"/>
  <c r="J3635" i="11"/>
  <c r="J3629" i="11"/>
  <c r="J3624" i="11"/>
  <c r="J3619" i="11"/>
  <c r="J3613" i="11"/>
  <c r="J3608" i="11"/>
  <c r="J3603" i="11"/>
  <c r="J3597" i="11"/>
  <c r="J3592" i="11"/>
  <c r="J3587" i="11"/>
  <c r="J3581" i="11"/>
  <c r="J3576" i="11"/>
  <c r="J3571" i="11"/>
  <c r="J3565" i="11"/>
  <c r="J3560" i="11"/>
  <c r="J3555" i="11"/>
  <c r="J3549" i="11"/>
  <c r="J3544" i="11"/>
  <c r="J3539" i="11"/>
  <c r="J3533" i="11"/>
  <c r="J3528" i="11"/>
  <c r="J3523" i="11"/>
  <c r="J3517" i="11"/>
  <c r="J3512" i="11"/>
  <c r="J3507" i="11"/>
  <c r="J3501" i="11"/>
  <c r="J3496" i="11"/>
  <c r="J3491" i="11"/>
  <c r="J3485" i="11"/>
  <c r="J3480" i="11"/>
  <c r="J3475" i="11"/>
  <c r="J3469" i="11"/>
  <c r="J3464" i="11"/>
  <c r="J3459" i="11"/>
  <c r="J3453" i="11"/>
  <c r="J3448" i="11"/>
  <c r="J3443" i="11"/>
  <c r="J3437" i="11"/>
  <c r="J3432" i="11"/>
  <c r="J3427" i="11"/>
  <c r="J3421" i="11"/>
  <c r="J3416" i="11"/>
  <c r="J3411" i="11"/>
  <c r="J3405" i="11"/>
  <c r="J3400" i="11"/>
  <c r="J3395" i="11"/>
  <c r="J3389" i="11"/>
  <c r="J3384" i="11"/>
  <c r="J3379" i="11"/>
  <c r="J3373" i="11"/>
  <c r="J3368" i="11"/>
  <c r="J3363" i="11"/>
  <c r="J3357" i="11"/>
  <c r="J3352" i="11"/>
  <c r="J3347" i="11"/>
  <c r="J3341" i="11"/>
  <c r="J3336" i="11"/>
  <c r="J3331" i="11"/>
  <c r="J3325" i="11"/>
  <c r="J3320" i="11"/>
  <c r="J3315" i="11"/>
  <c r="J3309" i="11"/>
  <c r="J3304" i="11"/>
  <c r="J3299" i="11"/>
  <c r="J3294" i="11"/>
  <c r="J3290" i="11"/>
  <c r="J3286" i="11"/>
  <c r="J3282" i="11"/>
  <c r="J3278" i="11"/>
  <c r="J3274" i="11"/>
  <c r="J3270" i="11"/>
  <c r="J3266" i="11"/>
  <c r="J7776" i="11"/>
  <c r="J7453" i="11"/>
  <c r="J7187" i="11"/>
  <c r="J7030" i="11"/>
  <c r="J6966" i="11"/>
  <c r="J6902" i="11"/>
  <c r="J6838" i="11"/>
  <c r="J6774" i="11"/>
  <c r="J6710" i="11"/>
  <c r="J6646" i="11"/>
  <c r="J6582" i="11"/>
  <c r="J6534" i="11"/>
  <c r="J6491" i="11"/>
  <c r="J6448" i="11"/>
  <c r="J6406" i="11"/>
  <c r="J6363" i="11"/>
  <c r="J6320" i="11"/>
  <c r="J6278" i="11"/>
  <c r="J6235" i="11"/>
  <c r="J6192" i="11"/>
  <c r="J6153" i="11"/>
  <c r="J6121" i="11"/>
  <c r="J6089" i="11"/>
  <c r="J6057" i="11"/>
  <c r="J6025" i="11"/>
  <c r="J5993" i="11"/>
  <c r="J5961" i="11"/>
  <c r="J5929" i="11"/>
  <c r="J5897" i="11"/>
  <c r="J5865" i="11"/>
  <c r="J5833" i="11"/>
  <c r="J5801" i="11"/>
  <c r="J5769" i="11"/>
  <c r="J5737" i="11"/>
  <c r="J5705" i="11"/>
  <c r="J5673" i="11"/>
  <c r="J5641" i="11"/>
  <c r="J5609" i="11"/>
  <c r="J5580" i="11"/>
  <c r="J5558" i="11"/>
  <c r="J5537" i="11"/>
  <c r="J5516" i="11"/>
  <c r="J5494" i="11"/>
  <c r="J5473" i="11"/>
  <c r="J5452" i="11"/>
  <c r="J5430" i="11"/>
  <c r="J5409" i="11"/>
  <c r="J5388" i="11"/>
  <c r="J5366" i="11"/>
  <c r="J5345" i="11"/>
  <c r="J5324" i="11"/>
  <c r="J5302" i="11"/>
  <c r="J5281" i="11"/>
  <c r="J5260" i="11"/>
  <c r="J5238" i="11"/>
  <c r="J5217" i="11"/>
  <c r="J5196" i="11"/>
  <c r="J5174" i="11"/>
  <c r="J5153" i="11"/>
  <c r="J5132" i="11"/>
  <c r="J5110" i="11"/>
  <c r="J5089" i="11"/>
  <c r="J5068" i="11"/>
  <c r="J5046" i="11"/>
  <c r="J5025" i="11"/>
  <c r="J5005" i="11"/>
  <c r="J4994" i="11"/>
  <c r="J4984" i="11"/>
  <c r="J4973" i="11"/>
  <c r="J4962" i="11"/>
  <c r="J4952" i="11"/>
  <c r="J4941" i="11"/>
  <c r="J4930" i="11"/>
  <c r="J4920" i="11"/>
  <c r="J4909" i="11"/>
  <c r="J4898" i="11"/>
  <c r="J4888" i="11"/>
  <c r="J4877" i="11"/>
  <c r="J4866" i="11"/>
  <c r="J4857" i="11"/>
  <c r="J4849" i="11"/>
  <c r="J4841" i="11"/>
  <c r="J4833" i="11"/>
  <c r="J4825" i="11"/>
  <c r="J4817" i="11"/>
  <c r="J4809" i="11"/>
  <c r="J4801" i="11"/>
  <c r="J4793" i="11"/>
  <c r="J4785" i="11"/>
  <c r="J4777" i="11"/>
  <c r="J4769" i="11"/>
  <c r="J4761" i="11"/>
  <c r="J4753" i="11"/>
  <c r="J4745" i="11"/>
  <c r="J4737" i="11"/>
  <c r="J4729" i="11"/>
  <c r="J4721" i="11"/>
  <c r="J4713" i="11"/>
  <c r="J4705" i="11"/>
  <c r="J4697" i="11"/>
  <c r="J4689" i="11"/>
  <c r="J4681" i="11"/>
  <c r="J4673" i="11"/>
  <c r="J4665" i="11"/>
  <c r="J4657" i="11"/>
  <c r="J4649" i="11"/>
  <c r="J4641" i="11"/>
  <c r="J4633" i="11"/>
  <c r="J4625" i="11"/>
  <c r="J4617" i="11"/>
  <c r="J4609" i="11"/>
  <c r="J4601" i="11"/>
  <c r="J4593" i="11"/>
  <c r="J4585" i="11"/>
  <c r="J4577" i="11"/>
  <c r="J4569" i="11"/>
  <c r="J4561" i="11"/>
  <c r="J4553" i="11"/>
  <c r="J4545" i="11"/>
  <c r="J4537" i="11"/>
  <c r="J4529" i="11"/>
  <c r="J4521" i="11"/>
  <c r="J4513" i="11"/>
  <c r="J4505" i="11"/>
  <c r="J4497" i="11"/>
  <c r="J4489" i="11"/>
  <c r="J4481" i="11"/>
  <c r="J4473" i="11"/>
  <c r="J4465" i="11"/>
  <c r="J4457" i="11"/>
  <c r="J4449" i="11"/>
  <c r="J4441" i="11"/>
  <c r="J4433" i="11"/>
  <c r="J4425" i="11"/>
  <c r="J4417" i="11"/>
  <c r="J4409" i="11"/>
  <c r="J4401" i="11"/>
  <c r="J4393" i="11"/>
  <c r="J4385" i="11"/>
  <c r="J4377" i="11"/>
  <c r="J4369" i="11"/>
  <c r="J4361" i="11"/>
  <c r="J4353" i="11"/>
  <c r="J4345" i="11"/>
  <c r="J4337" i="11"/>
  <c r="J4329" i="11"/>
  <c r="J4321" i="11"/>
  <c r="J4313" i="11"/>
  <c r="J4305" i="11"/>
  <c r="J4297" i="11"/>
  <c r="J4289" i="11"/>
  <c r="J4281" i="11"/>
  <c r="J4273" i="11"/>
  <c r="J4265" i="11"/>
  <c r="J4257" i="11"/>
  <c r="J4249" i="11"/>
  <c r="J4241" i="11"/>
  <c r="J4233" i="11"/>
  <c r="J4225" i="11"/>
  <c r="J4219" i="11"/>
  <c r="J4213" i="11"/>
  <c r="J4208" i="11"/>
  <c r="J4203" i="11"/>
  <c r="J4197" i="11"/>
  <c r="J4192" i="11"/>
  <c r="J4187" i="11"/>
  <c r="J4181" i="11"/>
  <c r="J4176" i="11"/>
  <c r="J4171" i="11"/>
  <c r="J4165" i="11"/>
  <c r="J4160" i="11"/>
  <c r="J4155" i="11"/>
  <c r="J4149" i="11"/>
  <c r="J4144" i="11"/>
  <c r="J4139" i="11"/>
  <c r="J4133" i="11"/>
  <c r="J4128" i="11"/>
  <c r="J4123" i="11"/>
  <c r="J4117" i="11"/>
  <c r="J4112" i="11"/>
  <c r="J4107" i="11"/>
  <c r="J4101" i="11"/>
  <c r="J4096" i="11"/>
  <c r="J4091" i="11"/>
  <c r="J4085" i="11"/>
  <c r="J4080" i="11"/>
  <c r="J4075" i="11"/>
  <c r="J4069" i="11"/>
  <c r="J4064" i="11"/>
  <c r="J4059" i="11"/>
  <c r="J4053" i="11"/>
  <c r="J4048" i="11"/>
  <c r="J4043" i="11"/>
  <c r="J4037" i="11"/>
  <c r="J4032" i="11"/>
  <c r="J4027" i="11"/>
  <c r="J4021" i="11"/>
  <c r="J4016" i="11"/>
  <c r="J4011" i="11"/>
  <c r="J4005" i="11"/>
  <c r="J4000" i="11"/>
  <c r="J3995" i="11"/>
  <c r="J3989" i="11"/>
  <c r="J3984" i="11"/>
  <c r="J3979" i="11"/>
  <c r="J3973" i="11"/>
  <c r="J3968" i="11"/>
  <c r="J3963" i="11"/>
  <c r="J3957" i="11"/>
  <c r="J3952" i="11"/>
  <c r="J3947" i="11"/>
  <c r="J3941" i="11"/>
  <c r="J3936" i="11"/>
  <c r="J3931" i="11"/>
  <c r="J3925" i="11"/>
  <c r="J3920" i="11"/>
  <c r="J3915" i="11"/>
  <c r="J3909" i="11"/>
  <c r="J3904" i="11"/>
  <c r="J3899" i="11"/>
  <c r="J3893" i="11"/>
  <c r="J3888" i="11"/>
  <c r="J3883" i="11"/>
  <c r="J3877" i="11"/>
  <c r="J3872" i="11"/>
  <c r="J3867" i="11"/>
  <c r="J3861" i="11"/>
  <c r="J3856" i="11"/>
  <c r="J3851" i="11"/>
  <c r="J3845" i="11"/>
  <c r="J3840" i="11"/>
  <c r="J3835" i="11"/>
  <c r="J3829" i="11"/>
  <c r="J3824" i="11"/>
  <c r="J3819" i="11"/>
  <c r="J3813" i="11"/>
  <c r="J3808" i="11"/>
  <c r="J3803" i="11"/>
  <c r="J3797" i="11"/>
  <c r="J3792" i="11"/>
  <c r="J3787" i="11"/>
  <c r="J3781" i="11"/>
  <c r="J3776" i="11"/>
  <c r="J3771" i="11"/>
  <c r="J3765" i="11"/>
  <c r="J3760" i="11"/>
  <c r="J3755" i="11"/>
  <c r="J3749" i="11"/>
  <c r="J3744" i="11"/>
  <c r="J3739" i="11"/>
  <c r="J3733" i="11"/>
  <c r="J3728" i="11"/>
  <c r="J3723" i="11"/>
  <c r="J3717" i="11"/>
  <c r="J3712" i="11"/>
  <c r="J3707" i="11"/>
  <c r="J3701" i="11"/>
  <c r="J3696" i="11"/>
  <c r="J3691" i="11"/>
  <c r="J3685" i="11"/>
  <c r="J3680" i="11"/>
  <c r="J3675" i="11"/>
  <c r="J3669" i="11"/>
  <c r="J3664" i="11"/>
  <c r="J3659" i="11"/>
  <c r="J3653" i="11"/>
  <c r="J3648" i="11"/>
  <c r="J3643" i="11"/>
  <c r="J3637" i="11"/>
  <c r="J3632" i="11"/>
  <c r="J3627" i="11"/>
  <c r="J3621" i="11"/>
  <c r="J3616" i="11"/>
  <c r="J3611" i="11"/>
  <c r="J3605" i="11"/>
  <c r="J3600" i="11"/>
  <c r="J3595" i="11"/>
  <c r="J3589" i="11"/>
  <c r="J3584" i="11"/>
  <c r="J3579" i="11"/>
  <c r="J3573" i="11"/>
  <c r="J3568" i="11"/>
  <c r="J3563" i="11"/>
  <c r="J3557" i="11"/>
  <c r="J3552" i="11"/>
  <c r="J3547" i="11"/>
  <c r="J3541" i="11"/>
  <c r="J3536" i="11"/>
  <c r="J3531" i="11"/>
  <c r="J3525" i="11"/>
  <c r="J3520" i="11"/>
  <c r="J3515" i="11"/>
  <c r="J3509" i="11"/>
  <c r="J3504" i="11"/>
  <c r="J3499" i="11"/>
  <c r="J3493" i="11"/>
  <c r="J3488" i="11"/>
  <c r="J3483" i="11"/>
  <c r="J3477" i="11"/>
  <c r="J3472" i="11"/>
  <c r="J3467" i="11"/>
  <c r="J3461" i="11"/>
  <c r="J3456" i="11"/>
  <c r="J3451" i="11"/>
  <c r="J3445" i="11"/>
  <c r="J3440" i="11"/>
  <c r="J3435" i="11"/>
  <c r="J3429" i="11"/>
  <c r="J3424" i="11"/>
  <c r="J3419" i="11"/>
  <c r="J3413" i="11"/>
  <c r="J3408" i="11"/>
  <c r="J3403" i="11"/>
  <c r="J3397" i="11"/>
  <c r="J3392" i="11"/>
  <c r="J3387" i="11"/>
  <c r="J3381" i="11"/>
  <c r="J3376" i="11"/>
  <c r="J3371" i="11"/>
  <c r="J3365" i="11"/>
  <c r="J3360" i="11"/>
  <c r="J3355" i="11"/>
  <c r="J3349" i="11"/>
  <c r="J3344" i="11"/>
  <c r="J3339" i="11"/>
  <c r="J3333" i="11"/>
  <c r="J3328" i="11"/>
  <c r="J3323" i="11"/>
  <c r="J3317" i="11"/>
  <c r="J3312" i="11"/>
  <c r="J3307" i="11"/>
  <c r="J3301" i="11"/>
  <c r="J3296" i="11"/>
  <c r="J3292" i="11"/>
  <c r="J3288" i="11"/>
  <c r="J3284" i="11"/>
  <c r="J3280" i="11"/>
  <c r="J3276" i="11"/>
  <c r="J3272" i="11"/>
  <c r="J3268" i="11"/>
  <c r="J3264" i="11"/>
  <c r="J3260" i="11"/>
  <c r="J3256" i="11"/>
  <c r="J3252" i="11"/>
  <c r="J3248" i="11"/>
  <c r="J3244" i="11"/>
  <c r="J3240" i="11"/>
  <c r="J3236" i="11"/>
  <c r="J3232" i="11"/>
  <c r="J3228" i="11"/>
  <c r="J3224" i="11"/>
  <c r="J3220" i="11"/>
  <c r="J3216" i="11"/>
  <c r="J3212" i="11"/>
  <c r="J3208" i="11"/>
  <c r="J3204" i="11"/>
  <c r="J3200" i="11"/>
  <c r="J3196" i="11"/>
  <c r="J3192" i="11"/>
  <c r="J3188" i="11"/>
  <c r="J3184" i="11"/>
  <c r="J3180" i="11"/>
  <c r="J3176" i="11"/>
  <c r="J3172" i="11"/>
  <c r="J3168" i="11"/>
  <c r="J3164" i="11"/>
  <c r="J3160" i="11"/>
  <c r="J3156" i="11"/>
  <c r="J3152" i="11"/>
  <c r="J3148" i="11"/>
  <c r="J3144" i="11"/>
  <c r="J3140" i="11"/>
  <c r="J3136" i="11"/>
  <c r="J3132" i="11"/>
  <c r="J3128" i="11"/>
  <c r="J3124" i="11"/>
  <c r="J3120" i="11"/>
  <c r="J3116" i="11"/>
  <c r="J3112" i="11"/>
  <c r="J3108" i="11"/>
  <c r="J3104" i="11"/>
  <c r="J3100" i="11"/>
  <c r="J3096" i="11"/>
  <c r="J3092" i="11"/>
  <c r="J3088" i="11"/>
  <c r="J3084" i="11"/>
  <c r="J3080" i="11"/>
  <c r="J3076" i="11"/>
  <c r="J3072" i="11"/>
  <c r="J3068" i="11"/>
  <c r="J3064" i="11"/>
  <c r="J3060" i="11"/>
  <c r="J3056" i="11"/>
  <c r="J3052" i="11"/>
  <c r="J3048" i="11"/>
  <c r="J3044" i="11"/>
  <c r="J3040" i="11"/>
  <c r="J3036" i="11"/>
  <c r="J3032" i="11"/>
  <c r="J3028" i="11"/>
  <c r="J3024" i="11"/>
  <c r="J3020" i="11"/>
  <c r="J3016" i="11"/>
  <c r="J3012" i="11"/>
  <c r="J3008" i="11"/>
  <c r="J3004" i="11"/>
  <c r="J3000" i="11"/>
  <c r="J2996" i="11"/>
  <c r="J2992" i="11"/>
  <c r="J2988" i="11"/>
  <c r="J2984" i="11"/>
  <c r="J2980" i="11"/>
  <c r="J2976" i="11"/>
  <c r="J2972" i="11"/>
  <c r="J2968" i="11"/>
  <c r="J2964" i="11"/>
  <c r="J2960" i="11"/>
  <c r="J2956" i="11"/>
  <c r="J2952" i="11"/>
  <c r="J2948" i="11"/>
  <c r="J2944" i="11"/>
  <c r="J2940" i="11"/>
  <c r="J2936" i="11"/>
  <c r="J2932" i="11"/>
  <c r="J2928" i="11"/>
  <c r="J2924" i="11"/>
  <c r="J2920" i="11"/>
  <c r="J2916" i="11"/>
  <c r="J2912" i="11"/>
  <c r="J2908" i="11"/>
  <c r="J2904" i="11"/>
  <c r="J2900" i="11"/>
  <c r="J2896" i="11"/>
  <c r="J2892" i="11"/>
  <c r="J2888" i="11"/>
  <c r="J2884" i="11"/>
  <c r="J2880" i="11"/>
  <c r="J2876" i="11"/>
  <c r="J2872" i="11"/>
  <c r="J2868" i="11"/>
  <c r="J2864" i="11"/>
  <c r="J2860" i="11"/>
  <c r="J2856" i="11"/>
  <c r="J2852" i="11"/>
  <c r="J2848" i="11"/>
  <c r="J2844" i="11"/>
  <c r="J2840" i="11"/>
  <c r="J2836" i="11"/>
  <c r="J2832" i="11"/>
  <c r="J2828" i="11"/>
  <c r="J2824" i="11"/>
  <c r="J2820" i="11"/>
  <c r="J2816" i="11"/>
  <c r="J2812" i="11"/>
  <c r="J2808" i="11"/>
  <c r="J2804" i="11"/>
  <c r="J2800" i="11"/>
  <c r="J2796" i="11"/>
  <c r="J2792" i="11"/>
  <c r="J2788" i="11"/>
  <c r="J2784" i="11"/>
  <c r="J2780" i="11"/>
  <c r="J2776" i="11"/>
  <c r="J2772" i="11"/>
  <c r="J2768" i="11"/>
  <c r="J2764" i="11"/>
  <c r="J2760" i="11"/>
  <c r="J2756" i="11"/>
  <c r="J2752" i="11"/>
  <c r="J2748" i="11"/>
  <c r="J2744" i="11"/>
  <c r="J2740" i="11"/>
  <c r="J2736" i="11"/>
  <c r="J2732" i="11"/>
  <c r="J2728" i="11"/>
  <c r="J2724" i="11"/>
  <c r="J2720" i="11"/>
  <c r="J2716" i="11"/>
  <c r="J2712" i="11"/>
  <c r="J2708" i="11"/>
  <c r="J2704" i="11"/>
  <c r="J2700" i="11"/>
  <c r="J2696" i="11"/>
  <c r="J2692" i="11"/>
  <c r="J2688" i="11"/>
  <c r="J2684" i="11"/>
  <c r="J2680" i="11"/>
  <c r="J2676" i="11"/>
  <c r="J2672" i="11"/>
  <c r="J2668" i="11"/>
  <c r="J2664" i="11"/>
  <c r="J2660" i="11"/>
  <c r="J2656" i="11"/>
  <c r="J2652" i="11"/>
  <c r="J2648" i="11"/>
  <c r="J2644" i="11"/>
  <c r="J2640" i="11"/>
  <c r="J2636" i="11"/>
  <c r="J2632" i="11"/>
  <c r="J2628" i="11"/>
  <c r="J2624" i="11"/>
  <c r="J2620" i="11"/>
  <c r="J2616" i="11"/>
  <c r="J2612" i="11"/>
  <c r="J2608" i="11"/>
  <c r="J2604" i="11"/>
  <c r="J2600" i="11"/>
  <c r="J2596" i="11"/>
  <c r="J2592" i="11"/>
  <c r="J2588" i="11"/>
  <c r="J2584" i="11"/>
  <c r="J2580" i="11"/>
  <c r="J2576" i="11"/>
  <c r="J2572" i="11"/>
  <c r="J2568" i="11"/>
  <c r="J2564" i="11"/>
  <c r="J2560" i="11"/>
  <c r="J2556" i="11"/>
  <c r="J2552" i="11"/>
  <c r="J2548" i="11"/>
  <c r="J2544" i="11"/>
  <c r="J2540" i="11"/>
  <c r="J2536" i="11"/>
  <c r="J2532" i="11"/>
  <c r="J2528" i="11"/>
  <c r="J2524" i="11"/>
  <c r="J2520" i="11"/>
  <c r="J2516" i="11"/>
  <c r="J2512" i="11"/>
  <c r="J2508" i="11"/>
  <c r="J2504" i="11"/>
  <c r="J2500" i="11"/>
  <c r="J2496" i="11"/>
  <c r="J2492" i="11"/>
  <c r="J2488" i="11"/>
  <c r="J2484" i="11"/>
  <c r="J2480" i="11"/>
  <c r="J2476" i="11"/>
  <c r="J2472" i="11"/>
  <c r="J2468" i="11"/>
  <c r="J2464" i="11"/>
  <c r="J2460" i="11"/>
  <c r="J2456" i="11"/>
  <c r="J2452" i="11"/>
  <c r="J2448" i="11"/>
  <c r="J2444" i="11"/>
  <c r="J2440" i="11"/>
  <c r="J2436" i="11"/>
  <c r="J2432" i="11"/>
  <c r="J2428" i="11"/>
  <c r="J2424" i="11"/>
  <c r="J2420" i="11"/>
  <c r="J2416" i="11"/>
  <c r="J2412" i="11"/>
  <c r="J2408" i="11"/>
  <c r="J2404" i="11"/>
  <c r="J2400" i="11"/>
  <c r="J2396" i="11"/>
  <c r="J2392" i="11"/>
  <c r="J2388" i="11"/>
  <c r="J2384" i="11"/>
  <c r="J2380" i="11"/>
  <c r="J2376" i="11"/>
  <c r="J2372" i="11"/>
  <c r="J2368" i="11"/>
  <c r="J2364" i="11"/>
  <c r="J2360" i="11"/>
  <c r="J2356" i="11"/>
  <c r="J2352" i="11"/>
  <c r="J2348" i="11"/>
  <c r="J2344" i="11"/>
  <c r="J2340" i="11"/>
  <c r="J2336" i="11"/>
  <c r="J2332" i="11"/>
  <c r="J2328" i="11"/>
  <c r="J2324" i="11"/>
  <c r="J2320" i="11"/>
  <c r="J2316" i="11"/>
  <c r="J2312" i="11"/>
  <c r="J2308" i="11"/>
  <c r="J2304" i="11"/>
  <c r="J2300" i="11"/>
  <c r="J2296" i="11"/>
  <c r="J2292" i="11"/>
  <c r="J2288" i="11"/>
  <c r="J2284" i="11"/>
  <c r="J2280" i="11"/>
  <c r="J2276" i="11"/>
  <c r="J2272" i="11"/>
  <c r="J2268" i="11"/>
  <c r="J2264" i="11"/>
  <c r="J2260" i="11"/>
  <c r="J2256" i="11"/>
  <c r="J2252" i="11"/>
  <c r="J2248" i="11"/>
  <c r="J2244" i="11"/>
  <c r="J2240" i="11"/>
  <c r="J7890" i="11"/>
  <c r="J6982" i="11"/>
  <c r="J6726" i="11"/>
  <c r="J6502" i="11"/>
  <c r="J6331" i="11"/>
  <c r="J6161" i="11"/>
  <c r="J6033" i="11"/>
  <c r="J5905" i="11"/>
  <c r="J5777" i="11"/>
  <c r="J5649" i="11"/>
  <c r="J5542" i="11"/>
  <c r="J5457" i="11"/>
  <c r="J5372" i="11"/>
  <c r="J5286" i="11"/>
  <c r="J5201" i="11"/>
  <c r="J5116" i="11"/>
  <c r="J5030" i="11"/>
  <c r="J4977" i="11"/>
  <c r="J4934" i="11"/>
  <c r="J4892" i="11"/>
  <c r="J4852" i="11"/>
  <c r="J4820" i="11"/>
  <c r="J4788" i="11"/>
  <c r="J4756" i="11"/>
  <c r="J4724" i="11"/>
  <c r="J4692" i="11"/>
  <c r="J4660" i="11"/>
  <c r="J4628" i="11"/>
  <c r="J4596" i="11"/>
  <c r="J4564" i="11"/>
  <c r="J4532" i="11"/>
  <c r="J4500" i="11"/>
  <c r="J4468" i="11"/>
  <c r="J4436" i="11"/>
  <c r="J4404" i="11"/>
  <c r="J4372" i="11"/>
  <c r="J4340" i="11"/>
  <c r="J4308" i="11"/>
  <c r="J4276" i="11"/>
  <c r="J4244" i="11"/>
  <c r="J4215" i="11"/>
  <c r="J4193" i="11"/>
  <c r="J4172" i="11"/>
  <c r="J4151" i="11"/>
  <c r="J4129" i="11"/>
  <c r="J4108" i="11"/>
  <c r="J4087" i="11"/>
  <c r="J4065" i="11"/>
  <c r="J4044" i="11"/>
  <c r="J4023" i="11"/>
  <c r="J4001" i="11"/>
  <c r="J3980" i="11"/>
  <c r="J3959" i="11"/>
  <c r="J3937" i="11"/>
  <c r="J3916" i="11"/>
  <c r="J3895" i="11"/>
  <c r="J3873" i="11"/>
  <c r="J3852" i="11"/>
  <c r="J3831" i="11"/>
  <c r="J3809" i="11"/>
  <c r="J3788" i="11"/>
  <c r="J3767" i="11"/>
  <c r="J3745" i="11"/>
  <c r="J3724" i="11"/>
  <c r="J3703" i="11"/>
  <c r="J3681" i="11"/>
  <c r="J3660" i="11"/>
  <c r="J3639" i="11"/>
  <c r="J3617" i="11"/>
  <c r="J3596" i="11"/>
  <c r="J3575" i="11"/>
  <c r="J3553" i="11"/>
  <c r="J3532" i="11"/>
  <c r="J3511" i="11"/>
  <c r="J3489" i="11"/>
  <c r="J3468" i="11"/>
  <c r="J3447" i="11"/>
  <c r="J3425" i="11"/>
  <c r="J3404" i="11"/>
  <c r="J3383" i="11"/>
  <c r="J3361" i="11"/>
  <c r="J3340" i="11"/>
  <c r="J3319" i="11"/>
  <c r="J3297" i="11"/>
  <c r="J3281" i="11"/>
  <c r="J3265" i="11"/>
  <c r="J3257" i="11"/>
  <c r="J3249" i="11"/>
  <c r="J3241" i="11"/>
  <c r="J3233" i="11"/>
  <c r="J3225" i="11"/>
  <c r="J3217" i="11"/>
  <c r="J3209" i="11"/>
  <c r="J3201" i="11"/>
  <c r="J3193" i="11"/>
  <c r="J3185" i="11"/>
  <c r="J3177" i="11"/>
  <c r="J3169" i="11"/>
  <c r="J3161" i="11"/>
  <c r="J3153" i="11"/>
  <c r="J3145" i="11"/>
  <c r="J3137" i="11"/>
  <c r="J3129" i="11"/>
  <c r="J3121" i="11"/>
  <c r="J3113" i="11"/>
  <c r="J3105" i="11"/>
  <c r="J3097" i="11"/>
  <c r="J3089" i="11"/>
  <c r="J3081" i="11"/>
  <c r="J3073" i="11"/>
  <c r="J3065" i="11"/>
  <c r="J3057" i="11"/>
  <c r="J3049" i="11"/>
  <c r="J3041" i="11"/>
  <c r="J3033" i="11"/>
  <c r="J3025" i="11"/>
  <c r="J3017" i="11"/>
  <c r="J3009" i="11"/>
  <c r="J3001" i="11"/>
  <c r="J2993" i="11"/>
  <c r="J2985" i="11"/>
  <c r="J2977" i="11"/>
  <c r="J2969" i="11"/>
  <c r="J2961" i="11"/>
  <c r="J2953" i="11"/>
  <c r="J2945" i="11"/>
  <c r="J2937" i="11"/>
  <c r="J2929" i="11"/>
  <c r="J2921" i="11"/>
  <c r="J2913" i="11"/>
  <c r="J2905" i="11"/>
  <c r="J2897" i="11"/>
  <c r="J2889" i="11"/>
  <c r="J2881" i="11"/>
  <c r="J2873" i="11"/>
  <c r="J2865" i="11"/>
  <c r="J2857" i="11"/>
  <c r="J2849" i="11"/>
  <c r="J2841" i="11"/>
  <c r="J2833" i="11"/>
  <c r="J2825" i="11"/>
  <c r="J2817" i="11"/>
  <c r="J2809" i="11"/>
  <c r="J2801" i="11"/>
  <c r="J2793" i="11"/>
  <c r="J2785" i="11"/>
  <c r="J2777" i="11"/>
  <c r="J2769" i="11"/>
  <c r="J2761" i="11"/>
  <c r="J2753" i="11"/>
  <c r="J2745" i="11"/>
  <c r="J2737" i="11"/>
  <c r="J2729" i="11"/>
  <c r="J2721" i="11"/>
  <c r="J2713" i="11"/>
  <c r="J2705" i="11"/>
  <c r="J2697" i="11"/>
  <c r="J2689" i="11"/>
  <c r="J2681" i="11"/>
  <c r="J2673" i="11"/>
  <c r="J2665" i="11"/>
  <c r="J2657" i="11"/>
  <c r="J2649" i="11"/>
  <c r="J2641" i="11"/>
  <c r="J2633" i="11"/>
  <c r="J2625" i="11"/>
  <c r="J2617" i="11"/>
  <c r="J2609" i="11"/>
  <c r="J2601" i="11"/>
  <c r="J2593" i="11"/>
  <c r="J2585" i="11"/>
  <c r="J2577" i="11"/>
  <c r="J2569" i="11"/>
  <c r="J2561" i="11"/>
  <c r="J2553" i="11"/>
  <c r="J2545" i="11"/>
  <c r="J2537" i="11"/>
  <c r="J2529" i="11"/>
  <c r="J2521" i="11"/>
  <c r="J2513" i="11"/>
  <c r="J2505" i="11"/>
  <c r="J2497" i="11"/>
  <c r="J2489" i="11"/>
  <c r="J2481" i="11"/>
  <c r="J2473" i="11"/>
  <c r="J2465" i="11"/>
  <c r="J2457" i="11"/>
  <c r="J2449" i="11"/>
  <c r="J2441" i="11"/>
  <c r="J2433" i="11"/>
  <c r="J2425" i="11"/>
  <c r="J2417" i="11"/>
  <c r="J2409" i="11"/>
  <c r="J2401" i="11"/>
  <c r="J2393" i="11"/>
  <c r="J2385" i="11"/>
  <c r="J2377" i="11"/>
  <c r="J2369" i="11"/>
  <c r="J2361" i="11"/>
  <c r="J2353" i="11"/>
  <c r="J2345" i="11"/>
  <c r="J2337" i="11"/>
  <c r="J2329" i="11"/>
  <c r="J2321" i="11"/>
  <c r="J2314" i="11"/>
  <c r="J2309" i="11"/>
  <c r="J2303" i="11"/>
  <c r="J2298" i="11"/>
  <c r="J2293" i="11"/>
  <c r="J2287" i="11"/>
  <c r="J2282" i="11"/>
  <c r="J2277" i="11"/>
  <c r="J2271" i="11"/>
  <c r="J2266" i="11"/>
  <c r="J2261" i="11"/>
  <c r="J2255" i="11"/>
  <c r="J2250" i="11"/>
  <c r="J2245" i="11"/>
  <c r="J2239" i="11"/>
  <c r="J2235" i="11"/>
  <c r="J2231" i="11"/>
  <c r="J2227" i="11"/>
  <c r="J2223" i="11"/>
  <c r="J2219" i="11"/>
  <c r="J2215" i="11"/>
  <c r="J2211" i="11"/>
  <c r="J2207" i="11"/>
  <c r="J2203" i="11"/>
  <c r="J2199" i="11"/>
  <c r="J2195" i="11"/>
  <c r="J2191" i="11"/>
  <c r="J2187" i="11"/>
  <c r="J2183" i="11"/>
  <c r="J2179" i="11"/>
  <c r="J2175" i="11"/>
  <c r="J2171" i="11"/>
  <c r="J2167" i="11"/>
  <c r="J2163" i="11"/>
  <c r="J2159" i="11"/>
  <c r="J2155" i="11"/>
  <c r="J2151" i="11"/>
  <c r="J2147" i="11"/>
  <c r="J2143" i="11"/>
  <c r="J2139" i="11"/>
  <c r="J2135" i="11"/>
  <c r="J2131" i="11"/>
  <c r="J2127" i="11"/>
  <c r="J2123" i="11"/>
  <c r="J2119" i="11"/>
  <c r="J2115" i="11"/>
  <c r="J2111" i="11"/>
  <c r="J2107" i="11"/>
  <c r="J2103" i="11"/>
  <c r="J2099" i="11"/>
  <c r="J2095" i="11"/>
  <c r="J2091" i="11"/>
  <c r="J2087" i="11"/>
  <c r="J2083" i="11"/>
  <c r="J2079" i="11"/>
  <c r="J2075" i="11"/>
  <c r="J2071" i="11"/>
  <c r="J2067" i="11"/>
  <c r="J2063" i="11"/>
  <c r="J2059" i="11"/>
  <c r="J2055" i="11"/>
  <c r="J2051" i="11"/>
  <c r="J2047" i="11"/>
  <c r="J2043" i="11"/>
  <c r="J2039" i="11"/>
  <c r="J2035" i="11"/>
  <c r="J2031" i="11"/>
  <c r="J2027" i="11"/>
  <c r="J2023" i="11"/>
  <c r="J2019" i="11"/>
  <c r="J2015" i="11"/>
  <c r="J2011" i="11"/>
  <c r="J2007" i="11"/>
  <c r="J2003" i="11"/>
  <c r="J1999" i="11"/>
  <c r="J1995" i="11"/>
  <c r="J1991" i="11"/>
  <c r="J1987" i="11"/>
  <c r="J1983" i="11"/>
  <c r="J1979" i="11"/>
  <c r="J1975" i="11"/>
  <c r="J1971" i="11"/>
  <c r="J1967" i="11"/>
  <c r="J1963" i="11"/>
  <c r="J1959" i="11"/>
  <c r="J1955" i="11"/>
  <c r="J1951" i="11"/>
  <c r="J1947" i="11"/>
  <c r="J1943" i="11"/>
  <c r="J1939" i="11"/>
  <c r="J1935" i="11"/>
  <c r="J1931" i="11"/>
  <c r="J1927" i="11"/>
  <c r="J1923" i="11"/>
  <c r="J1919" i="11"/>
  <c r="J1915" i="11"/>
  <c r="J1911" i="11"/>
  <c r="J1907" i="11"/>
  <c r="J1903" i="11"/>
  <c r="J1899" i="11"/>
  <c r="J1895" i="11"/>
  <c r="J1891" i="11"/>
  <c r="J1887" i="11"/>
  <c r="J1883" i="11"/>
  <c r="J1879" i="11"/>
  <c r="J1875" i="11"/>
  <c r="J1871" i="11"/>
  <c r="J1867" i="11"/>
  <c r="J1863" i="11"/>
  <c r="J1859" i="11"/>
  <c r="J1855" i="11"/>
  <c r="J1851" i="11"/>
  <c r="J1847" i="11"/>
  <c r="J1843" i="11"/>
  <c r="J1839" i="11"/>
  <c r="J1835" i="11"/>
  <c r="J1831" i="11"/>
  <c r="J1827" i="11"/>
  <c r="J1823" i="11"/>
  <c r="J1819" i="11"/>
  <c r="J1815" i="11"/>
  <c r="J1811" i="11"/>
  <c r="J1807" i="11"/>
  <c r="J1803" i="11"/>
  <c r="J1799" i="11"/>
  <c r="J1795" i="11"/>
  <c r="J1791" i="11"/>
  <c r="J1787" i="11"/>
  <c r="J1783" i="11"/>
  <c r="J1779" i="11"/>
  <c r="J1775" i="11"/>
  <c r="J1771" i="11"/>
  <c r="J1767" i="11"/>
  <c r="J1763" i="11"/>
  <c r="J1759" i="11"/>
  <c r="J1755" i="11"/>
  <c r="J1751" i="11"/>
  <c r="J1747" i="11"/>
  <c r="J1743" i="11"/>
  <c r="J1739" i="11"/>
  <c r="J1735" i="11"/>
  <c r="J1731" i="11"/>
  <c r="J1727" i="11"/>
  <c r="J7529" i="11"/>
  <c r="J6918" i="11"/>
  <c r="J6662" i="11"/>
  <c r="J6459" i="11"/>
  <c r="J6288" i="11"/>
  <c r="J6129" i="11"/>
  <c r="J6001" i="11"/>
  <c r="J5873" i="11"/>
  <c r="J5745" i="11"/>
  <c r="J5617" i="11"/>
  <c r="J5521" i="11"/>
  <c r="J5436" i="11"/>
  <c r="J5350" i="11"/>
  <c r="J5265" i="11"/>
  <c r="J5180" i="11"/>
  <c r="J5094" i="11"/>
  <c r="J5009" i="11"/>
  <c r="J4966" i="11"/>
  <c r="J4924" i="11"/>
  <c r="J4881" i="11"/>
  <c r="J4844" i="11"/>
  <c r="J4812" i="11"/>
  <c r="J4780" i="11"/>
  <c r="J4748" i="11"/>
  <c r="J4716" i="11"/>
  <c r="J4684" i="11"/>
  <c r="J4652" i="11"/>
  <c r="J4620" i="11"/>
  <c r="J4588" i="11"/>
  <c r="J4556" i="11"/>
  <c r="J4524" i="11"/>
  <c r="J4492" i="11"/>
  <c r="J4460" i="11"/>
  <c r="J4428" i="11"/>
  <c r="J4396" i="11"/>
  <c r="J4364" i="11"/>
  <c r="J4332" i="11"/>
  <c r="J4300" i="11"/>
  <c r="J4268" i="11"/>
  <c r="J4236" i="11"/>
  <c r="J4209" i="11"/>
  <c r="J4188" i="11"/>
  <c r="J4167" i="11"/>
  <c r="J4145" i="11"/>
  <c r="J4124" i="11"/>
  <c r="J4103" i="11"/>
  <c r="J4081" i="11"/>
  <c r="J4060" i="11"/>
  <c r="J4039" i="11"/>
  <c r="J4017" i="11"/>
  <c r="J3996" i="11"/>
  <c r="J3975" i="11"/>
  <c r="J3953" i="11"/>
  <c r="J3932" i="11"/>
  <c r="J3911" i="11"/>
  <c r="J3889" i="11"/>
  <c r="J3868" i="11"/>
  <c r="J3847" i="11"/>
  <c r="J3825" i="11"/>
  <c r="J3804" i="11"/>
  <c r="J3783" i="11"/>
  <c r="J3761" i="11"/>
  <c r="J3740" i="11"/>
  <c r="J3719" i="11"/>
  <c r="J3697" i="11"/>
  <c r="J3676" i="11"/>
  <c r="J3655" i="11"/>
  <c r="J3633" i="11"/>
  <c r="J3612" i="11"/>
  <c r="J3591" i="11"/>
  <c r="J3569" i="11"/>
  <c r="J3548" i="11"/>
  <c r="J3527" i="11"/>
  <c r="J3505" i="11"/>
  <c r="J3484" i="11"/>
  <c r="J3463" i="11"/>
  <c r="J3441" i="11"/>
  <c r="J3420" i="11"/>
  <c r="J3399" i="11"/>
  <c r="J3377" i="11"/>
  <c r="J3356" i="11"/>
  <c r="J3335" i="11"/>
  <c r="J3313" i="11"/>
  <c r="J3293" i="11"/>
  <c r="J3277" i="11"/>
  <c r="J3262" i="11"/>
  <c r="J3254" i="11"/>
  <c r="J3246" i="11"/>
  <c r="J3238" i="11"/>
  <c r="J3230" i="11"/>
  <c r="J3222" i="11"/>
  <c r="J3214" i="11"/>
  <c r="J3206" i="11"/>
  <c r="J3198" i="11"/>
  <c r="J3190" i="11"/>
  <c r="J3182" i="11"/>
  <c r="J3174" i="11"/>
  <c r="J3166" i="11"/>
  <c r="J3158" i="11"/>
  <c r="J3150" i="11"/>
  <c r="J3142" i="11"/>
  <c r="J3134" i="11"/>
  <c r="J3126" i="11"/>
  <c r="J3118" i="11"/>
  <c r="J3110" i="11"/>
  <c r="J3102" i="11"/>
  <c r="J3094" i="11"/>
  <c r="J3086" i="11"/>
  <c r="J3078" i="11"/>
  <c r="J3070" i="11"/>
  <c r="J3062" i="11"/>
  <c r="J3054" i="11"/>
  <c r="J3046" i="11"/>
  <c r="J3038" i="11"/>
  <c r="J3030" i="11"/>
  <c r="J3022" i="11"/>
  <c r="J3014" i="11"/>
  <c r="J3006" i="11"/>
  <c r="J2998" i="11"/>
  <c r="J2990" i="11"/>
  <c r="J2982" i="11"/>
  <c r="J2974" i="11"/>
  <c r="J2966" i="11"/>
  <c r="J2958" i="11"/>
  <c r="J2950" i="11"/>
  <c r="J2942" i="11"/>
  <c r="J2934" i="11"/>
  <c r="J2926" i="11"/>
  <c r="J2918" i="11"/>
  <c r="J2910" i="11"/>
  <c r="J2902" i="11"/>
  <c r="J2894" i="11"/>
  <c r="J2886" i="11"/>
  <c r="J2878" i="11"/>
  <c r="J2870" i="11"/>
  <c r="J2862" i="11"/>
  <c r="J2854" i="11"/>
  <c r="J2846" i="11"/>
  <c r="J2838" i="11"/>
  <c r="J2830" i="11"/>
  <c r="J2822" i="11"/>
  <c r="J2814" i="11"/>
  <c r="J2806" i="11"/>
  <c r="J2798" i="11"/>
  <c r="J2790" i="11"/>
  <c r="J2782" i="11"/>
  <c r="J2774" i="11"/>
  <c r="J2766" i="11"/>
  <c r="J2758" i="11"/>
  <c r="J2750" i="11"/>
  <c r="J2742" i="11"/>
  <c r="J2734" i="11"/>
  <c r="J2726" i="11"/>
  <c r="J2718" i="11"/>
  <c r="J2710" i="11"/>
  <c r="J2702" i="11"/>
  <c r="J2694" i="11"/>
  <c r="J2686" i="11"/>
  <c r="J2678" i="11"/>
  <c r="J2670" i="11"/>
  <c r="J2662" i="11"/>
  <c r="J2654" i="11"/>
  <c r="J2646" i="11"/>
  <c r="J2638" i="11"/>
  <c r="J2630" i="11"/>
  <c r="J2622" i="11"/>
  <c r="J2614" i="11"/>
  <c r="J2606" i="11"/>
  <c r="J2598" i="11"/>
  <c r="J2590" i="11"/>
  <c r="J2582" i="11"/>
  <c r="J2574" i="11"/>
  <c r="J2566" i="11"/>
  <c r="J2558" i="11"/>
  <c r="J2550" i="11"/>
  <c r="J2542" i="11"/>
  <c r="J2534" i="11"/>
  <c r="J2526" i="11"/>
  <c r="J2518" i="11"/>
  <c r="J2510" i="11"/>
  <c r="J2502" i="11"/>
  <c r="J2494" i="11"/>
  <c r="J2486" i="11"/>
  <c r="J2478" i="11"/>
  <c r="J2470" i="11"/>
  <c r="J2462" i="11"/>
  <c r="J2454" i="11"/>
  <c r="J2446" i="11"/>
  <c r="J2438" i="11"/>
  <c r="J2430" i="11"/>
  <c r="J2422" i="11"/>
  <c r="J2414" i="11"/>
  <c r="J2406" i="11"/>
  <c r="J2398" i="11"/>
  <c r="J2390" i="11"/>
  <c r="J2382" i="11"/>
  <c r="J2374" i="11"/>
  <c r="J2366" i="11"/>
  <c r="J2358" i="11"/>
  <c r="J2350" i="11"/>
  <c r="J2342" i="11"/>
  <c r="J2334" i="11"/>
  <c r="J2326" i="11"/>
  <c r="J2318" i="11"/>
  <c r="J2313" i="11"/>
  <c r="J2307" i="11"/>
  <c r="J2302" i="11"/>
  <c r="J2297" i="11"/>
  <c r="J2291" i="11"/>
  <c r="J2286" i="11"/>
  <c r="J2281" i="11"/>
  <c r="J2275" i="11"/>
  <c r="J2270" i="11"/>
  <c r="J2265" i="11"/>
  <c r="J2259" i="11"/>
  <c r="J2254" i="11"/>
  <c r="J2249" i="11"/>
  <c r="J2243" i="11"/>
  <c r="J2238" i="11"/>
  <c r="J2234" i="11"/>
  <c r="J2230" i="11"/>
  <c r="J2226" i="11"/>
  <c r="J2222" i="11"/>
  <c r="J2218" i="11"/>
  <c r="J2214" i="11"/>
  <c r="J2210" i="11"/>
  <c r="J2206" i="11"/>
  <c r="J2202" i="11"/>
  <c r="J2198" i="11"/>
  <c r="J2194" i="11"/>
  <c r="J2190" i="11"/>
  <c r="J2186" i="11"/>
  <c r="J2182" i="11"/>
  <c r="J2178" i="11"/>
  <c r="J2174" i="11"/>
  <c r="J2170" i="11"/>
  <c r="J2166" i="11"/>
  <c r="J2162" i="11"/>
  <c r="J2158" i="11"/>
  <c r="J2154" i="11"/>
  <c r="J2150" i="11"/>
  <c r="J2146" i="11"/>
  <c r="J2142" i="11"/>
  <c r="J2138" i="11"/>
  <c r="J2134" i="11"/>
  <c r="J2130" i="11"/>
  <c r="J2126" i="11"/>
  <c r="J2122" i="11"/>
  <c r="J2118" i="11"/>
  <c r="J2114" i="11"/>
  <c r="J2110" i="11"/>
  <c r="J2106" i="11"/>
  <c r="J2102" i="11"/>
  <c r="J2098" i="11"/>
  <c r="J2094" i="11"/>
  <c r="J2090" i="11"/>
  <c r="J2086" i="11"/>
  <c r="J2082" i="11"/>
  <c r="J2078" i="11"/>
  <c r="J2074" i="11"/>
  <c r="J2070" i="11"/>
  <c r="J2066" i="11"/>
  <c r="J2062" i="11"/>
  <c r="J2058" i="11"/>
  <c r="J2054" i="11"/>
  <c r="J2050" i="11"/>
  <c r="J2046" i="11"/>
  <c r="J2042" i="11"/>
  <c r="J2038" i="11"/>
  <c r="J2034" i="11"/>
  <c r="J2030" i="11"/>
  <c r="J2026" i="11"/>
  <c r="J2022" i="11"/>
  <c r="J2018" i="11"/>
  <c r="J2014" i="11"/>
  <c r="J2010" i="11"/>
  <c r="J2006" i="11"/>
  <c r="J2002" i="11"/>
  <c r="J1998" i="11"/>
  <c r="J1994" i="11"/>
  <c r="J1990" i="11"/>
  <c r="J1986" i="11"/>
  <c r="J1982" i="11"/>
  <c r="J1978" i="11"/>
  <c r="J1974" i="11"/>
  <c r="J1970" i="11"/>
  <c r="J1966" i="11"/>
  <c r="J1962" i="11"/>
  <c r="J1958" i="11"/>
  <c r="J1954" i="11"/>
  <c r="J1950" i="11"/>
  <c r="J1946" i="11"/>
  <c r="J1942" i="11"/>
  <c r="J1938" i="11"/>
  <c r="J1934" i="11"/>
  <c r="J1930" i="11"/>
  <c r="J1926" i="11"/>
  <c r="J1922" i="11"/>
  <c r="J1918" i="11"/>
  <c r="J1914" i="11"/>
  <c r="J1910" i="11"/>
  <c r="J1906" i="11"/>
  <c r="J1902" i="11"/>
  <c r="J1898" i="11"/>
  <c r="J1894" i="11"/>
  <c r="J1890" i="11"/>
  <c r="J1886" i="11"/>
  <c r="J1882" i="11"/>
  <c r="J1878" i="11"/>
  <c r="J1874" i="11"/>
  <c r="J1870" i="11"/>
  <c r="J1866" i="11"/>
  <c r="J1862" i="11"/>
  <c r="J1858" i="11"/>
  <c r="J1854" i="11"/>
  <c r="J1850" i="11"/>
  <c r="J1846" i="11"/>
  <c r="J1842" i="11"/>
  <c r="J1838" i="11"/>
  <c r="J1834" i="11"/>
  <c r="J1830" i="11"/>
  <c r="J1826" i="11"/>
  <c r="J1822" i="11"/>
  <c r="J1818" i="11"/>
  <c r="J1814" i="11"/>
  <c r="J1810" i="11"/>
  <c r="J1806" i="11"/>
  <c r="J1802" i="11"/>
  <c r="J1798" i="11"/>
  <c r="J1794" i="11"/>
  <c r="J1790" i="11"/>
  <c r="J1786" i="11"/>
  <c r="J1782" i="11"/>
  <c r="J1778" i="11"/>
  <c r="J1774" i="11"/>
  <c r="J1770" i="11"/>
  <c r="J1766" i="11"/>
  <c r="J1762" i="11"/>
  <c r="J1758" i="11"/>
  <c r="J1754" i="11"/>
  <c r="J1750" i="11"/>
  <c r="J1746" i="11"/>
  <c r="J1742" i="11"/>
  <c r="J1738" i="11"/>
  <c r="J1734" i="11"/>
  <c r="J1730" i="11"/>
  <c r="J1726" i="11"/>
  <c r="J1722" i="11"/>
  <c r="J1718" i="11"/>
  <c r="J1714" i="11"/>
  <c r="J1710" i="11"/>
  <c r="J1706" i="11"/>
  <c r="J1702" i="11"/>
  <c r="J1698" i="11"/>
  <c r="J1694" i="11"/>
  <c r="J1690" i="11"/>
  <c r="J1686" i="11"/>
  <c r="J1682" i="11"/>
  <c r="J7059" i="11"/>
  <c r="J6790" i="11"/>
  <c r="J6544" i="11"/>
  <c r="J6374" i="11"/>
  <c r="J6203" i="11"/>
  <c r="J6065" i="11"/>
  <c r="J5937" i="11"/>
  <c r="J5809" i="11"/>
  <c r="J5681" i="11"/>
  <c r="J5564" i="11"/>
  <c r="J5478" i="11"/>
  <c r="J5393" i="11"/>
  <c r="J5308" i="11"/>
  <c r="J5222" i="11"/>
  <c r="J5137" i="11"/>
  <c r="J5052" i="11"/>
  <c r="J4988" i="11"/>
  <c r="J4945" i="11"/>
  <c r="J4902" i="11"/>
  <c r="J4860" i="11"/>
  <c r="J4828" i="11"/>
  <c r="J4796" i="11"/>
  <c r="J4764" i="11"/>
  <c r="J4732" i="11"/>
  <c r="J4700" i="11"/>
  <c r="J4668" i="11"/>
  <c r="J4636" i="11"/>
  <c r="J4604" i="11"/>
  <c r="J4572" i="11"/>
  <c r="J4540" i="11"/>
  <c r="J4508" i="11"/>
  <c r="J4476" i="11"/>
  <c r="J4444" i="11"/>
  <c r="J4412" i="11"/>
  <c r="J4380" i="11"/>
  <c r="J4348" i="11"/>
  <c r="J4316" i="11"/>
  <c r="J4284" i="11"/>
  <c r="J4252" i="11"/>
  <c r="J4220" i="11"/>
  <c r="J4199" i="11"/>
  <c r="J4177" i="11"/>
  <c r="J4156" i="11"/>
  <c r="J4135" i="11"/>
  <c r="J4113" i="11"/>
  <c r="J4092" i="11"/>
  <c r="J4071" i="11"/>
  <c r="J4049" i="11"/>
  <c r="J4028" i="11"/>
  <c r="J4007" i="11"/>
  <c r="J3985" i="11"/>
  <c r="J3964" i="11"/>
  <c r="J3943" i="11"/>
  <c r="J3921" i="11"/>
  <c r="J3900" i="11"/>
  <c r="J3879" i="11"/>
  <c r="J3857" i="11"/>
  <c r="J3836" i="11"/>
  <c r="J3815" i="11"/>
  <c r="J3793" i="11"/>
  <c r="J3772" i="11"/>
  <c r="J3751" i="11"/>
  <c r="J3729" i="11"/>
  <c r="J3708" i="11"/>
  <c r="J3687" i="11"/>
  <c r="J3665" i="11"/>
  <c r="J3644" i="11"/>
  <c r="J3623" i="11"/>
  <c r="J3601" i="11"/>
  <c r="J3580" i="11"/>
  <c r="J3559" i="11"/>
  <c r="J3537" i="11"/>
  <c r="J3516" i="11"/>
  <c r="J3495" i="11"/>
  <c r="J3473" i="11"/>
  <c r="J3452" i="11"/>
  <c r="J3431" i="11"/>
  <c r="J3409" i="11"/>
  <c r="J3388" i="11"/>
  <c r="J3367" i="11"/>
  <c r="J3345" i="11"/>
  <c r="J3324" i="11"/>
  <c r="J3303" i="11"/>
  <c r="J3285" i="11"/>
  <c r="J3269" i="11"/>
  <c r="J3258" i="11"/>
  <c r="J3250" i="11"/>
  <c r="J3242" i="11"/>
  <c r="J3234" i="11"/>
  <c r="J3226" i="11"/>
  <c r="J3218" i="11"/>
  <c r="J3210" i="11"/>
  <c r="J3202" i="11"/>
  <c r="J3194" i="11"/>
  <c r="J3186" i="11"/>
  <c r="J3178" i="11"/>
  <c r="J3170" i="11"/>
  <c r="J3162" i="11"/>
  <c r="J3154" i="11"/>
  <c r="J3146" i="11"/>
  <c r="J3138" i="11"/>
  <c r="J3130" i="11"/>
  <c r="J3122" i="11"/>
  <c r="J3114" i="11"/>
  <c r="J3106" i="11"/>
  <c r="J3098" i="11"/>
  <c r="J3090" i="11"/>
  <c r="J3082" i="11"/>
  <c r="J3074" i="11"/>
  <c r="J3066" i="11"/>
  <c r="J3058" i="11"/>
  <c r="J3050" i="11"/>
  <c r="J3042" i="11"/>
  <c r="J3034" i="11"/>
  <c r="J3026" i="11"/>
  <c r="J3018" i="11"/>
  <c r="J3010" i="11"/>
  <c r="J3002" i="11"/>
  <c r="J2994" i="11"/>
  <c r="J2986" i="11"/>
  <c r="J2978" i="11"/>
  <c r="J2970" i="11"/>
  <c r="J2962" i="11"/>
  <c r="J2954" i="11"/>
  <c r="J2946" i="11"/>
  <c r="J2938" i="11"/>
  <c r="J2930" i="11"/>
  <c r="J2922" i="11"/>
  <c r="J2914" i="11"/>
  <c r="J2906" i="11"/>
  <c r="J2898" i="11"/>
  <c r="J2890" i="11"/>
  <c r="J2882" i="11"/>
  <c r="J2874" i="11"/>
  <c r="J2866" i="11"/>
  <c r="J2858" i="11"/>
  <c r="J2850" i="11"/>
  <c r="J2842" i="11"/>
  <c r="J2834" i="11"/>
  <c r="J2826" i="11"/>
  <c r="J2818" i="11"/>
  <c r="J2810" i="11"/>
  <c r="J2802" i="11"/>
  <c r="J2794" i="11"/>
  <c r="J2786" i="11"/>
  <c r="J2778" i="11"/>
  <c r="J2770" i="11"/>
  <c r="J2762" i="11"/>
  <c r="J2754" i="11"/>
  <c r="J2746" i="11"/>
  <c r="J2738" i="11"/>
  <c r="J2730" i="11"/>
  <c r="J2722" i="11"/>
  <c r="J2714" i="11"/>
  <c r="J2706" i="11"/>
  <c r="J2698" i="11"/>
  <c r="J2690" i="11"/>
  <c r="J2682" i="11"/>
  <c r="J2674" i="11"/>
  <c r="J2666" i="11"/>
  <c r="J2658" i="11"/>
  <c r="J2650" i="11"/>
  <c r="J2642" i="11"/>
  <c r="J2634" i="11"/>
  <c r="J2626" i="11"/>
  <c r="J2618" i="11"/>
  <c r="J2610" i="11"/>
  <c r="J2602" i="11"/>
  <c r="J2594" i="11"/>
  <c r="J2586" i="11"/>
  <c r="J2578" i="11"/>
  <c r="J2570" i="11"/>
  <c r="J2562" i="11"/>
  <c r="J2554" i="11"/>
  <c r="J2546" i="11"/>
  <c r="J2538" i="11"/>
  <c r="J2530" i="11"/>
  <c r="J2522" i="11"/>
  <c r="J2514" i="11"/>
  <c r="J2506" i="11"/>
  <c r="J2498" i="11"/>
  <c r="J2490" i="11"/>
  <c r="J2482" i="11"/>
  <c r="J2474" i="11"/>
  <c r="J2466" i="11"/>
  <c r="J2458" i="11"/>
  <c r="J2450" i="11"/>
  <c r="J2442" i="11"/>
  <c r="J2434" i="11"/>
  <c r="J2426" i="11"/>
  <c r="J2418" i="11"/>
  <c r="J2410" i="11"/>
  <c r="J2402" i="11"/>
  <c r="J2394" i="11"/>
  <c r="J2386" i="11"/>
  <c r="J2378" i="11"/>
  <c r="J2370" i="11"/>
  <c r="J2362" i="11"/>
  <c r="J2354" i="11"/>
  <c r="J2346" i="11"/>
  <c r="J2338" i="11"/>
  <c r="J2330" i="11"/>
  <c r="J2322" i="11"/>
  <c r="J2315" i="11"/>
  <c r="J2310" i="11"/>
  <c r="J2305" i="11"/>
  <c r="J2299" i="11"/>
  <c r="J2294" i="11"/>
  <c r="J2289" i="11"/>
  <c r="J2283" i="11"/>
  <c r="J2278" i="11"/>
  <c r="J2273" i="11"/>
  <c r="J2267" i="11"/>
  <c r="J2262" i="11"/>
  <c r="J2257" i="11"/>
  <c r="J2251" i="11"/>
  <c r="J2246" i="11"/>
  <c r="J2241" i="11"/>
  <c r="J2236" i="11"/>
  <c r="J2232" i="11"/>
  <c r="J2228" i="11"/>
  <c r="J2224" i="11"/>
  <c r="J2220" i="11"/>
  <c r="J2216" i="11"/>
  <c r="J2212" i="11"/>
  <c r="J2208" i="11"/>
  <c r="J2204" i="11"/>
  <c r="J2200" i="11"/>
  <c r="J2196" i="11"/>
  <c r="J2192" i="11"/>
  <c r="J2188" i="11"/>
  <c r="J2184" i="11"/>
  <c r="J2180" i="11"/>
  <c r="J2176" i="11"/>
  <c r="J2172" i="11"/>
  <c r="J2168" i="11"/>
  <c r="J2164" i="11"/>
  <c r="J2160" i="11"/>
  <c r="J2156" i="11"/>
  <c r="J2152" i="11"/>
  <c r="J2148" i="11"/>
  <c r="J2144" i="11"/>
  <c r="J2140" i="11"/>
  <c r="J2136" i="11"/>
  <c r="J2132" i="11"/>
  <c r="J2128" i="11"/>
  <c r="J2124" i="11"/>
  <c r="J2120" i="11"/>
  <c r="J2116" i="11"/>
  <c r="J2112" i="11"/>
  <c r="J2108" i="11"/>
  <c r="J2104" i="11"/>
  <c r="J2100" i="11"/>
  <c r="J2096" i="11"/>
  <c r="J2092" i="11"/>
  <c r="J2088" i="11"/>
  <c r="J2084" i="11"/>
  <c r="J2080" i="11"/>
  <c r="J2076" i="11"/>
  <c r="J2072" i="11"/>
  <c r="J2068" i="11"/>
  <c r="J2064" i="11"/>
  <c r="J2060" i="11"/>
  <c r="J2056" i="11"/>
  <c r="J2052" i="11"/>
  <c r="J2048" i="11"/>
  <c r="J2044" i="11"/>
  <c r="J2040" i="11"/>
  <c r="J2036" i="11"/>
  <c r="J2032" i="11"/>
  <c r="J2028" i="11"/>
  <c r="J2024" i="11"/>
  <c r="J2020" i="11"/>
  <c r="J2016" i="11"/>
  <c r="J2012" i="11"/>
  <c r="J2008" i="11"/>
  <c r="J2004" i="11"/>
  <c r="J2000" i="11"/>
  <c r="J1996" i="11"/>
  <c r="J1992" i="11"/>
  <c r="J1988" i="11"/>
  <c r="J1984" i="11"/>
  <c r="J1980" i="11"/>
  <c r="J1976" i="11"/>
  <c r="J1972" i="11"/>
  <c r="J1968" i="11"/>
  <c r="J1964" i="11"/>
  <c r="J1960" i="11"/>
  <c r="J1956" i="11"/>
  <c r="J1952" i="11"/>
  <c r="J1948" i="11"/>
  <c r="J1944" i="11"/>
  <c r="J1940" i="11"/>
  <c r="J1936" i="11"/>
  <c r="J1932" i="11"/>
  <c r="J1928" i="11"/>
  <c r="J1924" i="11"/>
  <c r="J1920" i="11"/>
  <c r="J1916" i="11"/>
  <c r="J1912" i="11"/>
  <c r="J1908" i="11"/>
  <c r="J1904" i="11"/>
  <c r="J1900" i="11"/>
  <c r="J1896" i="11"/>
  <c r="J1892" i="11"/>
  <c r="J1888" i="11"/>
  <c r="J1884" i="11"/>
  <c r="J1880" i="11"/>
  <c r="J1876" i="11"/>
  <c r="J1872" i="11"/>
  <c r="J1868" i="11"/>
  <c r="J1864" i="11"/>
  <c r="J1860" i="11"/>
  <c r="J1856" i="11"/>
  <c r="J1852" i="11"/>
  <c r="J1848" i="11"/>
  <c r="J1844" i="11"/>
  <c r="J1840" i="11"/>
  <c r="J1836" i="11"/>
  <c r="J1832" i="11"/>
  <c r="J1828" i="11"/>
  <c r="J1824" i="11"/>
  <c r="J1820" i="11"/>
  <c r="J1816" i="11"/>
  <c r="J1812" i="11"/>
  <c r="J1808" i="11"/>
  <c r="J1804" i="11"/>
  <c r="J1800" i="11"/>
  <c r="J1796" i="11"/>
  <c r="J1792" i="11"/>
  <c r="J1788" i="11"/>
  <c r="J1784" i="11"/>
  <c r="J1780" i="11"/>
  <c r="J1776" i="11"/>
  <c r="J1772" i="11"/>
  <c r="J1768" i="11"/>
  <c r="J1764" i="11"/>
  <c r="J1760" i="11"/>
  <c r="J1756" i="11"/>
  <c r="J1752" i="11"/>
  <c r="J1748" i="11"/>
  <c r="J1744" i="11"/>
  <c r="J1740" i="11"/>
  <c r="J1736" i="11"/>
  <c r="J1732" i="11"/>
  <c r="J1728" i="11"/>
  <c r="J1724" i="11"/>
  <c r="J1720" i="11"/>
  <c r="J1716" i="11"/>
  <c r="J1712" i="11"/>
  <c r="J1708" i="11"/>
  <c r="J1704" i="11"/>
  <c r="J1700" i="11"/>
  <c r="J1696" i="11"/>
  <c r="J1692" i="11"/>
  <c r="J1688" i="11"/>
  <c r="J1684" i="11"/>
  <c r="J1680" i="11"/>
  <c r="J1676" i="11"/>
  <c r="J1672" i="11"/>
  <c r="J1668" i="11"/>
  <c r="J1664" i="11"/>
  <c r="J1660" i="11"/>
  <c r="J1656" i="11"/>
  <c r="J1652" i="11"/>
  <c r="J1648" i="11"/>
  <c r="J1644" i="11"/>
  <c r="J1640" i="11"/>
  <c r="J1636" i="11"/>
  <c r="J1632" i="11"/>
  <c r="J1628" i="11"/>
  <c r="J1624" i="11"/>
  <c r="J1620" i="11"/>
  <c r="J1616" i="11"/>
  <c r="J1612" i="11"/>
  <c r="J1608" i="11"/>
  <c r="J1604" i="11"/>
  <c r="J1600" i="11"/>
  <c r="J1596" i="11"/>
  <c r="J1592" i="11"/>
  <c r="J1588" i="11"/>
  <c r="J1584" i="11"/>
  <c r="J1580" i="11"/>
  <c r="J1576" i="11"/>
  <c r="J1572" i="11"/>
  <c r="J1568" i="11"/>
  <c r="J1564" i="11"/>
  <c r="J1560" i="11"/>
  <c r="J1556" i="11"/>
  <c r="J1552" i="11"/>
  <c r="J1548" i="11"/>
  <c r="J1544" i="11"/>
  <c r="J1540" i="11"/>
  <c r="J1536" i="11"/>
  <c r="J1532" i="11"/>
  <c r="J1528" i="11"/>
  <c r="J1524" i="11"/>
  <c r="J1520" i="11"/>
  <c r="J1516" i="11"/>
  <c r="J1512" i="11"/>
  <c r="J1508" i="11"/>
  <c r="J1504" i="11"/>
  <c r="J1500" i="11"/>
  <c r="J1496" i="11"/>
  <c r="J1492" i="11"/>
  <c r="J1488" i="11"/>
  <c r="J1484" i="11"/>
  <c r="J1480" i="11"/>
  <c r="J1476" i="11"/>
  <c r="J1472" i="11"/>
  <c r="J1468" i="11"/>
  <c r="J1464" i="11"/>
  <c r="J1460" i="11"/>
  <c r="J1456" i="11"/>
  <c r="J1452" i="11"/>
  <c r="J1448" i="11"/>
  <c r="J1444" i="11"/>
  <c r="J1440" i="11"/>
  <c r="J1436" i="11"/>
  <c r="J1432" i="11"/>
  <c r="J1428" i="11"/>
  <c r="J1424" i="11"/>
  <c r="J1420" i="11"/>
  <c r="J1416" i="11"/>
  <c r="J1412" i="11"/>
  <c r="J1408" i="11"/>
  <c r="J1404" i="11"/>
  <c r="J1400" i="11"/>
  <c r="J1396" i="11"/>
  <c r="J1392" i="11"/>
  <c r="J1388" i="11"/>
  <c r="J1384" i="11"/>
  <c r="J1380" i="11"/>
  <c r="J1376" i="11"/>
  <c r="J1372" i="11"/>
  <c r="J1368" i="11"/>
  <c r="J1364" i="11"/>
  <c r="J1360" i="11"/>
  <c r="J1356" i="11"/>
  <c r="J1352" i="11"/>
  <c r="J1348" i="11"/>
  <c r="J1344" i="11"/>
  <c r="J1340" i="11"/>
  <c r="J1336" i="11"/>
  <c r="J1332" i="11"/>
  <c r="J1328" i="11"/>
  <c r="J1324" i="11"/>
  <c r="J1320" i="11"/>
  <c r="J1316" i="11"/>
  <c r="J1312" i="11"/>
  <c r="J1308" i="11"/>
  <c r="J1304" i="11"/>
  <c r="J1300" i="11"/>
  <c r="J1296" i="11"/>
  <c r="J1292" i="11"/>
  <c r="J1288" i="11"/>
  <c r="J1284" i="11"/>
  <c r="J1280" i="11"/>
  <c r="J1276" i="11"/>
  <c r="J1272" i="11"/>
  <c r="J1268" i="11"/>
  <c r="J1264" i="11"/>
  <c r="J1260" i="11"/>
  <c r="J1256" i="11"/>
  <c r="J1252" i="11"/>
  <c r="J1248" i="11"/>
  <c r="J1244" i="11"/>
  <c r="J1240" i="11"/>
  <c r="J1236" i="11"/>
  <c r="J1232" i="11"/>
  <c r="J1228" i="11"/>
  <c r="J1224" i="11"/>
  <c r="J1220" i="11"/>
  <c r="J1216" i="11"/>
  <c r="J1212" i="11"/>
  <c r="J1208" i="11"/>
  <c r="J1204" i="11"/>
  <c r="J1200" i="11"/>
  <c r="J1196" i="11"/>
  <c r="J1192" i="11"/>
  <c r="J1188" i="11"/>
  <c r="J1184" i="11"/>
  <c r="J1180" i="11"/>
  <c r="J1176" i="11"/>
  <c r="J1172" i="11"/>
  <c r="J1168" i="11"/>
  <c r="J1164" i="11"/>
  <c r="J1160" i="11"/>
  <c r="J1156" i="11"/>
  <c r="J1152" i="11"/>
  <c r="J1148" i="11"/>
  <c r="J1144" i="11"/>
  <c r="J1140" i="11"/>
  <c r="J1136" i="11"/>
  <c r="J1132" i="11"/>
  <c r="J1128" i="11"/>
  <c r="J1124" i="11"/>
  <c r="J1120" i="11"/>
  <c r="J1116" i="11"/>
  <c r="J1112" i="11"/>
  <c r="J1108" i="11"/>
  <c r="J1104" i="11"/>
  <c r="J1100" i="11"/>
  <c r="J1096" i="11"/>
  <c r="J1092" i="11"/>
  <c r="J1088" i="11"/>
  <c r="J1084" i="11"/>
  <c r="J1080" i="11"/>
  <c r="J1076" i="11"/>
  <c r="J1072" i="11"/>
  <c r="J1068" i="11"/>
  <c r="J1064" i="11"/>
  <c r="J1060" i="11"/>
  <c r="J1056" i="11"/>
  <c r="J1052" i="11"/>
  <c r="J1048" i="11"/>
  <c r="J1044" i="11"/>
  <c r="J1040" i="11"/>
  <c r="J1036" i="11"/>
  <c r="J1032" i="11"/>
  <c r="J1028" i="11"/>
  <c r="J1024" i="11"/>
  <c r="J1020" i="11"/>
  <c r="J1016" i="11"/>
  <c r="J1012" i="11"/>
  <c r="J1008" i="11"/>
  <c r="J1004" i="11"/>
  <c r="J1000" i="11"/>
  <c r="J996" i="11"/>
  <c r="J992" i="11"/>
  <c r="J988" i="11"/>
  <c r="J984" i="11"/>
  <c r="J980" i="11"/>
  <c r="J976" i="11"/>
  <c r="J972" i="11"/>
  <c r="J968" i="11"/>
  <c r="J964" i="11"/>
  <c r="J960" i="11"/>
  <c r="J956" i="11"/>
  <c r="J952" i="11"/>
  <c r="J948" i="11"/>
  <c r="J944" i="11"/>
  <c r="J940" i="11"/>
  <c r="J936" i="11"/>
  <c r="J932" i="11"/>
  <c r="J928" i="11"/>
  <c r="J924" i="11"/>
  <c r="J920" i="11"/>
  <c r="J916" i="11"/>
  <c r="J912" i="11"/>
  <c r="J908" i="11"/>
  <c r="J904" i="11"/>
  <c r="J900" i="11"/>
  <c r="J896" i="11"/>
  <c r="J892" i="11"/>
  <c r="J888" i="11"/>
  <c r="J884" i="11"/>
  <c r="J880" i="11"/>
  <c r="J876" i="11"/>
  <c r="J872" i="11"/>
  <c r="J868" i="11"/>
  <c r="J864" i="11"/>
  <c r="J860" i="11"/>
  <c r="J856" i="11"/>
  <c r="J852" i="11"/>
  <c r="J848" i="11"/>
  <c r="J844" i="11"/>
  <c r="J840" i="11"/>
  <c r="J836" i="11"/>
  <c r="J832" i="11"/>
  <c r="J828" i="11"/>
  <c r="J824" i="11"/>
  <c r="J820" i="11"/>
  <c r="J816" i="11"/>
  <c r="J812" i="11"/>
  <c r="J808" i="11"/>
  <c r="J804" i="11"/>
  <c r="J800" i="11"/>
  <c r="J796" i="11"/>
  <c r="J792" i="11"/>
  <c r="J788" i="11"/>
  <c r="J784" i="11"/>
  <c r="J780" i="11"/>
  <c r="J776" i="11"/>
  <c r="J772" i="11"/>
  <c r="J768" i="11"/>
  <c r="J764" i="11"/>
  <c r="J760" i="11"/>
  <c r="J756" i="11"/>
  <c r="J752" i="11"/>
  <c r="J748" i="11"/>
  <c r="J744" i="11"/>
  <c r="J740" i="11"/>
  <c r="J736" i="11"/>
  <c r="J732" i="11"/>
  <c r="J728" i="11"/>
  <c r="J724" i="11"/>
  <c r="J720" i="11"/>
  <c r="J716" i="11"/>
  <c r="J712" i="11"/>
  <c r="J708" i="11"/>
  <c r="J704" i="11"/>
  <c r="J700" i="11"/>
  <c r="J696" i="11"/>
  <c r="J692" i="11"/>
  <c r="J688" i="11"/>
  <c r="J684" i="11"/>
  <c r="J680" i="11"/>
  <c r="J676" i="11"/>
  <c r="J672" i="11"/>
  <c r="J668" i="11"/>
  <c r="J664" i="11"/>
  <c r="J660" i="11"/>
  <c r="J656" i="11"/>
  <c r="J652" i="11"/>
  <c r="J648" i="11"/>
  <c r="J644" i="11"/>
  <c r="J640" i="11"/>
  <c r="J636" i="11"/>
  <c r="J632" i="11"/>
  <c r="J628" i="11"/>
  <c r="J624" i="11"/>
  <c r="J620" i="11"/>
  <c r="J616" i="11"/>
  <c r="J612" i="11"/>
  <c r="J608" i="11"/>
  <c r="J604" i="11"/>
  <c r="J600" i="11"/>
  <c r="J596" i="11"/>
  <c r="J592" i="11"/>
  <c r="J588" i="11"/>
  <c r="J584" i="11"/>
  <c r="J580" i="11"/>
  <c r="J576" i="11"/>
  <c r="J572" i="11"/>
  <c r="J568" i="11"/>
  <c r="J564" i="11"/>
  <c r="J560" i="11"/>
  <c r="J556" i="11"/>
  <c r="J552" i="11"/>
  <c r="J548" i="11"/>
  <c r="J544" i="11"/>
  <c r="J540" i="11"/>
  <c r="J536" i="11"/>
  <c r="J532" i="11"/>
  <c r="J528" i="11"/>
  <c r="J524" i="11"/>
  <c r="J520" i="11"/>
  <c r="J516" i="11"/>
  <c r="J512" i="11"/>
  <c r="J508" i="11"/>
  <c r="J504" i="11"/>
  <c r="J500" i="11"/>
  <c r="J496" i="11"/>
  <c r="J492" i="11"/>
  <c r="J488" i="11"/>
  <c r="J484" i="11"/>
  <c r="J480" i="11"/>
  <c r="J476" i="11"/>
  <c r="J472" i="11"/>
  <c r="J468" i="11"/>
  <c r="J464" i="11"/>
  <c r="J460" i="11"/>
  <c r="J456" i="11"/>
  <c r="J452" i="11"/>
  <c r="J448" i="11"/>
  <c r="J444" i="11"/>
  <c r="J440" i="11"/>
  <c r="J436" i="11"/>
  <c r="J432" i="11"/>
  <c r="J428" i="11"/>
  <c r="J424" i="11"/>
  <c r="J420" i="11"/>
  <c r="J416" i="11"/>
  <c r="J412" i="11"/>
  <c r="J408" i="11"/>
  <c r="J404" i="11"/>
  <c r="J400" i="11"/>
  <c r="J396" i="11"/>
  <c r="J392" i="11"/>
  <c r="J388" i="11"/>
  <c r="J384" i="11"/>
  <c r="J7229" i="11"/>
  <c r="J6246" i="11"/>
  <c r="J5713" i="11"/>
  <c r="J5329" i="11"/>
  <c r="J4998" i="11"/>
  <c r="J4836" i="11"/>
  <c r="J4708" i="11"/>
  <c r="J4580" i="11"/>
  <c r="J4452" i="11"/>
  <c r="J4324" i="11"/>
  <c r="J4204" i="11"/>
  <c r="J4119" i="11"/>
  <c r="J4033" i="11"/>
  <c r="J3948" i="11"/>
  <c r="J3863" i="11"/>
  <c r="J3777" i="11"/>
  <c r="J3692" i="11"/>
  <c r="J3607" i="11"/>
  <c r="J3521" i="11"/>
  <c r="J3436" i="11"/>
  <c r="J3351" i="11"/>
  <c r="J3273" i="11"/>
  <c r="J3237" i="11"/>
  <c r="J3205" i="11"/>
  <c r="J3173" i="11"/>
  <c r="J3141" i="11"/>
  <c r="J3109" i="11"/>
  <c r="J3077" i="11"/>
  <c r="J3045" i="11"/>
  <c r="J3013" i="11"/>
  <c r="J2981" i="11"/>
  <c r="J2949" i="11"/>
  <c r="J2917" i="11"/>
  <c r="J2885" i="11"/>
  <c r="J2853" i="11"/>
  <c r="J2821" i="11"/>
  <c r="J2789" i="11"/>
  <c r="J2757" i="11"/>
  <c r="J2725" i="11"/>
  <c r="J2693" i="11"/>
  <c r="J2661" i="11"/>
  <c r="J2629" i="11"/>
  <c r="J2597" i="11"/>
  <c r="J2565" i="11"/>
  <c r="J2533" i="11"/>
  <c r="J2501" i="11"/>
  <c r="J2469" i="11"/>
  <c r="J2437" i="11"/>
  <c r="J2405" i="11"/>
  <c r="J2373" i="11"/>
  <c r="J2341" i="11"/>
  <c r="J2311" i="11"/>
  <c r="J2290" i="11"/>
  <c r="J2269" i="11"/>
  <c r="J2247" i="11"/>
  <c r="J2229" i="11"/>
  <c r="J2213" i="11"/>
  <c r="J2197" i="11"/>
  <c r="J2181" i="11"/>
  <c r="J2165" i="11"/>
  <c r="J2149" i="11"/>
  <c r="J2133" i="11"/>
  <c r="J2117" i="11"/>
  <c r="J2101" i="11"/>
  <c r="J2085" i="11"/>
  <c r="J2069" i="11"/>
  <c r="J2053" i="11"/>
  <c r="J2037" i="11"/>
  <c r="J2021" i="11"/>
  <c r="J2005" i="11"/>
  <c r="J1989" i="11"/>
  <c r="J1973" i="11"/>
  <c r="J1957" i="11"/>
  <c r="J1941" i="11"/>
  <c r="J1925" i="11"/>
  <c r="J1909" i="11"/>
  <c r="J1893" i="11"/>
  <c r="J1877" i="11"/>
  <c r="J1861" i="11"/>
  <c r="J1845" i="11"/>
  <c r="J1829" i="11"/>
  <c r="J1813" i="11"/>
  <c r="J1797" i="11"/>
  <c r="J1781" i="11"/>
  <c r="J1765" i="11"/>
  <c r="J1749" i="11"/>
  <c r="J1733" i="11"/>
  <c r="J1721" i="11"/>
  <c r="J1713" i="11"/>
  <c r="J1705" i="11"/>
  <c r="J1697" i="11"/>
  <c r="J1689" i="11"/>
  <c r="J1681" i="11"/>
  <c r="J1675" i="11"/>
  <c r="J1670" i="11"/>
  <c r="J1665" i="11"/>
  <c r="J1659" i="11"/>
  <c r="J1654" i="11"/>
  <c r="J1649" i="11"/>
  <c r="J1643" i="11"/>
  <c r="J1638" i="11"/>
  <c r="J1633" i="11"/>
  <c r="J1627" i="11"/>
  <c r="J1622" i="11"/>
  <c r="J1617" i="11"/>
  <c r="J1611" i="11"/>
  <c r="J1606" i="11"/>
  <c r="J1601" i="11"/>
  <c r="J1595" i="11"/>
  <c r="J1590" i="11"/>
  <c r="J1585" i="11"/>
  <c r="J1579" i="11"/>
  <c r="J1574" i="11"/>
  <c r="J1569" i="11"/>
  <c r="J1563" i="11"/>
  <c r="J1558" i="11"/>
  <c r="J1553" i="11"/>
  <c r="J1547" i="11"/>
  <c r="J1542" i="11"/>
  <c r="J1537" i="11"/>
  <c r="J1531" i="11"/>
  <c r="J1526" i="11"/>
  <c r="J1521" i="11"/>
  <c r="J1515" i="11"/>
  <c r="J1510" i="11"/>
  <c r="J1505" i="11"/>
  <c r="J1499" i="11"/>
  <c r="J1494" i="11"/>
  <c r="J1489" i="11"/>
  <c r="J1483" i="11"/>
  <c r="J1478" i="11"/>
  <c r="J1473" i="11"/>
  <c r="J1467" i="11"/>
  <c r="J1462" i="11"/>
  <c r="J1457" i="11"/>
  <c r="J1451" i="11"/>
  <c r="J1446" i="11"/>
  <c r="J1441" i="11"/>
  <c r="J1435" i="11"/>
  <c r="J1430" i="11"/>
  <c r="J1425" i="11"/>
  <c r="J1419" i="11"/>
  <c r="J1414" i="11"/>
  <c r="J1409" i="11"/>
  <c r="J1403" i="11"/>
  <c r="J1398" i="11"/>
  <c r="J1393" i="11"/>
  <c r="J1387" i="11"/>
  <c r="J1382" i="11"/>
  <c r="J1377" i="11"/>
  <c r="J1371" i="11"/>
  <c r="J1366" i="11"/>
  <c r="J1361" i="11"/>
  <c r="J1355" i="11"/>
  <c r="J1350" i="11"/>
  <c r="J1345" i="11"/>
  <c r="J1339" i="11"/>
  <c r="J1334" i="11"/>
  <c r="J1329" i="11"/>
  <c r="J1323" i="11"/>
  <c r="J1318" i="11"/>
  <c r="J1313" i="11"/>
  <c r="J1307" i="11"/>
  <c r="J1302" i="11"/>
  <c r="J1297" i="11"/>
  <c r="J1291" i="11"/>
  <c r="J1286" i="11"/>
  <c r="J1281" i="11"/>
  <c r="J1275" i="11"/>
  <c r="J1270" i="11"/>
  <c r="J1265" i="11"/>
  <c r="J1259" i="11"/>
  <c r="J1254" i="11"/>
  <c r="J1249" i="11"/>
  <c r="J1243" i="11"/>
  <c r="J1238" i="11"/>
  <c r="J1233" i="11"/>
  <c r="J1227" i="11"/>
  <c r="J1222" i="11"/>
  <c r="J1217" i="11"/>
  <c r="J1211" i="11"/>
  <c r="J1206" i="11"/>
  <c r="J1201" i="11"/>
  <c r="J1195" i="11"/>
  <c r="J1190" i="11"/>
  <c r="J1185" i="11"/>
  <c r="J1179" i="11"/>
  <c r="J1174" i="11"/>
  <c r="J1169" i="11"/>
  <c r="J1163" i="11"/>
  <c r="J1158" i="11"/>
  <c r="J1153" i="11"/>
  <c r="J1147" i="11"/>
  <c r="J1142" i="11"/>
  <c r="J1137" i="11"/>
  <c r="J1131" i="11"/>
  <c r="J1126" i="11"/>
  <c r="J1121" i="11"/>
  <c r="J1115" i="11"/>
  <c r="J1110" i="11"/>
  <c r="J1105" i="11"/>
  <c r="J1099" i="11"/>
  <c r="J1094" i="11"/>
  <c r="J1089" i="11"/>
  <c r="J1083" i="11"/>
  <c r="J1078" i="11"/>
  <c r="J1073" i="11"/>
  <c r="J1067" i="11"/>
  <c r="J1062" i="11"/>
  <c r="J1057" i="11"/>
  <c r="J1051" i="11"/>
  <c r="J1046" i="11"/>
  <c r="J1041" i="11"/>
  <c r="J1035" i="11"/>
  <c r="J1030" i="11"/>
  <c r="J1025" i="11"/>
  <c r="J1019" i="11"/>
  <c r="J1014" i="11"/>
  <c r="J1009" i="11"/>
  <c r="J1003" i="11"/>
  <c r="J998" i="11"/>
  <c r="J993" i="11"/>
  <c r="J987" i="11"/>
  <c r="J982" i="11"/>
  <c r="J977" i="11"/>
  <c r="J971" i="11"/>
  <c r="J966" i="11"/>
  <c r="J961" i="11"/>
  <c r="J955" i="11"/>
  <c r="J950" i="11"/>
  <c r="J945" i="11"/>
  <c r="J939" i="11"/>
  <c r="J934" i="11"/>
  <c r="J929" i="11"/>
  <c r="J923" i="11"/>
  <c r="J918" i="11"/>
  <c r="J913" i="11"/>
  <c r="J907" i="11"/>
  <c r="J902" i="11"/>
  <c r="J897" i="11"/>
  <c r="J891" i="11"/>
  <c r="J886" i="11"/>
  <c r="J881" i="11"/>
  <c r="J875" i="11"/>
  <c r="J870" i="11"/>
  <c r="J865" i="11"/>
  <c r="J859" i="11"/>
  <c r="J854" i="11"/>
  <c r="J849" i="11"/>
  <c r="J843" i="11"/>
  <c r="J838" i="11"/>
  <c r="J833" i="11"/>
  <c r="J827" i="11"/>
  <c r="J822" i="11"/>
  <c r="J817" i="11"/>
  <c r="J811" i="11"/>
  <c r="J806" i="11"/>
  <c r="J801" i="11"/>
  <c r="J795" i="11"/>
  <c r="J790" i="11"/>
  <c r="J785" i="11"/>
  <c r="J779" i="11"/>
  <c r="J774" i="11"/>
  <c r="J769" i="11"/>
  <c r="J763" i="11"/>
  <c r="J758" i="11"/>
  <c r="J753" i="11"/>
  <c r="J747" i="11"/>
  <c r="J742" i="11"/>
  <c r="J737" i="11"/>
  <c r="J731" i="11"/>
  <c r="J726" i="11"/>
  <c r="J721" i="11"/>
  <c r="J715" i="11"/>
  <c r="J710" i="11"/>
  <c r="J705" i="11"/>
  <c r="J699" i="11"/>
  <c r="J694" i="11"/>
  <c r="J689" i="11"/>
  <c r="J683" i="11"/>
  <c r="J678" i="11"/>
  <c r="J673" i="11"/>
  <c r="J667" i="11"/>
  <c r="J662" i="11"/>
  <c r="J657" i="11"/>
  <c r="J651" i="11"/>
  <c r="J646" i="11"/>
  <c r="J641" i="11"/>
  <c r="J635" i="11"/>
  <c r="J630" i="11"/>
  <c r="J625" i="11"/>
  <c r="J619" i="11"/>
  <c r="J614" i="11"/>
  <c r="J609" i="11"/>
  <c r="J603" i="11"/>
  <c r="J598" i="11"/>
  <c r="J593" i="11"/>
  <c r="J587" i="11"/>
  <c r="J582" i="11"/>
  <c r="J577" i="11"/>
  <c r="J571" i="11"/>
  <c r="J566" i="11"/>
  <c r="J561" i="11"/>
  <c r="J555" i="11"/>
  <c r="J550" i="11"/>
  <c r="J545" i="11"/>
  <c r="J539" i="11"/>
  <c r="J534" i="11"/>
  <c r="J529" i="11"/>
  <c r="J523" i="11"/>
  <c r="J518" i="11"/>
  <c r="J513" i="11"/>
  <c r="J507" i="11"/>
  <c r="J502" i="11"/>
  <c r="J497" i="11"/>
  <c r="J491" i="11"/>
  <c r="J486" i="11"/>
  <c r="J481" i="11"/>
  <c r="J475" i="11"/>
  <c r="J470" i="11"/>
  <c r="J465" i="11"/>
  <c r="J459" i="11"/>
  <c r="J454" i="11"/>
  <c r="J449" i="11"/>
  <c r="J443" i="11"/>
  <c r="J438" i="11"/>
  <c r="J433" i="11"/>
  <c r="J427" i="11"/>
  <c r="J422" i="11"/>
  <c r="J417" i="11"/>
  <c r="J411" i="11"/>
  <c r="J406" i="11"/>
  <c r="J401" i="11"/>
  <c r="J395" i="11"/>
  <c r="J390" i="11"/>
  <c r="J385" i="11"/>
  <c r="J380" i="11"/>
  <c r="J376" i="11"/>
  <c r="J372" i="11"/>
  <c r="J368" i="11"/>
  <c r="J364" i="11"/>
  <c r="J360" i="11"/>
  <c r="J356" i="11"/>
  <c r="J352" i="11"/>
  <c r="J348" i="11"/>
  <c r="J344" i="11"/>
  <c r="J340" i="11"/>
  <c r="J336" i="11"/>
  <c r="J332" i="11"/>
  <c r="J328" i="11"/>
  <c r="J324" i="11"/>
  <c r="J320" i="11"/>
  <c r="J316" i="11"/>
  <c r="J312" i="11"/>
  <c r="J308" i="11"/>
  <c r="J304" i="11"/>
  <c r="J300" i="11"/>
  <c r="J296" i="11"/>
  <c r="J292" i="11"/>
  <c r="J288" i="11"/>
  <c r="J284" i="11"/>
  <c r="J280" i="11"/>
  <c r="J276" i="11"/>
  <c r="J272" i="11"/>
  <c r="J268" i="11"/>
  <c r="J264" i="11"/>
  <c r="J260" i="11"/>
  <c r="J256" i="11"/>
  <c r="J252" i="11"/>
  <c r="J248" i="11"/>
  <c r="J244" i="11"/>
  <c r="J240" i="11"/>
  <c r="J236" i="11"/>
  <c r="J232" i="11"/>
  <c r="J228" i="11"/>
  <c r="J224" i="11"/>
  <c r="J220" i="11"/>
  <c r="J216" i="11"/>
  <c r="J212" i="11"/>
  <c r="J208" i="11"/>
  <c r="J204" i="11"/>
  <c r="J200" i="11"/>
  <c r="J196" i="11"/>
  <c r="J192" i="11"/>
  <c r="J188" i="11"/>
  <c r="J184" i="11"/>
  <c r="J180" i="11"/>
  <c r="J176" i="11"/>
  <c r="J172" i="11"/>
  <c r="J168" i="11"/>
  <c r="J164" i="11"/>
  <c r="J160" i="11"/>
  <c r="J156" i="11"/>
  <c r="J152" i="11"/>
  <c r="J148" i="11"/>
  <c r="J144" i="11"/>
  <c r="J140" i="11"/>
  <c r="J136" i="11"/>
  <c r="J132" i="11"/>
  <c r="J128" i="11"/>
  <c r="J124" i="11"/>
  <c r="J120" i="11"/>
  <c r="J116" i="11"/>
  <c r="J112" i="11"/>
  <c r="J108" i="11"/>
  <c r="J104" i="11"/>
  <c r="J100" i="11"/>
  <c r="J96" i="11"/>
  <c r="J92" i="11"/>
  <c r="J88" i="11"/>
  <c r="J84" i="11"/>
  <c r="J80" i="11"/>
  <c r="J76" i="11"/>
  <c r="J72" i="11"/>
  <c r="J68" i="11"/>
  <c r="J64" i="11"/>
  <c r="J60" i="11"/>
  <c r="J56" i="11"/>
  <c r="J52" i="11"/>
  <c r="J48" i="11"/>
  <c r="J44" i="11"/>
  <c r="J40" i="11"/>
  <c r="J36" i="11"/>
  <c r="J32" i="11"/>
  <c r="J28" i="11"/>
  <c r="J24" i="11"/>
  <c r="J20" i="11"/>
  <c r="J16" i="11"/>
  <c r="J6854" i="11"/>
  <c r="J6097" i="11"/>
  <c r="J5585" i="11"/>
  <c r="J5244" i="11"/>
  <c r="J4956" i="11"/>
  <c r="J4804" i="11"/>
  <c r="J4676" i="11"/>
  <c r="J4548" i="11"/>
  <c r="J4420" i="11"/>
  <c r="J4292" i="11"/>
  <c r="J4183" i="11"/>
  <c r="J4097" i="11"/>
  <c r="J4012" i="11"/>
  <c r="J3927" i="11"/>
  <c r="J3841" i="11"/>
  <c r="J3756" i="11"/>
  <c r="J3671" i="11"/>
  <c r="J3585" i="11"/>
  <c r="J3500" i="11"/>
  <c r="J3415" i="11"/>
  <c r="J3329" i="11"/>
  <c r="J3261" i="11"/>
  <c r="J3229" i="11"/>
  <c r="J3197" i="11"/>
  <c r="J3165" i="11"/>
  <c r="J3133" i="11"/>
  <c r="J3101" i="11"/>
  <c r="J3069" i="11"/>
  <c r="J3037" i="11"/>
  <c r="J3005" i="11"/>
  <c r="J2973" i="11"/>
  <c r="J2941" i="11"/>
  <c r="J2909" i="11"/>
  <c r="J2877" i="11"/>
  <c r="J2845" i="11"/>
  <c r="J2813" i="11"/>
  <c r="J2781" i="11"/>
  <c r="J2749" i="11"/>
  <c r="J2717" i="11"/>
  <c r="J2685" i="11"/>
  <c r="J2653" i="11"/>
  <c r="J2621" i="11"/>
  <c r="J2589" i="11"/>
  <c r="J2557" i="11"/>
  <c r="J2525" i="11"/>
  <c r="J2493" i="11"/>
  <c r="J2461" i="11"/>
  <c r="J2429" i="11"/>
  <c r="J2397" i="11"/>
  <c r="J2365" i="11"/>
  <c r="J2333" i="11"/>
  <c r="J2306" i="11"/>
  <c r="J2285" i="11"/>
  <c r="J2263" i="11"/>
  <c r="J2242" i="11"/>
  <c r="J2225" i="11"/>
  <c r="J2209" i="11"/>
  <c r="J2193" i="11"/>
  <c r="J2177" i="11"/>
  <c r="J2161" i="11"/>
  <c r="J2145" i="11"/>
  <c r="J2129" i="11"/>
  <c r="J2113" i="11"/>
  <c r="J2097" i="11"/>
  <c r="J2081" i="11"/>
  <c r="J2065" i="11"/>
  <c r="J2049" i="11"/>
  <c r="J2033" i="11"/>
  <c r="J2017" i="11"/>
  <c r="J2001" i="11"/>
  <c r="J1985" i="11"/>
  <c r="J1969" i="11"/>
  <c r="J1953" i="11"/>
  <c r="J1937" i="11"/>
  <c r="J1921" i="11"/>
  <c r="J1905" i="11"/>
  <c r="J1889" i="11"/>
  <c r="J1873" i="11"/>
  <c r="J1857" i="11"/>
  <c r="J1841" i="11"/>
  <c r="J1825" i="11"/>
  <c r="J1809" i="11"/>
  <c r="J1793" i="11"/>
  <c r="J1777" i="11"/>
  <c r="J1761" i="11"/>
  <c r="J1745" i="11"/>
  <c r="J1729" i="11"/>
  <c r="J1719" i="11"/>
  <c r="J1711" i="11"/>
  <c r="J1703" i="11"/>
  <c r="J1695" i="11"/>
  <c r="J1687" i="11"/>
  <c r="J1679" i="11"/>
  <c r="J1674" i="11"/>
  <c r="J1669" i="11"/>
  <c r="J1663" i="11"/>
  <c r="J1658" i="11"/>
  <c r="J1653" i="11"/>
  <c r="J1647" i="11"/>
  <c r="J1642" i="11"/>
  <c r="J1637" i="11"/>
  <c r="J1631" i="11"/>
  <c r="J1626" i="11"/>
  <c r="J1621" i="11"/>
  <c r="J1615" i="11"/>
  <c r="J1610" i="11"/>
  <c r="J1605" i="11"/>
  <c r="J1599" i="11"/>
  <c r="J1594" i="11"/>
  <c r="J1589" i="11"/>
  <c r="J1583" i="11"/>
  <c r="J1578" i="11"/>
  <c r="J1573" i="11"/>
  <c r="J1567" i="11"/>
  <c r="J1562" i="11"/>
  <c r="J1557" i="11"/>
  <c r="J1551" i="11"/>
  <c r="J1546" i="11"/>
  <c r="J1541" i="11"/>
  <c r="J1535" i="11"/>
  <c r="J1530" i="11"/>
  <c r="J1525" i="11"/>
  <c r="J1519" i="11"/>
  <c r="J1514" i="11"/>
  <c r="J1509" i="11"/>
  <c r="J1503" i="11"/>
  <c r="J1498" i="11"/>
  <c r="J1493" i="11"/>
  <c r="J1487" i="11"/>
  <c r="J1482" i="11"/>
  <c r="J1477" i="11"/>
  <c r="J1471" i="11"/>
  <c r="J1466" i="11"/>
  <c r="J1461" i="11"/>
  <c r="J1455" i="11"/>
  <c r="J1450" i="11"/>
  <c r="J1445" i="11"/>
  <c r="J1439" i="11"/>
  <c r="J1434" i="11"/>
  <c r="J1429" i="11"/>
  <c r="J1423" i="11"/>
  <c r="J1418" i="11"/>
  <c r="J1413" i="11"/>
  <c r="J1407" i="11"/>
  <c r="J1402" i="11"/>
  <c r="J1397" i="11"/>
  <c r="J1391" i="11"/>
  <c r="J1386" i="11"/>
  <c r="J1381" i="11"/>
  <c r="J1375" i="11"/>
  <c r="J1370" i="11"/>
  <c r="J1365" i="11"/>
  <c r="J1359" i="11"/>
  <c r="J1354" i="11"/>
  <c r="J1349" i="11"/>
  <c r="J1343" i="11"/>
  <c r="J1338" i="11"/>
  <c r="J1333" i="11"/>
  <c r="J1327" i="11"/>
  <c r="J1322" i="11"/>
  <c r="J1317" i="11"/>
  <c r="J1311" i="11"/>
  <c r="J1306" i="11"/>
  <c r="J1301" i="11"/>
  <c r="J1295" i="11"/>
  <c r="J1290" i="11"/>
  <c r="J1285" i="11"/>
  <c r="J1279" i="11"/>
  <c r="J1274" i="11"/>
  <c r="J1269" i="11"/>
  <c r="J1263" i="11"/>
  <c r="J1258" i="11"/>
  <c r="J1253" i="11"/>
  <c r="J1247" i="11"/>
  <c r="J1242" i="11"/>
  <c r="J1237" i="11"/>
  <c r="J1231" i="11"/>
  <c r="J1226" i="11"/>
  <c r="J1221" i="11"/>
  <c r="J1215" i="11"/>
  <c r="J1210" i="11"/>
  <c r="J1205" i="11"/>
  <c r="J1199" i="11"/>
  <c r="J1194" i="11"/>
  <c r="J1189" i="11"/>
  <c r="J1183" i="11"/>
  <c r="J1178" i="11"/>
  <c r="J1173" i="11"/>
  <c r="J1167" i="11"/>
  <c r="J1162" i="11"/>
  <c r="J1157" i="11"/>
  <c r="J1151" i="11"/>
  <c r="J1146" i="11"/>
  <c r="J1141" i="11"/>
  <c r="J1135" i="11"/>
  <c r="J1130" i="11"/>
  <c r="J1125" i="11"/>
  <c r="J1119" i="11"/>
  <c r="J1114" i="11"/>
  <c r="J1109" i="11"/>
  <c r="J1103" i="11"/>
  <c r="J1098" i="11"/>
  <c r="J1093" i="11"/>
  <c r="J1087" i="11"/>
  <c r="J1082" i="11"/>
  <c r="J1077" i="11"/>
  <c r="J1071" i="11"/>
  <c r="J1066" i="11"/>
  <c r="J1061" i="11"/>
  <c r="J1055" i="11"/>
  <c r="J1050" i="11"/>
  <c r="J1045" i="11"/>
  <c r="J1039" i="11"/>
  <c r="J1034" i="11"/>
  <c r="J1029" i="11"/>
  <c r="J1023" i="11"/>
  <c r="J1018" i="11"/>
  <c r="J1013" i="11"/>
  <c r="J1007" i="11"/>
  <c r="J1002" i="11"/>
  <c r="J997" i="11"/>
  <c r="J991" i="11"/>
  <c r="J986" i="11"/>
  <c r="J981" i="11"/>
  <c r="J975" i="11"/>
  <c r="J970" i="11"/>
  <c r="J965" i="11"/>
  <c r="J959" i="11"/>
  <c r="J954" i="11"/>
  <c r="J949" i="11"/>
  <c r="J943" i="11"/>
  <c r="J938" i="11"/>
  <c r="J933" i="11"/>
  <c r="J927" i="11"/>
  <c r="J922" i="11"/>
  <c r="J917" i="11"/>
  <c r="J911" i="11"/>
  <c r="J906" i="11"/>
  <c r="J901" i="11"/>
  <c r="J895" i="11"/>
  <c r="J890" i="11"/>
  <c r="J885" i="11"/>
  <c r="J879" i="11"/>
  <c r="J874" i="11"/>
  <c r="J869" i="11"/>
  <c r="J863" i="11"/>
  <c r="J858" i="11"/>
  <c r="J853" i="11"/>
  <c r="J847" i="11"/>
  <c r="J842" i="11"/>
  <c r="J837" i="11"/>
  <c r="J831" i="11"/>
  <c r="J826" i="11"/>
  <c r="J821" i="11"/>
  <c r="J815" i="11"/>
  <c r="J810" i="11"/>
  <c r="J805" i="11"/>
  <c r="J799" i="11"/>
  <c r="J794" i="11"/>
  <c r="J789" i="11"/>
  <c r="J783" i="11"/>
  <c r="J778" i="11"/>
  <c r="J773" i="11"/>
  <c r="J767" i="11"/>
  <c r="J762" i="11"/>
  <c r="J757" i="11"/>
  <c r="J751" i="11"/>
  <c r="J746" i="11"/>
  <c r="J741" i="11"/>
  <c r="J735" i="11"/>
  <c r="J730" i="11"/>
  <c r="J725" i="11"/>
  <c r="J719" i="11"/>
  <c r="J714" i="11"/>
  <c r="J709" i="11"/>
  <c r="J703" i="11"/>
  <c r="J698" i="11"/>
  <c r="J693" i="11"/>
  <c r="J687" i="11"/>
  <c r="J682" i="11"/>
  <c r="J677" i="11"/>
  <c r="J671" i="11"/>
  <c r="J666" i="11"/>
  <c r="J661" i="11"/>
  <c r="J655" i="11"/>
  <c r="J650" i="11"/>
  <c r="J645" i="11"/>
  <c r="J639" i="11"/>
  <c r="J634" i="11"/>
  <c r="J629" i="11"/>
  <c r="J623" i="11"/>
  <c r="J618" i="11"/>
  <c r="J613" i="11"/>
  <c r="J607" i="11"/>
  <c r="J602" i="11"/>
  <c r="J597" i="11"/>
  <c r="J591" i="11"/>
  <c r="J586" i="11"/>
  <c r="J581" i="11"/>
  <c r="J575" i="11"/>
  <c r="J570" i="11"/>
  <c r="J565" i="11"/>
  <c r="J559" i="11"/>
  <c r="J554" i="11"/>
  <c r="J549" i="11"/>
  <c r="J543" i="11"/>
  <c r="J538" i="11"/>
  <c r="J533" i="11"/>
  <c r="J527" i="11"/>
  <c r="J522" i="11"/>
  <c r="J517" i="11"/>
  <c r="J511" i="11"/>
  <c r="J506" i="11"/>
  <c r="J501" i="11"/>
  <c r="J495" i="11"/>
  <c r="J490" i="11"/>
  <c r="J485" i="11"/>
  <c r="J479" i="11"/>
  <c r="J474" i="11"/>
  <c r="J469" i="11"/>
  <c r="J463" i="11"/>
  <c r="J458" i="11"/>
  <c r="J453" i="11"/>
  <c r="J447" i="11"/>
  <c r="J442" i="11"/>
  <c r="J437" i="11"/>
  <c r="J431" i="11"/>
  <c r="J426" i="11"/>
  <c r="J421" i="11"/>
  <c r="J415" i="11"/>
  <c r="J410" i="11"/>
  <c r="J405" i="11"/>
  <c r="J399" i="11"/>
  <c r="J394" i="11"/>
  <c r="J389" i="11"/>
  <c r="J383" i="11"/>
  <c r="J379" i="11"/>
  <c r="J375" i="11"/>
  <c r="J371" i="11"/>
  <c r="J367" i="11"/>
  <c r="J363" i="11"/>
  <c r="J359" i="11"/>
  <c r="J355" i="11"/>
  <c r="J351" i="11"/>
  <c r="J347" i="11"/>
  <c r="J343" i="11"/>
  <c r="J339" i="11"/>
  <c r="J335" i="11"/>
  <c r="J331" i="11"/>
  <c r="J327" i="11"/>
  <c r="J323" i="11"/>
  <c r="J319" i="11"/>
  <c r="J315" i="11"/>
  <c r="J311" i="11"/>
  <c r="J307" i="11"/>
  <c r="J303" i="11"/>
  <c r="J299" i="11"/>
  <c r="J295" i="11"/>
  <c r="J291" i="11"/>
  <c r="J287" i="11"/>
  <c r="J283" i="11"/>
  <c r="J279" i="11"/>
  <c r="J275" i="11"/>
  <c r="J271" i="11"/>
  <c r="J267" i="11"/>
  <c r="J263" i="11"/>
  <c r="J259" i="11"/>
  <c r="J255" i="11"/>
  <c r="J251" i="11"/>
  <c r="J247" i="11"/>
  <c r="J243" i="11"/>
  <c r="J239" i="11"/>
  <c r="J235" i="11"/>
  <c r="J231" i="11"/>
  <c r="J227" i="11"/>
  <c r="J223" i="11"/>
  <c r="J219" i="11"/>
  <c r="J215" i="11"/>
  <c r="J211" i="11"/>
  <c r="J207" i="11"/>
  <c r="J203" i="11"/>
  <c r="J199" i="11"/>
  <c r="J195" i="11"/>
  <c r="J191" i="11"/>
  <c r="J187" i="11"/>
  <c r="J183" i="11"/>
  <c r="J179" i="11"/>
  <c r="J175" i="11"/>
  <c r="J171" i="11"/>
  <c r="J167" i="11"/>
  <c r="J163" i="11"/>
  <c r="J159" i="11"/>
  <c r="J155" i="11"/>
  <c r="J151" i="11"/>
  <c r="J147" i="11"/>
  <c r="J143" i="11"/>
  <c r="J139" i="11"/>
  <c r="J135" i="11"/>
  <c r="J131" i="11"/>
  <c r="J127" i="11"/>
  <c r="J123" i="11"/>
  <c r="J119" i="11"/>
  <c r="J115" i="11"/>
  <c r="J111" i="11"/>
  <c r="J107" i="11"/>
  <c r="J103" i="11"/>
  <c r="J99" i="11"/>
  <c r="J95" i="11"/>
  <c r="J91" i="11"/>
  <c r="J87" i="11"/>
  <c r="J83" i="11"/>
  <c r="J79" i="11"/>
  <c r="J75" i="11"/>
  <c r="J71" i="11"/>
  <c r="J67" i="11"/>
  <c r="J63" i="11"/>
  <c r="J59" i="11"/>
  <c r="J55" i="11"/>
  <c r="J51" i="11"/>
  <c r="J47" i="11"/>
  <c r="J43" i="11"/>
  <c r="J39" i="11"/>
  <c r="J35" i="11"/>
  <c r="J31" i="11"/>
  <c r="J27" i="11"/>
  <c r="J23" i="11"/>
  <c r="J19" i="11"/>
  <c r="J15" i="11"/>
  <c r="J6416" i="11"/>
  <c r="J5841" i="11"/>
  <c r="J5414" i="11"/>
  <c r="J5073" i="11"/>
  <c r="J4870" i="11"/>
  <c r="J4740" i="11"/>
  <c r="J4612" i="11"/>
  <c r="J4484" i="11"/>
  <c r="J4356" i="11"/>
  <c r="J4228" i="11"/>
  <c r="J4140" i="11"/>
  <c r="J4055" i="11"/>
  <c r="J3969" i="11"/>
  <c r="J3884" i="11"/>
  <c r="J3799" i="11"/>
  <c r="J3713" i="11"/>
  <c r="J3628" i="11"/>
  <c r="J3543" i="11"/>
  <c r="J3457" i="11"/>
  <c r="J3372" i="11"/>
  <c r="J3289" i="11"/>
  <c r="J3245" i="11"/>
  <c r="J3213" i="11"/>
  <c r="J3181" i="11"/>
  <c r="J3149" i="11"/>
  <c r="J3117" i="11"/>
  <c r="J3085" i="11"/>
  <c r="J3053" i="11"/>
  <c r="J3021" i="11"/>
  <c r="J2989" i="11"/>
  <c r="J2957" i="11"/>
  <c r="J2925" i="11"/>
  <c r="J2893" i="11"/>
  <c r="J2861" i="11"/>
  <c r="J2829" i="11"/>
  <c r="J2797" i="11"/>
  <c r="J2765" i="11"/>
  <c r="J2733" i="11"/>
  <c r="J2701" i="11"/>
  <c r="J2669" i="11"/>
  <c r="J2637" i="11"/>
  <c r="J2605" i="11"/>
  <c r="J2573" i="11"/>
  <c r="J2541" i="11"/>
  <c r="J2509" i="11"/>
  <c r="J2477" i="11"/>
  <c r="J2445" i="11"/>
  <c r="J2413" i="11"/>
  <c r="J2381" i="11"/>
  <c r="J2349" i="11"/>
  <c r="J2317" i="11"/>
  <c r="J2295" i="11"/>
  <c r="J2274" i="11"/>
  <c r="J2253" i="11"/>
  <c r="J2233" i="11"/>
  <c r="J2217" i="11"/>
  <c r="J2201" i="11"/>
  <c r="J2185" i="11"/>
  <c r="J2169" i="11"/>
  <c r="J2153" i="11"/>
  <c r="J2137" i="11"/>
  <c r="J2121" i="11"/>
  <c r="J2105" i="11"/>
  <c r="J2089" i="11"/>
  <c r="J2073" i="11"/>
  <c r="J2057" i="11"/>
  <c r="J2041" i="11"/>
  <c r="J2025" i="11"/>
  <c r="J2009" i="11"/>
  <c r="J1993" i="11"/>
  <c r="J1977" i="11"/>
  <c r="J1961" i="11"/>
  <c r="J1945" i="11"/>
  <c r="J1929" i="11"/>
  <c r="J1913" i="11"/>
  <c r="J1897" i="11"/>
  <c r="J1881" i="11"/>
  <c r="J1865" i="11"/>
  <c r="J1849" i="11"/>
  <c r="J1833" i="11"/>
  <c r="J1817" i="11"/>
  <c r="J1801" i="11"/>
  <c r="J1785" i="11"/>
  <c r="J1769" i="11"/>
  <c r="J1753" i="11"/>
  <c r="J1737" i="11"/>
  <c r="J1723" i="11"/>
  <c r="J1715" i="11"/>
  <c r="J1707" i="11"/>
  <c r="J1699" i="11"/>
  <c r="J1691" i="11"/>
  <c r="J1683" i="11"/>
  <c r="J1677" i="11"/>
  <c r="J1671" i="11"/>
  <c r="J1666" i="11"/>
  <c r="J1661" i="11"/>
  <c r="J1655" i="11"/>
  <c r="J1650" i="11"/>
  <c r="J1645" i="11"/>
  <c r="J1639" i="11"/>
  <c r="J1634" i="11"/>
  <c r="J1629" i="11"/>
  <c r="J1623" i="11"/>
  <c r="J1618" i="11"/>
  <c r="J1613" i="11"/>
  <c r="J1607" i="11"/>
  <c r="J1602" i="11"/>
  <c r="J1597" i="11"/>
  <c r="J1591" i="11"/>
  <c r="J1586" i="11"/>
  <c r="J1581" i="11"/>
  <c r="J1575" i="11"/>
  <c r="J1570" i="11"/>
  <c r="J1565" i="11"/>
  <c r="J1559" i="11"/>
  <c r="J1554" i="11"/>
  <c r="J1549" i="11"/>
  <c r="J1543" i="11"/>
  <c r="J1538" i="11"/>
  <c r="J1533" i="11"/>
  <c r="J1527" i="11"/>
  <c r="J1522" i="11"/>
  <c r="J1517" i="11"/>
  <c r="J1511" i="11"/>
  <c r="J1506" i="11"/>
  <c r="J1501" i="11"/>
  <c r="J1495" i="11"/>
  <c r="J1490" i="11"/>
  <c r="J1485" i="11"/>
  <c r="J1479" i="11"/>
  <c r="J1474" i="11"/>
  <c r="J1469" i="11"/>
  <c r="J1463" i="11"/>
  <c r="J1458" i="11"/>
  <c r="J1453" i="11"/>
  <c r="J1447" i="11"/>
  <c r="J1442" i="11"/>
  <c r="J1437" i="11"/>
  <c r="J1431" i="11"/>
  <c r="J1426" i="11"/>
  <c r="J1421" i="11"/>
  <c r="J1415" i="11"/>
  <c r="J1410" i="11"/>
  <c r="J1405" i="11"/>
  <c r="J1399" i="11"/>
  <c r="J1394" i="11"/>
  <c r="J1389" i="11"/>
  <c r="J1383" i="11"/>
  <c r="J1378" i="11"/>
  <c r="J1373" i="11"/>
  <c r="J1367" i="11"/>
  <c r="J1362" i="11"/>
  <c r="J1357" i="11"/>
  <c r="J1351" i="11"/>
  <c r="J1346" i="11"/>
  <c r="J1341" i="11"/>
  <c r="J1335" i="11"/>
  <c r="J1330" i="11"/>
  <c r="J1325" i="11"/>
  <c r="J1319" i="11"/>
  <c r="J1314" i="11"/>
  <c r="J1309" i="11"/>
  <c r="J1303" i="11"/>
  <c r="J1298" i="11"/>
  <c r="J1293" i="11"/>
  <c r="J1287" i="11"/>
  <c r="J1282" i="11"/>
  <c r="J1277" i="11"/>
  <c r="J1271" i="11"/>
  <c r="J1266" i="11"/>
  <c r="J1261" i="11"/>
  <c r="J1255" i="11"/>
  <c r="J1250" i="11"/>
  <c r="J1245" i="11"/>
  <c r="J1239" i="11"/>
  <c r="J1234" i="11"/>
  <c r="J1229" i="11"/>
  <c r="J1223" i="11"/>
  <c r="J1218" i="11"/>
  <c r="J1213" i="11"/>
  <c r="J1207" i="11"/>
  <c r="J1202" i="11"/>
  <c r="J1197" i="11"/>
  <c r="J1191" i="11"/>
  <c r="J1186" i="11"/>
  <c r="J1181" i="11"/>
  <c r="J1175" i="11"/>
  <c r="J1170" i="11"/>
  <c r="J1165" i="11"/>
  <c r="J1159" i="11"/>
  <c r="J1154" i="11"/>
  <c r="J1149" i="11"/>
  <c r="J1143" i="11"/>
  <c r="J1138" i="11"/>
  <c r="J1133" i="11"/>
  <c r="J1127" i="11"/>
  <c r="J1122" i="11"/>
  <c r="J1117" i="11"/>
  <c r="J1111" i="11"/>
  <c r="J1106" i="11"/>
  <c r="J1101" i="11"/>
  <c r="J1095" i="11"/>
  <c r="J1090" i="11"/>
  <c r="J1085" i="11"/>
  <c r="J1079" i="11"/>
  <c r="J1074" i="11"/>
  <c r="J1069" i="11"/>
  <c r="J1063" i="11"/>
  <c r="J1058" i="11"/>
  <c r="J1053" i="11"/>
  <c r="J1047" i="11"/>
  <c r="J1042" i="11"/>
  <c r="J1037" i="11"/>
  <c r="J1031" i="11"/>
  <c r="J1026" i="11"/>
  <c r="J1021" i="11"/>
  <c r="J1015" i="11"/>
  <c r="J1010" i="11"/>
  <c r="J1005" i="11"/>
  <c r="J999" i="11"/>
  <c r="J994" i="11"/>
  <c r="J989" i="11"/>
  <c r="J983" i="11"/>
  <c r="J978" i="11"/>
  <c r="J973" i="11"/>
  <c r="J967" i="11"/>
  <c r="J962" i="11"/>
  <c r="J957" i="11"/>
  <c r="J951" i="11"/>
  <c r="J946" i="11"/>
  <c r="J941" i="11"/>
  <c r="J935" i="11"/>
  <c r="J930" i="11"/>
  <c r="J925" i="11"/>
  <c r="J919" i="11"/>
  <c r="J914" i="11"/>
  <c r="J909" i="11"/>
  <c r="J903" i="11"/>
  <c r="J898" i="11"/>
  <c r="J893" i="11"/>
  <c r="J887" i="11"/>
  <c r="J882" i="11"/>
  <c r="J877" i="11"/>
  <c r="J871" i="11"/>
  <c r="J866" i="11"/>
  <c r="J861" i="11"/>
  <c r="J855" i="11"/>
  <c r="J850" i="11"/>
  <c r="J845" i="11"/>
  <c r="J839" i="11"/>
  <c r="J834" i="11"/>
  <c r="J829" i="11"/>
  <c r="J823" i="11"/>
  <c r="J818" i="11"/>
  <c r="J813" i="11"/>
  <c r="J807" i="11"/>
  <c r="J802" i="11"/>
  <c r="J797" i="11"/>
  <c r="J791" i="11"/>
  <c r="J786" i="11"/>
  <c r="J781" i="11"/>
  <c r="J775" i="11"/>
  <c r="J770" i="11"/>
  <c r="J765" i="11"/>
  <c r="J759" i="11"/>
  <c r="J754" i="11"/>
  <c r="J749" i="11"/>
  <c r="J743" i="11"/>
  <c r="J738" i="11"/>
  <c r="J733" i="11"/>
  <c r="J727" i="11"/>
  <c r="J722" i="11"/>
  <c r="J717" i="11"/>
  <c r="J711" i="11"/>
  <c r="J706" i="11"/>
  <c r="J701" i="11"/>
  <c r="J695" i="11"/>
  <c r="J690" i="11"/>
  <c r="J685" i="11"/>
  <c r="J679" i="11"/>
  <c r="J674" i="11"/>
  <c r="J669" i="11"/>
  <c r="J663" i="11"/>
  <c r="J658" i="11"/>
  <c r="J653" i="11"/>
  <c r="J647" i="11"/>
  <c r="J642" i="11"/>
  <c r="J637" i="11"/>
  <c r="J631" i="11"/>
  <c r="J626" i="11"/>
  <c r="J621" i="11"/>
  <c r="J615" i="11"/>
  <c r="J610" i="11"/>
  <c r="J605" i="11"/>
  <c r="J599" i="11"/>
  <c r="J594" i="11"/>
  <c r="J589" i="11"/>
  <c r="J583" i="11"/>
  <c r="J578" i="11"/>
  <c r="J573" i="11"/>
  <c r="J567" i="11"/>
  <c r="J562" i="11"/>
  <c r="J557" i="11"/>
  <c r="J551" i="11"/>
  <c r="J546" i="11"/>
  <c r="J541" i="11"/>
  <c r="J535" i="11"/>
  <c r="J530" i="11"/>
  <c r="J525" i="11"/>
  <c r="J519" i="11"/>
  <c r="J514" i="11"/>
  <c r="J509" i="11"/>
  <c r="J503" i="11"/>
  <c r="J498" i="11"/>
  <c r="J493" i="11"/>
  <c r="J487" i="11"/>
  <c r="J482" i="11"/>
  <c r="J477" i="11"/>
  <c r="J471" i="11"/>
  <c r="J466" i="11"/>
  <c r="J461" i="11"/>
  <c r="J455" i="11"/>
  <c r="J450" i="11"/>
  <c r="J445" i="11"/>
  <c r="J439" i="11"/>
  <c r="J434" i="11"/>
  <c r="J429" i="11"/>
  <c r="J423" i="11"/>
  <c r="J418" i="11"/>
  <c r="J413" i="11"/>
  <c r="J407" i="11"/>
  <c r="J402" i="11"/>
  <c r="J397" i="11"/>
  <c r="J391" i="11"/>
  <c r="J386" i="11"/>
  <c r="J381" i="11"/>
  <c r="J377" i="11"/>
  <c r="J373" i="11"/>
  <c r="J369" i="11"/>
  <c r="J365" i="11"/>
  <c r="J361" i="11"/>
  <c r="J357" i="11"/>
  <c r="J353" i="11"/>
  <c r="J349" i="11"/>
  <c r="J345" i="11"/>
  <c r="J341" i="11"/>
  <c r="J337" i="11"/>
  <c r="J333" i="11"/>
  <c r="J329" i="11"/>
  <c r="J325" i="11"/>
  <c r="J321" i="11"/>
  <c r="J317" i="11"/>
  <c r="J313" i="11"/>
  <c r="J309" i="11"/>
  <c r="J305" i="11"/>
  <c r="J301" i="11"/>
  <c r="J297" i="11"/>
  <c r="J293" i="11"/>
  <c r="J289" i="11"/>
  <c r="J285" i="11"/>
  <c r="J281" i="11"/>
  <c r="J277" i="11"/>
  <c r="J273" i="11"/>
  <c r="J269" i="11"/>
  <c r="J265" i="11"/>
  <c r="J261" i="11"/>
  <c r="J257" i="11"/>
  <c r="J253" i="11"/>
  <c r="J249" i="11"/>
  <c r="J245" i="11"/>
  <c r="J241" i="11"/>
  <c r="J237" i="11"/>
  <c r="J233" i="11"/>
  <c r="J229" i="11"/>
  <c r="J225" i="11"/>
  <c r="J221" i="11"/>
  <c r="J217" i="11"/>
  <c r="J213" i="11"/>
  <c r="J209" i="11"/>
  <c r="J205" i="11"/>
  <c r="J201" i="11"/>
  <c r="J197" i="11"/>
  <c r="J193" i="11"/>
  <c r="J189" i="11"/>
  <c r="J185" i="11"/>
  <c r="J181" i="11"/>
  <c r="J177" i="11"/>
  <c r="J173" i="11"/>
  <c r="J169" i="11"/>
  <c r="J165" i="11"/>
  <c r="J161" i="11"/>
  <c r="J157" i="11"/>
  <c r="J153" i="11"/>
  <c r="J149" i="11"/>
  <c r="J145" i="11"/>
  <c r="J141" i="11"/>
  <c r="J137" i="11"/>
  <c r="J133" i="11"/>
  <c r="J129" i="11"/>
  <c r="J125" i="11"/>
  <c r="J121" i="11"/>
  <c r="J117" i="11"/>
  <c r="J113" i="11"/>
  <c r="J109" i="11"/>
  <c r="J105" i="11"/>
  <c r="J101" i="11"/>
  <c r="J97" i="11"/>
  <c r="J93" i="11"/>
  <c r="J89" i="11"/>
  <c r="J85" i="11"/>
  <c r="J81" i="11"/>
  <c r="J77" i="11"/>
  <c r="J73" i="11"/>
  <c r="J69" i="11"/>
  <c r="J65" i="11"/>
  <c r="J61" i="11"/>
  <c r="J57" i="11"/>
  <c r="J53" i="11"/>
  <c r="J49" i="11"/>
  <c r="J45" i="11"/>
  <c r="J41" i="11"/>
  <c r="J37" i="11"/>
  <c r="J33" i="11"/>
  <c r="J29" i="11"/>
  <c r="J25" i="11"/>
  <c r="J21" i="11"/>
  <c r="J17" i="11"/>
  <c r="J6598" i="11"/>
  <c r="J4913" i="11"/>
  <c r="J4388" i="11"/>
  <c r="J3991" i="11"/>
  <c r="J3649" i="11"/>
  <c r="J3308" i="11"/>
  <c r="J3157" i="11"/>
  <c r="J3029" i="11"/>
  <c r="J2901" i="11"/>
  <c r="J2773" i="11"/>
  <c r="J2645" i="11"/>
  <c r="J2517" i="11"/>
  <c r="J2389" i="11"/>
  <c r="J2279" i="11"/>
  <c r="J2205" i="11"/>
  <c r="J2141" i="11"/>
  <c r="J2077" i="11"/>
  <c r="J2013" i="11"/>
  <c r="J1949" i="11"/>
  <c r="J1885" i="11"/>
  <c r="J1821" i="11"/>
  <c r="J1757" i="11"/>
  <c r="J1709" i="11"/>
  <c r="J1678" i="11"/>
  <c r="J1657" i="11"/>
  <c r="J1635" i="11"/>
  <c r="J1614" i="11"/>
  <c r="J1593" i="11"/>
  <c r="J1571" i="11"/>
  <c r="J1550" i="11"/>
  <c r="J1529" i="11"/>
  <c r="J1507" i="11"/>
  <c r="J1486" i="11"/>
  <c r="J1465" i="11"/>
  <c r="J1443" i="11"/>
  <c r="J1422" i="11"/>
  <c r="J1401" i="11"/>
  <c r="J1379" i="11"/>
  <c r="J1358" i="11"/>
  <c r="J1337" i="11"/>
  <c r="J1315" i="11"/>
  <c r="J1294" i="11"/>
  <c r="J1273" i="11"/>
  <c r="J1251" i="11"/>
  <c r="J1230" i="11"/>
  <c r="J1209" i="11"/>
  <c r="J1187" i="11"/>
  <c r="J1166" i="11"/>
  <c r="J1145" i="11"/>
  <c r="J1123" i="11"/>
  <c r="J1102" i="11"/>
  <c r="J1081" i="11"/>
  <c r="J1059" i="11"/>
  <c r="J1038" i="11"/>
  <c r="J1017" i="11"/>
  <c r="J995" i="11"/>
  <c r="J974" i="11"/>
  <c r="J953" i="11"/>
  <c r="J931" i="11"/>
  <c r="J910" i="11"/>
  <c r="J889" i="11"/>
  <c r="J867" i="11"/>
  <c r="J846" i="11"/>
  <c r="J825" i="11"/>
  <c r="J803" i="11"/>
  <c r="J782" i="11"/>
  <c r="J761" i="11"/>
  <c r="J739" i="11"/>
  <c r="J718" i="11"/>
  <c r="J697" i="11"/>
  <c r="J675" i="11"/>
  <c r="J654" i="11"/>
  <c r="J633" i="11"/>
  <c r="J611" i="11"/>
  <c r="J590" i="11"/>
  <c r="J569" i="11"/>
  <c r="J547" i="11"/>
  <c r="J526" i="11"/>
  <c r="J505" i="11"/>
  <c r="J483" i="11"/>
  <c r="J462" i="11"/>
  <c r="J441" i="11"/>
  <c r="J419" i="11"/>
  <c r="J398" i="11"/>
  <c r="J378" i="11"/>
  <c r="J362" i="11"/>
  <c r="J346" i="11"/>
  <c r="J330" i="11"/>
  <c r="J314" i="11"/>
  <c r="J298" i="11"/>
  <c r="J282" i="11"/>
  <c r="J266" i="11"/>
  <c r="J250" i="11"/>
  <c r="J234" i="11"/>
  <c r="J218" i="11"/>
  <c r="J202" i="11"/>
  <c r="J186" i="11"/>
  <c r="J170" i="11"/>
  <c r="J154" i="11"/>
  <c r="J138" i="11"/>
  <c r="J122" i="11"/>
  <c r="J106" i="11"/>
  <c r="J90" i="11"/>
  <c r="J74" i="11"/>
  <c r="J58" i="11"/>
  <c r="J42" i="11"/>
  <c r="J26" i="11"/>
  <c r="J5969" i="11"/>
  <c r="J4772" i="11"/>
  <c r="J4260" i="11"/>
  <c r="J3905" i="11"/>
  <c r="J3564" i="11"/>
  <c r="J3253" i="11"/>
  <c r="J3125" i="11"/>
  <c r="J2997" i="11"/>
  <c r="J2869" i="11"/>
  <c r="J2741" i="11"/>
  <c r="J2613" i="11"/>
  <c r="J2485" i="11"/>
  <c r="J2357" i="11"/>
  <c r="J2258" i="11"/>
  <c r="J2189" i="11"/>
  <c r="J2125" i="11"/>
  <c r="J2061" i="11"/>
  <c r="J1997" i="11"/>
  <c r="J1933" i="11"/>
  <c r="J1869" i="11"/>
  <c r="J1805" i="11"/>
  <c r="J1741" i="11"/>
  <c r="J1701" i="11"/>
  <c r="J1673" i="11"/>
  <c r="J1651" i="11"/>
  <c r="J1630" i="11"/>
  <c r="J1609" i="11"/>
  <c r="J1587" i="11"/>
  <c r="J1566" i="11"/>
  <c r="J1545" i="11"/>
  <c r="J1523" i="11"/>
  <c r="J1502" i="11"/>
  <c r="J1481" i="11"/>
  <c r="J1459" i="11"/>
  <c r="J1438" i="11"/>
  <c r="J1417" i="11"/>
  <c r="J1395" i="11"/>
  <c r="J1374" i="11"/>
  <c r="J1353" i="11"/>
  <c r="J1331" i="11"/>
  <c r="J1310" i="11"/>
  <c r="J1289" i="11"/>
  <c r="J1267" i="11"/>
  <c r="J1246" i="11"/>
  <c r="J1225" i="11"/>
  <c r="J1203" i="11"/>
  <c r="J1182" i="11"/>
  <c r="J1161" i="11"/>
  <c r="J1139" i="11"/>
  <c r="J1118" i="11"/>
  <c r="J1097" i="11"/>
  <c r="J1075" i="11"/>
  <c r="J1054" i="11"/>
  <c r="J1033" i="11"/>
  <c r="J1011" i="11"/>
  <c r="J990" i="11"/>
  <c r="J969" i="11"/>
  <c r="J947" i="11"/>
  <c r="J926" i="11"/>
  <c r="J905" i="11"/>
  <c r="J883" i="11"/>
  <c r="J862" i="11"/>
  <c r="J841" i="11"/>
  <c r="J819" i="11"/>
  <c r="J798" i="11"/>
  <c r="J777" i="11"/>
  <c r="J755" i="11"/>
  <c r="J734" i="11"/>
  <c r="J713" i="11"/>
  <c r="J691" i="11"/>
  <c r="J670" i="11"/>
  <c r="J649" i="11"/>
  <c r="J627" i="11"/>
  <c r="J606" i="11"/>
  <c r="J585" i="11"/>
  <c r="J563" i="11"/>
  <c r="J542" i="11"/>
  <c r="J521" i="11"/>
  <c r="J499" i="11"/>
  <c r="J478" i="11"/>
  <c r="J457" i="11"/>
  <c r="J435" i="11"/>
  <c r="J414" i="11"/>
  <c r="J393" i="11"/>
  <c r="J374" i="11"/>
  <c r="J358" i="11"/>
  <c r="J342" i="11"/>
  <c r="J326" i="11"/>
  <c r="J310" i="11"/>
  <c r="J294" i="11"/>
  <c r="J278" i="11"/>
  <c r="J262" i="11"/>
  <c r="J246" i="11"/>
  <c r="J230" i="11"/>
  <c r="J214" i="11"/>
  <c r="J198" i="11"/>
  <c r="J182" i="11"/>
  <c r="J166" i="11"/>
  <c r="J150" i="11"/>
  <c r="J134" i="11"/>
  <c r="J118" i="11"/>
  <c r="J102" i="11"/>
  <c r="J86" i="11"/>
  <c r="J70" i="11"/>
  <c r="J54" i="11"/>
  <c r="J38" i="11"/>
  <c r="J22" i="11"/>
  <c r="J5500" i="11"/>
  <c r="J4644" i="11"/>
  <c r="J4161" i="11"/>
  <c r="J3820" i="11"/>
  <c r="J3479" i="11"/>
  <c r="J3221" i="11"/>
  <c r="J3093" i="11"/>
  <c r="J2965" i="11"/>
  <c r="J2837" i="11"/>
  <c r="J2709" i="11"/>
  <c r="J2581" i="11"/>
  <c r="J2453" i="11"/>
  <c r="J2325" i="11"/>
  <c r="J2237" i="11"/>
  <c r="J2173" i="11"/>
  <c r="J2109" i="11"/>
  <c r="J2045" i="11"/>
  <c r="J1981" i="11"/>
  <c r="J1917" i="11"/>
  <c r="J1853" i="11"/>
  <c r="J1789" i="11"/>
  <c r="J1725" i="11"/>
  <c r="J1693" i="11"/>
  <c r="J1667" i="11"/>
  <c r="J1646" i="11"/>
  <c r="J1625" i="11"/>
  <c r="J1603" i="11"/>
  <c r="J1582" i="11"/>
  <c r="J1561" i="11"/>
  <c r="J1539" i="11"/>
  <c r="J1518" i="11"/>
  <c r="J1497" i="11"/>
  <c r="J1475" i="11"/>
  <c r="J1454" i="11"/>
  <c r="J1433" i="11"/>
  <c r="J1411" i="11"/>
  <c r="J1390" i="11"/>
  <c r="J1369" i="11"/>
  <c r="J1347" i="11"/>
  <c r="J1326" i="11"/>
  <c r="J1305" i="11"/>
  <c r="J1283" i="11"/>
  <c r="J1262" i="11"/>
  <c r="J1241" i="11"/>
  <c r="J1219" i="11"/>
  <c r="J1198" i="11"/>
  <c r="J1177" i="11"/>
  <c r="J1155" i="11"/>
  <c r="J1134" i="11"/>
  <c r="J1113" i="11"/>
  <c r="J1091" i="11"/>
  <c r="J1070" i="11"/>
  <c r="J1049" i="11"/>
  <c r="J1027" i="11"/>
  <c r="J1006" i="11"/>
  <c r="J985" i="11"/>
  <c r="J963" i="11"/>
  <c r="J942" i="11"/>
  <c r="J921" i="11"/>
  <c r="J899" i="11"/>
  <c r="J878" i="11"/>
  <c r="J857" i="11"/>
  <c r="J835" i="11"/>
  <c r="J814" i="11"/>
  <c r="J793" i="11"/>
  <c r="J771" i="11"/>
  <c r="J750" i="11"/>
  <c r="J729" i="11"/>
  <c r="J707" i="11"/>
  <c r="J686" i="11"/>
  <c r="J665" i="11"/>
  <c r="J643" i="11"/>
  <c r="J622" i="11"/>
  <c r="J601" i="11"/>
  <c r="J579" i="11"/>
  <c r="J558" i="11"/>
  <c r="J537" i="11"/>
  <c r="J515" i="11"/>
  <c r="J494" i="11"/>
  <c r="J473" i="11"/>
  <c r="J451" i="11"/>
  <c r="J430" i="11"/>
  <c r="J409" i="11"/>
  <c r="J387" i="11"/>
  <c r="J370" i="11"/>
  <c r="J354" i="11"/>
  <c r="J338" i="11"/>
  <c r="J322" i="11"/>
  <c r="J306" i="11"/>
  <c r="J290" i="11"/>
  <c r="J274" i="11"/>
  <c r="J258" i="11"/>
  <c r="J242" i="11"/>
  <c r="J226" i="11"/>
  <c r="J210" i="11"/>
  <c r="J194" i="11"/>
  <c r="J178" i="11"/>
  <c r="J162" i="11"/>
  <c r="J146" i="11"/>
  <c r="J130" i="11"/>
  <c r="J114" i="11"/>
  <c r="J98" i="11"/>
  <c r="J82" i="11"/>
  <c r="J66" i="11"/>
  <c r="J50" i="11"/>
  <c r="J34" i="11"/>
  <c r="J18" i="11"/>
  <c r="J4076" i="11"/>
  <c r="J3061" i="11"/>
  <c r="J2549" i="11"/>
  <c r="J2157" i="11"/>
  <c r="J1901" i="11"/>
  <c r="J1685" i="11"/>
  <c r="J1598" i="11"/>
  <c r="J1513" i="11"/>
  <c r="J1427" i="11"/>
  <c r="J1342" i="11"/>
  <c r="J1257" i="11"/>
  <c r="J1171" i="11"/>
  <c r="J1086" i="11"/>
  <c r="J1001" i="11"/>
  <c r="J915" i="11"/>
  <c r="J830" i="11"/>
  <c r="J745" i="11"/>
  <c r="J659" i="11"/>
  <c r="J574" i="11"/>
  <c r="J489" i="11"/>
  <c r="J403" i="11"/>
  <c r="J334" i="11"/>
  <c r="J270" i="11"/>
  <c r="J206" i="11"/>
  <c r="J142" i="11"/>
  <c r="J78" i="11"/>
  <c r="J5158" i="11"/>
  <c r="J3189" i="11"/>
  <c r="J2421" i="11"/>
  <c r="J2029" i="11"/>
  <c r="J1717" i="11"/>
  <c r="J1577" i="11"/>
  <c r="J1470" i="11"/>
  <c r="J1363" i="11"/>
  <c r="J1235" i="11"/>
  <c r="J1129" i="11"/>
  <c r="J1022" i="11"/>
  <c r="J894" i="11"/>
  <c r="J787" i="11"/>
  <c r="J681" i="11"/>
  <c r="J553" i="11"/>
  <c r="J446" i="11"/>
  <c r="J350" i="11"/>
  <c r="J254" i="11"/>
  <c r="J174" i="11"/>
  <c r="J94" i="11"/>
  <c r="J3735" i="11"/>
  <c r="J2805" i="11"/>
  <c r="J2221" i="11"/>
  <c r="J1837" i="11"/>
  <c r="J1641" i="11"/>
  <c r="J1534" i="11"/>
  <c r="J1406" i="11"/>
  <c r="J1299" i="11"/>
  <c r="J1193" i="11"/>
  <c r="J1065" i="11"/>
  <c r="J958" i="11"/>
  <c r="J851" i="11"/>
  <c r="J723" i="11"/>
  <c r="J617" i="11"/>
  <c r="J510" i="11"/>
  <c r="J382" i="11"/>
  <c r="J302" i="11"/>
  <c r="J222" i="11"/>
  <c r="J126" i="11"/>
  <c r="J46" i="11"/>
  <c r="J4516" i="11"/>
  <c r="J2301" i="11"/>
  <c r="J1662" i="11"/>
  <c r="J1449" i="11"/>
  <c r="J1214" i="11"/>
  <c r="J979" i="11"/>
  <c r="J766" i="11"/>
  <c r="J531" i="11"/>
  <c r="J318" i="11"/>
  <c r="J158" i="11"/>
  <c r="J2933" i="11"/>
  <c r="J1965" i="11"/>
  <c r="J1555" i="11"/>
  <c r="J1321" i="11"/>
  <c r="J1107" i="11"/>
  <c r="J873" i="11"/>
  <c r="J638" i="11"/>
  <c r="J425" i="11"/>
  <c r="J238" i="11"/>
  <c r="J62" i="11"/>
  <c r="J3393" i="11"/>
  <c r="J1619" i="11"/>
  <c r="J1150" i="11"/>
  <c r="J702" i="11"/>
  <c r="J286" i="11"/>
  <c r="J2093" i="11"/>
  <c r="J1385" i="11"/>
  <c r="J937" i="11"/>
  <c r="J467" i="11"/>
  <c r="J110" i="11"/>
  <c r="J2677" i="11"/>
  <c r="J1043" i="11"/>
  <c r="J190" i="11"/>
  <c r="J1773" i="11"/>
  <c r="J809" i="11"/>
  <c r="J30" i="11"/>
  <c r="J1491" i="11"/>
  <c r="J595" i="11"/>
  <c r="J1278" i="11"/>
  <c r="J366" i="11"/>
  <c r="F10011" i="11"/>
  <c r="F10007" i="11"/>
  <c r="F10003" i="11"/>
  <c r="F9999" i="11"/>
  <c r="F9995" i="11"/>
  <c r="F9991" i="11"/>
  <c r="F9987" i="11"/>
  <c r="F9983" i="11"/>
  <c r="F9979" i="11"/>
  <c r="F9975" i="11"/>
  <c r="F9971" i="11"/>
  <c r="F9967" i="11"/>
  <c r="F9963" i="11"/>
  <c r="F9959" i="11"/>
  <c r="F9955" i="11"/>
  <c r="F9951" i="11"/>
  <c r="F9947" i="11"/>
  <c r="F9943" i="11"/>
  <c r="F9939" i="11"/>
  <c r="F9935" i="11"/>
  <c r="F9931" i="11"/>
  <c r="F9927" i="11"/>
  <c r="F9923" i="11"/>
  <c r="F9919" i="11"/>
  <c r="F9915" i="11"/>
  <c r="F9911" i="11"/>
  <c r="F9907" i="11"/>
  <c r="F9903" i="11"/>
  <c r="F9899" i="11"/>
  <c r="F9895" i="11"/>
  <c r="F9891" i="11"/>
  <c r="F9887" i="11"/>
  <c r="F9883" i="11"/>
  <c r="F9879" i="11"/>
  <c r="F9875" i="11"/>
  <c r="F9871" i="11"/>
  <c r="F9867" i="11"/>
  <c r="F9863" i="11"/>
  <c r="F9859" i="11"/>
  <c r="F9855" i="11"/>
  <c r="F9851" i="11"/>
  <c r="F9847" i="11"/>
  <c r="F9843" i="11"/>
  <c r="F9839" i="11"/>
  <c r="F9835" i="11"/>
  <c r="F9831" i="11"/>
  <c r="F9827" i="11"/>
  <c r="F9823" i="11"/>
  <c r="F9819" i="11"/>
  <c r="F9815" i="11"/>
  <c r="F9811" i="11"/>
  <c r="F9807" i="11"/>
  <c r="F9803" i="11"/>
  <c r="F9799" i="11"/>
  <c r="F9795" i="11"/>
  <c r="F9791" i="11"/>
  <c r="F9787" i="11"/>
  <c r="F9783" i="11"/>
  <c r="F9779" i="11"/>
  <c r="F9775" i="11"/>
  <c r="F9771" i="11"/>
  <c r="F9767" i="11"/>
  <c r="F9763" i="11"/>
  <c r="F9759" i="11"/>
  <c r="F9755" i="11"/>
  <c r="F9751" i="11"/>
  <c r="F9747" i="11"/>
  <c r="F9743" i="11"/>
  <c r="F9739" i="11"/>
  <c r="F9735" i="11"/>
  <c r="F9731" i="11"/>
  <c r="F9727" i="11"/>
  <c r="F9723" i="11"/>
  <c r="F9719" i="11"/>
  <c r="F9715" i="11"/>
  <c r="F9711" i="11"/>
  <c r="F9707" i="11"/>
  <c r="F9703" i="11"/>
  <c r="F9699" i="11"/>
  <c r="F9695" i="11"/>
  <c r="F9691" i="11"/>
  <c r="F9687" i="11"/>
  <c r="F9683" i="11"/>
  <c r="F9679" i="11"/>
  <c r="F9675" i="11"/>
  <c r="F9671" i="11"/>
  <c r="F9667" i="11"/>
  <c r="F9663" i="11"/>
  <c r="F9659" i="11"/>
  <c r="F9655" i="11"/>
  <c r="F9651" i="11"/>
  <c r="F9647" i="11"/>
  <c r="F9643" i="11"/>
  <c r="F9639" i="11"/>
  <c r="F9635" i="11"/>
  <c r="F9631" i="11"/>
  <c r="F9627" i="11"/>
  <c r="F9623" i="11"/>
  <c r="F9619" i="11"/>
  <c r="F9615" i="11"/>
  <c r="F9611" i="11"/>
  <c r="F9607" i="11"/>
  <c r="F9603" i="11"/>
  <c r="F9599" i="11"/>
  <c r="F9595" i="11"/>
  <c r="F9591" i="11"/>
  <c r="F9587" i="11"/>
  <c r="F9583" i="11"/>
  <c r="F9579" i="11"/>
  <c r="F9575" i="11"/>
  <c r="F9571" i="11"/>
  <c r="F9567" i="11"/>
  <c r="F9563" i="11"/>
  <c r="F9559" i="11"/>
  <c r="F9555" i="11"/>
  <c r="F9551" i="11"/>
  <c r="F9547" i="11"/>
  <c r="F9543" i="11"/>
  <c r="F9539" i="11"/>
  <c r="F9535" i="11"/>
  <c r="F9531" i="11"/>
  <c r="F9527" i="11"/>
  <c r="F9523" i="11"/>
  <c r="F9519" i="11"/>
  <c r="F9515" i="11"/>
  <c r="F9511" i="11"/>
  <c r="F9507" i="11"/>
  <c r="F9503" i="11"/>
  <c r="F9499" i="11"/>
  <c r="F9495" i="11"/>
  <c r="F9491" i="11"/>
  <c r="F9487" i="11"/>
  <c r="F9483" i="11"/>
  <c r="F9479" i="11"/>
  <c r="F9475" i="11"/>
  <c r="F9471" i="11"/>
  <c r="F9467" i="11"/>
  <c r="F9463" i="11"/>
  <c r="F9459" i="11"/>
  <c r="F9455" i="11"/>
  <c r="F9451" i="11"/>
  <c r="F9447" i="11"/>
  <c r="F9443" i="11"/>
  <c r="F9439" i="11"/>
  <c r="F9435" i="11"/>
  <c r="F9431" i="11"/>
  <c r="F9427" i="11"/>
  <c r="F9423" i="11"/>
  <c r="F9419" i="11"/>
  <c r="F9415" i="11"/>
  <c r="F9411" i="11"/>
  <c r="F9407" i="11"/>
  <c r="F9403" i="11"/>
  <c r="F9399" i="11"/>
  <c r="F9395" i="11"/>
  <c r="F9391" i="11"/>
  <c r="F9387" i="11"/>
  <c r="F9383" i="11"/>
  <c r="F9379" i="11"/>
  <c r="F9375" i="11"/>
  <c r="F9371" i="11"/>
  <c r="F9367" i="11"/>
  <c r="F9363" i="11"/>
  <c r="F9359" i="11"/>
  <c r="F9355" i="11"/>
  <c r="F9351" i="11"/>
  <c r="F9347" i="11"/>
  <c r="F9343" i="11"/>
  <c r="F9339" i="11"/>
  <c r="F9335" i="11"/>
  <c r="F9331" i="11"/>
  <c r="F9327" i="11"/>
  <c r="F9323" i="11"/>
  <c r="F9319" i="11"/>
  <c r="F9315" i="11"/>
  <c r="F9311" i="11"/>
  <c r="F9307" i="11"/>
  <c r="F9303" i="11"/>
  <c r="F9299" i="11"/>
  <c r="F9295" i="11"/>
  <c r="F9291" i="11"/>
  <c r="F9287" i="11"/>
  <c r="F9283" i="11"/>
  <c r="F9279" i="11"/>
  <c r="F9275" i="11"/>
  <c r="F9271" i="11"/>
  <c r="F9267" i="11"/>
  <c r="F9263" i="11"/>
  <c r="F9259" i="11"/>
  <c r="F9255" i="11"/>
  <c r="F9251" i="11"/>
  <c r="F9247" i="11"/>
  <c r="F9243" i="11"/>
  <c r="F9239" i="11"/>
  <c r="F9235" i="11"/>
  <c r="F9231" i="11"/>
  <c r="F9227" i="11"/>
  <c r="F9223" i="11"/>
  <c r="F9219" i="11"/>
  <c r="F9215" i="11"/>
  <c r="F9211" i="11"/>
  <c r="F9207" i="11"/>
  <c r="F9203" i="11"/>
  <c r="F9199" i="11"/>
  <c r="F9195" i="11"/>
  <c r="F9191" i="11"/>
  <c r="F9187" i="11"/>
  <c r="F9183" i="11"/>
  <c r="F9179" i="11"/>
  <c r="F9175" i="11"/>
  <c r="F9171" i="11"/>
  <c r="F9167" i="11"/>
  <c r="F9163" i="11"/>
  <c r="F9159" i="11"/>
  <c r="F9155" i="11"/>
  <c r="F9151" i="11"/>
  <c r="F9147" i="11"/>
  <c r="F9143" i="11"/>
  <c r="F9139" i="11"/>
  <c r="F9135" i="11"/>
  <c r="F9131" i="11"/>
  <c r="F9127" i="11"/>
  <c r="F9123" i="11"/>
  <c r="F9119" i="11"/>
  <c r="F9115" i="11"/>
  <c r="F9111" i="11"/>
  <c r="F9107" i="11"/>
  <c r="F9103" i="11"/>
  <c r="F9099" i="11"/>
  <c r="F9095" i="11"/>
  <c r="F9091" i="11"/>
  <c r="F9087" i="11"/>
  <c r="F9083" i="11"/>
  <c r="F9079" i="11"/>
  <c r="F9075" i="11"/>
  <c r="F9071" i="11"/>
  <c r="F9067" i="11"/>
  <c r="F9063" i="11"/>
  <c r="F9059" i="11"/>
  <c r="F9055" i="11"/>
  <c r="F9051" i="11"/>
  <c r="F9047" i="11"/>
  <c r="F9043" i="11"/>
  <c r="F9039" i="11"/>
  <c r="F9035" i="11"/>
  <c r="F9031" i="11"/>
  <c r="F9027" i="11"/>
  <c r="F9023" i="11"/>
  <c r="F9019" i="11"/>
  <c r="F9015" i="11"/>
  <c r="F9011" i="11"/>
  <c r="F9007" i="11"/>
  <c r="F9003" i="11"/>
  <c r="F8999" i="11"/>
  <c r="F8995" i="11"/>
  <c r="F8991" i="11"/>
  <c r="F8987" i="11"/>
  <c r="F8983" i="11"/>
  <c r="F8979" i="11"/>
  <c r="F8975" i="11"/>
  <c r="F8971" i="11"/>
  <c r="F8967" i="11"/>
  <c r="F8963" i="11"/>
  <c r="F8959" i="11"/>
  <c r="F8955" i="11"/>
  <c r="F8951" i="11"/>
  <c r="F8947" i="11"/>
  <c r="F8943" i="11"/>
  <c r="F8939" i="11"/>
  <c r="F8935" i="11"/>
  <c r="F8931" i="11"/>
  <c r="F8927" i="11"/>
  <c r="F8923" i="11"/>
  <c r="F8919" i="11"/>
  <c r="F8915" i="11"/>
  <c r="F8911" i="11"/>
  <c r="F8907" i="11"/>
  <c r="F8903" i="11"/>
  <c r="F8899" i="11"/>
  <c r="F8895" i="11"/>
  <c r="F8891" i="11"/>
  <c r="F8887" i="11"/>
  <c r="F8883" i="11"/>
  <c r="F8879" i="11"/>
  <c r="F8875" i="11"/>
  <c r="F8871" i="11"/>
  <c r="F8867" i="11"/>
  <c r="F8863" i="11"/>
  <c r="F8859" i="11"/>
  <c r="F8855" i="11"/>
  <c r="F8851" i="11"/>
  <c r="F8847" i="11"/>
  <c r="F8843" i="11"/>
  <c r="F8839" i="11"/>
  <c r="F8835" i="11"/>
  <c r="F8831" i="11"/>
  <c r="F8827" i="11"/>
  <c r="F8823" i="11"/>
  <c r="F8819" i="11"/>
  <c r="F8815" i="11"/>
  <c r="F8811" i="11"/>
  <c r="F8807" i="11"/>
  <c r="F8803" i="11"/>
  <c r="F8799" i="11"/>
  <c r="F8795" i="11"/>
  <c r="F8791" i="11"/>
  <c r="F8787" i="11"/>
  <c r="F8783" i="11"/>
  <c r="F8779" i="11"/>
  <c r="F8775" i="11"/>
  <c r="F8771" i="11"/>
  <c r="F8767" i="11"/>
  <c r="F8763" i="11"/>
  <c r="F8759" i="11"/>
  <c r="F8755" i="11"/>
  <c r="F8751" i="11"/>
  <c r="F8747" i="11"/>
  <c r="F8743" i="11"/>
  <c r="F8739" i="11"/>
  <c r="F8735" i="11"/>
  <c r="F8731" i="11"/>
  <c r="F8727" i="11"/>
  <c r="F8723" i="11"/>
  <c r="F8719" i="11"/>
  <c r="F8715" i="11"/>
  <c r="F8711" i="11"/>
  <c r="F8707" i="11"/>
  <c r="F8703" i="11"/>
  <c r="F8699" i="11"/>
  <c r="F8695" i="11"/>
  <c r="F8691" i="11"/>
  <c r="F8687" i="11"/>
  <c r="F8683" i="11"/>
  <c r="F8679" i="11"/>
  <c r="F8675" i="11"/>
  <c r="F8671" i="11"/>
  <c r="F8667" i="11"/>
  <c r="F8663" i="11"/>
  <c r="F8659" i="11"/>
  <c r="F8655" i="11"/>
  <c r="F8651" i="11"/>
  <c r="F8647" i="11"/>
  <c r="F8643" i="11"/>
  <c r="F8639" i="11"/>
  <c r="F8635" i="11"/>
  <c r="F8631" i="11"/>
  <c r="F8627" i="11"/>
  <c r="F8623" i="11"/>
  <c r="F8619" i="11"/>
  <c r="F8615" i="11"/>
  <c r="F8611" i="11"/>
  <c r="F8607" i="11"/>
  <c r="F8603" i="11"/>
  <c r="F8599" i="11"/>
  <c r="F8595" i="11"/>
  <c r="F8591" i="11"/>
  <c r="F8587" i="11"/>
  <c r="F8583" i="11"/>
  <c r="F8579" i="11"/>
  <c r="F8575" i="11"/>
  <c r="F8571" i="11"/>
  <c r="F8567" i="11"/>
  <c r="F8563" i="11"/>
  <c r="F8559" i="11"/>
  <c r="F8555" i="11"/>
  <c r="F8551" i="11"/>
  <c r="F8547" i="11"/>
  <c r="F8543" i="11"/>
  <c r="F8539" i="11"/>
  <c r="F8535" i="11"/>
  <c r="F8531" i="11"/>
  <c r="F8527" i="11"/>
  <c r="F8523" i="11"/>
  <c r="F8519" i="11"/>
  <c r="F8515" i="11"/>
  <c r="F8511" i="11"/>
  <c r="F8507" i="11"/>
  <c r="F8503" i="11"/>
  <c r="F8499" i="11"/>
  <c r="F8495" i="11"/>
  <c r="F8491" i="11"/>
  <c r="F8487" i="11"/>
  <c r="F8483" i="11"/>
  <c r="F8479" i="11"/>
  <c r="F8475" i="11"/>
  <c r="F8471" i="11"/>
  <c r="F8467" i="11"/>
  <c r="F8463" i="11"/>
  <c r="F8459" i="11"/>
  <c r="F8455" i="11"/>
  <c r="F8451" i="11"/>
  <c r="F8447" i="11"/>
  <c r="F8443" i="11"/>
  <c r="F8439" i="11"/>
  <c r="F8435" i="11"/>
  <c r="F8431" i="11"/>
  <c r="F8427" i="11"/>
  <c r="F8423" i="11"/>
  <c r="F8419" i="11"/>
  <c r="F8415" i="11"/>
  <c r="F8411" i="11"/>
  <c r="F8407" i="11"/>
  <c r="F8403" i="11"/>
  <c r="F8399" i="11"/>
  <c r="F8395" i="11"/>
  <c r="F8391" i="11"/>
  <c r="F8387" i="11"/>
  <c r="F8383" i="11"/>
  <c r="F8379" i="11"/>
  <c r="F8375" i="11"/>
  <c r="F8371" i="11"/>
  <c r="F8367" i="11"/>
  <c r="F8363" i="11"/>
  <c r="F8359" i="11"/>
  <c r="F8355" i="11"/>
  <c r="F8351" i="11"/>
  <c r="F8347" i="11"/>
  <c r="F8343" i="11"/>
  <c r="F8339" i="11"/>
  <c r="F8335" i="11"/>
  <c r="F8331" i="11"/>
  <c r="F8327" i="11"/>
  <c r="F8323" i="11"/>
  <c r="F8319" i="11"/>
  <c r="F8315" i="11"/>
  <c r="F8311" i="11"/>
  <c r="F8307" i="11"/>
  <c r="F8303" i="11"/>
  <c r="F8299" i="11"/>
  <c r="F8295" i="11"/>
  <c r="F8291" i="11"/>
  <c r="F8287" i="11"/>
  <c r="F8283" i="11"/>
  <c r="F8279" i="11"/>
  <c r="F8275" i="11"/>
  <c r="F8271" i="11"/>
  <c r="F8267" i="11"/>
  <c r="F8263" i="11"/>
  <c r="F8259" i="11"/>
  <c r="F8255" i="11"/>
  <c r="F8251" i="11"/>
  <c r="F8247" i="11"/>
  <c r="F8243" i="11"/>
  <c r="F8239" i="11"/>
  <c r="F8235" i="11"/>
  <c r="F8231" i="11"/>
  <c r="F8227" i="11"/>
  <c r="F8223" i="11"/>
  <c r="F8219" i="11"/>
  <c r="F8215" i="11"/>
  <c r="F8211" i="11"/>
  <c r="F8207" i="11"/>
  <c r="F8203" i="11"/>
  <c r="F8199" i="11"/>
  <c r="F8195" i="11"/>
  <c r="F8191" i="11"/>
  <c r="F8187" i="11"/>
  <c r="F8183" i="11"/>
  <c r="F8179" i="11"/>
  <c r="F8175" i="11"/>
  <c r="F8171" i="11"/>
  <c r="F8167" i="11"/>
  <c r="F8163" i="11"/>
  <c r="F8159" i="11"/>
  <c r="F8155" i="11"/>
  <c r="F8151" i="11"/>
  <c r="F8147" i="11"/>
  <c r="F8143" i="11"/>
  <c r="F8139" i="11"/>
  <c r="F8135" i="11"/>
  <c r="F8131" i="11"/>
  <c r="F8127" i="11"/>
  <c r="F8123" i="11"/>
  <c r="F8119" i="11"/>
  <c r="F8115" i="11"/>
  <c r="F8111" i="11"/>
  <c r="F8107" i="11"/>
  <c r="F8103" i="11"/>
  <c r="F8099" i="11"/>
  <c r="F8095" i="11"/>
  <c r="F8091" i="11"/>
  <c r="F8087" i="11"/>
  <c r="F8083" i="11"/>
  <c r="F8079" i="11"/>
  <c r="F8075" i="11"/>
  <c r="F8071" i="11"/>
  <c r="F8067" i="11"/>
  <c r="F8063" i="11"/>
  <c r="F8059" i="11"/>
  <c r="F8055" i="11"/>
  <c r="F8051" i="11"/>
  <c r="F8047" i="11"/>
  <c r="F8043" i="11"/>
  <c r="F8039" i="11"/>
  <c r="F8035" i="11"/>
  <c r="F8031" i="11"/>
  <c r="F8027" i="11"/>
  <c r="F8023" i="11"/>
  <c r="F8019" i="11"/>
  <c r="F8015" i="11"/>
  <c r="F8011" i="11"/>
  <c r="F8007" i="11"/>
  <c r="F8003" i="11"/>
  <c r="F7999" i="11"/>
  <c r="F7995" i="11"/>
  <c r="F7991" i="11"/>
  <c r="F7987" i="11"/>
  <c r="F7983" i="11"/>
  <c r="F7979" i="11"/>
  <c r="F7975" i="11"/>
  <c r="F7971" i="11"/>
  <c r="F7967" i="11"/>
  <c r="F7963" i="11"/>
  <c r="F7959" i="11"/>
  <c r="F7955" i="11"/>
  <c r="F7951" i="11"/>
  <c r="F7947" i="11"/>
  <c r="F7943" i="11"/>
  <c r="F7939" i="11"/>
  <c r="F7935" i="11"/>
  <c r="F7931" i="11"/>
  <c r="F7927" i="11"/>
  <c r="F7923" i="11"/>
  <c r="F7919" i="11"/>
  <c r="F7915" i="11"/>
  <c r="F7911" i="11"/>
  <c r="F7907" i="11"/>
  <c r="F7903" i="11"/>
  <c r="F7899" i="11"/>
  <c r="F7895" i="11"/>
  <c r="F7891" i="11"/>
  <c r="F7887" i="11"/>
  <c r="F7883" i="11"/>
  <c r="F7879" i="11"/>
  <c r="F7875" i="11"/>
  <c r="F7871" i="11"/>
  <c r="F7867" i="11"/>
  <c r="F7863" i="11"/>
  <c r="F7859" i="11"/>
  <c r="F7855" i="11"/>
  <c r="F7851" i="11"/>
  <c r="F7847" i="11"/>
  <c r="F7843" i="11"/>
  <c r="F7839" i="11"/>
  <c r="F7835" i="11"/>
  <c r="F7831" i="11"/>
  <c r="F7827" i="11"/>
  <c r="F7823" i="11"/>
  <c r="F7819" i="11"/>
  <c r="F7815" i="11"/>
  <c r="F7811" i="11"/>
  <c r="F7807" i="11"/>
  <c r="F7803" i="11"/>
  <c r="F7799" i="11"/>
  <c r="F7795" i="11"/>
  <c r="F7791" i="11"/>
  <c r="F7787" i="11"/>
  <c r="F7783" i="11"/>
  <c r="F7779" i="11"/>
  <c r="F7775" i="11"/>
  <c r="F7771" i="11"/>
  <c r="F7767" i="11"/>
  <c r="F7763" i="11"/>
  <c r="F7759" i="11"/>
  <c r="F7755" i="11"/>
  <c r="F7751" i="11"/>
  <c r="F7747" i="11"/>
  <c r="F7743" i="11"/>
  <c r="F7739" i="11"/>
  <c r="F7735" i="11"/>
  <c r="F7731" i="11"/>
  <c r="F7727" i="11"/>
  <c r="F7723" i="11"/>
  <c r="F7719" i="11"/>
  <c r="F7715" i="11"/>
  <c r="F7711" i="11"/>
  <c r="F7707" i="11"/>
  <c r="F7703" i="11"/>
  <c r="F7699" i="11"/>
  <c r="F7695" i="11"/>
  <c r="F7691" i="11"/>
  <c r="F7687" i="11"/>
  <c r="F7683" i="11"/>
  <c r="F7679" i="11"/>
  <c r="F7675" i="11"/>
  <c r="F7671" i="11"/>
  <c r="F7667" i="11"/>
  <c r="F7663" i="11"/>
  <c r="F7659" i="11"/>
  <c r="F7655" i="11"/>
  <c r="F7651" i="11"/>
  <c r="F7647" i="11"/>
  <c r="F7643" i="11"/>
  <c r="F7639" i="11"/>
  <c r="F7635" i="11"/>
  <c r="F7631" i="11"/>
  <c r="F7627" i="11"/>
  <c r="F7623" i="11"/>
  <c r="F7619" i="11"/>
  <c r="F7615" i="11"/>
  <c r="F7611" i="11"/>
  <c r="F7607" i="11"/>
  <c r="F7603" i="11"/>
  <c r="F7599" i="11"/>
  <c r="F7595" i="11"/>
  <c r="F7591" i="11"/>
  <c r="F7587" i="11"/>
  <c r="F7583" i="11"/>
  <c r="F7579" i="11"/>
  <c r="F7575" i="11"/>
  <c r="F7571" i="11"/>
  <c r="F7567" i="11"/>
  <c r="F7563" i="11"/>
  <c r="F7559" i="11"/>
  <c r="F7555" i="11"/>
  <c r="F7551" i="11"/>
  <c r="F7547" i="11"/>
  <c r="F7543" i="11"/>
  <c r="F7539" i="11"/>
  <c r="F7535" i="11"/>
  <c r="F7531" i="11"/>
  <c r="F7527" i="11"/>
  <c r="F7523" i="11"/>
  <c r="F7519" i="11"/>
  <c r="F7515" i="11"/>
  <c r="F7511" i="11"/>
  <c r="F7507" i="11"/>
  <c r="F7503" i="11"/>
  <c r="F7499" i="11"/>
  <c r="F7495" i="11"/>
  <c r="F7491" i="11"/>
  <c r="F7487" i="11"/>
  <c r="F7483" i="11"/>
  <c r="F7479" i="11"/>
  <c r="F7475" i="11"/>
  <c r="F7471" i="11"/>
  <c r="F7467" i="11"/>
  <c r="F7463" i="11"/>
  <c r="F7459" i="11"/>
  <c r="F7455" i="11"/>
  <c r="F7451" i="11"/>
  <c r="F7447" i="11"/>
  <c r="F7443" i="11"/>
  <c r="F7439" i="11"/>
  <c r="F7435" i="11"/>
  <c r="F7431" i="11"/>
  <c r="F7427" i="11"/>
  <c r="F7423" i="11"/>
  <c r="F7419" i="11"/>
  <c r="F7415" i="11"/>
  <c r="F7411" i="11"/>
  <c r="F7407" i="11"/>
  <c r="F7403" i="11"/>
  <c r="F7399" i="11"/>
  <c r="F7395" i="11"/>
  <c r="F7391" i="11"/>
  <c r="F7387" i="11"/>
  <c r="F7383" i="11"/>
  <c r="F7379" i="11"/>
  <c r="F7375" i="11"/>
  <c r="F7371" i="11"/>
  <c r="F7367" i="11"/>
  <c r="F7363" i="11"/>
  <c r="F7359" i="11"/>
  <c r="F7355" i="11"/>
  <c r="F7351" i="11"/>
  <c r="F7347" i="11"/>
  <c r="F7343" i="11"/>
  <c r="F7339" i="11"/>
  <c r="F7335" i="11"/>
  <c r="F7331" i="11"/>
  <c r="F7327" i="11"/>
  <c r="F7323" i="11"/>
  <c r="F7319" i="11"/>
  <c r="F7315" i="11"/>
  <c r="F7311" i="11"/>
  <c r="F7307" i="11"/>
  <c r="F7303" i="11"/>
  <c r="F7299" i="11"/>
  <c r="F7295" i="11"/>
  <c r="F7291" i="11"/>
  <c r="F7287" i="11"/>
  <c r="F7283" i="11"/>
  <c r="F7279" i="11"/>
  <c r="F7275" i="11"/>
  <c r="F7271" i="11"/>
  <c r="F7267" i="11"/>
  <c r="F7263" i="11"/>
  <c r="F7259" i="11"/>
  <c r="F7255" i="11"/>
  <c r="F7251" i="11"/>
  <c r="F7247" i="11"/>
  <c r="F7243" i="11"/>
  <c r="F7239" i="11"/>
  <c r="F7235" i="11"/>
  <c r="F7231" i="11"/>
  <c r="F7227" i="11"/>
  <c r="F7223" i="11"/>
  <c r="F7219" i="11"/>
  <c r="F7215" i="11"/>
  <c r="F7211" i="11"/>
  <c r="F7207" i="11"/>
  <c r="F7203" i="11"/>
  <c r="F7199" i="11"/>
  <c r="F7195" i="11"/>
  <c r="F7191" i="11"/>
  <c r="F7187" i="11"/>
  <c r="F7183" i="11"/>
  <c r="F7179" i="11"/>
  <c r="F7175" i="11"/>
  <c r="F7171" i="11"/>
  <c r="F7167" i="11"/>
  <c r="F7163" i="11"/>
  <c r="F7159" i="11"/>
  <c r="F7155" i="11"/>
  <c r="F7151" i="11"/>
  <c r="F7147" i="11"/>
  <c r="F7143" i="11"/>
  <c r="F7139" i="11"/>
  <c r="F7135" i="11"/>
  <c r="F7131" i="11"/>
  <c r="F7127" i="11"/>
  <c r="F7123" i="11"/>
  <c r="F7119" i="11"/>
  <c r="F7115" i="11"/>
  <c r="F7111" i="11"/>
  <c r="F7107" i="11"/>
  <c r="F7103" i="11"/>
  <c r="F7099" i="11"/>
  <c r="F7095" i="11"/>
  <c r="F7091" i="11"/>
  <c r="F7087" i="11"/>
  <c r="F7083" i="11"/>
  <c r="F7079" i="11"/>
  <c r="F7075" i="11"/>
  <c r="F7071" i="11"/>
  <c r="F7067" i="11"/>
  <c r="F7063" i="11"/>
  <c r="F7059" i="11"/>
  <c r="F7055" i="11"/>
  <c r="F7051" i="11"/>
  <c r="F7047" i="11"/>
  <c r="F7043" i="11"/>
  <c r="F7039" i="11"/>
  <c r="F7035" i="11"/>
  <c r="F7031" i="11"/>
  <c r="F7027" i="11"/>
  <c r="F7023" i="11"/>
  <c r="F7019" i="11"/>
  <c r="F7015" i="11"/>
  <c r="F7011" i="11"/>
  <c r="F7007" i="11"/>
  <c r="F7003" i="11"/>
  <c r="F6999" i="11"/>
  <c r="F6995" i="11"/>
  <c r="F6991" i="11"/>
  <c r="F6987" i="11"/>
  <c r="F6983" i="11"/>
  <c r="F6979" i="11"/>
  <c r="F6975" i="11"/>
  <c r="F6971" i="11"/>
  <c r="F6967" i="11"/>
  <c r="F6963" i="11"/>
  <c r="F6959" i="11"/>
  <c r="F6955" i="11"/>
  <c r="F6951" i="11"/>
  <c r="F6947" i="11"/>
  <c r="F6943" i="11"/>
  <c r="F6939" i="11"/>
  <c r="F6935" i="11"/>
  <c r="F6931" i="11"/>
  <c r="F6927" i="11"/>
  <c r="F6923" i="11"/>
  <c r="F6919" i="11"/>
  <c r="F6915" i="11"/>
  <c r="F6911" i="11"/>
  <c r="F6907" i="11"/>
  <c r="F6903" i="11"/>
  <c r="F6899" i="11"/>
  <c r="F6895" i="11"/>
  <c r="F6891" i="11"/>
  <c r="F6887" i="11"/>
  <c r="F6883" i="11"/>
  <c r="F6879" i="11"/>
  <c r="F6875" i="11"/>
  <c r="F6871" i="11"/>
  <c r="F6867" i="11"/>
  <c r="F6863" i="11"/>
  <c r="F6859" i="11"/>
  <c r="F6855" i="11"/>
  <c r="F6851" i="11"/>
  <c r="F6847" i="11"/>
  <c r="F6843" i="11"/>
  <c r="F6839" i="11"/>
  <c r="F6835" i="11"/>
  <c r="F6831" i="11"/>
  <c r="F6827" i="11"/>
  <c r="F6823" i="11"/>
  <c r="F6819" i="11"/>
  <c r="F6815" i="11"/>
  <c r="F6811" i="11"/>
  <c r="F6807" i="11"/>
  <c r="F6803" i="11"/>
  <c r="F6799" i="11"/>
  <c r="F6795" i="11"/>
  <c r="F6791" i="11"/>
  <c r="F6787" i="11"/>
  <c r="F6783" i="11"/>
  <c r="F6779" i="11"/>
  <c r="F6775" i="11"/>
  <c r="F6771" i="11"/>
  <c r="F6767" i="11"/>
  <c r="F6763" i="11"/>
  <c r="F6759" i="11"/>
  <c r="F6755" i="11"/>
  <c r="F6751" i="11"/>
  <c r="F6747" i="11"/>
  <c r="F6743" i="11"/>
  <c r="F6739" i="11"/>
  <c r="F6735" i="11"/>
  <c r="F6731" i="11"/>
  <c r="F6727" i="11"/>
  <c r="F6723" i="11"/>
  <c r="F6719" i="11"/>
  <c r="F6715" i="11"/>
  <c r="F6711" i="11"/>
  <c r="F6707" i="11"/>
  <c r="F6703" i="11"/>
  <c r="F6699" i="11"/>
  <c r="F6695" i="11"/>
  <c r="F6691" i="11"/>
  <c r="F6687" i="11"/>
  <c r="F6683" i="11"/>
  <c r="F6679" i="11"/>
  <c r="F6675" i="11"/>
  <c r="F6671" i="11"/>
  <c r="F6667" i="11"/>
  <c r="F6663" i="11"/>
  <c r="F6659" i="11"/>
  <c r="F6655" i="11"/>
  <c r="F6651" i="11"/>
  <c r="F6647" i="11"/>
  <c r="F6643" i="11"/>
  <c r="F6639" i="11"/>
  <c r="F6635" i="11"/>
  <c r="F6631" i="11"/>
  <c r="F6627" i="11"/>
  <c r="F6623" i="11"/>
  <c r="F6619" i="11"/>
  <c r="F6615" i="11"/>
  <c r="F6611" i="11"/>
  <c r="F6607" i="11"/>
  <c r="F6603" i="11"/>
  <c r="F6599" i="11"/>
  <c r="F6595" i="11"/>
  <c r="F6591" i="11"/>
  <c r="F6587" i="11"/>
  <c r="F6583" i="11"/>
  <c r="F6579" i="11"/>
  <c r="F6575" i="11"/>
  <c r="F6571" i="11"/>
  <c r="F6567" i="11"/>
  <c r="F6563" i="11"/>
  <c r="F6559" i="11"/>
  <c r="F6555" i="11"/>
  <c r="F6551" i="11"/>
  <c r="F6547" i="11"/>
  <c r="F6543" i="11"/>
  <c r="F6539" i="11"/>
  <c r="F6535" i="11"/>
  <c r="F6531" i="11"/>
  <c r="F6527" i="11"/>
  <c r="F6523" i="11"/>
  <c r="F6519" i="11"/>
  <c r="F6515" i="11"/>
  <c r="F6511" i="11"/>
  <c r="F6507" i="11"/>
  <c r="F6503" i="11"/>
  <c r="F6499" i="11"/>
  <c r="F6495" i="11"/>
  <c r="F6491" i="11"/>
  <c r="F6487" i="11"/>
  <c r="F6483" i="11"/>
  <c r="F6479" i="11"/>
  <c r="F6475" i="11"/>
  <c r="F6471" i="11"/>
  <c r="F6467" i="11"/>
  <c r="F6463" i="11"/>
  <c r="F6459" i="11"/>
  <c r="F6455" i="11"/>
  <c r="F6451" i="11"/>
  <c r="F6447" i="11"/>
  <c r="F6443" i="11"/>
  <c r="F6439" i="11"/>
  <c r="F6435" i="11"/>
  <c r="F6431" i="11"/>
  <c r="F6427" i="11"/>
  <c r="F6423" i="11"/>
  <c r="F6419" i="11"/>
  <c r="F6415" i="11"/>
  <c r="F6411" i="11"/>
  <c r="F6407" i="11"/>
  <c r="F6403" i="11"/>
  <c r="F6399" i="11"/>
  <c r="F6395" i="11"/>
  <c r="F6391" i="11"/>
  <c r="F6387" i="11"/>
  <c r="F6383" i="11"/>
  <c r="F6379" i="11"/>
  <c r="F6375" i="11"/>
  <c r="F6371" i="11"/>
  <c r="F6367" i="11"/>
  <c r="F6363" i="11"/>
  <c r="F6359" i="11"/>
  <c r="F6355" i="11"/>
  <c r="F6351" i="11"/>
  <c r="F6347" i="11"/>
  <c r="F6343" i="11"/>
  <c r="F6339" i="11"/>
  <c r="F6335" i="11"/>
  <c r="F6331" i="11"/>
  <c r="F6327" i="11"/>
  <c r="F6323" i="11"/>
  <c r="F6319" i="11"/>
  <c r="F6315" i="11"/>
  <c r="F6311" i="11"/>
  <c r="F6307" i="11"/>
  <c r="F6303" i="11"/>
  <c r="F6299" i="11"/>
  <c r="F6295" i="11"/>
  <c r="F6291" i="11"/>
  <c r="F6287" i="11"/>
  <c r="F6283" i="11"/>
  <c r="F6279" i="11"/>
  <c r="F6275" i="11"/>
  <c r="F6271" i="11"/>
  <c r="F6267" i="11"/>
  <c r="F6263" i="11"/>
  <c r="F6259" i="11"/>
  <c r="F6255" i="11"/>
  <c r="F6251" i="11"/>
  <c r="F6247" i="11"/>
  <c r="F6243" i="11"/>
  <c r="F6239" i="11"/>
  <c r="F6235" i="11"/>
  <c r="F6231" i="11"/>
  <c r="F6227" i="11"/>
  <c r="F6223" i="11"/>
  <c r="F6219" i="11"/>
  <c r="F6215" i="11"/>
  <c r="F6211" i="11"/>
  <c r="F6207" i="11"/>
  <c r="F6203" i="11"/>
  <c r="F6199" i="11"/>
  <c r="F6195" i="11"/>
  <c r="F6191" i="11"/>
  <c r="F6187" i="11"/>
  <c r="F6183" i="11"/>
  <c r="F6179" i="11"/>
  <c r="F6175" i="11"/>
  <c r="F6171" i="11"/>
  <c r="F6167" i="11"/>
  <c r="F6163" i="11"/>
  <c r="F6159" i="11"/>
  <c r="F6155" i="11"/>
  <c r="F6151" i="11"/>
  <c r="F6147" i="11"/>
  <c r="F6143" i="11"/>
  <c r="F6139" i="11"/>
  <c r="F6135" i="11"/>
  <c r="F6131" i="11"/>
  <c r="F6127" i="11"/>
  <c r="F6123" i="11"/>
  <c r="F6119" i="11"/>
  <c r="F6115" i="11"/>
  <c r="F6111" i="11"/>
  <c r="F6107" i="11"/>
  <c r="F6103" i="11"/>
  <c r="F6099" i="11"/>
  <c r="F6095" i="11"/>
  <c r="F6091" i="11"/>
  <c r="F6087" i="11"/>
  <c r="F6083" i="11"/>
  <c r="F6079" i="11"/>
  <c r="F6075" i="11"/>
  <c r="F6071" i="11"/>
  <c r="F6067" i="11"/>
  <c r="F6063" i="11"/>
  <c r="F6059" i="11"/>
  <c r="F6055" i="11"/>
  <c r="F6051" i="11"/>
  <c r="F6047" i="11"/>
  <c r="F6043" i="11"/>
  <c r="F6039" i="11"/>
  <c r="F6035" i="11"/>
  <c r="F6031" i="11"/>
  <c r="F6027" i="11"/>
  <c r="F6023" i="11"/>
  <c r="F6019" i="11"/>
  <c r="F6015" i="11"/>
  <c r="F6011" i="11"/>
  <c r="F6007" i="11"/>
  <c r="F6003" i="11"/>
  <c r="F5999" i="11"/>
  <c r="F5995" i="11"/>
  <c r="F5991" i="11"/>
  <c r="F5987" i="11"/>
  <c r="F5983" i="11"/>
  <c r="F5979" i="11"/>
  <c r="F5975" i="11"/>
  <c r="F5971" i="11"/>
  <c r="F5967" i="11"/>
  <c r="F5963" i="11"/>
  <c r="F5959" i="11"/>
  <c r="F5955" i="11"/>
  <c r="F5951" i="11"/>
  <c r="F5947" i="11"/>
  <c r="F5943" i="11"/>
  <c r="F5939" i="11"/>
  <c r="F5935" i="11"/>
  <c r="F5931" i="11"/>
  <c r="F5927" i="11"/>
  <c r="F5923" i="11"/>
  <c r="F5919" i="11"/>
  <c r="F5915" i="11"/>
  <c r="F5911" i="11"/>
  <c r="F5907" i="11"/>
  <c r="F5903" i="11"/>
  <c r="F5899" i="11"/>
  <c r="F5895" i="11"/>
  <c r="F5891" i="11"/>
  <c r="F5887" i="11"/>
  <c r="F5883" i="11"/>
  <c r="F5879" i="11"/>
  <c r="F5875" i="11"/>
  <c r="F5871" i="11"/>
  <c r="F5867" i="11"/>
  <c r="F5863" i="11"/>
  <c r="F5859" i="11"/>
  <c r="F5855" i="11"/>
  <c r="F5851" i="11"/>
  <c r="F5847" i="11"/>
  <c r="F5843" i="11"/>
  <c r="F5839" i="11"/>
  <c r="F5835" i="11"/>
  <c r="F5831" i="11"/>
  <c r="F5827" i="11"/>
  <c r="F5823" i="11"/>
  <c r="F5819" i="11"/>
  <c r="F5815" i="11"/>
  <c r="F5811" i="11"/>
  <c r="F5807" i="11"/>
  <c r="F5803" i="11"/>
  <c r="F5799" i="11"/>
  <c r="F5795" i="11"/>
  <c r="F5791" i="11"/>
  <c r="F5787" i="11"/>
  <c r="F5783" i="11"/>
  <c r="F5779" i="11"/>
  <c r="F5775" i="11"/>
  <c r="F5771" i="11"/>
  <c r="F5767" i="11"/>
  <c r="F5763" i="11"/>
  <c r="F5759" i="11"/>
  <c r="F5755" i="11"/>
  <c r="F5751" i="11"/>
  <c r="F5747" i="11"/>
  <c r="F5743" i="11"/>
  <c r="F5739" i="11"/>
  <c r="F5735" i="11"/>
  <c r="F5731" i="11"/>
  <c r="F5727" i="11"/>
  <c r="F5723" i="11"/>
  <c r="F5719" i="11"/>
  <c r="F5715" i="11"/>
  <c r="F5711" i="11"/>
  <c r="F5707" i="11"/>
  <c r="F5703" i="11"/>
  <c r="F5699" i="11"/>
  <c r="F5695" i="11"/>
  <c r="F5691" i="11"/>
  <c r="F5687" i="11"/>
  <c r="F5683" i="11"/>
  <c r="F5679" i="11"/>
  <c r="F5675" i="11"/>
  <c r="F5671" i="11"/>
  <c r="F5667" i="11"/>
  <c r="F5663" i="11"/>
  <c r="F5659" i="11"/>
  <c r="F5655" i="11"/>
  <c r="F5651" i="11"/>
  <c r="F5647" i="11"/>
  <c r="F5643" i="11"/>
  <c r="F5639" i="11"/>
  <c r="F5635" i="11"/>
  <c r="F5631" i="11"/>
  <c r="F5627" i="11"/>
  <c r="F5623" i="11"/>
  <c r="F5619" i="11"/>
  <c r="F5615" i="11"/>
  <c r="F5611" i="11"/>
  <c r="F5607" i="11"/>
  <c r="F5603" i="11"/>
  <c r="F5599" i="11"/>
  <c r="F5595" i="11"/>
  <c r="F5591" i="11"/>
  <c r="F5587" i="11"/>
  <c r="F5583" i="11"/>
  <c r="F5579" i="11"/>
  <c r="F5575" i="11"/>
  <c r="F5571" i="11"/>
  <c r="F5567" i="11"/>
  <c r="F5563" i="11"/>
  <c r="F5559" i="11"/>
  <c r="F5555" i="11"/>
  <c r="F5551" i="11"/>
  <c r="F5547" i="11"/>
  <c r="F5543" i="11"/>
  <c r="F5539" i="11"/>
  <c r="F5535" i="11"/>
  <c r="F5531" i="11"/>
  <c r="F5527" i="11"/>
  <c r="F5523" i="11"/>
  <c r="F5519" i="11"/>
  <c r="F5515" i="11"/>
  <c r="F5511" i="11"/>
  <c r="F5507" i="11"/>
  <c r="F5503" i="11"/>
  <c r="F5499" i="11"/>
  <c r="F5495" i="11"/>
  <c r="F5491" i="11"/>
  <c r="F5487" i="11"/>
  <c r="F5483" i="11"/>
  <c r="F5479" i="11"/>
  <c r="F5475" i="11"/>
  <c r="F5471" i="11"/>
  <c r="F5467" i="11"/>
  <c r="F5463" i="11"/>
  <c r="F5459" i="11"/>
  <c r="F5455" i="11"/>
  <c r="F5451" i="11"/>
  <c r="F5447" i="11"/>
  <c r="F5443" i="11"/>
  <c r="F5439" i="11"/>
  <c r="F5435" i="11"/>
  <c r="F5431" i="11"/>
  <c r="F5427" i="11"/>
  <c r="F5423" i="11"/>
  <c r="F5419" i="11"/>
  <c r="F5415" i="11"/>
  <c r="F5411" i="11"/>
  <c r="F5407" i="11"/>
  <c r="F5403" i="11"/>
  <c r="F5399" i="11"/>
  <c r="F5395" i="11"/>
  <c r="F5391" i="11"/>
  <c r="F5387" i="11"/>
  <c r="F5383" i="11"/>
  <c r="F5379" i="11"/>
  <c r="F5375" i="11"/>
  <c r="F5371" i="11"/>
  <c r="F5367" i="11"/>
  <c r="F5363" i="11"/>
  <c r="F5359" i="11"/>
  <c r="F5355" i="11"/>
  <c r="F5351" i="11"/>
  <c r="F5347" i="11"/>
  <c r="F5343" i="11"/>
  <c r="F5339" i="11"/>
  <c r="F5335" i="11"/>
  <c r="F5331" i="11"/>
  <c r="F5327" i="11"/>
  <c r="F5323" i="11"/>
  <c r="F5319" i="11"/>
  <c r="F5315" i="11"/>
  <c r="F5311" i="11"/>
  <c r="F5307" i="11"/>
  <c r="F5303" i="11"/>
  <c r="F5299" i="11"/>
  <c r="F5295" i="11"/>
  <c r="F5291" i="11"/>
  <c r="F5287" i="11"/>
  <c r="F5283" i="11"/>
  <c r="F5279" i="11"/>
  <c r="F5275" i="11"/>
  <c r="F5271" i="11"/>
  <c r="F5267" i="11"/>
  <c r="F5263" i="11"/>
  <c r="F5259" i="11"/>
  <c r="F5255" i="11"/>
  <c r="F5251" i="11"/>
  <c r="F5247" i="11"/>
  <c r="F5243" i="11"/>
  <c r="F5239" i="11"/>
  <c r="F5235" i="11"/>
  <c r="F5231" i="11"/>
  <c r="F5227" i="11"/>
  <c r="F5223" i="11"/>
  <c r="F5219" i="11"/>
  <c r="F5215" i="11"/>
  <c r="F5211" i="11"/>
  <c r="F5207" i="11"/>
  <c r="F5203" i="11"/>
  <c r="F5199" i="11"/>
  <c r="F5195" i="11"/>
  <c r="F5191" i="11"/>
  <c r="F5187" i="11"/>
  <c r="F5183" i="11"/>
  <c r="F5179" i="11"/>
  <c r="F5175" i="11"/>
  <c r="F5171" i="11"/>
  <c r="F5167" i="11"/>
  <c r="F5163" i="11"/>
  <c r="F5159" i="11"/>
  <c r="F5155" i="11"/>
  <c r="F5151" i="11"/>
  <c r="F5147" i="11"/>
  <c r="F5143" i="11"/>
  <c r="F5139" i="11"/>
  <c r="F5135" i="11"/>
  <c r="F5131" i="11"/>
  <c r="F5127" i="11"/>
  <c r="F5123" i="11"/>
  <c r="F5119" i="11"/>
  <c r="F5115" i="11"/>
  <c r="F5111" i="11"/>
  <c r="F5107" i="11"/>
  <c r="F5103" i="11"/>
  <c r="F5099" i="11"/>
  <c r="F5095" i="11"/>
  <c r="F5091" i="11"/>
  <c r="F5087" i="11"/>
  <c r="F5083" i="11"/>
  <c r="F5079" i="11"/>
  <c r="F5075" i="11"/>
  <c r="F5071" i="11"/>
  <c r="F5067" i="11"/>
  <c r="F5063" i="11"/>
  <c r="F5059" i="11"/>
  <c r="F5055" i="11"/>
  <c r="F5051" i="11"/>
  <c r="F5047" i="11"/>
  <c r="F5043" i="11"/>
  <c r="F5039" i="11"/>
  <c r="F5035" i="11"/>
  <c r="F5031" i="11"/>
  <c r="F5027" i="11"/>
  <c r="F5023" i="11"/>
  <c r="F5019" i="11"/>
  <c r="F5015" i="11"/>
  <c r="F5011" i="11"/>
  <c r="F5007" i="11"/>
  <c r="F5003" i="11"/>
  <c r="F4999" i="11"/>
  <c r="F4995" i="11"/>
  <c r="F4991" i="11"/>
  <c r="F4987" i="11"/>
  <c r="F4983" i="11"/>
  <c r="F4979" i="11"/>
  <c r="F4975" i="11"/>
  <c r="F4971" i="11"/>
  <c r="F4967" i="11"/>
  <c r="F4963" i="11"/>
  <c r="F4959" i="11"/>
  <c r="F4955" i="11"/>
  <c r="F4951" i="11"/>
  <c r="F4947" i="11"/>
  <c r="F4943" i="11"/>
  <c r="F4939" i="11"/>
  <c r="F4935" i="11"/>
  <c r="F4931" i="11"/>
  <c r="F4927" i="11"/>
  <c r="F4923" i="11"/>
  <c r="F4919" i="11"/>
  <c r="F4915" i="11"/>
  <c r="F4911" i="11"/>
  <c r="F4907" i="11"/>
  <c r="F4903" i="11"/>
  <c r="F4899" i="11"/>
  <c r="F4895" i="11"/>
  <c r="F4891" i="11"/>
  <c r="F4887" i="11"/>
  <c r="F4883" i="11"/>
  <c r="F4879" i="11"/>
  <c r="F4875" i="11"/>
  <c r="F4871" i="11"/>
  <c r="F4867" i="11"/>
  <c r="F4863" i="11"/>
  <c r="F4859" i="11"/>
  <c r="F4855" i="11"/>
  <c r="F4851" i="11"/>
  <c r="F4847" i="11"/>
  <c r="F4843" i="11"/>
  <c r="F4839" i="11"/>
  <c r="F4835" i="11"/>
  <c r="F4831" i="11"/>
  <c r="F4827" i="11"/>
  <c r="F4823" i="11"/>
  <c r="F4819" i="11"/>
  <c r="F4815" i="11"/>
  <c r="F4811" i="11"/>
  <c r="F4807" i="11"/>
  <c r="F4803" i="11"/>
  <c r="F4799" i="11"/>
  <c r="F4795" i="11"/>
  <c r="F4791" i="11"/>
  <c r="F4787" i="11"/>
  <c r="F4783" i="11"/>
  <c r="F4779" i="11"/>
  <c r="F4775" i="11"/>
  <c r="F4771" i="11"/>
  <c r="F4767" i="11"/>
  <c r="F4763" i="11"/>
  <c r="F4759" i="11"/>
  <c r="F4755" i="11"/>
  <c r="F4751" i="11"/>
  <c r="F4747" i="11"/>
  <c r="F4743" i="11"/>
  <c r="F4739" i="11"/>
  <c r="F4735" i="11"/>
  <c r="F4731" i="11"/>
  <c r="F4727" i="11"/>
  <c r="F4723" i="11"/>
  <c r="F4719" i="11"/>
  <c r="F4715" i="11"/>
  <c r="F4711" i="11"/>
  <c r="F4707" i="11"/>
  <c r="F4703" i="11"/>
  <c r="F4699" i="11"/>
  <c r="F4695" i="11"/>
  <c r="F4691" i="11"/>
  <c r="F4687" i="11"/>
  <c r="F4683" i="11"/>
  <c r="F4679" i="11"/>
  <c r="F4675" i="11"/>
  <c r="F4671" i="11"/>
  <c r="F4667" i="11"/>
  <c r="F4663" i="11"/>
  <c r="F4659" i="11"/>
  <c r="F4655" i="11"/>
  <c r="F4651" i="11"/>
  <c r="F4647" i="11"/>
  <c r="F4643" i="11"/>
  <c r="F4639" i="11"/>
  <c r="F4635" i="11"/>
  <c r="F4631" i="11"/>
  <c r="F4627" i="11"/>
  <c r="F4623" i="11"/>
  <c r="F4619" i="11"/>
  <c r="F4615" i="11"/>
  <c r="F4611" i="11"/>
  <c r="F4607" i="11"/>
  <c r="F4603" i="11"/>
  <c r="F4599" i="11"/>
  <c r="F4595" i="11"/>
  <c r="F4591" i="11"/>
  <c r="F4587" i="11"/>
  <c r="F4583" i="11"/>
  <c r="F4579" i="11"/>
  <c r="F4575" i="11"/>
  <c r="F4571" i="11"/>
  <c r="F4567" i="11"/>
  <c r="F4563" i="11"/>
  <c r="F4559" i="11"/>
  <c r="F4555" i="11"/>
  <c r="F4551" i="11"/>
  <c r="F4547" i="11"/>
  <c r="F4543" i="11"/>
  <c r="F4539" i="11"/>
  <c r="F4535" i="11"/>
  <c r="F4531" i="11"/>
  <c r="F4527" i="11"/>
  <c r="F4523" i="11"/>
  <c r="F4519" i="11"/>
  <c r="F4515" i="11"/>
  <c r="F4511" i="11"/>
  <c r="F4507" i="11"/>
  <c r="F4503" i="11"/>
  <c r="F4499" i="11"/>
  <c r="F4495" i="11"/>
  <c r="F4491" i="11"/>
  <c r="F4487" i="11"/>
  <c r="F4483" i="11"/>
  <c r="F4479" i="11"/>
  <c r="F4475" i="11"/>
  <c r="F4471" i="11"/>
  <c r="F4467" i="11"/>
  <c r="F4463" i="11"/>
  <c r="F4459" i="11"/>
  <c r="F4455" i="11"/>
  <c r="F4451" i="11"/>
  <c r="F4447" i="11"/>
  <c r="F4443" i="11"/>
  <c r="F4439" i="11"/>
  <c r="F4435" i="11"/>
  <c r="F4431" i="11"/>
  <c r="F4427" i="11"/>
  <c r="F4423" i="11"/>
  <c r="F4419" i="11"/>
  <c r="F4415" i="11"/>
  <c r="F4411" i="11"/>
  <c r="F4407" i="11"/>
  <c r="F4403" i="11"/>
  <c r="F4399" i="11"/>
  <c r="F4395" i="11"/>
  <c r="F4391" i="11"/>
  <c r="F4387" i="11"/>
  <c r="F4383" i="11"/>
  <c r="F4379" i="11"/>
  <c r="F4375" i="11"/>
  <c r="F4371" i="11"/>
  <c r="F4367" i="11"/>
  <c r="F4363" i="11"/>
  <c r="F4359" i="11"/>
  <c r="F4355" i="11"/>
  <c r="F4351" i="11"/>
  <c r="F4347" i="11"/>
  <c r="F4343" i="11"/>
  <c r="F4339" i="11"/>
  <c r="F4335" i="11"/>
  <c r="F4331" i="11"/>
  <c r="F4327" i="11"/>
  <c r="F4323" i="11"/>
  <c r="F4319" i="11"/>
  <c r="F4315" i="11"/>
  <c r="F4311" i="11"/>
  <c r="F4307" i="11"/>
  <c r="F4303" i="11"/>
  <c r="F4299" i="11"/>
  <c r="F4295" i="11"/>
  <c r="F4291" i="11"/>
  <c r="F4287" i="11"/>
  <c r="F4283" i="11"/>
  <c r="F4279" i="11"/>
  <c r="F4275" i="11"/>
  <c r="F4271" i="11"/>
  <c r="F4267" i="11"/>
  <c r="F4263" i="11"/>
  <c r="F4259" i="11"/>
  <c r="F4255" i="11"/>
  <c r="F4251" i="11"/>
  <c r="F4247" i="11"/>
  <c r="F4243" i="11"/>
  <c r="F4239" i="11"/>
  <c r="F4235" i="11"/>
  <c r="F4231" i="11"/>
  <c r="F4227" i="11"/>
  <c r="F4223" i="11"/>
  <c r="F4219" i="11"/>
  <c r="F4215" i="11"/>
  <c r="F4211" i="11"/>
  <c r="F4207" i="11"/>
  <c r="F4203" i="11"/>
  <c r="F4199" i="11"/>
  <c r="F4195" i="11"/>
  <c r="F4191" i="11"/>
  <c r="F4187" i="11"/>
  <c r="F4183" i="11"/>
  <c r="F4179" i="11"/>
  <c r="F4175" i="11"/>
  <c r="F4171" i="11"/>
  <c r="F4167" i="11"/>
  <c r="F4163" i="11"/>
  <c r="F4159" i="11"/>
  <c r="F4155" i="11"/>
  <c r="F4151" i="11"/>
  <c r="F4147" i="11"/>
  <c r="F4143" i="11"/>
  <c r="F4139" i="11"/>
  <c r="F4135" i="11"/>
  <c r="F4131" i="11"/>
  <c r="F4127" i="11"/>
  <c r="F4123" i="11"/>
  <c r="F4119" i="11"/>
  <c r="F4115" i="11"/>
  <c r="F4111" i="11"/>
  <c r="F4107" i="11"/>
  <c r="F4103" i="11"/>
  <c r="F4099" i="11"/>
  <c r="F4095" i="11"/>
  <c r="F4091" i="11"/>
  <c r="F4087" i="11"/>
  <c r="F4083" i="11"/>
  <c r="F4079" i="11"/>
  <c r="F4075" i="11"/>
  <c r="F4071" i="11"/>
  <c r="F4067" i="11"/>
  <c r="F4063" i="11"/>
  <c r="F4059" i="11"/>
  <c r="F4055" i="11"/>
  <c r="F4051" i="11"/>
  <c r="F4047" i="11"/>
  <c r="F4043" i="11"/>
  <c r="F4039" i="11"/>
  <c r="F4035" i="11"/>
  <c r="F4031" i="11"/>
  <c r="F4027" i="11"/>
  <c r="F4023" i="11"/>
  <c r="F4019" i="11"/>
  <c r="F4015" i="11"/>
  <c r="F4011" i="11"/>
  <c r="F4007" i="11"/>
  <c r="F4003" i="11"/>
  <c r="F3999" i="11"/>
  <c r="F3995" i="11"/>
  <c r="F3991" i="11"/>
  <c r="F3987" i="11"/>
  <c r="F3983" i="11"/>
  <c r="F3979" i="11"/>
  <c r="F3975" i="11"/>
  <c r="F3971" i="11"/>
  <c r="F3967" i="11"/>
  <c r="F3963" i="11"/>
  <c r="F3959" i="11"/>
  <c r="F3955" i="11"/>
  <c r="F3951" i="11"/>
  <c r="F3947" i="11"/>
  <c r="F3943" i="11"/>
  <c r="F3939" i="11"/>
  <c r="F3935" i="11"/>
  <c r="F3931" i="11"/>
  <c r="F3927" i="11"/>
  <c r="F3923" i="11"/>
  <c r="F3919" i="11"/>
  <c r="F3915" i="11"/>
  <c r="F3911" i="11"/>
  <c r="F3907" i="11"/>
  <c r="F3903" i="11"/>
  <c r="F3899" i="11"/>
  <c r="F3895" i="11"/>
  <c r="F3891" i="11"/>
  <c r="F3887" i="11"/>
  <c r="F3883" i="11"/>
  <c r="F3879" i="11"/>
  <c r="F3875" i="11"/>
  <c r="F3871" i="11"/>
  <c r="F3867" i="11"/>
  <c r="F3863" i="11"/>
  <c r="F3859" i="11"/>
  <c r="F3855" i="11"/>
  <c r="F3851" i="11"/>
  <c r="F3847" i="11"/>
  <c r="F3843" i="11"/>
  <c r="F3839" i="11"/>
  <c r="F3835" i="11"/>
  <c r="F3831" i="11"/>
  <c r="F3827" i="11"/>
  <c r="F3823" i="11"/>
  <c r="F3819" i="11"/>
  <c r="F3815" i="11"/>
  <c r="F3811" i="11"/>
  <c r="F3807" i="11"/>
  <c r="F3803" i="11"/>
  <c r="F3799" i="11"/>
  <c r="F3795" i="11"/>
  <c r="F3791" i="11"/>
  <c r="F3787" i="11"/>
  <c r="F3783" i="11"/>
  <c r="F3779" i="11"/>
  <c r="F3775" i="11"/>
  <c r="F3771" i="11"/>
  <c r="F3767" i="11"/>
  <c r="F3763" i="11"/>
  <c r="F3759" i="11"/>
  <c r="F3755" i="11"/>
  <c r="F3751" i="11"/>
  <c r="F3747" i="11"/>
  <c r="F3743" i="11"/>
  <c r="F3739" i="11"/>
  <c r="F3735" i="11"/>
  <c r="F3731" i="11"/>
  <c r="F3727" i="11"/>
  <c r="F3723" i="11"/>
  <c r="F3719" i="11"/>
  <c r="F3715" i="11"/>
  <c r="F3711" i="11"/>
  <c r="F3707" i="11"/>
  <c r="F3703" i="11"/>
  <c r="F3699" i="11"/>
  <c r="F3695" i="11"/>
  <c r="F3691" i="11"/>
  <c r="F3687" i="11"/>
  <c r="F3683" i="11"/>
  <c r="F3679" i="11"/>
  <c r="F3675" i="11"/>
  <c r="F3671" i="11"/>
  <c r="F3667" i="11"/>
  <c r="F3663" i="11"/>
  <c r="F3659" i="11"/>
  <c r="F3655" i="11"/>
  <c r="F3651" i="11"/>
  <c r="F3647" i="11"/>
  <c r="F3643" i="11"/>
  <c r="F3639" i="11"/>
  <c r="F3635" i="11"/>
  <c r="F3631" i="11"/>
  <c r="F3627" i="11"/>
  <c r="F3623" i="11"/>
  <c r="F3619" i="11"/>
  <c r="F3615" i="11"/>
  <c r="F3611" i="11"/>
  <c r="F3607" i="11"/>
  <c r="F3603" i="11"/>
  <c r="F3599" i="11"/>
  <c r="F3595" i="11"/>
  <c r="F3591" i="11"/>
  <c r="F3587" i="11"/>
  <c r="F3583" i="11"/>
  <c r="F3579" i="11"/>
  <c r="F3575" i="11"/>
  <c r="F3571" i="11"/>
  <c r="F3567" i="11"/>
  <c r="F3563" i="11"/>
  <c r="F3559" i="11"/>
  <c r="F3555" i="11"/>
  <c r="F3551" i="11"/>
  <c r="F3547" i="11"/>
  <c r="F3543" i="11"/>
  <c r="F3539" i="11"/>
  <c r="F3535" i="11"/>
  <c r="F3531" i="11"/>
  <c r="F3527" i="11"/>
  <c r="F3523" i="11"/>
  <c r="F3519" i="11"/>
  <c r="F3515" i="11"/>
  <c r="F3511" i="11"/>
  <c r="F3507" i="11"/>
  <c r="F3503" i="11"/>
  <c r="F3499" i="11"/>
  <c r="F10014" i="11"/>
  <c r="F10010" i="11"/>
  <c r="F10006" i="11"/>
  <c r="F10002" i="11"/>
  <c r="F9998" i="11"/>
  <c r="F9994" i="11"/>
  <c r="F9990" i="11"/>
  <c r="F9986" i="11"/>
  <c r="F9982" i="11"/>
  <c r="F9978" i="11"/>
  <c r="F9974" i="11"/>
  <c r="F9970" i="11"/>
  <c r="F9966" i="11"/>
  <c r="F9962" i="11"/>
  <c r="F9958" i="11"/>
  <c r="F9954" i="11"/>
  <c r="F9950" i="11"/>
  <c r="F9946" i="11"/>
  <c r="F9942" i="11"/>
  <c r="F9938" i="11"/>
  <c r="F9934" i="11"/>
  <c r="F9930" i="11"/>
  <c r="F9926" i="11"/>
  <c r="F9922" i="11"/>
  <c r="F9918" i="11"/>
  <c r="F9914" i="11"/>
  <c r="F9910" i="11"/>
  <c r="F9906" i="11"/>
  <c r="F9902" i="11"/>
  <c r="F9898" i="11"/>
  <c r="F9894" i="11"/>
  <c r="F9890" i="11"/>
  <c r="F9886" i="11"/>
  <c r="F9882" i="11"/>
  <c r="F9878" i="11"/>
  <c r="F9874" i="11"/>
  <c r="F9870" i="11"/>
  <c r="F9866" i="11"/>
  <c r="F9862" i="11"/>
  <c r="F9858" i="11"/>
  <c r="F9854" i="11"/>
  <c r="F9850" i="11"/>
  <c r="F9846" i="11"/>
  <c r="F9842" i="11"/>
  <c r="F9838" i="11"/>
  <c r="F9834" i="11"/>
  <c r="F9830" i="11"/>
  <c r="F9826" i="11"/>
  <c r="F9822" i="11"/>
  <c r="F9818" i="11"/>
  <c r="F9814" i="11"/>
  <c r="F9810" i="11"/>
  <c r="F9806" i="11"/>
  <c r="F9802" i="11"/>
  <c r="F9798" i="11"/>
  <c r="F9794" i="11"/>
  <c r="F9790" i="11"/>
  <c r="F9786" i="11"/>
  <c r="F9782" i="11"/>
  <c r="F9778" i="11"/>
  <c r="F9774" i="11"/>
  <c r="F9770" i="11"/>
  <c r="F9766" i="11"/>
  <c r="F9762" i="11"/>
  <c r="F9758" i="11"/>
  <c r="F9754" i="11"/>
  <c r="F9750" i="11"/>
  <c r="F9746" i="11"/>
  <c r="F9742" i="11"/>
  <c r="F9738" i="11"/>
  <c r="F9734" i="11"/>
  <c r="F9730" i="11"/>
  <c r="F9726" i="11"/>
  <c r="F9722" i="11"/>
  <c r="F9718" i="11"/>
  <c r="F9714" i="11"/>
  <c r="F9710" i="11"/>
  <c r="F9706" i="11"/>
  <c r="F9702" i="11"/>
  <c r="F9698" i="11"/>
  <c r="F9694" i="11"/>
  <c r="F9690" i="11"/>
  <c r="F9686" i="11"/>
  <c r="F9682" i="11"/>
  <c r="F9678" i="11"/>
  <c r="F9674" i="11"/>
  <c r="F9670" i="11"/>
  <c r="F9666" i="11"/>
  <c r="F9662" i="11"/>
  <c r="F9658" i="11"/>
  <c r="F9654" i="11"/>
  <c r="F9650" i="11"/>
  <c r="F9646" i="11"/>
  <c r="F9642" i="11"/>
  <c r="F9638" i="11"/>
  <c r="F9634" i="11"/>
  <c r="F9630" i="11"/>
  <c r="F9626" i="11"/>
  <c r="F9622" i="11"/>
  <c r="F9618" i="11"/>
  <c r="F9614" i="11"/>
  <c r="F9610" i="11"/>
  <c r="F9606" i="11"/>
  <c r="F9602" i="11"/>
  <c r="F9598" i="11"/>
  <c r="F9594" i="11"/>
  <c r="F9590" i="11"/>
  <c r="F9586" i="11"/>
  <c r="F9582" i="11"/>
  <c r="F9578" i="11"/>
  <c r="F9574" i="11"/>
  <c r="F9570" i="11"/>
  <c r="F9566" i="11"/>
  <c r="F9562" i="11"/>
  <c r="F9558" i="11"/>
  <c r="F9554" i="11"/>
  <c r="F9550" i="11"/>
  <c r="F9546" i="11"/>
  <c r="F9542" i="11"/>
  <c r="F9538" i="11"/>
  <c r="F9534" i="11"/>
  <c r="F9530" i="11"/>
  <c r="F9526" i="11"/>
  <c r="F9522" i="11"/>
  <c r="F9518" i="11"/>
  <c r="F9514" i="11"/>
  <c r="F9510" i="11"/>
  <c r="F9506" i="11"/>
  <c r="F9502" i="11"/>
  <c r="F9498" i="11"/>
  <c r="F9494" i="11"/>
  <c r="F9490" i="11"/>
  <c r="F9486" i="11"/>
  <c r="F9482" i="11"/>
  <c r="F9478" i="11"/>
  <c r="F9474" i="11"/>
  <c r="F9470" i="11"/>
  <c r="F9466" i="11"/>
  <c r="F9462" i="11"/>
  <c r="F9458" i="11"/>
  <c r="F9454" i="11"/>
  <c r="F9450" i="11"/>
  <c r="F9446" i="11"/>
  <c r="F9442" i="11"/>
  <c r="F9438" i="11"/>
  <c r="F9434" i="11"/>
  <c r="F9430" i="11"/>
  <c r="F9426" i="11"/>
  <c r="F9422" i="11"/>
  <c r="F9418" i="11"/>
  <c r="F9414" i="11"/>
  <c r="F9410" i="11"/>
  <c r="F9406" i="11"/>
  <c r="F9402" i="11"/>
  <c r="F9398" i="11"/>
  <c r="F9394" i="11"/>
  <c r="F9390" i="11"/>
  <c r="F9386" i="11"/>
  <c r="F9382" i="11"/>
  <c r="F9378" i="11"/>
  <c r="F9374" i="11"/>
  <c r="F9370" i="11"/>
  <c r="F9366" i="11"/>
  <c r="F9362" i="11"/>
  <c r="F9358" i="11"/>
  <c r="F9354" i="11"/>
  <c r="F9350" i="11"/>
  <c r="F9346" i="11"/>
  <c r="F9342" i="11"/>
  <c r="F9338" i="11"/>
  <c r="F9334" i="11"/>
  <c r="F9330" i="11"/>
  <c r="F9326" i="11"/>
  <c r="F9322" i="11"/>
  <c r="F9318" i="11"/>
  <c r="F9314" i="11"/>
  <c r="F9310" i="11"/>
  <c r="F9306" i="11"/>
  <c r="F9302" i="11"/>
  <c r="F9298" i="11"/>
  <c r="F9294" i="11"/>
  <c r="F9290" i="11"/>
  <c r="F9286" i="11"/>
  <c r="F9282" i="11"/>
  <c r="F9278" i="11"/>
  <c r="F9274" i="11"/>
  <c r="F9270" i="11"/>
  <c r="F9266" i="11"/>
  <c r="F9262" i="11"/>
  <c r="F9258" i="11"/>
  <c r="F9254" i="11"/>
  <c r="F9250" i="11"/>
  <c r="F9246" i="11"/>
  <c r="F9242" i="11"/>
  <c r="F9238" i="11"/>
  <c r="F9234" i="11"/>
  <c r="F9230" i="11"/>
  <c r="F9226" i="11"/>
  <c r="F9222" i="11"/>
  <c r="F9218" i="11"/>
  <c r="F9214" i="11"/>
  <c r="F9210" i="11"/>
  <c r="F9206" i="11"/>
  <c r="F9202" i="11"/>
  <c r="F9198" i="11"/>
  <c r="F9194" i="11"/>
  <c r="F9190" i="11"/>
  <c r="F9186" i="11"/>
  <c r="F9182" i="11"/>
  <c r="F9178" i="11"/>
  <c r="F9174" i="11"/>
  <c r="F9170" i="11"/>
  <c r="F9166" i="11"/>
  <c r="F9162" i="11"/>
  <c r="F9158" i="11"/>
  <c r="F9154" i="11"/>
  <c r="F9150" i="11"/>
  <c r="F9146" i="11"/>
  <c r="F9142" i="11"/>
  <c r="F9138" i="11"/>
  <c r="F9134" i="11"/>
  <c r="F9130" i="11"/>
  <c r="F9126" i="11"/>
  <c r="F9122" i="11"/>
  <c r="F9118" i="11"/>
  <c r="F9114" i="11"/>
  <c r="F9110" i="11"/>
  <c r="F9106" i="11"/>
  <c r="F9102" i="11"/>
  <c r="F9098" i="11"/>
  <c r="F9094" i="11"/>
  <c r="F9090" i="11"/>
  <c r="F9086" i="11"/>
  <c r="F9082" i="11"/>
  <c r="F9078" i="11"/>
  <c r="F9074" i="11"/>
  <c r="F9070" i="11"/>
  <c r="F9066" i="11"/>
  <c r="F9062" i="11"/>
  <c r="F9058" i="11"/>
  <c r="F9054" i="11"/>
  <c r="F9050" i="11"/>
  <c r="F9046" i="11"/>
  <c r="F9042" i="11"/>
  <c r="F9038" i="11"/>
  <c r="F9034" i="11"/>
  <c r="F9030" i="11"/>
  <c r="F9026" i="11"/>
  <c r="F9022" i="11"/>
  <c r="F9018" i="11"/>
  <c r="F9014" i="11"/>
  <c r="F9010" i="11"/>
  <c r="F9006" i="11"/>
  <c r="F9002" i="11"/>
  <c r="F8998" i="11"/>
  <c r="F8994" i="11"/>
  <c r="F8990" i="11"/>
  <c r="F8986" i="11"/>
  <c r="F8982" i="11"/>
  <c r="F8978" i="11"/>
  <c r="F8974" i="11"/>
  <c r="F8970" i="11"/>
  <c r="F8966" i="11"/>
  <c r="F8962" i="11"/>
  <c r="F8958" i="11"/>
  <c r="F8954" i="11"/>
  <c r="F8950" i="11"/>
  <c r="F8946" i="11"/>
  <c r="F8942" i="11"/>
  <c r="F8938" i="11"/>
  <c r="F8934" i="11"/>
  <c r="F8930" i="11"/>
  <c r="F8926" i="11"/>
  <c r="F8922" i="11"/>
  <c r="F8918" i="11"/>
  <c r="F8914" i="11"/>
  <c r="F8910" i="11"/>
  <c r="F8906" i="11"/>
  <c r="F8902" i="11"/>
  <c r="F8898" i="11"/>
  <c r="F8894" i="11"/>
  <c r="F8890" i="11"/>
  <c r="F8886" i="11"/>
  <c r="F8882" i="11"/>
  <c r="F8878" i="11"/>
  <c r="F8874" i="11"/>
  <c r="F8870" i="11"/>
  <c r="F8866" i="11"/>
  <c r="F8862" i="11"/>
  <c r="F8858" i="11"/>
  <c r="F8854" i="11"/>
  <c r="F8850" i="11"/>
  <c r="F8846" i="11"/>
  <c r="F8842" i="11"/>
  <c r="F8838" i="11"/>
  <c r="F8834" i="11"/>
  <c r="F8830" i="11"/>
  <c r="F8826" i="11"/>
  <c r="F8822" i="11"/>
  <c r="F8818" i="11"/>
  <c r="F8814" i="11"/>
  <c r="F8810" i="11"/>
  <c r="F8806" i="11"/>
  <c r="F8802" i="11"/>
  <c r="F8798" i="11"/>
  <c r="F8794" i="11"/>
  <c r="F8790" i="11"/>
  <c r="F8786" i="11"/>
  <c r="F8782" i="11"/>
  <c r="F8778" i="11"/>
  <c r="F8774" i="11"/>
  <c r="F8770" i="11"/>
  <c r="F8766" i="11"/>
  <c r="F8762" i="11"/>
  <c r="F8758" i="11"/>
  <c r="F8754" i="11"/>
  <c r="F8750" i="11"/>
  <c r="F8746" i="11"/>
  <c r="F8742" i="11"/>
  <c r="F8738" i="11"/>
  <c r="F8734" i="11"/>
  <c r="F8730" i="11"/>
  <c r="F8726" i="11"/>
  <c r="F8722" i="11"/>
  <c r="F8718" i="11"/>
  <c r="F8714" i="11"/>
  <c r="F8710" i="11"/>
  <c r="F8706" i="11"/>
  <c r="F8702" i="11"/>
  <c r="F8698" i="11"/>
  <c r="F8694" i="11"/>
  <c r="F8690" i="11"/>
  <c r="F8686" i="11"/>
  <c r="F8682" i="11"/>
  <c r="F8678" i="11"/>
  <c r="F8674" i="11"/>
  <c r="F8670" i="11"/>
  <c r="F8666" i="11"/>
  <c r="F8662" i="11"/>
  <c r="F8658" i="11"/>
  <c r="F8654" i="11"/>
  <c r="F8650" i="11"/>
  <c r="F8646" i="11"/>
  <c r="F8642" i="11"/>
  <c r="F8638" i="11"/>
  <c r="F8634" i="11"/>
  <c r="F8630" i="11"/>
  <c r="F8626" i="11"/>
  <c r="F8622" i="11"/>
  <c r="F8618" i="11"/>
  <c r="F8614" i="11"/>
  <c r="F8610" i="11"/>
  <c r="F8606" i="11"/>
  <c r="F8602" i="11"/>
  <c r="F8598" i="11"/>
  <c r="F8594" i="11"/>
  <c r="F8590" i="11"/>
  <c r="F8586" i="11"/>
  <c r="F8582" i="11"/>
  <c r="F8578" i="11"/>
  <c r="F8574" i="11"/>
  <c r="F8570" i="11"/>
  <c r="F8566" i="11"/>
  <c r="F8562" i="11"/>
  <c r="F8558" i="11"/>
  <c r="F8554" i="11"/>
  <c r="F8550" i="11"/>
  <c r="F8546" i="11"/>
  <c r="F8542" i="11"/>
  <c r="F8538" i="11"/>
  <c r="F8534" i="11"/>
  <c r="F8530" i="11"/>
  <c r="F8526" i="11"/>
  <c r="F8522" i="11"/>
  <c r="F8518" i="11"/>
  <c r="F8514" i="11"/>
  <c r="F8510" i="11"/>
  <c r="F8506" i="11"/>
  <c r="F8502" i="11"/>
  <c r="F8498" i="11"/>
  <c r="F8494" i="11"/>
  <c r="F8490" i="11"/>
  <c r="F8486" i="11"/>
  <c r="F8482" i="11"/>
  <c r="F8478" i="11"/>
  <c r="F8474" i="11"/>
  <c r="F8470" i="11"/>
  <c r="F8466" i="11"/>
  <c r="F8462" i="11"/>
  <c r="F8458" i="11"/>
  <c r="F8454" i="11"/>
  <c r="F8450" i="11"/>
  <c r="F8446" i="11"/>
  <c r="F8442" i="11"/>
  <c r="F8438" i="11"/>
  <c r="F8434" i="11"/>
  <c r="F8430" i="11"/>
  <c r="F8426" i="11"/>
  <c r="F8422" i="11"/>
  <c r="F8418" i="11"/>
  <c r="F8414" i="11"/>
  <c r="F8410" i="11"/>
  <c r="F8406" i="11"/>
  <c r="F8402" i="11"/>
  <c r="F8398" i="11"/>
  <c r="F8394" i="11"/>
  <c r="F8390" i="11"/>
  <c r="F8386" i="11"/>
  <c r="F8382" i="11"/>
  <c r="F8378" i="11"/>
  <c r="F8374" i="11"/>
  <c r="F8370" i="11"/>
  <c r="F8366" i="11"/>
  <c r="F8362" i="11"/>
  <c r="F8358" i="11"/>
  <c r="F8354" i="11"/>
  <c r="F8350" i="11"/>
  <c r="F8346" i="11"/>
  <c r="F8342" i="11"/>
  <c r="F8338" i="11"/>
  <c r="F8334" i="11"/>
  <c r="F8330" i="11"/>
  <c r="F8326" i="11"/>
  <c r="F8322" i="11"/>
  <c r="F8318" i="11"/>
  <c r="F8314" i="11"/>
  <c r="F8310" i="11"/>
  <c r="F8306" i="11"/>
  <c r="F8302" i="11"/>
  <c r="F8298" i="11"/>
  <c r="F8294" i="11"/>
  <c r="F8290" i="11"/>
  <c r="F8286" i="11"/>
  <c r="F8282" i="11"/>
  <c r="F8278" i="11"/>
  <c r="F8274" i="11"/>
  <c r="F8270" i="11"/>
  <c r="F8266" i="11"/>
  <c r="F8262" i="11"/>
  <c r="F8258" i="11"/>
  <c r="F8254" i="11"/>
  <c r="F8250" i="11"/>
  <c r="F8246" i="11"/>
  <c r="F8242" i="11"/>
  <c r="F8238" i="11"/>
  <c r="F8234" i="11"/>
  <c r="F8230" i="11"/>
  <c r="F8226" i="11"/>
  <c r="F8222" i="11"/>
  <c r="F8218" i="11"/>
  <c r="F8214" i="11"/>
  <c r="F8210" i="11"/>
  <c r="F8206" i="11"/>
  <c r="F8202" i="11"/>
  <c r="F8198" i="11"/>
  <c r="F8194" i="11"/>
  <c r="F8190" i="11"/>
  <c r="F8186" i="11"/>
  <c r="F8182" i="11"/>
  <c r="F8178" i="11"/>
  <c r="F8174" i="11"/>
  <c r="F8170" i="11"/>
  <c r="F8166" i="11"/>
  <c r="F8162" i="11"/>
  <c r="F8158" i="11"/>
  <c r="F8154" i="11"/>
  <c r="F8150" i="11"/>
  <c r="F8146" i="11"/>
  <c r="F8142" i="11"/>
  <c r="F8138" i="11"/>
  <c r="F8134" i="11"/>
  <c r="F8130" i="11"/>
  <c r="F8126" i="11"/>
  <c r="F8122" i="11"/>
  <c r="F8118" i="11"/>
  <c r="F8114" i="11"/>
  <c r="F8110" i="11"/>
  <c r="F8106" i="11"/>
  <c r="F8102" i="11"/>
  <c r="F8098" i="11"/>
  <c r="F8094" i="11"/>
  <c r="F8090" i="11"/>
  <c r="F8086" i="11"/>
  <c r="F8082" i="11"/>
  <c r="F8078" i="11"/>
  <c r="F8074" i="11"/>
  <c r="F8070" i="11"/>
  <c r="F8066" i="11"/>
  <c r="F8062" i="11"/>
  <c r="F8058" i="11"/>
  <c r="F8054" i="11"/>
  <c r="F8050" i="11"/>
  <c r="F8046" i="11"/>
  <c r="F8042" i="11"/>
  <c r="F8038" i="11"/>
  <c r="F8034" i="11"/>
  <c r="F8030" i="11"/>
  <c r="F8026" i="11"/>
  <c r="F8022" i="11"/>
  <c r="F8018" i="11"/>
  <c r="F8014" i="11"/>
  <c r="F8010" i="11"/>
  <c r="F8006" i="11"/>
  <c r="F8002" i="11"/>
  <c r="F7998" i="11"/>
  <c r="F7994" i="11"/>
  <c r="F7990" i="11"/>
  <c r="F7986" i="11"/>
  <c r="F7982" i="11"/>
  <c r="F7978" i="11"/>
  <c r="F7974" i="11"/>
  <c r="F7970" i="11"/>
  <c r="F7966" i="11"/>
  <c r="F7962" i="11"/>
  <c r="F7958" i="11"/>
  <c r="F7954" i="11"/>
  <c r="F7950" i="11"/>
  <c r="F7946" i="11"/>
  <c r="F7942" i="11"/>
  <c r="F7938" i="11"/>
  <c r="F7934" i="11"/>
  <c r="F7930" i="11"/>
  <c r="F7926" i="11"/>
  <c r="F7922" i="11"/>
  <c r="F7918" i="11"/>
  <c r="F7914" i="11"/>
  <c r="F7910" i="11"/>
  <c r="F7906" i="11"/>
  <c r="F7902" i="11"/>
  <c r="F7898" i="11"/>
  <c r="F7894" i="11"/>
  <c r="F7890" i="11"/>
  <c r="F7886" i="11"/>
  <c r="F7882" i="11"/>
  <c r="F7878" i="11"/>
  <c r="F7874" i="11"/>
  <c r="F7870" i="11"/>
  <c r="F7866" i="11"/>
  <c r="F7862" i="11"/>
  <c r="F7858" i="11"/>
  <c r="F7854" i="11"/>
  <c r="F7850" i="11"/>
  <c r="F7846" i="11"/>
  <c r="F7842" i="11"/>
  <c r="F7838" i="11"/>
  <c r="F7834" i="11"/>
  <c r="F7830" i="11"/>
  <c r="F7826" i="11"/>
  <c r="F7822" i="11"/>
  <c r="F7818" i="11"/>
  <c r="F7814" i="11"/>
  <c r="F7810" i="11"/>
  <c r="F7806" i="11"/>
  <c r="F7802" i="11"/>
  <c r="F7798" i="11"/>
  <c r="F7794" i="11"/>
  <c r="F7790" i="11"/>
  <c r="F7786" i="11"/>
  <c r="F7782" i="11"/>
  <c r="F7778" i="11"/>
  <c r="F7774" i="11"/>
  <c r="F7770" i="11"/>
  <c r="F7766" i="11"/>
  <c r="F7762" i="11"/>
  <c r="F7758" i="11"/>
  <c r="F7754" i="11"/>
  <c r="F7750" i="11"/>
  <c r="F7746" i="11"/>
  <c r="F7742" i="11"/>
  <c r="F7738" i="11"/>
  <c r="F7734" i="11"/>
  <c r="F7730" i="11"/>
  <c r="F7726" i="11"/>
  <c r="F7722" i="11"/>
  <c r="F7718" i="11"/>
  <c r="F7714" i="11"/>
  <c r="F7710" i="11"/>
  <c r="F7706" i="11"/>
  <c r="F7702" i="11"/>
  <c r="F7698" i="11"/>
  <c r="F7694" i="11"/>
  <c r="F7690" i="11"/>
  <c r="F7686" i="11"/>
  <c r="F7682" i="11"/>
  <c r="F7678" i="11"/>
  <c r="F7674" i="11"/>
  <c r="F7670" i="11"/>
  <c r="F7666" i="11"/>
  <c r="F7662" i="11"/>
  <c r="F7658" i="11"/>
  <c r="F7654" i="11"/>
  <c r="F7650" i="11"/>
  <c r="F7646" i="11"/>
  <c r="F7642" i="11"/>
  <c r="F7638" i="11"/>
  <c r="F7634" i="11"/>
  <c r="F7630" i="11"/>
  <c r="F7626" i="11"/>
  <c r="F7622" i="11"/>
  <c r="F7618" i="11"/>
  <c r="F7614" i="11"/>
  <c r="F7610" i="11"/>
  <c r="F7606" i="11"/>
  <c r="F7602" i="11"/>
  <c r="F7598" i="11"/>
  <c r="F7594" i="11"/>
  <c r="F7590" i="11"/>
  <c r="F7586" i="11"/>
  <c r="F7582" i="11"/>
  <c r="F7578" i="11"/>
  <c r="F7574" i="11"/>
  <c r="F7570" i="11"/>
  <c r="F7566" i="11"/>
  <c r="F7562" i="11"/>
  <c r="F7558" i="11"/>
  <c r="F7554" i="11"/>
  <c r="F7550" i="11"/>
  <c r="F7546" i="11"/>
  <c r="F7542" i="11"/>
  <c r="F7538" i="11"/>
  <c r="F7534" i="11"/>
  <c r="F7530" i="11"/>
  <c r="F7526" i="11"/>
  <c r="F7522" i="11"/>
  <c r="F7518" i="11"/>
  <c r="F7514" i="11"/>
  <c r="F7510" i="11"/>
  <c r="F7506" i="11"/>
  <c r="F7502" i="11"/>
  <c r="F7498" i="11"/>
  <c r="F7494" i="11"/>
  <c r="F7490" i="11"/>
  <c r="F7486" i="11"/>
  <c r="F7482" i="11"/>
  <c r="F7478" i="11"/>
  <c r="F7474" i="11"/>
  <c r="F7470" i="11"/>
  <c r="F7466" i="11"/>
  <c r="F7462" i="11"/>
  <c r="F7458" i="11"/>
  <c r="F7454" i="11"/>
  <c r="F7450" i="11"/>
  <c r="F7446" i="11"/>
  <c r="F7442" i="11"/>
  <c r="F7438" i="11"/>
  <c r="F7434" i="11"/>
  <c r="F7430" i="11"/>
  <c r="F7426" i="11"/>
  <c r="F7422" i="11"/>
  <c r="F7418" i="11"/>
  <c r="F7414" i="11"/>
  <c r="F7410" i="11"/>
  <c r="F7406" i="11"/>
  <c r="F7402" i="11"/>
  <c r="F7398" i="11"/>
  <c r="F7394" i="11"/>
  <c r="F7390" i="11"/>
  <c r="F7386" i="11"/>
  <c r="F7382" i="11"/>
  <c r="F7378" i="11"/>
  <c r="F7374" i="11"/>
  <c r="F7370" i="11"/>
  <c r="F7366" i="11"/>
  <c r="F7362" i="11"/>
  <c r="F7358" i="11"/>
  <c r="F7354" i="11"/>
  <c r="F7350" i="11"/>
  <c r="F7346" i="11"/>
  <c r="F7342" i="11"/>
  <c r="F7338" i="11"/>
  <c r="F7334" i="11"/>
  <c r="F7330" i="11"/>
  <c r="F7326" i="11"/>
  <c r="F7322" i="11"/>
  <c r="F7318" i="11"/>
  <c r="F7314" i="11"/>
  <c r="F7310" i="11"/>
  <c r="F7306" i="11"/>
  <c r="F7302" i="11"/>
  <c r="F7298" i="11"/>
  <c r="F7294" i="11"/>
  <c r="F7290" i="11"/>
  <c r="F7286" i="11"/>
  <c r="F7282" i="11"/>
  <c r="F7278" i="11"/>
  <c r="F7274" i="11"/>
  <c r="F7270" i="11"/>
  <c r="F7266" i="11"/>
  <c r="F7262" i="11"/>
  <c r="F7258" i="11"/>
  <c r="F7254" i="11"/>
  <c r="F7250" i="11"/>
  <c r="F7246" i="11"/>
  <c r="F7242" i="11"/>
  <c r="F7238" i="11"/>
  <c r="F7234" i="11"/>
  <c r="F7230" i="11"/>
  <c r="F7226" i="11"/>
  <c r="F7222" i="11"/>
  <c r="F7218" i="11"/>
  <c r="F7214" i="11"/>
  <c r="F7210" i="11"/>
  <c r="F7206" i="11"/>
  <c r="F7202" i="11"/>
  <c r="F7198" i="11"/>
  <c r="F7194" i="11"/>
  <c r="F7190" i="11"/>
  <c r="F7186" i="11"/>
  <c r="F7182" i="11"/>
  <c r="F7178" i="11"/>
  <c r="F7174" i="11"/>
  <c r="F7170" i="11"/>
  <c r="F7166" i="11"/>
  <c r="F7162" i="11"/>
  <c r="F7158" i="11"/>
  <c r="F7154" i="11"/>
  <c r="F7150" i="11"/>
  <c r="F7146" i="11"/>
  <c r="F7142" i="11"/>
  <c r="F7138" i="11"/>
  <c r="F7134" i="11"/>
  <c r="F7130" i="11"/>
  <c r="F7126" i="11"/>
  <c r="F7122" i="11"/>
  <c r="F7118" i="11"/>
  <c r="F7114" i="11"/>
  <c r="F7110" i="11"/>
  <c r="F7106" i="11"/>
  <c r="F7102" i="11"/>
  <c r="F7098" i="11"/>
  <c r="F7094" i="11"/>
  <c r="F7090" i="11"/>
  <c r="F7086" i="11"/>
  <c r="F7082" i="11"/>
  <c r="F7078" i="11"/>
  <c r="F7074" i="11"/>
  <c r="F7070" i="11"/>
  <c r="F7066" i="11"/>
  <c r="F7062" i="11"/>
  <c r="F7058" i="11"/>
  <c r="F7054" i="11"/>
  <c r="F7050" i="11"/>
  <c r="F7046" i="11"/>
  <c r="F7042" i="11"/>
  <c r="F7038" i="11"/>
  <c r="F7034" i="11"/>
  <c r="F7030" i="11"/>
  <c r="F7026" i="11"/>
  <c r="F7022" i="11"/>
  <c r="F7018" i="11"/>
  <c r="F7014" i="11"/>
  <c r="F7010" i="11"/>
  <c r="F7006" i="11"/>
  <c r="F7002" i="11"/>
  <c r="F6998" i="11"/>
  <c r="F6994" i="11"/>
  <c r="F6990" i="11"/>
  <c r="F6986" i="11"/>
  <c r="F6982" i="11"/>
  <c r="F6978" i="11"/>
  <c r="F6974" i="11"/>
  <c r="F6970" i="11"/>
  <c r="F6966" i="11"/>
  <c r="F6962" i="11"/>
  <c r="F6958" i="11"/>
  <c r="F6954" i="11"/>
  <c r="F6950" i="11"/>
  <c r="F6946" i="11"/>
  <c r="F6942" i="11"/>
  <c r="F6938" i="11"/>
  <c r="F6934" i="11"/>
  <c r="F6930" i="11"/>
  <c r="F6926" i="11"/>
  <c r="F6922" i="11"/>
  <c r="F6918" i="11"/>
  <c r="F6914" i="11"/>
  <c r="F6910" i="11"/>
  <c r="F6906" i="11"/>
  <c r="F6902" i="11"/>
  <c r="F6898" i="11"/>
  <c r="F6894" i="11"/>
  <c r="F6890" i="11"/>
  <c r="F6886" i="11"/>
  <c r="F6882" i="11"/>
  <c r="F6878" i="11"/>
  <c r="F6874" i="11"/>
  <c r="F6870" i="11"/>
  <c r="F6866" i="11"/>
  <c r="F6862" i="11"/>
  <c r="F6858" i="11"/>
  <c r="F6854" i="11"/>
  <c r="F6850" i="11"/>
  <c r="F6846" i="11"/>
  <c r="F6842" i="11"/>
  <c r="F6838" i="11"/>
  <c r="F6834" i="11"/>
  <c r="F6830" i="11"/>
  <c r="F6826" i="11"/>
  <c r="F6822" i="11"/>
  <c r="F6818" i="11"/>
  <c r="F6814" i="11"/>
  <c r="F6810" i="11"/>
  <c r="F6806" i="11"/>
  <c r="F6802" i="11"/>
  <c r="F6798" i="11"/>
  <c r="F6794" i="11"/>
  <c r="F6790" i="11"/>
  <c r="F6786" i="11"/>
  <c r="F6782" i="11"/>
  <c r="F6778" i="11"/>
  <c r="F6774" i="11"/>
  <c r="F6770" i="11"/>
  <c r="F6766" i="11"/>
  <c r="F6762" i="11"/>
  <c r="F6758" i="11"/>
  <c r="F6754" i="11"/>
  <c r="F6750" i="11"/>
  <c r="F6746" i="11"/>
  <c r="F6742" i="11"/>
  <c r="F6738" i="11"/>
  <c r="F6734" i="11"/>
  <c r="F6730" i="11"/>
  <c r="F6726" i="11"/>
  <c r="F6722" i="11"/>
  <c r="F6718" i="11"/>
  <c r="F6714" i="11"/>
  <c r="F6710" i="11"/>
  <c r="F6706" i="11"/>
  <c r="F6702" i="11"/>
  <c r="F6698" i="11"/>
  <c r="F6694" i="11"/>
  <c r="F6690" i="11"/>
  <c r="F6686" i="11"/>
  <c r="F6682" i="11"/>
  <c r="F6678" i="11"/>
  <c r="F6674" i="11"/>
  <c r="F6670" i="11"/>
  <c r="F6666" i="11"/>
  <c r="F6662" i="11"/>
  <c r="F6658" i="11"/>
  <c r="F6654" i="11"/>
  <c r="F6650" i="11"/>
  <c r="F6646" i="11"/>
  <c r="F6642" i="11"/>
  <c r="F6638" i="11"/>
  <c r="F6634" i="11"/>
  <c r="F6630" i="11"/>
  <c r="F6626" i="11"/>
  <c r="F6622" i="11"/>
  <c r="F6618" i="11"/>
  <c r="F6614" i="11"/>
  <c r="F6610" i="11"/>
  <c r="F6606" i="11"/>
  <c r="F6602" i="11"/>
  <c r="F6598" i="11"/>
  <c r="F6594" i="11"/>
  <c r="F6590" i="11"/>
  <c r="F6586" i="11"/>
  <c r="F6582" i="11"/>
  <c r="F6578" i="11"/>
  <c r="F6574" i="11"/>
  <c r="F6570" i="11"/>
  <c r="F6566" i="11"/>
  <c r="F6562" i="11"/>
  <c r="F6558" i="11"/>
  <c r="F6554" i="11"/>
  <c r="F6550" i="11"/>
  <c r="F6546" i="11"/>
  <c r="F6542" i="11"/>
  <c r="F6538" i="11"/>
  <c r="F6534" i="11"/>
  <c r="F6530" i="11"/>
  <c r="F6526" i="11"/>
  <c r="F6522" i="11"/>
  <c r="F6518" i="11"/>
  <c r="F6514" i="11"/>
  <c r="F6510" i="11"/>
  <c r="F6506" i="11"/>
  <c r="F6502" i="11"/>
  <c r="F6498" i="11"/>
  <c r="F6494" i="11"/>
  <c r="F6490" i="11"/>
  <c r="F6486" i="11"/>
  <c r="F6482" i="11"/>
  <c r="F6478" i="11"/>
  <c r="F6474" i="11"/>
  <c r="F6470" i="11"/>
  <c r="F6466" i="11"/>
  <c r="F6462" i="11"/>
  <c r="F6458" i="11"/>
  <c r="F6454" i="11"/>
  <c r="F6450" i="11"/>
  <c r="F6446" i="11"/>
  <c r="F6442" i="11"/>
  <c r="F6438" i="11"/>
  <c r="F6434" i="11"/>
  <c r="F6430" i="11"/>
  <c r="F6426" i="11"/>
  <c r="F6422" i="11"/>
  <c r="F6418" i="11"/>
  <c r="F6414" i="11"/>
  <c r="F6410" i="11"/>
  <c r="F6406" i="11"/>
  <c r="F6402" i="11"/>
  <c r="F6398" i="11"/>
  <c r="F6394" i="11"/>
  <c r="F6390" i="11"/>
  <c r="F6386" i="11"/>
  <c r="F6382" i="11"/>
  <c r="F6378" i="11"/>
  <c r="F6374" i="11"/>
  <c r="F6370" i="11"/>
  <c r="F6366" i="11"/>
  <c r="F6362" i="11"/>
  <c r="F6358" i="11"/>
  <c r="F6354" i="11"/>
  <c r="F6350" i="11"/>
  <c r="F6346" i="11"/>
  <c r="F6342" i="11"/>
  <c r="F6338" i="11"/>
  <c r="F6334" i="11"/>
  <c r="F6330" i="11"/>
  <c r="F6326" i="11"/>
  <c r="F6322" i="11"/>
  <c r="F6318" i="11"/>
  <c r="F6314" i="11"/>
  <c r="F6310" i="11"/>
  <c r="F6306" i="11"/>
  <c r="F6302" i="11"/>
  <c r="F6298" i="11"/>
  <c r="F6294" i="11"/>
  <c r="F6290" i="11"/>
  <c r="F6286" i="11"/>
  <c r="F6282" i="11"/>
  <c r="F6278" i="11"/>
  <c r="F6274" i="11"/>
  <c r="F6270" i="11"/>
  <c r="F6266" i="11"/>
  <c r="F6262" i="11"/>
  <c r="F6258" i="11"/>
  <c r="F6254" i="11"/>
  <c r="F6250" i="11"/>
  <c r="F6246" i="11"/>
  <c r="F6242" i="11"/>
  <c r="F6238" i="11"/>
  <c r="F6234" i="11"/>
  <c r="F6230" i="11"/>
  <c r="F6226" i="11"/>
  <c r="F6222" i="11"/>
  <c r="F6218" i="11"/>
  <c r="F6214" i="11"/>
  <c r="F6210" i="11"/>
  <c r="F6206" i="11"/>
  <c r="F6202" i="11"/>
  <c r="F6198" i="11"/>
  <c r="F6194" i="11"/>
  <c r="F6190" i="11"/>
  <c r="F6186" i="11"/>
  <c r="F6182" i="11"/>
  <c r="F6178" i="11"/>
  <c r="F6174" i="11"/>
  <c r="F6170" i="11"/>
  <c r="F6166" i="11"/>
  <c r="F6162" i="11"/>
  <c r="F6158" i="11"/>
  <c r="F6154" i="11"/>
  <c r="F6150" i="11"/>
  <c r="F6146" i="11"/>
  <c r="F6142" i="11"/>
  <c r="F6138" i="11"/>
  <c r="F6134" i="11"/>
  <c r="F6130" i="11"/>
  <c r="F6126" i="11"/>
  <c r="F6122" i="11"/>
  <c r="F6118" i="11"/>
  <c r="F6114" i="11"/>
  <c r="F6110" i="11"/>
  <c r="F6106" i="11"/>
  <c r="F6102" i="11"/>
  <c r="F6098" i="11"/>
  <c r="F6094" i="11"/>
  <c r="F6090" i="11"/>
  <c r="F6086" i="11"/>
  <c r="F6082" i="11"/>
  <c r="F6078" i="11"/>
  <c r="F6074" i="11"/>
  <c r="F6070" i="11"/>
  <c r="F6066" i="11"/>
  <c r="F6062" i="11"/>
  <c r="F6058" i="11"/>
  <c r="F6054" i="11"/>
  <c r="F6050" i="11"/>
  <c r="F6046" i="11"/>
  <c r="F6042" i="11"/>
  <c r="F6038" i="11"/>
  <c r="F6034" i="11"/>
  <c r="F6030" i="11"/>
  <c r="F6026" i="11"/>
  <c r="F6022" i="11"/>
  <c r="F6018" i="11"/>
  <c r="F6014" i="11"/>
  <c r="F6010" i="11"/>
  <c r="F6006" i="11"/>
  <c r="F6002" i="11"/>
  <c r="F5998" i="11"/>
  <c r="F5994" i="11"/>
  <c r="F5990" i="11"/>
  <c r="F5986" i="11"/>
  <c r="F5982" i="11"/>
  <c r="F5978" i="11"/>
  <c r="F5974" i="11"/>
  <c r="F5970" i="11"/>
  <c r="F5966" i="11"/>
  <c r="F5962" i="11"/>
  <c r="F5958" i="11"/>
  <c r="F5954" i="11"/>
  <c r="F5950" i="11"/>
  <c r="F5946" i="11"/>
  <c r="F5942" i="11"/>
  <c r="F5938" i="11"/>
  <c r="F5934" i="11"/>
  <c r="F5930" i="11"/>
  <c r="F5926" i="11"/>
  <c r="F5922" i="11"/>
  <c r="F5918" i="11"/>
  <c r="F5914" i="11"/>
  <c r="F5910" i="11"/>
  <c r="F5906" i="11"/>
  <c r="F5902" i="11"/>
  <c r="F5898" i="11"/>
  <c r="F5894" i="11"/>
  <c r="F5890" i="11"/>
  <c r="F5886" i="11"/>
  <c r="F5882" i="11"/>
  <c r="F5878" i="11"/>
  <c r="F5874" i="11"/>
  <c r="F5870" i="11"/>
  <c r="F5866" i="11"/>
  <c r="F5862" i="11"/>
  <c r="F5858" i="11"/>
  <c r="F5854" i="11"/>
  <c r="F5850" i="11"/>
  <c r="F5846" i="11"/>
  <c r="F5842" i="11"/>
  <c r="F5838" i="11"/>
  <c r="F5834" i="11"/>
  <c r="F5830" i="11"/>
  <c r="F5826" i="11"/>
  <c r="F5822" i="11"/>
  <c r="F5818" i="11"/>
  <c r="F5814" i="11"/>
  <c r="F5810" i="11"/>
  <c r="F5806" i="11"/>
  <c r="F5802" i="11"/>
  <c r="F5798" i="11"/>
  <c r="F5794" i="11"/>
  <c r="F5790" i="11"/>
  <c r="F5786" i="11"/>
  <c r="F5782" i="11"/>
  <c r="F5778" i="11"/>
  <c r="F5774" i="11"/>
  <c r="F5770" i="11"/>
  <c r="F5766" i="11"/>
  <c r="F5762" i="11"/>
  <c r="F5758" i="11"/>
  <c r="F5754" i="11"/>
  <c r="F5750" i="11"/>
  <c r="F5746" i="11"/>
  <c r="F5742" i="11"/>
  <c r="F5738" i="11"/>
  <c r="F5734" i="11"/>
  <c r="F5730" i="11"/>
  <c r="F5726" i="11"/>
  <c r="F5722" i="11"/>
  <c r="F5718" i="11"/>
  <c r="F5714" i="11"/>
  <c r="F5710" i="11"/>
  <c r="F5706" i="11"/>
  <c r="F5702" i="11"/>
  <c r="F5698" i="11"/>
  <c r="F5694" i="11"/>
  <c r="F5690" i="11"/>
  <c r="F5686" i="11"/>
  <c r="F5682" i="11"/>
  <c r="F5678" i="11"/>
  <c r="F5674" i="11"/>
  <c r="F5670" i="11"/>
  <c r="F5666" i="11"/>
  <c r="F5662" i="11"/>
  <c r="F5658" i="11"/>
  <c r="F5654" i="11"/>
  <c r="F5650" i="11"/>
  <c r="F5646" i="11"/>
  <c r="F5642" i="11"/>
  <c r="F5638" i="11"/>
  <c r="F5634" i="11"/>
  <c r="F5630" i="11"/>
  <c r="F5626" i="11"/>
  <c r="F5622" i="11"/>
  <c r="F5618" i="11"/>
  <c r="F5614" i="11"/>
  <c r="F5610" i="11"/>
  <c r="F5606" i="11"/>
  <c r="F5602" i="11"/>
  <c r="F5598" i="11"/>
  <c r="F5594" i="11"/>
  <c r="F5590" i="11"/>
  <c r="F5586" i="11"/>
  <c r="F5582" i="11"/>
  <c r="F5578" i="11"/>
  <c r="F5574" i="11"/>
  <c r="F5570" i="11"/>
  <c r="F5566" i="11"/>
  <c r="F5562" i="11"/>
  <c r="F5558" i="11"/>
  <c r="F5554" i="11"/>
  <c r="F5550" i="11"/>
  <c r="F5546" i="11"/>
  <c r="F5542" i="11"/>
  <c r="F5538" i="11"/>
  <c r="F5534" i="11"/>
  <c r="F5530" i="11"/>
  <c r="F5526" i="11"/>
  <c r="F5522" i="11"/>
  <c r="F5518" i="11"/>
  <c r="F5514" i="11"/>
  <c r="F5510" i="11"/>
  <c r="F5506" i="11"/>
  <c r="F5502" i="11"/>
  <c r="F5498" i="11"/>
  <c r="F5494" i="11"/>
  <c r="F5490" i="11"/>
  <c r="F5486" i="11"/>
  <c r="F5482" i="11"/>
  <c r="F5478" i="11"/>
  <c r="F5474" i="11"/>
  <c r="F5470" i="11"/>
  <c r="F5466" i="11"/>
  <c r="F5462" i="11"/>
  <c r="F5458" i="11"/>
  <c r="F5454" i="11"/>
  <c r="F5450" i="11"/>
  <c r="F5446" i="11"/>
  <c r="F5442" i="11"/>
  <c r="F5438" i="11"/>
  <c r="F5434" i="11"/>
  <c r="F5430" i="11"/>
  <c r="F5426" i="11"/>
  <c r="F5422" i="11"/>
  <c r="F5418" i="11"/>
  <c r="F5414" i="11"/>
  <c r="F5410" i="11"/>
  <c r="F5406" i="11"/>
  <c r="F5402" i="11"/>
  <c r="F5398" i="11"/>
  <c r="F5394" i="11"/>
  <c r="F5390" i="11"/>
  <c r="F5386" i="11"/>
  <c r="F5382" i="11"/>
  <c r="F5378" i="11"/>
  <c r="F5374" i="11"/>
  <c r="F5370" i="11"/>
  <c r="F5366" i="11"/>
  <c r="F5362" i="11"/>
  <c r="F5358" i="11"/>
  <c r="F5354" i="11"/>
  <c r="F5350" i="11"/>
  <c r="F5346" i="11"/>
  <c r="F5342" i="11"/>
  <c r="F5338" i="11"/>
  <c r="F5334" i="11"/>
  <c r="F5330" i="11"/>
  <c r="F5326" i="11"/>
  <c r="F5322" i="11"/>
  <c r="F5318" i="11"/>
  <c r="F5314" i="11"/>
  <c r="F5310" i="11"/>
  <c r="F5306" i="11"/>
  <c r="F5302" i="11"/>
  <c r="F5298" i="11"/>
  <c r="F5294" i="11"/>
  <c r="F5290" i="11"/>
  <c r="F5286" i="11"/>
  <c r="F5282" i="11"/>
  <c r="F5278" i="11"/>
  <c r="F5274" i="11"/>
  <c r="F5270" i="11"/>
  <c r="F5266" i="11"/>
  <c r="F5262" i="11"/>
  <c r="F5258" i="11"/>
  <c r="F5254" i="11"/>
  <c r="F5250" i="11"/>
  <c r="F5246" i="11"/>
  <c r="F5242" i="11"/>
  <c r="F5238" i="11"/>
  <c r="F5234" i="11"/>
  <c r="F5230" i="11"/>
  <c r="F5226" i="11"/>
  <c r="F5222" i="11"/>
  <c r="F5218" i="11"/>
  <c r="F5214" i="11"/>
  <c r="F5210" i="11"/>
  <c r="F5206" i="11"/>
  <c r="F5202" i="11"/>
  <c r="F5198" i="11"/>
  <c r="F5194" i="11"/>
  <c r="F5190" i="11"/>
  <c r="F5186" i="11"/>
  <c r="F5182" i="11"/>
  <c r="F5178" i="11"/>
  <c r="F5174" i="11"/>
  <c r="F5170" i="11"/>
  <c r="F5166" i="11"/>
  <c r="F5162" i="11"/>
  <c r="F5158" i="11"/>
  <c r="F5154" i="11"/>
  <c r="F5150" i="11"/>
  <c r="F5146" i="11"/>
  <c r="F5142" i="11"/>
  <c r="F5138" i="11"/>
  <c r="F5134" i="11"/>
  <c r="F5130" i="11"/>
  <c r="F5126" i="11"/>
  <c r="F5122" i="11"/>
  <c r="F5118" i="11"/>
  <c r="F5114" i="11"/>
  <c r="F5110" i="11"/>
  <c r="F5106" i="11"/>
  <c r="F5102" i="11"/>
  <c r="F5098" i="11"/>
  <c r="F5094" i="11"/>
  <c r="F5090" i="11"/>
  <c r="F5086" i="11"/>
  <c r="F5082" i="11"/>
  <c r="F5078" i="11"/>
  <c r="F5074" i="11"/>
  <c r="F5070" i="11"/>
  <c r="F5066" i="11"/>
  <c r="F5062" i="11"/>
  <c r="F5058" i="11"/>
  <c r="F5054" i="11"/>
  <c r="F5050" i="11"/>
  <c r="F5046" i="11"/>
  <c r="F5042" i="11"/>
  <c r="F5038" i="11"/>
  <c r="F5034" i="11"/>
  <c r="F5030" i="11"/>
  <c r="F5026" i="11"/>
  <c r="F5022" i="11"/>
  <c r="F5018" i="11"/>
  <c r="F5014" i="11"/>
  <c r="F5010" i="11"/>
  <c r="F5006" i="11"/>
  <c r="F5002" i="11"/>
  <c r="F4998" i="11"/>
  <c r="F4994" i="11"/>
  <c r="F4990" i="11"/>
  <c r="F4986" i="11"/>
  <c r="F4982" i="11"/>
  <c r="F4978" i="11"/>
  <c r="F4974" i="11"/>
  <c r="F4970" i="11"/>
  <c r="F4966" i="11"/>
  <c r="F4962" i="11"/>
  <c r="F4958" i="11"/>
  <c r="F4954" i="11"/>
  <c r="F4950" i="11"/>
  <c r="F4946" i="11"/>
  <c r="F4942" i="11"/>
  <c r="F4938" i="11"/>
  <c r="F4934" i="11"/>
  <c r="F4930" i="11"/>
  <c r="F4926" i="11"/>
  <c r="F4922" i="11"/>
  <c r="F4918" i="11"/>
  <c r="F4914" i="11"/>
  <c r="F4910" i="11"/>
  <c r="F4906" i="11"/>
  <c r="F4902" i="11"/>
  <c r="F4898" i="11"/>
  <c r="F4894" i="11"/>
  <c r="F4890" i="11"/>
  <c r="F4886" i="11"/>
  <c r="F4882" i="11"/>
  <c r="F4878" i="11"/>
  <c r="F4874" i="11"/>
  <c r="F4870" i="11"/>
  <c r="F4866" i="11"/>
  <c r="F4862" i="11"/>
  <c r="F4858" i="11"/>
  <c r="F4854" i="11"/>
  <c r="F4850" i="11"/>
  <c r="F4846" i="11"/>
  <c r="F4842" i="11"/>
  <c r="F4838" i="11"/>
  <c r="F4834" i="11"/>
  <c r="F4830" i="11"/>
  <c r="F4826" i="11"/>
  <c r="F4822" i="11"/>
  <c r="F4818" i="11"/>
  <c r="F4814" i="11"/>
  <c r="F4810" i="11"/>
  <c r="F4806" i="11"/>
  <c r="F4802" i="11"/>
  <c r="F4798" i="11"/>
  <c r="F4794" i="11"/>
  <c r="F4790" i="11"/>
  <c r="F4786" i="11"/>
  <c r="F4782" i="11"/>
  <c r="F4778" i="11"/>
  <c r="F4774" i="11"/>
  <c r="F4770" i="11"/>
  <c r="F4766" i="11"/>
  <c r="F4762" i="11"/>
  <c r="F4758" i="11"/>
  <c r="F4754" i="11"/>
  <c r="F4750" i="11"/>
  <c r="F4746" i="11"/>
  <c r="F4742" i="11"/>
  <c r="F4738" i="11"/>
  <c r="F4734" i="11"/>
  <c r="F4730" i="11"/>
  <c r="F4726" i="11"/>
  <c r="F4722" i="11"/>
  <c r="F4718" i="11"/>
  <c r="F4714" i="11"/>
  <c r="F4710" i="11"/>
  <c r="F4706" i="11"/>
  <c r="F4702" i="11"/>
  <c r="F4698" i="11"/>
  <c r="F4694" i="11"/>
  <c r="F4690" i="11"/>
  <c r="F4686" i="11"/>
  <c r="F4682" i="11"/>
  <c r="F4678" i="11"/>
  <c r="F4674" i="11"/>
  <c r="F4670" i="11"/>
  <c r="F4666" i="11"/>
  <c r="F4662" i="11"/>
  <c r="F4658" i="11"/>
  <c r="F4654" i="11"/>
  <c r="F4650" i="11"/>
  <c r="F4646" i="11"/>
  <c r="F4642" i="11"/>
  <c r="F4638" i="11"/>
  <c r="F4634" i="11"/>
  <c r="F4630" i="11"/>
  <c r="F4626" i="11"/>
  <c r="F4622" i="11"/>
  <c r="F4618" i="11"/>
  <c r="F4614" i="11"/>
  <c r="F4610" i="11"/>
  <c r="F4606" i="11"/>
  <c r="F4602" i="11"/>
  <c r="F4598" i="11"/>
  <c r="F4594" i="11"/>
  <c r="F4590" i="11"/>
  <c r="F4586" i="11"/>
  <c r="F4582" i="11"/>
  <c r="F4578" i="11"/>
  <c r="F4574" i="11"/>
  <c r="F4570" i="11"/>
  <c r="F4566" i="11"/>
  <c r="F4562" i="11"/>
  <c r="F4558" i="11"/>
  <c r="F4554" i="11"/>
  <c r="F4550" i="11"/>
  <c r="F4546" i="11"/>
  <c r="F4542" i="11"/>
  <c r="F4538" i="11"/>
  <c r="F4534" i="11"/>
  <c r="F4530" i="11"/>
  <c r="F4526" i="11"/>
  <c r="F4522" i="11"/>
  <c r="F4518" i="11"/>
  <c r="F4514" i="11"/>
  <c r="F4510" i="11"/>
  <c r="F4506" i="11"/>
  <c r="F4502" i="11"/>
  <c r="F4498" i="11"/>
  <c r="F4494" i="11"/>
  <c r="F4490" i="11"/>
  <c r="F4486" i="11"/>
  <c r="F4482" i="11"/>
  <c r="F4478" i="11"/>
  <c r="F4474" i="11"/>
  <c r="F4470" i="11"/>
  <c r="F4466" i="11"/>
  <c r="F4462" i="11"/>
  <c r="F4458" i="11"/>
  <c r="F4454" i="11"/>
  <c r="F4450" i="11"/>
  <c r="F4446" i="11"/>
  <c r="F4442" i="11"/>
  <c r="F4438" i="11"/>
  <c r="F4434" i="11"/>
  <c r="F4430" i="11"/>
  <c r="F4426" i="11"/>
  <c r="F4422" i="11"/>
  <c r="F4418" i="11"/>
  <c r="F4414" i="11"/>
  <c r="F4410" i="11"/>
  <c r="F4406" i="11"/>
  <c r="F4402" i="11"/>
  <c r="F4398" i="11"/>
  <c r="F4394" i="11"/>
  <c r="F4390" i="11"/>
  <c r="F4386" i="11"/>
  <c r="F4382" i="11"/>
  <c r="F4378" i="11"/>
  <c r="F4374" i="11"/>
  <c r="F4370" i="11"/>
  <c r="F4366" i="11"/>
  <c r="F4362" i="11"/>
  <c r="F4358" i="11"/>
  <c r="F4354" i="11"/>
  <c r="F4350" i="11"/>
  <c r="F4346" i="11"/>
  <c r="F4342" i="11"/>
  <c r="F4338" i="11"/>
  <c r="F4334" i="11"/>
  <c r="F4330" i="11"/>
  <c r="F4326" i="11"/>
  <c r="F4322" i="11"/>
  <c r="F4318" i="11"/>
  <c r="F4314" i="11"/>
  <c r="F4310" i="11"/>
  <c r="F4306" i="11"/>
  <c r="F4302" i="11"/>
  <c r="F4298" i="11"/>
  <c r="F4294" i="11"/>
  <c r="F4290" i="11"/>
  <c r="F4286" i="11"/>
  <c r="F4282" i="11"/>
  <c r="F4278" i="11"/>
  <c r="F4274" i="11"/>
  <c r="F4270" i="11"/>
  <c r="F4266" i="11"/>
  <c r="F4262" i="11"/>
  <c r="F4258" i="11"/>
  <c r="F4254" i="11"/>
  <c r="F4250" i="11"/>
  <c r="F4246" i="11"/>
  <c r="F4242" i="11"/>
  <c r="F4238" i="11"/>
  <c r="F4234" i="11"/>
  <c r="F4230" i="11"/>
  <c r="F4226" i="11"/>
  <c r="F4222" i="11"/>
  <c r="F4218" i="11"/>
  <c r="F4214" i="11"/>
  <c r="F4210" i="11"/>
  <c r="F4206" i="11"/>
  <c r="F4202" i="11"/>
  <c r="F4198" i="11"/>
  <c r="F4194" i="11"/>
  <c r="F4190" i="11"/>
  <c r="F4186" i="11"/>
  <c r="F4182" i="11"/>
  <c r="F4178" i="11"/>
  <c r="F4174" i="11"/>
  <c r="F4170" i="11"/>
  <c r="F4166" i="11"/>
  <c r="F4162" i="11"/>
  <c r="F4158" i="11"/>
  <c r="F4154" i="11"/>
  <c r="F4150" i="11"/>
  <c r="F4146" i="11"/>
  <c r="F4142" i="11"/>
  <c r="F4138" i="11"/>
  <c r="F4134" i="11"/>
  <c r="F4130" i="11"/>
  <c r="F4126" i="11"/>
  <c r="F4122" i="11"/>
  <c r="F4118" i="11"/>
  <c r="F4114" i="11"/>
  <c r="F4110" i="11"/>
  <c r="F4106" i="11"/>
  <c r="F4102" i="11"/>
  <c r="F4098" i="11"/>
  <c r="F4094" i="11"/>
  <c r="F4090" i="11"/>
  <c r="F4086" i="11"/>
  <c r="F4082" i="11"/>
  <c r="F4078" i="11"/>
  <c r="F4074" i="11"/>
  <c r="F4070" i="11"/>
  <c r="F4066" i="11"/>
  <c r="F4062" i="11"/>
  <c r="F4058" i="11"/>
  <c r="F4054" i="11"/>
  <c r="F4050" i="11"/>
  <c r="F4046" i="11"/>
  <c r="F4042" i="11"/>
  <c r="F4038" i="11"/>
  <c r="F4034" i="11"/>
  <c r="F4030" i="11"/>
  <c r="F4026" i="11"/>
  <c r="F4022" i="11"/>
  <c r="F4018" i="11"/>
  <c r="F4014" i="11"/>
  <c r="F4010" i="11"/>
  <c r="F4006" i="11"/>
  <c r="F4002" i="11"/>
  <c r="F3998" i="11"/>
  <c r="F3994" i="11"/>
  <c r="F3990" i="11"/>
  <c r="F3986" i="11"/>
  <c r="F3982" i="11"/>
  <c r="F3978" i="11"/>
  <c r="F3974" i="11"/>
  <c r="F3970" i="11"/>
  <c r="F3966" i="11"/>
  <c r="F3962" i="11"/>
  <c r="F3958" i="11"/>
  <c r="F3954" i="11"/>
  <c r="F3950" i="11"/>
  <c r="F3946" i="11"/>
  <c r="F3942" i="11"/>
  <c r="F3938" i="11"/>
  <c r="F3934" i="11"/>
  <c r="F3930" i="11"/>
  <c r="F3926" i="11"/>
  <c r="F3922" i="11"/>
  <c r="F3918" i="11"/>
  <c r="F3914" i="11"/>
  <c r="F3910" i="11"/>
  <c r="F3906" i="11"/>
  <c r="F3902" i="11"/>
  <c r="F3898" i="11"/>
  <c r="F3894" i="11"/>
  <c r="F3890" i="11"/>
  <c r="F3886" i="11"/>
  <c r="F3882" i="11"/>
  <c r="F3878" i="11"/>
  <c r="F3874" i="11"/>
  <c r="F3870" i="11"/>
  <c r="F3866" i="11"/>
  <c r="F3862" i="11"/>
  <c r="F3858" i="11"/>
  <c r="F3854" i="11"/>
  <c r="F3850" i="11"/>
  <c r="F3846" i="11"/>
  <c r="F3842" i="11"/>
  <c r="F3838" i="11"/>
  <c r="F3834" i="11"/>
  <c r="F3830" i="11"/>
  <c r="F3826" i="11"/>
  <c r="F3822" i="11"/>
  <c r="F3818" i="11"/>
  <c r="F3814" i="11"/>
  <c r="F3810" i="11"/>
  <c r="F3806" i="11"/>
  <c r="F3802" i="11"/>
  <c r="F3798" i="11"/>
  <c r="F3794" i="11"/>
  <c r="F3790" i="11"/>
  <c r="F3786" i="11"/>
  <c r="F3782" i="11"/>
  <c r="F3778" i="11"/>
  <c r="F3774" i="11"/>
  <c r="F3770" i="11"/>
  <c r="F3766" i="11"/>
  <c r="F3762" i="11"/>
  <c r="F3758" i="11"/>
  <c r="F3754" i="11"/>
  <c r="F3750" i="11"/>
  <c r="F3746" i="11"/>
  <c r="F3742" i="11"/>
  <c r="F3738" i="11"/>
  <c r="F3734" i="11"/>
  <c r="F3730" i="11"/>
  <c r="F3726" i="11"/>
  <c r="F3722" i="11"/>
  <c r="F3718" i="11"/>
  <c r="F3714" i="11"/>
  <c r="F3710" i="11"/>
  <c r="F3706" i="11"/>
  <c r="F3702" i="11"/>
  <c r="F3698" i="11"/>
  <c r="F3694" i="11"/>
  <c r="F3690" i="11"/>
  <c r="F3686" i="11"/>
  <c r="F3682" i="11"/>
  <c r="F3678" i="11"/>
  <c r="F3674" i="11"/>
  <c r="F3670" i="11"/>
  <c r="F3666" i="11"/>
  <c r="F3662" i="11"/>
  <c r="F3658" i="11"/>
  <c r="F3654" i="11"/>
  <c r="F3650" i="11"/>
  <c r="F3646" i="11"/>
  <c r="F3642" i="11"/>
  <c r="F3638" i="11"/>
  <c r="F3634" i="11"/>
  <c r="F3630" i="11"/>
  <c r="F3626" i="11"/>
  <c r="F3622" i="11"/>
  <c r="F3618" i="11"/>
  <c r="F3614" i="11"/>
  <c r="F3610" i="11"/>
  <c r="F3606" i="11"/>
  <c r="F3602" i="11"/>
  <c r="F3598" i="11"/>
  <c r="F3594" i="11"/>
  <c r="F3590" i="11"/>
  <c r="F3586" i="11"/>
  <c r="F3582" i="11"/>
  <c r="F3578" i="11"/>
  <c r="F3574" i="11"/>
  <c r="F3570" i="11"/>
  <c r="F3566" i="11"/>
  <c r="F3562" i="11"/>
  <c r="F3558" i="11"/>
  <c r="F3554" i="11"/>
  <c r="F3550" i="11"/>
  <c r="F3546" i="11"/>
  <c r="F3542" i="11"/>
  <c r="F3538" i="11"/>
  <c r="F3534" i="11"/>
  <c r="F3530" i="11"/>
  <c r="F3526" i="11"/>
  <c r="F3522" i="11"/>
  <c r="F10013" i="11"/>
  <c r="F10009" i="11"/>
  <c r="F10005" i="11"/>
  <c r="F10001" i="11"/>
  <c r="F9997" i="11"/>
  <c r="F9993" i="11"/>
  <c r="F9989" i="11"/>
  <c r="F9985" i="11"/>
  <c r="F9981" i="11"/>
  <c r="F9977" i="11"/>
  <c r="F9973" i="11"/>
  <c r="F9969" i="11"/>
  <c r="F9965" i="11"/>
  <c r="F9961" i="11"/>
  <c r="F9957" i="11"/>
  <c r="F9953" i="11"/>
  <c r="F9949" i="11"/>
  <c r="F9945" i="11"/>
  <c r="F9941" i="11"/>
  <c r="F9937" i="11"/>
  <c r="F9933" i="11"/>
  <c r="F9929" i="11"/>
  <c r="F9925" i="11"/>
  <c r="F9921" i="11"/>
  <c r="F9917" i="11"/>
  <c r="F9913" i="11"/>
  <c r="F9909" i="11"/>
  <c r="F9905" i="11"/>
  <c r="F9901" i="11"/>
  <c r="F9897" i="11"/>
  <c r="F9893" i="11"/>
  <c r="F9889" i="11"/>
  <c r="F9885" i="11"/>
  <c r="F9881" i="11"/>
  <c r="F9877" i="11"/>
  <c r="F9873" i="11"/>
  <c r="F9869" i="11"/>
  <c r="F9865" i="11"/>
  <c r="F9861" i="11"/>
  <c r="F9857" i="11"/>
  <c r="F9853" i="11"/>
  <c r="F9849" i="11"/>
  <c r="F9845" i="11"/>
  <c r="F9841" i="11"/>
  <c r="F9837" i="11"/>
  <c r="F9833" i="11"/>
  <c r="F9829" i="11"/>
  <c r="F9825" i="11"/>
  <c r="F9821" i="11"/>
  <c r="F9817" i="11"/>
  <c r="F9813" i="11"/>
  <c r="F9809" i="11"/>
  <c r="F9805" i="11"/>
  <c r="F9801" i="11"/>
  <c r="F9797" i="11"/>
  <c r="F9793" i="11"/>
  <c r="F9789" i="11"/>
  <c r="F9785" i="11"/>
  <c r="F9781" i="11"/>
  <c r="F9777" i="11"/>
  <c r="F9773" i="11"/>
  <c r="F9769" i="11"/>
  <c r="F9765" i="11"/>
  <c r="F9761" i="11"/>
  <c r="F9757" i="11"/>
  <c r="F9753" i="11"/>
  <c r="F9749" i="11"/>
  <c r="F9745" i="11"/>
  <c r="F9741" i="11"/>
  <c r="F9737" i="11"/>
  <c r="F9733" i="11"/>
  <c r="F9729" i="11"/>
  <c r="F9725" i="11"/>
  <c r="F9721" i="11"/>
  <c r="F9717" i="11"/>
  <c r="F9713" i="11"/>
  <c r="F9709" i="11"/>
  <c r="F9705" i="11"/>
  <c r="F9701" i="11"/>
  <c r="F9697" i="11"/>
  <c r="F9693" i="11"/>
  <c r="F9689" i="11"/>
  <c r="F9685" i="11"/>
  <c r="F9681" i="11"/>
  <c r="F9677" i="11"/>
  <c r="F9673" i="11"/>
  <c r="F9669" i="11"/>
  <c r="F9665" i="11"/>
  <c r="F9661" i="11"/>
  <c r="F9657" i="11"/>
  <c r="F9653" i="11"/>
  <c r="F9649" i="11"/>
  <c r="F9645" i="11"/>
  <c r="F9641" i="11"/>
  <c r="F9637" i="11"/>
  <c r="F9633" i="11"/>
  <c r="F9629" i="11"/>
  <c r="F9625" i="11"/>
  <c r="F9621" i="11"/>
  <c r="F9617" i="11"/>
  <c r="F9613" i="11"/>
  <c r="F9609" i="11"/>
  <c r="F9605" i="11"/>
  <c r="F9601" i="11"/>
  <c r="F9597" i="11"/>
  <c r="F9593" i="11"/>
  <c r="F9589" i="11"/>
  <c r="F9585" i="11"/>
  <c r="F9581" i="11"/>
  <c r="F9577" i="11"/>
  <c r="F9573" i="11"/>
  <c r="F9569" i="11"/>
  <c r="F9565" i="11"/>
  <c r="F9561" i="11"/>
  <c r="F9557" i="11"/>
  <c r="F9553" i="11"/>
  <c r="F9549" i="11"/>
  <c r="F9545" i="11"/>
  <c r="F9541" i="11"/>
  <c r="F9537" i="11"/>
  <c r="F9533" i="11"/>
  <c r="F9529" i="11"/>
  <c r="F9525" i="11"/>
  <c r="F9521" i="11"/>
  <c r="F9517" i="11"/>
  <c r="F9513" i="11"/>
  <c r="F9509" i="11"/>
  <c r="F9505" i="11"/>
  <c r="F9501" i="11"/>
  <c r="F9497" i="11"/>
  <c r="F9493" i="11"/>
  <c r="F9489" i="11"/>
  <c r="F9485" i="11"/>
  <c r="F9481" i="11"/>
  <c r="F9477" i="11"/>
  <c r="F9473" i="11"/>
  <c r="F9469" i="11"/>
  <c r="F9465" i="11"/>
  <c r="F9461" i="11"/>
  <c r="F9457" i="11"/>
  <c r="F9453" i="11"/>
  <c r="F9449" i="11"/>
  <c r="F9445" i="11"/>
  <c r="F9441" i="11"/>
  <c r="F9437" i="11"/>
  <c r="F9433" i="11"/>
  <c r="F9429" i="11"/>
  <c r="F9425" i="11"/>
  <c r="F9421" i="11"/>
  <c r="F9417" i="11"/>
  <c r="F9413" i="11"/>
  <c r="F9409" i="11"/>
  <c r="F9405" i="11"/>
  <c r="F9401" i="11"/>
  <c r="F9397" i="11"/>
  <c r="F9393" i="11"/>
  <c r="F9389" i="11"/>
  <c r="F9385" i="11"/>
  <c r="F9381" i="11"/>
  <c r="F9377" i="11"/>
  <c r="F9373" i="11"/>
  <c r="F9369" i="11"/>
  <c r="F9365" i="11"/>
  <c r="F9361" i="11"/>
  <c r="F9357" i="11"/>
  <c r="F9353" i="11"/>
  <c r="F9349" i="11"/>
  <c r="F9345" i="11"/>
  <c r="F9341" i="11"/>
  <c r="F9337" i="11"/>
  <c r="F9333" i="11"/>
  <c r="F9329" i="11"/>
  <c r="F9325" i="11"/>
  <c r="F9321" i="11"/>
  <c r="F9317" i="11"/>
  <c r="F9313" i="11"/>
  <c r="F9309" i="11"/>
  <c r="F9305" i="11"/>
  <c r="F9301" i="11"/>
  <c r="F9297" i="11"/>
  <c r="F9293" i="11"/>
  <c r="F9289" i="11"/>
  <c r="F9285" i="11"/>
  <c r="F9281" i="11"/>
  <c r="F9277" i="11"/>
  <c r="F9273" i="11"/>
  <c r="F9269" i="11"/>
  <c r="F9265" i="11"/>
  <c r="F9261" i="11"/>
  <c r="F9257" i="11"/>
  <c r="F9253" i="11"/>
  <c r="F9249" i="11"/>
  <c r="F9245" i="11"/>
  <c r="F9241" i="11"/>
  <c r="F9237" i="11"/>
  <c r="F9233" i="11"/>
  <c r="F9229" i="11"/>
  <c r="F9225" i="11"/>
  <c r="F9221" i="11"/>
  <c r="F9217" i="11"/>
  <c r="F9213" i="11"/>
  <c r="F9209" i="11"/>
  <c r="F9205" i="11"/>
  <c r="F9201" i="11"/>
  <c r="F9197" i="11"/>
  <c r="F9193" i="11"/>
  <c r="F9189" i="11"/>
  <c r="F9185" i="11"/>
  <c r="F9181" i="11"/>
  <c r="F9177" i="11"/>
  <c r="F9173" i="11"/>
  <c r="F9169" i="11"/>
  <c r="F9165" i="11"/>
  <c r="F9161" i="11"/>
  <c r="F9157" i="11"/>
  <c r="F9153" i="11"/>
  <c r="F9149" i="11"/>
  <c r="F9145" i="11"/>
  <c r="F9141" i="11"/>
  <c r="F9137" i="11"/>
  <c r="F9133" i="11"/>
  <c r="F9129" i="11"/>
  <c r="F9125" i="11"/>
  <c r="F9121" i="11"/>
  <c r="F9117" i="11"/>
  <c r="F9113" i="11"/>
  <c r="F9109" i="11"/>
  <c r="F9105" i="11"/>
  <c r="F9101" i="11"/>
  <c r="F9097" i="11"/>
  <c r="F9093" i="11"/>
  <c r="F9089" i="11"/>
  <c r="F9085" i="11"/>
  <c r="F9081" i="11"/>
  <c r="F9077" i="11"/>
  <c r="F9073" i="11"/>
  <c r="F9069" i="11"/>
  <c r="F9065" i="11"/>
  <c r="F9061" i="11"/>
  <c r="F9057" i="11"/>
  <c r="F9053" i="11"/>
  <c r="F9049" i="11"/>
  <c r="F9045" i="11"/>
  <c r="F9041" i="11"/>
  <c r="F9037" i="11"/>
  <c r="F9033" i="11"/>
  <c r="F9029" i="11"/>
  <c r="F9025" i="11"/>
  <c r="F9021" i="11"/>
  <c r="F9017" i="11"/>
  <c r="F9013" i="11"/>
  <c r="F9009" i="11"/>
  <c r="F9005" i="11"/>
  <c r="F9001" i="11"/>
  <c r="F8997" i="11"/>
  <c r="F8993" i="11"/>
  <c r="F8989" i="11"/>
  <c r="F8985" i="11"/>
  <c r="F8981" i="11"/>
  <c r="F8977" i="11"/>
  <c r="F8973" i="11"/>
  <c r="F8969" i="11"/>
  <c r="F8965" i="11"/>
  <c r="F8961" i="11"/>
  <c r="F8957" i="11"/>
  <c r="F8953" i="11"/>
  <c r="F8949" i="11"/>
  <c r="F8945" i="11"/>
  <c r="F8941" i="11"/>
  <c r="F8937" i="11"/>
  <c r="F8933" i="11"/>
  <c r="F8929" i="11"/>
  <c r="F8925" i="11"/>
  <c r="F8921" i="11"/>
  <c r="F8917" i="11"/>
  <c r="F8913" i="11"/>
  <c r="F8909" i="11"/>
  <c r="F8905" i="11"/>
  <c r="F8901" i="11"/>
  <c r="F8897" i="11"/>
  <c r="F8893" i="11"/>
  <c r="F8889" i="11"/>
  <c r="F8885" i="11"/>
  <c r="F8881" i="11"/>
  <c r="F8877" i="11"/>
  <c r="F8873" i="11"/>
  <c r="F8869" i="11"/>
  <c r="F8865" i="11"/>
  <c r="F8861" i="11"/>
  <c r="F8857" i="11"/>
  <c r="F8853" i="11"/>
  <c r="F8849" i="11"/>
  <c r="F8845" i="11"/>
  <c r="F8841" i="11"/>
  <c r="F8837" i="11"/>
  <c r="F8833" i="11"/>
  <c r="F8829" i="11"/>
  <c r="F8825" i="11"/>
  <c r="F8821" i="11"/>
  <c r="F8817" i="11"/>
  <c r="F8813" i="11"/>
  <c r="F8809" i="11"/>
  <c r="F8805" i="11"/>
  <c r="F8801" i="11"/>
  <c r="F8797" i="11"/>
  <c r="F8793" i="11"/>
  <c r="F8789" i="11"/>
  <c r="F8785" i="11"/>
  <c r="F8781" i="11"/>
  <c r="F8777" i="11"/>
  <c r="F8773" i="11"/>
  <c r="F8769" i="11"/>
  <c r="F8765" i="11"/>
  <c r="F8761" i="11"/>
  <c r="F8757" i="11"/>
  <c r="F8753" i="11"/>
  <c r="F8749" i="11"/>
  <c r="F8745" i="11"/>
  <c r="F8741" i="11"/>
  <c r="F8737" i="11"/>
  <c r="F8733" i="11"/>
  <c r="F8729" i="11"/>
  <c r="F8725" i="11"/>
  <c r="F8721" i="11"/>
  <c r="F8717" i="11"/>
  <c r="F8713" i="11"/>
  <c r="F8709" i="11"/>
  <c r="F8705" i="11"/>
  <c r="F8701" i="11"/>
  <c r="F8697" i="11"/>
  <c r="F8693" i="11"/>
  <c r="F8689" i="11"/>
  <c r="F8685" i="11"/>
  <c r="F8681" i="11"/>
  <c r="F8677" i="11"/>
  <c r="F8673" i="11"/>
  <c r="F8669" i="11"/>
  <c r="F8665" i="11"/>
  <c r="F8661" i="11"/>
  <c r="F8657" i="11"/>
  <c r="F8653" i="11"/>
  <c r="F8649" i="11"/>
  <c r="F8645" i="11"/>
  <c r="F8641" i="11"/>
  <c r="F8637" i="11"/>
  <c r="F8633" i="11"/>
  <c r="F8629" i="11"/>
  <c r="F8625" i="11"/>
  <c r="F8621" i="11"/>
  <c r="F8617" i="11"/>
  <c r="F8613" i="11"/>
  <c r="F8609" i="11"/>
  <c r="F8605" i="11"/>
  <c r="F8601" i="11"/>
  <c r="F8597" i="11"/>
  <c r="F8593" i="11"/>
  <c r="F8589" i="11"/>
  <c r="F8585" i="11"/>
  <c r="F8581" i="11"/>
  <c r="F8577" i="11"/>
  <c r="F8573" i="11"/>
  <c r="F8569" i="11"/>
  <c r="F8565" i="11"/>
  <c r="F8561" i="11"/>
  <c r="F8557" i="11"/>
  <c r="F8553" i="11"/>
  <c r="F8549" i="11"/>
  <c r="F8545" i="11"/>
  <c r="F8541" i="11"/>
  <c r="F8537" i="11"/>
  <c r="F8533" i="11"/>
  <c r="F8529" i="11"/>
  <c r="F8525" i="11"/>
  <c r="F8521" i="11"/>
  <c r="F8517" i="11"/>
  <c r="F8513" i="11"/>
  <c r="F8509" i="11"/>
  <c r="F8505" i="11"/>
  <c r="F8501" i="11"/>
  <c r="F8497" i="11"/>
  <c r="F8493" i="11"/>
  <c r="F8489" i="11"/>
  <c r="F8485" i="11"/>
  <c r="F8481" i="11"/>
  <c r="F8477" i="11"/>
  <c r="F8473" i="11"/>
  <c r="F8469" i="11"/>
  <c r="F8465" i="11"/>
  <c r="F8461" i="11"/>
  <c r="F8457" i="11"/>
  <c r="F8453" i="11"/>
  <c r="F8449" i="11"/>
  <c r="F8445" i="11"/>
  <c r="F8441" i="11"/>
  <c r="F8437" i="11"/>
  <c r="F8433" i="11"/>
  <c r="F8429" i="11"/>
  <c r="F8425" i="11"/>
  <c r="F8421" i="11"/>
  <c r="F8417" i="11"/>
  <c r="F8413" i="11"/>
  <c r="F8409" i="11"/>
  <c r="F8405" i="11"/>
  <c r="F8401" i="11"/>
  <c r="F8397" i="11"/>
  <c r="F8393" i="11"/>
  <c r="F8389" i="11"/>
  <c r="F8385" i="11"/>
  <c r="F8381" i="11"/>
  <c r="F8377" i="11"/>
  <c r="F8373" i="11"/>
  <c r="F8369" i="11"/>
  <c r="F8365" i="11"/>
  <c r="F8361" i="11"/>
  <c r="F8357" i="11"/>
  <c r="F8353" i="11"/>
  <c r="F8349" i="11"/>
  <c r="F8345" i="11"/>
  <c r="F8341" i="11"/>
  <c r="F8337" i="11"/>
  <c r="F8333" i="11"/>
  <c r="F8329" i="11"/>
  <c r="F8325" i="11"/>
  <c r="F8321" i="11"/>
  <c r="F8317" i="11"/>
  <c r="F8313" i="11"/>
  <c r="F8309" i="11"/>
  <c r="F8305" i="11"/>
  <c r="F8301" i="11"/>
  <c r="F8297" i="11"/>
  <c r="F8293" i="11"/>
  <c r="F8289" i="11"/>
  <c r="F8285" i="11"/>
  <c r="F8281" i="11"/>
  <c r="F8277" i="11"/>
  <c r="F8273" i="11"/>
  <c r="F8269" i="11"/>
  <c r="F8265" i="11"/>
  <c r="F8261" i="11"/>
  <c r="F8257" i="11"/>
  <c r="F8253" i="11"/>
  <c r="F8249" i="11"/>
  <c r="F8245" i="11"/>
  <c r="F8241" i="11"/>
  <c r="F8237" i="11"/>
  <c r="F8233" i="11"/>
  <c r="F8229" i="11"/>
  <c r="F8225" i="11"/>
  <c r="F8221" i="11"/>
  <c r="F8217" i="11"/>
  <c r="F8213" i="11"/>
  <c r="F8209" i="11"/>
  <c r="F8205" i="11"/>
  <c r="F8201" i="11"/>
  <c r="F8197" i="11"/>
  <c r="F8193" i="11"/>
  <c r="F8189" i="11"/>
  <c r="F8185" i="11"/>
  <c r="F8181" i="11"/>
  <c r="F8177" i="11"/>
  <c r="F8173" i="11"/>
  <c r="F8169" i="11"/>
  <c r="F8165" i="11"/>
  <c r="F8161" i="11"/>
  <c r="F8157" i="11"/>
  <c r="F8153" i="11"/>
  <c r="F8149" i="11"/>
  <c r="F8145" i="11"/>
  <c r="F8141" i="11"/>
  <c r="F8137" i="11"/>
  <c r="F8133" i="11"/>
  <c r="F8129" i="11"/>
  <c r="F8125" i="11"/>
  <c r="F8121" i="11"/>
  <c r="F8117" i="11"/>
  <c r="F8113" i="11"/>
  <c r="F8109" i="11"/>
  <c r="F8105" i="11"/>
  <c r="F8101" i="11"/>
  <c r="F8097" i="11"/>
  <c r="F8093" i="11"/>
  <c r="F8089" i="11"/>
  <c r="F8085" i="11"/>
  <c r="F8081" i="11"/>
  <c r="F8077" i="11"/>
  <c r="F8073" i="11"/>
  <c r="F8069" i="11"/>
  <c r="F8065" i="11"/>
  <c r="F8061" i="11"/>
  <c r="F8057" i="11"/>
  <c r="F8053" i="11"/>
  <c r="F8049" i="11"/>
  <c r="F8045" i="11"/>
  <c r="F8041" i="11"/>
  <c r="F8037" i="11"/>
  <c r="F8033" i="11"/>
  <c r="F8029" i="11"/>
  <c r="F8025" i="11"/>
  <c r="F8021" i="11"/>
  <c r="F8017" i="11"/>
  <c r="F8013" i="11"/>
  <c r="F8009" i="11"/>
  <c r="F8005" i="11"/>
  <c r="F8001" i="11"/>
  <c r="F7997" i="11"/>
  <c r="F7993" i="11"/>
  <c r="F7989" i="11"/>
  <c r="F7985" i="11"/>
  <c r="F7981" i="11"/>
  <c r="F7977" i="11"/>
  <c r="F7973" i="11"/>
  <c r="F7969" i="11"/>
  <c r="F7965" i="11"/>
  <c r="F7961" i="11"/>
  <c r="F7957" i="11"/>
  <c r="F7953" i="11"/>
  <c r="F7949" i="11"/>
  <c r="F7945" i="11"/>
  <c r="F7941" i="11"/>
  <c r="F7937" i="11"/>
  <c r="F7933" i="11"/>
  <c r="F7929" i="11"/>
  <c r="F7925" i="11"/>
  <c r="F7921" i="11"/>
  <c r="F7917" i="11"/>
  <c r="F7913" i="11"/>
  <c r="F7909" i="11"/>
  <c r="F7905" i="11"/>
  <c r="F7901" i="11"/>
  <c r="F7897" i="11"/>
  <c r="F7893" i="11"/>
  <c r="F7889" i="11"/>
  <c r="F7885" i="11"/>
  <c r="F7881" i="11"/>
  <c r="F7877" i="11"/>
  <c r="F7873" i="11"/>
  <c r="F7869" i="11"/>
  <c r="F7865" i="11"/>
  <c r="F7861" i="11"/>
  <c r="F7857" i="11"/>
  <c r="F7853" i="11"/>
  <c r="F7849" i="11"/>
  <c r="F7845" i="11"/>
  <c r="F7841" i="11"/>
  <c r="F7837" i="11"/>
  <c r="F7833" i="11"/>
  <c r="F7829" i="11"/>
  <c r="F7825" i="11"/>
  <c r="F7821" i="11"/>
  <c r="F7817" i="11"/>
  <c r="F7813" i="11"/>
  <c r="F7809" i="11"/>
  <c r="F7805" i="11"/>
  <c r="F7801" i="11"/>
  <c r="F7797" i="11"/>
  <c r="F7793" i="11"/>
  <c r="F7789" i="11"/>
  <c r="F7785" i="11"/>
  <c r="F7781" i="11"/>
  <c r="F7777" i="11"/>
  <c r="F7773" i="11"/>
  <c r="F7769" i="11"/>
  <c r="F7765" i="11"/>
  <c r="F7761" i="11"/>
  <c r="F7757" i="11"/>
  <c r="F7753" i="11"/>
  <c r="F7749" i="11"/>
  <c r="F7745" i="11"/>
  <c r="F7741" i="11"/>
  <c r="F7737" i="11"/>
  <c r="F7733" i="11"/>
  <c r="F7729" i="11"/>
  <c r="F7725" i="11"/>
  <c r="F7721" i="11"/>
  <c r="F7717" i="11"/>
  <c r="F7713" i="11"/>
  <c r="F7709" i="11"/>
  <c r="F7705" i="11"/>
  <c r="F7701" i="11"/>
  <c r="F7697" i="11"/>
  <c r="F7693" i="11"/>
  <c r="F7689" i="11"/>
  <c r="F7685" i="11"/>
  <c r="F7681" i="11"/>
  <c r="F7677" i="11"/>
  <c r="F7673" i="11"/>
  <c r="F7669" i="11"/>
  <c r="F7665" i="11"/>
  <c r="F7661" i="11"/>
  <c r="F7657" i="11"/>
  <c r="F7653" i="11"/>
  <c r="F7649" i="11"/>
  <c r="F7645" i="11"/>
  <c r="F7641" i="11"/>
  <c r="F7637" i="11"/>
  <c r="F7633" i="11"/>
  <c r="F7629" i="11"/>
  <c r="F7625" i="11"/>
  <c r="F7621" i="11"/>
  <c r="F7617" i="11"/>
  <c r="F7613" i="11"/>
  <c r="F7609" i="11"/>
  <c r="F7605" i="11"/>
  <c r="F7601" i="11"/>
  <c r="F7597" i="11"/>
  <c r="F7593" i="11"/>
  <c r="F7589" i="11"/>
  <c r="F7585" i="11"/>
  <c r="F7581" i="11"/>
  <c r="F7577" i="11"/>
  <c r="F7573" i="11"/>
  <c r="F7569" i="11"/>
  <c r="F7565" i="11"/>
  <c r="F7561" i="11"/>
  <c r="F7557" i="11"/>
  <c r="F7553" i="11"/>
  <c r="F7549" i="11"/>
  <c r="F7545" i="11"/>
  <c r="F7541" i="11"/>
  <c r="F7537" i="11"/>
  <c r="F7533" i="11"/>
  <c r="F7529" i="11"/>
  <c r="F7525" i="11"/>
  <c r="F7521" i="11"/>
  <c r="F7517" i="11"/>
  <c r="F7513" i="11"/>
  <c r="F7509" i="11"/>
  <c r="F7505" i="11"/>
  <c r="F7501" i="11"/>
  <c r="F7497" i="11"/>
  <c r="F7493" i="11"/>
  <c r="F7489" i="11"/>
  <c r="F7485" i="11"/>
  <c r="F7481" i="11"/>
  <c r="F7477" i="11"/>
  <c r="F7473" i="11"/>
  <c r="F7469" i="11"/>
  <c r="F7465" i="11"/>
  <c r="F7461" i="11"/>
  <c r="F7457" i="11"/>
  <c r="F7453" i="11"/>
  <c r="F7449" i="11"/>
  <c r="F7445" i="11"/>
  <c r="F7441" i="11"/>
  <c r="F7437" i="11"/>
  <c r="F7433" i="11"/>
  <c r="F7429" i="11"/>
  <c r="F7425" i="11"/>
  <c r="F7421" i="11"/>
  <c r="F7417" i="11"/>
  <c r="F7413" i="11"/>
  <c r="F7409" i="11"/>
  <c r="F7405" i="11"/>
  <c r="F7401" i="11"/>
  <c r="F7397" i="11"/>
  <c r="F7393" i="11"/>
  <c r="F7389" i="11"/>
  <c r="F7385" i="11"/>
  <c r="F7381" i="11"/>
  <c r="F7377" i="11"/>
  <c r="F7373" i="11"/>
  <c r="F7369" i="11"/>
  <c r="F7365" i="11"/>
  <c r="F7361" i="11"/>
  <c r="F7357" i="11"/>
  <c r="F7353" i="11"/>
  <c r="F7349" i="11"/>
  <c r="F7345" i="11"/>
  <c r="F7341" i="11"/>
  <c r="F7337" i="11"/>
  <c r="F7333" i="11"/>
  <c r="F7329" i="11"/>
  <c r="F7325" i="11"/>
  <c r="F7321" i="11"/>
  <c r="F7317" i="11"/>
  <c r="F7313" i="11"/>
  <c r="F7309" i="11"/>
  <c r="F7305" i="11"/>
  <c r="F7301" i="11"/>
  <c r="F7297" i="11"/>
  <c r="F7293" i="11"/>
  <c r="F7289" i="11"/>
  <c r="F7285" i="11"/>
  <c r="F7281" i="11"/>
  <c r="F7277" i="11"/>
  <c r="F7273" i="11"/>
  <c r="F7269" i="11"/>
  <c r="F7265" i="11"/>
  <c r="F7261" i="11"/>
  <c r="F7257" i="11"/>
  <c r="F7253" i="11"/>
  <c r="F7249" i="11"/>
  <c r="F7245" i="11"/>
  <c r="F7241" i="11"/>
  <c r="F7237" i="11"/>
  <c r="F7233" i="11"/>
  <c r="F7229" i="11"/>
  <c r="F7225" i="11"/>
  <c r="F7221" i="11"/>
  <c r="F7217" i="11"/>
  <c r="F7213" i="11"/>
  <c r="F7209" i="11"/>
  <c r="F7205" i="11"/>
  <c r="F7201" i="11"/>
  <c r="F10012" i="11"/>
  <c r="F10008" i="11"/>
  <c r="F10004" i="11"/>
  <c r="F10000" i="11"/>
  <c r="F9996" i="11"/>
  <c r="F9992" i="11"/>
  <c r="F9988" i="11"/>
  <c r="F9984" i="11"/>
  <c r="F9980" i="11"/>
  <c r="F9976" i="11"/>
  <c r="F9972" i="11"/>
  <c r="F9968" i="11"/>
  <c r="F9964" i="11"/>
  <c r="F9960" i="11"/>
  <c r="F9956" i="11"/>
  <c r="F9952" i="11"/>
  <c r="F9948" i="11"/>
  <c r="F9944" i="11"/>
  <c r="F9940" i="11"/>
  <c r="F9936" i="11"/>
  <c r="F9932" i="11"/>
  <c r="F9928" i="11"/>
  <c r="F9924" i="11"/>
  <c r="F9920" i="11"/>
  <c r="F9916" i="11"/>
  <c r="F9912" i="11"/>
  <c r="F9908" i="11"/>
  <c r="F9904" i="11"/>
  <c r="F9900" i="11"/>
  <c r="F9896" i="11"/>
  <c r="F9892" i="11"/>
  <c r="F9888" i="11"/>
  <c r="F9884" i="11"/>
  <c r="F9880" i="11"/>
  <c r="F9876" i="11"/>
  <c r="F9872" i="11"/>
  <c r="F9868" i="11"/>
  <c r="F9864" i="11"/>
  <c r="F9860" i="11"/>
  <c r="F9856" i="11"/>
  <c r="F9852" i="11"/>
  <c r="F9848" i="11"/>
  <c r="F9844" i="11"/>
  <c r="F9840" i="11"/>
  <c r="F9836" i="11"/>
  <c r="F9832" i="11"/>
  <c r="F9828" i="11"/>
  <c r="F9824" i="11"/>
  <c r="F9820" i="11"/>
  <c r="F9816" i="11"/>
  <c r="F9812" i="11"/>
  <c r="F9808" i="11"/>
  <c r="F9804" i="11"/>
  <c r="F9800" i="11"/>
  <c r="F9796" i="11"/>
  <c r="F9792" i="11"/>
  <c r="F9788" i="11"/>
  <c r="F9784" i="11"/>
  <c r="F9780" i="11"/>
  <c r="F9776" i="11"/>
  <c r="F9772" i="11"/>
  <c r="F9768" i="11"/>
  <c r="F9764" i="11"/>
  <c r="F9760" i="11"/>
  <c r="F9756" i="11"/>
  <c r="F9752" i="11"/>
  <c r="F9748" i="11"/>
  <c r="F9744" i="11"/>
  <c r="F9740" i="11"/>
  <c r="F9736" i="11"/>
  <c r="F9732" i="11"/>
  <c r="F9728" i="11"/>
  <c r="F9724" i="11"/>
  <c r="F9720" i="11"/>
  <c r="F9716" i="11"/>
  <c r="F9712" i="11"/>
  <c r="F9708" i="11"/>
  <c r="F9704" i="11"/>
  <c r="F9700" i="11"/>
  <c r="F9696" i="11"/>
  <c r="F9692" i="11"/>
  <c r="F9688" i="11"/>
  <c r="F9684" i="11"/>
  <c r="F9680" i="11"/>
  <c r="F9676" i="11"/>
  <c r="F9672" i="11"/>
  <c r="F9668" i="11"/>
  <c r="F9664" i="11"/>
  <c r="F9660" i="11"/>
  <c r="F9656" i="11"/>
  <c r="F9652" i="11"/>
  <c r="F9648" i="11"/>
  <c r="F9644" i="11"/>
  <c r="F9640" i="11"/>
  <c r="F9636" i="11"/>
  <c r="F9632" i="11"/>
  <c r="F9628" i="11"/>
  <c r="F9624" i="11"/>
  <c r="F9620" i="11"/>
  <c r="F9616" i="11"/>
  <c r="F9612" i="11"/>
  <c r="F9608" i="11"/>
  <c r="F9604" i="11"/>
  <c r="F9600" i="11"/>
  <c r="F9596" i="11"/>
  <c r="F9592" i="11"/>
  <c r="F9588" i="11"/>
  <c r="F9584" i="11"/>
  <c r="F9580" i="11"/>
  <c r="F9576" i="11"/>
  <c r="F9572" i="11"/>
  <c r="F9568" i="11"/>
  <c r="F9564" i="11"/>
  <c r="F9560" i="11"/>
  <c r="F9556" i="11"/>
  <c r="F9552" i="11"/>
  <c r="F9548" i="11"/>
  <c r="F9544" i="11"/>
  <c r="F9540" i="11"/>
  <c r="F9536" i="11"/>
  <c r="F9532" i="11"/>
  <c r="F9528" i="11"/>
  <c r="F9524" i="11"/>
  <c r="F9520" i="11"/>
  <c r="F9516" i="11"/>
  <c r="F9512" i="11"/>
  <c r="F9508" i="11"/>
  <c r="F9504" i="11"/>
  <c r="F9500" i="11"/>
  <c r="F9496" i="11"/>
  <c r="F9492" i="11"/>
  <c r="F9488" i="11"/>
  <c r="F9484" i="11"/>
  <c r="F9480" i="11"/>
  <c r="F9476" i="11"/>
  <c r="F9472" i="11"/>
  <c r="F9468" i="11"/>
  <c r="F9464" i="11"/>
  <c r="F9460" i="11"/>
  <c r="F9456" i="11"/>
  <c r="F9452" i="11"/>
  <c r="F9448" i="11"/>
  <c r="F9444" i="11"/>
  <c r="F9440" i="11"/>
  <c r="F9436" i="11"/>
  <c r="F9432" i="11"/>
  <c r="F9428" i="11"/>
  <c r="F9424" i="11"/>
  <c r="F9420" i="11"/>
  <c r="F9416" i="11"/>
  <c r="F9412" i="11"/>
  <c r="F9408" i="11"/>
  <c r="F9404" i="11"/>
  <c r="F9400" i="11"/>
  <c r="F9396" i="11"/>
  <c r="F9392" i="11"/>
  <c r="F9388" i="11"/>
  <c r="F9384" i="11"/>
  <c r="F9380" i="11"/>
  <c r="F9376" i="11"/>
  <c r="F9372" i="11"/>
  <c r="F9368" i="11"/>
  <c r="F9364" i="11"/>
  <c r="F9360" i="11"/>
  <c r="F9356" i="11"/>
  <c r="F9352" i="11"/>
  <c r="F9348" i="11"/>
  <c r="F9344" i="11"/>
  <c r="F9340" i="11"/>
  <c r="F9336" i="11"/>
  <c r="F9332" i="11"/>
  <c r="F9328" i="11"/>
  <c r="F9324" i="11"/>
  <c r="F9320" i="11"/>
  <c r="F9316" i="11"/>
  <c r="F9312" i="11"/>
  <c r="F9308" i="11"/>
  <c r="F9304" i="11"/>
  <c r="F9300" i="11"/>
  <c r="F9296" i="11"/>
  <c r="F9292" i="11"/>
  <c r="F9288" i="11"/>
  <c r="F9284" i="11"/>
  <c r="F9280" i="11"/>
  <c r="F9276" i="11"/>
  <c r="F9272" i="11"/>
  <c r="F9268" i="11"/>
  <c r="F9264" i="11"/>
  <c r="F9260" i="11"/>
  <c r="F9256" i="11"/>
  <c r="F9252" i="11"/>
  <c r="F9248" i="11"/>
  <c r="F9244" i="11"/>
  <c r="F9240" i="11"/>
  <c r="F9236" i="11"/>
  <c r="F9232" i="11"/>
  <c r="F9228" i="11"/>
  <c r="F9224" i="11"/>
  <c r="F9220" i="11"/>
  <c r="F9216" i="11"/>
  <c r="F9212" i="11"/>
  <c r="F9208" i="11"/>
  <c r="F9204" i="11"/>
  <c r="F9200" i="11"/>
  <c r="F9196" i="11"/>
  <c r="F9192" i="11"/>
  <c r="F9188" i="11"/>
  <c r="F9184" i="11"/>
  <c r="F9180" i="11"/>
  <c r="F9176" i="11"/>
  <c r="F9172" i="11"/>
  <c r="F9168" i="11"/>
  <c r="F9164" i="11"/>
  <c r="F9160" i="11"/>
  <c r="F9156" i="11"/>
  <c r="F9152" i="11"/>
  <c r="F9148" i="11"/>
  <c r="F9144" i="11"/>
  <c r="F9140" i="11"/>
  <c r="F9136" i="11"/>
  <c r="F9132" i="11"/>
  <c r="F9128" i="11"/>
  <c r="F9124" i="11"/>
  <c r="F9120" i="11"/>
  <c r="F9116" i="11"/>
  <c r="F9112" i="11"/>
  <c r="F9108" i="11"/>
  <c r="F9104" i="11"/>
  <c r="F9100" i="11"/>
  <c r="F9096" i="11"/>
  <c r="F9092" i="11"/>
  <c r="F9088" i="11"/>
  <c r="F9084" i="11"/>
  <c r="F9080" i="11"/>
  <c r="F9076" i="11"/>
  <c r="F9072" i="11"/>
  <c r="F9068" i="11"/>
  <c r="F9064" i="11"/>
  <c r="F9060" i="11"/>
  <c r="F9056" i="11"/>
  <c r="F9052" i="11"/>
  <c r="F9048" i="11"/>
  <c r="F9044" i="11"/>
  <c r="F9040" i="11"/>
  <c r="F9036" i="11"/>
  <c r="F9032" i="11"/>
  <c r="F9028" i="11"/>
  <c r="F9024" i="11"/>
  <c r="F9020" i="11"/>
  <c r="F9016" i="11"/>
  <c r="F9012" i="11"/>
  <c r="F9008" i="11"/>
  <c r="F9004" i="11"/>
  <c r="F9000" i="11"/>
  <c r="F8996" i="11"/>
  <c r="F8992" i="11"/>
  <c r="F8988" i="11"/>
  <c r="F8984" i="11"/>
  <c r="F8980" i="11"/>
  <c r="F8976" i="11"/>
  <c r="F8972" i="11"/>
  <c r="F8968" i="11"/>
  <c r="F8964" i="11"/>
  <c r="F8960" i="11"/>
  <c r="F8956" i="11"/>
  <c r="F8952" i="11"/>
  <c r="F8948" i="11"/>
  <c r="F8944" i="11"/>
  <c r="F8940" i="11"/>
  <c r="F8936" i="11"/>
  <c r="F8932" i="11"/>
  <c r="F8928" i="11"/>
  <c r="F8924" i="11"/>
  <c r="F8920" i="11"/>
  <c r="F8916" i="11"/>
  <c r="F8912" i="11"/>
  <c r="F8908" i="11"/>
  <c r="F8904" i="11"/>
  <c r="F8900" i="11"/>
  <c r="F8896" i="11"/>
  <c r="F8892" i="11"/>
  <c r="F8888" i="11"/>
  <c r="F8884" i="11"/>
  <c r="F8880" i="11"/>
  <c r="F8876" i="11"/>
  <c r="F8872" i="11"/>
  <c r="F8868" i="11"/>
  <c r="F8864" i="11"/>
  <c r="F8860" i="11"/>
  <c r="F8856" i="11"/>
  <c r="F8852" i="11"/>
  <c r="F8848" i="11"/>
  <c r="F8844" i="11"/>
  <c r="F8840" i="11"/>
  <c r="F8836" i="11"/>
  <c r="F8832" i="11"/>
  <c r="F8828" i="11"/>
  <c r="F8824" i="11"/>
  <c r="F8820" i="11"/>
  <c r="F8816" i="11"/>
  <c r="F8812" i="11"/>
  <c r="F8808" i="11"/>
  <c r="F8804" i="11"/>
  <c r="F8800" i="11"/>
  <c r="F8796" i="11"/>
  <c r="F8792" i="11"/>
  <c r="F8788" i="11"/>
  <c r="F8784" i="11"/>
  <c r="F8780" i="11"/>
  <c r="F8776" i="11"/>
  <c r="F8772" i="11"/>
  <c r="F8768" i="11"/>
  <c r="F8764" i="11"/>
  <c r="F8760" i="11"/>
  <c r="F8756" i="11"/>
  <c r="F8752" i="11"/>
  <c r="F8748" i="11"/>
  <c r="F8744" i="11"/>
  <c r="F8740" i="11"/>
  <c r="F8736" i="11"/>
  <c r="F8732" i="11"/>
  <c r="F8728" i="11"/>
  <c r="F8724" i="11"/>
  <c r="F8720" i="11"/>
  <c r="F8716" i="11"/>
  <c r="F8712" i="11"/>
  <c r="F8708" i="11"/>
  <c r="F8704" i="11"/>
  <c r="F8700" i="11"/>
  <c r="F8696" i="11"/>
  <c r="F8692" i="11"/>
  <c r="F8688" i="11"/>
  <c r="F8684" i="11"/>
  <c r="F8680" i="11"/>
  <c r="F8676" i="11"/>
  <c r="F8672" i="11"/>
  <c r="F8668" i="11"/>
  <c r="F8664" i="11"/>
  <c r="F8660" i="11"/>
  <c r="F8656" i="11"/>
  <c r="F8652" i="11"/>
  <c r="F8648" i="11"/>
  <c r="F8644" i="11"/>
  <c r="F8640" i="11"/>
  <c r="F8636" i="11"/>
  <c r="F8632" i="11"/>
  <c r="F8628" i="11"/>
  <c r="F8624" i="11"/>
  <c r="F8620" i="11"/>
  <c r="F8616" i="11"/>
  <c r="F8612" i="11"/>
  <c r="F8608" i="11"/>
  <c r="F8604" i="11"/>
  <c r="F8600" i="11"/>
  <c r="F8596" i="11"/>
  <c r="F8592" i="11"/>
  <c r="F8588" i="11"/>
  <c r="F8584" i="11"/>
  <c r="F8580" i="11"/>
  <c r="F8576" i="11"/>
  <c r="F8572" i="11"/>
  <c r="F8568" i="11"/>
  <c r="F8564" i="11"/>
  <c r="F8560" i="11"/>
  <c r="F8556" i="11"/>
  <c r="F8552" i="11"/>
  <c r="F8548" i="11"/>
  <c r="F8544" i="11"/>
  <c r="F8540" i="11"/>
  <c r="F8536" i="11"/>
  <c r="F8532" i="11"/>
  <c r="F8528" i="11"/>
  <c r="F8524" i="11"/>
  <c r="F8520" i="11"/>
  <c r="F8516" i="11"/>
  <c r="F8512" i="11"/>
  <c r="F8508" i="11"/>
  <c r="F8504" i="11"/>
  <c r="F8500" i="11"/>
  <c r="F8496" i="11"/>
  <c r="F8492" i="11"/>
  <c r="F8488" i="11"/>
  <c r="F8484" i="11"/>
  <c r="F8480" i="11"/>
  <c r="F8476" i="11"/>
  <c r="F8472" i="11"/>
  <c r="F8468" i="11"/>
  <c r="F8464" i="11"/>
  <c r="F8460" i="11"/>
  <c r="F8456" i="11"/>
  <c r="F8452" i="11"/>
  <c r="F8448" i="11"/>
  <c r="F8444" i="11"/>
  <c r="F8440" i="11"/>
  <c r="F8436" i="11"/>
  <c r="F8432" i="11"/>
  <c r="F8428" i="11"/>
  <c r="F8424" i="11"/>
  <c r="F8420" i="11"/>
  <c r="F8416" i="11"/>
  <c r="F8412" i="11"/>
  <c r="F8408" i="11"/>
  <c r="F8404" i="11"/>
  <c r="F8400" i="11"/>
  <c r="F8396" i="11"/>
  <c r="F8392" i="11"/>
  <c r="F8388" i="11"/>
  <c r="F8384" i="11"/>
  <c r="F8380" i="11"/>
  <c r="F8376" i="11"/>
  <c r="F8372" i="11"/>
  <c r="F8368" i="11"/>
  <c r="F8364" i="11"/>
  <c r="F8360" i="11"/>
  <c r="F8356" i="11"/>
  <c r="F8352" i="11"/>
  <c r="F8348" i="11"/>
  <c r="F8344" i="11"/>
  <c r="F8340" i="11"/>
  <c r="F8336" i="11"/>
  <c r="F8332" i="11"/>
  <c r="F8328" i="11"/>
  <c r="F8324" i="11"/>
  <c r="F8320" i="11"/>
  <c r="F8316" i="11"/>
  <c r="F8312" i="11"/>
  <c r="F8308" i="11"/>
  <c r="F8304" i="11"/>
  <c r="F8300" i="11"/>
  <c r="F8296" i="11"/>
  <c r="F8292" i="11"/>
  <c r="F8288" i="11"/>
  <c r="F8284" i="11"/>
  <c r="F8280" i="11"/>
  <c r="F8276" i="11"/>
  <c r="F8272" i="11"/>
  <c r="F8268" i="11"/>
  <c r="F8264" i="11"/>
  <c r="F8260" i="11"/>
  <c r="F8256" i="11"/>
  <c r="F8252" i="11"/>
  <c r="F8248" i="11"/>
  <c r="F8244" i="11"/>
  <c r="F8240" i="11"/>
  <c r="F8236" i="11"/>
  <c r="F8232" i="11"/>
  <c r="F8228" i="11"/>
  <c r="F8224" i="11"/>
  <c r="F8220" i="11"/>
  <c r="F8216" i="11"/>
  <c r="F8212" i="11"/>
  <c r="F8208" i="11"/>
  <c r="F8204" i="11"/>
  <c r="F8200" i="11"/>
  <c r="F8196" i="11"/>
  <c r="F8192" i="11"/>
  <c r="F8188" i="11"/>
  <c r="F8184" i="11"/>
  <c r="F8180" i="11"/>
  <c r="F8176" i="11"/>
  <c r="F8172" i="11"/>
  <c r="F8168" i="11"/>
  <c r="F8164" i="11"/>
  <c r="F8160" i="11"/>
  <c r="F8156" i="11"/>
  <c r="F8152" i="11"/>
  <c r="F8148" i="11"/>
  <c r="F8144" i="11"/>
  <c r="F8140" i="11"/>
  <c r="F8136" i="11"/>
  <c r="F8132" i="11"/>
  <c r="F8128" i="11"/>
  <c r="F8124" i="11"/>
  <c r="F8120" i="11"/>
  <c r="F8116" i="11"/>
  <c r="F8112" i="11"/>
  <c r="F8108" i="11"/>
  <c r="F8104" i="11"/>
  <c r="F8100" i="11"/>
  <c r="F8096" i="11"/>
  <c r="F8092" i="11"/>
  <c r="F8088" i="11"/>
  <c r="F8084" i="11"/>
  <c r="F8080" i="11"/>
  <c r="F8076" i="11"/>
  <c r="F8072" i="11"/>
  <c r="F8068" i="11"/>
  <c r="F8064" i="11"/>
  <c r="F8060" i="11"/>
  <c r="F8056" i="11"/>
  <c r="F8052" i="11"/>
  <c r="F8048" i="11"/>
  <c r="F8044" i="11"/>
  <c r="F8040" i="11"/>
  <c r="F8036" i="11"/>
  <c r="F8032" i="11"/>
  <c r="F8028" i="11"/>
  <c r="F8024" i="11"/>
  <c r="F8020" i="11"/>
  <c r="F8016" i="11"/>
  <c r="F8012" i="11"/>
  <c r="F8008" i="11"/>
  <c r="F8004" i="11"/>
  <c r="F8000" i="11"/>
  <c r="F7996" i="11"/>
  <c r="F7992" i="11"/>
  <c r="F7988" i="11"/>
  <c r="F7984" i="11"/>
  <c r="F7980" i="11"/>
  <c r="F7976" i="11"/>
  <c r="F7972" i="11"/>
  <c r="F7968" i="11"/>
  <c r="F7964" i="11"/>
  <c r="F7960" i="11"/>
  <c r="F7956" i="11"/>
  <c r="F7952" i="11"/>
  <c r="F7948" i="11"/>
  <c r="F7944" i="11"/>
  <c r="F7940" i="11"/>
  <c r="F7936" i="11"/>
  <c r="F7932" i="11"/>
  <c r="F7928" i="11"/>
  <c r="F7924" i="11"/>
  <c r="F7920" i="11"/>
  <c r="F7916" i="11"/>
  <c r="F7912" i="11"/>
  <c r="F7908" i="11"/>
  <c r="F7904" i="11"/>
  <c r="F7900" i="11"/>
  <c r="F7896" i="11"/>
  <c r="F7892" i="11"/>
  <c r="F7888" i="11"/>
  <c r="F7884" i="11"/>
  <c r="F7880" i="11"/>
  <c r="F7876" i="11"/>
  <c r="F7872" i="11"/>
  <c r="F7868" i="11"/>
  <c r="F7864" i="11"/>
  <c r="F7860" i="11"/>
  <c r="F7856" i="11"/>
  <c r="F7852" i="11"/>
  <c r="F7848" i="11"/>
  <c r="F7844" i="11"/>
  <c r="F7840" i="11"/>
  <c r="F7836" i="11"/>
  <c r="F7832" i="11"/>
  <c r="F7828" i="11"/>
  <c r="F7824" i="11"/>
  <c r="F7820" i="11"/>
  <c r="F7816" i="11"/>
  <c r="F7812" i="11"/>
  <c r="F7808" i="11"/>
  <c r="F7804" i="11"/>
  <c r="F7800" i="11"/>
  <c r="F7796" i="11"/>
  <c r="F7792" i="11"/>
  <c r="F7788" i="11"/>
  <c r="F7784" i="11"/>
  <c r="F7780" i="11"/>
  <c r="F7776" i="11"/>
  <c r="F7772" i="11"/>
  <c r="F7768" i="11"/>
  <c r="F7764" i="11"/>
  <c r="F7760" i="11"/>
  <c r="F7756" i="11"/>
  <c r="F7752" i="11"/>
  <c r="F7748" i="11"/>
  <c r="F7744" i="11"/>
  <c r="F7740" i="11"/>
  <c r="F7736" i="11"/>
  <c r="F7732" i="11"/>
  <c r="F7728" i="11"/>
  <c r="F7724" i="11"/>
  <c r="F7720" i="11"/>
  <c r="F7716" i="11"/>
  <c r="F7712" i="11"/>
  <c r="F7708" i="11"/>
  <c r="F7704" i="11"/>
  <c r="F7700" i="11"/>
  <c r="F7696" i="11"/>
  <c r="F7692" i="11"/>
  <c r="F7688" i="11"/>
  <c r="F7684" i="11"/>
  <c r="F7680" i="11"/>
  <c r="F7676" i="11"/>
  <c r="F7672" i="11"/>
  <c r="F7668" i="11"/>
  <c r="F7664" i="11"/>
  <c r="F7660" i="11"/>
  <c r="F7656" i="11"/>
  <c r="F7652" i="11"/>
  <c r="F7648" i="11"/>
  <c r="F7644" i="11"/>
  <c r="F7640" i="11"/>
  <c r="F7636" i="11"/>
  <c r="F7632" i="11"/>
  <c r="F7628" i="11"/>
  <c r="F7624" i="11"/>
  <c r="F7620" i="11"/>
  <c r="F7616" i="11"/>
  <c r="F7612" i="11"/>
  <c r="F7608" i="11"/>
  <c r="F7604" i="11"/>
  <c r="F7600" i="11"/>
  <c r="F7596" i="11"/>
  <c r="F7592" i="11"/>
  <c r="F7588" i="11"/>
  <c r="F7584" i="11"/>
  <c r="F7580" i="11"/>
  <c r="F7576" i="11"/>
  <c r="F7572" i="11"/>
  <c r="F7568" i="11"/>
  <c r="F7564" i="11"/>
  <c r="F7560" i="11"/>
  <c r="F7556" i="11"/>
  <c r="F7552" i="11"/>
  <c r="F7548" i="11"/>
  <c r="F7544" i="11"/>
  <c r="F7540" i="11"/>
  <c r="F7536" i="11"/>
  <c r="F7532" i="11"/>
  <c r="F7528" i="11"/>
  <c r="F7524" i="11"/>
  <c r="F7520" i="11"/>
  <c r="F7516" i="11"/>
  <c r="F7512" i="11"/>
  <c r="F7508" i="11"/>
  <c r="F7504" i="11"/>
  <c r="F7500" i="11"/>
  <c r="F7496" i="11"/>
  <c r="F7492" i="11"/>
  <c r="F7488" i="11"/>
  <c r="F7484" i="11"/>
  <c r="F7480" i="11"/>
  <c r="F7476" i="11"/>
  <c r="F7472" i="11"/>
  <c r="F7468" i="11"/>
  <c r="F7464" i="11"/>
  <c r="F7460" i="11"/>
  <c r="F7456" i="11"/>
  <c r="F7452" i="11"/>
  <c r="F7448" i="11"/>
  <c r="F7444" i="11"/>
  <c r="F7440" i="11"/>
  <c r="F7436" i="11"/>
  <c r="F7432" i="11"/>
  <c r="F7428" i="11"/>
  <c r="F7424" i="11"/>
  <c r="F7420" i="11"/>
  <c r="F7416" i="11"/>
  <c r="F7412" i="11"/>
  <c r="F7408" i="11"/>
  <c r="F7404" i="11"/>
  <c r="F7400" i="11"/>
  <c r="F7396" i="11"/>
  <c r="F7392" i="11"/>
  <c r="F7388" i="11"/>
  <c r="F7384" i="11"/>
  <c r="F7380" i="11"/>
  <c r="F7376" i="11"/>
  <c r="F7372" i="11"/>
  <c r="F7368" i="11"/>
  <c r="F7364" i="11"/>
  <c r="F7360" i="11"/>
  <c r="F7356" i="11"/>
  <c r="F7352" i="11"/>
  <c r="F7348" i="11"/>
  <c r="F7344" i="11"/>
  <c r="F7340" i="11"/>
  <c r="F7336" i="11"/>
  <c r="F7332" i="11"/>
  <c r="F7328" i="11"/>
  <c r="F7324" i="11"/>
  <c r="F7320" i="11"/>
  <c r="F7316" i="11"/>
  <c r="F7312" i="11"/>
  <c r="F7308" i="11"/>
  <c r="F7304" i="11"/>
  <c r="F7300" i="11"/>
  <c r="F7296" i="11"/>
  <c r="F7292" i="11"/>
  <c r="F7288" i="11"/>
  <c r="F7284" i="11"/>
  <c r="F7280" i="11"/>
  <c r="F7276" i="11"/>
  <c r="F7272" i="11"/>
  <c r="F7268" i="11"/>
  <c r="F7264" i="11"/>
  <c r="F7260" i="11"/>
  <c r="F7256" i="11"/>
  <c r="F7252" i="11"/>
  <c r="F7248" i="11"/>
  <c r="F7244" i="11"/>
  <c r="F7240" i="11"/>
  <c r="F7236" i="11"/>
  <c r="F7232" i="11"/>
  <c r="F7228" i="11"/>
  <c r="F7224" i="11"/>
  <c r="F7220" i="11"/>
  <c r="F7216" i="11"/>
  <c r="F7212" i="11"/>
  <c r="F7208" i="11"/>
  <c r="F7204" i="11"/>
  <c r="F7200" i="11"/>
  <c r="F7196" i="11"/>
  <c r="F7192" i="11"/>
  <c r="F7188" i="11"/>
  <c r="F7184" i="11"/>
  <c r="F7180" i="11"/>
  <c r="F7176" i="11"/>
  <c r="F7172" i="11"/>
  <c r="F7168" i="11"/>
  <c r="F7164" i="11"/>
  <c r="F7160" i="11"/>
  <c r="F7156" i="11"/>
  <c r="F7152" i="11"/>
  <c r="F7148" i="11"/>
  <c r="F7144" i="11"/>
  <c r="F7140" i="11"/>
  <c r="F7136" i="11"/>
  <c r="F7132" i="11"/>
  <c r="F7128" i="11"/>
  <c r="F7124" i="11"/>
  <c r="F7120" i="11"/>
  <c r="F7116" i="11"/>
  <c r="F7112" i="11"/>
  <c r="F7108" i="11"/>
  <c r="F7104" i="11"/>
  <c r="F7100" i="11"/>
  <c r="F7096" i="11"/>
  <c r="F7092" i="11"/>
  <c r="F7088" i="11"/>
  <c r="F7084" i="11"/>
  <c r="F7080" i="11"/>
  <c r="F7076" i="11"/>
  <c r="F7072" i="11"/>
  <c r="F7068" i="11"/>
  <c r="F7064" i="11"/>
  <c r="F7060" i="11"/>
  <c r="F7056" i="11"/>
  <c r="F7052" i="11"/>
  <c r="F7048" i="11"/>
  <c r="F7044" i="11"/>
  <c r="F7040" i="11"/>
  <c r="F7036" i="11"/>
  <c r="F7032" i="11"/>
  <c r="F7028" i="11"/>
  <c r="F7024" i="11"/>
  <c r="F7020" i="11"/>
  <c r="F7016" i="11"/>
  <c r="F7012" i="11"/>
  <c r="F7008" i="11"/>
  <c r="F7004" i="11"/>
  <c r="F7000" i="11"/>
  <c r="F6996" i="11"/>
  <c r="F6992" i="11"/>
  <c r="F6988" i="11"/>
  <c r="F6984" i="11"/>
  <c r="F6980" i="11"/>
  <c r="F6976" i="11"/>
  <c r="F6972" i="11"/>
  <c r="F6968" i="11"/>
  <c r="F6964" i="11"/>
  <c r="F6960" i="11"/>
  <c r="F6956" i="11"/>
  <c r="F6952" i="11"/>
  <c r="F6948" i="11"/>
  <c r="F6944" i="11"/>
  <c r="F6940" i="11"/>
  <c r="F6936" i="11"/>
  <c r="F6932" i="11"/>
  <c r="F6928" i="11"/>
  <c r="F6924" i="11"/>
  <c r="F6920" i="11"/>
  <c r="F6916" i="11"/>
  <c r="F6912" i="11"/>
  <c r="F6908" i="11"/>
  <c r="F6904" i="11"/>
  <c r="F6900" i="11"/>
  <c r="F6896" i="11"/>
  <c r="F6892" i="11"/>
  <c r="F6888" i="11"/>
  <c r="F6884" i="11"/>
  <c r="F6880" i="11"/>
  <c r="F6876" i="11"/>
  <c r="F6872" i="11"/>
  <c r="F6868" i="11"/>
  <c r="F6864" i="11"/>
  <c r="F6860" i="11"/>
  <c r="F6856" i="11"/>
  <c r="F6852" i="11"/>
  <c r="F6848" i="11"/>
  <c r="F6844" i="11"/>
  <c r="F6840" i="11"/>
  <c r="F6836" i="11"/>
  <c r="F6832" i="11"/>
  <c r="F6828" i="11"/>
  <c r="F6824" i="11"/>
  <c r="F6820" i="11"/>
  <c r="F6816" i="11"/>
  <c r="F6812" i="11"/>
  <c r="F6808" i="11"/>
  <c r="F6804" i="11"/>
  <c r="F6800" i="11"/>
  <c r="F6796" i="11"/>
  <c r="F6792" i="11"/>
  <c r="F6788" i="11"/>
  <c r="F6784" i="11"/>
  <c r="F6780" i="11"/>
  <c r="F6776" i="11"/>
  <c r="F6772" i="11"/>
  <c r="F6768" i="11"/>
  <c r="F6764" i="11"/>
  <c r="F6760" i="11"/>
  <c r="F6756" i="11"/>
  <c r="F6752" i="11"/>
  <c r="F6748" i="11"/>
  <c r="F6744" i="11"/>
  <c r="F6740" i="11"/>
  <c r="F6736" i="11"/>
  <c r="F6732" i="11"/>
  <c r="F6728" i="11"/>
  <c r="F6724" i="11"/>
  <c r="F6720" i="11"/>
  <c r="F6716" i="11"/>
  <c r="F6712" i="11"/>
  <c r="F6708" i="11"/>
  <c r="F6704" i="11"/>
  <c r="F6700" i="11"/>
  <c r="F6696" i="11"/>
  <c r="F6692" i="11"/>
  <c r="F6688" i="11"/>
  <c r="F6684" i="11"/>
  <c r="F6680" i="11"/>
  <c r="F6676" i="11"/>
  <c r="F6672" i="11"/>
  <c r="F6668" i="11"/>
  <c r="F6664" i="11"/>
  <c r="F6660" i="11"/>
  <c r="F6656" i="11"/>
  <c r="F6652" i="11"/>
  <c r="F6648" i="11"/>
  <c r="F6644" i="11"/>
  <c r="F6640" i="11"/>
  <c r="F6636" i="11"/>
  <c r="F6632" i="11"/>
  <c r="F6628" i="11"/>
  <c r="F6624" i="11"/>
  <c r="F6620" i="11"/>
  <c r="F6616" i="11"/>
  <c r="F6612" i="11"/>
  <c r="F6608" i="11"/>
  <c r="F6604" i="11"/>
  <c r="F6600" i="11"/>
  <c r="F6596" i="11"/>
  <c r="F6592" i="11"/>
  <c r="F6588" i="11"/>
  <c r="F6584" i="11"/>
  <c r="F6580" i="11"/>
  <c r="F6576" i="11"/>
  <c r="F6572" i="11"/>
  <c r="F6568" i="11"/>
  <c r="F6564" i="11"/>
  <c r="F6560" i="11"/>
  <c r="F6556" i="11"/>
  <c r="F6552" i="11"/>
  <c r="F6548" i="11"/>
  <c r="F6544" i="11"/>
  <c r="F6540" i="11"/>
  <c r="F6536" i="11"/>
  <c r="F6532" i="11"/>
  <c r="F6528" i="11"/>
  <c r="F6524" i="11"/>
  <c r="F6520" i="11"/>
  <c r="F6516" i="11"/>
  <c r="F6512" i="11"/>
  <c r="F6508" i="11"/>
  <c r="F6504" i="11"/>
  <c r="F6500" i="11"/>
  <c r="F6496" i="11"/>
  <c r="F6492" i="11"/>
  <c r="F6488" i="11"/>
  <c r="F6484" i="11"/>
  <c r="F6480" i="11"/>
  <c r="F6476" i="11"/>
  <c r="F6472" i="11"/>
  <c r="F6468" i="11"/>
  <c r="F6464" i="11"/>
  <c r="F6460" i="11"/>
  <c r="F6456" i="11"/>
  <c r="F6452" i="11"/>
  <c r="F6448" i="11"/>
  <c r="F6444" i="11"/>
  <c r="F6440" i="11"/>
  <c r="F6436" i="11"/>
  <c r="F6432" i="11"/>
  <c r="F6428" i="11"/>
  <c r="F6424" i="11"/>
  <c r="F6420" i="11"/>
  <c r="F6416" i="11"/>
  <c r="F6412" i="11"/>
  <c r="F6408" i="11"/>
  <c r="F6404" i="11"/>
  <c r="F6400" i="11"/>
  <c r="F6396" i="11"/>
  <c r="F6392" i="11"/>
  <c r="F6388" i="11"/>
  <c r="F6384" i="11"/>
  <c r="F6380" i="11"/>
  <c r="F6376" i="11"/>
  <c r="F6372" i="11"/>
  <c r="F6368" i="11"/>
  <c r="F6364" i="11"/>
  <c r="F6360" i="11"/>
  <c r="F6356" i="11"/>
  <c r="F6352" i="11"/>
  <c r="F6348" i="11"/>
  <c r="F6344" i="11"/>
  <c r="F6340" i="11"/>
  <c r="F6336" i="11"/>
  <c r="F6332" i="11"/>
  <c r="F6328" i="11"/>
  <c r="F6324" i="11"/>
  <c r="F6320" i="11"/>
  <c r="F6316" i="11"/>
  <c r="F6312" i="11"/>
  <c r="F6308" i="11"/>
  <c r="F6304" i="11"/>
  <c r="F6300" i="11"/>
  <c r="F6296" i="11"/>
  <c r="F6292" i="11"/>
  <c r="F6288" i="11"/>
  <c r="F6284" i="11"/>
  <c r="F6280" i="11"/>
  <c r="F6276" i="11"/>
  <c r="F6272" i="11"/>
  <c r="F6268" i="11"/>
  <c r="F6264" i="11"/>
  <c r="F6260" i="11"/>
  <c r="F6256" i="11"/>
  <c r="F6252" i="11"/>
  <c r="F6248" i="11"/>
  <c r="F6244" i="11"/>
  <c r="F6240" i="11"/>
  <c r="F6236" i="11"/>
  <c r="F6232" i="11"/>
  <c r="F6228" i="11"/>
  <c r="F6224" i="11"/>
  <c r="F6220" i="11"/>
  <c r="F6216" i="11"/>
  <c r="F6212" i="11"/>
  <c r="F6208" i="11"/>
  <c r="F6204" i="11"/>
  <c r="F6200" i="11"/>
  <c r="F6196" i="11"/>
  <c r="F6192" i="11"/>
  <c r="F6188" i="11"/>
  <c r="F6184" i="11"/>
  <c r="F6180" i="11"/>
  <c r="F6176" i="11"/>
  <c r="F6172" i="11"/>
  <c r="F6168" i="11"/>
  <c r="F6164" i="11"/>
  <c r="F6160" i="11"/>
  <c r="F6156" i="11"/>
  <c r="F6152" i="11"/>
  <c r="F6148" i="11"/>
  <c r="F6144" i="11"/>
  <c r="F6140" i="11"/>
  <c r="F6136" i="11"/>
  <c r="F6132" i="11"/>
  <c r="F6128" i="11"/>
  <c r="F6124" i="11"/>
  <c r="F6120" i="11"/>
  <c r="F6116" i="11"/>
  <c r="F6112" i="11"/>
  <c r="F6108" i="11"/>
  <c r="F6104" i="11"/>
  <c r="F6100" i="11"/>
  <c r="F6096" i="11"/>
  <c r="F6092" i="11"/>
  <c r="F6088" i="11"/>
  <c r="F6084" i="11"/>
  <c r="F6080" i="11"/>
  <c r="F6076" i="11"/>
  <c r="F6072" i="11"/>
  <c r="F6068" i="11"/>
  <c r="F6064" i="11"/>
  <c r="F6060" i="11"/>
  <c r="F6056" i="11"/>
  <c r="F6052" i="11"/>
  <c r="F6048" i="11"/>
  <c r="F6044" i="11"/>
  <c r="F6040" i="11"/>
  <c r="F6036" i="11"/>
  <c r="F6032" i="11"/>
  <c r="F6028" i="11"/>
  <c r="F6024" i="11"/>
  <c r="F6020" i="11"/>
  <c r="F6016" i="11"/>
  <c r="F6012" i="11"/>
  <c r="F6008" i="11"/>
  <c r="F6004" i="11"/>
  <c r="F6000" i="11"/>
  <c r="F5996" i="11"/>
  <c r="F5992" i="11"/>
  <c r="F5988" i="11"/>
  <c r="F5984" i="11"/>
  <c r="F5980" i="11"/>
  <c r="F5976" i="11"/>
  <c r="F5972" i="11"/>
  <c r="F5968" i="11"/>
  <c r="F5964" i="11"/>
  <c r="F5960" i="11"/>
  <c r="F5956" i="11"/>
  <c r="F5952" i="11"/>
  <c r="F5948" i="11"/>
  <c r="F5944" i="11"/>
  <c r="F5940" i="11"/>
  <c r="F5936" i="11"/>
  <c r="F5932" i="11"/>
  <c r="F5928" i="11"/>
  <c r="F5924" i="11"/>
  <c r="F5920" i="11"/>
  <c r="F5916" i="11"/>
  <c r="F5912" i="11"/>
  <c r="F5908" i="11"/>
  <c r="F5904" i="11"/>
  <c r="F5900" i="11"/>
  <c r="F5896" i="11"/>
  <c r="F5892" i="11"/>
  <c r="F5888" i="11"/>
  <c r="F5884" i="11"/>
  <c r="F5880" i="11"/>
  <c r="F5876" i="11"/>
  <c r="F5872" i="11"/>
  <c r="F5868" i="11"/>
  <c r="F5864" i="11"/>
  <c r="F5860" i="11"/>
  <c r="F5856" i="11"/>
  <c r="F5852" i="11"/>
  <c r="F5848" i="11"/>
  <c r="F5844" i="11"/>
  <c r="F5840" i="11"/>
  <c r="F5836" i="11"/>
  <c r="F5832" i="11"/>
  <c r="F5828" i="11"/>
  <c r="F5824" i="11"/>
  <c r="F5820" i="11"/>
  <c r="F5816" i="11"/>
  <c r="F5812" i="11"/>
  <c r="F5808" i="11"/>
  <c r="F5804" i="11"/>
  <c r="F5800" i="11"/>
  <c r="F5796" i="11"/>
  <c r="F5792" i="11"/>
  <c r="F5788" i="11"/>
  <c r="F5784" i="11"/>
  <c r="F5780" i="11"/>
  <c r="F5776" i="11"/>
  <c r="F5772" i="11"/>
  <c r="F5768" i="11"/>
  <c r="F5764" i="11"/>
  <c r="F5760" i="11"/>
  <c r="F5756" i="11"/>
  <c r="F5752" i="11"/>
  <c r="F5748" i="11"/>
  <c r="F5744" i="11"/>
  <c r="F5740" i="11"/>
  <c r="F5736" i="11"/>
  <c r="F5732" i="11"/>
  <c r="F5728" i="11"/>
  <c r="F5724" i="11"/>
  <c r="F5720" i="11"/>
  <c r="F5716" i="11"/>
  <c r="F5712" i="11"/>
  <c r="F5708" i="11"/>
  <c r="F5704" i="11"/>
  <c r="F5700" i="11"/>
  <c r="F5696" i="11"/>
  <c r="F5692" i="11"/>
  <c r="F5688" i="11"/>
  <c r="F5684" i="11"/>
  <c r="F5680" i="11"/>
  <c r="F5676" i="11"/>
  <c r="F5672" i="11"/>
  <c r="F5668" i="11"/>
  <c r="F5664" i="11"/>
  <c r="F5660" i="11"/>
  <c r="F5656" i="11"/>
  <c r="F5652" i="11"/>
  <c r="F5648" i="11"/>
  <c r="F5644" i="11"/>
  <c r="F5640" i="11"/>
  <c r="F5636" i="11"/>
  <c r="F5632" i="11"/>
  <c r="F5628" i="11"/>
  <c r="F5624" i="11"/>
  <c r="F5620" i="11"/>
  <c r="F5616" i="11"/>
  <c r="F5612" i="11"/>
  <c r="F5608" i="11"/>
  <c r="F5604" i="11"/>
  <c r="F5600" i="11"/>
  <c r="F5596" i="11"/>
  <c r="F5592" i="11"/>
  <c r="F5588" i="11"/>
  <c r="F5584" i="11"/>
  <c r="F5580" i="11"/>
  <c r="F5576" i="11"/>
  <c r="F5572" i="11"/>
  <c r="F5568" i="11"/>
  <c r="F5564" i="11"/>
  <c r="F5560" i="11"/>
  <c r="F5556" i="11"/>
  <c r="F5552" i="11"/>
  <c r="F5548" i="11"/>
  <c r="F5544" i="11"/>
  <c r="F5540" i="11"/>
  <c r="F5536" i="11"/>
  <c r="F5532" i="11"/>
  <c r="F5528" i="11"/>
  <c r="F5524" i="11"/>
  <c r="F5520" i="11"/>
  <c r="F5516" i="11"/>
  <c r="F5512" i="11"/>
  <c r="F5508" i="11"/>
  <c r="F5504" i="11"/>
  <c r="F5500" i="11"/>
  <c r="F5496" i="11"/>
  <c r="F5492" i="11"/>
  <c r="F5488" i="11"/>
  <c r="F5484" i="11"/>
  <c r="F5480" i="11"/>
  <c r="F5476" i="11"/>
  <c r="F5472" i="11"/>
  <c r="F5468" i="11"/>
  <c r="F5464" i="11"/>
  <c r="F5460" i="11"/>
  <c r="F5456" i="11"/>
  <c r="F5452" i="11"/>
  <c r="F5448" i="11"/>
  <c r="F5444" i="11"/>
  <c r="F5440" i="11"/>
  <c r="F5436" i="11"/>
  <c r="F5432" i="11"/>
  <c r="F5428" i="11"/>
  <c r="F5424" i="11"/>
  <c r="F7197" i="11"/>
  <c r="F7181" i="11"/>
  <c r="F7165" i="11"/>
  <c r="F7149" i="11"/>
  <c r="F7133" i="11"/>
  <c r="F7117" i="11"/>
  <c r="F7101" i="11"/>
  <c r="F7085" i="11"/>
  <c r="F7069" i="11"/>
  <c r="F7053" i="11"/>
  <c r="F7037" i="11"/>
  <c r="F7021" i="11"/>
  <c r="F7005" i="11"/>
  <c r="F6989" i="11"/>
  <c r="F6973" i="11"/>
  <c r="F6957" i="11"/>
  <c r="F6941" i="11"/>
  <c r="F6925" i="11"/>
  <c r="F6909" i="11"/>
  <c r="F6893" i="11"/>
  <c r="F6877" i="11"/>
  <c r="F6861" i="11"/>
  <c r="F6845" i="11"/>
  <c r="F6829" i="11"/>
  <c r="F6813" i="11"/>
  <c r="F6797" i="11"/>
  <c r="F6781" i="11"/>
  <c r="F6765" i="11"/>
  <c r="F6749" i="11"/>
  <c r="F6733" i="11"/>
  <c r="F6717" i="11"/>
  <c r="F6701" i="11"/>
  <c r="F6685" i="11"/>
  <c r="F6669" i="11"/>
  <c r="F6653" i="11"/>
  <c r="F6637" i="11"/>
  <c r="F6621" i="11"/>
  <c r="F6605" i="11"/>
  <c r="F6589" i="11"/>
  <c r="F6573" i="11"/>
  <c r="F6557" i="11"/>
  <c r="F6541" i="11"/>
  <c r="F6525" i="11"/>
  <c r="F6509" i="11"/>
  <c r="F6493" i="11"/>
  <c r="F6477" i="11"/>
  <c r="F6461" i="11"/>
  <c r="F6445" i="11"/>
  <c r="F6429" i="11"/>
  <c r="F6413" i="11"/>
  <c r="F6397" i="11"/>
  <c r="F6381" i="11"/>
  <c r="F6365" i="11"/>
  <c r="F6349" i="11"/>
  <c r="F6333" i="11"/>
  <c r="F6317" i="11"/>
  <c r="F6301" i="11"/>
  <c r="F6285" i="11"/>
  <c r="F6269" i="11"/>
  <c r="F6253" i="11"/>
  <c r="F6237" i="11"/>
  <c r="F6221" i="11"/>
  <c r="F6205" i="11"/>
  <c r="F6189" i="11"/>
  <c r="F6173" i="11"/>
  <c r="F6157" i="11"/>
  <c r="F6141" i="11"/>
  <c r="F6125" i="11"/>
  <c r="F6109" i="11"/>
  <c r="F6093" i="11"/>
  <c r="F6077" i="11"/>
  <c r="F6061" i="11"/>
  <c r="F6045" i="11"/>
  <c r="F6029" i="11"/>
  <c r="F6013" i="11"/>
  <c r="F5997" i="11"/>
  <c r="F5981" i="11"/>
  <c r="F5965" i="11"/>
  <c r="F5949" i="11"/>
  <c r="F5933" i="11"/>
  <c r="F5917" i="11"/>
  <c r="F5901" i="11"/>
  <c r="F5885" i="11"/>
  <c r="F5869" i="11"/>
  <c r="F5853" i="11"/>
  <c r="F5837" i="11"/>
  <c r="F5821" i="11"/>
  <c r="F5805" i="11"/>
  <c r="F5789" i="11"/>
  <c r="F5773" i="11"/>
  <c r="F5757" i="11"/>
  <c r="F5741" i="11"/>
  <c r="F5725" i="11"/>
  <c r="F5709" i="11"/>
  <c r="F5693" i="11"/>
  <c r="F5677" i="11"/>
  <c r="F5661" i="11"/>
  <c r="F5645" i="11"/>
  <c r="F5629" i="11"/>
  <c r="F5613" i="11"/>
  <c r="F5597" i="11"/>
  <c r="F5581" i="11"/>
  <c r="F5565" i="11"/>
  <c r="F5549" i="11"/>
  <c r="F5533" i="11"/>
  <c r="F5517" i="11"/>
  <c r="F5501" i="11"/>
  <c r="F5485" i="11"/>
  <c r="F5469" i="11"/>
  <c r="F5453" i="11"/>
  <c r="F5437" i="11"/>
  <c r="F5421" i="11"/>
  <c r="F5413" i="11"/>
  <c r="F5405" i="11"/>
  <c r="F5397" i="11"/>
  <c r="F5389" i="11"/>
  <c r="F5381" i="11"/>
  <c r="F5373" i="11"/>
  <c r="F5365" i="11"/>
  <c r="F5357" i="11"/>
  <c r="F5349" i="11"/>
  <c r="F5341" i="11"/>
  <c r="F5333" i="11"/>
  <c r="F5325" i="11"/>
  <c r="F5317" i="11"/>
  <c r="F5309" i="11"/>
  <c r="F5301" i="11"/>
  <c r="F5293" i="11"/>
  <c r="F5285" i="11"/>
  <c r="F5277" i="11"/>
  <c r="F5269" i="11"/>
  <c r="F5261" i="11"/>
  <c r="F5253" i="11"/>
  <c r="F5245" i="11"/>
  <c r="F5237" i="11"/>
  <c r="F5229" i="11"/>
  <c r="F5221" i="11"/>
  <c r="F5213" i="11"/>
  <c r="F5205" i="11"/>
  <c r="F5197" i="11"/>
  <c r="F5189" i="11"/>
  <c r="F5181" i="11"/>
  <c r="F5173" i="11"/>
  <c r="F5165" i="11"/>
  <c r="F5157" i="11"/>
  <c r="F5149" i="11"/>
  <c r="F5141" i="11"/>
  <c r="F5133" i="11"/>
  <c r="F5125" i="11"/>
  <c r="F5117" i="11"/>
  <c r="F5109" i="11"/>
  <c r="F5101" i="11"/>
  <c r="F5093" i="11"/>
  <c r="F5085" i="11"/>
  <c r="F5077" i="11"/>
  <c r="F5069" i="11"/>
  <c r="F5061" i="11"/>
  <c r="F5053" i="11"/>
  <c r="F5045" i="11"/>
  <c r="F5037" i="11"/>
  <c r="F5029" i="11"/>
  <c r="F5021" i="11"/>
  <c r="F5013" i="11"/>
  <c r="F5005" i="11"/>
  <c r="F4997" i="11"/>
  <c r="F4989" i="11"/>
  <c r="F4981" i="11"/>
  <c r="F4973" i="11"/>
  <c r="F4965" i="11"/>
  <c r="F4957" i="11"/>
  <c r="F4949" i="11"/>
  <c r="F4941" i="11"/>
  <c r="F4933" i="11"/>
  <c r="F4925" i="11"/>
  <c r="F4917" i="11"/>
  <c r="F4909" i="11"/>
  <c r="F4901" i="11"/>
  <c r="F4893" i="11"/>
  <c r="F4885" i="11"/>
  <c r="F4877" i="11"/>
  <c r="F4869" i="11"/>
  <c r="F4861" i="11"/>
  <c r="F4853" i="11"/>
  <c r="F4845" i="11"/>
  <c r="F4837" i="11"/>
  <c r="F4829" i="11"/>
  <c r="F4821" i="11"/>
  <c r="F4813" i="11"/>
  <c r="F4805" i="11"/>
  <c r="F4797" i="11"/>
  <c r="F4789" i="11"/>
  <c r="F4781" i="11"/>
  <c r="F4773" i="11"/>
  <c r="F4765" i="11"/>
  <c r="F4757" i="11"/>
  <c r="F4749" i="11"/>
  <c r="F4741" i="11"/>
  <c r="F4733" i="11"/>
  <c r="F4725" i="11"/>
  <c r="F4717" i="11"/>
  <c r="F4709" i="11"/>
  <c r="F4701" i="11"/>
  <c r="F4693" i="11"/>
  <c r="F4685" i="11"/>
  <c r="F4677" i="11"/>
  <c r="F4669" i="11"/>
  <c r="F4661" i="11"/>
  <c r="F4653" i="11"/>
  <c r="F4645" i="11"/>
  <c r="F4637" i="11"/>
  <c r="F4629" i="11"/>
  <c r="F4621" i="11"/>
  <c r="F4613" i="11"/>
  <c r="F4605" i="11"/>
  <c r="F4597" i="11"/>
  <c r="F4589" i="11"/>
  <c r="F4581" i="11"/>
  <c r="F4573" i="11"/>
  <c r="F4565" i="11"/>
  <c r="F4557" i="11"/>
  <c r="F4549" i="11"/>
  <c r="F4541" i="11"/>
  <c r="F4533" i="11"/>
  <c r="F4525" i="11"/>
  <c r="F4517" i="11"/>
  <c r="F4509" i="11"/>
  <c r="F4501" i="11"/>
  <c r="F4493" i="11"/>
  <c r="F4485" i="11"/>
  <c r="F4477" i="11"/>
  <c r="F4469" i="11"/>
  <c r="F4461" i="11"/>
  <c r="F4453" i="11"/>
  <c r="F4445" i="11"/>
  <c r="F4437" i="11"/>
  <c r="F4429" i="11"/>
  <c r="F4421" i="11"/>
  <c r="F4413" i="11"/>
  <c r="F4405" i="11"/>
  <c r="F4397" i="11"/>
  <c r="F4389" i="11"/>
  <c r="F4381" i="11"/>
  <c r="F4373" i="11"/>
  <c r="F4365" i="11"/>
  <c r="F4357" i="11"/>
  <c r="F4349" i="11"/>
  <c r="F4341" i="11"/>
  <c r="F4333" i="11"/>
  <c r="F4325" i="11"/>
  <c r="F4317" i="11"/>
  <c r="F4309" i="11"/>
  <c r="F4301" i="11"/>
  <c r="F4293" i="11"/>
  <c r="F4285" i="11"/>
  <c r="F4277" i="11"/>
  <c r="F4269" i="11"/>
  <c r="F4261" i="11"/>
  <c r="F4253" i="11"/>
  <c r="F4245" i="11"/>
  <c r="F4237" i="11"/>
  <c r="F4229" i="11"/>
  <c r="F4221" i="11"/>
  <c r="F4213" i="11"/>
  <c r="F4205" i="11"/>
  <c r="F4197" i="11"/>
  <c r="F4189" i="11"/>
  <c r="F4181" i="11"/>
  <c r="F4173" i="11"/>
  <c r="F4165" i="11"/>
  <c r="F4157" i="11"/>
  <c r="F4149" i="11"/>
  <c r="F4141" i="11"/>
  <c r="F4133" i="11"/>
  <c r="F4125" i="11"/>
  <c r="F4117" i="11"/>
  <c r="F4109" i="11"/>
  <c r="F4101" i="11"/>
  <c r="F4093" i="11"/>
  <c r="F4085" i="11"/>
  <c r="F4077" i="11"/>
  <c r="F4069" i="11"/>
  <c r="F4061" i="11"/>
  <c r="F4053" i="11"/>
  <c r="F4045" i="11"/>
  <c r="F4037" i="11"/>
  <c r="F4029" i="11"/>
  <c r="F4021" i="11"/>
  <c r="F4013" i="11"/>
  <c r="F4005" i="11"/>
  <c r="F3997" i="11"/>
  <c r="F3989" i="11"/>
  <c r="F3981" i="11"/>
  <c r="F3973" i="11"/>
  <c r="F3965" i="11"/>
  <c r="F3957" i="11"/>
  <c r="F3949" i="11"/>
  <c r="F3941" i="11"/>
  <c r="F3933" i="11"/>
  <c r="F3925" i="11"/>
  <c r="F3917" i="11"/>
  <c r="F3909" i="11"/>
  <c r="F3901" i="11"/>
  <c r="F3893" i="11"/>
  <c r="F3885" i="11"/>
  <c r="F3877" i="11"/>
  <c r="F3869" i="11"/>
  <c r="F3861" i="11"/>
  <c r="F3853" i="11"/>
  <c r="F3845" i="11"/>
  <c r="F3837" i="11"/>
  <c r="F3829" i="11"/>
  <c r="F3821" i="11"/>
  <c r="F3813" i="11"/>
  <c r="F3805" i="11"/>
  <c r="F3797" i="11"/>
  <c r="F3789" i="11"/>
  <c r="F3781" i="11"/>
  <c r="F3773" i="11"/>
  <c r="F3765" i="11"/>
  <c r="F3757" i="11"/>
  <c r="F3749" i="11"/>
  <c r="F3741" i="11"/>
  <c r="F3733" i="11"/>
  <c r="F3725" i="11"/>
  <c r="F3717" i="11"/>
  <c r="F3709" i="11"/>
  <c r="F3701" i="11"/>
  <c r="F3693" i="11"/>
  <c r="F3685" i="11"/>
  <c r="F3677" i="11"/>
  <c r="F3669" i="11"/>
  <c r="F3661" i="11"/>
  <c r="F3653" i="11"/>
  <c r="F3645" i="11"/>
  <c r="F3637" i="11"/>
  <c r="F3629" i="11"/>
  <c r="F3621" i="11"/>
  <c r="F3613" i="11"/>
  <c r="F3605" i="11"/>
  <c r="F3597" i="11"/>
  <c r="F3589" i="11"/>
  <c r="F3581" i="11"/>
  <c r="F3573" i="11"/>
  <c r="F3565" i="11"/>
  <c r="F3557" i="11"/>
  <c r="F3549" i="11"/>
  <c r="F3541" i="11"/>
  <c r="F3533" i="11"/>
  <c r="F3525" i="11"/>
  <c r="F3518" i="11"/>
  <c r="F3513" i="11"/>
  <c r="F3508" i="11"/>
  <c r="F3502" i="11"/>
  <c r="F3497" i="11"/>
  <c r="F3493" i="11"/>
  <c r="F3489" i="11"/>
  <c r="F3485" i="11"/>
  <c r="F3481" i="11"/>
  <c r="F3477" i="11"/>
  <c r="F3473" i="11"/>
  <c r="F3469" i="11"/>
  <c r="F3465" i="11"/>
  <c r="F3461" i="11"/>
  <c r="F3457" i="11"/>
  <c r="F3453" i="11"/>
  <c r="F3449" i="11"/>
  <c r="F3445" i="11"/>
  <c r="F3441" i="11"/>
  <c r="F3437" i="11"/>
  <c r="F3433" i="11"/>
  <c r="F3429" i="11"/>
  <c r="F3425" i="11"/>
  <c r="F3421" i="11"/>
  <c r="F3417" i="11"/>
  <c r="F3413" i="11"/>
  <c r="F3409" i="11"/>
  <c r="F3405" i="11"/>
  <c r="F3401" i="11"/>
  <c r="F3397" i="11"/>
  <c r="F3393" i="11"/>
  <c r="F3389" i="11"/>
  <c r="F3385" i="11"/>
  <c r="F3381" i="11"/>
  <c r="F3377" i="11"/>
  <c r="F3373" i="11"/>
  <c r="F3369" i="11"/>
  <c r="F3365" i="11"/>
  <c r="F3361" i="11"/>
  <c r="F3357" i="11"/>
  <c r="F3353" i="11"/>
  <c r="F3349" i="11"/>
  <c r="F3345" i="11"/>
  <c r="F3341" i="11"/>
  <c r="F3337" i="11"/>
  <c r="F3333" i="11"/>
  <c r="F3329" i="11"/>
  <c r="F3325" i="11"/>
  <c r="F3321" i="11"/>
  <c r="F3317" i="11"/>
  <c r="F3313" i="11"/>
  <c r="F3309" i="11"/>
  <c r="F3305" i="11"/>
  <c r="F3301" i="11"/>
  <c r="F3297" i="11"/>
  <c r="F3293" i="11"/>
  <c r="F3289" i="11"/>
  <c r="F3285" i="11"/>
  <c r="F3281" i="11"/>
  <c r="F3277" i="11"/>
  <c r="F3273" i="11"/>
  <c r="F3269" i="11"/>
  <c r="F3265" i="11"/>
  <c r="F3261" i="11"/>
  <c r="F3257" i="11"/>
  <c r="F3253" i="11"/>
  <c r="F3249" i="11"/>
  <c r="F3245" i="11"/>
  <c r="F3241" i="11"/>
  <c r="F3237" i="11"/>
  <c r="F3233" i="11"/>
  <c r="F3229" i="11"/>
  <c r="F3225" i="11"/>
  <c r="F3221" i="11"/>
  <c r="F3217" i="11"/>
  <c r="F3213" i="11"/>
  <c r="F3209" i="11"/>
  <c r="F3205" i="11"/>
  <c r="F3201" i="11"/>
  <c r="F3197" i="11"/>
  <c r="F3193" i="11"/>
  <c r="F3189" i="11"/>
  <c r="F3185" i="11"/>
  <c r="F3181" i="11"/>
  <c r="F3177" i="11"/>
  <c r="F3173" i="11"/>
  <c r="F3169" i="11"/>
  <c r="F3165" i="11"/>
  <c r="F3161" i="11"/>
  <c r="F3157" i="11"/>
  <c r="F3153" i="11"/>
  <c r="F3149" i="11"/>
  <c r="F3145" i="11"/>
  <c r="F3141" i="11"/>
  <c r="F3137" i="11"/>
  <c r="F3133" i="11"/>
  <c r="F3129" i="11"/>
  <c r="F3125" i="11"/>
  <c r="F3121" i="11"/>
  <c r="F3117" i="11"/>
  <c r="F3113" i="11"/>
  <c r="F3109" i="11"/>
  <c r="F3105" i="11"/>
  <c r="F3101" i="11"/>
  <c r="F3097" i="11"/>
  <c r="F3093" i="11"/>
  <c r="F3089" i="11"/>
  <c r="F3085" i="11"/>
  <c r="F3081" i="11"/>
  <c r="F3077" i="11"/>
  <c r="F3073" i="11"/>
  <c r="F3069" i="11"/>
  <c r="F3065" i="11"/>
  <c r="F3061" i="11"/>
  <c r="F3057" i="11"/>
  <c r="F3053" i="11"/>
  <c r="F3049" i="11"/>
  <c r="F3045" i="11"/>
  <c r="F3041" i="11"/>
  <c r="F3037" i="11"/>
  <c r="F3033" i="11"/>
  <c r="F3029" i="11"/>
  <c r="F3025" i="11"/>
  <c r="F3021" i="11"/>
  <c r="F3017" i="11"/>
  <c r="F3013" i="11"/>
  <c r="F3009" i="11"/>
  <c r="F3005" i="11"/>
  <c r="F3001" i="11"/>
  <c r="F2997" i="11"/>
  <c r="F2993" i="11"/>
  <c r="F2989" i="11"/>
  <c r="F2985" i="11"/>
  <c r="F2981" i="11"/>
  <c r="F2977" i="11"/>
  <c r="F2973" i="11"/>
  <c r="F2969" i="11"/>
  <c r="F2965" i="11"/>
  <c r="F2961" i="11"/>
  <c r="F2957" i="11"/>
  <c r="F2953" i="11"/>
  <c r="F2949" i="11"/>
  <c r="F2945" i="11"/>
  <c r="F2941" i="11"/>
  <c r="F2937" i="11"/>
  <c r="F2933" i="11"/>
  <c r="F2929" i="11"/>
  <c r="F2925" i="11"/>
  <c r="F2921" i="11"/>
  <c r="F2917" i="11"/>
  <c r="F2913" i="11"/>
  <c r="F2909" i="11"/>
  <c r="F2905" i="11"/>
  <c r="F2901" i="11"/>
  <c r="F2897" i="11"/>
  <c r="F2893" i="11"/>
  <c r="F2889" i="11"/>
  <c r="F2885" i="11"/>
  <c r="F2881" i="11"/>
  <c r="F2877" i="11"/>
  <c r="F2873" i="11"/>
  <c r="F2869" i="11"/>
  <c r="F2865" i="11"/>
  <c r="F2861" i="11"/>
  <c r="F2857" i="11"/>
  <c r="F2853" i="11"/>
  <c r="F2849" i="11"/>
  <c r="F2845" i="11"/>
  <c r="F2841" i="11"/>
  <c r="F2837" i="11"/>
  <c r="F2833" i="11"/>
  <c r="F2829" i="11"/>
  <c r="F2825" i="11"/>
  <c r="F2821" i="11"/>
  <c r="F2817" i="11"/>
  <c r="F2813" i="11"/>
  <c r="F2809" i="11"/>
  <c r="F2805" i="11"/>
  <c r="F2801" i="11"/>
  <c r="F2797" i="11"/>
  <c r="F2793" i="11"/>
  <c r="F2789" i="11"/>
  <c r="F2785" i="11"/>
  <c r="F2781" i="11"/>
  <c r="F2777" i="11"/>
  <c r="F2773" i="11"/>
  <c r="F2769" i="11"/>
  <c r="F2765" i="11"/>
  <c r="F2761" i="11"/>
  <c r="F2757" i="11"/>
  <c r="F2753" i="11"/>
  <c r="F2749" i="11"/>
  <c r="F2745" i="11"/>
  <c r="F2741" i="11"/>
  <c r="F2737" i="11"/>
  <c r="F2733" i="11"/>
  <c r="F2729" i="11"/>
  <c r="F2725" i="11"/>
  <c r="F2721" i="11"/>
  <c r="F2717" i="11"/>
  <c r="F2713" i="11"/>
  <c r="F2709" i="11"/>
  <c r="F2705" i="11"/>
  <c r="F2701" i="11"/>
  <c r="F2697" i="11"/>
  <c r="F2693" i="11"/>
  <c r="F2689" i="11"/>
  <c r="F2685" i="11"/>
  <c r="F2681" i="11"/>
  <c r="F2677" i="11"/>
  <c r="F2673" i="11"/>
  <c r="F2669" i="11"/>
  <c r="F2665" i="11"/>
  <c r="F2661" i="11"/>
  <c r="F2657" i="11"/>
  <c r="F2653" i="11"/>
  <c r="F2649" i="11"/>
  <c r="F2645" i="11"/>
  <c r="F2641" i="11"/>
  <c r="F2637" i="11"/>
  <c r="F2633" i="11"/>
  <c r="F2629" i="11"/>
  <c r="F2625" i="11"/>
  <c r="F2621" i="11"/>
  <c r="F2617" i="11"/>
  <c r="F2613" i="11"/>
  <c r="F2609" i="11"/>
  <c r="F2605" i="11"/>
  <c r="F2601" i="11"/>
  <c r="F2597" i="11"/>
  <c r="F2593" i="11"/>
  <c r="F2589" i="11"/>
  <c r="F2585" i="11"/>
  <c r="F2581" i="11"/>
  <c r="F2577" i="11"/>
  <c r="F2573" i="11"/>
  <c r="F2569" i="11"/>
  <c r="F2565" i="11"/>
  <c r="F2561" i="11"/>
  <c r="F2557" i="11"/>
  <c r="F2553" i="11"/>
  <c r="F2549" i="11"/>
  <c r="F2545" i="11"/>
  <c r="F2541" i="11"/>
  <c r="F2537" i="11"/>
  <c r="F2533" i="11"/>
  <c r="F2529" i="11"/>
  <c r="F2525" i="11"/>
  <c r="F2521" i="11"/>
  <c r="F2517" i="11"/>
  <c r="F2513" i="11"/>
  <c r="F2509" i="11"/>
  <c r="F2505" i="11"/>
  <c r="F2501" i="11"/>
  <c r="F2497" i="11"/>
  <c r="F2493" i="11"/>
  <c r="F2489" i="11"/>
  <c r="F2485" i="11"/>
  <c r="F2481" i="11"/>
  <c r="F2477" i="11"/>
  <c r="F2473" i="11"/>
  <c r="F2469" i="11"/>
  <c r="F2465" i="11"/>
  <c r="F2461" i="11"/>
  <c r="F2457" i="11"/>
  <c r="F2453" i="11"/>
  <c r="F2449" i="11"/>
  <c r="F2445" i="11"/>
  <c r="F2441" i="11"/>
  <c r="F2437" i="11"/>
  <c r="F2433" i="11"/>
  <c r="F2429" i="11"/>
  <c r="F2425" i="11"/>
  <c r="F2421" i="11"/>
  <c r="F2417" i="11"/>
  <c r="F2413" i="11"/>
  <c r="F2409" i="11"/>
  <c r="F2405" i="11"/>
  <c r="F2401" i="11"/>
  <c r="F2397" i="11"/>
  <c r="F2393" i="11"/>
  <c r="F2389" i="11"/>
  <c r="F2385" i="11"/>
  <c r="F2381" i="11"/>
  <c r="F2377" i="11"/>
  <c r="F2373" i="11"/>
  <c r="F2369" i="11"/>
  <c r="F2365" i="11"/>
  <c r="F2361" i="11"/>
  <c r="F2357" i="11"/>
  <c r="F2353" i="11"/>
  <c r="F2349" i="11"/>
  <c r="F2345" i="11"/>
  <c r="F2341" i="11"/>
  <c r="F2337" i="11"/>
  <c r="F2333" i="11"/>
  <c r="F2329" i="11"/>
  <c r="F2325" i="11"/>
  <c r="F2321" i="11"/>
  <c r="F2317" i="11"/>
  <c r="F2313" i="11"/>
  <c r="F2309" i="11"/>
  <c r="F2305" i="11"/>
  <c r="F2301" i="11"/>
  <c r="F2297" i="11"/>
  <c r="F2293" i="11"/>
  <c r="F2289" i="11"/>
  <c r="F2285" i="11"/>
  <c r="F2281" i="11"/>
  <c r="F2277" i="11"/>
  <c r="F2273" i="11"/>
  <c r="F2269" i="11"/>
  <c r="F2265" i="11"/>
  <c r="F2261" i="11"/>
  <c r="F2257" i="11"/>
  <c r="F2253" i="11"/>
  <c r="F2249" i="11"/>
  <c r="F2245" i="11"/>
  <c r="F2241" i="11"/>
  <c r="F2237" i="11"/>
  <c r="F2233" i="11"/>
  <c r="F2229" i="11"/>
  <c r="F2225" i="11"/>
  <c r="F2221" i="11"/>
  <c r="F2217" i="11"/>
  <c r="F2213" i="11"/>
  <c r="F2209" i="11"/>
  <c r="F2205" i="11"/>
  <c r="F2201" i="11"/>
  <c r="F2197" i="11"/>
  <c r="F2193" i="11"/>
  <c r="F2189" i="11"/>
  <c r="F2185" i="11"/>
  <c r="F2181" i="11"/>
  <c r="F2177" i="11"/>
  <c r="F2173" i="11"/>
  <c r="F2169" i="11"/>
  <c r="F2165" i="11"/>
  <c r="F2161" i="11"/>
  <c r="F2157" i="11"/>
  <c r="F2153" i="11"/>
  <c r="F2149" i="11"/>
  <c r="F2145" i="11"/>
  <c r="F2141" i="11"/>
  <c r="F2137" i="11"/>
  <c r="F2133" i="11"/>
  <c r="F2129" i="11"/>
  <c r="F2125" i="11"/>
  <c r="F2121" i="11"/>
  <c r="F2117" i="11"/>
  <c r="F2113" i="11"/>
  <c r="F2109" i="11"/>
  <c r="F2105" i="11"/>
  <c r="F2101" i="11"/>
  <c r="F2097" i="11"/>
  <c r="F2093" i="11"/>
  <c r="F2089" i="11"/>
  <c r="F2085" i="11"/>
  <c r="F2081" i="11"/>
  <c r="F2077" i="11"/>
  <c r="F2073" i="11"/>
  <c r="F2069" i="11"/>
  <c r="F2065" i="11"/>
  <c r="F2061" i="11"/>
  <c r="F2057" i="11"/>
  <c r="F2053" i="11"/>
  <c r="F2049" i="11"/>
  <c r="F2045" i="11"/>
  <c r="F2041" i="11"/>
  <c r="F2037" i="11"/>
  <c r="F2033" i="11"/>
  <c r="F2029" i="11"/>
  <c r="F2025" i="11"/>
  <c r="F2021" i="11"/>
  <c r="F2017" i="11"/>
  <c r="F2013" i="11"/>
  <c r="F2009" i="11"/>
  <c r="F2005" i="11"/>
  <c r="F2001" i="11"/>
  <c r="F1997" i="11"/>
  <c r="F1993" i="11"/>
  <c r="F1989" i="11"/>
  <c r="F1985" i="11"/>
  <c r="F1981" i="11"/>
  <c r="F1977" i="11"/>
  <c r="F1973" i="11"/>
  <c r="F1969" i="11"/>
  <c r="F1965" i="11"/>
  <c r="F1961" i="11"/>
  <c r="F1957" i="11"/>
  <c r="F1953" i="11"/>
  <c r="F1949" i="11"/>
  <c r="F1945" i="11"/>
  <c r="F1941" i="11"/>
  <c r="F1937" i="11"/>
  <c r="F1933" i="11"/>
  <c r="F1929" i="11"/>
  <c r="F1925" i="11"/>
  <c r="F1921" i="11"/>
  <c r="F1917" i="11"/>
  <c r="F1913" i="11"/>
  <c r="F1909" i="11"/>
  <c r="F1905" i="11"/>
  <c r="F1901" i="11"/>
  <c r="F1897" i="11"/>
  <c r="F1893" i="11"/>
  <c r="F1889" i="11"/>
  <c r="F1885" i="11"/>
  <c r="F1881" i="11"/>
  <c r="F1877" i="11"/>
  <c r="F1873" i="11"/>
  <c r="F1869" i="11"/>
  <c r="F1865" i="11"/>
  <c r="F1861" i="11"/>
  <c r="F1857" i="11"/>
  <c r="F1853" i="11"/>
  <c r="F1849" i="11"/>
  <c r="F1845" i="11"/>
  <c r="F1841" i="11"/>
  <c r="F1837" i="11"/>
  <c r="F1833" i="11"/>
  <c r="F1829" i="11"/>
  <c r="F1825" i="11"/>
  <c r="F1821" i="11"/>
  <c r="F1817" i="11"/>
  <c r="F1813" i="11"/>
  <c r="F1809" i="11"/>
  <c r="F1805" i="11"/>
  <c r="F1801" i="11"/>
  <c r="F1797" i="11"/>
  <c r="F1793" i="11"/>
  <c r="F1789" i="11"/>
  <c r="F1785" i="11"/>
  <c r="F1781" i="11"/>
  <c r="F1777" i="11"/>
  <c r="F1773" i="11"/>
  <c r="F1769" i="11"/>
  <c r="F1765" i="11"/>
  <c r="F1761" i="11"/>
  <c r="F1757" i="11"/>
  <c r="F1753" i="11"/>
  <c r="F1749" i="11"/>
  <c r="F1745" i="11"/>
  <c r="F1741" i="11"/>
  <c r="F1737" i="11"/>
  <c r="F1733" i="11"/>
  <c r="F1729" i="11"/>
  <c r="F1725" i="11"/>
  <c r="F1721" i="11"/>
  <c r="F1717" i="11"/>
  <c r="F1713" i="11"/>
  <c r="F1709" i="11"/>
  <c r="F1705" i="11"/>
  <c r="F1701" i="11"/>
  <c r="F1697" i="11"/>
  <c r="F1693" i="11"/>
  <c r="F1689" i="11"/>
  <c r="F1685" i="11"/>
  <c r="F1681" i="11"/>
  <c r="F1677" i="11"/>
  <c r="F1673" i="11"/>
  <c r="F1669" i="11"/>
  <c r="F1665" i="11"/>
  <c r="F1661" i="11"/>
  <c r="F1657" i="11"/>
  <c r="F1653" i="11"/>
  <c r="F1649" i="11"/>
  <c r="F1645" i="11"/>
  <c r="F1641" i="11"/>
  <c r="F1637" i="11"/>
  <c r="F1633" i="11"/>
  <c r="F1629" i="11"/>
  <c r="F1625" i="11"/>
  <c r="F1621" i="11"/>
  <c r="F1617" i="11"/>
  <c r="F1613" i="11"/>
  <c r="F1609" i="11"/>
  <c r="F1605" i="11"/>
  <c r="F1601" i="11"/>
  <c r="F1597" i="11"/>
  <c r="F1593" i="11"/>
  <c r="F1589" i="11"/>
  <c r="F1585" i="11"/>
  <c r="F1581" i="11"/>
  <c r="F1577" i="11"/>
  <c r="F1573" i="11"/>
  <c r="F1569" i="11"/>
  <c r="F1565" i="11"/>
  <c r="F1561" i="11"/>
  <c r="F1557" i="11"/>
  <c r="F1553" i="11"/>
  <c r="F1549" i="11"/>
  <c r="F1545" i="11"/>
  <c r="F1541" i="11"/>
  <c r="F1537" i="11"/>
  <c r="F1533" i="11"/>
  <c r="F1529" i="11"/>
  <c r="F1525" i="11"/>
  <c r="F1521" i="11"/>
  <c r="F1517" i="11"/>
  <c r="F1513" i="11"/>
  <c r="F1509" i="11"/>
  <c r="F1505" i="11"/>
  <c r="F1501" i="11"/>
  <c r="F1497" i="11"/>
  <c r="F1493" i="11"/>
  <c r="F1489" i="11"/>
  <c r="F1485" i="11"/>
  <c r="F1481" i="11"/>
  <c r="F1477" i="11"/>
  <c r="F1473" i="11"/>
  <c r="F1469" i="11"/>
  <c r="F1465" i="11"/>
  <c r="F1461" i="11"/>
  <c r="F1457" i="11"/>
  <c r="F1453" i="11"/>
  <c r="F1449" i="11"/>
  <c r="F1445" i="11"/>
  <c r="F1441" i="11"/>
  <c r="F1437" i="11"/>
  <c r="F1433" i="11"/>
  <c r="F1429" i="11"/>
  <c r="F1425" i="11"/>
  <c r="F1421" i="11"/>
  <c r="F1417" i="11"/>
  <c r="F1413" i="11"/>
  <c r="F1409" i="11"/>
  <c r="F1405" i="11"/>
  <c r="F1401" i="11"/>
  <c r="F1397" i="11"/>
  <c r="F1393" i="11"/>
  <c r="F1389" i="11"/>
  <c r="F1385" i="11"/>
  <c r="F1381" i="11"/>
  <c r="F1377" i="11"/>
  <c r="F1373" i="11"/>
  <c r="F1369" i="11"/>
  <c r="F1365" i="11"/>
  <c r="F1361" i="11"/>
  <c r="F1357" i="11"/>
  <c r="F1353" i="11"/>
  <c r="F1349" i="11"/>
  <c r="F1345" i="11"/>
  <c r="F1341" i="11"/>
  <c r="F1337" i="11"/>
  <c r="F1333" i="11"/>
  <c r="F1329" i="11"/>
  <c r="F1325" i="11"/>
  <c r="F1321" i="11"/>
  <c r="F1317" i="11"/>
  <c r="F1313" i="11"/>
  <c r="F1309" i="11"/>
  <c r="F1305" i="11"/>
  <c r="F1301" i="11"/>
  <c r="F1297" i="11"/>
  <c r="F1293" i="11"/>
  <c r="F1289" i="11"/>
  <c r="F1285" i="11"/>
  <c r="F1281" i="11"/>
  <c r="F1277" i="11"/>
  <c r="F1273" i="11"/>
  <c r="F1269" i="11"/>
  <c r="F1265" i="11"/>
  <c r="F1261" i="11"/>
  <c r="F1257" i="11"/>
  <c r="F1253" i="11"/>
  <c r="F1249" i="11"/>
  <c r="F1245" i="11"/>
  <c r="F1241" i="11"/>
  <c r="F1237" i="11"/>
  <c r="F1233" i="11"/>
  <c r="F1229" i="11"/>
  <c r="F1225" i="11"/>
  <c r="F1221" i="11"/>
  <c r="F1217" i="11"/>
  <c r="F1213" i="11"/>
  <c r="F1209" i="11"/>
  <c r="F1205" i="11"/>
  <c r="F1201" i="11"/>
  <c r="F1197" i="11"/>
  <c r="F1193" i="11"/>
  <c r="F1189" i="11"/>
  <c r="F1185" i="11"/>
  <c r="F1181" i="11"/>
  <c r="F1177" i="11"/>
  <c r="F1173" i="11"/>
  <c r="F1169" i="11"/>
  <c r="F1165" i="11"/>
  <c r="F1161" i="11"/>
  <c r="F1157" i="11"/>
  <c r="F1153" i="11"/>
  <c r="F1149" i="11"/>
  <c r="F1145" i="11"/>
  <c r="F1141" i="11"/>
  <c r="F1137" i="11"/>
  <c r="F1133" i="11"/>
  <c r="F1129" i="11"/>
  <c r="F1125" i="11"/>
  <c r="F1121" i="11"/>
  <c r="F1117" i="11"/>
  <c r="F1113" i="11"/>
  <c r="F1109" i="11"/>
  <c r="F1105" i="11"/>
  <c r="F1101" i="11"/>
  <c r="F1097" i="11"/>
  <c r="F1093" i="11"/>
  <c r="F1089" i="11"/>
  <c r="F1085" i="11"/>
  <c r="F1081" i="11"/>
  <c r="F1077" i="11"/>
  <c r="F1073" i="11"/>
  <c r="F1069" i="11"/>
  <c r="F1065" i="11"/>
  <c r="F1061" i="11"/>
  <c r="F1057" i="11"/>
  <c r="F1053" i="11"/>
  <c r="F1049" i="11"/>
  <c r="F1045" i="11"/>
  <c r="F1041" i="11"/>
  <c r="F1037" i="11"/>
  <c r="F1033" i="11"/>
  <c r="F1029" i="11"/>
  <c r="F1025" i="11"/>
  <c r="F1021" i="11"/>
  <c r="F1017" i="11"/>
  <c r="F1013" i="11"/>
  <c r="F1009" i="11"/>
  <c r="F1005" i="11"/>
  <c r="F1001" i="11"/>
  <c r="F997" i="11"/>
  <c r="F993" i="11"/>
  <c r="F989" i="11"/>
  <c r="F985" i="11"/>
  <c r="F981" i="11"/>
  <c r="F977" i="11"/>
  <c r="F973" i="11"/>
  <c r="F969" i="11"/>
  <c r="F965" i="11"/>
  <c r="F961" i="11"/>
  <c r="F957" i="11"/>
  <c r="F953" i="11"/>
  <c r="F949" i="11"/>
  <c r="F945" i="11"/>
  <c r="F941" i="11"/>
  <c r="F937" i="11"/>
  <c r="F933" i="11"/>
  <c r="F929" i="11"/>
  <c r="F925" i="11"/>
  <c r="F921" i="11"/>
  <c r="F917" i="11"/>
  <c r="F913" i="11"/>
  <c r="F909" i="11"/>
  <c r="F905" i="11"/>
  <c r="F901" i="11"/>
  <c r="F897" i="11"/>
  <c r="F893" i="11"/>
  <c r="F889" i="11"/>
  <c r="F885" i="11"/>
  <c r="F881" i="11"/>
  <c r="F877" i="11"/>
  <c r="F873" i="11"/>
  <c r="F869" i="11"/>
  <c r="F865" i="11"/>
  <c r="F861" i="11"/>
  <c r="F857" i="11"/>
  <c r="F853" i="11"/>
  <c r="F849" i="11"/>
  <c r="F845" i="11"/>
  <c r="F841" i="11"/>
  <c r="F837" i="11"/>
  <c r="F833" i="11"/>
  <c r="F829" i="11"/>
  <c r="F825" i="11"/>
  <c r="F821" i="11"/>
  <c r="F817" i="11"/>
  <c r="F813" i="11"/>
  <c r="F809" i="11"/>
  <c r="F805" i="11"/>
  <c r="F801" i="11"/>
  <c r="F797" i="11"/>
  <c r="F793" i="11"/>
  <c r="F789" i="11"/>
  <c r="F785" i="11"/>
  <c r="F781" i="11"/>
  <c r="F777" i="11"/>
  <c r="F773" i="11"/>
  <c r="F769" i="11"/>
  <c r="F765" i="11"/>
  <c r="F761" i="11"/>
  <c r="F757" i="11"/>
  <c r="F753" i="11"/>
  <c r="F749" i="11"/>
  <c r="F745" i="11"/>
  <c r="F741" i="11"/>
  <c r="F737" i="11"/>
  <c r="F733" i="11"/>
  <c r="F729" i="11"/>
  <c r="F725" i="11"/>
  <c r="F721" i="11"/>
  <c r="F717" i="11"/>
  <c r="F713" i="11"/>
  <c r="F709" i="11"/>
  <c r="F705" i="11"/>
  <c r="F701" i="11"/>
  <c r="F697" i="11"/>
  <c r="F693" i="11"/>
  <c r="F689" i="11"/>
  <c r="F685" i="11"/>
  <c r="F681" i="11"/>
  <c r="F677" i="11"/>
  <c r="F673" i="11"/>
  <c r="F669" i="11"/>
  <c r="F665" i="11"/>
  <c r="F661" i="11"/>
  <c r="F657" i="11"/>
  <c r="F653" i="11"/>
  <c r="F649" i="11"/>
  <c r="F645" i="11"/>
  <c r="F641" i="11"/>
  <c r="F637" i="11"/>
  <c r="F633" i="11"/>
  <c r="F629" i="11"/>
  <c r="F625" i="11"/>
  <c r="F621" i="11"/>
  <c r="F617" i="11"/>
  <c r="F613" i="11"/>
  <c r="F609" i="11"/>
  <c r="F605" i="11"/>
  <c r="F601" i="11"/>
  <c r="F597" i="11"/>
  <c r="F593" i="11"/>
  <c r="F589" i="11"/>
  <c r="F585" i="11"/>
  <c r="F581" i="11"/>
  <c r="F577" i="11"/>
  <c r="F573" i="11"/>
  <c r="F569" i="11"/>
  <c r="F565" i="11"/>
  <c r="F561" i="11"/>
  <c r="F557" i="11"/>
  <c r="F553" i="11"/>
  <c r="F549" i="11"/>
  <c r="F545" i="11"/>
  <c r="F541" i="11"/>
  <c r="F537" i="11"/>
  <c r="F533" i="11"/>
  <c r="F529" i="11"/>
  <c r="F525" i="11"/>
  <c r="F521" i="11"/>
  <c r="F517" i="11"/>
  <c r="F513" i="11"/>
  <c r="F509" i="11"/>
  <c r="F505" i="11"/>
  <c r="F501" i="11"/>
  <c r="F497" i="11"/>
  <c r="F493" i="11"/>
  <c r="F489" i="11"/>
  <c r="F485" i="11"/>
  <c r="F481" i="11"/>
  <c r="F477" i="11"/>
  <c r="F473" i="11"/>
  <c r="F469" i="11"/>
  <c r="F465" i="11"/>
  <c r="F461" i="11"/>
  <c r="F457" i="11"/>
  <c r="F453" i="11"/>
  <c r="F449" i="11"/>
  <c r="F445" i="11"/>
  <c r="F441" i="11"/>
  <c r="F437" i="11"/>
  <c r="F433" i="11"/>
  <c r="F429" i="11"/>
  <c r="F425" i="11"/>
  <c r="F421" i="11"/>
  <c r="F417" i="11"/>
  <c r="F413" i="11"/>
  <c r="F409" i="11"/>
  <c r="F405" i="11"/>
  <c r="F401" i="11"/>
  <c r="F397" i="11"/>
  <c r="F393" i="11"/>
  <c r="F389" i="11"/>
  <c r="F385" i="11"/>
  <c r="F381" i="11"/>
  <c r="F377" i="11"/>
  <c r="F373" i="11"/>
  <c r="F369" i="11"/>
  <c r="F365" i="11"/>
  <c r="F361" i="11"/>
  <c r="F357" i="11"/>
  <c r="F353" i="11"/>
  <c r="F349" i="11"/>
  <c r="F345" i="11"/>
  <c r="F341" i="11"/>
  <c r="F337" i="11"/>
  <c r="F333" i="11"/>
  <c r="F329" i="11"/>
  <c r="F325" i="11"/>
  <c r="F321" i="11"/>
  <c r="F317" i="11"/>
  <c r="F313" i="11"/>
  <c r="F309" i="11"/>
  <c r="F305" i="11"/>
  <c r="F301" i="11"/>
  <c r="F297" i="11"/>
  <c r="F293" i="11"/>
  <c r="F289" i="11"/>
  <c r="F285" i="11"/>
  <c r="F281" i="11"/>
  <c r="F277" i="11"/>
  <c r="F273" i="11"/>
  <c r="F269" i="11"/>
  <c r="F265" i="11"/>
  <c r="F261" i="11"/>
  <c r="F257" i="11"/>
  <c r="F253" i="11"/>
  <c r="F249" i="11"/>
  <c r="F245" i="11"/>
  <c r="F241" i="11"/>
  <c r="F237" i="11"/>
  <c r="F233" i="11"/>
  <c r="F229" i="11"/>
  <c r="F225" i="11"/>
  <c r="F221" i="11"/>
  <c r="F217" i="11"/>
  <c r="F213" i="11"/>
  <c r="F209" i="11"/>
  <c r="F205" i="11"/>
  <c r="F201" i="11"/>
  <c r="F197" i="11"/>
  <c r="F193" i="11"/>
  <c r="F189" i="11"/>
  <c r="F185" i="11"/>
  <c r="F181" i="11"/>
  <c r="F177" i="11"/>
  <c r="F173" i="11"/>
  <c r="F169" i="11"/>
  <c r="F165" i="11"/>
  <c r="F161" i="11"/>
  <c r="F157" i="11"/>
  <c r="F153" i="11"/>
  <c r="F149" i="11"/>
  <c r="F145" i="11"/>
  <c r="F141" i="11"/>
  <c r="F137" i="11"/>
  <c r="F133" i="11"/>
  <c r="F129" i="11"/>
  <c r="F125" i="11"/>
  <c r="F121" i="11"/>
  <c r="F117" i="11"/>
  <c r="F113" i="11"/>
  <c r="F109" i="11"/>
  <c r="F105" i="11"/>
  <c r="F101" i="11"/>
  <c r="F97" i="11"/>
  <c r="F93" i="11"/>
  <c r="F89" i="11"/>
  <c r="F85" i="11"/>
  <c r="F81" i="11"/>
  <c r="F77" i="11"/>
  <c r="F73" i="11"/>
  <c r="F69" i="11"/>
  <c r="F65" i="11"/>
  <c r="F61" i="11"/>
  <c r="F57" i="11"/>
  <c r="F53" i="11"/>
  <c r="F49" i="11"/>
  <c r="F45" i="11"/>
  <c r="F41" i="11"/>
  <c r="F37" i="11"/>
  <c r="F33" i="11"/>
  <c r="F29" i="11"/>
  <c r="F25" i="11"/>
  <c r="F21" i="11"/>
  <c r="F17" i="11"/>
  <c r="F7193" i="11"/>
  <c r="F7177" i="11"/>
  <c r="F7161" i="11"/>
  <c r="F7145" i="11"/>
  <c r="F7129" i="11"/>
  <c r="F7113" i="11"/>
  <c r="F7097" i="11"/>
  <c r="F7081" i="11"/>
  <c r="F7065" i="11"/>
  <c r="F7049" i="11"/>
  <c r="F7033" i="11"/>
  <c r="F7017" i="11"/>
  <c r="F7001" i="11"/>
  <c r="F6985" i="11"/>
  <c r="F6969" i="11"/>
  <c r="F6953" i="11"/>
  <c r="F6937" i="11"/>
  <c r="F6921" i="11"/>
  <c r="F6905" i="11"/>
  <c r="F6889" i="11"/>
  <c r="F6873" i="11"/>
  <c r="F6857" i="11"/>
  <c r="F6841" i="11"/>
  <c r="F6825" i="11"/>
  <c r="F6809" i="11"/>
  <c r="F6793" i="11"/>
  <c r="F6777" i="11"/>
  <c r="F6761" i="11"/>
  <c r="F6745" i="11"/>
  <c r="F6729" i="11"/>
  <c r="F6713" i="11"/>
  <c r="F6697" i="11"/>
  <c r="F6681" i="11"/>
  <c r="F6665" i="11"/>
  <c r="F6649" i="11"/>
  <c r="F6633" i="11"/>
  <c r="F6617" i="11"/>
  <c r="F6601" i="11"/>
  <c r="F6585" i="11"/>
  <c r="F6569" i="11"/>
  <c r="F6553" i="11"/>
  <c r="F6537" i="11"/>
  <c r="F6521" i="11"/>
  <c r="F6505" i="11"/>
  <c r="F6489" i="11"/>
  <c r="F6473" i="11"/>
  <c r="F6457" i="11"/>
  <c r="F6441" i="11"/>
  <c r="F6425" i="11"/>
  <c r="F6409" i="11"/>
  <c r="F6393" i="11"/>
  <c r="F6377" i="11"/>
  <c r="F6361" i="11"/>
  <c r="F6345" i="11"/>
  <c r="F6329" i="11"/>
  <c r="F6313" i="11"/>
  <c r="F6297" i="11"/>
  <c r="F6281" i="11"/>
  <c r="F6265" i="11"/>
  <c r="F6249" i="11"/>
  <c r="F6233" i="11"/>
  <c r="F6217" i="11"/>
  <c r="F6201" i="11"/>
  <c r="F6185" i="11"/>
  <c r="F6169" i="11"/>
  <c r="F6153" i="11"/>
  <c r="F6137" i="11"/>
  <c r="F6121" i="11"/>
  <c r="F6105" i="11"/>
  <c r="F6089" i="11"/>
  <c r="F6073" i="11"/>
  <c r="F6057" i="11"/>
  <c r="F6041" i="11"/>
  <c r="F6025" i="11"/>
  <c r="F6009" i="11"/>
  <c r="F5993" i="11"/>
  <c r="F5977" i="11"/>
  <c r="F5961" i="11"/>
  <c r="F5945" i="11"/>
  <c r="F5929" i="11"/>
  <c r="F5913" i="11"/>
  <c r="F5897" i="11"/>
  <c r="F5881" i="11"/>
  <c r="F5865" i="11"/>
  <c r="F5849" i="11"/>
  <c r="F5833" i="11"/>
  <c r="F5817" i="11"/>
  <c r="F5801" i="11"/>
  <c r="F5785" i="11"/>
  <c r="F5769" i="11"/>
  <c r="F5753" i="11"/>
  <c r="F5737" i="11"/>
  <c r="F5721" i="11"/>
  <c r="F5705" i="11"/>
  <c r="F5689" i="11"/>
  <c r="F5673" i="11"/>
  <c r="F5657" i="11"/>
  <c r="F5641" i="11"/>
  <c r="F5625" i="11"/>
  <c r="F5609" i="11"/>
  <c r="F5593" i="11"/>
  <c r="F5577" i="11"/>
  <c r="F5561" i="11"/>
  <c r="F5545" i="11"/>
  <c r="F5529" i="11"/>
  <c r="F5513" i="11"/>
  <c r="F5497" i="11"/>
  <c r="F5481" i="11"/>
  <c r="F5465" i="11"/>
  <c r="F5449" i="11"/>
  <c r="F5433" i="11"/>
  <c r="F5420" i="11"/>
  <c r="F5412" i="11"/>
  <c r="F5404" i="11"/>
  <c r="F5396" i="11"/>
  <c r="F5388" i="11"/>
  <c r="F5380" i="11"/>
  <c r="F5372" i="11"/>
  <c r="F5364" i="11"/>
  <c r="F5356" i="11"/>
  <c r="F5348" i="11"/>
  <c r="F5340" i="11"/>
  <c r="F5332" i="11"/>
  <c r="F5324" i="11"/>
  <c r="F5316" i="11"/>
  <c r="F5308" i="11"/>
  <c r="F5300" i="11"/>
  <c r="F5292" i="11"/>
  <c r="F5284" i="11"/>
  <c r="F5276" i="11"/>
  <c r="F5268" i="11"/>
  <c r="F5260" i="11"/>
  <c r="F5252" i="11"/>
  <c r="F5244" i="11"/>
  <c r="F5236" i="11"/>
  <c r="F5228" i="11"/>
  <c r="F5220" i="11"/>
  <c r="F5212" i="11"/>
  <c r="F5204" i="11"/>
  <c r="F5196" i="11"/>
  <c r="F5188" i="11"/>
  <c r="F5180" i="11"/>
  <c r="F5172" i="11"/>
  <c r="F5164" i="11"/>
  <c r="F5156" i="11"/>
  <c r="F5148" i="11"/>
  <c r="F5140" i="11"/>
  <c r="F5132" i="11"/>
  <c r="F5124" i="11"/>
  <c r="F5116" i="11"/>
  <c r="F5108" i="11"/>
  <c r="F5100" i="11"/>
  <c r="F5092" i="11"/>
  <c r="F5084" i="11"/>
  <c r="F5076" i="11"/>
  <c r="F5068" i="11"/>
  <c r="F5060" i="11"/>
  <c r="F5052" i="11"/>
  <c r="F5044" i="11"/>
  <c r="F5036" i="11"/>
  <c r="F5028" i="11"/>
  <c r="F5020" i="11"/>
  <c r="F5012" i="11"/>
  <c r="F5004" i="11"/>
  <c r="F4996" i="11"/>
  <c r="F4988" i="11"/>
  <c r="F4980" i="11"/>
  <c r="F4972" i="11"/>
  <c r="F4964" i="11"/>
  <c r="F4956" i="11"/>
  <c r="F4948" i="11"/>
  <c r="F4940" i="11"/>
  <c r="F4932" i="11"/>
  <c r="F4924" i="11"/>
  <c r="F4916" i="11"/>
  <c r="F4908" i="11"/>
  <c r="F4900" i="11"/>
  <c r="F4892" i="11"/>
  <c r="F4884" i="11"/>
  <c r="F4876" i="11"/>
  <c r="F4868" i="11"/>
  <c r="F4860" i="11"/>
  <c r="F4852" i="11"/>
  <c r="F4844" i="11"/>
  <c r="F4836" i="11"/>
  <c r="F4828" i="11"/>
  <c r="F4820" i="11"/>
  <c r="F4812" i="11"/>
  <c r="F4804" i="11"/>
  <c r="F4796" i="11"/>
  <c r="F4788" i="11"/>
  <c r="F4780" i="11"/>
  <c r="F4772" i="11"/>
  <c r="F4764" i="11"/>
  <c r="F4756" i="11"/>
  <c r="F4748" i="11"/>
  <c r="F4740" i="11"/>
  <c r="F4732" i="11"/>
  <c r="F4724" i="11"/>
  <c r="F4716" i="11"/>
  <c r="F4708" i="11"/>
  <c r="F4700" i="11"/>
  <c r="F4692" i="11"/>
  <c r="F4684" i="11"/>
  <c r="F4676" i="11"/>
  <c r="F4668" i="11"/>
  <c r="F4660" i="11"/>
  <c r="F4652" i="11"/>
  <c r="F4644" i="11"/>
  <c r="F4636" i="11"/>
  <c r="F4628" i="11"/>
  <c r="F4620" i="11"/>
  <c r="F4612" i="11"/>
  <c r="F4604" i="11"/>
  <c r="F4596" i="11"/>
  <c r="F4588" i="11"/>
  <c r="F4580" i="11"/>
  <c r="F4572" i="11"/>
  <c r="F4564" i="11"/>
  <c r="F4556" i="11"/>
  <c r="F4548" i="11"/>
  <c r="F4540" i="11"/>
  <c r="F4532" i="11"/>
  <c r="F4524" i="11"/>
  <c r="F4516" i="11"/>
  <c r="F4508" i="11"/>
  <c r="F4500" i="11"/>
  <c r="F4492" i="11"/>
  <c r="F4484" i="11"/>
  <c r="F4476" i="11"/>
  <c r="F4468" i="11"/>
  <c r="F4460" i="11"/>
  <c r="F4452" i="11"/>
  <c r="F4444" i="11"/>
  <c r="F4436" i="11"/>
  <c r="F4428" i="11"/>
  <c r="F4420" i="11"/>
  <c r="F4412" i="11"/>
  <c r="F4404" i="11"/>
  <c r="F4396" i="11"/>
  <c r="F4388" i="11"/>
  <c r="F4380" i="11"/>
  <c r="F4372" i="11"/>
  <c r="F4364" i="11"/>
  <c r="F4356" i="11"/>
  <c r="F4348" i="11"/>
  <c r="F4340" i="11"/>
  <c r="F4332" i="11"/>
  <c r="F4324" i="11"/>
  <c r="F4316" i="11"/>
  <c r="F4308" i="11"/>
  <c r="F4300" i="11"/>
  <c r="F4292" i="11"/>
  <c r="F4284" i="11"/>
  <c r="F4276" i="11"/>
  <c r="F4268" i="11"/>
  <c r="F4260" i="11"/>
  <c r="F4252" i="11"/>
  <c r="F4244" i="11"/>
  <c r="F4236" i="11"/>
  <c r="F4228" i="11"/>
  <c r="F4220" i="11"/>
  <c r="F4212" i="11"/>
  <c r="F4204" i="11"/>
  <c r="F4196" i="11"/>
  <c r="F4188" i="11"/>
  <c r="F4180" i="11"/>
  <c r="F4172" i="11"/>
  <c r="F4164" i="11"/>
  <c r="F4156" i="11"/>
  <c r="F4148" i="11"/>
  <c r="F4140" i="11"/>
  <c r="F4132" i="11"/>
  <c r="F4124" i="11"/>
  <c r="F4116" i="11"/>
  <c r="F4108" i="11"/>
  <c r="F4100" i="11"/>
  <c r="F4092" i="11"/>
  <c r="F4084" i="11"/>
  <c r="F4076" i="11"/>
  <c r="F4068" i="11"/>
  <c r="F4060" i="11"/>
  <c r="F4052" i="11"/>
  <c r="F4044" i="11"/>
  <c r="F4036" i="11"/>
  <c r="F4028" i="11"/>
  <c r="F4020" i="11"/>
  <c r="F4012" i="11"/>
  <c r="F4004" i="11"/>
  <c r="F3996" i="11"/>
  <c r="F3988" i="11"/>
  <c r="F3980" i="11"/>
  <c r="F3972" i="11"/>
  <c r="F3964" i="11"/>
  <c r="F3956" i="11"/>
  <c r="F3948" i="11"/>
  <c r="F3940" i="11"/>
  <c r="F3932" i="11"/>
  <c r="F3924" i="11"/>
  <c r="F3916" i="11"/>
  <c r="F3908" i="11"/>
  <c r="F3900" i="11"/>
  <c r="F3892" i="11"/>
  <c r="F3884" i="11"/>
  <c r="F3876" i="11"/>
  <c r="F3868" i="11"/>
  <c r="F3860" i="11"/>
  <c r="F3852" i="11"/>
  <c r="F3844" i="11"/>
  <c r="F3836" i="11"/>
  <c r="F3828" i="11"/>
  <c r="F3820" i="11"/>
  <c r="F3812" i="11"/>
  <c r="F3804" i="11"/>
  <c r="F3796" i="11"/>
  <c r="F3788" i="11"/>
  <c r="F3780" i="11"/>
  <c r="F3772" i="11"/>
  <c r="F3764" i="11"/>
  <c r="F3756" i="11"/>
  <c r="F3748" i="11"/>
  <c r="F3740" i="11"/>
  <c r="F3732" i="11"/>
  <c r="F3724" i="11"/>
  <c r="F3716" i="11"/>
  <c r="F3708" i="11"/>
  <c r="F3700" i="11"/>
  <c r="F3692" i="11"/>
  <c r="F3684" i="11"/>
  <c r="F3676" i="11"/>
  <c r="F3668" i="11"/>
  <c r="F3660" i="11"/>
  <c r="F3652" i="11"/>
  <c r="F3644" i="11"/>
  <c r="F3636" i="11"/>
  <c r="F3628" i="11"/>
  <c r="F3620" i="11"/>
  <c r="F3612" i="11"/>
  <c r="F3604" i="11"/>
  <c r="F3596" i="11"/>
  <c r="F3588" i="11"/>
  <c r="F3580" i="11"/>
  <c r="F3572" i="11"/>
  <c r="F3564" i="11"/>
  <c r="F3556" i="11"/>
  <c r="F3548" i="11"/>
  <c r="F3540" i="11"/>
  <c r="F3532" i="11"/>
  <c r="F3524" i="11"/>
  <c r="F3517" i="11"/>
  <c r="F3512" i="11"/>
  <c r="F3506" i="11"/>
  <c r="F3501" i="11"/>
  <c r="F3496" i="11"/>
  <c r="F3492" i="11"/>
  <c r="F3488" i="11"/>
  <c r="F3484" i="11"/>
  <c r="F3480" i="11"/>
  <c r="F3476" i="11"/>
  <c r="F3472" i="11"/>
  <c r="F3468" i="11"/>
  <c r="F3464" i="11"/>
  <c r="F3460" i="11"/>
  <c r="F3456" i="11"/>
  <c r="F3452" i="11"/>
  <c r="F3448" i="11"/>
  <c r="F3444" i="11"/>
  <c r="F3440" i="11"/>
  <c r="F3436" i="11"/>
  <c r="F3432" i="11"/>
  <c r="F3428" i="11"/>
  <c r="F3424" i="11"/>
  <c r="F3420" i="11"/>
  <c r="F3416" i="11"/>
  <c r="F3412" i="11"/>
  <c r="F3408" i="11"/>
  <c r="F3404" i="11"/>
  <c r="F3400" i="11"/>
  <c r="F3396" i="11"/>
  <c r="F3392" i="11"/>
  <c r="F3388" i="11"/>
  <c r="F3384" i="11"/>
  <c r="F3380" i="11"/>
  <c r="F3376" i="11"/>
  <c r="F3372" i="11"/>
  <c r="F3368" i="11"/>
  <c r="F3364" i="11"/>
  <c r="F3360" i="11"/>
  <c r="F3356" i="11"/>
  <c r="F3352" i="11"/>
  <c r="F3348" i="11"/>
  <c r="F3344" i="11"/>
  <c r="F3340" i="11"/>
  <c r="F3336" i="11"/>
  <c r="F3332" i="11"/>
  <c r="F3328" i="11"/>
  <c r="F3324" i="11"/>
  <c r="F3320" i="11"/>
  <c r="F3316" i="11"/>
  <c r="F3312" i="11"/>
  <c r="F3308" i="11"/>
  <c r="F3304" i="11"/>
  <c r="F3300" i="11"/>
  <c r="F3296" i="11"/>
  <c r="F3292" i="11"/>
  <c r="F3288" i="11"/>
  <c r="F3284" i="11"/>
  <c r="F3280" i="11"/>
  <c r="F3276" i="11"/>
  <c r="F3272" i="11"/>
  <c r="F3268" i="11"/>
  <c r="F3264" i="11"/>
  <c r="F3260" i="11"/>
  <c r="F3256" i="11"/>
  <c r="F3252" i="11"/>
  <c r="F3248" i="11"/>
  <c r="F3244" i="11"/>
  <c r="F3240" i="11"/>
  <c r="F3236" i="11"/>
  <c r="F3232" i="11"/>
  <c r="F3228" i="11"/>
  <c r="F3224" i="11"/>
  <c r="F3220" i="11"/>
  <c r="F3216" i="11"/>
  <c r="F3212" i="11"/>
  <c r="F3208" i="11"/>
  <c r="F3204" i="11"/>
  <c r="F3200" i="11"/>
  <c r="F3196" i="11"/>
  <c r="F3192" i="11"/>
  <c r="F3188" i="11"/>
  <c r="F3184" i="11"/>
  <c r="F3180" i="11"/>
  <c r="F3176" i="11"/>
  <c r="F3172" i="11"/>
  <c r="F3168" i="11"/>
  <c r="F3164" i="11"/>
  <c r="F3160" i="11"/>
  <c r="F3156" i="11"/>
  <c r="F3152" i="11"/>
  <c r="F3148" i="11"/>
  <c r="F3144" i="11"/>
  <c r="F3140" i="11"/>
  <c r="F3136" i="11"/>
  <c r="F3132" i="11"/>
  <c r="F3128" i="11"/>
  <c r="F3124" i="11"/>
  <c r="F3120" i="11"/>
  <c r="F3116" i="11"/>
  <c r="F3112" i="11"/>
  <c r="F3108" i="11"/>
  <c r="F3104" i="11"/>
  <c r="F3100" i="11"/>
  <c r="F3096" i="11"/>
  <c r="F3092" i="11"/>
  <c r="F3088" i="11"/>
  <c r="F3084" i="11"/>
  <c r="F3080" i="11"/>
  <c r="F3076" i="11"/>
  <c r="F3072" i="11"/>
  <c r="F3068" i="11"/>
  <c r="F3064" i="11"/>
  <c r="F3060" i="11"/>
  <c r="F3056" i="11"/>
  <c r="F3052" i="11"/>
  <c r="F3048" i="11"/>
  <c r="F3044" i="11"/>
  <c r="F3040" i="11"/>
  <c r="F3036" i="11"/>
  <c r="F3032" i="11"/>
  <c r="F3028" i="11"/>
  <c r="F3024" i="11"/>
  <c r="F3020" i="11"/>
  <c r="F3016" i="11"/>
  <c r="F3012" i="11"/>
  <c r="F3008" i="11"/>
  <c r="F3004" i="11"/>
  <c r="F3000" i="11"/>
  <c r="F2996" i="11"/>
  <c r="F2992" i="11"/>
  <c r="F2988" i="11"/>
  <c r="F2984" i="11"/>
  <c r="F2980" i="11"/>
  <c r="F2976" i="11"/>
  <c r="F2972" i="11"/>
  <c r="F2968" i="11"/>
  <c r="F2964" i="11"/>
  <c r="F2960" i="11"/>
  <c r="F2956" i="11"/>
  <c r="F2952" i="11"/>
  <c r="F2948" i="11"/>
  <c r="F2944" i="11"/>
  <c r="F2940" i="11"/>
  <c r="F2936" i="11"/>
  <c r="F2932" i="11"/>
  <c r="F2928" i="11"/>
  <c r="F2924" i="11"/>
  <c r="F2920" i="11"/>
  <c r="F2916" i="11"/>
  <c r="F2912" i="11"/>
  <c r="F2908" i="11"/>
  <c r="F2904" i="11"/>
  <c r="F2900" i="11"/>
  <c r="F2896" i="11"/>
  <c r="F2892" i="11"/>
  <c r="F2888" i="11"/>
  <c r="F2884" i="11"/>
  <c r="F2880" i="11"/>
  <c r="F2876" i="11"/>
  <c r="F2872" i="11"/>
  <c r="F2868" i="11"/>
  <c r="F2864" i="11"/>
  <c r="F2860" i="11"/>
  <c r="F2856" i="11"/>
  <c r="F2852" i="11"/>
  <c r="F2848" i="11"/>
  <c r="F2844" i="11"/>
  <c r="F2840" i="11"/>
  <c r="F2836" i="11"/>
  <c r="F2832" i="11"/>
  <c r="F2828" i="11"/>
  <c r="F2824" i="11"/>
  <c r="F2820" i="11"/>
  <c r="F2816" i="11"/>
  <c r="F2812" i="11"/>
  <c r="F2808" i="11"/>
  <c r="F2804" i="11"/>
  <c r="F2800" i="11"/>
  <c r="F2796" i="11"/>
  <c r="F2792" i="11"/>
  <c r="F2788" i="11"/>
  <c r="F2784" i="11"/>
  <c r="F2780" i="11"/>
  <c r="F2776" i="11"/>
  <c r="F2772" i="11"/>
  <c r="F2768" i="11"/>
  <c r="F2764" i="11"/>
  <c r="F2760" i="11"/>
  <c r="F2756" i="11"/>
  <c r="F2752" i="11"/>
  <c r="F2748" i="11"/>
  <c r="F2744" i="11"/>
  <c r="F2740" i="11"/>
  <c r="F2736" i="11"/>
  <c r="F2732" i="11"/>
  <c r="F2728" i="11"/>
  <c r="F2724" i="11"/>
  <c r="F2720" i="11"/>
  <c r="F2716" i="11"/>
  <c r="F2712" i="11"/>
  <c r="F2708" i="11"/>
  <c r="F2704" i="11"/>
  <c r="F2700" i="11"/>
  <c r="F2696" i="11"/>
  <c r="F2692" i="11"/>
  <c r="F2688" i="11"/>
  <c r="F2684" i="11"/>
  <c r="F2680" i="11"/>
  <c r="F2676" i="11"/>
  <c r="F2672" i="11"/>
  <c r="F2668" i="11"/>
  <c r="F2664" i="11"/>
  <c r="F2660" i="11"/>
  <c r="F2656" i="11"/>
  <c r="F2652" i="11"/>
  <c r="F2648" i="11"/>
  <c r="F2644" i="11"/>
  <c r="F2640" i="11"/>
  <c r="F2636" i="11"/>
  <c r="F2632" i="11"/>
  <c r="F2628" i="11"/>
  <c r="F2624" i="11"/>
  <c r="F2620" i="11"/>
  <c r="F2616" i="11"/>
  <c r="F2612" i="11"/>
  <c r="F2608" i="11"/>
  <c r="F2604" i="11"/>
  <c r="F2600" i="11"/>
  <c r="F2596" i="11"/>
  <c r="F2592" i="11"/>
  <c r="F2588" i="11"/>
  <c r="F2584" i="11"/>
  <c r="F2580" i="11"/>
  <c r="F2576" i="11"/>
  <c r="F2572" i="11"/>
  <c r="F2568" i="11"/>
  <c r="F2564" i="11"/>
  <c r="F2560" i="11"/>
  <c r="F2556" i="11"/>
  <c r="F2552" i="11"/>
  <c r="F2548" i="11"/>
  <c r="F2544" i="11"/>
  <c r="F2540" i="11"/>
  <c r="F2536" i="11"/>
  <c r="F2532" i="11"/>
  <c r="F2528" i="11"/>
  <c r="F2524" i="11"/>
  <c r="F2520" i="11"/>
  <c r="F2516" i="11"/>
  <c r="F2512" i="11"/>
  <c r="F2508" i="11"/>
  <c r="F2504" i="11"/>
  <c r="F2500" i="11"/>
  <c r="F2496" i="11"/>
  <c r="F2492" i="11"/>
  <c r="F2488" i="11"/>
  <c r="F2484" i="11"/>
  <c r="F2480" i="11"/>
  <c r="F2476" i="11"/>
  <c r="F2472" i="11"/>
  <c r="F2468" i="11"/>
  <c r="F2464" i="11"/>
  <c r="F2460" i="11"/>
  <c r="F2456" i="11"/>
  <c r="F2452" i="11"/>
  <c r="F2448" i="11"/>
  <c r="F2444" i="11"/>
  <c r="F2440" i="11"/>
  <c r="F2436" i="11"/>
  <c r="F2432" i="11"/>
  <c r="F2428" i="11"/>
  <c r="F2424" i="11"/>
  <c r="F2420" i="11"/>
  <c r="F2416" i="11"/>
  <c r="F2412" i="11"/>
  <c r="F2408" i="11"/>
  <c r="F2404" i="11"/>
  <c r="F2400" i="11"/>
  <c r="F2396" i="11"/>
  <c r="F2392" i="11"/>
  <c r="F2388" i="11"/>
  <c r="F2384" i="11"/>
  <c r="F2380" i="11"/>
  <c r="F2376" i="11"/>
  <c r="F2372" i="11"/>
  <c r="F2368" i="11"/>
  <c r="F2364" i="11"/>
  <c r="F2360" i="11"/>
  <c r="F2356" i="11"/>
  <c r="F2352" i="11"/>
  <c r="F2348" i="11"/>
  <c r="F2344" i="11"/>
  <c r="F2340" i="11"/>
  <c r="F2336" i="11"/>
  <c r="F2332" i="11"/>
  <c r="F2328" i="11"/>
  <c r="F2324" i="11"/>
  <c r="F2320" i="11"/>
  <c r="F2316" i="11"/>
  <c r="F2312" i="11"/>
  <c r="F2308" i="11"/>
  <c r="F2304" i="11"/>
  <c r="F2300" i="11"/>
  <c r="F2296" i="11"/>
  <c r="F2292" i="11"/>
  <c r="F2288" i="11"/>
  <c r="F2284" i="11"/>
  <c r="F2280" i="11"/>
  <c r="F2276" i="11"/>
  <c r="F2272" i="11"/>
  <c r="F2268" i="11"/>
  <c r="F2264" i="11"/>
  <c r="F2260" i="11"/>
  <c r="F2256" i="11"/>
  <c r="F2252" i="11"/>
  <c r="F2248" i="11"/>
  <c r="F2244" i="11"/>
  <c r="F2240" i="11"/>
  <c r="F2236" i="11"/>
  <c r="F2232" i="11"/>
  <c r="F2228" i="11"/>
  <c r="F2224" i="11"/>
  <c r="F2220" i="11"/>
  <c r="F2216" i="11"/>
  <c r="F2212" i="11"/>
  <c r="F2208" i="11"/>
  <c r="F2204" i="11"/>
  <c r="F2200" i="11"/>
  <c r="F2196" i="11"/>
  <c r="F2192" i="11"/>
  <c r="F2188" i="11"/>
  <c r="F2184" i="11"/>
  <c r="F2180" i="11"/>
  <c r="F2176" i="11"/>
  <c r="F2172" i="11"/>
  <c r="F2168" i="11"/>
  <c r="F2164" i="11"/>
  <c r="F2160" i="11"/>
  <c r="F2156" i="11"/>
  <c r="F2152" i="11"/>
  <c r="F2148" i="11"/>
  <c r="F2144" i="11"/>
  <c r="F2140" i="11"/>
  <c r="F2136" i="11"/>
  <c r="F2132" i="11"/>
  <c r="F2128" i="11"/>
  <c r="F2124" i="11"/>
  <c r="F2120" i="11"/>
  <c r="F2116" i="11"/>
  <c r="F2112" i="11"/>
  <c r="F2108" i="11"/>
  <c r="F2104" i="11"/>
  <c r="F2100" i="11"/>
  <c r="F2096" i="11"/>
  <c r="F2092" i="11"/>
  <c r="F2088" i="11"/>
  <c r="F2084" i="11"/>
  <c r="F2080" i="11"/>
  <c r="F2076" i="11"/>
  <c r="F2072" i="11"/>
  <c r="F2068" i="11"/>
  <c r="F2064" i="11"/>
  <c r="F2060" i="11"/>
  <c r="F2056" i="11"/>
  <c r="F2052" i="11"/>
  <c r="F2048" i="11"/>
  <c r="F2044" i="11"/>
  <c r="F2040" i="11"/>
  <c r="F2036" i="11"/>
  <c r="F2032" i="11"/>
  <c r="F2028" i="11"/>
  <c r="F2024" i="11"/>
  <c r="F2020" i="11"/>
  <c r="F2016" i="11"/>
  <c r="F2012" i="11"/>
  <c r="F2008" i="11"/>
  <c r="F2004" i="11"/>
  <c r="F2000" i="11"/>
  <c r="F1996" i="11"/>
  <c r="F1992" i="11"/>
  <c r="F1988" i="11"/>
  <c r="F1984" i="11"/>
  <c r="F1980" i="11"/>
  <c r="F1976" i="11"/>
  <c r="F1972" i="11"/>
  <c r="F1968" i="11"/>
  <c r="F1964" i="11"/>
  <c r="F1960" i="11"/>
  <c r="F1956" i="11"/>
  <c r="F1952" i="11"/>
  <c r="F1948" i="11"/>
  <c r="F1944" i="11"/>
  <c r="F1940" i="11"/>
  <c r="F1936" i="11"/>
  <c r="F1932" i="11"/>
  <c r="F1928" i="11"/>
  <c r="F1924" i="11"/>
  <c r="F1920" i="11"/>
  <c r="F1916" i="11"/>
  <c r="F1912" i="11"/>
  <c r="F1908" i="11"/>
  <c r="F1904" i="11"/>
  <c r="F1900" i="11"/>
  <c r="F1896" i="11"/>
  <c r="F1892" i="11"/>
  <c r="F1888" i="11"/>
  <c r="F1884" i="11"/>
  <c r="F1880" i="11"/>
  <c r="F1876" i="11"/>
  <c r="F1872" i="11"/>
  <c r="F1868" i="11"/>
  <c r="F1864" i="11"/>
  <c r="F1860" i="11"/>
  <c r="F1856" i="11"/>
  <c r="F1852" i="11"/>
  <c r="F1848" i="11"/>
  <c r="F1844" i="11"/>
  <c r="F1840" i="11"/>
  <c r="F1836" i="11"/>
  <c r="F1832" i="11"/>
  <c r="F1828" i="11"/>
  <c r="F1824" i="11"/>
  <c r="F1820" i="11"/>
  <c r="F1816" i="11"/>
  <c r="F1812" i="11"/>
  <c r="F1808" i="11"/>
  <c r="F1804" i="11"/>
  <c r="F1800" i="11"/>
  <c r="F1796" i="11"/>
  <c r="F1792" i="11"/>
  <c r="F1788" i="11"/>
  <c r="F1784" i="11"/>
  <c r="F1780" i="11"/>
  <c r="F1776" i="11"/>
  <c r="F1772" i="11"/>
  <c r="F1768" i="11"/>
  <c r="F1764" i="11"/>
  <c r="F1760" i="11"/>
  <c r="F1756" i="11"/>
  <c r="F1752" i="11"/>
  <c r="F1748" i="11"/>
  <c r="F1744" i="11"/>
  <c r="F1740" i="11"/>
  <c r="F1736" i="11"/>
  <c r="F1732" i="11"/>
  <c r="F1728" i="11"/>
  <c r="F1724" i="11"/>
  <c r="F1720" i="11"/>
  <c r="F1716" i="11"/>
  <c r="F1712" i="11"/>
  <c r="F1708" i="11"/>
  <c r="F1704" i="11"/>
  <c r="F1700" i="11"/>
  <c r="F1696" i="11"/>
  <c r="F1692" i="11"/>
  <c r="F1688" i="11"/>
  <c r="F1684" i="11"/>
  <c r="F1680" i="11"/>
  <c r="F1676" i="11"/>
  <c r="F1672" i="11"/>
  <c r="F1668" i="11"/>
  <c r="F1664" i="11"/>
  <c r="F1660" i="11"/>
  <c r="F1656" i="11"/>
  <c r="F1652" i="11"/>
  <c r="F1648" i="11"/>
  <c r="F1644" i="11"/>
  <c r="F1640" i="11"/>
  <c r="F1636" i="11"/>
  <c r="F1632" i="11"/>
  <c r="F1628" i="11"/>
  <c r="F1624" i="11"/>
  <c r="F1620" i="11"/>
  <c r="F1616" i="11"/>
  <c r="F1612" i="11"/>
  <c r="F1608" i="11"/>
  <c r="F1604" i="11"/>
  <c r="F1600" i="11"/>
  <c r="F1596" i="11"/>
  <c r="F1592" i="11"/>
  <c r="F1588" i="11"/>
  <c r="F1584" i="11"/>
  <c r="F1580" i="11"/>
  <c r="F1576" i="11"/>
  <c r="F1572" i="11"/>
  <c r="F1568" i="11"/>
  <c r="F1564" i="11"/>
  <c r="F1560" i="11"/>
  <c r="F1556" i="11"/>
  <c r="F1552" i="11"/>
  <c r="F1548" i="11"/>
  <c r="F1544" i="11"/>
  <c r="F1540" i="11"/>
  <c r="F1536" i="11"/>
  <c r="F1532" i="11"/>
  <c r="F1528" i="11"/>
  <c r="F1524" i="11"/>
  <c r="F1520" i="11"/>
  <c r="F1516" i="11"/>
  <c r="F1512" i="11"/>
  <c r="F1508" i="11"/>
  <c r="F1504" i="11"/>
  <c r="F1500" i="11"/>
  <c r="F1496" i="11"/>
  <c r="F1492" i="11"/>
  <c r="F1488" i="11"/>
  <c r="F1484" i="11"/>
  <c r="F1480" i="11"/>
  <c r="F1476" i="11"/>
  <c r="F1472" i="11"/>
  <c r="F1468" i="11"/>
  <c r="F1464" i="11"/>
  <c r="F1460" i="11"/>
  <c r="F1456" i="11"/>
  <c r="F1452" i="11"/>
  <c r="F1448" i="11"/>
  <c r="F1444" i="11"/>
  <c r="F1440" i="11"/>
  <c r="F1436" i="11"/>
  <c r="F1432" i="11"/>
  <c r="F1428" i="11"/>
  <c r="F1424" i="11"/>
  <c r="F1420" i="11"/>
  <c r="F1416" i="11"/>
  <c r="F1412" i="11"/>
  <c r="F1408" i="11"/>
  <c r="F1404" i="11"/>
  <c r="F1400" i="11"/>
  <c r="F1396" i="11"/>
  <c r="F1392" i="11"/>
  <c r="F1388" i="11"/>
  <c r="F1384" i="11"/>
  <c r="F1380" i="11"/>
  <c r="F1376" i="11"/>
  <c r="F1372" i="11"/>
  <c r="F1368" i="11"/>
  <c r="F1364" i="11"/>
  <c r="F1360" i="11"/>
  <c r="F1356" i="11"/>
  <c r="F1352" i="11"/>
  <c r="F1348" i="11"/>
  <c r="F1344" i="11"/>
  <c r="F1340" i="11"/>
  <c r="F1336" i="11"/>
  <c r="F1332" i="11"/>
  <c r="F1328" i="11"/>
  <c r="F1324" i="11"/>
  <c r="F1320" i="11"/>
  <c r="F1316" i="11"/>
  <c r="F1312" i="11"/>
  <c r="F1308" i="11"/>
  <c r="F1304" i="11"/>
  <c r="F1300" i="11"/>
  <c r="F1296" i="11"/>
  <c r="F1292" i="11"/>
  <c r="F1288" i="11"/>
  <c r="F1284" i="11"/>
  <c r="F1280" i="11"/>
  <c r="F1276" i="11"/>
  <c r="F1272" i="11"/>
  <c r="F1268" i="11"/>
  <c r="F1264" i="11"/>
  <c r="F1260" i="11"/>
  <c r="F1256" i="11"/>
  <c r="F1252" i="11"/>
  <c r="F1248" i="11"/>
  <c r="F1244" i="11"/>
  <c r="F1240" i="11"/>
  <c r="F1236" i="11"/>
  <c r="F1232" i="11"/>
  <c r="F1228" i="11"/>
  <c r="F1224" i="11"/>
  <c r="F1220" i="11"/>
  <c r="F1216" i="11"/>
  <c r="F1212" i="11"/>
  <c r="F1208" i="11"/>
  <c r="F1204" i="11"/>
  <c r="F1200" i="11"/>
  <c r="F1196" i="11"/>
  <c r="F1192" i="11"/>
  <c r="F1188" i="11"/>
  <c r="F1184" i="11"/>
  <c r="F1180" i="11"/>
  <c r="F1176" i="11"/>
  <c r="F1172" i="11"/>
  <c r="F1168" i="11"/>
  <c r="F1164" i="11"/>
  <c r="F1160" i="11"/>
  <c r="F1156" i="11"/>
  <c r="F1152" i="11"/>
  <c r="F1148" i="11"/>
  <c r="F1144" i="11"/>
  <c r="F1140" i="11"/>
  <c r="F1136" i="11"/>
  <c r="F1132" i="11"/>
  <c r="F1128" i="11"/>
  <c r="F1124" i="11"/>
  <c r="F1120" i="11"/>
  <c r="F1116" i="11"/>
  <c r="F1112" i="11"/>
  <c r="F1108" i="11"/>
  <c r="F1104" i="11"/>
  <c r="F1100" i="11"/>
  <c r="F1096" i="11"/>
  <c r="F1092" i="11"/>
  <c r="F1088" i="11"/>
  <c r="F1084" i="11"/>
  <c r="F1080" i="11"/>
  <c r="F1076" i="11"/>
  <c r="F1072" i="11"/>
  <c r="F1068" i="11"/>
  <c r="F1064" i="11"/>
  <c r="F1060" i="11"/>
  <c r="F1056" i="11"/>
  <c r="F1052" i="11"/>
  <c r="F1048" i="11"/>
  <c r="F1044" i="11"/>
  <c r="F1040" i="11"/>
  <c r="F1036" i="11"/>
  <c r="F1032" i="11"/>
  <c r="F1028" i="11"/>
  <c r="F1024" i="11"/>
  <c r="F1020" i="11"/>
  <c r="F1016" i="11"/>
  <c r="F1012" i="11"/>
  <c r="F1008" i="11"/>
  <c r="F1004" i="11"/>
  <c r="F1000" i="11"/>
  <c r="F996" i="11"/>
  <c r="F992" i="11"/>
  <c r="F988" i="11"/>
  <c r="F984" i="11"/>
  <c r="F980" i="11"/>
  <c r="F976" i="11"/>
  <c r="F972" i="11"/>
  <c r="F968" i="11"/>
  <c r="F964" i="11"/>
  <c r="F960" i="11"/>
  <c r="F956" i="11"/>
  <c r="F952" i="11"/>
  <c r="F948" i="11"/>
  <c r="F944" i="11"/>
  <c r="F940" i="11"/>
  <c r="F936" i="11"/>
  <c r="F932" i="11"/>
  <c r="F928" i="11"/>
  <c r="F924" i="11"/>
  <c r="F920" i="11"/>
  <c r="F916" i="11"/>
  <c r="F912" i="11"/>
  <c r="F908" i="11"/>
  <c r="F904" i="11"/>
  <c r="F900" i="11"/>
  <c r="F896" i="11"/>
  <c r="F892" i="11"/>
  <c r="F888" i="11"/>
  <c r="F884" i="11"/>
  <c r="F880" i="11"/>
  <c r="F876" i="11"/>
  <c r="F872" i="11"/>
  <c r="F868" i="11"/>
  <c r="F864" i="11"/>
  <c r="F860" i="11"/>
  <c r="F856" i="11"/>
  <c r="F852" i="11"/>
  <c r="F848" i="11"/>
  <c r="F844" i="11"/>
  <c r="F840" i="11"/>
  <c r="F836" i="11"/>
  <c r="F832" i="11"/>
  <c r="F828" i="11"/>
  <c r="F824" i="11"/>
  <c r="F820" i="11"/>
  <c r="F816" i="11"/>
  <c r="F812" i="11"/>
  <c r="F808" i="11"/>
  <c r="F804" i="11"/>
  <c r="F800" i="11"/>
  <c r="F796" i="11"/>
  <c r="F792" i="11"/>
  <c r="F788" i="11"/>
  <c r="F784" i="11"/>
  <c r="F780" i="11"/>
  <c r="F776" i="11"/>
  <c r="F772" i="11"/>
  <c r="F768" i="11"/>
  <c r="F764" i="11"/>
  <c r="F760" i="11"/>
  <c r="F756" i="11"/>
  <c r="F752" i="11"/>
  <c r="F748" i="11"/>
  <c r="F744" i="11"/>
  <c r="F740" i="11"/>
  <c r="F736" i="11"/>
  <c r="F732" i="11"/>
  <c r="F728" i="11"/>
  <c r="F724" i="11"/>
  <c r="F720" i="11"/>
  <c r="F716" i="11"/>
  <c r="F712" i="11"/>
  <c r="F708" i="11"/>
  <c r="F704" i="11"/>
  <c r="F700" i="11"/>
  <c r="F696" i="11"/>
  <c r="F692" i="11"/>
  <c r="F688" i="11"/>
  <c r="F684" i="11"/>
  <c r="F680" i="11"/>
  <c r="F676" i="11"/>
  <c r="F672" i="11"/>
  <c r="F668" i="11"/>
  <c r="F664" i="11"/>
  <c r="F660" i="11"/>
  <c r="F656" i="11"/>
  <c r="F652" i="11"/>
  <c r="F648" i="11"/>
  <c r="F644" i="11"/>
  <c r="F640" i="11"/>
  <c r="F636" i="11"/>
  <c r="F632" i="11"/>
  <c r="F628" i="11"/>
  <c r="F624" i="11"/>
  <c r="F620" i="11"/>
  <c r="F616" i="11"/>
  <c r="F612" i="11"/>
  <c r="F608" i="11"/>
  <c r="F604" i="11"/>
  <c r="F600" i="11"/>
  <c r="F596" i="11"/>
  <c r="F592" i="11"/>
  <c r="F588" i="11"/>
  <c r="F584" i="11"/>
  <c r="F580" i="11"/>
  <c r="F576" i="11"/>
  <c r="F572" i="11"/>
  <c r="F568" i="11"/>
  <c r="F564" i="11"/>
  <c r="F560" i="11"/>
  <c r="F556" i="11"/>
  <c r="F552" i="11"/>
  <c r="F548" i="11"/>
  <c r="F544" i="11"/>
  <c r="F540" i="11"/>
  <c r="F536" i="11"/>
  <c r="F532" i="11"/>
  <c r="F528" i="11"/>
  <c r="F524" i="11"/>
  <c r="F520" i="11"/>
  <c r="F516" i="11"/>
  <c r="F512" i="11"/>
  <c r="F508" i="11"/>
  <c r="F504" i="11"/>
  <c r="F500" i="11"/>
  <c r="F496" i="11"/>
  <c r="F492" i="11"/>
  <c r="F488" i="11"/>
  <c r="F484" i="11"/>
  <c r="F480" i="11"/>
  <c r="F476" i="11"/>
  <c r="F472" i="11"/>
  <c r="F468" i="11"/>
  <c r="F464" i="11"/>
  <c r="F460" i="11"/>
  <c r="F456" i="11"/>
  <c r="F452" i="11"/>
  <c r="F448" i="11"/>
  <c r="F444" i="11"/>
  <c r="F440" i="11"/>
  <c r="F436" i="11"/>
  <c r="F432" i="11"/>
  <c r="F428" i="11"/>
  <c r="F424" i="11"/>
  <c r="F420" i="11"/>
  <c r="F416" i="11"/>
  <c r="F412" i="11"/>
  <c r="F408" i="11"/>
  <c r="F404" i="11"/>
  <c r="F400" i="11"/>
  <c r="F396" i="11"/>
  <c r="F392" i="11"/>
  <c r="F388" i="11"/>
  <c r="F384" i="11"/>
  <c r="F380" i="11"/>
  <c r="F376" i="11"/>
  <c r="F372" i="11"/>
  <c r="F368" i="11"/>
  <c r="F364" i="11"/>
  <c r="F360" i="11"/>
  <c r="F356" i="11"/>
  <c r="F352" i="11"/>
  <c r="F348" i="11"/>
  <c r="F344" i="11"/>
  <c r="F340" i="11"/>
  <c r="F336" i="11"/>
  <c r="F332" i="11"/>
  <c r="F328" i="11"/>
  <c r="F324" i="11"/>
  <c r="F320" i="11"/>
  <c r="F316" i="11"/>
  <c r="F312" i="11"/>
  <c r="F308" i="11"/>
  <c r="F304" i="11"/>
  <c r="F300" i="11"/>
  <c r="F296" i="11"/>
  <c r="F292" i="11"/>
  <c r="F288" i="11"/>
  <c r="F284" i="11"/>
  <c r="F280" i="11"/>
  <c r="F276" i="11"/>
  <c r="F272" i="11"/>
  <c r="F268" i="11"/>
  <c r="F264" i="11"/>
  <c r="F260" i="11"/>
  <c r="F256" i="11"/>
  <c r="F252" i="11"/>
  <c r="F248" i="11"/>
  <c r="F244" i="11"/>
  <c r="F240" i="11"/>
  <c r="F236" i="11"/>
  <c r="F232" i="11"/>
  <c r="F228" i="11"/>
  <c r="F224" i="11"/>
  <c r="F220" i="11"/>
  <c r="F216" i="11"/>
  <c r="F212" i="11"/>
  <c r="F208" i="11"/>
  <c r="F204" i="11"/>
  <c r="F200" i="11"/>
  <c r="F196" i="11"/>
  <c r="F192" i="11"/>
  <c r="F188" i="11"/>
  <c r="F184" i="11"/>
  <c r="F180" i="11"/>
  <c r="F176" i="11"/>
  <c r="F172" i="11"/>
  <c r="F168" i="11"/>
  <c r="F164" i="11"/>
  <c r="F160" i="11"/>
  <c r="F156" i="11"/>
  <c r="F152" i="11"/>
  <c r="F148" i="11"/>
  <c r="F144" i="11"/>
  <c r="F140" i="11"/>
  <c r="F136" i="11"/>
  <c r="F132" i="11"/>
  <c r="F128" i="11"/>
  <c r="F124" i="11"/>
  <c r="F120" i="11"/>
  <c r="F116" i="11"/>
  <c r="F112" i="11"/>
  <c r="F108" i="11"/>
  <c r="F104" i="11"/>
  <c r="F100" i="11"/>
  <c r="F96" i="11"/>
  <c r="F92" i="11"/>
  <c r="F88" i="11"/>
  <c r="F84" i="11"/>
  <c r="F80" i="11"/>
  <c r="F76" i="11"/>
  <c r="F72" i="11"/>
  <c r="F68" i="11"/>
  <c r="F64" i="11"/>
  <c r="F60" i="11"/>
  <c r="F56" i="11"/>
  <c r="F52" i="11"/>
  <c r="F48" i="11"/>
  <c r="F44" i="11"/>
  <c r="F40" i="11"/>
  <c r="F36" i="11"/>
  <c r="F32" i="11"/>
  <c r="F28" i="11"/>
  <c r="F24" i="11"/>
  <c r="F20" i="11"/>
  <c r="F16" i="11"/>
  <c r="F7189" i="11"/>
  <c r="F7173" i="11"/>
  <c r="F7157" i="11"/>
  <c r="F7141" i="11"/>
  <c r="F7125" i="11"/>
  <c r="F7109" i="11"/>
  <c r="F7093" i="11"/>
  <c r="F7077" i="11"/>
  <c r="F7061" i="11"/>
  <c r="F7045" i="11"/>
  <c r="F7029" i="11"/>
  <c r="F7013" i="11"/>
  <c r="F6997" i="11"/>
  <c r="F6981" i="11"/>
  <c r="F6965" i="11"/>
  <c r="F6949" i="11"/>
  <c r="F6933" i="11"/>
  <c r="F6917" i="11"/>
  <c r="F6901" i="11"/>
  <c r="F6885" i="11"/>
  <c r="F6869" i="11"/>
  <c r="F6853" i="11"/>
  <c r="F6837" i="11"/>
  <c r="F6821" i="11"/>
  <c r="F6805" i="11"/>
  <c r="F6789" i="11"/>
  <c r="F6773" i="11"/>
  <c r="F6757" i="11"/>
  <c r="F6741" i="11"/>
  <c r="F6725" i="11"/>
  <c r="F6709" i="11"/>
  <c r="F6693" i="11"/>
  <c r="F6677" i="11"/>
  <c r="F6661" i="11"/>
  <c r="F6645" i="11"/>
  <c r="F6629" i="11"/>
  <c r="F6613" i="11"/>
  <c r="F6597" i="11"/>
  <c r="F6581" i="11"/>
  <c r="F6565" i="11"/>
  <c r="F6549" i="11"/>
  <c r="F6533" i="11"/>
  <c r="F6517" i="11"/>
  <c r="F6501" i="11"/>
  <c r="F6485" i="11"/>
  <c r="F6469" i="11"/>
  <c r="F6453" i="11"/>
  <c r="F6437" i="11"/>
  <c r="F6421" i="11"/>
  <c r="F6405" i="11"/>
  <c r="F6389" i="11"/>
  <c r="F6373" i="11"/>
  <c r="F6357" i="11"/>
  <c r="F6341" i="11"/>
  <c r="F6325" i="11"/>
  <c r="F6309" i="11"/>
  <c r="F6293" i="11"/>
  <c r="F6277" i="11"/>
  <c r="F6261" i="11"/>
  <c r="F6245" i="11"/>
  <c r="F6229" i="11"/>
  <c r="F6213" i="11"/>
  <c r="F6197" i="11"/>
  <c r="F6181" i="11"/>
  <c r="F6165" i="11"/>
  <c r="F6149" i="11"/>
  <c r="F6133" i="11"/>
  <c r="F6117" i="11"/>
  <c r="F6101" i="11"/>
  <c r="F6085" i="11"/>
  <c r="F6069" i="11"/>
  <c r="F6053" i="11"/>
  <c r="F6037" i="11"/>
  <c r="F6021" i="11"/>
  <c r="F6005" i="11"/>
  <c r="F5989" i="11"/>
  <c r="F5973" i="11"/>
  <c r="F5957" i="11"/>
  <c r="F5941" i="11"/>
  <c r="F5925" i="11"/>
  <c r="F5909" i="11"/>
  <c r="F5893" i="11"/>
  <c r="F5877" i="11"/>
  <c r="F5861" i="11"/>
  <c r="F5845" i="11"/>
  <c r="F5829" i="11"/>
  <c r="F5813" i="11"/>
  <c r="F5797" i="11"/>
  <c r="F5781" i="11"/>
  <c r="F5765" i="11"/>
  <c r="F5749" i="11"/>
  <c r="F5733" i="11"/>
  <c r="F5717" i="11"/>
  <c r="F5701" i="11"/>
  <c r="F5685" i="11"/>
  <c r="F5669" i="11"/>
  <c r="F5653" i="11"/>
  <c r="F5637" i="11"/>
  <c r="F5621" i="11"/>
  <c r="F5605" i="11"/>
  <c r="F5589" i="11"/>
  <c r="F5573" i="11"/>
  <c r="F5557" i="11"/>
  <c r="F5541" i="11"/>
  <c r="F5525" i="11"/>
  <c r="F5509" i="11"/>
  <c r="F5493" i="11"/>
  <c r="F5477" i="11"/>
  <c r="F5461" i="11"/>
  <c r="F5445" i="11"/>
  <c r="F5429" i="11"/>
  <c r="F5417" i="11"/>
  <c r="F5409" i="11"/>
  <c r="F5401" i="11"/>
  <c r="F5393" i="11"/>
  <c r="F5385" i="11"/>
  <c r="F5377" i="11"/>
  <c r="F5369" i="11"/>
  <c r="F5361" i="11"/>
  <c r="F5353" i="11"/>
  <c r="F5345" i="11"/>
  <c r="F5337" i="11"/>
  <c r="F5329" i="11"/>
  <c r="F5321" i="11"/>
  <c r="F5313" i="11"/>
  <c r="F5305" i="11"/>
  <c r="F5297" i="11"/>
  <c r="F5289" i="11"/>
  <c r="F5281" i="11"/>
  <c r="F5273" i="11"/>
  <c r="F5265" i="11"/>
  <c r="F5257" i="11"/>
  <c r="F5249" i="11"/>
  <c r="F5241" i="11"/>
  <c r="F5233" i="11"/>
  <c r="F5225" i="11"/>
  <c r="F5217" i="11"/>
  <c r="F5209" i="11"/>
  <c r="F5201" i="11"/>
  <c r="F5193" i="11"/>
  <c r="F5185" i="11"/>
  <c r="F5177" i="11"/>
  <c r="F5169" i="11"/>
  <c r="F5161" i="11"/>
  <c r="F5153" i="11"/>
  <c r="F5145" i="11"/>
  <c r="F5137" i="11"/>
  <c r="F5129" i="11"/>
  <c r="F5121" i="11"/>
  <c r="F5113" i="11"/>
  <c r="F5105" i="11"/>
  <c r="F5097" i="11"/>
  <c r="F5089" i="11"/>
  <c r="F5081" i="11"/>
  <c r="F5073" i="11"/>
  <c r="F5065" i="11"/>
  <c r="F5057" i="11"/>
  <c r="F5049" i="11"/>
  <c r="F5041" i="11"/>
  <c r="F5033" i="11"/>
  <c r="F5025" i="11"/>
  <c r="F5017" i="11"/>
  <c r="F5009" i="11"/>
  <c r="F5001" i="11"/>
  <c r="F4993" i="11"/>
  <c r="F4985" i="11"/>
  <c r="F4977" i="11"/>
  <c r="F4969" i="11"/>
  <c r="F4961" i="11"/>
  <c r="F4953" i="11"/>
  <c r="F4945" i="11"/>
  <c r="F4937" i="11"/>
  <c r="F4929" i="11"/>
  <c r="F4921" i="11"/>
  <c r="F4913" i="11"/>
  <c r="F4905" i="11"/>
  <c r="F4897" i="11"/>
  <c r="F4889" i="11"/>
  <c r="F4881" i="11"/>
  <c r="F4873" i="11"/>
  <c r="F4865" i="11"/>
  <c r="F4857" i="11"/>
  <c r="F4849" i="11"/>
  <c r="F4841" i="11"/>
  <c r="F4833" i="11"/>
  <c r="F4825" i="11"/>
  <c r="F4817" i="11"/>
  <c r="F4809" i="11"/>
  <c r="F4801" i="11"/>
  <c r="F4793" i="11"/>
  <c r="F4785" i="11"/>
  <c r="F4777" i="11"/>
  <c r="F4769" i="11"/>
  <c r="F4761" i="11"/>
  <c r="F4753" i="11"/>
  <c r="F4745" i="11"/>
  <c r="F4737" i="11"/>
  <c r="F4729" i="11"/>
  <c r="F4721" i="11"/>
  <c r="F4713" i="11"/>
  <c r="F4705" i="11"/>
  <c r="F4697" i="11"/>
  <c r="F4689" i="11"/>
  <c r="F4681" i="11"/>
  <c r="F4673" i="11"/>
  <c r="F4665" i="11"/>
  <c r="F4657" i="11"/>
  <c r="F4649" i="11"/>
  <c r="F4641" i="11"/>
  <c r="F4633" i="11"/>
  <c r="F4625" i="11"/>
  <c r="F4617" i="11"/>
  <c r="F4609" i="11"/>
  <c r="F4601" i="11"/>
  <c r="F4593" i="11"/>
  <c r="F4585" i="11"/>
  <c r="F4577" i="11"/>
  <c r="F4569" i="11"/>
  <c r="F4561" i="11"/>
  <c r="F4553" i="11"/>
  <c r="F4545" i="11"/>
  <c r="F4537" i="11"/>
  <c r="F4529" i="11"/>
  <c r="F4521" i="11"/>
  <c r="F4513" i="11"/>
  <c r="F4505" i="11"/>
  <c r="F4497" i="11"/>
  <c r="F4489" i="11"/>
  <c r="F4481" i="11"/>
  <c r="F4473" i="11"/>
  <c r="F4465" i="11"/>
  <c r="F4457" i="11"/>
  <c r="F4449" i="11"/>
  <c r="F4441" i="11"/>
  <c r="F4433" i="11"/>
  <c r="F4425" i="11"/>
  <c r="F4417" i="11"/>
  <c r="F4409" i="11"/>
  <c r="F4401" i="11"/>
  <c r="F4393" i="11"/>
  <c r="F4385" i="11"/>
  <c r="F4377" i="11"/>
  <c r="F4369" i="11"/>
  <c r="F4361" i="11"/>
  <c r="F4353" i="11"/>
  <c r="F4345" i="11"/>
  <c r="F4337" i="11"/>
  <c r="F4329" i="11"/>
  <c r="F4321" i="11"/>
  <c r="F4313" i="11"/>
  <c r="F4305" i="11"/>
  <c r="F4297" i="11"/>
  <c r="F4289" i="11"/>
  <c r="F4281" i="11"/>
  <c r="F4273" i="11"/>
  <c r="F4265" i="11"/>
  <c r="F4257" i="11"/>
  <c r="F4249" i="11"/>
  <c r="F4241" i="11"/>
  <c r="F4233" i="11"/>
  <c r="F4225" i="11"/>
  <c r="F4217" i="11"/>
  <c r="F4209" i="11"/>
  <c r="F4201" i="11"/>
  <c r="F4193" i="11"/>
  <c r="F4185" i="11"/>
  <c r="F4177" i="11"/>
  <c r="F4169" i="11"/>
  <c r="F4161" i="11"/>
  <c r="F4153" i="11"/>
  <c r="F4145" i="11"/>
  <c r="F4137" i="11"/>
  <c r="F4129" i="11"/>
  <c r="F4121" i="11"/>
  <c r="F4113" i="11"/>
  <c r="F4105" i="11"/>
  <c r="F4097" i="11"/>
  <c r="F4089" i="11"/>
  <c r="F4081" i="11"/>
  <c r="F4073" i="11"/>
  <c r="F4065" i="11"/>
  <c r="F4057" i="11"/>
  <c r="F4049" i="11"/>
  <c r="F4041" i="11"/>
  <c r="F4033" i="11"/>
  <c r="F4025" i="11"/>
  <c r="F4017" i="11"/>
  <c r="F4009" i="11"/>
  <c r="F4001" i="11"/>
  <c r="F3993" i="11"/>
  <c r="F3985" i="11"/>
  <c r="F3977" i="11"/>
  <c r="F3969" i="11"/>
  <c r="F3961" i="11"/>
  <c r="F3953" i="11"/>
  <c r="F3945" i="11"/>
  <c r="F3937" i="11"/>
  <c r="F3929" i="11"/>
  <c r="F3921" i="11"/>
  <c r="F3913" i="11"/>
  <c r="F3905" i="11"/>
  <c r="F3897" i="11"/>
  <c r="F3889" i="11"/>
  <c r="F3881" i="11"/>
  <c r="F3873" i="11"/>
  <c r="F3865" i="11"/>
  <c r="F3857" i="11"/>
  <c r="F3849" i="11"/>
  <c r="F3841" i="11"/>
  <c r="F3833" i="11"/>
  <c r="F3825" i="11"/>
  <c r="F3817" i="11"/>
  <c r="F3809" i="11"/>
  <c r="F3801" i="11"/>
  <c r="F3793" i="11"/>
  <c r="F3785" i="11"/>
  <c r="F3777" i="11"/>
  <c r="F3769" i="11"/>
  <c r="F3761" i="11"/>
  <c r="F3753" i="11"/>
  <c r="F3745" i="11"/>
  <c r="F3737" i="11"/>
  <c r="F3729" i="11"/>
  <c r="F3721" i="11"/>
  <c r="F3713" i="11"/>
  <c r="F3705" i="11"/>
  <c r="F3697" i="11"/>
  <c r="F3689" i="11"/>
  <c r="F3681" i="11"/>
  <c r="F3673" i="11"/>
  <c r="F3665" i="11"/>
  <c r="F3657" i="11"/>
  <c r="F3649" i="11"/>
  <c r="F3641" i="11"/>
  <c r="F3633" i="11"/>
  <c r="F3625" i="11"/>
  <c r="F3617" i="11"/>
  <c r="F3609" i="11"/>
  <c r="F3601" i="11"/>
  <c r="F3593" i="11"/>
  <c r="F3585" i="11"/>
  <c r="F3577" i="11"/>
  <c r="F3569" i="11"/>
  <c r="F3561" i="11"/>
  <c r="F3553" i="11"/>
  <c r="F3545" i="11"/>
  <c r="F3537" i="11"/>
  <c r="F3529" i="11"/>
  <c r="F3521" i="11"/>
  <c r="F3516" i="11"/>
  <c r="F3510" i="11"/>
  <c r="F3505" i="11"/>
  <c r="F3500" i="11"/>
  <c r="F3495" i="11"/>
  <c r="F3491" i="11"/>
  <c r="F3487" i="11"/>
  <c r="F3483" i="11"/>
  <c r="F3479" i="11"/>
  <c r="F3475" i="11"/>
  <c r="F3471" i="11"/>
  <c r="F3467" i="11"/>
  <c r="F3463" i="11"/>
  <c r="F3459" i="11"/>
  <c r="F3455" i="11"/>
  <c r="F3451" i="11"/>
  <c r="F3447" i="11"/>
  <c r="F3443" i="11"/>
  <c r="F3439" i="11"/>
  <c r="F3435" i="11"/>
  <c r="F3431" i="11"/>
  <c r="F3427" i="11"/>
  <c r="F3423" i="11"/>
  <c r="F3419" i="11"/>
  <c r="F3415" i="11"/>
  <c r="F3411" i="11"/>
  <c r="F3407" i="11"/>
  <c r="F3403" i="11"/>
  <c r="F3399" i="11"/>
  <c r="F3395" i="11"/>
  <c r="F3391" i="11"/>
  <c r="F3387" i="11"/>
  <c r="F3383" i="11"/>
  <c r="F3379" i="11"/>
  <c r="F3375" i="11"/>
  <c r="F3371" i="11"/>
  <c r="F3367" i="11"/>
  <c r="F3363" i="11"/>
  <c r="F3359" i="11"/>
  <c r="F3355" i="11"/>
  <c r="F3351" i="11"/>
  <c r="F3347" i="11"/>
  <c r="F3343" i="11"/>
  <c r="F3339" i="11"/>
  <c r="F3335" i="11"/>
  <c r="F3331" i="11"/>
  <c r="F3327" i="11"/>
  <c r="F3323" i="11"/>
  <c r="F3319" i="11"/>
  <c r="F3315" i="11"/>
  <c r="F3311" i="11"/>
  <c r="F3307" i="11"/>
  <c r="F3303" i="11"/>
  <c r="F3299" i="11"/>
  <c r="F3295" i="11"/>
  <c r="F3291" i="11"/>
  <c r="F3287" i="11"/>
  <c r="F3283" i="11"/>
  <c r="F3279" i="11"/>
  <c r="F3275" i="11"/>
  <c r="F3271" i="11"/>
  <c r="F3267" i="11"/>
  <c r="F3263" i="11"/>
  <c r="F3259" i="11"/>
  <c r="F3255" i="11"/>
  <c r="F3251" i="11"/>
  <c r="F3247" i="11"/>
  <c r="F3243" i="11"/>
  <c r="F3239" i="11"/>
  <c r="F3235" i="11"/>
  <c r="F3231" i="11"/>
  <c r="F3227" i="11"/>
  <c r="F3223" i="11"/>
  <c r="F3219" i="11"/>
  <c r="F3215" i="11"/>
  <c r="F3211" i="11"/>
  <c r="F3207" i="11"/>
  <c r="F3203" i="11"/>
  <c r="F3199" i="11"/>
  <c r="F3195" i="11"/>
  <c r="F3191" i="11"/>
  <c r="F3187" i="11"/>
  <c r="F3183" i="11"/>
  <c r="F3179" i="11"/>
  <c r="F3175" i="11"/>
  <c r="F3171" i="11"/>
  <c r="F3167" i="11"/>
  <c r="F3163" i="11"/>
  <c r="F3159" i="11"/>
  <c r="F3155" i="11"/>
  <c r="F3151" i="11"/>
  <c r="F3147" i="11"/>
  <c r="F3143" i="11"/>
  <c r="F3139" i="11"/>
  <c r="F3135" i="11"/>
  <c r="F3131" i="11"/>
  <c r="F3127" i="11"/>
  <c r="F3123" i="11"/>
  <c r="F3119" i="11"/>
  <c r="F3115" i="11"/>
  <c r="F3111" i="11"/>
  <c r="F3107" i="11"/>
  <c r="F3103" i="11"/>
  <c r="F3099" i="11"/>
  <c r="F3095" i="11"/>
  <c r="F3091" i="11"/>
  <c r="F3087" i="11"/>
  <c r="F3083" i="11"/>
  <c r="F3079" i="11"/>
  <c r="F3075" i="11"/>
  <c r="F3071" i="11"/>
  <c r="F3067" i="11"/>
  <c r="F3063" i="11"/>
  <c r="F3059" i="11"/>
  <c r="F3055" i="11"/>
  <c r="F3051" i="11"/>
  <c r="F3047" i="11"/>
  <c r="F3043" i="11"/>
  <c r="F3039" i="11"/>
  <c r="F3035" i="11"/>
  <c r="F3031" i="11"/>
  <c r="F3027" i="11"/>
  <c r="F3023" i="11"/>
  <c r="F3019" i="11"/>
  <c r="F3015" i="11"/>
  <c r="F3011" i="11"/>
  <c r="F3007" i="11"/>
  <c r="F3003" i="11"/>
  <c r="F2999" i="11"/>
  <c r="F2995" i="11"/>
  <c r="F2991" i="11"/>
  <c r="F2987" i="11"/>
  <c r="F2983" i="11"/>
  <c r="F2979" i="11"/>
  <c r="F2975" i="11"/>
  <c r="F2971" i="11"/>
  <c r="F2967" i="11"/>
  <c r="F2963" i="11"/>
  <c r="F2959" i="11"/>
  <c r="F2955" i="11"/>
  <c r="F2951" i="11"/>
  <c r="F2947" i="11"/>
  <c r="F2943" i="11"/>
  <c r="F2939" i="11"/>
  <c r="F2935" i="11"/>
  <c r="F2931" i="11"/>
  <c r="F2927" i="11"/>
  <c r="F2923" i="11"/>
  <c r="F2919" i="11"/>
  <c r="F2915" i="11"/>
  <c r="F2911" i="11"/>
  <c r="F2907" i="11"/>
  <c r="F2903" i="11"/>
  <c r="F2899" i="11"/>
  <c r="F2895" i="11"/>
  <c r="F2891" i="11"/>
  <c r="F2887" i="11"/>
  <c r="F2883" i="11"/>
  <c r="F2879" i="11"/>
  <c r="F2875" i="11"/>
  <c r="F2871" i="11"/>
  <c r="F2867" i="11"/>
  <c r="F2863" i="11"/>
  <c r="F2859" i="11"/>
  <c r="F2855" i="11"/>
  <c r="F2851" i="11"/>
  <c r="F2847" i="11"/>
  <c r="F2843" i="11"/>
  <c r="F2839" i="11"/>
  <c r="F2835" i="11"/>
  <c r="F2831" i="11"/>
  <c r="F2827" i="11"/>
  <c r="F2823" i="11"/>
  <c r="F2819" i="11"/>
  <c r="F2815" i="11"/>
  <c r="F2811" i="11"/>
  <c r="F2807" i="11"/>
  <c r="F2803" i="11"/>
  <c r="F2799" i="11"/>
  <c r="F2795" i="11"/>
  <c r="F2791" i="11"/>
  <c r="F2787" i="11"/>
  <c r="F2783" i="11"/>
  <c r="F2779" i="11"/>
  <c r="F2775" i="11"/>
  <c r="F2771" i="11"/>
  <c r="F2767" i="11"/>
  <c r="F2763" i="11"/>
  <c r="F2759" i="11"/>
  <c r="F2755" i="11"/>
  <c r="F2751" i="11"/>
  <c r="F2747" i="11"/>
  <c r="F2743" i="11"/>
  <c r="F2739" i="11"/>
  <c r="F2735" i="11"/>
  <c r="F2731" i="11"/>
  <c r="F2727" i="11"/>
  <c r="F2723" i="11"/>
  <c r="F2719" i="11"/>
  <c r="F2715" i="11"/>
  <c r="F2711" i="11"/>
  <c r="F2707" i="11"/>
  <c r="F2703" i="11"/>
  <c r="F2699" i="11"/>
  <c r="F2695" i="11"/>
  <c r="F2691" i="11"/>
  <c r="F2687" i="11"/>
  <c r="F2683" i="11"/>
  <c r="F2679" i="11"/>
  <c r="F2675" i="11"/>
  <c r="F2671" i="11"/>
  <c r="F2667" i="11"/>
  <c r="F2663" i="11"/>
  <c r="F2659" i="11"/>
  <c r="F2655" i="11"/>
  <c r="F2651" i="11"/>
  <c r="F2647" i="11"/>
  <c r="F2643" i="11"/>
  <c r="F2639" i="11"/>
  <c r="F2635" i="11"/>
  <c r="F2631" i="11"/>
  <c r="F2627" i="11"/>
  <c r="F2623" i="11"/>
  <c r="F2619" i="11"/>
  <c r="F2615" i="11"/>
  <c r="F2611" i="11"/>
  <c r="F2607" i="11"/>
  <c r="F2603" i="11"/>
  <c r="F2599" i="11"/>
  <c r="F2595" i="11"/>
  <c r="F2591" i="11"/>
  <c r="F2587" i="11"/>
  <c r="F2583" i="11"/>
  <c r="F2579" i="11"/>
  <c r="F2575" i="11"/>
  <c r="F2571" i="11"/>
  <c r="F2567" i="11"/>
  <c r="F2563" i="11"/>
  <c r="F2559" i="11"/>
  <c r="F2555" i="11"/>
  <c r="F2551" i="11"/>
  <c r="F2547" i="11"/>
  <c r="F2543" i="11"/>
  <c r="F2539" i="11"/>
  <c r="F2535" i="11"/>
  <c r="F2531" i="11"/>
  <c r="F2527" i="11"/>
  <c r="F2523" i="11"/>
  <c r="F2519" i="11"/>
  <c r="F2515" i="11"/>
  <c r="F2511" i="11"/>
  <c r="F2507" i="11"/>
  <c r="F2503" i="11"/>
  <c r="F2499" i="11"/>
  <c r="F2495" i="11"/>
  <c r="F2491" i="11"/>
  <c r="F2487" i="11"/>
  <c r="F2483" i="11"/>
  <c r="F2479" i="11"/>
  <c r="F2475" i="11"/>
  <c r="F2471" i="11"/>
  <c r="F2467" i="11"/>
  <c r="F2463" i="11"/>
  <c r="F2459" i="11"/>
  <c r="F2455" i="11"/>
  <c r="F2451" i="11"/>
  <c r="F2447" i="11"/>
  <c r="F2443" i="11"/>
  <c r="F2439" i="11"/>
  <c r="F2435" i="11"/>
  <c r="F2431" i="11"/>
  <c r="F2427" i="11"/>
  <c r="F2423" i="11"/>
  <c r="F2419" i="11"/>
  <c r="F2415" i="11"/>
  <c r="F2411" i="11"/>
  <c r="F2407" i="11"/>
  <c r="F2403" i="11"/>
  <c r="F2399" i="11"/>
  <c r="F2395" i="11"/>
  <c r="F2391" i="11"/>
  <c r="F2387" i="11"/>
  <c r="F2383" i="11"/>
  <c r="F2379" i="11"/>
  <c r="F2375" i="11"/>
  <c r="F2371" i="11"/>
  <c r="F2367" i="11"/>
  <c r="F2363" i="11"/>
  <c r="F2359" i="11"/>
  <c r="F2355" i="11"/>
  <c r="F2351" i="11"/>
  <c r="F2347" i="11"/>
  <c r="F2343" i="11"/>
  <c r="F2339" i="11"/>
  <c r="F2335" i="11"/>
  <c r="F2331" i="11"/>
  <c r="F2327" i="11"/>
  <c r="F2323" i="11"/>
  <c r="F2319" i="11"/>
  <c r="F2315" i="11"/>
  <c r="F2311" i="11"/>
  <c r="F2307" i="11"/>
  <c r="F2303" i="11"/>
  <c r="F2299" i="11"/>
  <c r="F2295" i="11"/>
  <c r="F2291" i="11"/>
  <c r="F2287" i="11"/>
  <c r="F2283" i="11"/>
  <c r="F2279" i="11"/>
  <c r="F2275" i="11"/>
  <c r="F2271" i="11"/>
  <c r="F2267" i="11"/>
  <c r="F2263" i="11"/>
  <c r="F2259" i="11"/>
  <c r="F2255" i="11"/>
  <c r="F2251" i="11"/>
  <c r="F2247" i="11"/>
  <c r="F2243" i="11"/>
  <c r="F2239" i="11"/>
  <c r="F2235" i="11"/>
  <c r="F2231" i="11"/>
  <c r="F2227" i="11"/>
  <c r="F2223" i="11"/>
  <c r="F2219" i="11"/>
  <c r="F2215" i="11"/>
  <c r="F2211" i="11"/>
  <c r="F2207" i="11"/>
  <c r="F2203" i="11"/>
  <c r="F2199" i="11"/>
  <c r="F2195" i="11"/>
  <c r="F2191" i="11"/>
  <c r="F2187" i="11"/>
  <c r="F2183" i="11"/>
  <c r="F2179" i="11"/>
  <c r="F2175" i="11"/>
  <c r="F2171" i="11"/>
  <c r="F2167" i="11"/>
  <c r="F2163" i="11"/>
  <c r="F2159" i="11"/>
  <c r="F2155" i="11"/>
  <c r="F2151" i="11"/>
  <c r="F2147" i="11"/>
  <c r="F2143" i="11"/>
  <c r="F2139" i="11"/>
  <c r="F2135" i="11"/>
  <c r="F2131" i="11"/>
  <c r="F2127" i="11"/>
  <c r="F2123" i="11"/>
  <c r="F2119" i="11"/>
  <c r="F2115" i="11"/>
  <c r="F2111" i="11"/>
  <c r="F2107" i="11"/>
  <c r="F2103" i="11"/>
  <c r="F2099" i="11"/>
  <c r="F2095" i="11"/>
  <c r="F2091" i="11"/>
  <c r="F2087" i="11"/>
  <c r="F2083" i="11"/>
  <c r="F2079" i="11"/>
  <c r="F2075" i="11"/>
  <c r="F2071" i="11"/>
  <c r="F2067" i="11"/>
  <c r="F2063" i="11"/>
  <c r="F2059" i="11"/>
  <c r="F2055" i="11"/>
  <c r="F2051" i="11"/>
  <c r="F2047" i="11"/>
  <c r="F2043" i="11"/>
  <c r="F2039" i="11"/>
  <c r="F2035" i="11"/>
  <c r="F2031" i="11"/>
  <c r="F2027" i="11"/>
  <c r="F2023" i="11"/>
  <c r="F2019" i="11"/>
  <c r="F2015" i="11"/>
  <c r="F2011" i="11"/>
  <c r="F2007" i="11"/>
  <c r="F2003" i="11"/>
  <c r="F1999" i="11"/>
  <c r="F1995" i="11"/>
  <c r="F1991" i="11"/>
  <c r="F1987" i="11"/>
  <c r="F1983" i="11"/>
  <c r="F1979" i="11"/>
  <c r="F1975" i="11"/>
  <c r="F1971" i="11"/>
  <c r="F1967" i="11"/>
  <c r="F1963" i="11"/>
  <c r="F1959" i="11"/>
  <c r="F1955" i="11"/>
  <c r="F1951" i="11"/>
  <c r="F1947" i="11"/>
  <c r="F1943" i="11"/>
  <c r="F1939" i="11"/>
  <c r="F1935" i="11"/>
  <c r="F1931" i="11"/>
  <c r="F1927" i="11"/>
  <c r="F1923" i="11"/>
  <c r="F1919" i="11"/>
  <c r="F1915" i="11"/>
  <c r="F1911" i="11"/>
  <c r="F1907" i="11"/>
  <c r="F1903" i="11"/>
  <c r="F1899" i="11"/>
  <c r="F1895" i="11"/>
  <c r="F1891" i="11"/>
  <c r="F1887" i="11"/>
  <c r="F1883" i="11"/>
  <c r="F1879" i="11"/>
  <c r="F1875" i="11"/>
  <c r="F1871" i="11"/>
  <c r="F1867" i="11"/>
  <c r="F1863" i="11"/>
  <c r="F1859" i="11"/>
  <c r="F1855" i="11"/>
  <c r="F1851" i="11"/>
  <c r="F1847" i="11"/>
  <c r="F1843" i="11"/>
  <c r="F1839" i="11"/>
  <c r="F1835" i="11"/>
  <c r="F1831" i="11"/>
  <c r="F1827" i="11"/>
  <c r="F1823" i="11"/>
  <c r="F1819" i="11"/>
  <c r="F1815" i="11"/>
  <c r="F1811" i="11"/>
  <c r="F1807" i="11"/>
  <c r="F1803" i="11"/>
  <c r="F1799" i="11"/>
  <c r="F1795" i="11"/>
  <c r="F1791" i="11"/>
  <c r="F1787" i="11"/>
  <c r="F1783" i="11"/>
  <c r="F1779" i="11"/>
  <c r="F1775" i="11"/>
  <c r="F1771" i="11"/>
  <c r="F1767" i="11"/>
  <c r="F1763" i="11"/>
  <c r="F1759" i="11"/>
  <c r="F1755" i="11"/>
  <c r="F1751" i="11"/>
  <c r="F1747" i="11"/>
  <c r="F1743" i="11"/>
  <c r="F1739" i="11"/>
  <c r="F1735" i="11"/>
  <c r="F1731" i="11"/>
  <c r="F1727" i="11"/>
  <c r="F1723" i="11"/>
  <c r="F1719" i="11"/>
  <c r="F1715" i="11"/>
  <c r="F1711" i="11"/>
  <c r="F1707" i="11"/>
  <c r="F1703" i="11"/>
  <c r="F1699" i="11"/>
  <c r="F1695" i="11"/>
  <c r="F1691" i="11"/>
  <c r="F1687" i="11"/>
  <c r="F1683" i="11"/>
  <c r="F1679" i="11"/>
  <c r="F1675" i="11"/>
  <c r="F1671" i="11"/>
  <c r="F1667" i="11"/>
  <c r="F1663" i="11"/>
  <c r="F1659" i="11"/>
  <c r="F1655" i="11"/>
  <c r="F1651" i="11"/>
  <c r="F1647" i="11"/>
  <c r="F1643" i="11"/>
  <c r="F1639" i="11"/>
  <c r="F1635" i="11"/>
  <c r="F1631" i="11"/>
  <c r="F1627" i="11"/>
  <c r="F1623" i="11"/>
  <c r="F1619" i="11"/>
  <c r="F1615" i="11"/>
  <c r="F1611" i="11"/>
  <c r="F1607" i="11"/>
  <c r="F1603" i="11"/>
  <c r="F1599" i="11"/>
  <c r="F1595" i="11"/>
  <c r="F1591" i="11"/>
  <c r="F1587" i="11"/>
  <c r="F1583" i="11"/>
  <c r="F1579" i="11"/>
  <c r="F1575" i="11"/>
  <c r="F1571" i="11"/>
  <c r="F1567" i="11"/>
  <c r="F1563" i="11"/>
  <c r="F1559" i="11"/>
  <c r="F1555" i="11"/>
  <c r="F1551" i="11"/>
  <c r="F1547" i="11"/>
  <c r="F1543" i="11"/>
  <c r="F1539" i="11"/>
  <c r="F1535" i="11"/>
  <c r="F1531" i="11"/>
  <c r="F1527" i="11"/>
  <c r="F1523" i="11"/>
  <c r="F1519" i="11"/>
  <c r="F1515" i="11"/>
  <c r="F1511" i="11"/>
  <c r="F1507" i="11"/>
  <c r="F1503" i="11"/>
  <c r="F1499" i="11"/>
  <c r="F1495" i="11"/>
  <c r="F1491" i="11"/>
  <c r="F1487" i="11"/>
  <c r="F1483" i="11"/>
  <c r="F1479" i="11"/>
  <c r="F1475" i="11"/>
  <c r="F1471" i="11"/>
  <c r="F1467" i="11"/>
  <c r="F1463" i="11"/>
  <c r="F1459" i="11"/>
  <c r="F1455" i="11"/>
  <c r="F1451" i="11"/>
  <c r="F1447" i="11"/>
  <c r="F1443" i="11"/>
  <c r="F1439" i="11"/>
  <c r="F1435" i="11"/>
  <c r="F1431" i="11"/>
  <c r="F1427" i="11"/>
  <c r="F1423" i="11"/>
  <c r="F1419" i="11"/>
  <c r="F1415" i="11"/>
  <c r="F1411" i="11"/>
  <c r="F1407" i="11"/>
  <c r="F1403" i="11"/>
  <c r="F1399" i="11"/>
  <c r="F1395" i="11"/>
  <c r="F1391" i="11"/>
  <c r="F1387" i="11"/>
  <c r="F1383" i="11"/>
  <c r="F1379" i="11"/>
  <c r="F1375" i="11"/>
  <c r="F1371" i="11"/>
  <c r="F1367" i="11"/>
  <c r="F1363" i="11"/>
  <c r="F1359" i="11"/>
  <c r="F1355" i="11"/>
  <c r="F1351" i="11"/>
  <c r="F1347" i="11"/>
  <c r="F1343" i="11"/>
  <c r="F1339" i="11"/>
  <c r="F1335" i="11"/>
  <c r="F1331" i="11"/>
  <c r="F1327" i="11"/>
  <c r="F1323" i="11"/>
  <c r="F1319" i="11"/>
  <c r="F1315" i="11"/>
  <c r="F1311" i="11"/>
  <c r="F1307" i="11"/>
  <c r="F1303" i="11"/>
  <c r="F1299" i="11"/>
  <c r="F1295" i="11"/>
  <c r="F1291" i="11"/>
  <c r="F1287" i="11"/>
  <c r="F1283" i="11"/>
  <c r="F1279" i="11"/>
  <c r="F1275" i="11"/>
  <c r="F1271" i="11"/>
  <c r="F1267" i="11"/>
  <c r="F1263" i="11"/>
  <c r="F1259" i="11"/>
  <c r="F1255" i="11"/>
  <c r="F1251" i="11"/>
  <c r="F1247" i="11"/>
  <c r="F1243" i="11"/>
  <c r="F1239" i="11"/>
  <c r="F1235" i="11"/>
  <c r="F1231" i="11"/>
  <c r="F1227" i="11"/>
  <c r="F1223" i="11"/>
  <c r="F1219" i="11"/>
  <c r="F1215" i="11"/>
  <c r="F1211" i="11"/>
  <c r="F1207" i="11"/>
  <c r="F1203" i="11"/>
  <c r="F1199" i="11"/>
  <c r="F1195" i="11"/>
  <c r="F1191" i="11"/>
  <c r="F1187" i="11"/>
  <c r="F1183" i="11"/>
  <c r="F1179" i="11"/>
  <c r="F1175" i="11"/>
  <c r="F1171" i="11"/>
  <c r="F1167" i="11"/>
  <c r="F1163" i="11"/>
  <c r="F1159" i="11"/>
  <c r="F1155" i="11"/>
  <c r="F1151" i="11"/>
  <c r="F1147" i="11"/>
  <c r="F1143" i="11"/>
  <c r="F1139" i="11"/>
  <c r="F1135" i="11"/>
  <c r="F1131" i="11"/>
  <c r="F1127" i="11"/>
  <c r="F1123" i="11"/>
  <c r="F1119" i="11"/>
  <c r="F1115" i="11"/>
  <c r="F1111" i="11"/>
  <c r="F1107" i="11"/>
  <c r="F1103" i="11"/>
  <c r="F1099" i="11"/>
  <c r="F1095" i="11"/>
  <c r="F1091" i="11"/>
  <c r="F1087" i="11"/>
  <c r="F1083" i="11"/>
  <c r="F1079" i="11"/>
  <c r="F1075" i="11"/>
  <c r="F1071" i="11"/>
  <c r="F1067" i="11"/>
  <c r="F1063" i="11"/>
  <c r="F1059" i="11"/>
  <c r="F1055" i="11"/>
  <c r="F1051" i="11"/>
  <c r="F1047" i="11"/>
  <c r="F1043" i="11"/>
  <c r="F1039" i="11"/>
  <c r="F1035" i="11"/>
  <c r="F1031" i="11"/>
  <c r="F1027" i="11"/>
  <c r="F1023" i="11"/>
  <c r="F1019" i="11"/>
  <c r="F1015" i="11"/>
  <c r="F1011" i="11"/>
  <c r="F1007" i="11"/>
  <c r="F1003" i="11"/>
  <c r="F999" i="11"/>
  <c r="F995" i="11"/>
  <c r="F991" i="11"/>
  <c r="F987" i="11"/>
  <c r="F983" i="11"/>
  <c r="F979" i="11"/>
  <c r="F975" i="11"/>
  <c r="F971" i="11"/>
  <c r="F967" i="11"/>
  <c r="F963" i="11"/>
  <c r="F959" i="11"/>
  <c r="F955" i="11"/>
  <c r="F951" i="11"/>
  <c r="F947" i="11"/>
  <c r="F943" i="11"/>
  <c r="F939" i="11"/>
  <c r="F935" i="11"/>
  <c r="F931" i="11"/>
  <c r="F927" i="11"/>
  <c r="F923" i="11"/>
  <c r="F919" i="11"/>
  <c r="F915" i="11"/>
  <c r="F911" i="11"/>
  <c r="F907" i="11"/>
  <c r="F903" i="11"/>
  <c r="F899" i="11"/>
  <c r="F895" i="11"/>
  <c r="F891" i="11"/>
  <c r="F887" i="11"/>
  <c r="F883" i="11"/>
  <c r="F879" i="11"/>
  <c r="F875" i="11"/>
  <c r="F871" i="11"/>
  <c r="F867" i="11"/>
  <c r="F863" i="11"/>
  <c r="F859" i="11"/>
  <c r="F855" i="11"/>
  <c r="F851" i="11"/>
  <c r="F847" i="11"/>
  <c r="F843" i="11"/>
  <c r="F839" i="11"/>
  <c r="F835" i="11"/>
  <c r="F831" i="11"/>
  <c r="F827" i="11"/>
  <c r="F823" i="11"/>
  <c r="F819" i="11"/>
  <c r="F815" i="11"/>
  <c r="F811" i="11"/>
  <c r="F807" i="11"/>
  <c r="F803" i="11"/>
  <c r="F799" i="11"/>
  <c r="F795" i="11"/>
  <c r="F791" i="11"/>
  <c r="F787" i="11"/>
  <c r="F783" i="11"/>
  <c r="F779" i="11"/>
  <c r="F775" i="11"/>
  <c r="F771" i="11"/>
  <c r="F767" i="11"/>
  <c r="F763" i="11"/>
  <c r="F759" i="11"/>
  <c r="F755" i="11"/>
  <c r="F751" i="11"/>
  <c r="F747" i="11"/>
  <c r="F743" i="11"/>
  <c r="F739" i="11"/>
  <c r="F735" i="11"/>
  <c r="F731" i="11"/>
  <c r="F727" i="11"/>
  <c r="F723" i="11"/>
  <c r="F719" i="11"/>
  <c r="F715" i="11"/>
  <c r="F711" i="11"/>
  <c r="F707" i="11"/>
  <c r="F703" i="11"/>
  <c r="F699" i="11"/>
  <c r="F695" i="11"/>
  <c r="F691" i="11"/>
  <c r="F687" i="11"/>
  <c r="F683" i="11"/>
  <c r="F679" i="11"/>
  <c r="F675" i="11"/>
  <c r="F671" i="11"/>
  <c r="F667" i="11"/>
  <c r="F663" i="11"/>
  <c r="F659" i="11"/>
  <c r="F655" i="11"/>
  <c r="F651" i="11"/>
  <c r="F647" i="11"/>
  <c r="F643" i="11"/>
  <c r="F639" i="11"/>
  <c r="F635" i="11"/>
  <c r="F631" i="11"/>
  <c r="F627" i="11"/>
  <c r="F623" i="11"/>
  <c r="F619" i="11"/>
  <c r="F615" i="11"/>
  <c r="F611" i="11"/>
  <c r="F607" i="11"/>
  <c r="F603" i="11"/>
  <c r="F599" i="11"/>
  <c r="F595" i="11"/>
  <c r="F591" i="11"/>
  <c r="F587" i="11"/>
  <c r="F583" i="11"/>
  <c r="F579" i="11"/>
  <c r="F575" i="11"/>
  <c r="F571" i="11"/>
  <c r="F567" i="11"/>
  <c r="F563" i="11"/>
  <c r="F559" i="11"/>
  <c r="F555" i="11"/>
  <c r="F551" i="11"/>
  <c r="F547" i="11"/>
  <c r="F543" i="11"/>
  <c r="F539" i="11"/>
  <c r="F535" i="11"/>
  <c r="F531" i="11"/>
  <c r="F527" i="11"/>
  <c r="F523" i="11"/>
  <c r="F519" i="11"/>
  <c r="F515" i="11"/>
  <c r="F511" i="11"/>
  <c r="F507" i="11"/>
  <c r="F503" i="11"/>
  <c r="F499" i="11"/>
  <c r="F495" i="11"/>
  <c r="F491" i="11"/>
  <c r="F487" i="11"/>
  <c r="F483" i="11"/>
  <c r="F479" i="11"/>
  <c r="F475" i="11"/>
  <c r="F471" i="11"/>
  <c r="F467" i="11"/>
  <c r="F463" i="11"/>
  <c r="F459" i="11"/>
  <c r="F455" i="11"/>
  <c r="F451" i="11"/>
  <c r="F447" i="11"/>
  <c r="F443" i="11"/>
  <c r="F439" i="11"/>
  <c r="F435" i="11"/>
  <c r="F431" i="11"/>
  <c r="F427" i="11"/>
  <c r="F423" i="11"/>
  <c r="F419" i="11"/>
  <c r="F415" i="11"/>
  <c r="F411" i="11"/>
  <c r="F407" i="11"/>
  <c r="F403" i="11"/>
  <c r="F399" i="11"/>
  <c r="F395" i="11"/>
  <c r="F391" i="11"/>
  <c r="F387" i="11"/>
  <c r="F383" i="11"/>
  <c r="F379" i="11"/>
  <c r="F375" i="11"/>
  <c r="F371" i="11"/>
  <c r="F367" i="11"/>
  <c r="F363" i="11"/>
  <c r="F359" i="11"/>
  <c r="F355" i="11"/>
  <c r="F351" i="11"/>
  <c r="F347" i="11"/>
  <c r="F343" i="11"/>
  <c r="F339" i="11"/>
  <c r="F335" i="11"/>
  <c r="F331" i="11"/>
  <c r="F327" i="11"/>
  <c r="F323" i="11"/>
  <c r="F319" i="11"/>
  <c r="F315" i="11"/>
  <c r="F311" i="11"/>
  <c r="F307" i="11"/>
  <c r="F303" i="11"/>
  <c r="F299" i="11"/>
  <c r="F295" i="11"/>
  <c r="F291" i="11"/>
  <c r="F287" i="11"/>
  <c r="F283" i="11"/>
  <c r="F279" i="11"/>
  <c r="F275" i="11"/>
  <c r="F271" i="11"/>
  <c r="F267" i="11"/>
  <c r="F263" i="11"/>
  <c r="F259" i="11"/>
  <c r="F255" i="11"/>
  <c r="F251" i="11"/>
  <c r="F247" i="11"/>
  <c r="F243" i="11"/>
  <c r="F239" i="11"/>
  <c r="F235" i="11"/>
  <c r="F231" i="11"/>
  <c r="F227" i="11"/>
  <c r="F223" i="11"/>
  <c r="F219" i="11"/>
  <c r="F215" i="11"/>
  <c r="F211" i="11"/>
  <c r="F207" i="11"/>
  <c r="F203" i="11"/>
  <c r="F199" i="11"/>
  <c r="F195" i="11"/>
  <c r="F191" i="11"/>
  <c r="F187" i="11"/>
  <c r="F183" i="11"/>
  <c r="F179" i="11"/>
  <c r="F175" i="11"/>
  <c r="F171" i="11"/>
  <c r="F167" i="11"/>
  <c r="F163" i="11"/>
  <c r="F159" i="11"/>
  <c r="F155" i="11"/>
  <c r="F151" i="11"/>
  <c r="F147" i="11"/>
  <c r="F143" i="11"/>
  <c r="F139" i="11"/>
  <c r="F135" i="11"/>
  <c r="F131" i="11"/>
  <c r="F127" i="11"/>
  <c r="F123" i="11"/>
  <c r="F119" i="11"/>
  <c r="F115" i="11"/>
  <c r="F111" i="11"/>
  <c r="F107" i="11"/>
  <c r="F103" i="11"/>
  <c r="F99" i="11"/>
  <c r="F95" i="11"/>
  <c r="F91" i="11"/>
  <c r="F87" i="11"/>
  <c r="F83" i="11"/>
  <c r="F79" i="11"/>
  <c r="F75" i="11"/>
  <c r="F71" i="11"/>
  <c r="F67" i="11"/>
  <c r="F63" i="11"/>
  <c r="F59" i="11"/>
  <c r="F55" i="11"/>
  <c r="F51" i="11"/>
  <c r="F47" i="11"/>
  <c r="F43" i="11"/>
  <c r="F39" i="11"/>
  <c r="F35" i="11"/>
  <c r="F31" i="11"/>
  <c r="F27" i="11"/>
  <c r="F23" i="11"/>
  <c r="F19" i="11"/>
  <c r="F15" i="11"/>
  <c r="F7185" i="11"/>
  <c r="F7169" i="11"/>
  <c r="F7153" i="11"/>
  <c r="F7137" i="11"/>
  <c r="F7121" i="11"/>
  <c r="F7105" i="11"/>
  <c r="F7089" i="11"/>
  <c r="F7073" i="11"/>
  <c r="F7057" i="11"/>
  <c r="F7041" i="11"/>
  <c r="F7025" i="11"/>
  <c r="F7009" i="11"/>
  <c r="F6993" i="11"/>
  <c r="F6977" i="11"/>
  <c r="F6961" i="11"/>
  <c r="F6945" i="11"/>
  <c r="F6929" i="11"/>
  <c r="F6913" i="11"/>
  <c r="F6897" i="11"/>
  <c r="F6881" i="11"/>
  <c r="F6865" i="11"/>
  <c r="F6849" i="11"/>
  <c r="F6833" i="11"/>
  <c r="F6817" i="11"/>
  <c r="F6801" i="11"/>
  <c r="F6785" i="11"/>
  <c r="F6769" i="11"/>
  <c r="F6753" i="11"/>
  <c r="F6737" i="11"/>
  <c r="F6721" i="11"/>
  <c r="F6705" i="11"/>
  <c r="F6689" i="11"/>
  <c r="F6673" i="11"/>
  <c r="F6657" i="11"/>
  <c r="F6641" i="11"/>
  <c r="F6625" i="11"/>
  <c r="F6609" i="11"/>
  <c r="F6593" i="11"/>
  <c r="F6577" i="11"/>
  <c r="F6561" i="11"/>
  <c r="F6545" i="11"/>
  <c r="F6529" i="11"/>
  <c r="F6513" i="11"/>
  <c r="F6497" i="11"/>
  <c r="F6481" i="11"/>
  <c r="F6465" i="11"/>
  <c r="F6449" i="11"/>
  <c r="F6433" i="11"/>
  <c r="F6417" i="11"/>
  <c r="F6401" i="11"/>
  <c r="F6385" i="11"/>
  <c r="F6369" i="11"/>
  <c r="F6353" i="11"/>
  <c r="F6337" i="11"/>
  <c r="F6321" i="11"/>
  <c r="F6305" i="11"/>
  <c r="F6289" i="11"/>
  <c r="F6273" i="11"/>
  <c r="F6257" i="11"/>
  <c r="F6241" i="11"/>
  <c r="F6225" i="11"/>
  <c r="F6209" i="11"/>
  <c r="F6193" i="11"/>
  <c r="F6177" i="11"/>
  <c r="F6161" i="11"/>
  <c r="F6145" i="11"/>
  <c r="F6129" i="11"/>
  <c r="F6113" i="11"/>
  <c r="F6097" i="11"/>
  <c r="F6081" i="11"/>
  <c r="F6065" i="11"/>
  <c r="F6049" i="11"/>
  <c r="F6033" i="11"/>
  <c r="F6017" i="11"/>
  <c r="F6001" i="11"/>
  <c r="F5985" i="11"/>
  <c r="F5969" i="11"/>
  <c r="F5953" i="11"/>
  <c r="F5937" i="11"/>
  <c r="F5921" i="11"/>
  <c r="F5905" i="11"/>
  <c r="F5889" i="11"/>
  <c r="F5873" i="11"/>
  <c r="F5857" i="11"/>
  <c r="F5841" i="11"/>
  <c r="F5825" i="11"/>
  <c r="F5809" i="11"/>
  <c r="F5793" i="11"/>
  <c r="F5777" i="11"/>
  <c r="F5761" i="11"/>
  <c r="F5745" i="11"/>
  <c r="F5729" i="11"/>
  <c r="F5713" i="11"/>
  <c r="F5697" i="11"/>
  <c r="F5681" i="11"/>
  <c r="F5665" i="11"/>
  <c r="F5649" i="11"/>
  <c r="F5633" i="11"/>
  <c r="F5617" i="11"/>
  <c r="F5601" i="11"/>
  <c r="F5585" i="11"/>
  <c r="F5569" i="11"/>
  <c r="F5553" i="11"/>
  <c r="F5537" i="11"/>
  <c r="F5521" i="11"/>
  <c r="F5505" i="11"/>
  <c r="F5489" i="11"/>
  <c r="F5473" i="11"/>
  <c r="F5457" i="11"/>
  <c r="F5441" i="11"/>
  <c r="F5425" i="11"/>
  <c r="F5416" i="11"/>
  <c r="F5408" i="11"/>
  <c r="F5400" i="11"/>
  <c r="F5392" i="11"/>
  <c r="F5384" i="11"/>
  <c r="F5376" i="11"/>
  <c r="F5368" i="11"/>
  <c r="F5360" i="11"/>
  <c r="F5352" i="11"/>
  <c r="F5344" i="11"/>
  <c r="F5336" i="11"/>
  <c r="F5328" i="11"/>
  <c r="F5320" i="11"/>
  <c r="F5312" i="11"/>
  <c r="F5304" i="11"/>
  <c r="F5296" i="11"/>
  <c r="F5288" i="11"/>
  <c r="F5280" i="11"/>
  <c r="F5272" i="11"/>
  <c r="F5264" i="11"/>
  <c r="F5256" i="11"/>
  <c r="F5248" i="11"/>
  <c r="F5240" i="11"/>
  <c r="F5232" i="11"/>
  <c r="F5224" i="11"/>
  <c r="F5216" i="11"/>
  <c r="F5208" i="11"/>
  <c r="F5200" i="11"/>
  <c r="F5192" i="11"/>
  <c r="F5184" i="11"/>
  <c r="F5176" i="11"/>
  <c r="F5168" i="11"/>
  <c r="F5160" i="11"/>
  <c r="F5152" i="11"/>
  <c r="F5144" i="11"/>
  <c r="F5136" i="11"/>
  <c r="F5128" i="11"/>
  <c r="F5120" i="11"/>
  <c r="F5112" i="11"/>
  <c r="F5104" i="11"/>
  <c r="F5096" i="11"/>
  <c r="F5088" i="11"/>
  <c r="F5080" i="11"/>
  <c r="F5072" i="11"/>
  <c r="F5064" i="11"/>
  <c r="F5056" i="11"/>
  <c r="F5048" i="11"/>
  <c r="F5040" i="11"/>
  <c r="F5032" i="11"/>
  <c r="F5024" i="11"/>
  <c r="F5016" i="11"/>
  <c r="F5008" i="11"/>
  <c r="F5000" i="11"/>
  <c r="F4992" i="11"/>
  <c r="F4984" i="11"/>
  <c r="F4976" i="11"/>
  <c r="F4968" i="11"/>
  <c r="F4960" i="11"/>
  <c r="F4952" i="11"/>
  <c r="F4944" i="11"/>
  <c r="F4936" i="11"/>
  <c r="F4928" i="11"/>
  <c r="F4920" i="11"/>
  <c r="F4912" i="11"/>
  <c r="F4904" i="11"/>
  <c r="F4896" i="11"/>
  <c r="F4888" i="11"/>
  <c r="F4880" i="11"/>
  <c r="F4872" i="11"/>
  <c r="F4864" i="11"/>
  <c r="F4856" i="11"/>
  <c r="F4848" i="11"/>
  <c r="F4840" i="11"/>
  <c r="F4832" i="11"/>
  <c r="F4824" i="11"/>
  <c r="F4816" i="11"/>
  <c r="F4808" i="11"/>
  <c r="F4800" i="11"/>
  <c r="F4792" i="11"/>
  <c r="F4784" i="11"/>
  <c r="F4776" i="11"/>
  <c r="F4768" i="11"/>
  <c r="F4760" i="11"/>
  <c r="F4752" i="11"/>
  <c r="F4744" i="11"/>
  <c r="F4736" i="11"/>
  <c r="F4728" i="11"/>
  <c r="F4720" i="11"/>
  <c r="F4712" i="11"/>
  <c r="F4704" i="11"/>
  <c r="F4696" i="11"/>
  <c r="F4688" i="11"/>
  <c r="F4680" i="11"/>
  <c r="F4672" i="11"/>
  <c r="F4664" i="11"/>
  <c r="F4656" i="11"/>
  <c r="F4648" i="11"/>
  <c r="F4640" i="11"/>
  <c r="F4632" i="11"/>
  <c r="F4624" i="11"/>
  <c r="F4616" i="11"/>
  <c r="F4608" i="11"/>
  <c r="F4600" i="11"/>
  <c r="F4592" i="11"/>
  <c r="F4584" i="11"/>
  <c r="F4576" i="11"/>
  <c r="F4568" i="11"/>
  <c r="F4560" i="11"/>
  <c r="F4552" i="11"/>
  <c r="F4544" i="11"/>
  <c r="F4536" i="11"/>
  <c r="F4528" i="11"/>
  <c r="F4520" i="11"/>
  <c r="F4512" i="11"/>
  <c r="F4504" i="11"/>
  <c r="F4496" i="11"/>
  <c r="F4488" i="11"/>
  <c r="F4480" i="11"/>
  <c r="F4472" i="11"/>
  <c r="F4464" i="11"/>
  <c r="F4456" i="11"/>
  <c r="F4448" i="11"/>
  <c r="F4440" i="11"/>
  <c r="F4432" i="11"/>
  <c r="F4424" i="11"/>
  <c r="F4416" i="11"/>
  <c r="F4408" i="11"/>
  <c r="F4400" i="11"/>
  <c r="F4392" i="11"/>
  <c r="F4384" i="11"/>
  <c r="F4376" i="11"/>
  <c r="F4368" i="11"/>
  <c r="F4360" i="11"/>
  <c r="F4352" i="11"/>
  <c r="F4344" i="11"/>
  <c r="F4336" i="11"/>
  <c r="F4328" i="11"/>
  <c r="F4320" i="11"/>
  <c r="F4312" i="11"/>
  <c r="F4304" i="11"/>
  <c r="F4296" i="11"/>
  <c r="F4288" i="11"/>
  <c r="F4280" i="11"/>
  <c r="F4272" i="11"/>
  <c r="F4264" i="11"/>
  <c r="F4256" i="11"/>
  <c r="F4248" i="11"/>
  <c r="F4240" i="11"/>
  <c r="F4232" i="11"/>
  <c r="F4224" i="11"/>
  <c r="F4216" i="11"/>
  <c r="F4208" i="11"/>
  <c r="F4200" i="11"/>
  <c r="F4192" i="11"/>
  <c r="F4184" i="11"/>
  <c r="F4176" i="11"/>
  <c r="F4168" i="11"/>
  <c r="F4160" i="11"/>
  <c r="F4152" i="11"/>
  <c r="F4144" i="11"/>
  <c r="F4136" i="11"/>
  <c r="F4128" i="11"/>
  <c r="F4120" i="11"/>
  <c r="F4112" i="11"/>
  <c r="F4104" i="11"/>
  <c r="F4096" i="11"/>
  <c r="F4088" i="11"/>
  <c r="F4080" i="11"/>
  <c r="F4072" i="11"/>
  <c r="F4064" i="11"/>
  <c r="F4056" i="11"/>
  <c r="F4048" i="11"/>
  <c r="F4040" i="11"/>
  <c r="F4032" i="11"/>
  <c r="F4024" i="11"/>
  <c r="F4016" i="11"/>
  <c r="F4008" i="11"/>
  <c r="F4000" i="11"/>
  <c r="F3992" i="11"/>
  <c r="F3984" i="11"/>
  <c r="F3976" i="11"/>
  <c r="F3968" i="11"/>
  <c r="F3960" i="11"/>
  <c r="F3952" i="11"/>
  <c r="F3944" i="11"/>
  <c r="F3936" i="11"/>
  <c r="F3928" i="11"/>
  <c r="F3920" i="11"/>
  <c r="F3912" i="11"/>
  <c r="F3904" i="11"/>
  <c r="F3896" i="11"/>
  <c r="F3888" i="11"/>
  <c r="F3880" i="11"/>
  <c r="F3872" i="11"/>
  <c r="F3864" i="11"/>
  <c r="F3856" i="11"/>
  <c r="F3848" i="11"/>
  <c r="F3840" i="11"/>
  <c r="F3832" i="11"/>
  <c r="F3824" i="11"/>
  <c r="F3816" i="11"/>
  <c r="F3808" i="11"/>
  <c r="F3800" i="11"/>
  <c r="F3792" i="11"/>
  <c r="F3784" i="11"/>
  <c r="F3776" i="11"/>
  <c r="F3768" i="11"/>
  <c r="F3760" i="11"/>
  <c r="F3752" i="11"/>
  <c r="F3744" i="11"/>
  <c r="F3736" i="11"/>
  <c r="F3728" i="11"/>
  <c r="F3720" i="11"/>
  <c r="F3712" i="11"/>
  <c r="F3704" i="11"/>
  <c r="F3696" i="11"/>
  <c r="F3688" i="11"/>
  <c r="F3680" i="11"/>
  <c r="F3672" i="11"/>
  <c r="F3664" i="11"/>
  <c r="F3656" i="11"/>
  <c r="F3648" i="11"/>
  <c r="F3640" i="11"/>
  <c r="F3632" i="11"/>
  <c r="F3624" i="11"/>
  <c r="F3616" i="11"/>
  <c r="F3608" i="11"/>
  <c r="F3600" i="11"/>
  <c r="F3592" i="11"/>
  <c r="F3584" i="11"/>
  <c r="F3576" i="11"/>
  <c r="F3568" i="11"/>
  <c r="F3560" i="11"/>
  <c r="F3552" i="11"/>
  <c r="F3544" i="11"/>
  <c r="F3536" i="11"/>
  <c r="F3528" i="11"/>
  <c r="F3520" i="11"/>
  <c r="F3514" i="11"/>
  <c r="F3509" i="11"/>
  <c r="F3504" i="11"/>
  <c r="F3498" i="11"/>
  <c r="F3494" i="11"/>
  <c r="F3490" i="11"/>
  <c r="F3486" i="11"/>
  <c r="F3482" i="11"/>
  <c r="F3478" i="11"/>
  <c r="F3474" i="11"/>
  <c r="F3470" i="11"/>
  <c r="F3466" i="11"/>
  <c r="F3462" i="11"/>
  <c r="F3458" i="11"/>
  <c r="F3454" i="11"/>
  <c r="F3450" i="11"/>
  <c r="F3446" i="11"/>
  <c r="F3442" i="11"/>
  <c r="F3438" i="11"/>
  <c r="F3434" i="11"/>
  <c r="F3430" i="11"/>
  <c r="F3426" i="11"/>
  <c r="F3422" i="11"/>
  <c r="F3418" i="11"/>
  <c r="F3414" i="11"/>
  <c r="F3410" i="11"/>
  <c r="F3406" i="11"/>
  <c r="F3402" i="11"/>
  <c r="F3398" i="11"/>
  <c r="F3394" i="11"/>
  <c r="F3390" i="11"/>
  <c r="F3386" i="11"/>
  <c r="F3382" i="11"/>
  <c r="F3378" i="11"/>
  <c r="F3374" i="11"/>
  <c r="F3370" i="11"/>
  <c r="F3366" i="11"/>
  <c r="F3362" i="11"/>
  <c r="F3358" i="11"/>
  <c r="F3354" i="11"/>
  <c r="F3350" i="11"/>
  <c r="F3346" i="11"/>
  <c r="F3342" i="11"/>
  <c r="F3338" i="11"/>
  <c r="F3334" i="11"/>
  <c r="F3330" i="11"/>
  <c r="F3326" i="11"/>
  <c r="F3322" i="11"/>
  <c r="F3318" i="11"/>
  <c r="F3314" i="11"/>
  <c r="F3310" i="11"/>
  <c r="F3306" i="11"/>
  <c r="F3302" i="11"/>
  <c r="F3298" i="11"/>
  <c r="F3294" i="11"/>
  <c r="F3290" i="11"/>
  <c r="F3286" i="11"/>
  <c r="F3282" i="11"/>
  <c r="F3278" i="11"/>
  <c r="F3274" i="11"/>
  <c r="F3270" i="11"/>
  <c r="F3266" i="11"/>
  <c r="F3262" i="11"/>
  <c r="F3258" i="11"/>
  <c r="F3254" i="11"/>
  <c r="F3250" i="11"/>
  <c r="F3246" i="11"/>
  <c r="F3242" i="11"/>
  <c r="F3238" i="11"/>
  <c r="F3234" i="11"/>
  <c r="F3230" i="11"/>
  <c r="F3226" i="11"/>
  <c r="F3222" i="11"/>
  <c r="F3218" i="11"/>
  <c r="F3214" i="11"/>
  <c r="F3210" i="11"/>
  <c r="F3206" i="11"/>
  <c r="F3202" i="11"/>
  <c r="F3198" i="11"/>
  <c r="F3194" i="11"/>
  <c r="F3190" i="11"/>
  <c r="F3186" i="11"/>
  <c r="F3182" i="11"/>
  <c r="F3178" i="11"/>
  <c r="F3174" i="11"/>
  <c r="F3170" i="11"/>
  <c r="F3166" i="11"/>
  <c r="F3162" i="11"/>
  <c r="F3158" i="11"/>
  <c r="F3154" i="11"/>
  <c r="F3150" i="11"/>
  <c r="F3146" i="11"/>
  <c r="F3142" i="11"/>
  <c r="F3138" i="11"/>
  <c r="F3134" i="11"/>
  <c r="F3130" i="11"/>
  <c r="F3126" i="11"/>
  <c r="F3122" i="11"/>
  <c r="F3118" i="11"/>
  <c r="F3114" i="11"/>
  <c r="F3110" i="11"/>
  <c r="F3106" i="11"/>
  <c r="F3102" i="11"/>
  <c r="F3098" i="11"/>
  <c r="F3094" i="11"/>
  <c r="F3090" i="11"/>
  <c r="F3086" i="11"/>
  <c r="F3082" i="11"/>
  <c r="F3078" i="11"/>
  <c r="F3074" i="11"/>
  <c r="F3070" i="11"/>
  <c r="F3066" i="11"/>
  <c r="F3062" i="11"/>
  <c r="F3058" i="11"/>
  <c r="F3054" i="11"/>
  <c r="F3050" i="11"/>
  <c r="F3046" i="11"/>
  <c r="F3042" i="11"/>
  <c r="F3038" i="11"/>
  <c r="F3034" i="11"/>
  <c r="F3030" i="11"/>
  <c r="F3026" i="11"/>
  <c r="F3022" i="11"/>
  <c r="F3018" i="11"/>
  <c r="F3014" i="11"/>
  <c r="F3010" i="11"/>
  <c r="F3006" i="11"/>
  <c r="F3002" i="11"/>
  <c r="F2998" i="11"/>
  <c r="F2994" i="11"/>
  <c r="F2990" i="11"/>
  <c r="F2986" i="11"/>
  <c r="F2982" i="11"/>
  <c r="F2978" i="11"/>
  <c r="F2974" i="11"/>
  <c r="F2970" i="11"/>
  <c r="F2966" i="11"/>
  <c r="F2962" i="11"/>
  <c r="F2958" i="11"/>
  <c r="F2954" i="11"/>
  <c r="F2950" i="11"/>
  <c r="F2946" i="11"/>
  <c r="F2942" i="11"/>
  <c r="F2938" i="11"/>
  <c r="F2934" i="11"/>
  <c r="F2930" i="11"/>
  <c r="F2926" i="11"/>
  <c r="F2922" i="11"/>
  <c r="F2918" i="11"/>
  <c r="F2914" i="11"/>
  <c r="F2910" i="11"/>
  <c r="F2906" i="11"/>
  <c r="F2902" i="11"/>
  <c r="F2898" i="11"/>
  <c r="F2894" i="11"/>
  <c r="F2890" i="11"/>
  <c r="F2886" i="11"/>
  <c r="F2882" i="11"/>
  <c r="F2878" i="11"/>
  <c r="F2874" i="11"/>
  <c r="F2870" i="11"/>
  <c r="F2866" i="11"/>
  <c r="F2862" i="11"/>
  <c r="F2858" i="11"/>
  <c r="F2854" i="11"/>
  <c r="F2850" i="11"/>
  <c r="F2846" i="11"/>
  <c r="F2842" i="11"/>
  <c r="F2838" i="11"/>
  <c r="F2834" i="11"/>
  <c r="F2830" i="11"/>
  <c r="F2826" i="11"/>
  <c r="F2822" i="11"/>
  <c r="F2818" i="11"/>
  <c r="F2814" i="11"/>
  <c r="F2810" i="11"/>
  <c r="F2806" i="11"/>
  <c r="F2802" i="11"/>
  <c r="F2798" i="11"/>
  <c r="F2794" i="11"/>
  <c r="F2790" i="11"/>
  <c r="F2786" i="11"/>
  <c r="F2782" i="11"/>
  <c r="F2778" i="11"/>
  <c r="F2774" i="11"/>
  <c r="F2770" i="11"/>
  <c r="F2766" i="11"/>
  <c r="F2762" i="11"/>
  <c r="F2758" i="11"/>
  <c r="F2754" i="11"/>
  <c r="F2750" i="11"/>
  <c r="F2746" i="11"/>
  <c r="F2742" i="11"/>
  <c r="F2738" i="11"/>
  <c r="F2734" i="11"/>
  <c r="F2730" i="11"/>
  <c r="F2726" i="11"/>
  <c r="F2722" i="11"/>
  <c r="F2718" i="11"/>
  <c r="F2714" i="11"/>
  <c r="F2710" i="11"/>
  <c r="F2706" i="11"/>
  <c r="F2702" i="11"/>
  <c r="F2698" i="11"/>
  <c r="F2694" i="11"/>
  <c r="F2690" i="11"/>
  <c r="F2686" i="11"/>
  <c r="F2682" i="11"/>
  <c r="F2678" i="11"/>
  <c r="F2674" i="11"/>
  <c r="F2670" i="11"/>
  <c r="F2666" i="11"/>
  <c r="F2662" i="11"/>
  <c r="F2658" i="11"/>
  <c r="F2654" i="11"/>
  <c r="F2650" i="11"/>
  <c r="F2646" i="11"/>
  <c r="F2642" i="11"/>
  <c r="F2638" i="11"/>
  <c r="F2634" i="11"/>
  <c r="F2630" i="11"/>
  <c r="F2626" i="11"/>
  <c r="F2622" i="11"/>
  <c r="F2618" i="11"/>
  <c r="F2614" i="11"/>
  <c r="F2610" i="11"/>
  <c r="F2606" i="11"/>
  <c r="F2602" i="11"/>
  <c r="F2598" i="11"/>
  <c r="F2594" i="11"/>
  <c r="F2590" i="11"/>
  <c r="F2586" i="11"/>
  <c r="F2582" i="11"/>
  <c r="F2578" i="11"/>
  <c r="F2574" i="11"/>
  <c r="F2570" i="11"/>
  <c r="F2566" i="11"/>
  <c r="F2562" i="11"/>
  <c r="F2558" i="11"/>
  <c r="F2554" i="11"/>
  <c r="F2550" i="11"/>
  <c r="F2546" i="11"/>
  <c r="F2542" i="11"/>
  <c r="F2538" i="11"/>
  <c r="F2534" i="11"/>
  <c r="F2530" i="11"/>
  <c r="F2526" i="11"/>
  <c r="F2522" i="11"/>
  <c r="F2518" i="11"/>
  <c r="F2514" i="11"/>
  <c r="F2510" i="11"/>
  <c r="F2506" i="11"/>
  <c r="F2502" i="11"/>
  <c r="F2498" i="11"/>
  <c r="F2494" i="11"/>
  <c r="F2490" i="11"/>
  <c r="F2486" i="11"/>
  <c r="F2482" i="11"/>
  <c r="F2478" i="11"/>
  <c r="F2474" i="11"/>
  <c r="F2470" i="11"/>
  <c r="F2466" i="11"/>
  <c r="F2462" i="11"/>
  <c r="F2458" i="11"/>
  <c r="F2454" i="11"/>
  <c r="F2450" i="11"/>
  <c r="F2446" i="11"/>
  <c r="F2442" i="11"/>
  <c r="F2438" i="11"/>
  <c r="F2434" i="11"/>
  <c r="F2430" i="11"/>
  <c r="F2426" i="11"/>
  <c r="F2422" i="11"/>
  <c r="F2418" i="11"/>
  <c r="F2414" i="11"/>
  <c r="F2410" i="11"/>
  <c r="F2406" i="11"/>
  <c r="F2402" i="11"/>
  <c r="F2398" i="11"/>
  <c r="F2394" i="11"/>
  <c r="F2390" i="11"/>
  <c r="F2386" i="11"/>
  <c r="F2382" i="11"/>
  <c r="F2378" i="11"/>
  <c r="F2374" i="11"/>
  <c r="F2370" i="11"/>
  <c r="F2366" i="11"/>
  <c r="F2362" i="11"/>
  <c r="F2358" i="11"/>
  <c r="F2354" i="11"/>
  <c r="F2350" i="11"/>
  <c r="F2346" i="11"/>
  <c r="F2342" i="11"/>
  <c r="F2338" i="11"/>
  <c r="F2334" i="11"/>
  <c r="F2330" i="11"/>
  <c r="F2326" i="11"/>
  <c r="F2322" i="11"/>
  <c r="F2318" i="11"/>
  <c r="F2314" i="11"/>
  <c r="F2310" i="11"/>
  <c r="F2306" i="11"/>
  <c r="F2302" i="11"/>
  <c r="F2298" i="11"/>
  <c r="F2294" i="11"/>
  <c r="F2290" i="11"/>
  <c r="F2286" i="11"/>
  <c r="F2282" i="11"/>
  <c r="F2278" i="11"/>
  <c r="F2274" i="11"/>
  <c r="F2270" i="11"/>
  <c r="F2266" i="11"/>
  <c r="F2262" i="11"/>
  <c r="F2258" i="11"/>
  <c r="F2254" i="11"/>
  <c r="F2250" i="11"/>
  <c r="F2246" i="11"/>
  <c r="F2242" i="11"/>
  <c r="F2238" i="11"/>
  <c r="F2234" i="11"/>
  <c r="F2230" i="11"/>
  <c r="F2226" i="11"/>
  <c r="F2222" i="11"/>
  <c r="F2218" i="11"/>
  <c r="F2214" i="11"/>
  <c r="F2210" i="11"/>
  <c r="F2206" i="11"/>
  <c r="F2202" i="11"/>
  <c r="F2198" i="11"/>
  <c r="F2194" i="11"/>
  <c r="F2190" i="11"/>
  <c r="F2186" i="11"/>
  <c r="F2182" i="11"/>
  <c r="F2178" i="11"/>
  <c r="F2174" i="11"/>
  <c r="F2170" i="11"/>
  <c r="F2166" i="11"/>
  <c r="F2162" i="11"/>
  <c r="F2158" i="11"/>
  <c r="F2154" i="11"/>
  <c r="F2150" i="11"/>
  <c r="F2146" i="11"/>
  <c r="F2142" i="11"/>
  <c r="F2138" i="11"/>
  <c r="F2134" i="11"/>
  <c r="F2130" i="11"/>
  <c r="F2126" i="11"/>
  <c r="F2122" i="11"/>
  <c r="F2118" i="11"/>
  <c r="F2114" i="11"/>
  <c r="F2110" i="11"/>
  <c r="F2106" i="11"/>
  <c r="F2102" i="11"/>
  <c r="F2098" i="11"/>
  <c r="F2094" i="11"/>
  <c r="F2090" i="11"/>
  <c r="F2086" i="11"/>
  <c r="F2082" i="11"/>
  <c r="F2078" i="11"/>
  <c r="F2074" i="11"/>
  <c r="F2070" i="11"/>
  <c r="F2066" i="11"/>
  <c r="F2062" i="11"/>
  <c r="F2058" i="11"/>
  <c r="F2054" i="11"/>
  <c r="F2050" i="11"/>
  <c r="F2046" i="11"/>
  <c r="F2042" i="11"/>
  <c r="F2038" i="11"/>
  <c r="F2034" i="11"/>
  <c r="F2030" i="11"/>
  <c r="F2026" i="11"/>
  <c r="F2022" i="11"/>
  <c r="F2018" i="11"/>
  <c r="F2014" i="11"/>
  <c r="F2010" i="11"/>
  <c r="F2006" i="11"/>
  <c r="F2002" i="11"/>
  <c r="F1998" i="11"/>
  <c r="F1994" i="11"/>
  <c r="F1990" i="11"/>
  <c r="F1986" i="11"/>
  <c r="F1982" i="11"/>
  <c r="F1978" i="11"/>
  <c r="F1974" i="11"/>
  <c r="F1970" i="11"/>
  <c r="F1966" i="11"/>
  <c r="F1962" i="11"/>
  <c r="F1958" i="11"/>
  <c r="F1954" i="11"/>
  <c r="F1950" i="11"/>
  <c r="F1946" i="11"/>
  <c r="F1942" i="11"/>
  <c r="F1938" i="11"/>
  <c r="F1934" i="11"/>
  <c r="F1930" i="11"/>
  <c r="F1926" i="11"/>
  <c r="F1922" i="11"/>
  <c r="F1918" i="11"/>
  <c r="F1914" i="11"/>
  <c r="F1910" i="11"/>
  <c r="F1906" i="11"/>
  <c r="F1902" i="11"/>
  <c r="F1898" i="11"/>
  <c r="F1894" i="11"/>
  <c r="F1890" i="11"/>
  <c r="F1886" i="11"/>
  <c r="F1882" i="11"/>
  <c r="F1878" i="11"/>
  <c r="F1874" i="11"/>
  <c r="F1870" i="11"/>
  <c r="F1866" i="11"/>
  <c r="F1862" i="11"/>
  <c r="F1858" i="11"/>
  <c r="F1854" i="11"/>
  <c r="F1850" i="11"/>
  <c r="F1846" i="11"/>
  <c r="F1842" i="11"/>
  <c r="F1838" i="11"/>
  <c r="F1834" i="11"/>
  <c r="F1830" i="11"/>
  <c r="F1826" i="11"/>
  <c r="F1822" i="11"/>
  <c r="F1818" i="11"/>
  <c r="F1814" i="11"/>
  <c r="F1810" i="11"/>
  <c r="F1806" i="11"/>
  <c r="F1802" i="11"/>
  <c r="F1798" i="11"/>
  <c r="F1794" i="11"/>
  <c r="F1790" i="11"/>
  <c r="F1786" i="11"/>
  <c r="F1782" i="11"/>
  <c r="F1778" i="11"/>
  <c r="F1774" i="11"/>
  <c r="F1770" i="11"/>
  <c r="F1766" i="11"/>
  <c r="F1762" i="11"/>
  <c r="F1758" i="11"/>
  <c r="F1754" i="11"/>
  <c r="F1750" i="11"/>
  <c r="F1746" i="11"/>
  <c r="F1742" i="11"/>
  <c r="F1738" i="11"/>
  <c r="F1734" i="11"/>
  <c r="F1730" i="11"/>
  <c r="F1726" i="11"/>
  <c r="F1722" i="11"/>
  <c r="F1718" i="11"/>
  <c r="F1714" i="11"/>
  <c r="F1710" i="11"/>
  <c r="F1706" i="11"/>
  <c r="F1702" i="11"/>
  <c r="F1698" i="11"/>
  <c r="F1694" i="11"/>
  <c r="F1690" i="11"/>
  <c r="F1686" i="11"/>
  <c r="F1682" i="11"/>
  <c r="F1678" i="11"/>
  <c r="F1674" i="11"/>
  <c r="F1670" i="11"/>
  <c r="F1666" i="11"/>
  <c r="F1662" i="11"/>
  <c r="F1658" i="11"/>
  <c r="F1654" i="11"/>
  <c r="F1650" i="11"/>
  <c r="F1646" i="11"/>
  <c r="F1642" i="11"/>
  <c r="F1638" i="11"/>
  <c r="F1634" i="11"/>
  <c r="F1630" i="11"/>
  <c r="F1626" i="11"/>
  <c r="F1622" i="11"/>
  <c r="F1618" i="11"/>
  <c r="F1614" i="11"/>
  <c r="F1610" i="11"/>
  <c r="F1606" i="11"/>
  <c r="F1602" i="11"/>
  <c r="F1598" i="11"/>
  <c r="F1594" i="11"/>
  <c r="F1590" i="11"/>
  <c r="F1586" i="11"/>
  <c r="F1582" i="11"/>
  <c r="F1578" i="11"/>
  <c r="F1574" i="11"/>
  <c r="F1570" i="11"/>
  <c r="F1566" i="11"/>
  <c r="F1562" i="11"/>
  <c r="F1558" i="11"/>
  <c r="F1554" i="11"/>
  <c r="F1550" i="11"/>
  <c r="F1546" i="11"/>
  <c r="F1542" i="11"/>
  <c r="F1538" i="11"/>
  <c r="F1534" i="11"/>
  <c r="F1530" i="11"/>
  <c r="F1526" i="11"/>
  <c r="F1522" i="11"/>
  <c r="F1518" i="11"/>
  <c r="F1514" i="11"/>
  <c r="F1510" i="11"/>
  <c r="F1506" i="11"/>
  <c r="F1502" i="11"/>
  <c r="F1498" i="11"/>
  <c r="F1494" i="11"/>
  <c r="F1490" i="11"/>
  <c r="F1486" i="11"/>
  <c r="F1482" i="11"/>
  <c r="F1478" i="11"/>
  <c r="F1474" i="11"/>
  <c r="F1470" i="11"/>
  <c r="F1466" i="11"/>
  <c r="F1462" i="11"/>
  <c r="F1458" i="11"/>
  <c r="F1454" i="11"/>
  <c r="F1450" i="11"/>
  <c r="F1446" i="11"/>
  <c r="F1442" i="11"/>
  <c r="F1438" i="11"/>
  <c r="F1434" i="11"/>
  <c r="F1430" i="11"/>
  <c r="F1426" i="11"/>
  <c r="F1422" i="11"/>
  <c r="F1418" i="11"/>
  <c r="F1414" i="11"/>
  <c r="F1410" i="11"/>
  <c r="F1406" i="11"/>
  <c r="F1402" i="11"/>
  <c r="F1398" i="11"/>
  <c r="F1394" i="11"/>
  <c r="F1390" i="11"/>
  <c r="F1386" i="11"/>
  <c r="F1382" i="11"/>
  <c r="F1378" i="11"/>
  <c r="F1374" i="11"/>
  <c r="F1370" i="11"/>
  <c r="F1366" i="11"/>
  <c r="F1362" i="11"/>
  <c r="F1358" i="11"/>
  <c r="F1354" i="11"/>
  <c r="F1350" i="11"/>
  <c r="F1346" i="11"/>
  <c r="F1342" i="11"/>
  <c r="F1338" i="11"/>
  <c r="F1334" i="11"/>
  <c r="F1330" i="11"/>
  <c r="F1326" i="11"/>
  <c r="F1322" i="11"/>
  <c r="F1318" i="11"/>
  <c r="F1314" i="11"/>
  <c r="F1310" i="11"/>
  <c r="F1306" i="11"/>
  <c r="F1302" i="11"/>
  <c r="F1298" i="11"/>
  <c r="F1294" i="11"/>
  <c r="F1290" i="11"/>
  <c r="F1286" i="11"/>
  <c r="F1282" i="11"/>
  <c r="F1278" i="11"/>
  <c r="F1274" i="11"/>
  <c r="F1270" i="11"/>
  <c r="F1266" i="11"/>
  <c r="F1262" i="11"/>
  <c r="F1258" i="11"/>
  <c r="F1254" i="11"/>
  <c r="F1250" i="11"/>
  <c r="F1246" i="11"/>
  <c r="F1242" i="11"/>
  <c r="F1238" i="11"/>
  <c r="F1234" i="11"/>
  <c r="F1230" i="11"/>
  <c r="F1226" i="11"/>
  <c r="F1222" i="11"/>
  <c r="F1218" i="11"/>
  <c r="F1214" i="11"/>
  <c r="F1210" i="11"/>
  <c r="F1206" i="11"/>
  <c r="F1202" i="11"/>
  <c r="F1198" i="11"/>
  <c r="F1194" i="11"/>
  <c r="F1190" i="11"/>
  <c r="F1186" i="11"/>
  <c r="F1182" i="11"/>
  <c r="F1178" i="11"/>
  <c r="F1174" i="11"/>
  <c r="F1170" i="11"/>
  <c r="F1166" i="11"/>
  <c r="F1162" i="11"/>
  <c r="F1158" i="11"/>
  <c r="F1154" i="11"/>
  <c r="F1150" i="11"/>
  <c r="F1146" i="11"/>
  <c r="F1142" i="11"/>
  <c r="F1138" i="11"/>
  <c r="F1134" i="11"/>
  <c r="F1130" i="11"/>
  <c r="F1126" i="11"/>
  <c r="F1122" i="11"/>
  <c r="F1118" i="11"/>
  <c r="F1114" i="11"/>
  <c r="F1110" i="11"/>
  <c r="F1106" i="11"/>
  <c r="F1102" i="11"/>
  <c r="F1098" i="11"/>
  <c r="F1094" i="11"/>
  <c r="F1090" i="11"/>
  <c r="F1086" i="11"/>
  <c r="F1082" i="11"/>
  <c r="F1078" i="11"/>
  <c r="F1074" i="11"/>
  <c r="F1070" i="11"/>
  <c r="F1066" i="11"/>
  <c r="F1062" i="11"/>
  <c r="F1058" i="11"/>
  <c r="F1054" i="11"/>
  <c r="F1050" i="11"/>
  <c r="F1046" i="11"/>
  <c r="F1042" i="11"/>
  <c r="F1038" i="11"/>
  <c r="F1034" i="11"/>
  <c r="F1030" i="11"/>
  <c r="F1026" i="11"/>
  <c r="F1022" i="11"/>
  <c r="F1018" i="11"/>
  <c r="F1014" i="11"/>
  <c r="F1010" i="11"/>
  <c r="F1006" i="11"/>
  <c r="F1002" i="11"/>
  <c r="F998" i="11"/>
  <c r="F994" i="11"/>
  <c r="F990" i="11"/>
  <c r="F986" i="11"/>
  <c r="F982" i="11"/>
  <c r="F978" i="11"/>
  <c r="F974" i="11"/>
  <c r="F970" i="11"/>
  <c r="F966" i="11"/>
  <c r="F962" i="11"/>
  <c r="F958" i="11"/>
  <c r="F954" i="11"/>
  <c r="F950" i="11"/>
  <c r="F946" i="11"/>
  <c r="F942" i="11"/>
  <c r="F938" i="11"/>
  <c r="F934" i="11"/>
  <c r="F930" i="11"/>
  <c r="F926" i="11"/>
  <c r="F922" i="11"/>
  <c r="F918" i="11"/>
  <c r="F914" i="11"/>
  <c r="F910" i="11"/>
  <c r="F906" i="11"/>
  <c r="F902" i="11"/>
  <c r="F898" i="11"/>
  <c r="F894" i="11"/>
  <c r="F890" i="11"/>
  <c r="F886" i="11"/>
  <c r="F882" i="11"/>
  <c r="F878" i="11"/>
  <c r="F874" i="11"/>
  <c r="F870" i="11"/>
  <c r="F866" i="11"/>
  <c r="F862" i="11"/>
  <c r="F858" i="11"/>
  <c r="F854" i="11"/>
  <c r="F850" i="11"/>
  <c r="F846" i="11"/>
  <c r="F842" i="11"/>
  <c r="F838" i="11"/>
  <c r="F834" i="11"/>
  <c r="F830" i="11"/>
  <c r="F826" i="11"/>
  <c r="F822" i="11"/>
  <c r="F818" i="11"/>
  <c r="F814" i="11"/>
  <c r="F810" i="11"/>
  <c r="F806" i="11"/>
  <c r="F802" i="11"/>
  <c r="F798" i="11"/>
  <c r="F794" i="11"/>
  <c r="F790" i="11"/>
  <c r="F786" i="11"/>
  <c r="F782" i="11"/>
  <c r="F778" i="11"/>
  <c r="F774" i="11"/>
  <c r="F770" i="11"/>
  <c r="F766" i="11"/>
  <c r="F762" i="11"/>
  <c r="F758" i="11"/>
  <c r="F754" i="11"/>
  <c r="F750" i="11"/>
  <c r="F746" i="11"/>
  <c r="F742" i="11"/>
  <c r="F738" i="11"/>
  <c r="F734" i="11"/>
  <c r="F730" i="11"/>
  <c r="F726" i="11"/>
  <c r="F722" i="11"/>
  <c r="F718" i="11"/>
  <c r="F714" i="11"/>
  <c r="F710" i="11"/>
  <c r="F706" i="11"/>
  <c r="F702" i="11"/>
  <c r="F698" i="11"/>
  <c r="F694" i="11"/>
  <c r="F690" i="11"/>
  <c r="F686" i="11"/>
  <c r="F682" i="11"/>
  <c r="F678" i="11"/>
  <c r="F674" i="11"/>
  <c r="F670" i="11"/>
  <c r="F666" i="11"/>
  <c r="F662" i="11"/>
  <c r="F658" i="11"/>
  <c r="F654" i="11"/>
  <c r="F650" i="11"/>
  <c r="F646" i="11"/>
  <c r="F642" i="11"/>
  <c r="F638" i="11"/>
  <c r="F634" i="11"/>
  <c r="F630" i="11"/>
  <c r="F626" i="11"/>
  <c r="F622" i="11"/>
  <c r="F618" i="11"/>
  <c r="F614" i="11"/>
  <c r="F610" i="11"/>
  <c r="F606" i="11"/>
  <c r="F602" i="11"/>
  <c r="F598" i="11"/>
  <c r="F594" i="11"/>
  <c r="F590" i="11"/>
  <c r="F586" i="11"/>
  <c r="F582" i="11"/>
  <c r="F578" i="11"/>
  <c r="F574" i="11"/>
  <c r="F570" i="11"/>
  <c r="F566" i="11"/>
  <c r="F562" i="11"/>
  <c r="F558" i="11"/>
  <c r="F554" i="11"/>
  <c r="F550" i="11"/>
  <c r="F546" i="11"/>
  <c r="F542" i="11"/>
  <c r="F538" i="11"/>
  <c r="F534" i="11"/>
  <c r="F530" i="11"/>
  <c r="F526" i="11"/>
  <c r="F522" i="11"/>
  <c r="F518" i="11"/>
  <c r="F514" i="11"/>
  <c r="F510" i="11"/>
  <c r="F506" i="11"/>
  <c r="F502" i="11"/>
  <c r="F498" i="11"/>
  <c r="F494" i="11"/>
  <c r="F490" i="11"/>
  <c r="F486" i="11"/>
  <c r="F482" i="11"/>
  <c r="F478" i="11"/>
  <c r="F474" i="11"/>
  <c r="F470" i="11"/>
  <c r="F466" i="11"/>
  <c r="F462" i="11"/>
  <c r="F458" i="11"/>
  <c r="F454" i="11"/>
  <c r="F450" i="11"/>
  <c r="F446" i="11"/>
  <c r="F442" i="11"/>
  <c r="F438" i="11"/>
  <c r="F434" i="11"/>
  <c r="F430" i="11"/>
  <c r="F426" i="11"/>
  <c r="F422" i="11"/>
  <c r="F418" i="11"/>
  <c r="F414" i="11"/>
  <c r="F410" i="11"/>
  <c r="F406" i="11"/>
  <c r="F402" i="11"/>
  <c r="F398" i="11"/>
  <c r="F394" i="11"/>
  <c r="F390" i="11"/>
  <c r="F386" i="11"/>
  <c r="F382" i="11"/>
  <c r="F378" i="11"/>
  <c r="F374" i="11"/>
  <c r="F370" i="11"/>
  <c r="F366" i="11"/>
  <c r="F362" i="11"/>
  <c r="F358" i="11"/>
  <c r="F354" i="11"/>
  <c r="F350" i="11"/>
  <c r="F346" i="11"/>
  <c r="F342" i="11"/>
  <c r="F338" i="11"/>
  <c r="F334" i="11"/>
  <c r="F330" i="11"/>
  <c r="F326" i="11"/>
  <c r="F322" i="11"/>
  <c r="F318" i="11"/>
  <c r="F314" i="11"/>
  <c r="F310" i="11"/>
  <c r="F306" i="11"/>
  <c r="F302" i="11"/>
  <c r="F298" i="11"/>
  <c r="F294" i="11"/>
  <c r="F290" i="11"/>
  <c r="F286" i="11"/>
  <c r="F282" i="11"/>
  <c r="F278" i="11"/>
  <c r="F274" i="11"/>
  <c r="F270" i="11"/>
  <c r="F266" i="11"/>
  <c r="F262" i="11"/>
  <c r="F258" i="11"/>
  <c r="F254" i="11"/>
  <c r="F250" i="11"/>
  <c r="F246" i="11"/>
  <c r="F242" i="11"/>
  <c r="F238" i="11"/>
  <c r="F234" i="11"/>
  <c r="F230" i="11"/>
  <c r="F226" i="11"/>
  <c r="F222" i="11"/>
  <c r="F218" i="11"/>
  <c r="F214" i="11"/>
  <c r="F210" i="11"/>
  <c r="F206" i="11"/>
  <c r="F202" i="11"/>
  <c r="F198" i="11"/>
  <c r="F194" i="11"/>
  <c r="F190" i="11"/>
  <c r="F186" i="11"/>
  <c r="F182" i="11"/>
  <c r="F178" i="11"/>
  <c r="F174" i="11"/>
  <c r="F170" i="11"/>
  <c r="F166" i="11"/>
  <c r="F162" i="11"/>
  <c r="F158" i="11"/>
  <c r="F154" i="11"/>
  <c r="F150" i="11"/>
  <c r="F146" i="11"/>
  <c r="F142" i="11"/>
  <c r="F138" i="11"/>
  <c r="F134" i="11"/>
  <c r="F130" i="11"/>
  <c r="F126" i="11"/>
  <c r="F122" i="11"/>
  <c r="F118" i="11"/>
  <c r="F114" i="11"/>
  <c r="F110" i="11"/>
  <c r="F106" i="11"/>
  <c r="F102" i="11"/>
  <c r="F98" i="11"/>
  <c r="F94" i="11"/>
  <c r="F90" i="11"/>
  <c r="F86" i="11"/>
  <c r="F82" i="11"/>
  <c r="F78" i="11"/>
  <c r="F74" i="11"/>
  <c r="F70" i="11"/>
  <c r="F66" i="11"/>
  <c r="F62" i="11"/>
  <c r="F58" i="11"/>
  <c r="F54" i="11"/>
  <c r="F50" i="11"/>
  <c r="F46" i="11"/>
  <c r="F42" i="11"/>
  <c r="F38" i="11"/>
  <c r="F34" i="11"/>
  <c r="F30" i="11"/>
  <c r="F26" i="11"/>
  <c r="F22" i="11"/>
  <c r="F18" i="11"/>
  <c r="I10013" i="11"/>
  <c r="I10009" i="11"/>
  <c r="I10005" i="11"/>
  <c r="I10001" i="11"/>
  <c r="I9997" i="11"/>
  <c r="I9993" i="11"/>
  <c r="I9989" i="11"/>
  <c r="I9985" i="11"/>
  <c r="I9981" i="11"/>
  <c r="I9977" i="11"/>
  <c r="I9973" i="11"/>
  <c r="I9969" i="11"/>
  <c r="I9965" i="11"/>
  <c r="I9961" i="11"/>
  <c r="I9957" i="11"/>
  <c r="I9953" i="11"/>
  <c r="I9949" i="11"/>
  <c r="I9945" i="11"/>
  <c r="I9941" i="11"/>
  <c r="I9937" i="11"/>
  <c r="I9933" i="11"/>
  <c r="I9929" i="11"/>
  <c r="I9925" i="11"/>
  <c r="I9921" i="11"/>
  <c r="I9917" i="11"/>
  <c r="I9913" i="11"/>
  <c r="I9909" i="11"/>
  <c r="I9905" i="11"/>
  <c r="I9901" i="11"/>
  <c r="I9897" i="11"/>
  <c r="I9893" i="11"/>
  <c r="I9889" i="11"/>
  <c r="I9885" i="11"/>
  <c r="I9881" i="11"/>
  <c r="I9877" i="11"/>
  <c r="I9873" i="11"/>
  <c r="I9869" i="11"/>
  <c r="I9865" i="11"/>
  <c r="I9861" i="11"/>
  <c r="I9857" i="11"/>
  <c r="I9853" i="11"/>
  <c r="I9849" i="11"/>
  <c r="I9845" i="11"/>
  <c r="I9841" i="11"/>
  <c r="I9837" i="11"/>
  <c r="I9833" i="11"/>
  <c r="I9829" i="11"/>
  <c r="I9825" i="11"/>
  <c r="I9821" i="11"/>
  <c r="I9817" i="11"/>
  <c r="I9813" i="11"/>
  <c r="I9809" i="11"/>
  <c r="I9805" i="11"/>
  <c r="I9801" i="11"/>
  <c r="I9797" i="11"/>
  <c r="I9793" i="11"/>
  <c r="I9789" i="11"/>
  <c r="I9785" i="11"/>
  <c r="I9781" i="11"/>
  <c r="I9777" i="11"/>
  <c r="I9773" i="11"/>
  <c r="I9769" i="11"/>
  <c r="I9765" i="11"/>
  <c r="I9761" i="11"/>
  <c r="I9757" i="11"/>
  <c r="I9753" i="11"/>
  <c r="I9749" i="11"/>
  <c r="I9745" i="11"/>
  <c r="I9741" i="11"/>
  <c r="I9737" i="11"/>
  <c r="I9733" i="11"/>
  <c r="I9729" i="11"/>
  <c r="I9725" i="11"/>
  <c r="I9721" i="11"/>
  <c r="I9717" i="11"/>
  <c r="I9713" i="11"/>
  <c r="I9709" i="11"/>
  <c r="I9705" i="11"/>
  <c r="I9701" i="11"/>
  <c r="I9697" i="11"/>
  <c r="I9693" i="11"/>
  <c r="I9689" i="11"/>
  <c r="I9685" i="11"/>
  <c r="I9681" i="11"/>
  <c r="I9677" i="11"/>
  <c r="I9673" i="11"/>
  <c r="I9669" i="11"/>
  <c r="I9665" i="11"/>
  <c r="I9661" i="11"/>
  <c r="I9657" i="11"/>
  <c r="I9653" i="11"/>
  <c r="I9649" i="11"/>
  <c r="I9645" i="11"/>
  <c r="I9641" i="11"/>
  <c r="I9637" i="11"/>
  <c r="I9633" i="11"/>
  <c r="I9629" i="11"/>
  <c r="I9625" i="11"/>
  <c r="I9621" i="11"/>
  <c r="I9617" i="11"/>
  <c r="I9613" i="11"/>
  <c r="I9609" i="11"/>
  <c r="I9605" i="11"/>
  <c r="I9601" i="11"/>
  <c r="I9597" i="11"/>
  <c r="I9593" i="11"/>
  <c r="I9589" i="11"/>
  <c r="I9585" i="11"/>
  <c r="I9581" i="11"/>
  <c r="I9577" i="11"/>
  <c r="I9573" i="11"/>
  <c r="I9569" i="11"/>
  <c r="I9565" i="11"/>
  <c r="I9561" i="11"/>
  <c r="I9557" i="11"/>
  <c r="I9553" i="11"/>
  <c r="I9549" i="11"/>
  <c r="I9545" i="11"/>
  <c r="I9541" i="11"/>
  <c r="I9537" i="11"/>
  <c r="I9533" i="11"/>
  <c r="I9529" i="11"/>
  <c r="I9525" i="11"/>
  <c r="I9521" i="11"/>
  <c r="I9517" i="11"/>
  <c r="I9513" i="11"/>
  <c r="I9509" i="11"/>
  <c r="I9505" i="11"/>
  <c r="I9501" i="11"/>
  <c r="I9497" i="11"/>
  <c r="I9493" i="11"/>
  <c r="I9489" i="11"/>
  <c r="I9485" i="11"/>
  <c r="I9481" i="11"/>
  <c r="I9477" i="11"/>
  <c r="I9473" i="11"/>
  <c r="I9469" i="11"/>
  <c r="I9465" i="11"/>
  <c r="I9461" i="11"/>
  <c r="I9457" i="11"/>
  <c r="I9453" i="11"/>
  <c r="I9449" i="11"/>
  <c r="I9445" i="11"/>
  <c r="I9441" i="11"/>
  <c r="I9437" i="11"/>
  <c r="I9433" i="11"/>
  <c r="I9429" i="11"/>
  <c r="I9425" i="11"/>
  <c r="I9421" i="11"/>
  <c r="I9417" i="11"/>
  <c r="I9413" i="11"/>
  <c r="I9409" i="11"/>
  <c r="I9405" i="11"/>
  <c r="I9401" i="11"/>
  <c r="I9397" i="11"/>
  <c r="I9393" i="11"/>
  <c r="I9389" i="11"/>
  <c r="I9385" i="11"/>
  <c r="I9381" i="11"/>
  <c r="I9377" i="11"/>
  <c r="I9373" i="11"/>
  <c r="I9369" i="11"/>
  <c r="I9365" i="11"/>
  <c r="I9361" i="11"/>
  <c r="I9357" i="11"/>
  <c r="I9353" i="11"/>
  <c r="I9349" i="11"/>
  <c r="I9345" i="11"/>
  <c r="I9341" i="11"/>
  <c r="I9337" i="11"/>
  <c r="I9333" i="11"/>
  <c r="I9329" i="11"/>
  <c r="I9325" i="11"/>
  <c r="I9321" i="11"/>
  <c r="I9317" i="11"/>
  <c r="I9313" i="11"/>
  <c r="I9309" i="11"/>
  <c r="I9305" i="11"/>
  <c r="I9301" i="11"/>
  <c r="I9297" i="11"/>
  <c r="I9293" i="11"/>
  <c r="I9289" i="11"/>
  <c r="I9285" i="11"/>
  <c r="I9281" i="11"/>
  <c r="I9277" i="11"/>
  <c r="I9273" i="11"/>
  <c r="I9269" i="11"/>
  <c r="I9265" i="11"/>
  <c r="I9261" i="11"/>
  <c r="I9257" i="11"/>
  <c r="I9253" i="11"/>
  <c r="I9249" i="11"/>
  <c r="I9245" i="11"/>
  <c r="I9241" i="11"/>
  <c r="I9237" i="11"/>
  <c r="I9233" i="11"/>
  <c r="I9229" i="11"/>
  <c r="I9225" i="11"/>
  <c r="I9221" i="11"/>
  <c r="I9217" i="11"/>
  <c r="I9213" i="11"/>
  <c r="I9209" i="11"/>
  <c r="I9205" i="11"/>
  <c r="I9201" i="11"/>
  <c r="I9197" i="11"/>
  <c r="I9193" i="11"/>
  <c r="I9189" i="11"/>
  <c r="I9185" i="11"/>
  <c r="I9181" i="11"/>
  <c r="I9177" i="11"/>
  <c r="I9173" i="11"/>
  <c r="I9169" i="11"/>
  <c r="I9165" i="11"/>
  <c r="I9161" i="11"/>
  <c r="I9157" i="11"/>
  <c r="I9153" i="11"/>
  <c r="I9149" i="11"/>
  <c r="I9145" i="11"/>
  <c r="I9141" i="11"/>
  <c r="I9137" i="11"/>
  <c r="I9133" i="11"/>
  <c r="I9129" i="11"/>
  <c r="I9125" i="11"/>
  <c r="I9121" i="11"/>
  <c r="I9117" i="11"/>
  <c r="I9113" i="11"/>
  <c r="I9109" i="11"/>
  <c r="I9105" i="11"/>
  <c r="I9101" i="11"/>
  <c r="I9097" i="11"/>
  <c r="I9093" i="11"/>
  <c r="I9089" i="11"/>
  <c r="I9085" i="11"/>
  <c r="I9081" i="11"/>
  <c r="I9077" i="11"/>
  <c r="I9073" i="11"/>
  <c r="I9069" i="11"/>
  <c r="I9065" i="11"/>
  <c r="I9061" i="11"/>
  <c r="I9057" i="11"/>
  <c r="I9053" i="11"/>
  <c r="I9049" i="11"/>
  <c r="I9045" i="11"/>
  <c r="I9041" i="11"/>
  <c r="I9037" i="11"/>
  <c r="I9033" i="11"/>
  <c r="I9029" i="11"/>
  <c r="I9025" i="11"/>
  <c r="I9021" i="11"/>
  <c r="I9017" i="11"/>
  <c r="I9013" i="11"/>
  <c r="I9009" i="11"/>
  <c r="I9005" i="11"/>
  <c r="I9001" i="11"/>
  <c r="I8997" i="11"/>
  <c r="I8993" i="11"/>
  <c r="I8989" i="11"/>
  <c r="I8985" i="11"/>
  <c r="I8981" i="11"/>
  <c r="I8977" i="11"/>
  <c r="I8973" i="11"/>
  <c r="I8969" i="11"/>
  <c r="I8965" i="11"/>
  <c r="I8961" i="11"/>
  <c r="I8957" i="11"/>
  <c r="I8953" i="11"/>
  <c r="I8949" i="11"/>
  <c r="I8945" i="11"/>
  <c r="I8941" i="11"/>
  <c r="I8937" i="11"/>
  <c r="I8933" i="11"/>
  <c r="I8929" i="11"/>
  <c r="I8925" i="11"/>
  <c r="I8921" i="11"/>
  <c r="I8917" i="11"/>
  <c r="I8913" i="11"/>
  <c r="I8909" i="11"/>
  <c r="I8905" i="11"/>
  <c r="I8901" i="11"/>
  <c r="I8897" i="11"/>
  <c r="I8893" i="11"/>
  <c r="I8889" i="11"/>
  <c r="I8885" i="11"/>
  <c r="I8881" i="11"/>
  <c r="I8877" i="11"/>
  <c r="I8873" i="11"/>
  <c r="I8869" i="11"/>
  <c r="I8865" i="11"/>
  <c r="I8861" i="11"/>
  <c r="I8857" i="11"/>
  <c r="I8853" i="11"/>
  <c r="I8849" i="11"/>
  <c r="I8845" i="11"/>
  <c r="I8841" i="11"/>
  <c r="I8837" i="11"/>
  <c r="I8833" i="11"/>
  <c r="I8829" i="11"/>
  <c r="I8825" i="11"/>
  <c r="I8821" i="11"/>
  <c r="I8817" i="11"/>
  <c r="I8813" i="11"/>
  <c r="I8809" i="11"/>
  <c r="I8805" i="11"/>
  <c r="I8801" i="11"/>
  <c r="I8797" i="11"/>
  <c r="I8793" i="11"/>
  <c r="I8789" i="11"/>
  <c r="I8785" i="11"/>
  <c r="I8781" i="11"/>
  <c r="I8777" i="11"/>
  <c r="I8773" i="11"/>
  <c r="I8769" i="11"/>
  <c r="I8765" i="11"/>
  <c r="I8761" i="11"/>
  <c r="I8757" i="11"/>
  <c r="I8753" i="11"/>
  <c r="I8749" i="11"/>
  <c r="I8745" i="11"/>
  <c r="I8741" i="11"/>
  <c r="I8737" i="11"/>
  <c r="I8733" i="11"/>
  <c r="I8729" i="11"/>
  <c r="I8725" i="11"/>
  <c r="I8721" i="11"/>
  <c r="I8717" i="11"/>
  <c r="I8713" i="11"/>
  <c r="I8709" i="11"/>
  <c r="I8705" i="11"/>
  <c r="I8701" i="11"/>
  <c r="I8697" i="11"/>
  <c r="I8693" i="11"/>
  <c r="I8689" i="11"/>
  <c r="I8685" i="11"/>
  <c r="I8681" i="11"/>
  <c r="I8677" i="11"/>
  <c r="I8673" i="11"/>
  <c r="I8669" i="11"/>
  <c r="I8665" i="11"/>
  <c r="I8661" i="11"/>
  <c r="I8657" i="11"/>
  <c r="I8653" i="11"/>
  <c r="I8649" i="11"/>
  <c r="I8645" i="11"/>
  <c r="I8641" i="11"/>
  <c r="I8637" i="11"/>
  <c r="I8633" i="11"/>
  <c r="I8629" i="11"/>
  <c r="I8625" i="11"/>
  <c r="I8621" i="11"/>
  <c r="I8617" i="11"/>
  <c r="I8613" i="11"/>
  <c r="I8609" i="11"/>
  <c r="I8605" i="11"/>
  <c r="I8601" i="11"/>
  <c r="I8597" i="11"/>
  <c r="I8593" i="11"/>
  <c r="I8589" i="11"/>
  <c r="I8585" i="11"/>
  <c r="I8581" i="11"/>
  <c r="I8577" i="11"/>
  <c r="I8573" i="11"/>
  <c r="I8569" i="11"/>
  <c r="I8565" i="11"/>
  <c r="I8561" i="11"/>
  <c r="I8557" i="11"/>
  <c r="I8553" i="11"/>
  <c r="I8549" i="11"/>
  <c r="I8545" i="11"/>
  <c r="I8541" i="11"/>
  <c r="I8537" i="11"/>
  <c r="I8533" i="11"/>
  <c r="I8529" i="11"/>
  <c r="I8525" i="11"/>
  <c r="I8521" i="11"/>
  <c r="I8517" i="11"/>
  <c r="I8513" i="11"/>
  <c r="I8509" i="11"/>
  <c r="I8505" i="11"/>
  <c r="I8501" i="11"/>
  <c r="I8497" i="11"/>
  <c r="I8493" i="11"/>
  <c r="I8489" i="11"/>
  <c r="I8485" i="11"/>
  <c r="I8481" i="11"/>
  <c r="I8477" i="11"/>
  <c r="I8473" i="11"/>
  <c r="I8469" i="11"/>
  <c r="I8465" i="11"/>
  <c r="I8461" i="11"/>
  <c r="I8457" i="11"/>
  <c r="I8453" i="11"/>
  <c r="I8449" i="11"/>
  <c r="I8445" i="11"/>
  <c r="I8441" i="11"/>
  <c r="I8437" i="11"/>
  <c r="I8433" i="11"/>
  <c r="I8429" i="11"/>
  <c r="I8425" i="11"/>
  <c r="I8421" i="11"/>
  <c r="I8417" i="11"/>
  <c r="I8413" i="11"/>
  <c r="I8409" i="11"/>
  <c r="I8405" i="11"/>
  <c r="I8401" i="11"/>
  <c r="I8397" i="11"/>
  <c r="I8393" i="11"/>
  <c r="I8389" i="11"/>
  <c r="I8385" i="11"/>
  <c r="I8381" i="11"/>
  <c r="I8377" i="11"/>
  <c r="I8373" i="11"/>
  <c r="I8369" i="11"/>
  <c r="I8365" i="11"/>
  <c r="I8361" i="11"/>
  <c r="I8357" i="11"/>
  <c r="I8353" i="11"/>
  <c r="I8349" i="11"/>
  <c r="I8345" i="11"/>
  <c r="I8341" i="11"/>
  <c r="I8337" i="11"/>
  <c r="I8333" i="11"/>
  <c r="I8329" i="11"/>
  <c r="I8325" i="11"/>
  <c r="I8321" i="11"/>
  <c r="I8317" i="11"/>
  <c r="I8313" i="11"/>
  <c r="I8309" i="11"/>
  <c r="I8305" i="11"/>
  <c r="I8301" i="11"/>
  <c r="I8297" i="11"/>
  <c r="I8293" i="11"/>
  <c r="I8289" i="11"/>
  <c r="I8285" i="11"/>
  <c r="I8281" i="11"/>
  <c r="I8277" i="11"/>
  <c r="I8273" i="11"/>
  <c r="I8269" i="11"/>
  <c r="I8265" i="11"/>
  <c r="I8261" i="11"/>
  <c r="I8257" i="11"/>
  <c r="I8253" i="11"/>
  <c r="I8249" i="11"/>
  <c r="I8245" i="11"/>
  <c r="I10012" i="11"/>
  <c r="I10008" i="11"/>
  <c r="I10004" i="11"/>
  <c r="I10000" i="11"/>
  <c r="I9996" i="11"/>
  <c r="I9992" i="11"/>
  <c r="I9988" i="11"/>
  <c r="I9984" i="11"/>
  <c r="I9980" i="11"/>
  <c r="I9976" i="11"/>
  <c r="I9972" i="11"/>
  <c r="I9968" i="11"/>
  <c r="I9964" i="11"/>
  <c r="I9960" i="11"/>
  <c r="I9956" i="11"/>
  <c r="I9952" i="11"/>
  <c r="I9948" i="11"/>
  <c r="I9944" i="11"/>
  <c r="I9940" i="11"/>
  <c r="I9936" i="11"/>
  <c r="I9932" i="11"/>
  <c r="I9928" i="11"/>
  <c r="I9924" i="11"/>
  <c r="I9920" i="11"/>
  <c r="I9916" i="11"/>
  <c r="I9912" i="11"/>
  <c r="I9908" i="11"/>
  <c r="I9904" i="11"/>
  <c r="I9900" i="11"/>
  <c r="I9896" i="11"/>
  <c r="I9892" i="11"/>
  <c r="I9888" i="11"/>
  <c r="I9884" i="11"/>
  <c r="I9880" i="11"/>
  <c r="I9876" i="11"/>
  <c r="I9872" i="11"/>
  <c r="I9868" i="11"/>
  <c r="I9864" i="11"/>
  <c r="I9860" i="11"/>
  <c r="I9856" i="11"/>
  <c r="I9852" i="11"/>
  <c r="I9848" i="11"/>
  <c r="I9844" i="11"/>
  <c r="I9840" i="11"/>
  <c r="I9836" i="11"/>
  <c r="I9832" i="11"/>
  <c r="I9828" i="11"/>
  <c r="I9824" i="11"/>
  <c r="I9820" i="11"/>
  <c r="I9816" i="11"/>
  <c r="I9812" i="11"/>
  <c r="I9808" i="11"/>
  <c r="I9804" i="11"/>
  <c r="I9800" i="11"/>
  <c r="I9796" i="11"/>
  <c r="I9792" i="11"/>
  <c r="I9788" i="11"/>
  <c r="I9784" i="11"/>
  <c r="I9780" i="11"/>
  <c r="I9776" i="11"/>
  <c r="I9772" i="11"/>
  <c r="I9768" i="11"/>
  <c r="I9764" i="11"/>
  <c r="I9760" i="11"/>
  <c r="I9756" i="11"/>
  <c r="I9752" i="11"/>
  <c r="I9748" i="11"/>
  <c r="I9744" i="11"/>
  <c r="I9740" i="11"/>
  <c r="I9736" i="11"/>
  <c r="I9732" i="11"/>
  <c r="I9728" i="11"/>
  <c r="I9724" i="11"/>
  <c r="I9720" i="11"/>
  <c r="I9716" i="11"/>
  <c r="I9712" i="11"/>
  <c r="I9708" i="11"/>
  <c r="I9704" i="11"/>
  <c r="I9700" i="11"/>
  <c r="I9696" i="11"/>
  <c r="I9692" i="11"/>
  <c r="I9688" i="11"/>
  <c r="I9684" i="11"/>
  <c r="I9680" i="11"/>
  <c r="I9676" i="11"/>
  <c r="I9672" i="11"/>
  <c r="I9668" i="11"/>
  <c r="I9664" i="11"/>
  <c r="I9660" i="11"/>
  <c r="I9656" i="11"/>
  <c r="I9652" i="11"/>
  <c r="I9648" i="11"/>
  <c r="I9644" i="11"/>
  <c r="I9640" i="11"/>
  <c r="I9636" i="11"/>
  <c r="I9632" i="11"/>
  <c r="I9628" i="11"/>
  <c r="I9624" i="11"/>
  <c r="I9620" i="11"/>
  <c r="I9616" i="11"/>
  <c r="I9612" i="11"/>
  <c r="I9608" i="11"/>
  <c r="I9604" i="11"/>
  <c r="I9600" i="11"/>
  <c r="I9596" i="11"/>
  <c r="I9592" i="11"/>
  <c r="I9588" i="11"/>
  <c r="I9584" i="11"/>
  <c r="I9580" i="11"/>
  <c r="I9576" i="11"/>
  <c r="I9572" i="11"/>
  <c r="I9568" i="11"/>
  <c r="I9564" i="11"/>
  <c r="I9560" i="11"/>
  <c r="I9556" i="11"/>
  <c r="I9552" i="11"/>
  <c r="I9548" i="11"/>
  <c r="I9544" i="11"/>
  <c r="I9540" i="11"/>
  <c r="I9536" i="11"/>
  <c r="I9532" i="11"/>
  <c r="I9528" i="11"/>
  <c r="I9524" i="11"/>
  <c r="I9520" i="11"/>
  <c r="I9516" i="11"/>
  <c r="I9512" i="11"/>
  <c r="I9508" i="11"/>
  <c r="I9504" i="11"/>
  <c r="I9500" i="11"/>
  <c r="I9496" i="11"/>
  <c r="I9492" i="11"/>
  <c r="I9488" i="11"/>
  <c r="I9484" i="11"/>
  <c r="I9480" i="11"/>
  <c r="I9476" i="11"/>
  <c r="I9472" i="11"/>
  <c r="I9468" i="11"/>
  <c r="I9464" i="11"/>
  <c r="I9460" i="11"/>
  <c r="I9456" i="11"/>
  <c r="I9452" i="11"/>
  <c r="I9448" i="11"/>
  <c r="I9444" i="11"/>
  <c r="I9440" i="11"/>
  <c r="I9436" i="11"/>
  <c r="I9432" i="11"/>
  <c r="I9428" i="11"/>
  <c r="I9424" i="11"/>
  <c r="I9420" i="11"/>
  <c r="I9416" i="11"/>
  <c r="I9412" i="11"/>
  <c r="I9408" i="11"/>
  <c r="I9404" i="11"/>
  <c r="I9400" i="11"/>
  <c r="I9396" i="11"/>
  <c r="I9392" i="11"/>
  <c r="I9388" i="11"/>
  <c r="I9384" i="11"/>
  <c r="I9380" i="11"/>
  <c r="I9376" i="11"/>
  <c r="I9372" i="11"/>
  <c r="I9368" i="11"/>
  <c r="I9364" i="11"/>
  <c r="I9360" i="11"/>
  <c r="I9356" i="11"/>
  <c r="I9352" i="11"/>
  <c r="I9348" i="11"/>
  <c r="I9344" i="11"/>
  <c r="I9340" i="11"/>
  <c r="I9336" i="11"/>
  <c r="I9332" i="11"/>
  <c r="I9328" i="11"/>
  <c r="I9324" i="11"/>
  <c r="I9320" i="11"/>
  <c r="I9316" i="11"/>
  <c r="I9312" i="11"/>
  <c r="I9308" i="11"/>
  <c r="I9304" i="11"/>
  <c r="I9300" i="11"/>
  <c r="I9296" i="11"/>
  <c r="I9292" i="11"/>
  <c r="I9288" i="11"/>
  <c r="I9284" i="11"/>
  <c r="I9280" i="11"/>
  <c r="I9276" i="11"/>
  <c r="I9272" i="11"/>
  <c r="I9268" i="11"/>
  <c r="I9264" i="11"/>
  <c r="I9260" i="11"/>
  <c r="I9256" i="11"/>
  <c r="I9252" i="11"/>
  <c r="I9248" i="11"/>
  <c r="I9244" i="11"/>
  <c r="I9240" i="11"/>
  <c r="I9236" i="11"/>
  <c r="I9232" i="11"/>
  <c r="I9228" i="11"/>
  <c r="I9224" i="11"/>
  <c r="I9220" i="11"/>
  <c r="I9216" i="11"/>
  <c r="I9212" i="11"/>
  <c r="I9208" i="11"/>
  <c r="I9204" i="11"/>
  <c r="I9200" i="11"/>
  <c r="I9196" i="11"/>
  <c r="I9192" i="11"/>
  <c r="I9188" i="11"/>
  <c r="I9184" i="11"/>
  <c r="I9180" i="11"/>
  <c r="I9176" i="11"/>
  <c r="I9172" i="11"/>
  <c r="I9168" i="11"/>
  <c r="I9164" i="11"/>
  <c r="I9160" i="11"/>
  <c r="I9156" i="11"/>
  <c r="I9152" i="11"/>
  <c r="I9148" i="11"/>
  <c r="I9144" i="11"/>
  <c r="I9140" i="11"/>
  <c r="I9136" i="11"/>
  <c r="I9132" i="11"/>
  <c r="I9128" i="11"/>
  <c r="I9124" i="11"/>
  <c r="I9120" i="11"/>
  <c r="I9116" i="11"/>
  <c r="I9112" i="11"/>
  <c r="I9108" i="11"/>
  <c r="I9104" i="11"/>
  <c r="I9100" i="11"/>
  <c r="I9096" i="11"/>
  <c r="I9092" i="11"/>
  <c r="I9088" i="11"/>
  <c r="I9084" i="11"/>
  <c r="I9080" i="11"/>
  <c r="I9076" i="11"/>
  <c r="I9072" i="11"/>
  <c r="I9068" i="11"/>
  <c r="I9064" i="11"/>
  <c r="I9060" i="11"/>
  <c r="I9056" i="11"/>
  <c r="I9052" i="11"/>
  <c r="I9048" i="11"/>
  <c r="I9044" i="11"/>
  <c r="I9040" i="11"/>
  <c r="I9036" i="11"/>
  <c r="I9032" i="11"/>
  <c r="I9028" i="11"/>
  <c r="I9024" i="11"/>
  <c r="I9020" i="11"/>
  <c r="I9016" i="11"/>
  <c r="I9012" i="11"/>
  <c r="I9008" i="11"/>
  <c r="I9004" i="11"/>
  <c r="I9000" i="11"/>
  <c r="I10014" i="11"/>
  <c r="I10010" i="11"/>
  <c r="I10006" i="11"/>
  <c r="I10002" i="11"/>
  <c r="I9998" i="11"/>
  <c r="I9994" i="11"/>
  <c r="I9990" i="11"/>
  <c r="I9986" i="11"/>
  <c r="I9982" i="11"/>
  <c r="I9978" i="11"/>
  <c r="I9974" i="11"/>
  <c r="I9970" i="11"/>
  <c r="I9966" i="11"/>
  <c r="I9962" i="11"/>
  <c r="I9958" i="11"/>
  <c r="I9954" i="11"/>
  <c r="I9950" i="11"/>
  <c r="I9946" i="11"/>
  <c r="I9942" i="11"/>
  <c r="I9938" i="11"/>
  <c r="I9934" i="11"/>
  <c r="I9930" i="11"/>
  <c r="I9926" i="11"/>
  <c r="I9922" i="11"/>
  <c r="I9918" i="11"/>
  <c r="I9914" i="11"/>
  <c r="I9910" i="11"/>
  <c r="I9906" i="11"/>
  <c r="I9902" i="11"/>
  <c r="I9898" i="11"/>
  <c r="I9894" i="11"/>
  <c r="I9890" i="11"/>
  <c r="I9886" i="11"/>
  <c r="I9882" i="11"/>
  <c r="I9878" i="11"/>
  <c r="I9874" i="11"/>
  <c r="I9870" i="11"/>
  <c r="I9866" i="11"/>
  <c r="I9862" i="11"/>
  <c r="I9858" i="11"/>
  <c r="I9854" i="11"/>
  <c r="I9850" i="11"/>
  <c r="I9846" i="11"/>
  <c r="I9842" i="11"/>
  <c r="I9838" i="11"/>
  <c r="I9834" i="11"/>
  <c r="I9830" i="11"/>
  <c r="I9826" i="11"/>
  <c r="I9822" i="11"/>
  <c r="I9818" i="11"/>
  <c r="I9814" i="11"/>
  <c r="I9810" i="11"/>
  <c r="I9806" i="11"/>
  <c r="I9802" i="11"/>
  <c r="I9798" i="11"/>
  <c r="I9794" i="11"/>
  <c r="I9790" i="11"/>
  <c r="I9786" i="11"/>
  <c r="I9782" i="11"/>
  <c r="I9778" i="11"/>
  <c r="I9774" i="11"/>
  <c r="I9770" i="11"/>
  <c r="I9766" i="11"/>
  <c r="I9762" i="11"/>
  <c r="I9758" i="11"/>
  <c r="I9754" i="11"/>
  <c r="I9750" i="11"/>
  <c r="I9746" i="11"/>
  <c r="I9742" i="11"/>
  <c r="I9738" i="11"/>
  <c r="I9734" i="11"/>
  <c r="I9730" i="11"/>
  <c r="I9726" i="11"/>
  <c r="I9722" i="11"/>
  <c r="I9718" i="11"/>
  <c r="I9714" i="11"/>
  <c r="I9710" i="11"/>
  <c r="I9706" i="11"/>
  <c r="I9702" i="11"/>
  <c r="I9698" i="11"/>
  <c r="I9694" i="11"/>
  <c r="I9690" i="11"/>
  <c r="I9686" i="11"/>
  <c r="I9682" i="11"/>
  <c r="I9678" i="11"/>
  <c r="I9674" i="11"/>
  <c r="I9670" i="11"/>
  <c r="I9666" i="11"/>
  <c r="I9662" i="11"/>
  <c r="I9658" i="11"/>
  <c r="I9654" i="11"/>
  <c r="I9650" i="11"/>
  <c r="I9646" i="11"/>
  <c r="I9642" i="11"/>
  <c r="I9638" i="11"/>
  <c r="I9634" i="11"/>
  <c r="I9630" i="11"/>
  <c r="I9626" i="11"/>
  <c r="I9622" i="11"/>
  <c r="I9618" i="11"/>
  <c r="I9614" i="11"/>
  <c r="I9610" i="11"/>
  <c r="I9606" i="11"/>
  <c r="I9602" i="11"/>
  <c r="I9598" i="11"/>
  <c r="I9594" i="11"/>
  <c r="I9590" i="11"/>
  <c r="I9586" i="11"/>
  <c r="I9582" i="11"/>
  <c r="I9578" i="11"/>
  <c r="I9574" i="11"/>
  <c r="I9570" i="11"/>
  <c r="I9566" i="11"/>
  <c r="I9562" i="11"/>
  <c r="I9558" i="11"/>
  <c r="I9554" i="11"/>
  <c r="I9550" i="11"/>
  <c r="I9546" i="11"/>
  <c r="I9542" i="11"/>
  <c r="I9538" i="11"/>
  <c r="I9534" i="11"/>
  <c r="I9530" i="11"/>
  <c r="I9526" i="11"/>
  <c r="I9522" i="11"/>
  <c r="I9518" i="11"/>
  <c r="I9514" i="11"/>
  <c r="I9510" i="11"/>
  <c r="I9506" i="11"/>
  <c r="I9502" i="11"/>
  <c r="I9498" i="11"/>
  <c r="I9494" i="11"/>
  <c r="I9490" i="11"/>
  <c r="I9486" i="11"/>
  <c r="I9482" i="11"/>
  <c r="I9478" i="11"/>
  <c r="I9474" i="11"/>
  <c r="I9470" i="11"/>
  <c r="I9466" i="11"/>
  <c r="I9462" i="11"/>
  <c r="I9458" i="11"/>
  <c r="I9454" i="11"/>
  <c r="I9450" i="11"/>
  <c r="I9446" i="11"/>
  <c r="I9442" i="11"/>
  <c r="I9438" i="11"/>
  <c r="I9434" i="11"/>
  <c r="I9430" i="11"/>
  <c r="I9426" i="11"/>
  <c r="I9422" i="11"/>
  <c r="I9418" i="11"/>
  <c r="I9414" i="11"/>
  <c r="I9410" i="11"/>
  <c r="I9406" i="11"/>
  <c r="I9402" i="11"/>
  <c r="I9398" i="11"/>
  <c r="I9394" i="11"/>
  <c r="I9390" i="11"/>
  <c r="I9386" i="11"/>
  <c r="I9382" i="11"/>
  <c r="I9378" i="11"/>
  <c r="I9374" i="11"/>
  <c r="I9370" i="11"/>
  <c r="I9366" i="11"/>
  <c r="I9362" i="11"/>
  <c r="I9358" i="11"/>
  <c r="I9354" i="11"/>
  <c r="I9350" i="11"/>
  <c r="I9346" i="11"/>
  <c r="I9342" i="11"/>
  <c r="I9338" i="11"/>
  <c r="I9334" i="11"/>
  <c r="I9330" i="11"/>
  <c r="I9326" i="11"/>
  <c r="I9322" i="11"/>
  <c r="I9318" i="11"/>
  <c r="I9314" i="11"/>
  <c r="I9310" i="11"/>
  <c r="I9306" i="11"/>
  <c r="I9302" i="11"/>
  <c r="I9298" i="11"/>
  <c r="I9294" i="11"/>
  <c r="I9290" i="11"/>
  <c r="I9286" i="11"/>
  <c r="I9282" i="11"/>
  <c r="I9278" i="11"/>
  <c r="I9274" i="11"/>
  <c r="I9270" i="11"/>
  <c r="I9266" i="11"/>
  <c r="I9262" i="11"/>
  <c r="I9258" i="11"/>
  <c r="I9254" i="11"/>
  <c r="I9250" i="11"/>
  <c r="I9246" i="11"/>
  <c r="I9242" i="11"/>
  <c r="I9238" i="11"/>
  <c r="I9234" i="11"/>
  <c r="I9230" i="11"/>
  <c r="I9226" i="11"/>
  <c r="I9222" i="11"/>
  <c r="I9218" i="11"/>
  <c r="I9214" i="11"/>
  <c r="I9210" i="11"/>
  <c r="I9206" i="11"/>
  <c r="I9202" i="11"/>
  <c r="I9198" i="11"/>
  <c r="I9194" i="11"/>
  <c r="I9190" i="11"/>
  <c r="I9186" i="11"/>
  <c r="I9182" i="11"/>
  <c r="I9178" i="11"/>
  <c r="I9174" i="11"/>
  <c r="I9170" i="11"/>
  <c r="I9166" i="11"/>
  <c r="I9162" i="11"/>
  <c r="I9158" i="11"/>
  <c r="I9154" i="11"/>
  <c r="I9150" i="11"/>
  <c r="I9146" i="11"/>
  <c r="I9142" i="11"/>
  <c r="I9138" i="11"/>
  <c r="I9134" i="11"/>
  <c r="I9130" i="11"/>
  <c r="I9126" i="11"/>
  <c r="I9122" i="11"/>
  <c r="I9118" i="11"/>
  <c r="I9114" i="11"/>
  <c r="I9110" i="11"/>
  <c r="I9106" i="11"/>
  <c r="I9102" i="11"/>
  <c r="I9098" i="11"/>
  <c r="I9094" i="11"/>
  <c r="I9090" i="11"/>
  <c r="I9086" i="11"/>
  <c r="I9082" i="11"/>
  <c r="I9078" i="11"/>
  <c r="I9074" i="11"/>
  <c r="I9070" i="11"/>
  <c r="I9066" i="11"/>
  <c r="I9062" i="11"/>
  <c r="I9058" i="11"/>
  <c r="I9054" i="11"/>
  <c r="I9050" i="11"/>
  <c r="I9046" i="11"/>
  <c r="I9042" i="11"/>
  <c r="I9038" i="11"/>
  <c r="I9034" i="11"/>
  <c r="I9030" i="11"/>
  <c r="I9026" i="11"/>
  <c r="I9022" i="11"/>
  <c r="I9018" i="11"/>
  <c r="I9014" i="11"/>
  <c r="I9010" i="11"/>
  <c r="I9006" i="11"/>
  <c r="I9002" i="11"/>
  <c r="I8998" i="11"/>
  <c r="I8994" i="11"/>
  <c r="I8990" i="11"/>
  <c r="I8986" i="11"/>
  <c r="I8982" i="11"/>
  <c r="I8978" i="11"/>
  <c r="I8974" i="11"/>
  <c r="I8970" i="11"/>
  <c r="I8966" i="11"/>
  <c r="I10011" i="11"/>
  <c r="I9995" i="11"/>
  <c r="I9979" i="11"/>
  <c r="I9963" i="11"/>
  <c r="I9947" i="11"/>
  <c r="I9931" i="11"/>
  <c r="I9915" i="11"/>
  <c r="I9899" i="11"/>
  <c r="I9883" i="11"/>
  <c r="I9867" i="11"/>
  <c r="I9851" i="11"/>
  <c r="I9835" i="11"/>
  <c r="I9819" i="11"/>
  <c r="I9803" i="11"/>
  <c r="I9787" i="11"/>
  <c r="I9771" i="11"/>
  <c r="I9755" i="11"/>
  <c r="I9739" i="11"/>
  <c r="I9723" i="11"/>
  <c r="I9707" i="11"/>
  <c r="I9691" i="11"/>
  <c r="I9675" i="11"/>
  <c r="I9659" i="11"/>
  <c r="I9643" i="11"/>
  <c r="I9627" i="11"/>
  <c r="I9611" i="11"/>
  <c r="I9595" i="11"/>
  <c r="I9579" i="11"/>
  <c r="I9563" i="11"/>
  <c r="I9547" i="11"/>
  <c r="I9531" i="11"/>
  <c r="I9515" i="11"/>
  <c r="I9499" i="11"/>
  <c r="I9483" i="11"/>
  <c r="I9467" i="11"/>
  <c r="I9451" i="11"/>
  <c r="I9435" i="11"/>
  <c r="I9419" i="11"/>
  <c r="I9403" i="11"/>
  <c r="I9387" i="11"/>
  <c r="I10007" i="11"/>
  <c r="I9991" i="11"/>
  <c r="I9975" i="11"/>
  <c r="I9959" i="11"/>
  <c r="I9943" i="11"/>
  <c r="I9927" i="11"/>
  <c r="I9911" i="11"/>
  <c r="I9895" i="11"/>
  <c r="I9879" i="11"/>
  <c r="I9863" i="11"/>
  <c r="I9847" i="11"/>
  <c r="I9831" i="11"/>
  <c r="I9815" i="11"/>
  <c r="I9799" i="11"/>
  <c r="I9783" i="11"/>
  <c r="I9767" i="11"/>
  <c r="I9751" i="11"/>
  <c r="I9735" i="11"/>
  <c r="I9719" i="11"/>
  <c r="I9703" i="11"/>
  <c r="I9687" i="11"/>
  <c r="I9671" i="11"/>
  <c r="I9655" i="11"/>
  <c r="I9639" i="11"/>
  <c r="I9623" i="11"/>
  <c r="I9607" i="11"/>
  <c r="I9591" i="11"/>
  <c r="I9575" i="11"/>
  <c r="I9559" i="11"/>
  <c r="I9543" i="11"/>
  <c r="I9527" i="11"/>
  <c r="I9511" i="11"/>
  <c r="I9495" i="11"/>
  <c r="I9479" i="11"/>
  <c r="I9463" i="11"/>
  <c r="I9447" i="11"/>
  <c r="I9431" i="11"/>
  <c r="I9415" i="11"/>
  <c r="I9399" i="11"/>
  <c r="I9383" i="11"/>
  <c r="I9367" i="11"/>
  <c r="I9351" i="11"/>
  <c r="I9335" i="11"/>
  <c r="I9319" i="11"/>
  <c r="I9303" i="11"/>
  <c r="I9287" i="11"/>
  <c r="I9271" i="11"/>
  <c r="I9255" i="11"/>
  <c r="I9239" i="11"/>
  <c r="I9223" i="11"/>
  <c r="I9207" i="11"/>
  <c r="I9191" i="11"/>
  <c r="I9175" i="11"/>
  <c r="I9159" i="11"/>
  <c r="I9143" i="11"/>
  <c r="I9127" i="11"/>
  <c r="I9111" i="11"/>
  <c r="I9095" i="11"/>
  <c r="I9079" i="11"/>
  <c r="I9063" i="11"/>
  <c r="I9047" i="11"/>
  <c r="I9031" i="11"/>
  <c r="I9015" i="11"/>
  <c r="I8999" i="11"/>
  <c r="I8991" i="11"/>
  <c r="I8983" i="11"/>
  <c r="I8975" i="11"/>
  <c r="I8967" i="11"/>
  <c r="I8960" i="11"/>
  <c r="I8955" i="11"/>
  <c r="I8950" i="11"/>
  <c r="I8944" i="11"/>
  <c r="I8939" i="11"/>
  <c r="I8934" i="11"/>
  <c r="I8928" i="11"/>
  <c r="I8923" i="11"/>
  <c r="I8918" i="11"/>
  <c r="I8912" i="11"/>
  <c r="I8907" i="11"/>
  <c r="I8902" i="11"/>
  <c r="I8896" i="11"/>
  <c r="I8891" i="11"/>
  <c r="I8886" i="11"/>
  <c r="I8880" i="11"/>
  <c r="I8875" i="11"/>
  <c r="I8870" i="11"/>
  <c r="I8864" i="11"/>
  <c r="I8859" i="11"/>
  <c r="I8854" i="11"/>
  <c r="I8848" i="11"/>
  <c r="I8843" i="11"/>
  <c r="I8838" i="11"/>
  <c r="I8832" i="11"/>
  <c r="I8827" i="11"/>
  <c r="I8822" i="11"/>
  <c r="I8816" i="11"/>
  <c r="I8811" i="11"/>
  <c r="I8806" i="11"/>
  <c r="I8800" i="11"/>
  <c r="I8795" i="11"/>
  <c r="I8790" i="11"/>
  <c r="I8784" i="11"/>
  <c r="I8779" i="11"/>
  <c r="I8774" i="11"/>
  <c r="I8768" i="11"/>
  <c r="I8763" i="11"/>
  <c r="I8758" i="11"/>
  <c r="I8752" i="11"/>
  <c r="I8747" i="11"/>
  <c r="I8742" i="11"/>
  <c r="I8736" i="11"/>
  <c r="I8731" i="11"/>
  <c r="I8726" i="11"/>
  <c r="I8720" i="11"/>
  <c r="I8715" i="11"/>
  <c r="I8710" i="11"/>
  <c r="I8704" i="11"/>
  <c r="I8699" i="11"/>
  <c r="I8694" i="11"/>
  <c r="I8688" i="11"/>
  <c r="I8683" i="11"/>
  <c r="I8678" i="11"/>
  <c r="I8672" i="11"/>
  <c r="I8667" i="11"/>
  <c r="I8662" i="11"/>
  <c r="I8656" i="11"/>
  <c r="I8651" i="11"/>
  <c r="I8646" i="11"/>
  <c r="I8640" i="11"/>
  <c r="I8635" i="11"/>
  <c r="I8630" i="11"/>
  <c r="I8624" i="11"/>
  <c r="I8619" i="11"/>
  <c r="I8614" i="11"/>
  <c r="I8608" i="11"/>
  <c r="I8603" i="11"/>
  <c r="I8598" i="11"/>
  <c r="I8592" i="11"/>
  <c r="I8587" i="11"/>
  <c r="I8582" i="11"/>
  <c r="I8576" i="11"/>
  <c r="I8571" i="11"/>
  <c r="I8566" i="11"/>
  <c r="I8560" i="11"/>
  <c r="I8555" i="11"/>
  <c r="I8550" i="11"/>
  <c r="I8544" i="11"/>
  <c r="I8539" i="11"/>
  <c r="I8534" i="11"/>
  <c r="I8528" i="11"/>
  <c r="I8523" i="11"/>
  <c r="I8518" i="11"/>
  <c r="I8512" i="11"/>
  <c r="I8507" i="11"/>
  <c r="I8502" i="11"/>
  <c r="I8496" i="11"/>
  <c r="I8491" i="11"/>
  <c r="I8486" i="11"/>
  <c r="I8480" i="11"/>
  <c r="I8475" i="11"/>
  <c r="I8470" i="11"/>
  <c r="I8464" i="11"/>
  <c r="I8459" i="11"/>
  <c r="I8454" i="11"/>
  <c r="I8448" i="11"/>
  <c r="I8443" i="11"/>
  <c r="I8438" i="11"/>
  <c r="I8432" i="11"/>
  <c r="I8427" i="11"/>
  <c r="I8422" i="11"/>
  <c r="I8416" i="11"/>
  <c r="I8411" i="11"/>
  <c r="I8406" i="11"/>
  <c r="I8400" i="11"/>
  <c r="I8395" i="11"/>
  <c r="I8390" i="11"/>
  <c r="I8384" i="11"/>
  <c r="I8379" i="11"/>
  <c r="I8374" i="11"/>
  <c r="I8368" i="11"/>
  <c r="I8363" i="11"/>
  <c r="I8358" i="11"/>
  <c r="I8352" i="11"/>
  <c r="I8347" i="11"/>
  <c r="I8342" i="11"/>
  <c r="I8336" i="11"/>
  <c r="I8331" i="11"/>
  <c r="I8326" i="11"/>
  <c r="I8320" i="11"/>
  <c r="I8315" i="11"/>
  <c r="I8310" i="11"/>
  <c r="I8304" i="11"/>
  <c r="I8299" i="11"/>
  <c r="I8294" i="11"/>
  <c r="I8288" i="11"/>
  <c r="I8283" i="11"/>
  <c r="I8278" i="11"/>
  <c r="I8272" i="11"/>
  <c r="I8267" i="11"/>
  <c r="I8262" i="11"/>
  <c r="I8256" i="11"/>
  <c r="I8251" i="11"/>
  <c r="I8246" i="11"/>
  <c r="I8241" i="11"/>
  <c r="I8237" i="11"/>
  <c r="I8233" i="11"/>
  <c r="I8229" i="11"/>
  <c r="I8225" i="11"/>
  <c r="I8221" i="11"/>
  <c r="I8217" i="11"/>
  <c r="I8213" i="11"/>
  <c r="I8209" i="11"/>
  <c r="I8205" i="11"/>
  <c r="I8201" i="11"/>
  <c r="I8197" i="11"/>
  <c r="I8193" i="11"/>
  <c r="I8189" i="11"/>
  <c r="I8185" i="11"/>
  <c r="I8181" i="11"/>
  <c r="I8177" i="11"/>
  <c r="I8173" i="11"/>
  <c r="I8169" i="11"/>
  <c r="I8165" i="11"/>
  <c r="I8161" i="11"/>
  <c r="I8157" i="11"/>
  <c r="I8153" i="11"/>
  <c r="I8149" i="11"/>
  <c r="I8145" i="11"/>
  <c r="I8141" i="11"/>
  <c r="I8137" i="11"/>
  <c r="I8133" i="11"/>
  <c r="I8129" i="11"/>
  <c r="I8125" i="11"/>
  <c r="I8121" i="11"/>
  <c r="I8117" i="11"/>
  <c r="I8113" i="11"/>
  <c r="I8109" i="11"/>
  <c r="I8105" i="11"/>
  <c r="I8101" i="11"/>
  <c r="I8097" i="11"/>
  <c r="I8093" i="11"/>
  <c r="I8089" i="11"/>
  <c r="I8085" i="11"/>
  <c r="I8081" i="11"/>
  <c r="I8077" i="11"/>
  <c r="I8073" i="11"/>
  <c r="I8069" i="11"/>
  <c r="I8065" i="11"/>
  <c r="I8061" i="11"/>
  <c r="I8057" i="11"/>
  <c r="I8053" i="11"/>
  <c r="I8049" i="11"/>
  <c r="I8045" i="11"/>
  <c r="I8041" i="11"/>
  <c r="I8037" i="11"/>
  <c r="I8033" i="11"/>
  <c r="I8029" i="11"/>
  <c r="I8025" i="11"/>
  <c r="I8021" i="11"/>
  <c r="I8017" i="11"/>
  <c r="I8013" i="11"/>
  <c r="I8009" i="11"/>
  <c r="I8005" i="11"/>
  <c r="I8001" i="11"/>
  <c r="I7997" i="11"/>
  <c r="I7993" i="11"/>
  <c r="I7989" i="11"/>
  <c r="I7985" i="11"/>
  <c r="I7981" i="11"/>
  <c r="I7977" i="11"/>
  <c r="I7973" i="11"/>
  <c r="I7969" i="11"/>
  <c r="I7965" i="11"/>
  <c r="I7961" i="11"/>
  <c r="I7957" i="11"/>
  <c r="I7953" i="11"/>
  <c r="I7949" i="11"/>
  <c r="I7945" i="11"/>
  <c r="I7941" i="11"/>
  <c r="I7937" i="11"/>
  <c r="I7933" i="11"/>
  <c r="I7929" i="11"/>
  <c r="I7925" i="11"/>
  <c r="I7921" i="11"/>
  <c r="I7917" i="11"/>
  <c r="I7913" i="11"/>
  <c r="I7909" i="11"/>
  <c r="I7905" i="11"/>
  <c r="I7901" i="11"/>
  <c r="I7897" i="11"/>
  <c r="I7893" i="11"/>
  <c r="I7889" i="11"/>
  <c r="I7885" i="11"/>
  <c r="I7881" i="11"/>
  <c r="I7877" i="11"/>
  <c r="I7873" i="11"/>
  <c r="I7869" i="11"/>
  <c r="I7865" i="11"/>
  <c r="I10003" i="11"/>
  <c r="I9987" i="11"/>
  <c r="I9971" i="11"/>
  <c r="I9955" i="11"/>
  <c r="I9939" i="11"/>
  <c r="I9923" i="11"/>
  <c r="I9907" i="11"/>
  <c r="I9891" i="11"/>
  <c r="I9875" i="11"/>
  <c r="I9859" i="11"/>
  <c r="I9843" i="11"/>
  <c r="I9827" i="11"/>
  <c r="I9811" i="11"/>
  <c r="I9795" i="11"/>
  <c r="I9779" i="11"/>
  <c r="I9763" i="11"/>
  <c r="I9747" i="11"/>
  <c r="I9731" i="11"/>
  <c r="I9715" i="11"/>
  <c r="I9699" i="11"/>
  <c r="I9683" i="11"/>
  <c r="I9667" i="11"/>
  <c r="I9651" i="11"/>
  <c r="I9635" i="11"/>
  <c r="I9619" i="11"/>
  <c r="I9603" i="11"/>
  <c r="I9587" i="11"/>
  <c r="I9571" i="11"/>
  <c r="I9555" i="11"/>
  <c r="I9539" i="11"/>
  <c r="I9523" i="11"/>
  <c r="I9507" i="11"/>
  <c r="I9491" i="11"/>
  <c r="I9475" i="11"/>
  <c r="I9459" i="11"/>
  <c r="I9443" i="11"/>
  <c r="I9427" i="11"/>
  <c r="I9411" i="11"/>
  <c r="I9395" i="11"/>
  <c r="I9379" i="11"/>
  <c r="I9363" i="11"/>
  <c r="I9347" i="11"/>
  <c r="I9331" i="11"/>
  <c r="I9315" i="11"/>
  <c r="I9299" i="11"/>
  <c r="I9283" i="11"/>
  <c r="I9267" i="11"/>
  <c r="I9251" i="11"/>
  <c r="I9235" i="11"/>
  <c r="I9219" i="11"/>
  <c r="I9203" i="11"/>
  <c r="I9187" i="11"/>
  <c r="I9171" i="11"/>
  <c r="I9155" i="11"/>
  <c r="I9139" i="11"/>
  <c r="I9123" i="11"/>
  <c r="I9107" i="11"/>
  <c r="I9091" i="11"/>
  <c r="I9075" i="11"/>
  <c r="I9059" i="11"/>
  <c r="I9043" i="11"/>
  <c r="I9027" i="11"/>
  <c r="I9011" i="11"/>
  <c r="I8996" i="11"/>
  <c r="I8988" i="11"/>
  <c r="I8980" i="11"/>
  <c r="I8972" i="11"/>
  <c r="I8964" i="11"/>
  <c r="I8959" i="11"/>
  <c r="I8954" i="11"/>
  <c r="I8948" i="11"/>
  <c r="I8943" i="11"/>
  <c r="I8938" i="11"/>
  <c r="I8932" i="11"/>
  <c r="I8927" i="11"/>
  <c r="I8922" i="11"/>
  <c r="I8916" i="11"/>
  <c r="I8911" i="11"/>
  <c r="I8906" i="11"/>
  <c r="I8900" i="11"/>
  <c r="I8895" i="11"/>
  <c r="I8890" i="11"/>
  <c r="I8884" i="11"/>
  <c r="I8879" i="11"/>
  <c r="I8874" i="11"/>
  <c r="I8868" i="11"/>
  <c r="I8863" i="11"/>
  <c r="I8858" i="11"/>
  <c r="I8852" i="11"/>
  <c r="I8847" i="11"/>
  <c r="I8842" i="11"/>
  <c r="I8836" i="11"/>
  <c r="I8831" i="11"/>
  <c r="I8826" i="11"/>
  <c r="I8820" i="11"/>
  <c r="I8815" i="11"/>
  <c r="I8810" i="11"/>
  <c r="I8804" i="11"/>
  <c r="I8799" i="11"/>
  <c r="I8794" i="11"/>
  <c r="I8788" i="11"/>
  <c r="I8783" i="11"/>
  <c r="I8778" i="11"/>
  <c r="I8772" i="11"/>
  <c r="I8767" i="11"/>
  <c r="I8762" i="11"/>
  <c r="I8756" i="11"/>
  <c r="I8751" i="11"/>
  <c r="I8746" i="11"/>
  <c r="I8740" i="11"/>
  <c r="I8735" i="11"/>
  <c r="I8730" i="11"/>
  <c r="I8724" i="11"/>
  <c r="I8719" i="11"/>
  <c r="I8714" i="11"/>
  <c r="I8708" i="11"/>
  <c r="I8703" i="11"/>
  <c r="I8698" i="11"/>
  <c r="I8692" i="11"/>
  <c r="I8687" i="11"/>
  <c r="I8682" i="11"/>
  <c r="I8676" i="11"/>
  <c r="I8671" i="11"/>
  <c r="I8666" i="11"/>
  <c r="I8660" i="11"/>
  <c r="I8655" i="11"/>
  <c r="I8650" i="11"/>
  <c r="I8644" i="11"/>
  <c r="I8639" i="11"/>
  <c r="I8634" i="11"/>
  <c r="I8628" i="11"/>
  <c r="I8623" i="11"/>
  <c r="I8618" i="11"/>
  <c r="I8612" i="11"/>
  <c r="I8607" i="11"/>
  <c r="I8602" i="11"/>
  <c r="I8596" i="11"/>
  <c r="I8591" i="11"/>
  <c r="I8586" i="11"/>
  <c r="I8580" i="11"/>
  <c r="I8575" i="11"/>
  <c r="I8570" i="11"/>
  <c r="I8564" i="11"/>
  <c r="I8559" i="11"/>
  <c r="I8554" i="11"/>
  <c r="I8548" i="11"/>
  <c r="I8543" i="11"/>
  <c r="I8538" i="11"/>
  <c r="I8532" i="11"/>
  <c r="I8527" i="11"/>
  <c r="I8522" i="11"/>
  <c r="I8516" i="11"/>
  <c r="I8511" i="11"/>
  <c r="I8506" i="11"/>
  <c r="I8500" i="11"/>
  <c r="I8495" i="11"/>
  <c r="I8490" i="11"/>
  <c r="I8484" i="11"/>
  <c r="I8479" i="11"/>
  <c r="I8474" i="11"/>
  <c r="I8468" i="11"/>
  <c r="I8463" i="11"/>
  <c r="I8458" i="11"/>
  <c r="I8452" i="11"/>
  <c r="I8447" i="11"/>
  <c r="I8442" i="11"/>
  <c r="I8436" i="11"/>
  <c r="I8431" i="11"/>
  <c r="I8426" i="11"/>
  <c r="I8420" i="11"/>
  <c r="I8415" i="11"/>
  <c r="I8410" i="11"/>
  <c r="I8404" i="11"/>
  <c r="I8399" i="11"/>
  <c r="I8394" i="11"/>
  <c r="I8388" i="11"/>
  <c r="I8383" i="11"/>
  <c r="I8378" i="11"/>
  <c r="I8372" i="11"/>
  <c r="I8367" i="11"/>
  <c r="I8362" i="11"/>
  <c r="I8356" i="11"/>
  <c r="I8351" i="11"/>
  <c r="I8346" i="11"/>
  <c r="I8340" i="11"/>
  <c r="I8335" i="11"/>
  <c r="I8330" i="11"/>
  <c r="I8324" i="11"/>
  <c r="I8319" i="11"/>
  <c r="I8314" i="11"/>
  <c r="I8308" i="11"/>
  <c r="I8303" i="11"/>
  <c r="I8298" i="11"/>
  <c r="I8292" i="11"/>
  <c r="I8287" i="11"/>
  <c r="I8282" i="11"/>
  <c r="I8276" i="11"/>
  <c r="I8271" i="11"/>
  <c r="I8266" i="11"/>
  <c r="I8260" i="11"/>
  <c r="I8255" i="11"/>
  <c r="I8250" i="11"/>
  <c r="I8244" i="11"/>
  <c r="I8240" i="11"/>
  <c r="I8236" i="11"/>
  <c r="I8232" i="11"/>
  <c r="I8228" i="11"/>
  <c r="I8224" i="11"/>
  <c r="I8220" i="11"/>
  <c r="I8216" i="11"/>
  <c r="I8212" i="11"/>
  <c r="I8208" i="11"/>
  <c r="I8204" i="11"/>
  <c r="I8200" i="11"/>
  <c r="I8196" i="11"/>
  <c r="I8192" i="11"/>
  <c r="I8188" i="11"/>
  <c r="I8184" i="11"/>
  <c r="I8180" i="11"/>
  <c r="I8176" i="11"/>
  <c r="I8172" i="11"/>
  <c r="I8168" i="11"/>
  <c r="I8164" i="11"/>
  <c r="I8160" i="11"/>
  <c r="I8156" i="11"/>
  <c r="I8152" i="11"/>
  <c r="I8148" i="11"/>
  <c r="I8144" i="11"/>
  <c r="I8140" i="11"/>
  <c r="I8136" i="11"/>
  <c r="I8132" i="11"/>
  <c r="I8128" i="11"/>
  <c r="I8124" i="11"/>
  <c r="I8120" i="11"/>
  <c r="I8116" i="11"/>
  <c r="I8112" i="11"/>
  <c r="I8108" i="11"/>
  <c r="I8104" i="11"/>
  <c r="I8100" i="11"/>
  <c r="I8096" i="11"/>
  <c r="I8092" i="11"/>
  <c r="I8088" i="11"/>
  <c r="I8084" i="11"/>
  <c r="I8080" i="11"/>
  <c r="I8076" i="11"/>
  <c r="I8072" i="11"/>
  <c r="I8068" i="11"/>
  <c r="I8064" i="11"/>
  <c r="I8060" i="11"/>
  <c r="I8056" i="11"/>
  <c r="I8052" i="11"/>
  <c r="I8048" i="11"/>
  <c r="I8044" i="11"/>
  <c r="I8040" i="11"/>
  <c r="I8036" i="11"/>
  <c r="I8032" i="11"/>
  <c r="I8028" i="11"/>
  <c r="I8024" i="11"/>
  <c r="I8020" i="11"/>
  <c r="I8016" i="11"/>
  <c r="I8012" i="11"/>
  <c r="I8008" i="11"/>
  <c r="I8004" i="11"/>
  <c r="I8000" i="11"/>
  <c r="I7996" i="11"/>
  <c r="I7992" i="11"/>
  <c r="I7988" i="11"/>
  <c r="I7984" i="11"/>
  <c r="I7980" i="11"/>
  <c r="I7976" i="11"/>
  <c r="I7972" i="11"/>
  <c r="I7968" i="11"/>
  <c r="I7964" i="11"/>
  <c r="I7960" i="11"/>
  <c r="I7956" i="11"/>
  <c r="I7952" i="11"/>
  <c r="I7948" i="11"/>
  <c r="I7944" i="11"/>
  <c r="I7940" i="11"/>
  <c r="I7936" i="11"/>
  <c r="I7932" i="11"/>
  <c r="I7928" i="11"/>
  <c r="I7924" i="11"/>
  <c r="I7920" i="11"/>
  <c r="I7916" i="11"/>
  <c r="I7912" i="11"/>
  <c r="I7908" i="11"/>
  <c r="I7904" i="11"/>
  <c r="I7900" i="11"/>
  <c r="I7896" i="11"/>
  <c r="I7892" i="11"/>
  <c r="I7888" i="11"/>
  <c r="I7884" i="11"/>
  <c r="I7880" i="11"/>
  <c r="I7876" i="11"/>
  <c r="I7872" i="11"/>
  <c r="I7868" i="11"/>
  <c r="I7864" i="11"/>
  <c r="I7860" i="11"/>
  <c r="I7856" i="11"/>
  <c r="I7852" i="11"/>
  <c r="I7848" i="11"/>
  <c r="I7844" i="11"/>
  <c r="I7840" i="11"/>
  <c r="I7836" i="11"/>
  <c r="I7832" i="11"/>
  <c r="I7828" i="11"/>
  <c r="I7824" i="11"/>
  <c r="I7820" i="11"/>
  <c r="I7816" i="11"/>
  <c r="I7812" i="11"/>
  <c r="I7808" i="11"/>
  <c r="I7804" i="11"/>
  <c r="I7800" i="11"/>
  <c r="I7796" i="11"/>
  <c r="I7792" i="11"/>
  <c r="I7788" i="11"/>
  <c r="I7784" i="11"/>
  <c r="I7780" i="11"/>
  <c r="I7776" i="11"/>
  <c r="I7772" i="11"/>
  <c r="I7768" i="11"/>
  <c r="I7764" i="11"/>
  <c r="I7760" i="11"/>
  <c r="I7756" i="11"/>
  <c r="I7752" i="11"/>
  <c r="I7748" i="11"/>
  <c r="I7744" i="11"/>
  <c r="I7740" i="11"/>
  <c r="I7736" i="11"/>
  <c r="I7732" i="11"/>
  <c r="I7728" i="11"/>
  <c r="I7724" i="11"/>
  <c r="I7720" i="11"/>
  <c r="I7716" i="11"/>
  <c r="I7712" i="11"/>
  <c r="I7708" i="11"/>
  <c r="I7704" i="11"/>
  <c r="I7700" i="11"/>
  <c r="I7696" i="11"/>
  <c r="I7692" i="11"/>
  <c r="I7688" i="11"/>
  <c r="I7684" i="11"/>
  <c r="I7680" i="11"/>
  <c r="I7676" i="11"/>
  <c r="I7672" i="11"/>
  <c r="I7668" i="11"/>
  <c r="I7664" i="11"/>
  <c r="I7660" i="11"/>
  <c r="I7656" i="11"/>
  <c r="I7652" i="11"/>
  <c r="I7648" i="11"/>
  <c r="I7644" i="11"/>
  <c r="I7640" i="11"/>
  <c r="I7636" i="11"/>
  <c r="I7632" i="11"/>
  <c r="I7628" i="11"/>
  <c r="I7624" i="11"/>
  <c r="I7620" i="11"/>
  <c r="I7616" i="11"/>
  <c r="I7612" i="11"/>
  <c r="I7608" i="11"/>
  <c r="I7604" i="11"/>
  <c r="I7600" i="11"/>
  <c r="I7596" i="11"/>
  <c r="I7592" i="11"/>
  <c r="I7588" i="11"/>
  <c r="I7584" i="11"/>
  <c r="I7580" i="11"/>
  <c r="I7576" i="11"/>
  <c r="I7572" i="11"/>
  <c r="I7568" i="11"/>
  <c r="I7564" i="11"/>
  <c r="I7560" i="11"/>
  <c r="I7556" i="11"/>
  <c r="I7552" i="11"/>
  <c r="I7548" i="11"/>
  <c r="I7544" i="11"/>
  <c r="I7540" i="11"/>
  <c r="I7536" i="11"/>
  <c r="I7532" i="11"/>
  <c r="I7528" i="11"/>
  <c r="I7524" i="11"/>
  <c r="I7520" i="11"/>
  <c r="I7516" i="11"/>
  <c r="I7512" i="11"/>
  <c r="I7508" i="11"/>
  <c r="I7504" i="11"/>
  <c r="I7500" i="11"/>
  <c r="I7496" i="11"/>
  <c r="I7492" i="11"/>
  <c r="I7488" i="11"/>
  <c r="I7484" i="11"/>
  <c r="I7480" i="11"/>
  <c r="I7476" i="11"/>
  <c r="I7472" i="11"/>
  <c r="I7468" i="11"/>
  <c r="I7464" i="11"/>
  <c r="I7460" i="11"/>
  <c r="I7456" i="11"/>
  <c r="I7452" i="11"/>
  <c r="I7448" i="11"/>
  <c r="I7444" i="11"/>
  <c r="I7440" i="11"/>
  <c r="I7436" i="11"/>
  <c r="I7432" i="11"/>
  <c r="I7428" i="11"/>
  <c r="I7424" i="11"/>
  <c r="I7420" i="11"/>
  <c r="I7416" i="11"/>
  <c r="I7412" i="11"/>
  <c r="I7408" i="11"/>
  <c r="I7404" i="11"/>
  <c r="I7400" i="11"/>
  <c r="I7396" i="11"/>
  <c r="I7392" i="11"/>
  <c r="I7388" i="11"/>
  <c r="I7384" i="11"/>
  <c r="I7380" i="11"/>
  <c r="I7376" i="11"/>
  <c r="I7372" i="11"/>
  <c r="I7368" i="11"/>
  <c r="I7364" i="11"/>
  <c r="I7360" i="11"/>
  <c r="I7356" i="11"/>
  <c r="I7352" i="11"/>
  <c r="I7348" i="11"/>
  <c r="I7344" i="11"/>
  <c r="I7340" i="11"/>
  <c r="I7336" i="11"/>
  <c r="I7332" i="11"/>
  <c r="I7328" i="11"/>
  <c r="I7324" i="11"/>
  <c r="I7320" i="11"/>
  <c r="I7316" i="11"/>
  <c r="I7312" i="11"/>
  <c r="I7308" i="11"/>
  <c r="I7304" i="11"/>
  <c r="I7300" i="11"/>
  <c r="I7296" i="11"/>
  <c r="I7292" i="11"/>
  <c r="I7288" i="11"/>
  <c r="I7284" i="11"/>
  <c r="I7280" i="11"/>
  <c r="I7276" i="11"/>
  <c r="I7272" i="11"/>
  <c r="I7268" i="11"/>
  <c r="I7264" i="11"/>
  <c r="I7260" i="11"/>
  <c r="I7256" i="11"/>
  <c r="I7252" i="11"/>
  <c r="I7248" i="11"/>
  <c r="I7244" i="11"/>
  <c r="I7240" i="11"/>
  <c r="I7236" i="11"/>
  <c r="I7232" i="11"/>
  <c r="I7228" i="11"/>
  <c r="I7224" i="11"/>
  <c r="I7220" i="11"/>
  <c r="I7216" i="11"/>
  <c r="I7212" i="11"/>
  <c r="I7208" i="11"/>
  <c r="I7204" i="11"/>
  <c r="I7200" i="11"/>
  <c r="I7196" i="11"/>
  <c r="I7192" i="11"/>
  <c r="I7188" i="11"/>
  <c r="I7184" i="11"/>
  <c r="I7180" i="11"/>
  <c r="I7176" i="11"/>
  <c r="I7172" i="11"/>
  <c r="I7168" i="11"/>
  <c r="I7164" i="11"/>
  <c r="I7160" i="11"/>
  <c r="I7156" i="11"/>
  <c r="I7152" i="11"/>
  <c r="I7148" i="11"/>
  <c r="I7144" i="11"/>
  <c r="I7140" i="11"/>
  <c r="I7136" i="11"/>
  <c r="I7132" i="11"/>
  <c r="I7128" i="11"/>
  <c r="I7124" i="11"/>
  <c r="I7120" i="11"/>
  <c r="I7116" i="11"/>
  <c r="I7112" i="11"/>
  <c r="I7108" i="11"/>
  <c r="I7104" i="11"/>
  <c r="I7100" i="11"/>
  <c r="I7096" i="11"/>
  <c r="I7092" i="11"/>
  <c r="I7088" i="11"/>
  <c r="I7084" i="11"/>
  <c r="I7080" i="11"/>
  <c r="I7076" i="11"/>
  <c r="I7072" i="11"/>
  <c r="I7068" i="11"/>
  <c r="I7064" i="11"/>
  <c r="I7060" i="11"/>
  <c r="I7056" i="11"/>
  <c r="I7052" i="11"/>
  <c r="I7048" i="11"/>
  <c r="I7044" i="11"/>
  <c r="I7040" i="11"/>
  <c r="I7036" i="11"/>
  <c r="I7032" i="11"/>
  <c r="I7028" i="11"/>
  <c r="I7024" i="11"/>
  <c r="I7020" i="11"/>
  <c r="I7016" i="11"/>
  <c r="I7012" i="11"/>
  <c r="I7008" i="11"/>
  <c r="I7004" i="11"/>
  <c r="I7000" i="11"/>
  <c r="I6996" i="11"/>
  <c r="I6992" i="11"/>
  <c r="I6988" i="11"/>
  <c r="I6984" i="11"/>
  <c r="I6980" i="11"/>
  <c r="I6976" i="11"/>
  <c r="I6972" i="11"/>
  <c r="I6968" i="11"/>
  <c r="I6964" i="11"/>
  <c r="I6960" i="11"/>
  <c r="I6956" i="11"/>
  <c r="I6952" i="11"/>
  <c r="I6948" i="11"/>
  <c r="I6944" i="11"/>
  <c r="I6940" i="11"/>
  <c r="I6936" i="11"/>
  <c r="I6932" i="11"/>
  <c r="I6928" i="11"/>
  <c r="I6924" i="11"/>
  <c r="I6920" i="11"/>
  <c r="I6916" i="11"/>
  <c r="I6912" i="11"/>
  <c r="I6908" i="11"/>
  <c r="I6904" i="11"/>
  <c r="I6900" i="11"/>
  <c r="I6896" i="11"/>
  <c r="I6892" i="11"/>
  <c r="I6888" i="11"/>
  <c r="I6884" i="11"/>
  <c r="I6880" i="11"/>
  <c r="I6876" i="11"/>
  <c r="I6872" i="11"/>
  <c r="I6868" i="11"/>
  <c r="I6864" i="11"/>
  <c r="I6860" i="11"/>
  <c r="I6856" i="11"/>
  <c r="I6852" i="11"/>
  <c r="I6848" i="11"/>
  <c r="I6844" i="11"/>
  <c r="I6840" i="11"/>
  <c r="I6836" i="11"/>
  <c r="I6832" i="11"/>
  <c r="I6828" i="11"/>
  <c r="I6824" i="11"/>
  <c r="I6820" i="11"/>
  <c r="I6816" i="11"/>
  <c r="I6812" i="11"/>
  <c r="I6808" i="11"/>
  <c r="I6804" i="11"/>
  <c r="I6800" i="11"/>
  <c r="I6796" i="11"/>
  <c r="I6792" i="11"/>
  <c r="I6788" i="11"/>
  <c r="I6784" i="11"/>
  <c r="I6780" i="11"/>
  <c r="I6776" i="11"/>
  <c r="I6772" i="11"/>
  <c r="I6768" i="11"/>
  <c r="I6764" i="11"/>
  <c r="I6760" i="11"/>
  <c r="I6756" i="11"/>
  <c r="I9951" i="11"/>
  <c r="I9887" i="11"/>
  <c r="I9823" i="11"/>
  <c r="I9759" i="11"/>
  <c r="I9695" i="11"/>
  <c r="I9631" i="11"/>
  <c r="I9567" i="11"/>
  <c r="I9503" i="11"/>
  <c r="I9439" i="11"/>
  <c r="I9375" i="11"/>
  <c r="I9343" i="11"/>
  <c r="I9311" i="11"/>
  <c r="I9279" i="11"/>
  <c r="I9247" i="11"/>
  <c r="I9215" i="11"/>
  <c r="I9183" i="11"/>
  <c r="I9151" i="11"/>
  <c r="I9119" i="11"/>
  <c r="I9087" i="11"/>
  <c r="I9055" i="11"/>
  <c r="I9023" i="11"/>
  <c r="I8995" i="11"/>
  <c r="I8979" i="11"/>
  <c r="I8963" i="11"/>
  <c r="I8952" i="11"/>
  <c r="I8942" i="11"/>
  <c r="I8931" i="11"/>
  <c r="I8920" i="11"/>
  <c r="I8910" i="11"/>
  <c r="I8899" i="11"/>
  <c r="I8888" i="11"/>
  <c r="I8878" i="11"/>
  <c r="I8867" i="11"/>
  <c r="I8856" i="11"/>
  <c r="I8846" i="11"/>
  <c r="I8835" i="11"/>
  <c r="I8824" i="11"/>
  <c r="I8814" i="11"/>
  <c r="I8803" i="11"/>
  <c r="I8792" i="11"/>
  <c r="I8782" i="11"/>
  <c r="I8771" i="11"/>
  <c r="I8760" i="11"/>
  <c r="I8750" i="11"/>
  <c r="I8739" i="11"/>
  <c r="I8728" i="11"/>
  <c r="I8718" i="11"/>
  <c r="I8707" i="11"/>
  <c r="I8696" i="11"/>
  <c r="I8686" i="11"/>
  <c r="I8675" i="11"/>
  <c r="I8664" i="11"/>
  <c r="I8654" i="11"/>
  <c r="I8643" i="11"/>
  <c r="I8632" i="11"/>
  <c r="I8622" i="11"/>
  <c r="I8611" i="11"/>
  <c r="I8600" i="11"/>
  <c r="I8590" i="11"/>
  <c r="I8579" i="11"/>
  <c r="I8568" i="11"/>
  <c r="I8558" i="11"/>
  <c r="I8547" i="11"/>
  <c r="I8536" i="11"/>
  <c r="I8526" i="11"/>
  <c r="I8515" i="11"/>
  <c r="I8504" i="11"/>
  <c r="I8494" i="11"/>
  <c r="I8483" i="11"/>
  <c r="I8472" i="11"/>
  <c r="I8462" i="11"/>
  <c r="I8451" i="11"/>
  <c r="I8440" i="11"/>
  <c r="I8430" i="11"/>
  <c r="I8419" i="11"/>
  <c r="I8408" i="11"/>
  <c r="I8398" i="11"/>
  <c r="I8387" i="11"/>
  <c r="I8376" i="11"/>
  <c r="I8366" i="11"/>
  <c r="I8355" i="11"/>
  <c r="I8344" i="11"/>
  <c r="I8334" i="11"/>
  <c r="I8323" i="11"/>
  <c r="I8312" i="11"/>
  <c r="I8302" i="11"/>
  <c r="I8291" i="11"/>
  <c r="I8280" i="11"/>
  <c r="I8270" i="11"/>
  <c r="I8259" i="11"/>
  <c r="I8248" i="11"/>
  <c r="I8239" i="11"/>
  <c r="I8231" i="11"/>
  <c r="I8223" i="11"/>
  <c r="I8215" i="11"/>
  <c r="I8207" i="11"/>
  <c r="I8199" i="11"/>
  <c r="I8191" i="11"/>
  <c r="I8183" i="11"/>
  <c r="I8175" i="11"/>
  <c r="I8167" i="11"/>
  <c r="I8159" i="11"/>
  <c r="I8151" i="11"/>
  <c r="I8143" i="11"/>
  <c r="I8135" i="11"/>
  <c r="I8127" i="11"/>
  <c r="I8119" i="11"/>
  <c r="I8111" i="11"/>
  <c r="I8103" i="11"/>
  <c r="I8095" i="11"/>
  <c r="I8087" i="11"/>
  <c r="I8079" i="11"/>
  <c r="I8071" i="11"/>
  <c r="I8063" i="11"/>
  <c r="I8055" i="11"/>
  <c r="I8047" i="11"/>
  <c r="I8039" i="11"/>
  <c r="I8031" i="11"/>
  <c r="I8023" i="11"/>
  <c r="I8015" i="11"/>
  <c r="I8007" i="11"/>
  <c r="I7999" i="11"/>
  <c r="I7991" i="11"/>
  <c r="I7983" i="11"/>
  <c r="I7975" i="11"/>
  <c r="I7967" i="11"/>
  <c r="I7959" i="11"/>
  <c r="I7951" i="11"/>
  <c r="I7943" i="11"/>
  <c r="I7935" i="11"/>
  <c r="I7927" i="11"/>
  <c r="I7919" i="11"/>
  <c r="I7911" i="11"/>
  <c r="I7903" i="11"/>
  <c r="I7895" i="11"/>
  <c r="I7887" i="11"/>
  <c r="I7879" i="11"/>
  <c r="I7871" i="11"/>
  <c r="I7863" i="11"/>
  <c r="I7858" i="11"/>
  <c r="I7853" i="11"/>
  <c r="I7847" i="11"/>
  <c r="I7842" i="11"/>
  <c r="I7837" i="11"/>
  <c r="I7831" i="11"/>
  <c r="I7826" i="11"/>
  <c r="I7821" i="11"/>
  <c r="I7815" i="11"/>
  <c r="I7810" i="11"/>
  <c r="I7805" i="11"/>
  <c r="I7799" i="11"/>
  <c r="I7794" i="11"/>
  <c r="I7789" i="11"/>
  <c r="I7783" i="11"/>
  <c r="I7778" i="11"/>
  <c r="I7773" i="11"/>
  <c r="I7767" i="11"/>
  <c r="I7762" i="11"/>
  <c r="I7757" i="11"/>
  <c r="I7751" i="11"/>
  <c r="I7746" i="11"/>
  <c r="I7741" i="11"/>
  <c r="I7735" i="11"/>
  <c r="I7730" i="11"/>
  <c r="I7725" i="11"/>
  <c r="I7719" i="11"/>
  <c r="I7714" i="11"/>
  <c r="I7709" i="11"/>
  <c r="I7703" i="11"/>
  <c r="I7698" i="11"/>
  <c r="I7693" i="11"/>
  <c r="I7687" i="11"/>
  <c r="I7682" i="11"/>
  <c r="I7677" i="11"/>
  <c r="I7671" i="11"/>
  <c r="I7666" i="11"/>
  <c r="I7661" i="11"/>
  <c r="I7655" i="11"/>
  <c r="I7650" i="11"/>
  <c r="I7645" i="11"/>
  <c r="I7639" i="11"/>
  <c r="I7634" i="11"/>
  <c r="I7629" i="11"/>
  <c r="I7623" i="11"/>
  <c r="I7618" i="11"/>
  <c r="I7613" i="11"/>
  <c r="I7607" i="11"/>
  <c r="I7602" i="11"/>
  <c r="I7597" i="11"/>
  <c r="I7591" i="11"/>
  <c r="I7586" i="11"/>
  <c r="I7581" i="11"/>
  <c r="I7575" i="11"/>
  <c r="I7570" i="11"/>
  <c r="I7565" i="11"/>
  <c r="I7559" i="11"/>
  <c r="I7554" i="11"/>
  <c r="I7549" i="11"/>
  <c r="I7543" i="11"/>
  <c r="I7538" i="11"/>
  <c r="I7533" i="11"/>
  <c r="I7527" i="11"/>
  <c r="I7522" i="11"/>
  <c r="I7517" i="11"/>
  <c r="I7511" i="11"/>
  <c r="I7506" i="11"/>
  <c r="I7501" i="11"/>
  <c r="I7495" i="11"/>
  <c r="I7490" i="11"/>
  <c r="I7485" i="11"/>
  <c r="I7479" i="11"/>
  <c r="I7474" i="11"/>
  <c r="I7469" i="11"/>
  <c r="I7463" i="11"/>
  <c r="I7458" i="11"/>
  <c r="I7453" i="11"/>
  <c r="I7447" i="11"/>
  <c r="I7442" i="11"/>
  <c r="I7437" i="11"/>
  <c r="I7431" i="11"/>
  <c r="I7426" i="11"/>
  <c r="I7421" i="11"/>
  <c r="I7415" i="11"/>
  <c r="I7410" i="11"/>
  <c r="I7405" i="11"/>
  <c r="I7399" i="11"/>
  <c r="I7394" i="11"/>
  <c r="I7389" i="11"/>
  <c r="I7383" i="11"/>
  <c r="I7378" i="11"/>
  <c r="I7373" i="11"/>
  <c r="I7367" i="11"/>
  <c r="I7362" i="11"/>
  <c r="I7357" i="11"/>
  <c r="I7351" i="11"/>
  <c r="I7346" i="11"/>
  <c r="I7341" i="11"/>
  <c r="I7335" i="11"/>
  <c r="I7330" i="11"/>
  <c r="I7325" i="11"/>
  <c r="I7319" i="11"/>
  <c r="I7314" i="11"/>
  <c r="I7309" i="11"/>
  <c r="I7303" i="11"/>
  <c r="I7298" i="11"/>
  <c r="I7293" i="11"/>
  <c r="I7287" i="11"/>
  <c r="I7282" i="11"/>
  <c r="I7277" i="11"/>
  <c r="I7271" i="11"/>
  <c r="I7266" i="11"/>
  <c r="I7261" i="11"/>
  <c r="I7255" i="11"/>
  <c r="I7250" i="11"/>
  <c r="I7245" i="11"/>
  <c r="I7239" i="11"/>
  <c r="I7234" i="11"/>
  <c r="I7229" i="11"/>
  <c r="I7223" i="11"/>
  <c r="I7218" i="11"/>
  <c r="I7213" i="11"/>
  <c r="I7207" i="11"/>
  <c r="I7202" i="11"/>
  <c r="I7197" i="11"/>
  <c r="I7191" i="11"/>
  <c r="I7186" i="11"/>
  <c r="I7181" i="11"/>
  <c r="I7175" i="11"/>
  <c r="I7170" i="11"/>
  <c r="I7165" i="11"/>
  <c r="I7159" i="11"/>
  <c r="I7154" i="11"/>
  <c r="I7149" i="11"/>
  <c r="I7143" i="11"/>
  <c r="I7138" i="11"/>
  <c r="I7133" i="11"/>
  <c r="I7127" i="11"/>
  <c r="I7122" i="11"/>
  <c r="I7117" i="11"/>
  <c r="I7111" i="11"/>
  <c r="I7106" i="11"/>
  <c r="I7101" i="11"/>
  <c r="I7095" i="11"/>
  <c r="I7090" i="11"/>
  <c r="I7085" i="11"/>
  <c r="I7079" i="11"/>
  <c r="I7074" i="11"/>
  <c r="I7069" i="11"/>
  <c r="I7063" i="11"/>
  <c r="I7058" i="11"/>
  <c r="I7053" i="11"/>
  <c r="I7047" i="11"/>
  <c r="I7042" i="11"/>
  <c r="I7037" i="11"/>
  <c r="I7031" i="11"/>
  <c r="I7026" i="11"/>
  <c r="I7021" i="11"/>
  <c r="I7015" i="11"/>
  <c r="I7010" i="11"/>
  <c r="I7005" i="11"/>
  <c r="I6999" i="11"/>
  <c r="I6994" i="11"/>
  <c r="I6989" i="11"/>
  <c r="I6983" i="11"/>
  <c r="I6978" i="11"/>
  <c r="I6973" i="11"/>
  <c r="I6967" i="11"/>
  <c r="I6962" i="11"/>
  <c r="I6957" i="11"/>
  <c r="I6951" i="11"/>
  <c r="I6946" i="11"/>
  <c r="I6941" i="11"/>
  <c r="I6935" i="11"/>
  <c r="I6930" i="11"/>
  <c r="I6925" i="11"/>
  <c r="I6919" i="11"/>
  <c r="I6914" i="11"/>
  <c r="I6909" i="11"/>
  <c r="I6903" i="11"/>
  <c r="I6898" i="11"/>
  <c r="I6893" i="11"/>
  <c r="I6887" i="11"/>
  <c r="I6882" i="11"/>
  <c r="I6877" i="11"/>
  <c r="I6871" i="11"/>
  <c r="I6866" i="11"/>
  <c r="I6861" i="11"/>
  <c r="I6855" i="11"/>
  <c r="I6850" i="11"/>
  <c r="I6845" i="11"/>
  <c r="I6839" i="11"/>
  <c r="I6834" i="11"/>
  <c r="I6829" i="11"/>
  <c r="I6823" i="11"/>
  <c r="I6818" i="11"/>
  <c r="I6813" i="11"/>
  <c r="I6807" i="11"/>
  <c r="I6802" i="11"/>
  <c r="I6797" i="11"/>
  <c r="I6791" i="11"/>
  <c r="I6786" i="11"/>
  <c r="I6781" i="11"/>
  <c r="I6775" i="11"/>
  <c r="I6770" i="11"/>
  <c r="I6765" i="11"/>
  <c r="I6759" i="11"/>
  <c r="I6754" i="11"/>
  <c r="I6750" i="11"/>
  <c r="I6746" i="11"/>
  <c r="I6742" i="11"/>
  <c r="I6738" i="11"/>
  <c r="I6734" i="11"/>
  <c r="I6730" i="11"/>
  <c r="I6726" i="11"/>
  <c r="I6722" i="11"/>
  <c r="I6718" i="11"/>
  <c r="I6714" i="11"/>
  <c r="I6710" i="11"/>
  <c r="I6706" i="11"/>
  <c r="I6702" i="11"/>
  <c r="I6698" i="11"/>
  <c r="I6694" i="11"/>
  <c r="I6690" i="11"/>
  <c r="I6686" i="11"/>
  <c r="I6682" i="11"/>
  <c r="I6678" i="11"/>
  <c r="I6674" i="11"/>
  <c r="I6670" i="11"/>
  <c r="I6666" i="11"/>
  <c r="I6662" i="11"/>
  <c r="I6658" i="11"/>
  <c r="I6654" i="11"/>
  <c r="I6650" i="11"/>
  <c r="I6646" i="11"/>
  <c r="I6642" i="11"/>
  <c r="I6638" i="11"/>
  <c r="I6634" i="11"/>
  <c r="I6630" i="11"/>
  <c r="I6626" i="11"/>
  <c r="I6622" i="11"/>
  <c r="I6618" i="11"/>
  <c r="I6614" i="11"/>
  <c r="I6610" i="11"/>
  <c r="I6606" i="11"/>
  <c r="I6602" i="11"/>
  <c r="I6598" i="11"/>
  <c r="I6594" i="11"/>
  <c r="I6590" i="11"/>
  <c r="I6586" i="11"/>
  <c r="I6582" i="11"/>
  <c r="I6578" i="11"/>
  <c r="I6574" i="11"/>
  <c r="I6570" i="11"/>
  <c r="I6566" i="11"/>
  <c r="I6562" i="11"/>
  <c r="I6558" i="11"/>
  <c r="I6554" i="11"/>
  <c r="I6550" i="11"/>
  <c r="I6546" i="11"/>
  <c r="I6542" i="11"/>
  <c r="I6538" i="11"/>
  <c r="I6534" i="11"/>
  <c r="I6530" i="11"/>
  <c r="I6526" i="11"/>
  <c r="I6522" i="11"/>
  <c r="I6518" i="11"/>
  <c r="I6514" i="11"/>
  <c r="I6510" i="11"/>
  <c r="I6506" i="11"/>
  <c r="I6502" i="11"/>
  <c r="I6498" i="11"/>
  <c r="I6494" i="11"/>
  <c r="I6490" i="11"/>
  <c r="I6486" i="11"/>
  <c r="I6482" i="11"/>
  <c r="I6478" i="11"/>
  <c r="I6474" i="11"/>
  <c r="I6470" i="11"/>
  <c r="I6466" i="11"/>
  <c r="I6462" i="11"/>
  <c r="I6458" i="11"/>
  <c r="I6454" i="11"/>
  <c r="I6450" i="11"/>
  <c r="I6446" i="11"/>
  <c r="I6442" i="11"/>
  <c r="I6438" i="11"/>
  <c r="I6434" i="11"/>
  <c r="I6430" i="11"/>
  <c r="I6426" i="11"/>
  <c r="I6422" i="11"/>
  <c r="I6418" i="11"/>
  <c r="I6414" i="11"/>
  <c r="I6410" i="11"/>
  <c r="I6406" i="11"/>
  <c r="I6402" i="11"/>
  <c r="I6398" i="11"/>
  <c r="I6394" i="11"/>
  <c r="I6390" i="11"/>
  <c r="I6386" i="11"/>
  <c r="I6382" i="11"/>
  <c r="I6378" i="11"/>
  <c r="I6374" i="11"/>
  <c r="I6370" i="11"/>
  <c r="I6366" i="11"/>
  <c r="I6362" i="11"/>
  <c r="I6358" i="11"/>
  <c r="I6354" i="11"/>
  <c r="I6350" i="11"/>
  <c r="I6346" i="11"/>
  <c r="I6342" i="11"/>
  <c r="I6338" i="11"/>
  <c r="I6334" i="11"/>
  <c r="I6330" i="11"/>
  <c r="I6326" i="11"/>
  <c r="I6322" i="11"/>
  <c r="I6318" i="11"/>
  <c r="I6314" i="11"/>
  <c r="I6310" i="11"/>
  <c r="I6306" i="11"/>
  <c r="I6302" i="11"/>
  <c r="I6298" i="11"/>
  <c r="I6294" i="11"/>
  <c r="I6290" i="11"/>
  <c r="I6286" i="11"/>
  <c r="I6282" i="11"/>
  <c r="I6278" i="11"/>
  <c r="I6274" i="11"/>
  <c r="I6270" i="11"/>
  <c r="I6266" i="11"/>
  <c r="I6262" i="11"/>
  <c r="I6258" i="11"/>
  <c r="I6254" i="11"/>
  <c r="I6250" i="11"/>
  <c r="I6246" i="11"/>
  <c r="I6242" i="11"/>
  <c r="I6238" i="11"/>
  <c r="I6234" i="11"/>
  <c r="I6230" i="11"/>
  <c r="I6226" i="11"/>
  <c r="I6222" i="11"/>
  <c r="I6218" i="11"/>
  <c r="I6214" i="11"/>
  <c r="I6210" i="11"/>
  <c r="I6206" i="11"/>
  <c r="I6202" i="11"/>
  <c r="I6198" i="11"/>
  <c r="I6194" i="11"/>
  <c r="I6190" i="11"/>
  <c r="I6186" i="11"/>
  <c r="I6182" i="11"/>
  <c r="I6178" i="11"/>
  <c r="I6174" i="11"/>
  <c r="I6170" i="11"/>
  <c r="I6166" i="11"/>
  <c r="I6162" i="11"/>
  <c r="I6158" i="11"/>
  <c r="I6154" i="11"/>
  <c r="I6150" i="11"/>
  <c r="I6146" i="11"/>
  <c r="I6142" i="11"/>
  <c r="I6138" i="11"/>
  <c r="I6134" i="11"/>
  <c r="I6130" i="11"/>
  <c r="I6126" i="11"/>
  <c r="I6122" i="11"/>
  <c r="I6118" i="11"/>
  <c r="I6114" i="11"/>
  <c r="I6110" i="11"/>
  <c r="I6106" i="11"/>
  <c r="I6102" i="11"/>
  <c r="I6098" i="11"/>
  <c r="I6094" i="11"/>
  <c r="I6090" i="11"/>
  <c r="I6086" i="11"/>
  <c r="I6082" i="11"/>
  <c r="I6078" i="11"/>
  <c r="I6074" i="11"/>
  <c r="I6070" i="11"/>
  <c r="I6066" i="11"/>
  <c r="I6062" i="11"/>
  <c r="I6058" i="11"/>
  <c r="I6054" i="11"/>
  <c r="I6050" i="11"/>
  <c r="I6046" i="11"/>
  <c r="I6042" i="11"/>
  <c r="I6038" i="11"/>
  <c r="I6034" i="11"/>
  <c r="I6030" i="11"/>
  <c r="I6026" i="11"/>
  <c r="I6022" i="11"/>
  <c r="I6018" i="11"/>
  <c r="I6014" i="11"/>
  <c r="I6010" i="11"/>
  <c r="I6006" i="11"/>
  <c r="I6002" i="11"/>
  <c r="I5998" i="11"/>
  <c r="I5994" i="11"/>
  <c r="I5990" i="11"/>
  <c r="I5986" i="11"/>
  <c r="I5982" i="11"/>
  <c r="I5978" i="11"/>
  <c r="I5974" i="11"/>
  <c r="I5970" i="11"/>
  <c r="I5966" i="11"/>
  <c r="I5962" i="11"/>
  <c r="I5958" i="11"/>
  <c r="I5954" i="11"/>
  <c r="I5950" i="11"/>
  <c r="I5946" i="11"/>
  <c r="I5942" i="11"/>
  <c r="I5938" i="11"/>
  <c r="I5934" i="11"/>
  <c r="I5930" i="11"/>
  <c r="I5926" i="11"/>
  <c r="I5922" i="11"/>
  <c r="I5918" i="11"/>
  <c r="I5914" i="11"/>
  <c r="I5910" i="11"/>
  <c r="I5906" i="11"/>
  <c r="I5902" i="11"/>
  <c r="I5898" i="11"/>
  <c r="I5894" i="11"/>
  <c r="I5890" i="11"/>
  <c r="I5886" i="11"/>
  <c r="I5882" i="11"/>
  <c r="I5878" i="11"/>
  <c r="I5874" i="11"/>
  <c r="I5870" i="11"/>
  <c r="I5866" i="11"/>
  <c r="I5862" i="11"/>
  <c r="I5858" i="11"/>
  <c r="I5854" i="11"/>
  <c r="I5850" i="11"/>
  <c r="I5846" i="11"/>
  <c r="I5842" i="11"/>
  <c r="I5838" i="11"/>
  <c r="I5834" i="11"/>
  <c r="I5830" i="11"/>
  <c r="I5826" i="11"/>
  <c r="I5822" i="11"/>
  <c r="I5818" i="11"/>
  <c r="I5814" i="11"/>
  <c r="I5810" i="11"/>
  <c r="I5806" i="11"/>
  <c r="I5802" i="11"/>
  <c r="I5798" i="11"/>
  <c r="I5794" i="11"/>
  <c r="I5790" i="11"/>
  <c r="I5786" i="11"/>
  <c r="I5782" i="11"/>
  <c r="I5778" i="11"/>
  <c r="I5774" i="11"/>
  <c r="I5770" i="11"/>
  <c r="I5766" i="11"/>
  <c r="I5762" i="11"/>
  <c r="I5758" i="11"/>
  <c r="I5754" i="11"/>
  <c r="I5750" i="11"/>
  <c r="I5746" i="11"/>
  <c r="I5742" i="11"/>
  <c r="I5738" i="11"/>
  <c r="I5734" i="11"/>
  <c r="I5730" i="11"/>
  <c r="I5726" i="11"/>
  <c r="I5722" i="11"/>
  <c r="I5718" i="11"/>
  <c r="I5714" i="11"/>
  <c r="I5710" i="11"/>
  <c r="I5706" i="11"/>
  <c r="I5702" i="11"/>
  <c r="I5698" i="11"/>
  <c r="I5694" i="11"/>
  <c r="I5690" i="11"/>
  <c r="I5686" i="11"/>
  <c r="I5682" i="11"/>
  <c r="I5678" i="11"/>
  <c r="I5674" i="11"/>
  <c r="I5670" i="11"/>
  <c r="I5666" i="11"/>
  <c r="I5662" i="11"/>
  <c r="I5658" i="11"/>
  <c r="I5654" i="11"/>
  <c r="I5650" i="11"/>
  <c r="I5646" i="11"/>
  <c r="I5642" i="11"/>
  <c r="I5638" i="11"/>
  <c r="I5634" i="11"/>
  <c r="I5630" i="11"/>
  <c r="I5626" i="11"/>
  <c r="I5622" i="11"/>
  <c r="I5618" i="11"/>
  <c r="I5614" i="11"/>
  <c r="I5610" i="11"/>
  <c r="I5606" i="11"/>
  <c r="I5602" i="11"/>
  <c r="I5598" i="11"/>
  <c r="I5594" i="11"/>
  <c r="I5590" i="11"/>
  <c r="I5586" i="11"/>
  <c r="I5582" i="11"/>
  <c r="I5578" i="11"/>
  <c r="I5574" i="11"/>
  <c r="I5570" i="11"/>
  <c r="I5566" i="11"/>
  <c r="I5562" i="11"/>
  <c r="I5558" i="11"/>
  <c r="I5554" i="11"/>
  <c r="I5550" i="11"/>
  <c r="I5546" i="11"/>
  <c r="I5542" i="11"/>
  <c r="I5538" i="11"/>
  <c r="I5534" i="11"/>
  <c r="I5530" i="11"/>
  <c r="I5526" i="11"/>
  <c r="I5522" i="11"/>
  <c r="I5518" i="11"/>
  <c r="I5514" i="11"/>
  <c r="I5510" i="11"/>
  <c r="I5506" i="11"/>
  <c r="I5502" i="11"/>
  <c r="I5498" i="11"/>
  <c r="I5494" i="11"/>
  <c r="I5490" i="11"/>
  <c r="I5486" i="11"/>
  <c r="I5482" i="11"/>
  <c r="I5478" i="11"/>
  <c r="I5474" i="11"/>
  <c r="I5470" i="11"/>
  <c r="I5466" i="11"/>
  <c r="I5462" i="11"/>
  <c r="I5458" i="11"/>
  <c r="I5454" i="11"/>
  <c r="I5450" i="11"/>
  <c r="I5446" i="11"/>
  <c r="I5442" i="11"/>
  <c r="I5438" i="11"/>
  <c r="I5434" i="11"/>
  <c r="I5430" i="11"/>
  <c r="I5426" i="11"/>
  <c r="I5422" i="11"/>
  <c r="I5418" i="11"/>
  <c r="I5414" i="11"/>
  <c r="I5410" i="11"/>
  <c r="I5406" i="11"/>
  <c r="I5402" i="11"/>
  <c r="I5398" i="11"/>
  <c r="I5394" i="11"/>
  <c r="I5390" i="11"/>
  <c r="I5386" i="11"/>
  <c r="I5382" i="11"/>
  <c r="I5378" i="11"/>
  <c r="I5374" i="11"/>
  <c r="I5370" i="11"/>
  <c r="I5366" i="11"/>
  <c r="I5362" i="11"/>
  <c r="I5358" i="11"/>
  <c r="I5354" i="11"/>
  <c r="I5350" i="11"/>
  <c r="I5346" i="11"/>
  <c r="I5342" i="11"/>
  <c r="I5338" i="11"/>
  <c r="I5334" i="11"/>
  <c r="I5330" i="11"/>
  <c r="I5326" i="11"/>
  <c r="I5322" i="11"/>
  <c r="I5318" i="11"/>
  <c r="I5314" i="11"/>
  <c r="I5310" i="11"/>
  <c r="I5306" i="11"/>
  <c r="I5302" i="11"/>
  <c r="I5298" i="11"/>
  <c r="I5294" i="11"/>
  <c r="I5290" i="11"/>
  <c r="I5286" i="11"/>
  <c r="I5282" i="11"/>
  <c r="I5278" i="11"/>
  <c r="I5274" i="11"/>
  <c r="I5270" i="11"/>
  <c r="I5266" i="11"/>
  <c r="I5262" i="11"/>
  <c r="I5258" i="11"/>
  <c r="I5254" i="11"/>
  <c r="I5250" i="11"/>
  <c r="I5246" i="11"/>
  <c r="I5242" i="11"/>
  <c r="I5238" i="11"/>
  <c r="I5234" i="11"/>
  <c r="I5230" i="11"/>
  <c r="I5226" i="11"/>
  <c r="I5222" i="11"/>
  <c r="I5218" i="11"/>
  <c r="I5214" i="11"/>
  <c r="I5210" i="11"/>
  <c r="I5206" i="11"/>
  <c r="I5202" i="11"/>
  <c r="I5198" i="11"/>
  <c r="I5194" i="11"/>
  <c r="I5190" i="11"/>
  <c r="I5186" i="11"/>
  <c r="I5182" i="11"/>
  <c r="I5178" i="11"/>
  <c r="I5174" i="11"/>
  <c r="I5170" i="11"/>
  <c r="I5166" i="11"/>
  <c r="I5162" i="11"/>
  <c r="I5158" i="11"/>
  <c r="I5154" i="11"/>
  <c r="I5150" i="11"/>
  <c r="I5146" i="11"/>
  <c r="I5142" i="11"/>
  <c r="I5138" i="11"/>
  <c r="I5134" i="11"/>
  <c r="I5130" i="11"/>
  <c r="I5126" i="11"/>
  <c r="I5122" i="11"/>
  <c r="I5118" i="11"/>
  <c r="I5114" i="11"/>
  <c r="I5110" i="11"/>
  <c r="I5106" i="11"/>
  <c r="I5102" i="11"/>
  <c r="I5098" i="11"/>
  <c r="I5094" i="11"/>
  <c r="I5090" i="11"/>
  <c r="I5086" i="11"/>
  <c r="I5082" i="11"/>
  <c r="I5078" i="11"/>
  <c r="I5074" i="11"/>
  <c r="I5070" i="11"/>
  <c r="I5066" i="11"/>
  <c r="I5062" i="11"/>
  <c r="I5058" i="11"/>
  <c r="I5054" i="11"/>
  <c r="I5050" i="11"/>
  <c r="I5046" i="11"/>
  <c r="I5042" i="11"/>
  <c r="I5038" i="11"/>
  <c r="I5034" i="11"/>
  <c r="I5030" i="11"/>
  <c r="I5026" i="11"/>
  <c r="I5022" i="11"/>
  <c r="I5018" i="11"/>
  <c r="I5014" i="11"/>
  <c r="I5010" i="11"/>
  <c r="I5006" i="11"/>
  <c r="I5002" i="11"/>
  <c r="I4998" i="11"/>
  <c r="I4994" i="11"/>
  <c r="I4990" i="11"/>
  <c r="I4986" i="11"/>
  <c r="I4982" i="11"/>
  <c r="I4978" i="11"/>
  <c r="I4974" i="11"/>
  <c r="I4970" i="11"/>
  <c r="I4966" i="11"/>
  <c r="I4962" i="11"/>
  <c r="I4958" i="11"/>
  <c r="I4954" i="11"/>
  <c r="I4950" i="11"/>
  <c r="I4946" i="11"/>
  <c r="I4942" i="11"/>
  <c r="I4938" i="11"/>
  <c r="I4934" i="11"/>
  <c r="I4930" i="11"/>
  <c r="I4926" i="11"/>
  <c r="I4922" i="11"/>
  <c r="I4918" i="11"/>
  <c r="I4914" i="11"/>
  <c r="I4910" i="11"/>
  <c r="I4906" i="11"/>
  <c r="I4902" i="11"/>
  <c r="I4898" i="11"/>
  <c r="I4894" i="11"/>
  <c r="I4890" i="11"/>
  <c r="I4886" i="11"/>
  <c r="I4882" i="11"/>
  <c r="I4878" i="11"/>
  <c r="I4874" i="11"/>
  <c r="I4870" i="11"/>
  <c r="I4866" i="11"/>
  <c r="I4862" i="11"/>
  <c r="I4858" i="11"/>
  <c r="I4854" i="11"/>
  <c r="I4850" i="11"/>
  <c r="I4846" i="11"/>
  <c r="I4842" i="11"/>
  <c r="I4838" i="11"/>
  <c r="I4834" i="11"/>
  <c r="I4830" i="11"/>
  <c r="I4826" i="11"/>
  <c r="I4822" i="11"/>
  <c r="I4818" i="11"/>
  <c r="I4814" i="11"/>
  <c r="I4810" i="11"/>
  <c r="I4806" i="11"/>
  <c r="I4802" i="11"/>
  <c r="I4798" i="11"/>
  <c r="I4794" i="11"/>
  <c r="I4790" i="11"/>
  <c r="I4786" i="11"/>
  <c r="I4782" i="11"/>
  <c r="I4778" i="11"/>
  <c r="I4774" i="11"/>
  <c r="I4770" i="11"/>
  <c r="I4766" i="11"/>
  <c r="I4762" i="11"/>
  <c r="I4758" i="11"/>
  <c r="I4754" i="11"/>
  <c r="I4750" i="11"/>
  <c r="I4746" i="11"/>
  <c r="I4742" i="11"/>
  <c r="I4738" i="11"/>
  <c r="I4734" i="11"/>
  <c r="I4730" i="11"/>
  <c r="I4726" i="11"/>
  <c r="I4722" i="11"/>
  <c r="I4718" i="11"/>
  <c r="I4714" i="11"/>
  <c r="I4710" i="11"/>
  <c r="I4706" i="11"/>
  <c r="I4702" i="11"/>
  <c r="I4698" i="11"/>
  <c r="I4694" i="11"/>
  <c r="I4690" i="11"/>
  <c r="I4686" i="11"/>
  <c r="I4682" i="11"/>
  <c r="I4678" i="11"/>
  <c r="I4674" i="11"/>
  <c r="I4670" i="11"/>
  <c r="I4666" i="11"/>
  <c r="I4662" i="11"/>
  <c r="I4658" i="11"/>
  <c r="I4654" i="11"/>
  <c r="I4650" i="11"/>
  <c r="I4646" i="11"/>
  <c r="I4642" i="11"/>
  <c r="I4638" i="11"/>
  <c r="I4634" i="11"/>
  <c r="I4630" i="11"/>
  <c r="I4626" i="11"/>
  <c r="I4622" i="11"/>
  <c r="I4618" i="11"/>
  <c r="I4614" i="11"/>
  <c r="I4610" i="11"/>
  <c r="I4606" i="11"/>
  <c r="I4602" i="11"/>
  <c r="I4598" i="11"/>
  <c r="I4594" i="11"/>
  <c r="I4590" i="11"/>
  <c r="I4586" i="11"/>
  <c r="I4582" i="11"/>
  <c r="I4578" i="11"/>
  <c r="I4574" i="11"/>
  <c r="I4570" i="11"/>
  <c r="I4566" i="11"/>
  <c r="I4562" i="11"/>
  <c r="I4558" i="11"/>
  <c r="I4554" i="11"/>
  <c r="I4550" i="11"/>
  <c r="I4546" i="11"/>
  <c r="I4542" i="11"/>
  <c r="I4538" i="11"/>
  <c r="I4534" i="11"/>
  <c r="I4530" i="11"/>
  <c r="I4526" i="11"/>
  <c r="I4522" i="11"/>
  <c r="I4518" i="11"/>
  <c r="I4514" i="11"/>
  <c r="I4510" i="11"/>
  <c r="I4506" i="11"/>
  <c r="I4502" i="11"/>
  <c r="I4498" i="11"/>
  <c r="I4494" i="11"/>
  <c r="I4490" i="11"/>
  <c r="I4486" i="11"/>
  <c r="I4482" i="11"/>
  <c r="I4478" i="11"/>
  <c r="I4474" i="11"/>
  <c r="I4470" i="11"/>
  <c r="I4466" i="11"/>
  <c r="I4462" i="11"/>
  <c r="I4458" i="11"/>
  <c r="I4454" i="11"/>
  <c r="I4450" i="11"/>
  <c r="I4446" i="11"/>
  <c r="I4442" i="11"/>
  <c r="I4438" i="11"/>
  <c r="I4434" i="11"/>
  <c r="I4430" i="11"/>
  <c r="I4426" i="11"/>
  <c r="I4422" i="11"/>
  <c r="I4418" i="11"/>
  <c r="I4414" i="11"/>
  <c r="I4410" i="11"/>
  <c r="I4406" i="11"/>
  <c r="I4402" i="11"/>
  <c r="I4398" i="11"/>
  <c r="I4394" i="11"/>
  <c r="I4390" i="11"/>
  <c r="I4386" i="11"/>
  <c r="I4382" i="11"/>
  <c r="I4378" i="11"/>
  <c r="I4374" i="11"/>
  <c r="I4370" i="11"/>
  <c r="I4366" i="11"/>
  <c r="I4362" i="11"/>
  <c r="I4358" i="11"/>
  <c r="I4354" i="11"/>
  <c r="I4350" i="11"/>
  <c r="I4346" i="11"/>
  <c r="I4342" i="11"/>
  <c r="I4338" i="11"/>
  <c r="I4334" i="11"/>
  <c r="I4330" i="11"/>
  <c r="I4326" i="11"/>
  <c r="I4322" i="11"/>
  <c r="I4318" i="11"/>
  <c r="I4314" i="11"/>
  <c r="I4310" i="11"/>
  <c r="I4306" i="11"/>
  <c r="I4302" i="11"/>
  <c r="I4298" i="11"/>
  <c r="I4294" i="11"/>
  <c r="I4290" i="11"/>
  <c r="I4286" i="11"/>
  <c r="I4282" i="11"/>
  <c r="I4278" i="11"/>
  <c r="I4274" i="11"/>
  <c r="I4270" i="11"/>
  <c r="I4266" i="11"/>
  <c r="I4262" i="11"/>
  <c r="I4258" i="11"/>
  <c r="I4254" i="11"/>
  <c r="I4250" i="11"/>
  <c r="I4246" i="11"/>
  <c r="I4242" i="11"/>
  <c r="I4238" i="11"/>
  <c r="I4234" i="11"/>
  <c r="I4230" i="11"/>
  <c r="I4226" i="11"/>
  <c r="I4222" i="11"/>
  <c r="I4218" i="11"/>
  <c r="I4214" i="11"/>
  <c r="I4210" i="11"/>
  <c r="I4206" i="11"/>
  <c r="I4202" i="11"/>
  <c r="I4198" i="11"/>
  <c r="I4194" i="11"/>
  <c r="I4190" i="11"/>
  <c r="I4186" i="11"/>
  <c r="I4182" i="11"/>
  <c r="I4178" i="11"/>
  <c r="I4174" i="11"/>
  <c r="I4170" i="11"/>
  <c r="I4166" i="11"/>
  <c r="I4162" i="11"/>
  <c r="I4158" i="11"/>
  <c r="I4154" i="11"/>
  <c r="I4150" i="11"/>
  <c r="I4146" i="11"/>
  <c r="I4142" i="11"/>
  <c r="I4138" i="11"/>
  <c r="I4134" i="11"/>
  <c r="I4130" i="11"/>
  <c r="I4126" i="11"/>
  <c r="I4122" i="11"/>
  <c r="I4118" i="11"/>
  <c r="I4114" i="11"/>
  <c r="I4110" i="11"/>
  <c r="I4106" i="11"/>
  <c r="I4102" i="11"/>
  <c r="I4098" i="11"/>
  <c r="I4094" i="11"/>
  <c r="I4090" i="11"/>
  <c r="I4086" i="11"/>
  <c r="I4082" i="11"/>
  <c r="I4078" i="11"/>
  <c r="I4074" i="11"/>
  <c r="I4070" i="11"/>
  <c r="I4066" i="11"/>
  <c r="I4062" i="11"/>
  <c r="I4058" i="11"/>
  <c r="I4054" i="11"/>
  <c r="I4050" i="11"/>
  <c r="I4046" i="11"/>
  <c r="I4042" i="11"/>
  <c r="I4038" i="11"/>
  <c r="I4034" i="11"/>
  <c r="I4030" i="11"/>
  <c r="I4026" i="11"/>
  <c r="I4022" i="11"/>
  <c r="I4018" i="11"/>
  <c r="I4014" i="11"/>
  <c r="I4010" i="11"/>
  <c r="I4006" i="11"/>
  <c r="I4002" i="11"/>
  <c r="I3998" i="11"/>
  <c r="I3994" i="11"/>
  <c r="I3990" i="11"/>
  <c r="I3986" i="11"/>
  <c r="I3982" i="11"/>
  <c r="I3978" i="11"/>
  <c r="I3974" i="11"/>
  <c r="I3970" i="11"/>
  <c r="I3966" i="11"/>
  <c r="I3962" i="11"/>
  <c r="I3958" i="11"/>
  <c r="I3954" i="11"/>
  <c r="I3950" i="11"/>
  <c r="I3946" i="11"/>
  <c r="I3942" i="11"/>
  <c r="I3938" i="11"/>
  <c r="I3934" i="11"/>
  <c r="I3930" i="11"/>
  <c r="I3926" i="11"/>
  <c r="I3922" i="11"/>
  <c r="I3918" i="11"/>
  <c r="I3914" i="11"/>
  <c r="I3910" i="11"/>
  <c r="I3906" i="11"/>
  <c r="I3902" i="11"/>
  <c r="I3898" i="11"/>
  <c r="I3894" i="11"/>
  <c r="I3890" i="11"/>
  <c r="I3886" i="11"/>
  <c r="I3882" i="11"/>
  <c r="I3878" i="11"/>
  <c r="I3874" i="11"/>
  <c r="I3870" i="11"/>
  <c r="I3866" i="11"/>
  <c r="I3862" i="11"/>
  <c r="I3858" i="11"/>
  <c r="I3854" i="11"/>
  <c r="I3850" i="11"/>
  <c r="I3846" i="11"/>
  <c r="I3842" i="11"/>
  <c r="I3838" i="11"/>
  <c r="I3834" i="11"/>
  <c r="I3830" i="11"/>
  <c r="I3826" i="11"/>
  <c r="I3822" i="11"/>
  <c r="I3818" i="11"/>
  <c r="I3814" i="11"/>
  <c r="I3810" i="11"/>
  <c r="I3806" i="11"/>
  <c r="I3802" i="11"/>
  <c r="I3798" i="11"/>
  <c r="I3794" i="11"/>
  <c r="I3790" i="11"/>
  <c r="I3786" i="11"/>
  <c r="I3782" i="11"/>
  <c r="I3778" i="11"/>
  <c r="I3774" i="11"/>
  <c r="I3770" i="11"/>
  <c r="I3766" i="11"/>
  <c r="I3762" i="11"/>
  <c r="I3758" i="11"/>
  <c r="I3754" i="11"/>
  <c r="I3750" i="11"/>
  <c r="I3746" i="11"/>
  <c r="I3742" i="11"/>
  <c r="I3738" i="11"/>
  <c r="I3734" i="11"/>
  <c r="I3730" i="11"/>
  <c r="I3726" i="11"/>
  <c r="I3722" i="11"/>
  <c r="I3718" i="11"/>
  <c r="I3714" i="11"/>
  <c r="I3710" i="11"/>
  <c r="I3706" i="11"/>
  <c r="I3702" i="11"/>
  <c r="I3698" i="11"/>
  <c r="I3694" i="11"/>
  <c r="I3690" i="11"/>
  <c r="I3686" i="11"/>
  <c r="I3682" i="11"/>
  <c r="I3678" i="11"/>
  <c r="I3674" i="11"/>
  <c r="I3670" i="11"/>
  <c r="I3666" i="11"/>
  <c r="I3662" i="11"/>
  <c r="I3658" i="11"/>
  <c r="I3654" i="11"/>
  <c r="I3650" i="11"/>
  <c r="I3646" i="11"/>
  <c r="I3642" i="11"/>
  <c r="I3638" i="11"/>
  <c r="I3634" i="11"/>
  <c r="I3630" i="11"/>
  <c r="I3626" i="11"/>
  <c r="I3622" i="11"/>
  <c r="I3618" i="11"/>
  <c r="I3614" i="11"/>
  <c r="I3610" i="11"/>
  <c r="I3606" i="11"/>
  <c r="I3602" i="11"/>
  <c r="I3598" i="11"/>
  <c r="I3594" i="11"/>
  <c r="I3590" i="11"/>
  <c r="I3586" i="11"/>
  <c r="I3582" i="11"/>
  <c r="I3578" i="11"/>
  <c r="I3574" i="11"/>
  <c r="I3570" i="11"/>
  <c r="I3566" i="11"/>
  <c r="I3562" i="11"/>
  <c r="I3558" i="11"/>
  <c r="I3554" i="11"/>
  <c r="I3550" i="11"/>
  <c r="I3546" i="11"/>
  <c r="I3542" i="11"/>
  <c r="I3538" i="11"/>
  <c r="I3534" i="11"/>
  <c r="I3530" i="11"/>
  <c r="I3526" i="11"/>
  <c r="I3522" i="11"/>
  <c r="I3518" i="11"/>
  <c r="I3514" i="11"/>
  <c r="I3510" i="11"/>
  <c r="I3506" i="11"/>
  <c r="I3502" i="11"/>
  <c r="I3498" i="11"/>
  <c r="I3494" i="11"/>
  <c r="I3490" i="11"/>
  <c r="I3486" i="11"/>
  <c r="I3482" i="11"/>
  <c r="I3478" i="11"/>
  <c r="I3474" i="11"/>
  <c r="I3470" i="11"/>
  <c r="I3466" i="11"/>
  <c r="I3462" i="11"/>
  <c r="I3458" i="11"/>
  <c r="I3454" i="11"/>
  <c r="I3450" i="11"/>
  <c r="I3446" i="11"/>
  <c r="I3442" i="11"/>
  <c r="I3438" i="11"/>
  <c r="I3434" i="11"/>
  <c r="I3430" i="11"/>
  <c r="I3426" i="11"/>
  <c r="I3422" i="11"/>
  <c r="I3418" i="11"/>
  <c r="I3414" i="11"/>
  <c r="I3410" i="11"/>
  <c r="I3406" i="11"/>
  <c r="I3402" i="11"/>
  <c r="I3398" i="11"/>
  <c r="I3394" i="11"/>
  <c r="I3390" i="11"/>
  <c r="I3386" i="11"/>
  <c r="I3382" i="11"/>
  <c r="I3378" i="11"/>
  <c r="I3374" i="11"/>
  <c r="I3370" i="11"/>
  <c r="I3366" i="11"/>
  <c r="I3362" i="11"/>
  <c r="I3358" i="11"/>
  <c r="I3354" i="11"/>
  <c r="I3350" i="11"/>
  <c r="I3346" i="11"/>
  <c r="I3342" i="11"/>
  <c r="I3338" i="11"/>
  <c r="I3334" i="11"/>
  <c r="I3330" i="11"/>
  <c r="I3326" i="11"/>
  <c r="I3322" i="11"/>
  <c r="I3318" i="11"/>
  <c r="I3314" i="11"/>
  <c r="I3310" i="11"/>
  <c r="I3306" i="11"/>
  <c r="I3302" i="11"/>
  <c r="I3298" i="11"/>
  <c r="I3294" i="11"/>
  <c r="I3290" i="11"/>
  <c r="I3286" i="11"/>
  <c r="I3282" i="11"/>
  <c r="I3278" i="11"/>
  <c r="I3274" i="11"/>
  <c r="I3270" i="11"/>
  <c r="I3266" i="11"/>
  <c r="I3262" i="11"/>
  <c r="I3258" i="11"/>
  <c r="I3254" i="11"/>
  <c r="I3250" i="11"/>
  <c r="I3246" i="11"/>
  <c r="I3242" i="11"/>
  <c r="I3238" i="11"/>
  <c r="I3234" i="11"/>
  <c r="I3230" i="11"/>
  <c r="I3226" i="11"/>
  <c r="I3222" i="11"/>
  <c r="I3218" i="11"/>
  <c r="I3214" i="11"/>
  <c r="I3210" i="11"/>
  <c r="I3206" i="11"/>
  <c r="I3202" i="11"/>
  <c r="I3198" i="11"/>
  <c r="I3194" i="11"/>
  <c r="I3190" i="11"/>
  <c r="I3186" i="11"/>
  <c r="I3182" i="11"/>
  <c r="I3178" i="11"/>
  <c r="I3174" i="11"/>
  <c r="I3170" i="11"/>
  <c r="I3166" i="11"/>
  <c r="I3162" i="11"/>
  <c r="I3158" i="11"/>
  <c r="I3154" i="11"/>
  <c r="I3150" i="11"/>
  <c r="I3146" i="11"/>
  <c r="I3142" i="11"/>
  <c r="I3138" i="11"/>
  <c r="I3134" i="11"/>
  <c r="I3130" i="11"/>
  <c r="I3126" i="11"/>
  <c r="I3122" i="11"/>
  <c r="I3118" i="11"/>
  <c r="I3114" i="11"/>
  <c r="I3110" i="11"/>
  <c r="I3106" i="11"/>
  <c r="I3102" i="11"/>
  <c r="I3098" i="11"/>
  <c r="I3094" i="11"/>
  <c r="I3090" i="11"/>
  <c r="I3086" i="11"/>
  <c r="I3082" i="11"/>
  <c r="I3078" i="11"/>
  <c r="I3074" i="11"/>
  <c r="I3070" i="11"/>
  <c r="I3066" i="11"/>
  <c r="I3062" i="11"/>
  <c r="I3058" i="11"/>
  <c r="I3054" i="11"/>
  <c r="I3050" i="11"/>
  <c r="I3046" i="11"/>
  <c r="I3042" i="11"/>
  <c r="I3038" i="11"/>
  <c r="I3034" i="11"/>
  <c r="I3030" i="11"/>
  <c r="I3026" i="11"/>
  <c r="I3022" i="11"/>
  <c r="I3018" i="11"/>
  <c r="I3014" i="11"/>
  <c r="I3010" i="11"/>
  <c r="I3006" i="11"/>
  <c r="I3002" i="11"/>
  <c r="I2998" i="11"/>
  <c r="I2994" i="11"/>
  <c r="I2990" i="11"/>
  <c r="I2986" i="11"/>
  <c r="I2982" i="11"/>
  <c r="I2978" i="11"/>
  <c r="I2974" i="11"/>
  <c r="I2970" i="11"/>
  <c r="I2966" i="11"/>
  <c r="I2962" i="11"/>
  <c r="I2958" i="11"/>
  <c r="I2954" i="11"/>
  <c r="I2950" i="11"/>
  <c r="I2946" i="11"/>
  <c r="I2942" i="11"/>
  <c r="I2938" i="11"/>
  <c r="I2934" i="11"/>
  <c r="I2930" i="11"/>
  <c r="I2926" i="11"/>
  <c r="I2922" i="11"/>
  <c r="I2918" i="11"/>
  <c r="I2914" i="11"/>
  <c r="I2910" i="11"/>
  <c r="I2906" i="11"/>
  <c r="I2902" i="11"/>
  <c r="I2898" i="11"/>
  <c r="I2894" i="11"/>
  <c r="I2890" i="11"/>
  <c r="I2886" i="11"/>
  <c r="I2882" i="11"/>
  <c r="I2878" i="11"/>
  <c r="I2874" i="11"/>
  <c r="I2870" i="11"/>
  <c r="I2866" i="11"/>
  <c r="I2862" i="11"/>
  <c r="I2858" i="11"/>
  <c r="I2854" i="11"/>
  <c r="I2850" i="11"/>
  <c r="I2846" i="11"/>
  <c r="I2842" i="11"/>
  <c r="I2838" i="11"/>
  <c r="I2834" i="11"/>
  <c r="I2830" i="11"/>
  <c r="I2826" i="11"/>
  <c r="I2822" i="11"/>
  <c r="I2818" i="11"/>
  <c r="I2814" i="11"/>
  <c r="I2810" i="11"/>
  <c r="I2806" i="11"/>
  <c r="I2802" i="11"/>
  <c r="I2798" i="11"/>
  <c r="I2794" i="11"/>
  <c r="I2790" i="11"/>
  <c r="I9999" i="11"/>
  <c r="I9919" i="11"/>
  <c r="I9839" i="11"/>
  <c r="I9743" i="11"/>
  <c r="I9663" i="11"/>
  <c r="I9583" i="11"/>
  <c r="I9487" i="11"/>
  <c r="I9407" i="11"/>
  <c r="I9355" i="11"/>
  <c r="I9307" i="11"/>
  <c r="I9263" i="11"/>
  <c r="I9227" i="11"/>
  <c r="I9179" i="11"/>
  <c r="I9135" i="11"/>
  <c r="I9099" i="11"/>
  <c r="I9051" i="11"/>
  <c r="I9007" i="11"/>
  <c r="I8984" i="11"/>
  <c r="I8962" i="11"/>
  <c r="I8947" i="11"/>
  <c r="I8935" i="11"/>
  <c r="I8919" i="11"/>
  <c r="I8904" i="11"/>
  <c r="I8892" i="11"/>
  <c r="I8876" i="11"/>
  <c r="I8862" i="11"/>
  <c r="I8850" i="11"/>
  <c r="I8834" i="11"/>
  <c r="I8819" i="11"/>
  <c r="I8807" i="11"/>
  <c r="I8791" i="11"/>
  <c r="I8776" i="11"/>
  <c r="I8764" i="11"/>
  <c r="I8748" i="11"/>
  <c r="I8734" i="11"/>
  <c r="I8722" i="11"/>
  <c r="I8706" i="11"/>
  <c r="I8691" i="11"/>
  <c r="I8679" i="11"/>
  <c r="I8663" i="11"/>
  <c r="I8648" i="11"/>
  <c r="I8636" i="11"/>
  <c r="I8620" i="11"/>
  <c r="I8606" i="11"/>
  <c r="I8594" i="11"/>
  <c r="I8578" i="11"/>
  <c r="I8563" i="11"/>
  <c r="I8551" i="11"/>
  <c r="I8535" i="11"/>
  <c r="I8520" i="11"/>
  <c r="I8508" i="11"/>
  <c r="I8492" i="11"/>
  <c r="I8478" i="11"/>
  <c r="I8466" i="11"/>
  <c r="I8450" i="11"/>
  <c r="I8435" i="11"/>
  <c r="I8423" i="11"/>
  <c r="I8407" i="11"/>
  <c r="I8392" i="11"/>
  <c r="I8380" i="11"/>
  <c r="I8364" i="11"/>
  <c r="I8350" i="11"/>
  <c r="I8338" i="11"/>
  <c r="I8322" i="11"/>
  <c r="I8307" i="11"/>
  <c r="I8295" i="11"/>
  <c r="I8279" i="11"/>
  <c r="I8264" i="11"/>
  <c r="I8252" i="11"/>
  <c r="I8238" i="11"/>
  <c r="I8227" i="11"/>
  <c r="I8218" i="11"/>
  <c r="I8206" i="11"/>
  <c r="I8195" i="11"/>
  <c r="I8186" i="11"/>
  <c r="I8174" i="11"/>
  <c r="I8163" i="11"/>
  <c r="I8154" i="11"/>
  <c r="I8142" i="11"/>
  <c r="I8131" i="11"/>
  <c r="I8122" i="11"/>
  <c r="I8110" i="11"/>
  <c r="I8099" i="11"/>
  <c r="I8090" i="11"/>
  <c r="I8078" i="11"/>
  <c r="I8067" i="11"/>
  <c r="I8058" i="11"/>
  <c r="I8046" i="11"/>
  <c r="I8035" i="11"/>
  <c r="I8026" i="11"/>
  <c r="I8014" i="11"/>
  <c r="I8003" i="11"/>
  <c r="I7994" i="11"/>
  <c r="I7982" i="11"/>
  <c r="I7971" i="11"/>
  <c r="I7962" i="11"/>
  <c r="I7950" i="11"/>
  <c r="I7939" i="11"/>
  <c r="I7930" i="11"/>
  <c r="I7918" i="11"/>
  <c r="I7907" i="11"/>
  <c r="I7898" i="11"/>
  <c r="I7886" i="11"/>
  <c r="I7875" i="11"/>
  <c r="I7866" i="11"/>
  <c r="I7857" i="11"/>
  <c r="I7850" i="11"/>
  <c r="I7843" i="11"/>
  <c r="I7835" i="11"/>
  <c r="I7829" i="11"/>
  <c r="I7822" i="11"/>
  <c r="I7814" i="11"/>
  <c r="I7807" i="11"/>
  <c r="I7801" i="11"/>
  <c r="I7793" i="11"/>
  <c r="I7786" i="11"/>
  <c r="I7779" i="11"/>
  <c r="I7771" i="11"/>
  <c r="I7765" i="11"/>
  <c r="I7758" i="11"/>
  <c r="I7750" i="11"/>
  <c r="I7743" i="11"/>
  <c r="I7737" i="11"/>
  <c r="I7729" i="11"/>
  <c r="I7722" i="11"/>
  <c r="I7715" i="11"/>
  <c r="I7707" i="11"/>
  <c r="I7701" i="11"/>
  <c r="I7694" i="11"/>
  <c r="I7686" i="11"/>
  <c r="I7679" i="11"/>
  <c r="I7673" i="11"/>
  <c r="I7665" i="11"/>
  <c r="I7658" i="11"/>
  <c r="I7651" i="11"/>
  <c r="I7643" i="11"/>
  <c r="I7637" i="11"/>
  <c r="I7630" i="11"/>
  <c r="I7622" i="11"/>
  <c r="I7615" i="11"/>
  <c r="I7609" i="11"/>
  <c r="I7601" i="11"/>
  <c r="I7594" i="11"/>
  <c r="I7587" i="11"/>
  <c r="I7579" i="11"/>
  <c r="I7573" i="11"/>
  <c r="I7566" i="11"/>
  <c r="I7558" i="11"/>
  <c r="I7551" i="11"/>
  <c r="I7545" i="11"/>
  <c r="I7537" i="11"/>
  <c r="I7530" i="11"/>
  <c r="I7523" i="11"/>
  <c r="I7515" i="11"/>
  <c r="I7509" i="11"/>
  <c r="I7502" i="11"/>
  <c r="I7494" i="11"/>
  <c r="I7487" i="11"/>
  <c r="I7481" i="11"/>
  <c r="I7473" i="11"/>
  <c r="I7466" i="11"/>
  <c r="I7459" i="11"/>
  <c r="I7451" i="11"/>
  <c r="I7445" i="11"/>
  <c r="I7438" i="11"/>
  <c r="I7430" i="11"/>
  <c r="I7423" i="11"/>
  <c r="I7417" i="11"/>
  <c r="I7409" i="11"/>
  <c r="I7402" i="11"/>
  <c r="I7395" i="11"/>
  <c r="I7387" i="11"/>
  <c r="I7381" i="11"/>
  <c r="I7374" i="11"/>
  <c r="I7366" i="11"/>
  <c r="I7359" i="11"/>
  <c r="I7353" i="11"/>
  <c r="I7345" i="11"/>
  <c r="I7338" i="11"/>
  <c r="I7331" i="11"/>
  <c r="I7323" i="11"/>
  <c r="I7317" i="11"/>
  <c r="I7310" i="11"/>
  <c r="I7302" i="11"/>
  <c r="I7295" i="11"/>
  <c r="I7289" i="11"/>
  <c r="I7281" i="11"/>
  <c r="I7274" i="11"/>
  <c r="I7267" i="11"/>
  <c r="I7259" i="11"/>
  <c r="I7253" i="11"/>
  <c r="I7246" i="11"/>
  <c r="I7238" i="11"/>
  <c r="I7231" i="11"/>
  <c r="I7225" i="11"/>
  <c r="I7217" i="11"/>
  <c r="I7210" i="11"/>
  <c r="I7203" i="11"/>
  <c r="I7195" i="11"/>
  <c r="I7189" i="11"/>
  <c r="I7182" i="11"/>
  <c r="I7174" i="11"/>
  <c r="I7167" i="11"/>
  <c r="I7161" i="11"/>
  <c r="I7153" i="11"/>
  <c r="I7146" i="11"/>
  <c r="I7139" i="11"/>
  <c r="I7131" i="11"/>
  <c r="I7125" i="11"/>
  <c r="I7118" i="11"/>
  <c r="I7110" i="11"/>
  <c r="I7103" i="11"/>
  <c r="I7097" i="11"/>
  <c r="I7089" i="11"/>
  <c r="I7082" i="11"/>
  <c r="I7075" i="11"/>
  <c r="I7067" i="11"/>
  <c r="I7061" i="11"/>
  <c r="I7054" i="11"/>
  <c r="I7046" i="11"/>
  <c r="I7039" i="11"/>
  <c r="I7033" i="11"/>
  <c r="I7025" i="11"/>
  <c r="I7018" i="11"/>
  <c r="I7011" i="11"/>
  <c r="I7003" i="11"/>
  <c r="I6997" i="11"/>
  <c r="I6990" i="11"/>
  <c r="I6982" i="11"/>
  <c r="I6975" i="11"/>
  <c r="I6969" i="11"/>
  <c r="I6961" i="11"/>
  <c r="I6954" i="11"/>
  <c r="I6947" i="11"/>
  <c r="I6939" i="11"/>
  <c r="I6933" i="11"/>
  <c r="I6926" i="11"/>
  <c r="I6918" i="11"/>
  <c r="I6911" i="11"/>
  <c r="I6905" i="11"/>
  <c r="I6897" i="11"/>
  <c r="I6890" i="11"/>
  <c r="I6883" i="11"/>
  <c r="I6875" i="11"/>
  <c r="I6869" i="11"/>
  <c r="I6862" i="11"/>
  <c r="I6854" i="11"/>
  <c r="I6847" i="11"/>
  <c r="I6841" i="11"/>
  <c r="I6833" i="11"/>
  <c r="I6826" i="11"/>
  <c r="I6819" i="11"/>
  <c r="I6811" i="11"/>
  <c r="I6805" i="11"/>
  <c r="I6798" i="11"/>
  <c r="I6790" i="11"/>
  <c r="I6783" i="11"/>
  <c r="I6777" i="11"/>
  <c r="I6769" i="11"/>
  <c r="I6762" i="11"/>
  <c r="I6755" i="11"/>
  <c r="I6749" i="11"/>
  <c r="I6744" i="11"/>
  <c r="I6739" i="11"/>
  <c r="I6733" i="11"/>
  <c r="I6728" i="11"/>
  <c r="I6723" i="11"/>
  <c r="I6717" i="11"/>
  <c r="I6712" i="11"/>
  <c r="I6707" i="11"/>
  <c r="I6701" i="11"/>
  <c r="I6696" i="11"/>
  <c r="I6691" i="11"/>
  <c r="I6685" i="11"/>
  <c r="I6680" i="11"/>
  <c r="I6675" i="11"/>
  <c r="I6669" i="11"/>
  <c r="I6664" i="11"/>
  <c r="I6659" i="11"/>
  <c r="I6653" i="11"/>
  <c r="I6648" i="11"/>
  <c r="I6643" i="11"/>
  <c r="I6637" i="11"/>
  <c r="I6632" i="11"/>
  <c r="I6627" i="11"/>
  <c r="I6621" i="11"/>
  <c r="I6616" i="11"/>
  <c r="I6611" i="11"/>
  <c r="I6605" i="11"/>
  <c r="I6600" i="11"/>
  <c r="I6595" i="11"/>
  <c r="I6589" i="11"/>
  <c r="I6584" i="11"/>
  <c r="I6579" i="11"/>
  <c r="I6573" i="11"/>
  <c r="I6568" i="11"/>
  <c r="I6563" i="11"/>
  <c r="I6557" i="11"/>
  <c r="I6552" i="11"/>
  <c r="I6547" i="11"/>
  <c r="I6541" i="11"/>
  <c r="I6536" i="11"/>
  <c r="I6531" i="11"/>
  <c r="I6525" i="11"/>
  <c r="I6520" i="11"/>
  <c r="I6515" i="11"/>
  <c r="I6509" i="11"/>
  <c r="I6504" i="11"/>
  <c r="I6499" i="11"/>
  <c r="I6493" i="11"/>
  <c r="I6488" i="11"/>
  <c r="I6483" i="11"/>
  <c r="I6477" i="11"/>
  <c r="I6472" i="11"/>
  <c r="I6467" i="11"/>
  <c r="I6461" i="11"/>
  <c r="I6456" i="11"/>
  <c r="I6451" i="11"/>
  <c r="I6445" i="11"/>
  <c r="I6440" i="11"/>
  <c r="I6435" i="11"/>
  <c r="I6429" i="11"/>
  <c r="I6424" i="11"/>
  <c r="I6419" i="11"/>
  <c r="I6413" i="11"/>
  <c r="I6408" i="11"/>
  <c r="I6403" i="11"/>
  <c r="I6397" i="11"/>
  <c r="I6392" i="11"/>
  <c r="I6387" i="11"/>
  <c r="I6381" i="11"/>
  <c r="I6376" i="11"/>
  <c r="I6371" i="11"/>
  <c r="I6365" i="11"/>
  <c r="I6360" i="11"/>
  <c r="I6355" i="11"/>
  <c r="I6349" i="11"/>
  <c r="I6344" i="11"/>
  <c r="I6339" i="11"/>
  <c r="I6333" i="11"/>
  <c r="I6328" i="11"/>
  <c r="I6323" i="11"/>
  <c r="I6317" i="11"/>
  <c r="I6312" i="11"/>
  <c r="I6307" i="11"/>
  <c r="I6301" i="11"/>
  <c r="I6296" i="11"/>
  <c r="I6291" i="11"/>
  <c r="I6285" i="11"/>
  <c r="I6280" i="11"/>
  <c r="I6275" i="11"/>
  <c r="I6269" i="11"/>
  <c r="I6264" i="11"/>
  <c r="I6259" i="11"/>
  <c r="I6253" i="11"/>
  <c r="I6248" i="11"/>
  <c r="I6243" i="11"/>
  <c r="I6237" i="11"/>
  <c r="I6232" i="11"/>
  <c r="I6227" i="11"/>
  <c r="I6221" i="11"/>
  <c r="I6216" i="11"/>
  <c r="I6211" i="11"/>
  <c r="I6205" i="11"/>
  <c r="I6200" i="11"/>
  <c r="I6195" i="11"/>
  <c r="I6189" i="11"/>
  <c r="I6184" i="11"/>
  <c r="I6179" i="11"/>
  <c r="I6173" i="11"/>
  <c r="I6168" i="11"/>
  <c r="I6163" i="11"/>
  <c r="I6157" i="11"/>
  <c r="I6152" i="11"/>
  <c r="I6147" i="11"/>
  <c r="I6141" i="11"/>
  <c r="I6136" i="11"/>
  <c r="I6131" i="11"/>
  <c r="I6125" i="11"/>
  <c r="I6120" i="11"/>
  <c r="I6115" i="11"/>
  <c r="I6109" i="11"/>
  <c r="I6104" i="11"/>
  <c r="I6099" i="11"/>
  <c r="I6093" i="11"/>
  <c r="I6088" i="11"/>
  <c r="I6083" i="11"/>
  <c r="I6077" i="11"/>
  <c r="I6072" i="11"/>
  <c r="I6067" i="11"/>
  <c r="I6061" i="11"/>
  <c r="I6056" i="11"/>
  <c r="I6051" i="11"/>
  <c r="I6045" i="11"/>
  <c r="I6040" i="11"/>
  <c r="I6035" i="11"/>
  <c r="I6029" i="11"/>
  <c r="I6024" i="11"/>
  <c r="I6019" i="11"/>
  <c r="I6013" i="11"/>
  <c r="I6008" i="11"/>
  <c r="I6003" i="11"/>
  <c r="I5997" i="11"/>
  <c r="I5992" i="11"/>
  <c r="I5987" i="11"/>
  <c r="I5981" i="11"/>
  <c r="I5976" i="11"/>
  <c r="I5971" i="11"/>
  <c r="I5965" i="11"/>
  <c r="I5960" i="11"/>
  <c r="I5955" i="11"/>
  <c r="I5949" i="11"/>
  <c r="I5944" i="11"/>
  <c r="I5939" i="11"/>
  <c r="I5933" i="11"/>
  <c r="I5928" i="11"/>
  <c r="I5923" i="11"/>
  <c r="I5917" i="11"/>
  <c r="I5912" i="11"/>
  <c r="I5907" i="11"/>
  <c r="I5901" i="11"/>
  <c r="I5896" i="11"/>
  <c r="I5891" i="11"/>
  <c r="I5885" i="11"/>
  <c r="I5880" i="11"/>
  <c r="I5875" i="11"/>
  <c r="I5869" i="11"/>
  <c r="I5864" i="11"/>
  <c r="I5859" i="11"/>
  <c r="I5853" i="11"/>
  <c r="I5848" i="11"/>
  <c r="I5843" i="11"/>
  <c r="I5837" i="11"/>
  <c r="I5832" i="11"/>
  <c r="I5827" i="11"/>
  <c r="I5821" i="11"/>
  <c r="I5816" i="11"/>
  <c r="I5811" i="11"/>
  <c r="I5805" i="11"/>
  <c r="I5800" i="11"/>
  <c r="I5795" i="11"/>
  <c r="I5789" i="11"/>
  <c r="I5784" i="11"/>
  <c r="I5779" i="11"/>
  <c r="I5773" i="11"/>
  <c r="I5768" i="11"/>
  <c r="I5763" i="11"/>
  <c r="I5757" i="11"/>
  <c r="I5752" i="11"/>
  <c r="I5747" i="11"/>
  <c r="I5741" i="11"/>
  <c r="I5736" i="11"/>
  <c r="I5731" i="11"/>
  <c r="I5725" i="11"/>
  <c r="I5720" i="11"/>
  <c r="I5715" i="11"/>
  <c r="I5709" i="11"/>
  <c r="I5704" i="11"/>
  <c r="I5699" i="11"/>
  <c r="I5693" i="11"/>
  <c r="I5688" i="11"/>
  <c r="I5683" i="11"/>
  <c r="I5677" i="11"/>
  <c r="I5672" i="11"/>
  <c r="I5667" i="11"/>
  <c r="I5661" i="11"/>
  <c r="I5656" i="11"/>
  <c r="I5651" i="11"/>
  <c r="I5645" i="11"/>
  <c r="I5640" i="11"/>
  <c r="I5635" i="11"/>
  <c r="I5629" i="11"/>
  <c r="I5624" i="11"/>
  <c r="I5619" i="11"/>
  <c r="I5613" i="11"/>
  <c r="I5608" i="11"/>
  <c r="I5603" i="11"/>
  <c r="I5597" i="11"/>
  <c r="I5592" i="11"/>
  <c r="I5587" i="11"/>
  <c r="I5581" i="11"/>
  <c r="I5576" i="11"/>
  <c r="I5571" i="11"/>
  <c r="I5565" i="11"/>
  <c r="I5560" i="11"/>
  <c r="I5555" i="11"/>
  <c r="I5549" i="11"/>
  <c r="I5544" i="11"/>
  <c r="I5539" i="11"/>
  <c r="I5533" i="11"/>
  <c r="I5528" i="11"/>
  <c r="I5523" i="11"/>
  <c r="I5517" i="11"/>
  <c r="I5512" i="11"/>
  <c r="I5507" i="11"/>
  <c r="I5501" i="11"/>
  <c r="I5496" i="11"/>
  <c r="I5491" i="11"/>
  <c r="I5485" i="11"/>
  <c r="I5480" i="11"/>
  <c r="I5475" i="11"/>
  <c r="I5469" i="11"/>
  <c r="I5464" i="11"/>
  <c r="I5459" i="11"/>
  <c r="I5453" i="11"/>
  <c r="I5448" i="11"/>
  <c r="I5443" i="11"/>
  <c r="I5437" i="11"/>
  <c r="I5432" i="11"/>
  <c r="I5427" i="11"/>
  <c r="I5421" i="11"/>
  <c r="I5416" i="11"/>
  <c r="I5411" i="11"/>
  <c r="I5405" i="11"/>
  <c r="I5400" i="11"/>
  <c r="I5395" i="11"/>
  <c r="I5389" i="11"/>
  <c r="I5384" i="11"/>
  <c r="I5379" i="11"/>
  <c r="I5373" i="11"/>
  <c r="I5368" i="11"/>
  <c r="I5363" i="11"/>
  <c r="I5357" i="11"/>
  <c r="I5352" i="11"/>
  <c r="I5347" i="11"/>
  <c r="I5341" i="11"/>
  <c r="I5336" i="11"/>
  <c r="I5331" i="11"/>
  <c r="I5325" i="11"/>
  <c r="I5320" i="11"/>
  <c r="I5315" i="11"/>
  <c r="I5309" i="11"/>
  <c r="I5304" i="11"/>
  <c r="I5299" i="11"/>
  <c r="I5293" i="11"/>
  <c r="I5288" i="11"/>
  <c r="I5283" i="11"/>
  <c r="I5277" i="11"/>
  <c r="I5272" i="11"/>
  <c r="I5267" i="11"/>
  <c r="I5261" i="11"/>
  <c r="I5256" i="11"/>
  <c r="I5251" i="11"/>
  <c r="I5245" i="11"/>
  <c r="I5240" i="11"/>
  <c r="I5235" i="11"/>
  <c r="I5229" i="11"/>
  <c r="I5224" i="11"/>
  <c r="I5219" i="11"/>
  <c r="I5213" i="11"/>
  <c r="I5208" i="11"/>
  <c r="I5203" i="11"/>
  <c r="I5197" i="11"/>
  <c r="I5192" i="11"/>
  <c r="I5187" i="11"/>
  <c r="I5181" i="11"/>
  <c r="I5176" i="11"/>
  <c r="I5171" i="11"/>
  <c r="I5165" i="11"/>
  <c r="I5160" i="11"/>
  <c r="I5155" i="11"/>
  <c r="I5149" i="11"/>
  <c r="I5144" i="11"/>
  <c r="I5139" i="11"/>
  <c r="I5133" i="11"/>
  <c r="I5128" i="11"/>
  <c r="I5123" i="11"/>
  <c r="I5117" i="11"/>
  <c r="I5112" i="11"/>
  <c r="I5107" i="11"/>
  <c r="I5101" i="11"/>
  <c r="I5096" i="11"/>
  <c r="I5091" i="11"/>
  <c r="I5085" i="11"/>
  <c r="I5080" i="11"/>
  <c r="I5075" i="11"/>
  <c r="I5069" i="11"/>
  <c r="I5064" i="11"/>
  <c r="I5059" i="11"/>
  <c r="I5053" i="11"/>
  <c r="I5048" i="11"/>
  <c r="I5043" i="11"/>
  <c r="I5037" i="11"/>
  <c r="I5032" i="11"/>
  <c r="I5027" i="11"/>
  <c r="I5021" i="11"/>
  <c r="I5016" i="11"/>
  <c r="I5011" i="11"/>
  <c r="I5005" i="11"/>
  <c r="I5000" i="11"/>
  <c r="I4995" i="11"/>
  <c r="I4989" i="11"/>
  <c r="I4984" i="11"/>
  <c r="I4979" i="11"/>
  <c r="I4973" i="11"/>
  <c r="I4968" i="11"/>
  <c r="I4963" i="11"/>
  <c r="I4957" i="11"/>
  <c r="I4952" i="11"/>
  <c r="I4947" i="11"/>
  <c r="I4941" i="11"/>
  <c r="I4936" i="11"/>
  <c r="I4931" i="11"/>
  <c r="I4925" i="11"/>
  <c r="I4920" i="11"/>
  <c r="I4915" i="11"/>
  <c r="I4909" i="11"/>
  <c r="I4904" i="11"/>
  <c r="I4899" i="11"/>
  <c r="I4893" i="11"/>
  <c r="I4888" i="11"/>
  <c r="I4883" i="11"/>
  <c r="I4877" i="11"/>
  <c r="I4872" i="11"/>
  <c r="I4867" i="11"/>
  <c r="I4861" i="11"/>
  <c r="I4856" i="11"/>
  <c r="I4851" i="11"/>
  <c r="I4845" i="11"/>
  <c r="I4840" i="11"/>
  <c r="I4835" i="11"/>
  <c r="I4829" i="11"/>
  <c r="I4824" i="11"/>
  <c r="I4819" i="11"/>
  <c r="I4813" i="11"/>
  <c r="I4808" i="11"/>
  <c r="I4803" i="11"/>
  <c r="I4797" i="11"/>
  <c r="I4792" i="11"/>
  <c r="I4787" i="11"/>
  <c r="I4781" i="11"/>
  <c r="I4776" i="11"/>
  <c r="I4771" i="11"/>
  <c r="I4765" i="11"/>
  <c r="I4760" i="11"/>
  <c r="I4755" i="11"/>
  <c r="I4749" i="11"/>
  <c r="I4744" i="11"/>
  <c r="I4739" i="11"/>
  <c r="I4733" i="11"/>
  <c r="I4728" i="11"/>
  <c r="I4723" i="11"/>
  <c r="I4717" i="11"/>
  <c r="I4712" i="11"/>
  <c r="I4707" i="11"/>
  <c r="I4701" i="11"/>
  <c r="I4696" i="11"/>
  <c r="I4691" i="11"/>
  <c r="I4685" i="11"/>
  <c r="I4680" i="11"/>
  <c r="I4675" i="11"/>
  <c r="I4669" i="11"/>
  <c r="I4664" i="11"/>
  <c r="I4659" i="11"/>
  <c r="I4653" i="11"/>
  <c r="I4648" i="11"/>
  <c r="I4643" i="11"/>
  <c r="I4637" i="11"/>
  <c r="I4632" i="11"/>
  <c r="I4627" i="11"/>
  <c r="I4621" i="11"/>
  <c r="I4616" i="11"/>
  <c r="I4611" i="11"/>
  <c r="I4605" i="11"/>
  <c r="I4600" i="11"/>
  <c r="I4595" i="11"/>
  <c r="I4589" i="11"/>
  <c r="I4584" i="11"/>
  <c r="I4579" i="11"/>
  <c r="I4573" i="11"/>
  <c r="I4568" i="11"/>
  <c r="I4563" i="11"/>
  <c r="I4557" i="11"/>
  <c r="I4552" i="11"/>
  <c r="I4547" i="11"/>
  <c r="I4541" i="11"/>
  <c r="I4536" i="11"/>
  <c r="I4531" i="11"/>
  <c r="I4525" i="11"/>
  <c r="I4520" i="11"/>
  <c r="I4515" i="11"/>
  <c r="I4509" i="11"/>
  <c r="I4504" i="11"/>
  <c r="I4499" i="11"/>
  <c r="I4493" i="11"/>
  <c r="I4488" i="11"/>
  <c r="I4483" i="11"/>
  <c r="I4477" i="11"/>
  <c r="I4472" i="11"/>
  <c r="I4467" i="11"/>
  <c r="I4461" i="11"/>
  <c r="I4456" i="11"/>
  <c r="I4451" i="11"/>
  <c r="I4445" i="11"/>
  <c r="I4440" i="11"/>
  <c r="I4435" i="11"/>
  <c r="I4429" i="11"/>
  <c r="I4424" i="11"/>
  <c r="I4419" i="11"/>
  <c r="I4413" i="11"/>
  <c r="I4408" i="11"/>
  <c r="I4403" i="11"/>
  <c r="I4397" i="11"/>
  <c r="I4392" i="11"/>
  <c r="I4387" i="11"/>
  <c r="I4381" i="11"/>
  <c r="I4376" i="11"/>
  <c r="I4371" i="11"/>
  <c r="I4365" i="11"/>
  <c r="I4360" i="11"/>
  <c r="I4355" i="11"/>
  <c r="I4349" i="11"/>
  <c r="I4344" i="11"/>
  <c r="I4339" i="11"/>
  <c r="I4333" i="11"/>
  <c r="I4328" i="11"/>
  <c r="I4323" i="11"/>
  <c r="I4317" i="11"/>
  <c r="I4312" i="11"/>
  <c r="I4307" i="11"/>
  <c r="I4301" i="11"/>
  <c r="I4296" i="11"/>
  <c r="I4291" i="11"/>
  <c r="I4285" i="11"/>
  <c r="I4280" i="11"/>
  <c r="I4275" i="11"/>
  <c r="I4269" i="11"/>
  <c r="I4264" i="11"/>
  <c r="I4259" i="11"/>
  <c r="I4253" i="11"/>
  <c r="I4248" i="11"/>
  <c r="I4243" i="11"/>
  <c r="I4237" i="11"/>
  <c r="I4232" i="11"/>
  <c r="I4227" i="11"/>
  <c r="I4221" i="11"/>
  <c r="I4216" i="11"/>
  <c r="I4211" i="11"/>
  <c r="I4205" i="11"/>
  <c r="I4200" i="11"/>
  <c r="I4195" i="11"/>
  <c r="I4189" i="11"/>
  <c r="I4184" i="11"/>
  <c r="I4179" i="11"/>
  <c r="I4173" i="11"/>
  <c r="I4168" i="11"/>
  <c r="I4163" i="11"/>
  <c r="I4157" i="11"/>
  <c r="I4152" i="11"/>
  <c r="I4147" i="11"/>
  <c r="I4141" i="11"/>
  <c r="I4136" i="11"/>
  <c r="I4131" i="11"/>
  <c r="I4125" i="11"/>
  <c r="I4120" i="11"/>
  <c r="I4115" i="11"/>
  <c r="I4109" i="11"/>
  <c r="I4104" i="11"/>
  <c r="I4099" i="11"/>
  <c r="I4093" i="11"/>
  <c r="I4088" i="11"/>
  <c r="I4083" i="11"/>
  <c r="I4077" i="11"/>
  <c r="I4072" i="11"/>
  <c r="I4067" i="11"/>
  <c r="I4061" i="11"/>
  <c r="I4056" i="11"/>
  <c r="I4051" i="11"/>
  <c r="I4045" i="11"/>
  <c r="I4040" i="11"/>
  <c r="I4035" i="11"/>
  <c r="I4029" i="11"/>
  <c r="I4024" i="11"/>
  <c r="I4019" i="11"/>
  <c r="I4013" i="11"/>
  <c r="I4008" i="11"/>
  <c r="I4003" i="11"/>
  <c r="I3997" i="11"/>
  <c r="I3992" i="11"/>
  <c r="I3987" i="11"/>
  <c r="I3981" i="11"/>
  <c r="I3976" i="11"/>
  <c r="I3971" i="11"/>
  <c r="I3965" i="11"/>
  <c r="I3960" i="11"/>
  <c r="I3955" i="11"/>
  <c r="I3949" i="11"/>
  <c r="I3944" i="11"/>
  <c r="I3939" i="11"/>
  <c r="I3933" i="11"/>
  <c r="I3928" i="11"/>
  <c r="I3923" i="11"/>
  <c r="I3917" i="11"/>
  <c r="I3912" i="11"/>
  <c r="I3907" i="11"/>
  <c r="I3901" i="11"/>
  <c r="I3896" i="11"/>
  <c r="I3891" i="11"/>
  <c r="I3885" i="11"/>
  <c r="I3880" i="11"/>
  <c r="I3875" i="11"/>
  <c r="I3869" i="11"/>
  <c r="I3864" i="11"/>
  <c r="I3859" i="11"/>
  <c r="I3853" i="11"/>
  <c r="I3848" i="11"/>
  <c r="I3843" i="11"/>
  <c r="I3837" i="11"/>
  <c r="I3832" i="11"/>
  <c r="I3827" i="11"/>
  <c r="I3821" i="11"/>
  <c r="I3816" i="11"/>
  <c r="I3811" i="11"/>
  <c r="I3805" i="11"/>
  <c r="I3800" i="11"/>
  <c r="I3795" i="11"/>
  <c r="I3789" i="11"/>
  <c r="I3784" i="11"/>
  <c r="I3779" i="11"/>
  <c r="I3773" i="11"/>
  <c r="I3768" i="11"/>
  <c r="I3763" i="11"/>
  <c r="I3757" i="11"/>
  <c r="I3752" i="11"/>
  <c r="I3747" i="11"/>
  <c r="I3741" i="11"/>
  <c r="I3736" i="11"/>
  <c r="I3731" i="11"/>
  <c r="I3725" i="11"/>
  <c r="I3720" i="11"/>
  <c r="I3715" i="11"/>
  <c r="I3709" i="11"/>
  <c r="I3704" i="11"/>
  <c r="I3699" i="11"/>
  <c r="I3693" i="11"/>
  <c r="I3688" i="11"/>
  <c r="I3683" i="11"/>
  <c r="I3677" i="11"/>
  <c r="I3672" i="11"/>
  <c r="I3667" i="11"/>
  <c r="I3661" i="11"/>
  <c r="I3656" i="11"/>
  <c r="I3651" i="11"/>
  <c r="I3645" i="11"/>
  <c r="I3640" i="11"/>
  <c r="I3635" i="11"/>
  <c r="I3629" i="11"/>
  <c r="I3624" i="11"/>
  <c r="I3619" i="11"/>
  <c r="I3613" i="11"/>
  <c r="I3608" i="11"/>
  <c r="I3603" i="11"/>
  <c r="I3597" i="11"/>
  <c r="I3592" i="11"/>
  <c r="I3587" i="11"/>
  <c r="I3581" i="11"/>
  <c r="I3576" i="11"/>
  <c r="I3571" i="11"/>
  <c r="I3565" i="11"/>
  <c r="I3560" i="11"/>
  <c r="I3555" i="11"/>
  <c r="I3549" i="11"/>
  <c r="I3544" i="11"/>
  <c r="I3539" i="11"/>
  <c r="I3533" i="11"/>
  <c r="I3528" i="11"/>
  <c r="I3523" i="11"/>
  <c r="I3517" i="11"/>
  <c r="I3512" i="11"/>
  <c r="I3507" i="11"/>
  <c r="I3501" i="11"/>
  <c r="I3496" i="11"/>
  <c r="I3491" i="11"/>
  <c r="I3485" i="11"/>
  <c r="I3480" i="11"/>
  <c r="I3475" i="11"/>
  <c r="I3469" i="11"/>
  <c r="I3464" i="11"/>
  <c r="I3459" i="11"/>
  <c r="I3453" i="11"/>
  <c r="I3448" i="11"/>
  <c r="I3443" i="11"/>
  <c r="I3437" i="11"/>
  <c r="I3432" i="11"/>
  <c r="I3427" i="11"/>
  <c r="I3421" i="11"/>
  <c r="I3416" i="11"/>
  <c r="I3411" i="11"/>
  <c r="I3405" i="11"/>
  <c r="I3400" i="11"/>
  <c r="I3395" i="11"/>
  <c r="I3389" i="11"/>
  <c r="I3384" i="11"/>
  <c r="I3379" i="11"/>
  <c r="I3373" i="11"/>
  <c r="I3368" i="11"/>
  <c r="I3363" i="11"/>
  <c r="I3357" i="11"/>
  <c r="I3352" i="11"/>
  <c r="I3347" i="11"/>
  <c r="I3341" i="11"/>
  <c r="I3336" i="11"/>
  <c r="I3331" i="11"/>
  <c r="I3325" i="11"/>
  <c r="I3320" i="11"/>
  <c r="I3315" i="11"/>
  <c r="I3309" i="11"/>
  <c r="I3304" i="11"/>
  <c r="I3299" i="11"/>
  <c r="I3293" i="11"/>
  <c r="I3288" i="11"/>
  <c r="I3283" i="11"/>
  <c r="I3277" i="11"/>
  <c r="I3272" i="11"/>
  <c r="I3267" i="11"/>
  <c r="I3261" i="11"/>
  <c r="I3256" i="11"/>
  <c r="I3251" i="11"/>
  <c r="I3245" i="11"/>
  <c r="I3240" i="11"/>
  <c r="I3235" i="11"/>
  <c r="I3229" i="11"/>
  <c r="I3224" i="11"/>
  <c r="I3219" i="11"/>
  <c r="I3213" i="11"/>
  <c r="I3208" i="11"/>
  <c r="I3203" i="11"/>
  <c r="I3197" i="11"/>
  <c r="I3192" i="11"/>
  <c r="I3187" i="11"/>
  <c r="I3181" i="11"/>
  <c r="I3176" i="11"/>
  <c r="I3171" i="11"/>
  <c r="I3165" i="11"/>
  <c r="I3160" i="11"/>
  <c r="I3155" i="11"/>
  <c r="I3149" i="11"/>
  <c r="I3144" i="11"/>
  <c r="I3139" i="11"/>
  <c r="I3133" i="11"/>
  <c r="I3128" i="11"/>
  <c r="I3123" i="11"/>
  <c r="I3117" i="11"/>
  <c r="I3112" i="11"/>
  <c r="I3107" i="11"/>
  <c r="I3101" i="11"/>
  <c r="I3096" i="11"/>
  <c r="I3091" i="11"/>
  <c r="I3085" i="11"/>
  <c r="I3080" i="11"/>
  <c r="I3075" i="11"/>
  <c r="I3069" i="11"/>
  <c r="I3064" i="11"/>
  <c r="I3059" i="11"/>
  <c r="I3053" i="11"/>
  <c r="I3048" i="11"/>
  <c r="I3043" i="11"/>
  <c r="I3037" i="11"/>
  <c r="I3032" i="11"/>
  <c r="I3027" i="11"/>
  <c r="I3021" i="11"/>
  <c r="I3016" i="11"/>
  <c r="I3011" i="11"/>
  <c r="I3005" i="11"/>
  <c r="I3000" i="11"/>
  <c r="I2995" i="11"/>
  <c r="I2989" i="11"/>
  <c r="I2984" i="11"/>
  <c r="I2979" i="11"/>
  <c r="I2973" i="11"/>
  <c r="I2968" i="11"/>
  <c r="I2963" i="11"/>
  <c r="I2957" i="11"/>
  <c r="I2952" i="11"/>
  <c r="I2947" i="11"/>
  <c r="I2941" i="11"/>
  <c r="I2936" i="11"/>
  <c r="I2931" i="11"/>
  <c r="I2925" i="11"/>
  <c r="I2920" i="11"/>
  <c r="I2915" i="11"/>
  <c r="I2909" i="11"/>
  <c r="I2904" i="11"/>
  <c r="I2899" i="11"/>
  <c r="I2893" i="11"/>
  <c r="I2888" i="11"/>
  <c r="I2883" i="11"/>
  <c r="I2877" i="11"/>
  <c r="I2872" i="11"/>
  <c r="I2867" i="11"/>
  <c r="I2861" i="11"/>
  <c r="I2856" i="11"/>
  <c r="I2851" i="11"/>
  <c r="I2845" i="11"/>
  <c r="I2840" i="11"/>
  <c r="I2835" i="11"/>
  <c r="I2829" i="11"/>
  <c r="I2824" i="11"/>
  <c r="I2819" i="11"/>
  <c r="I2813" i="11"/>
  <c r="I2808" i="11"/>
  <c r="I2803" i="11"/>
  <c r="I2797" i="11"/>
  <c r="I2792" i="11"/>
  <c r="I2787" i="11"/>
  <c r="I2783" i="11"/>
  <c r="I2779" i="11"/>
  <c r="I2775" i="11"/>
  <c r="I2771" i="11"/>
  <c r="I2767" i="11"/>
  <c r="I2763" i="11"/>
  <c r="I2759" i="11"/>
  <c r="I2755" i="11"/>
  <c r="I2751" i="11"/>
  <c r="I2747" i="11"/>
  <c r="I2743" i="11"/>
  <c r="I2739" i="11"/>
  <c r="I2735" i="11"/>
  <c r="I2731" i="11"/>
  <c r="I2727" i="11"/>
  <c r="I2723" i="11"/>
  <c r="I2719" i="11"/>
  <c r="I2715" i="11"/>
  <c r="I2711" i="11"/>
  <c r="I2707" i="11"/>
  <c r="I2703" i="11"/>
  <c r="I2699" i="11"/>
  <c r="I2695" i="11"/>
  <c r="I2691" i="11"/>
  <c r="I2687" i="11"/>
  <c r="I2683" i="11"/>
  <c r="I2679" i="11"/>
  <c r="I2675" i="11"/>
  <c r="I2671" i="11"/>
  <c r="I2667" i="11"/>
  <c r="I2663" i="11"/>
  <c r="I2659" i="11"/>
  <c r="I2655" i="11"/>
  <c r="I2651" i="11"/>
  <c r="I2647" i="11"/>
  <c r="I2643" i="11"/>
  <c r="I2639" i="11"/>
  <c r="I2635" i="11"/>
  <c r="I2631" i="11"/>
  <c r="I2627" i="11"/>
  <c r="I2623" i="11"/>
  <c r="I2619" i="11"/>
  <c r="I2615" i="11"/>
  <c r="I2611" i="11"/>
  <c r="I2607" i="11"/>
  <c r="I2603" i="11"/>
  <c r="I2599" i="11"/>
  <c r="I2595" i="11"/>
  <c r="I2591" i="11"/>
  <c r="I2587" i="11"/>
  <c r="I2583" i="11"/>
  <c r="I2579" i="11"/>
  <c r="I2575" i="11"/>
  <c r="I2571" i="11"/>
  <c r="I2567" i="11"/>
  <c r="I2563" i="11"/>
  <c r="I2559" i="11"/>
  <c r="I2555" i="11"/>
  <c r="I2551" i="11"/>
  <c r="I2547" i="11"/>
  <c r="I2543" i="11"/>
  <c r="I2539" i="11"/>
  <c r="I2535" i="11"/>
  <c r="I2531" i="11"/>
  <c r="I2527" i="11"/>
  <c r="I2523" i="11"/>
  <c r="I2519" i="11"/>
  <c r="I2515" i="11"/>
  <c r="I2511" i="11"/>
  <c r="I2507" i="11"/>
  <c r="I2503" i="11"/>
  <c r="I2499" i="11"/>
  <c r="I2495" i="11"/>
  <c r="I2491" i="11"/>
  <c r="I2487" i="11"/>
  <c r="I2483" i="11"/>
  <c r="I2479" i="11"/>
  <c r="I2475" i="11"/>
  <c r="I2471" i="11"/>
  <c r="I2467" i="11"/>
  <c r="I2463" i="11"/>
  <c r="I2459" i="11"/>
  <c r="I2455" i="11"/>
  <c r="I2451" i="11"/>
  <c r="I2447" i="11"/>
  <c r="I2443" i="11"/>
  <c r="I2439" i="11"/>
  <c r="I2435" i="11"/>
  <c r="I2431" i="11"/>
  <c r="I2427" i="11"/>
  <c r="I2423" i="11"/>
  <c r="I2419" i="11"/>
  <c r="I2415" i="11"/>
  <c r="I2411" i="11"/>
  <c r="I2407" i="11"/>
  <c r="I2403" i="11"/>
  <c r="I2399" i="11"/>
  <c r="I2395" i="11"/>
  <c r="I2391" i="11"/>
  <c r="I2387" i="11"/>
  <c r="I2383" i="11"/>
  <c r="I2379" i="11"/>
  <c r="I2375" i="11"/>
  <c r="I2371" i="11"/>
  <c r="I2367" i="11"/>
  <c r="I2363" i="11"/>
  <c r="I2359" i="11"/>
  <c r="I2355" i="11"/>
  <c r="I2351" i="11"/>
  <c r="I2347" i="11"/>
  <c r="I2343" i="11"/>
  <c r="I2339" i="11"/>
  <c r="I2335" i="11"/>
  <c r="I2331" i="11"/>
  <c r="I2327" i="11"/>
  <c r="I2323" i="11"/>
  <c r="I2319" i="11"/>
  <c r="I2315" i="11"/>
  <c r="I2311" i="11"/>
  <c r="I2307" i="11"/>
  <c r="I2303" i="11"/>
  <c r="I2299" i="11"/>
  <c r="I2295" i="11"/>
  <c r="I2291" i="11"/>
  <c r="I2287" i="11"/>
  <c r="I2283" i="11"/>
  <c r="I2279" i="11"/>
  <c r="I2275" i="11"/>
  <c r="I2271" i="11"/>
  <c r="I2267" i="11"/>
  <c r="I2263" i="11"/>
  <c r="I2259" i="11"/>
  <c r="I2255" i="11"/>
  <c r="I2251" i="11"/>
  <c r="I2247" i="11"/>
  <c r="I2243" i="11"/>
  <c r="I2239" i="11"/>
  <c r="I2235" i="11"/>
  <c r="I2231" i="11"/>
  <c r="I2227" i="11"/>
  <c r="I2223" i="11"/>
  <c r="I2219" i="11"/>
  <c r="I2215" i="11"/>
  <c r="I2211" i="11"/>
  <c r="I2207" i="11"/>
  <c r="I2203" i="11"/>
  <c r="I2199" i="11"/>
  <c r="I2195" i="11"/>
  <c r="I2191" i="11"/>
  <c r="I2187" i="11"/>
  <c r="I2183" i="11"/>
  <c r="I2179" i="11"/>
  <c r="I2175" i="11"/>
  <c r="I2171" i="11"/>
  <c r="I2167" i="11"/>
  <c r="I2163" i="11"/>
  <c r="I2159" i="11"/>
  <c r="I2155" i="11"/>
  <c r="I2151" i="11"/>
  <c r="I2147" i="11"/>
  <c r="I2143" i="11"/>
  <c r="I2139" i="11"/>
  <c r="I2135" i="11"/>
  <c r="I2131" i="11"/>
  <c r="I2127" i="11"/>
  <c r="I2123" i="11"/>
  <c r="I2119" i="11"/>
  <c r="I2115" i="11"/>
  <c r="I2111" i="11"/>
  <c r="I2107" i="11"/>
  <c r="I2103" i="11"/>
  <c r="I2099" i="11"/>
  <c r="I2095" i="11"/>
  <c r="I2091" i="11"/>
  <c r="I2087" i="11"/>
  <c r="I2083" i="11"/>
  <c r="I2079" i="11"/>
  <c r="I2075" i="11"/>
  <c r="I2071" i="11"/>
  <c r="I2067" i="11"/>
  <c r="I2063" i="11"/>
  <c r="I2059" i="11"/>
  <c r="I2055" i="11"/>
  <c r="I2051" i="11"/>
  <c r="I2047" i="11"/>
  <c r="I2043" i="11"/>
  <c r="I2039" i="11"/>
  <c r="I2035" i="11"/>
  <c r="I2031" i="11"/>
  <c r="I2027" i="11"/>
  <c r="I2023" i="11"/>
  <c r="I2019" i="11"/>
  <c r="I2015" i="11"/>
  <c r="I2011" i="11"/>
  <c r="I2007" i="11"/>
  <c r="I2003" i="11"/>
  <c r="I1999" i="11"/>
  <c r="I1995" i="11"/>
  <c r="I1991" i="11"/>
  <c r="I1987" i="11"/>
  <c r="I1983" i="11"/>
  <c r="I1979" i="11"/>
  <c r="I1975" i="11"/>
  <c r="I1971" i="11"/>
  <c r="I1967" i="11"/>
  <c r="I1963" i="11"/>
  <c r="I1959" i="11"/>
  <c r="I1955" i="11"/>
  <c r="I1951" i="11"/>
  <c r="I1947" i="11"/>
  <c r="I1943" i="11"/>
  <c r="I1939" i="11"/>
  <c r="I1935" i="11"/>
  <c r="I1931" i="11"/>
  <c r="I1927" i="11"/>
  <c r="I1923" i="11"/>
  <c r="I1919" i="11"/>
  <c r="I1915" i="11"/>
  <c r="I1911" i="11"/>
  <c r="I1907" i="11"/>
  <c r="I1903" i="11"/>
  <c r="I1899" i="11"/>
  <c r="I1895" i="11"/>
  <c r="I1891" i="11"/>
  <c r="I1887" i="11"/>
  <c r="I1883" i="11"/>
  <c r="I1879" i="11"/>
  <c r="I1875" i="11"/>
  <c r="I1871" i="11"/>
  <c r="I1867" i="11"/>
  <c r="I1863" i="11"/>
  <c r="I1859" i="11"/>
  <c r="I1855" i="11"/>
  <c r="I1851" i="11"/>
  <c r="I1847" i="11"/>
  <c r="I1843" i="11"/>
  <c r="I1839" i="11"/>
  <c r="I1835" i="11"/>
  <c r="I1831" i="11"/>
  <c r="I1827" i="11"/>
  <c r="I1823" i="11"/>
  <c r="I1819" i="11"/>
  <c r="I1815" i="11"/>
  <c r="I1811" i="11"/>
  <c r="I1807" i="11"/>
  <c r="I1803" i="11"/>
  <c r="I1799" i="11"/>
  <c r="I1795" i="11"/>
  <c r="I1791" i="11"/>
  <c r="I1787" i="11"/>
  <c r="I1783" i="11"/>
  <c r="I1779" i="11"/>
  <c r="I1775" i="11"/>
  <c r="I1771" i="11"/>
  <c r="I1767" i="11"/>
  <c r="I1763" i="11"/>
  <c r="I1759" i="11"/>
  <c r="I1755" i="11"/>
  <c r="I1751" i="11"/>
  <c r="I1747" i="11"/>
  <c r="I1743" i="11"/>
  <c r="I1739" i="11"/>
  <c r="I1735" i="11"/>
  <c r="I1731" i="11"/>
  <c r="I1727" i="11"/>
  <c r="I1723" i="11"/>
  <c r="I1719" i="11"/>
  <c r="I1715" i="11"/>
  <c r="I1711" i="11"/>
  <c r="I1707" i="11"/>
  <c r="I1703" i="11"/>
  <c r="I1699" i="11"/>
  <c r="I1695" i="11"/>
  <c r="I1691" i="11"/>
  <c r="I1687" i="11"/>
  <c r="I1683" i="11"/>
  <c r="I1679" i="11"/>
  <c r="I1675" i="11"/>
  <c r="I1671" i="11"/>
  <c r="I1667" i="11"/>
  <c r="I1663" i="11"/>
  <c r="I1659" i="11"/>
  <c r="I1655" i="11"/>
  <c r="I1651" i="11"/>
  <c r="I1647" i="11"/>
  <c r="I1643" i="11"/>
  <c r="I1639" i="11"/>
  <c r="I1635" i="11"/>
  <c r="I1631" i="11"/>
  <c r="I1627" i="11"/>
  <c r="I1623" i="11"/>
  <c r="I1619" i="11"/>
  <c r="I1615" i="11"/>
  <c r="I1611" i="11"/>
  <c r="I1607" i="11"/>
  <c r="I1603" i="11"/>
  <c r="I1599" i="11"/>
  <c r="I1595" i="11"/>
  <c r="I1591" i="11"/>
  <c r="I1587" i="11"/>
  <c r="I1583" i="11"/>
  <c r="I1579" i="11"/>
  <c r="I1575" i="11"/>
  <c r="I1571" i="11"/>
  <c r="I1567" i="11"/>
  <c r="I1563" i="11"/>
  <c r="I1559" i="11"/>
  <c r="I1555" i="11"/>
  <c r="I1551" i="11"/>
  <c r="I1547" i="11"/>
  <c r="I1543" i="11"/>
  <c r="I1539" i="11"/>
  <c r="I1535" i="11"/>
  <c r="I1531" i="11"/>
  <c r="I1527" i="11"/>
  <c r="I1523" i="11"/>
  <c r="I1519" i="11"/>
  <c r="I1515" i="11"/>
  <c r="I1511" i="11"/>
  <c r="I1507" i="11"/>
  <c r="I1503" i="11"/>
  <c r="I1499" i="11"/>
  <c r="I1495" i="11"/>
  <c r="I1491" i="11"/>
  <c r="I1487" i="11"/>
  <c r="I1483" i="11"/>
  <c r="I1479" i="11"/>
  <c r="I1475" i="11"/>
  <c r="I1471" i="11"/>
  <c r="I1467" i="11"/>
  <c r="I1463" i="11"/>
  <c r="I1459" i="11"/>
  <c r="I1455" i="11"/>
  <c r="I1451" i="11"/>
  <c r="I1447" i="11"/>
  <c r="I1443" i="11"/>
  <c r="I1439" i="11"/>
  <c r="I1435" i="11"/>
  <c r="I1431" i="11"/>
  <c r="I1427" i="11"/>
  <c r="I9967" i="11"/>
  <c r="I9871" i="11"/>
  <c r="I9791" i="11"/>
  <c r="I9711" i="11"/>
  <c r="I9615" i="11"/>
  <c r="I9535" i="11"/>
  <c r="I9455" i="11"/>
  <c r="I9371" i="11"/>
  <c r="I9327" i="11"/>
  <c r="I9291" i="11"/>
  <c r="I9243" i="11"/>
  <c r="I9199" i="11"/>
  <c r="I9163" i="11"/>
  <c r="I9115" i="11"/>
  <c r="I9071" i="11"/>
  <c r="I9035" i="11"/>
  <c r="I8992" i="11"/>
  <c r="I8971" i="11"/>
  <c r="I8956" i="11"/>
  <c r="I8940" i="11"/>
  <c r="I8926" i="11"/>
  <c r="I8914" i="11"/>
  <c r="I8898" i="11"/>
  <c r="I8883" i="11"/>
  <c r="I8871" i="11"/>
  <c r="I8855" i="11"/>
  <c r="I8840" i="11"/>
  <c r="I8828" i="11"/>
  <c r="I8812" i="11"/>
  <c r="I8798" i="11"/>
  <c r="I8786" i="11"/>
  <c r="I8770" i="11"/>
  <c r="I8755" i="11"/>
  <c r="I8743" i="11"/>
  <c r="I8727" i="11"/>
  <c r="I8712" i="11"/>
  <c r="I8700" i="11"/>
  <c r="I8684" i="11"/>
  <c r="I8670" i="11"/>
  <c r="I8658" i="11"/>
  <c r="I8642" i="11"/>
  <c r="I8627" i="11"/>
  <c r="I8615" i="11"/>
  <c r="I8599" i="11"/>
  <c r="I8584" i="11"/>
  <c r="I8572" i="11"/>
  <c r="I8556" i="11"/>
  <c r="I8542" i="11"/>
  <c r="I8530" i="11"/>
  <c r="I8514" i="11"/>
  <c r="I8499" i="11"/>
  <c r="I8487" i="11"/>
  <c r="I8471" i="11"/>
  <c r="I8456" i="11"/>
  <c r="I8444" i="11"/>
  <c r="I8428" i="11"/>
  <c r="I8414" i="11"/>
  <c r="I8402" i="11"/>
  <c r="I8386" i="11"/>
  <c r="I8371" i="11"/>
  <c r="I8359" i="11"/>
  <c r="I8343" i="11"/>
  <c r="I8328" i="11"/>
  <c r="I8316" i="11"/>
  <c r="I8300" i="11"/>
  <c r="I8286" i="11"/>
  <c r="I8274" i="11"/>
  <c r="I8258" i="11"/>
  <c r="I8243" i="11"/>
  <c r="I8234" i="11"/>
  <c r="I8222" i="11"/>
  <c r="I8211" i="11"/>
  <c r="I8202" i="11"/>
  <c r="I8190" i="11"/>
  <c r="I8179" i="11"/>
  <c r="I8170" i="11"/>
  <c r="I8158" i="11"/>
  <c r="I8147" i="11"/>
  <c r="I8138" i="11"/>
  <c r="I8126" i="11"/>
  <c r="I8115" i="11"/>
  <c r="I8106" i="11"/>
  <c r="I8094" i="11"/>
  <c r="I8083" i="11"/>
  <c r="I8074" i="11"/>
  <c r="I8062" i="11"/>
  <c r="I8051" i="11"/>
  <c r="I8042" i="11"/>
  <c r="I8030" i="11"/>
  <c r="I8019" i="11"/>
  <c r="I8010" i="11"/>
  <c r="I7998" i="11"/>
  <c r="I7987" i="11"/>
  <c r="I7978" i="11"/>
  <c r="I7966" i="11"/>
  <c r="I7955" i="11"/>
  <c r="I7946" i="11"/>
  <c r="I7934" i="11"/>
  <c r="I7923" i="11"/>
  <c r="I7914" i="11"/>
  <c r="I7902" i="11"/>
  <c r="I7891" i="11"/>
  <c r="I7882" i="11"/>
  <c r="I7870" i="11"/>
  <c r="I7861" i="11"/>
  <c r="I7854" i="11"/>
  <c r="I7846" i="11"/>
  <c r="I7839" i="11"/>
  <c r="I7833" i="11"/>
  <c r="I7825" i="11"/>
  <c r="I7818" i="11"/>
  <c r="I7811" i="11"/>
  <c r="I7803" i="11"/>
  <c r="I7797" i="11"/>
  <c r="I7790" i="11"/>
  <c r="I7782" i="11"/>
  <c r="I7775" i="11"/>
  <c r="I7769" i="11"/>
  <c r="I7761" i="11"/>
  <c r="I7754" i="11"/>
  <c r="I7747" i="11"/>
  <c r="I7739" i="11"/>
  <c r="I7733" i="11"/>
  <c r="I7726" i="11"/>
  <c r="I7718" i="11"/>
  <c r="I7711" i="11"/>
  <c r="I7705" i="11"/>
  <c r="I7697" i="11"/>
  <c r="I7690" i="11"/>
  <c r="I7683" i="11"/>
  <c r="I7675" i="11"/>
  <c r="I7669" i="11"/>
  <c r="I7662" i="11"/>
  <c r="I7654" i="11"/>
  <c r="I7647" i="11"/>
  <c r="I7641" i="11"/>
  <c r="I7633" i="11"/>
  <c r="I7626" i="11"/>
  <c r="I7619" i="11"/>
  <c r="I7611" i="11"/>
  <c r="I7605" i="11"/>
  <c r="I7598" i="11"/>
  <c r="I7590" i="11"/>
  <c r="I7583" i="11"/>
  <c r="I7577" i="11"/>
  <c r="I7569" i="11"/>
  <c r="I7562" i="11"/>
  <c r="I7555" i="11"/>
  <c r="I7547" i="11"/>
  <c r="I7541" i="11"/>
  <c r="I7534" i="11"/>
  <c r="I7526" i="11"/>
  <c r="I7519" i="11"/>
  <c r="I7513" i="11"/>
  <c r="I7505" i="11"/>
  <c r="I7498" i="11"/>
  <c r="I7491" i="11"/>
  <c r="I7483" i="11"/>
  <c r="I7477" i="11"/>
  <c r="I7470" i="11"/>
  <c r="I7462" i="11"/>
  <c r="I7455" i="11"/>
  <c r="I7449" i="11"/>
  <c r="I7441" i="11"/>
  <c r="I7434" i="11"/>
  <c r="I7427" i="11"/>
  <c r="I7419" i="11"/>
  <c r="I7413" i="11"/>
  <c r="I7406" i="11"/>
  <c r="I7398" i="11"/>
  <c r="I7391" i="11"/>
  <c r="I7385" i="11"/>
  <c r="I7377" i="11"/>
  <c r="I7370" i="11"/>
  <c r="I7363" i="11"/>
  <c r="I7355" i="11"/>
  <c r="I7349" i="11"/>
  <c r="I7342" i="11"/>
  <c r="I7334" i="11"/>
  <c r="I7327" i="11"/>
  <c r="I7321" i="11"/>
  <c r="I7313" i="11"/>
  <c r="I7306" i="11"/>
  <c r="I7299" i="11"/>
  <c r="I7291" i="11"/>
  <c r="I7285" i="11"/>
  <c r="I7278" i="11"/>
  <c r="I7270" i="11"/>
  <c r="I7263" i="11"/>
  <c r="I7257" i="11"/>
  <c r="I7249" i="11"/>
  <c r="I7242" i="11"/>
  <c r="I7235" i="11"/>
  <c r="I7227" i="11"/>
  <c r="I7221" i="11"/>
  <c r="I7214" i="11"/>
  <c r="I7206" i="11"/>
  <c r="I7199" i="11"/>
  <c r="I7193" i="11"/>
  <c r="I7185" i="11"/>
  <c r="I7178" i="11"/>
  <c r="I7171" i="11"/>
  <c r="I7163" i="11"/>
  <c r="I7157" i="11"/>
  <c r="I7150" i="11"/>
  <c r="I7142" i="11"/>
  <c r="I7135" i="11"/>
  <c r="I7129" i="11"/>
  <c r="I7121" i="11"/>
  <c r="I7114" i="11"/>
  <c r="I7107" i="11"/>
  <c r="I7099" i="11"/>
  <c r="I7093" i="11"/>
  <c r="I7086" i="11"/>
  <c r="I7078" i="11"/>
  <c r="I7071" i="11"/>
  <c r="I7065" i="11"/>
  <c r="I7057" i="11"/>
  <c r="I7050" i="11"/>
  <c r="I7043" i="11"/>
  <c r="I7035" i="11"/>
  <c r="I7029" i="11"/>
  <c r="I7022" i="11"/>
  <c r="I7014" i="11"/>
  <c r="I7007" i="11"/>
  <c r="I7001" i="11"/>
  <c r="I6993" i="11"/>
  <c r="I6986" i="11"/>
  <c r="I6979" i="11"/>
  <c r="I6971" i="11"/>
  <c r="I6965" i="11"/>
  <c r="I6958" i="11"/>
  <c r="I6950" i="11"/>
  <c r="I6943" i="11"/>
  <c r="I6937" i="11"/>
  <c r="I6929" i="11"/>
  <c r="I6922" i="11"/>
  <c r="I6915" i="11"/>
  <c r="I6907" i="11"/>
  <c r="I6901" i="11"/>
  <c r="I6894" i="11"/>
  <c r="I6886" i="11"/>
  <c r="I6879" i="11"/>
  <c r="I6873" i="11"/>
  <c r="I6865" i="11"/>
  <c r="I6858" i="11"/>
  <c r="I6851" i="11"/>
  <c r="I6843" i="11"/>
  <c r="I6837" i="11"/>
  <c r="I6830" i="11"/>
  <c r="I6822" i="11"/>
  <c r="I6815" i="11"/>
  <c r="I6809" i="11"/>
  <c r="I6801" i="11"/>
  <c r="I6794" i="11"/>
  <c r="I6787" i="11"/>
  <c r="I6779" i="11"/>
  <c r="I6773" i="11"/>
  <c r="I6766" i="11"/>
  <c r="I6758" i="11"/>
  <c r="I6752" i="11"/>
  <c r="I6747" i="11"/>
  <c r="I6741" i="11"/>
  <c r="I6736" i="11"/>
  <c r="I6731" i="11"/>
  <c r="I6725" i="11"/>
  <c r="I6720" i="11"/>
  <c r="I6715" i="11"/>
  <c r="I6709" i="11"/>
  <c r="I6704" i="11"/>
  <c r="I6699" i="11"/>
  <c r="I6693" i="11"/>
  <c r="I6688" i="11"/>
  <c r="I6683" i="11"/>
  <c r="I6677" i="11"/>
  <c r="I6672" i="11"/>
  <c r="I6667" i="11"/>
  <c r="I6661" i="11"/>
  <c r="I6656" i="11"/>
  <c r="I6651" i="11"/>
  <c r="I6645" i="11"/>
  <c r="I6640" i="11"/>
  <c r="I6635" i="11"/>
  <c r="I6629" i="11"/>
  <c r="I6624" i="11"/>
  <c r="I6619" i="11"/>
  <c r="I6613" i="11"/>
  <c r="I6608" i="11"/>
  <c r="I6603" i="11"/>
  <c r="I6597" i="11"/>
  <c r="I6592" i="11"/>
  <c r="I6587" i="11"/>
  <c r="I6581" i="11"/>
  <c r="I6576" i="11"/>
  <c r="I6571" i="11"/>
  <c r="I6565" i="11"/>
  <c r="I6560" i="11"/>
  <c r="I6555" i="11"/>
  <c r="I6549" i="11"/>
  <c r="I6544" i="11"/>
  <c r="I6539" i="11"/>
  <c r="I6533" i="11"/>
  <c r="I6528" i="11"/>
  <c r="I6523" i="11"/>
  <c r="I6517" i="11"/>
  <c r="I6512" i="11"/>
  <c r="I6507" i="11"/>
  <c r="I6501" i="11"/>
  <c r="I6496" i="11"/>
  <c r="I6491" i="11"/>
  <c r="I6485" i="11"/>
  <c r="I6480" i="11"/>
  <c r="I6475" i="11"/>
  <c r="I6469" i="11"/>
  <c r="I6464" i="11"/>
  <c r="I6459" i="11"/>
  <c r="I6453" i="11"/>
  <c r="I6448" i="11"/>
  <c r="I6443" i="11"/>
  <c r="I6437" i="11"/>
  <c r="I6432" i="11"/>
  <c r="I6427" i="11"/>
  <c r="I6421" i="11"/>
  <c r="I6416" i="11"/>
  <c r="I6411" i="11"/>
  <c r="I6405" i="11"/>
  <c r="I6400" i="11"/>
  <c r="I6395" i="11"/>
  <c r="I6389" i="11"/>
  <c r="I6384" i="11"/>
  <c r="I6379" i="11"/>
  <c r="I6373" i="11"/>
  <c r="I6368" i="11"/>
  <c r="I6363" i="11"/>
  <c r="I6357" i="11"/>
  <c r="I6352" i="11"/>
  <c r="I6347" i="11"/>
  <c r="I6341" i="11"/>
  <c r="I6336" i="11"/>
  <c r="I6331" i="11"/>
  <c r="I6325" i="11"/>
  <c r="I6320" i="11"/>
  <c r="I6315" i="11"/>
  <c r="I6309" i="11"/>
  <c r="I6304" i="11"/>
  <c r="I6299" i="11"/>
  <c r="I6293" i="11"/>
  <c r="I6288" i="11"/>
  <c r="I6283" i="11"/>
  <c r="I6277" i="11"/>
  <c r="I6272" i="11"/>
  <c r="I6267" i="11"/>
  <c r="I6261" i="11"/>
  <c r="I6256" i="11"/>
  <c r="I6251" i="11"/>
  <c r="I6245" i="11"/>
  <c r="I6240" i="11"/>
  <c r="I6235" i="11"/>
  <c r="I6229" i="11"/>
  <c r="I6224" i="11"/>
  <c r="I6219" i="11"/>
  <c r="I6213" i="11"/>
  <c r="I6208" i="11"/>
  <c r="I6203" i="11"/>
  <c r="I6197" i="11"/>
  <c r="I6192" i="11"/>
  <c r="I6187" i="11"/>
  <c r="I6181" i="11"/>
  <c r="I6176" i="11"/>
  <c r="I6171" i="11"/>
  <c r="I6165" i="11"/>
  <c r="I6160" i="11"/>
  <c r="I6155" i="11"/>
  <c r="I6149" i="11"/>
  <c r="I6144" i="11"/>
  <c r="I6139" i="11"/>
  <c r="I6133" i="11"/>
  <c r="I6128" i="11"/>
  <c r="I6123" i="11"/>
  <c r="I6117" i="11"/>
  <c r="I6112" i="11"/>
  <c r="I6107" i="11"/>
  <c r="I6101" i="11"/>
  <c r="I6096" i="11"/>
  <c r="I6091" i="11"/>
  <c r="I6085" i="11"/>
  <c r="I6080" i="11"/>
  <c r="I6075" i="11"/>
  <c r="I6069" i="11"/>
  <c r="I6064" i="11"/>
  <c r="I6059" i="11"/>
  <c r="I6053" i="11"/>
  <c r="I6048" i="11"/>
  <c r="I6043" i="11"/>
  <c r="I6037" i="11"/>
  <c r="I6032" i="11"/>
  <c r="I6027" i="11"/>
  <c r="I6021" i="11"/>
  <c r="I6016" i="11"/>
  <c r="I6011" i="11"/>
  <c r="I6005" i="11"/>
  <c r="I6000" i="11"/>
  <c r="I5995" i="11"/>
  <c r="I5989" i="11"/>
  <c r="I5984" i="11"/>
  <c r="I5979" i="11"/>
  <c r="I5973" i="11"/>
  <c r="I5968" i="11"/>
  <c r="I5963" i="11"/>
  <c r="I5957" i="11"/>
  <c r="I5952" i="11"/>
  <c r="I5947" i="11"/>
  <c r="I5941" i="11"/>
  <c r="I5936" i="11"/>
  <c r="I5931" i="11"/>
  <c r="I5925" i="11"/>
  <c r="I5920" i="11"/>
  <c r="I5915" i="11"/>
  <c r="I5909" i="11"/>
  <c r="I5904" i="11"/>
  <c r="I5899" i="11"/>
  <c r="I5893" i="11"/>
  <c r="I5888" i="11"/>
  <c r="I5883" i="11"/>
  <c r="I5877" i="11"/>
  <c r="I5872" i="11"/>
  <c r="I5867" i="11"/>
  <c r="I5861" i="11"/>
  <c r="I5856" i="11"/>
  <c r="I5851" i="11"/>
  <c r="I5845" i="11"/>
  <c r="I5840" i="11"/>
  <c r="I5835" i="11"/>
  <c r="I5829" i="11"/>
  <c r="I5824" i="11"/>
  <c r="I5819" i="11"/>
  <c r="I5813" i="11"/>
  <c r="I5808" i="11"/>
  <c r="I5803" i="11"/>
  <c r="I5797" i="11"/>
  <c r="I5792" i="11"/>
  <c r="I5787" i="11"/>
  <c r="I5781" i="11"/>
  <c r="I5776" i="11"/>
  <c r="I5771" i="11"/>
  <c r="I5765" i="11"/>
  <c r="I5760" i="11"/>
  <c r="I5755" i="11"/>
  <c r="I5749" i="11"/>
  <c r="I5744" i="11"/>
  <c r="I5739" i="11"/>
  <c r="I5733" i="11"/>
  <c r="I5728" i="11"/>
  <c r="I5723" i="11"/>
  <c r="I5717" i="11"/>
  <c r="I5712" i="11"/>
  <c r="I5707" i="11"/>
  <c r="I5701" i="11"/>
  <c r="I5696" i="11"/>
  <c r="I5691" i="11"/>
  <c r="I5685" i="11"/>
  <c r="I5680" i="11"/>
  <c r="I5675" i="11"/>
  <c r="I5669" i="11"/>
  <c r="I5664" i="11"/>
  <c r="I5659" i="11"/>
  <c r="I5653" i="11"/>
  <c r="I5648" i="11"/>
  <c r="I5643" i="11"/>
  <c r="I5637" i="11"/>
  <c r="I5632" i="11"/>
  <c r="I5627" i="11"/>
  <c r="I5621" i="11"/>
  <c r="I5616" i="11"/>
  <c r="I5611" i="11"/>
  <c r="I5605" i="11"/>
  <c r="I5600" i="11"/>
  <c r="I5595" i="11"/>
  <c r="I5589" i="11"/>
  <c r="I5584" i="11"/>
  <c r="I5579" i="11"/>
  <c r="I5573" i="11"/>
  <c r="I5568" i="11"/>
  <c r="I5563" i="11"/>
  <c r="I5557" i="11"/>
  <c r="I5552" i="11"/>
  <c r="I5547" i="11"/>
  <c r="I5541" i="11"/>
  <c r="I5536" i="11"/>
  <c r="I5531" i="11"/>
  <c r="I5525" i="11"/>
  <c r="I5520" i="11"/>
  <c r="I5515" i="11"/>
  <c r="I5509" i="11"/>
  <c r="I5504" i="11"/>
  <c r="I5499" i="11"/>
  <c r="I5493" i="11"/>
  <c r="I5488" i="11"/>
  <c r="I5483" i="11"/>
  <c r="I5477" i="11"/>
  <c r="I5472" i="11"/>
  <c r="I5467" i="11"/>
  <c r="I5461" i="11"/>
  <c r="I5456" i="11"/>
  <c r="I5451" i="11"/>
  <c r="I5445" i="11"/>
  <c r="I5440" i="11"/>
  <c r="I5435" i="11"/>
  <c r="I5429" i="11"/>
  <c r="I5424" i="11"/>
  <c r="I5419" i="11"/>
  <c r="I5413" i="11"/>
  <c r="I5408" i="11"/>
  <c r="I5403" i="11"/>
  <c r="I5397" i="11"/>
  <c r="I5392" i="11"/>
  <c r="I5387" i="11"/>
  <c r="I5381" i="11"/>
  <c r="I5376" i="11"/>
  <c r="I5371" i="11"/>
  <c r="I5365" i="11"/>
  <c r="I5360" i="11"/>
  <c r="I5355" i="11"/>
  <c r="I5349" i="11"/>
  <c r="I5344" i="11"/>
  <c r="I5339" i="11"/>
  <c r="I5333" i="11"/>
  <c r="I5328" i="11"/>
  <c r="I5323" i="11"/>
  <c r="I5317" i="11"/>
  <c r="I5312" i="11"/>
  <c r="I5307" i="11"/>
  <c r="I5301" i="11"/>
  <c r="I5296" i="11"/>
  <c r="I5291" i="11"/>
  <c r="I5285" i="11"/>
  <c r="I5280" i="11"/>
  <c r="I5275" i="11"/>
  <c r="I5269" i="11"/>
  <c r="I5264" i="11"/>
  <c r="I5259" i="11"/>
  <c r="I5253" i="11"/>
  <c r="I5248" i="11"/>
  <c r="I5243" i="11"/>
  <c r="I5237" i="11"/>
  <c r="I5232" i="11"/>
  <c r="I5227" i="11"/>
  <c r="I5221" i="11"/>
  <c r="I5216" i="11"/>
  <c r="I5211" i="11"/>
  <c r="I5205" i="11"/>
  <c r="I5200" i="11"/>
  <c r="I5195" i="11"/>
  <c r="I5189" i="11"/>
  <c r="I5184" i="11"/>
  <c r="I5179" i="11"/>
  <c r="I5173" i="11"/>
  <c r="I5168" i="11"/>
  <c r="I5163" i="11"/>
  <c r="I5157" i="11"/>
  <c r="I5152" i="11"/>
  <c r="I5147" i="11"/>
  <c r="I5141" i="11"/>
  <c r="I5136" i="11"/>
  <c r="I5131" i="11"/>
  <c r="I5125" i="11"/>
  <c r="I5120" i="11"/>
  <c r="I5115" i="11"/>
  <c r="I5109" i="11"/>
  <c r="I5104" i="11"/>
  <c r="I5099" i="11"/>
  <c r="I5093" i="11"/>
  <c r="I5088" i="11"/>
  <c r="I5083" i="11"/>
  <c r="I5077" i="11"/>
  <c r="I5072" i="11"/>
  <c r="I5067" i="11"/>
  <c r="I5061" i="11"/>
  <c r="I5056" i="11"/>
  <c r="I5051" i="11"/>
  <c r="I5045" i="11"/>
  <c r="I5040" i="11"/>
  <c r="I5035" i="11"/>
  <c r="I5029" i="11"/>
  <c r="I5024" i="11"/>
  <c r="I5019" i="11"/>
  <c r="I5013" i="11"/>
  <c r="I5008" i="11"/>
  <c r="I5003" i="11"/>
  <c r="I4997" i="11"/>
  <c r="I4992" i="11"/>
  <c r="I4987" i="11"/>
  <c r="I4981" i="11"/>
  <c r="I4976" i="11"/>
  <c r="I4971" i="11"/>
  <c r="I4965" i="11"/>
  <c r="I4960" i="11"/>
  <c r="I4955" i="11"/>
  <c r="I4949" i="11"/>
  <c r="I4944" i="11"/>
  <c r="I4939" i="11"/>
  <c r="I4933" i="11"/>
  <c r="I4928" i="11"/>
  <c r="I4923" i="11"/>
  <c r="I4917" i="11"/>
  <c r="I4912" i="11"/>
  <c r="I4907" i="11"/>
  <c r="I4901" i="11"/>
  <c r="I4896" i="11"/>
  <c r="I4891" i="11"/>
  <c r="I4885" i="11"/>
  <c r="I4880" i="11"/>
  <c r="I4875" i="11"/>
  <c r="I4869" i="11"/>
  <c r="I4864" i="11"/>
  <c r="I4859" i="11"/>
  <c r="I4853" i="11"/>
  <c r="I4848" i="11"/>
  <c r="I4843" i="11"/>
  <c r="I4837" i="11"/>
  <c r="I4832" i="11"/>
  <c r="I4827" i="11"/>
  <c r="I4821" i="11"/>
  <c r="I4816" i="11"/>
  <c r="I4811" i="11"/>
  <c r="I4805" i="11"/>
  <c r="I4800" i="11"/>
  <c r="I4795" i="11"/>
  <c r="I4789" i="11"/>
  <c r="I4784" i="11"/>
  <c r="I4779" i="11"/>
  <c r="I4773" i="11"/>
  <c r="I4768" i="11"/>
  <c r="I4763" i="11"/>
  <c r="I4757" i="11"/>
  <c r="I4752" i="11"/>
  <c r="I4747" i="11"/>
  <c r="I4741" i="11"/>
  <c r="I4736" i="11"/>
  <c r="I4731" i="11"/>
  <c r="I4725" i="11"/>
  <c r="I4720" i="11"/>
  <c r="I4715" i="11"/>
  <c r="I4709" i="11"/>
  <c r="I4704" i="11"/>
  <c r="I4699" i="11"/>
  <c r="I4693" i="11"/>
  <c r="I4688" i="11"/>
  <c r="I4683" i="11"/>
  <c r="I4677" i="11"/>
  <c r="I4672" i="11"/>
  <c r="I4667" i="11"/>
  <c r="I4661" i="11"/>
  <c r="I4656" i="11"/>
  <c r="I4651" i="11"/>
  <c r="I4645" i="11"/>
  <c r="I4640" i="11"/>
  <c r="I4635" i="11"/>
  <c r="I4629" i="11"/>
  <c r="I4624" i="11"/>
  <c r="I4619" i="11"/>
  <c r="I4613" i="11"/>
  <c r="I4608" i="11"/>
  <c r="I4603" i="11"/>
  <c r="I4597" i="11"/>
  <c r="I4592" i="11"/>
  <c r="I4587" i="11"/>
  <c r="I4581" i="11"/>
  <c r="I4576" i="11"/>
  <c r="I4571" i="11"/>
  <c r="I4565" i="11"/>
  <c r="I4560" i="11"/>
  <c r="I4555" i="11"/>
  <c r="I4549" i="11"/>
  <c r="I4544" i="11"/>
  <c r="I4539" i="11"/>
  <c r="I4533" i="11"/>
  <c r="I4528" i="11"/>
  <c r="I4523" i="11"/>
  <c r="I4517" i="11"/>
  <c r="I4512" i="11"/>
  <c r="I4507" i="11"/>
  <c r="I4501" i="11"/>
  <c r="I4496" i="11"/>
  <c r="I4491" i="11"/>
  <c r="I4485" i="11"/>
  <c r="I4480" i="11"/>
  <c r="I4475" i="11"/>
  <c r="I4469" i="11"/>
  <c r="I4464" i="11"/>
  <c r="I4459" i="11"/>
  <c r="I4453" i="11"/>
  <c r="I4448" i="11"/>
  <c r="I4443" i="11"/>
  <c r="I4437" i="11"/>
  <c r="I4432" i="11"/>
  <c r="I4427" i="11"/>
  <c r="I4421" i="11"/>
  <c r="I4416" i="11"/>
  <c r="I4411" i="11"/>
  <c r="I4405" i="11"/>
  <c r="I4400" i="11"/>
  <c r="I4395" i="11"/>
  <c r="I4389" i="11"/>
  <c r="I4384" i="11"/>
  <c r="I4379" i="11"/>
  <c r="I4373" i="11"/>
  <c r="I4368" i="11"/>
  <c r="I4363" i="11"/>
  <c r="I4357" i="11"/>
  <c r="I4352" i="11"/>
  <c r="I4347" i="11"/>
  <c r="I4341" i="11"/>
  <c r="I4336" i="11"/>
  <c r="I4331" i="11"/>
  <c r="I4325" i="11"/>
  <c r="I4320" i="11"/>
  <c r="I4315" i="11"/>
  <c r="I4309" i="11"/>
  <c r="I4304" i="11"/>
  <c r="I4299" i="11"/>
  <c r="I4293" i="11"/>
  <c r="I4288" i="11"/>
  <c r="I4283" i="11"/>
  <c r="I4277" i="11"/>
  <c r="I4272" i="11"/>
  <c r="I4267" i="11"/>
  <c r="I4261" i="11"/>
  <c r="I4256" i="11"/>
  <c r="I4251" i="11"/>
  <c r="I4245" i="11"/>
  <c r="I4240" i="11"/>
  <c r="I4235" i="11"/>
  <c r="I4229" i="11"/>
  <c r="I4224" i="11"/>
  <c r="I4219" i="11"/>
  <c r="I4213" i="11"/>
  <c r="I4208" i="11"/>
  <c r="I4203" i="11"/>
  <c r="I4197" i="11"/>
  <c r="I4192" i="11"/>
  <c r="I4187" i="11"/>
  <c r="I4181" i="11"/>
  <c r="I4176" i="11"/>
  <c r="I4171" i="11"/>
  <c r="I4165" i="11"/>
  <c r="I4160" i="11"/>
  <c r="I4155" i="11"/>
  <c r="I4149" i="11"/>
  <c r="I4144" i="11"/>
  <c r="I4139" i="11"/>
  <c r="I4133" i="11"/>
  <c r="I4128" i="11"/>
  <c r="I4123" i="11"/>
  <c r="I4117" i="11"/>
  <c r="I4112" i="11"/>
  <c r="I4107" i="11"/>
  <c r="I4101" i="11"/>
  <c r="I4096" i="11"/>
  <c r="I4091" i="11"/>
  <c r="I4085" i="11"/>
  <c r="I4080" i="11"/>
  <c r="I4075" i="11"/>
  <c r="I4069" i="11"/>
  <c r="I4064" i="11"/>
  <c r="I4059" i="11"/>
  <c r="I4053" i="11"/>
  <c r="I4048" i="11"/>
  <c r="I4043" i="11"/>
  <c r="I4037" i="11"/>
  <c r="I4032" i="11"/>
  <c r="I4027" i="11"/>
  <c r="I4021" i="11"/>
  <c r="I4016" i="11"/>
  <c r="I4011" i="11"/>
  <c r="I4005" i="11"/>
  <c r="I4000" i="11"/>
  <c r="I3995" i="11"/>
  <c r="I3989" i="11"/>
  <c r="I3984" i="11"/>
  <c r="I3979" i="11"/>
  <c r="I3973" i="11"/>
  <c r="I3968" i="11"/>
  <c r="I3963" i="11"/>
  <c r="I3957" i="11"/>
  <c r="I3952" i="11"/>
  <c r="I3947" i="11"/>
  <c r="I3941" i="11"/>
  <c r="I3936" i="11"/>
  <c r="I3931" i="11"/>
  <c r="I3925" i="11"/>
  <c r="I3920" i="11"/>
  <c r="I3915" i="11"/>
  <c r="I3909" i="11"/>
  <c r="I3904" i="11"/>
  <c r="I3899" i="11"/>
  <c r="I3893" i="11"/>
  <c r="I3888" i="11"/>
  <c r="I3883" i="11"/>
  <c r="I3877" i="11"/>
  <c r="I3872" i="11"/>
  <c r="I3867" i="11"/>
  <c r="I3861" i="11"/>
  <c r="I3856" i="11"/>
  <c r="I3851" i="11"/>
  <c r="I3845" i="11"/>
  <c r="I3840" i="11"/>
  <c r="I3835" i="11"/>
  <c r="I3829" i="11"/>
  <c r="I3824" i="11"/>
  <c r="I3819" i="11"/>
  <c r="I3813" i="11"/>
  <c r="I3808" i="11"/>
  <c r="I3803" i="11"/>
  <c r="I3797" i="11"/>
  <c r="I3792" i="11"/>
  <c r="I3787" i="11"/>
  <c r="I3781" i="11"/>
  <c r="I3776" i="11"/>
  <c r="I3771" i="11"/>
  <c r="I3765" i="11"/>
  <c r="I3760" i="11"/>
  <c r="I3755" i="11"/>
  <c r="I3749" i="11"/>
  <c r="I3744" i="11"/>
  <c r="I3739" i="11"/>
  <c r="I3733" i="11"/>
  <c r="I3728" i="11"/>
  <c r="I3723" i="11"/>
  <c r="I3717" i="11"/>
  <c r="I3712" i="11"/>
  <c r="I3707" i="11"/>
  <c r="I3701" i="11"/>
  <c r="I3696" i="11"/>
  <c r="I3691" i="11"/>
  <c r="I3685" i="11"/>
  <c r="I3680" i="11"/>
  <c r="I3675" i="11"/>
  <c r="I3669" i="11"/>
  <c r="I3664" i="11"/>
  <c r="I3659" i="11"/>
  <c r="I3653" i="11"/>
  <c r="I3648" i="11"/>
  <c r="I3643" i="11"/>
  <c r="I3637" i="11"/>
  <c r="I3632" i="11"/>
  <c r="I3627" i="11"/>
  <c r="I3621" i="11"/>
  <c r="I3616" i="11"/>
  <c r="I3611" i="11"/>
  <c r="I3605" i="11"/>
  <c r="I3600" i="11"/>
  <c r="I3595" i="11"/>
  <c r="I3589" i="11"/>
  <c r="I3584" i="11"/>
  <c r="I3579" i="11"/>
  <c r="I3573" i="11"/>
  <c r="I3568" i="11"/>
  <c r="I3563" i="11"/>
  <c r="I3557" i="11"/>
  <c r="I3552" i="11"/>
  <c r="I3547" i="11"/>
  <c r="I3541" i="11"/>
  <c r="I3536" i="11"/>
  <c r="I3531" i="11"/>
  <c r="I3525" i="11"/>
  <c r="I3520" i="11"/>
  <c r="I3515" i="11"/>
  <c r="I3509" i="11"/>
  <c r="I3504" i="11"/>
  <c r="I3499" i="11"/>
  <c r="I3493" i="11"/>
  <c r="I3488" i="11"/>
  <c r="I3483" i="11"/>
  <c r="I3477" i="11"/>
  <c r="I3472" i="11"/>
  <c r="I3467" i="11"/>
  <c r="I3461" i="11"/>
  <c r="I3456" i="11"/>
  <c r="I3451" i="11"/>
  <c r="I3445" i="11"/>
  <c r="I3440" i="11"/>
  <c r="I3435" i="11"/>
  <c r="I3429" i="11"/>
  <c r="I3424" i="11"/>
  <c r="I3419" i="11"/>
  <c r="I3413" i="11"/>
  <c r="I3408" i="11"/>
  <c r="I3403" i="11"/>
  <c r="I3397" i="11"/>
  <c r="I3392" i="11"/>
  <c r="I3387" i="11"/>
  <c r="I3381" i="11"/>
  <c r="I3376" i="11"/>
  <c r="I3371" i="11"/>
  <c r="I3365" i="11"/>
  <c r="I3360" i="11"/>
  <c r="I3355" i="11"/>
  <c r="I3349" i="11"/>
  <c r="I3344" i="11"/>
  <c r="I3339" i="11"/>
  <c r="I3333" i="11"/>
  <c r="I3328" i="11"/>
  <c r="I3323" i="11"/>
  <c r="I3317" i="11"/>
  <c r="I3312" i="11"/>
  <c r="I3307" i="11"/>
  <c r="I3301" i="11"/>
  <c r="I3296" i="11"/>
  <c r="I3291" i="11"/>
  <c r="I3285" i="11"/>
  <c r="I3280" i="11"/>
  <c r="I3275" i="11"/>
  <c r="I3269" i="11"/>
  <c r="I3264" i="11"/>
  <c r="I3259" i="11"/>
  <c r="I3253" i="11"/>
  <c r="I3248" i="11"/>
  <c r="I3243" i="11"/>
  <c r="I3237" i="11"/>
  <c r="I3232" i="11"/>
  <c r="I3227" i="11"/>
  <c r="I3221" i="11"/>
  <c r="I3216" i="11"/>
  <c r="I3211" i="11"/>
  <c r="I3205" i="11"/>
  <c r="I3200" i="11"/>
  <c r="I3195" i="11"/>
  <c r="I3189" i="11"/>
  <c r="I3184" i="11"/>
  <c r="I3179" i="11"/>
  <c r="I3173" i="11"/>
  <c r="I3168" i="11"/>
  <c r="I3163" i="11"/>
  <c r="I3157" i="11"/>
  <c r="I3152" i="11"/>
  <c r="I3147" i="11"/>
  <c r="I3141" i="11"/>
  <c r="I3136" i="11"/>
  <c r="I3131" i="11"/>
  <c r="I3125" i="11"/>
  <c r="I3120" i="11"/>
  <c r="I3115" i="11"/>
  <c r="I3109" i="11"/>
  <c r="I3104" i="11"/>
  <c r="I3099" i="11"/>
  <c r="I3093" i="11"/>
  <c r="I3088" i="11"/>
  <c r="I3083" i="11"/>
  <c r="I3077" i="11"/>
  <c r="I3072" i="11"/>
  <c r="I3067" i="11"/>
  <c r="I3061" i="11"/>
  <c r="I3056" i="11"/>
  <c r="I3051" i="11"/>
  <c r="I3045" i="11"/>
  <c r="I3040" i="11"/>
  <c r="I3035" i="11"/>
  <c r="I3029" i="11"/>
  <c r="I3024" i="11"/>
  <c r="I3019" i="11"/>
  <c r="I3013" i="11"/>
  <c r="I3008" i="11"/>
  <c r="I3003" i="11"/>
  <c r="I2997" i="11"/>
  <c r="I2992" i="11"/>
  <c r="I2987" i="11"/>
  <c r="I2981" i="11"/>
  <c r="I2976" i="11"/>
  <c r="I2971" i="11"/>
  <c r="I2965" i="11"/>
  <c r="I2960" i="11"/>
  <c r="I2955" i="11"/>
  <c r="I2949" i="11"/>
  <c r="I2944" i="11"/>
  <c r="I2939" i="11"/>
  <c r="I2933" i="11"/>
  <c r="I2928" i="11"/>
  <c r="I2923" i="11"/>
  <c r="I2917" i="11"/>
  <c r="I2912" i="11"/>
  <c r="I2907" i="11"/>
  <c r="I2901" i="11"/>
  <c r="I2896" i="11"/>
  <c r="I2891" i="11"/>
  <c r="I2885" i="11"/>
  <c r="I2880" i="11"/>
  <c r="I2875" i="11"/>
  <c r="I2869" i="11"/>
  <c r="I2864" i="11"/>
  <c r="I2859" i="11"/>
  <c r="I2853" i="11"/>
  <c r="I2848" i="11"/>
  <c r="I2843" i="11"/>
  <c r="I2837" i="11"/>
  <c r="I2832" i="11"/>
  <c r="I2827" i="11"/>
  <c r="I2821" i="11"/>
  <c r="I2816" i="11"/>
  <c r="I2811" i="11"/>
  <c r="I2805" i="11"/>
  <c r="I2800" i="11"/>
  <c r="I2795" i="11"/>
  <c r="I2789" i="11"/>
  <c r="I2785" i="11"/>
  <c r="I2781" i="11"/>
  <c r="I2777" i="11"/>
  <c r="I2773" i="11"/>
  <c r="I2769" i="11"/>
  <c r="I2765" i="11"/>
  <c r="I2761" i="11"/>
  <c r="I2757" i="11"/>
  <c r="I2753" i="11"/>
  <c r="I2749" i="11"/>
  <c r="I2745" i="11"/>
  <c r="I2741" i="11"/>
  <c r="I2737" i="11"/>
  <c r="I2733" i="11"/>
  <c r="I2729" i="11"/>
  <c r="I2725" i="11"/>
  <c r="I2721" i="11"/>
  <c r="I2717" i="11"/>
  <c r="I2713" i="11"/>
  <c r="I2709" i="11"/>
  <c r="I2705" i="11"/>
  <c r="I2701" i="11"/>
  <c r="I2697" i="11"/>
  <c r="I2693" i="11"/>
  <c r="I2689" i="11"/>
  <c r="I2685" i="11"/>
  <c r="I2681" i="11"/>
  <c r="I2677" i="11"/>
  <c r="I2673" i="11"/>
  <c r="I2669" i="11"/>
  <c r="I2665" i="11"/>
  <c r="I2661" i="11"/>
  <c r="I2657" i="11"/>
  <c r="I2653" i="11"/>
  <c r="I2649" i="11"/>
  <c r="I2645" i="11"/>
  <c r="I2641" i="11"/>
  <c r="I2637" i="11"/>
  <c r="I2633" i="11"/>
  <c r="I2629" i="11"/>
  <c r="I2625" i="11"/>
  <c r="I2621" i="11"/>
  <c r="I2617" i="11"/>
  <c r="I2613" i="11"/>
  <c r="I2609" i="11"/>
  <c r="I2605" i="11"/>
  <c r="I2601" i="11"/>
  <c r="I2597" i="11"/>
  <c r="I2593" i="11"/>
  <c r="I2589" i="11"/>
  <c r="I2585" i="11"/>
  <c r="I2581" i="11"/>
  <c r="I2577" i="11"/>
  <c r="I2573" i="11"/>
  <c r="I2569" i="11"/>
  <c r="I2565" i="11"/>
  <c r="I2561" i="11"/>
  <c r="I2557" i="11"/>
  <c r="I2553" i="11"/>
  <c r="I2549" i="11"/>
  <c r="I2545" i="11"/>
  <c r="I2541" i="11"/>
  <c r="I2537" i="11"/>
  <c r="I2533" i="11"/>
  <c r="I2529" i="11"/>
  <c r="I2525" i="11"/>
  <c r="I2521" i="11"/>
  <c r="I2517" i="11"/>
  <c r="I2513" i="11"/>
  <c r="I2509" i="11"/>
  <c r="I2505" i="11"/>
  <c r="I2501" i="11"/>
  <c r="I2497" i="11"/>
  <c r="I2493" i="11"/>
  <c r="I2489" i="11"/>
  <c r="I2485" i="11"/>
  <c r="I2481" i="11"/>
  <c r="I2477" i="11"/>
  <c r="I2473" i="11"/>
  <c r="I2469" i="11"/>
  <c r="I2465" i="11"/>
  <c r="I2461" i="11"/>
  <c r="I2457" i="11"/>
  <c r="I2453" i="11"/>
  <c r="I2449" i="11"/>
  <c r="I2445" i="11"/>
  <c r="I2441" i="11"/>
  <c r="I2437" i="11"/>
  <c r="I2433" i="11"/>
  <c r="I9983" i="11"/>
  <c r="I9807" i="11"/>
  <c r="I9647" i="11"/>
  <c r="I9471" i="11"/>
  <c r="I9339" i="11"/>
  <c r="I9259" i="11"/>
  <c r="I9167" i="11"/>
  <c r="I9083" i="11"/>
  <c r="I9003" i="11"/>
  <c r="I8958" i="11"/>
  <c r="I8930" i="11"/>
  <c r="I8903" i="11"/>
  <c r="I8872" i="11"/>
  <c r="I8844" i="11"/>
  <c r="I8818" i="11"/>
  <c r="I8787" i="11"/>
  <c r="I8759" i="11"/>
  <c r="I8732" i="11"/>
  <c r="I8702" i="11"/>
  <c r="I8674" i="11"/>
  <c r="I8647" i="11"/>
  <c r="I8616" i="11"/>
  <c r="I8588" i="11"/>
  <c r="I8562" i="11"/>
  <c r="I8531" i="11"/>
  <c r="I8503" i="11"/>
  <c r="I8476" i="11"/>
  <c r="I8446" i="11"/>
  <c r="I8418" i="11"/>
  <c r="I8391" i="11"/>
  <c r="I8360" i="11"/>
  <c r="I8332" i="11"/>
  <c r="I8306" i="11"/>
  <c r="I8275" i="11"/>
  <c r="I8247" i="11"/>
  <c r="I8226" i="11"/>
  <c r="I8203" i="11"/>
  <c r="I8182" i="11"/>
  <c r="I8162" i="11"/>
  <c r="I8139" i="11"/>
  <c r="I8118" i="11"/>
  <c r="I8098" i="11"/>
  <c r="I8075" i="11"/>
  <c r="I8054" i="11"/>
  <c r="I8034" i="11"/>
  <c r="I8011" i="11"/>
  <c r="I7990" i="11"/>
  <c r="I7970" i="11"/>
  <c r="I7947" i="11"/>
  <c r="I7926" i="11"/>
  <c r="I7906" i="11"/>
  <c r="I7883" i="11"/>
  <c r="I7862" i="11"/>
  <c r="I7849" i="11"/>
  <c r="I7834" i="11"/>
  <c r="I7819" i="11"/>
  <c r="I7806" i="11"/>
  <c r="I7791" i="11"/>
  <c r="I7777" i="11"/>
  <c r="I7763" i="11"/>
  <c r="I7749" i="11"/>
  <c r="I7734" i="11"/>
  <c r="I7721" i="11"/>
  <c r="I7706" i="11"/>
  <c r="I7691" i="11"/>
  <c r="I7678" i="11"/>
  <c r="I7663" i="11"/>
  <c r="I7649" i="11"/>
  <c r="I7635" i="11"/>
  <c r="I7621" i="11"/>
  <c r="I7606" i="11"/>
  <c r="I7593" i="11"/>
  <c r="I7578" i="11"/>
  <c r="I7563" i="11"/>
  <c r="I7550" i="11"/>
  <c r="I7535" i="11"/>
  <c r="I7521" i="11"/>
  <c r="I7507" i="11"/>
  <c r="I7493" i="11"/>
  <c r="I7478" i="11"/>
  <c r="I7465" i="11"/>
  <c r="I7450" i="11"/>
  <c r="I7435" i="11"/>
  <c r="I7422" i="11"/>
  <c r="I7407" i="11"/>
  <c r="I7393" i="11"/>
  <c r="I7379" i="11"/>
  <c r="I7365" i="11"/>
  <c r="I7350" i="11"/>
  <c r="I7337" i="11"/>
  <c r="I7322" i="11"/>
  <c r="I7307" i="11"/>
  <c r="I7294" i="11"/>
  <c r="I7279" i="11"/>
  <c r="I7265" i="11"/>
  <c r="I7251" i="11"/>
  <c r="I7237" i="11"/>
  <c r="I7222" i="11"/>
  <c r="I7209" i="11"/>
  <c r="I7194" i="11"/>
  <c r="I7179" i="11"/>
  <c r="I7166" i="11"/>
  <c r="I7151" i="11"/>
  <c r="I7137" i="11"/>
  <c r="I7123" i="11"/>
  <c r="I7109" i="11"/>
  <c r="I7094" i="11"/>
  <c r="I7081" i="11"/>
  <c r="I7066" i="11"/>
  <c r="I7051" i="11"/>
  <c r="I7038" i="11"/>
  <c r="I7023" i="11"/>
  <c r="I7009" i="11"/>
  <c r="I6995" i="11"/>
  <c r="I6981" i="11"/>
  <c r="I6966" i="11"/>
  <c r="I6953" i="11"/>
  <c r="I6938" i="11"/>
  <c r="I6923" i="11"/>
  <c r="I6910" i="11"/>
  <c r="I6895" i="11"/>
  <c r="I6881" i="11"/>
  <c r="I6867" i="11"/>
  <c r="I6853" i="11"/>
  <c r="I6838" i="11"/>
  <c r="I6825" i="11"/>
  <c r="I6810" i="11"/>
  <c r="I6795" i="11"/>
  <c r="I6782" i="11"/>
  <c r="I6767" i="11"/>
  <c r="I6753" i="11"/>
  <c r="I6743" i="11"/>
  <c r="I6732" i="11"/>
  <c r="I6721" i="11"/>
  <c r="I6711" i="11"/>
  <c r="I6700" i="11"/>
  <c r="I6689" i="11"/>
  <c r="I6679" i="11"/>
  <c r="I6668" i="11"/>
  <c r="I6657" i="11"/>
  <c r="I6647" i="11"/>
  <c r="I6636" i="11"/>
  <c r="I6625" i="11"/>
  <c r="I6615" i="11"/>
  <c r="I6604" i="11"/>
  <c r="I6593" i="11"/>
  <c r="I6583" i="11"/>
  <c r="I6572" i="11"/>
  <c r="I6561" i="11"/>
  <c r="I6551" i="11"/>
  <c r="I6540" i="11"/>
  <c r="I6529" i="11"/>
  <c r="I6519" i="11"/>
  <c r="I6508" i="11"/>
  <c r="I6497" i="11"/>
  <c r="I6487" i="11"/>
  <c r="I6476" i="11"/>
  <c r="I6465" i="11"/>
  <c r="I6455" i="11"/>
  <c r="I6444" i="11"/>
  <c r="I6433" i="11"/>
  <c r="I6423" i="11"/>
  <c r="I6412" i="11"/>
  <c r="I6401" i="11"/>
  <c r="I6391" i="11"/>
  <c r="I6380" i="11"/>
  <c r="I6369" i="11"/>
  <c r="I6359" i="11"/>
  <c r="I6348" i="11"/>
  <c r="I6337" i="11"/>
  <c r="I6327" i="11"/>
  <c r="I6316" i="11"/>
  <c r="I6305" i="11"/>
  <c r="I6295" i="11"/>
  <c r="I6284" i="11"/>
  <c r="I6273" i="11"/>
  <c r="I6263" i="11"/>
  <c r="I6252" i="11"/>
  <c r="I6241" i="11"/>
  <c r="I6231" i="11"/>
  <c r="I6220" i="11"/>
  <c r="I6209" i="11"/>
  <c r="I6199" i="11"/>
  <c r="I6188" i="11"/>
  <c r="I6177" i="11"/>
  <c r="I6167" i="11"/>
  <c r="I6156" i="11"/>
  <c r="I6145" i="11"/>
  <c r="I6135" i="11"/>
  <c r="I6124" i="11"/>
  <c r="I6113" i="11"/>
  <c r="I6103" i="11"/>
  <c r="I6092" i="11"/>
  <c r="I6081" i="11"/>
  <c r="I6071" i="11"/>
  <c r="I6060" i="11"/>
  <c r="I6049" i="11"/>
  <c r="I6039" i="11"/>
  <c r="I6028" i="11"/>
  <c r="I6017" i="11"/>
  <c r="I6007" i="11"/>
  <c r="I5996" i="11"/>
  <c r="I5985" i="11"/>
  <c r="I5975" i="11"/>
  <c r="I5964" i="11"/>
  <c r="I5953" i="11"/>
  <c r="I5943" i="11"/>
  <c r="I5932" i="11"/>
  <c r="I5921" i="11"/>
  <c r="I5911" i="11"/>
  <c r="I5900" i="11"/>
  <c r="I5889" i="11"/>
  <c r="I5879" i="11"/>
  <c r="I5868" i="11"/>
  <c r="I5857" i="11"/>
  <c r="I5847" i="11"/>
  <c r="I5836" i="11"/>
  <c r="I5825" i="11"/>
  <c r="I5815" i="11"/>
  <c r="I5804" i="11"/>
  <c r="I5793" i="11"/>
  <c r="I5783" i="11"/>
  <c r="I5772" i="11"/>
  <c r="I5761" i="11"/>
  <c r="I5751" i="11"/>
  <c r="I5740" i="11"/>
  <c r="I5729" i="11"/>
  <c r="I5719" i="11"/>
  <c r="I5708" i="11"/>
  <c r="I5697" i="11"/>
  <c r="I5687" i="11"/>
  <c r="I5676" i="11"/>
  <c r="I5665" i="11"/>
  <c r="I5655" i="11"/>
  <c r="I5644" i="11"/>
  <c r="I5633" i="11"/>
  <c r="I5623" i="11"/>
  <c r="I5612" i="11"/>
  <c r="I5601" i="11"/>
  <c r="I5591" i="11"/>
  <c r="I5580" i="11"/>
  <c r="I5569" i="11"/>
  <c r="I5559" i="11"/>
  <c r="I5548" i="11"/>
  <c r="I5537" i="11"/>
  <c r="I5527" i="11"/>
  <c r="I5516" i="11"/>
  <c r="I5505" i="11"/>
  <c r="I5495" i="11"/>
  <c r="I5484" i="11"/>
  <c r="I5473" i="11"/>
  <c r="I5463" i="11"/>
  <c r="I5452" i="11"/>
  <c r="I5441" i="11"/>
  <c r="I5431" i="11"/>
  <c r="I5420" i="11"/>
  <c r="I5409" i="11"/>
  <c r="I5399" i="11"/>
  <c r="I5388" i="11"/>
  <c r="I5377" i="11"/>
  <c r="I5367" i="11"/>
  <c r="I5356" i="11"/>
  <c r="I5345" i="11"/>
  <c r="I5335" i="11"/>
  <c r="I5324" i="11"/>
  <c r="I5313" i="11"/>
  <c r="I5303" i="11"/>
  <c r="I5292" i="11"/>
  <c r="I5281" i="11"/>
  <c r="I5271" i="11"/>
  <c r="I5260" i="11"/>
  <c r="I5249" i="11"/>
  <c r="I5239" i="11"/>
  <c r="I5228" i="11"/>
  <c r="I5217" i="11"/>
  <c r="I5207" i="11"/>
  <c r="I5196" i="11"/>
  <c r="I5185" i="11"/>
  <c r="I5175" i="11"/>
  <c r="I5164" i="11"/>
  <c r="I5153" i="11"/>
  <c r="I5143" i="11"/>
  <c r="I5132" i="11"/>
  <c r="I5121" i="11"/>
  <c r="I5111" i="11"/>
  <c r="I5100" i="11"/>
  <c r="I5089" i="11"/>
  <c r="I5079" i="11"/>
  <c r="I5068" i="11"/>
  <c r="I5057" i="11"/>
  <c r="I5047" i="11"/>
  <c r="I5036" i="11"/>
  <c r="I5025" i="11"/>
  <c r="I5015" i="11"/>
  <c r="I5004" i="11"/>
  <c r="I4993" i="11"/>
  <c r="I4983" i="11"/>
  <c r="I4972" i="11"/>
  <c r="I4961" i="11"/>
  <c r="I4951" i="11"/>
  <c r="I4940" i="11"/>
  <c r="I4929" i="11"/>
  <c r="I4919" i="11"/>
  <c r="I4908" i="11"/>
  <c r="I4897" i="11"/>
  <c r="I4887" i="11"/>
  <c r="I4876" i="11"/>
  <c r="I4865" i="11"/>
  <c r="I4855" i="11"/>
  <c r="I4844" i="11"/>
  <c r="I4833" i="11"/>
  <c r="I4823" i="11"/>
  <c r="I4812" i="11"/>
  <c r="I4801" i="11"/>
  <c r="I4791" i="11"/>
  <c r="I4780" i="11"/>
  <c r="I4769" i="11"/>
  <c r="I4759" i="11"/>
  <c r="I4748" i="11"/>
  <c r="I4737" i="11"/>
  <c r="I4727" i="11"/>
  <c r="I4716" i="11"/>
  <c r="I4705" i="11"/>
  <c r="I4695" i="11"/>
  <c r="I4684" i="11"/>
  <c r="I4673" i="11"/>
  <c r="I4663" i="11"/>
  <c r="I4652" i="11"/>
  <c r="I4641" i="11"/>
  <c r="I4631" i="11"/>
  <c r="I4620" i="11"/>
  <c r="I4609" i="11"/>
  <c r="I4599" i="11"/>
  <c r="I4588" i="11"/>
  <c r="I4577" i="11"/>
  <c r="I4567" i="11"/>
  <c r="I4556" i="11"/>
  <c r="I4545" i="11"/>
  <c r="I4535" i="11"/>
  <c r="I4524" i="11"/>
  <c r="I4513" i="11"/>
  <c r="I4503" i="11"/>
  <c r="I4492" i="11"/>
  <c r="I4481" i="11"/>
  <c r="I4471" i="11"/>
  <c r="I4460" i="11"/>
  <c r="I4449" i="11"/>
  <c r="I4439" i="11"/>
  <c r="I4428" i="11"/>
  <c r="I4417" i="11"/>
  <c r="I4407" i="11"/>
  <c r="I4396" i="11"/>
  <c r="I4385" i="11"/>
  <c r="I4375" i="11"/>
  <c r="I4364" i="11"/>
  <c r="I4353" i="11"/>
  <c r="I4343" i="11"/>
  <c r="I4332" i="11"/>
  <c r="I4321" i="11"/>
  <c r="I4311" i="11"/>
  <c r="I4300" i="11"/>
  <c r="I4289" i="11"/>
  <c r="I4279" i="11"/>
  <c r="I4268" i="11"/>
  <c r="I4257" i="11"/>
  <c r="I4247" i="11"/>
  <c r="I4236" i="11"/>
  <c r="I4225" i="11"/>
  <c r="I4215" i="11"/>
  <c r="I4204" i="11"/>
  <c r="I4193" i="11"/>
  <c r="I4183" i="11"/>
  <c r="I4172" i="11"/>
  <c r="I4161" i="11"/>
  <c r="I4151" i="11"/>
  <c r="I4140" i="11"/>
  <c r="I4129" i="11"/>
  <c r="I4119" i="11"/>
  <c r="I4108" i="11"/>
  <c r="I4097" i="11"/>
  <c r="I4087" i="11"/>
  <c r="I4076" i="11"/>
  <c r="I4065" i="11"/>
  <c r="I4055" i="11"/>
  <c r="I4044" i="11"/>
  <c r="I4033" i="11"/>
  <c r="I4023" i="11"/>
  <c r="I4012" i="11"/>
  <c r="I4001" i="11"/>
  <c r="I3991" i="11"/>
  <c r="I3980" i="11"/>
  <c r="I3969" i="11"/>
  <c r="I3959" i="11"/>
  <c r="I3948" i="11"/>
  <c r="I3937" i="11"/>
  <c r="I3927" i="11"/>
  <c r="I3916" i="11"/>
  <c r="I3905" i="11"/>
  <c r="I3895" i="11"/>
  <c r="I3884" i="11"/>
  <c r="I3873" i="11"/>
  <c r="I3863" i="11"/>
  <c r="I3852" i="11"/>
  <c r="I3841" i="11"/>
  <c r="I3831" i="11"/>
  <c r="I3820" i="11"/>
  <c r="I3809" i="11"/>
  <c r="I3799" i="11"/>
  <c r="I3788" i="11"/>
  <c r="I3777" i="11"/>
  <c r="I3767" i="11"/>
  <c r="I3756" i="11"/>
  <c r="I3745" i="11"/>
  <c r="I3735" i="11"/>
  <c r="I3724" i="11"/>
  <c r="I3713" i="11"/>
  <c r="I3703" i="11"/>
  <c r="I3692" i="11"/>
  <c r="I3681" i="11"/>
  <c r="I3671" i="11"/>
  <c r="I3660" i="11"/>
  <c r="I3649" i="11"/>
  <c r="I3639" i="11"/>
  <c r="I3628" i="11"/>
  <c r="I3617" i="11"/>
  <c r="I3607" i="11"/>
  <c r="I3596" i="11"/>
  <c r="I3585" i="11"/>
  <c r="I3575" i="11"/>
  <c r="I3564" i="11"/>
  <c r="I3553" i="11"/>
  <c r="I3543" i="11"/>
  <c r="I3532" i="11"/>
  <c r="I3521" i="11"/>
  <c r="I3511" i="11"/>
  <c r="I3500" i="11"/>
  <c r="I3489" i="11"/>
  <c r="I3479" i="11"/>
  <c r="I3468" i="11"/>
  <c r="I3457" i="11"/>
  <c r="I3447" i="11"/>
  <c r="I3436" i="11"/>
  <c r="I3425" i="11"/>
  <c r="I3415" i="11"/>
  <c r="I3404" i="11"/>
  <c r="I3393" i="11"/>
  <c r="I3383" i="11"/>
  <c r="I3372" i="11"/>
  <c r="I3361" i="11"/>
  <c r="I3351" i="11"/>
  <c r="I3340" i="11"/>
  <c r="I3329" i="11"/>
  <c r="I3319" i="11"/>
  <c r="I3308" i="11"/>
  <c r="I3297" i="11"/>
  <c r="I3287" i="11"/>
  <c r="I3276" i="11"/>
  <c r="I3265" i="11"/>
  <c r="I3255" i="11"/>
  <c r="I3244" i="11"/>
  <c r="I3233" i="11"/>
  <c r="I3223" i="11"/>
  <c r="I3212" i="11"/>
  <c r="I3201" i="11"/>
  <c r="I3191" i="11"/>
  <c r="I3180" i="11"/>
  <c r="I3169" i="11"/>
  <c r="I3159" i="11"/>
  <c r="I3148" i="11"/>
  <c r="I3137" i="11"/>
  <c r="I3127" i="11"/>
  <c r="I3116" i="11"/>
  <c r="I3105" i="11"/>
  <c r="I3095" i="11"/>
  <c r="I3084" i="11"/>
  <c r="I3073" i="11"/>
  <c r="I3063" i="11"/>
  <c r="I3052" i="11"/>
  <c r="I3041" i="11"/>
  <c r="I3031" i="11"/>
  <c r="I3020" i="11"/>
  <c r="I3009" i="11"/>
  <c r="I2999" i="11"/>
  <c r="I2988" i="11"/>
  <c r="I2977" i="11"/>
  <c r="I2967" i="11"/>
  <c r="I2956" i="11"/>
  <c r="I2945" i="11"/>
  <c r="I2935" i="11"/>
  <c r="I2924" i="11"/>
  <c r="I2913" i="11"/>
  <c r="I2903" i="11"/>
  <c r="I2892" i="11"/>
  <c r="I2881" i="11"/>
  <c r="I2871" i="11"/>
  <c r="I2860" i="11"/>
  <c r="I2849" i="11"/>
  <c r="I2839" i="11"/>
  <c r="I2828" i="11"/>
  <c r="I2817" i="11"/>
  <c r="I2807" i="11"/>
  <c r="I2796" i="11"/>
  <c r="I2786" i="11"/>
  <c r="I2778" i="11"/>
  <c r="I2770" i="11"/>
  <c r="I2762" i="11"/>
  <c r="I2754" i="11"/>
  <c r="I2746" i="11"/>
  <c r="I2738" i="11"/>
  <c r="I2730" i="11"/>
  <c r="I2722" i="11"/>
  <c r="I2714" i="11"/>
  <c r="I2706" i="11"/>
  <c r="I2698" i="11"/>
  <c r="I2690" i="11"/>
  <c r="I2682" i="11"/>
  <c r="I2674" i="11"/>
  <c r="I2666" i="11"/>
  <c r="I2658" i="11"/>
  <c r="I2650" i="11"/>
  <c r="I2642" i="11"/>
  <c r="I2634" i="11"/>
  <c r="I2626" i="11"/>
  <c r="I2618" i="11"/>
  <c r="I2610" i="11"/>
  <c r="I2602" i="11"/>
  <c r="I2594" i="11"/>
  <c r="I2586" i="11"/>
  <c r="I2578" i="11"/>
  <c r="I2570" i="11"/>
  <c r="I2562" i="11"/>
  <c r="I2554" i="11"/>
  <c r="I2546" i="11"/>
  <c r="I2538" i="11"/>
  <c r="I2530" i="11"/>
  <c r="I2522" i="11"/>
  <c r="I2514" i="11"/>
  <c r="I2506" i="11"/>
  <c r="I2498" i="11"/>
  <c r="I2490" i="11"/>
  <c r="I2482" i="11"/>
  <c r="I2474" i="11"/>
  <c r="I2466" i="11"/>
  <c r="I2458" i="11"/>
  <c r="I2450" i="11"/>
  <c r="I2442" i="11"/>
  <c r="I2434" i="11"/>
  <c r="I2428" i="11"/>
  <c r="I2422" i="11"/>
  <c r="I2417" i="11"/>
  <c r="I2412" i="11"/>
  <c r="I2406" i="11"/>
  <c r="I2401" i="11"/>
  <c r="I2396" i="11"/>
  <c r="I2390" i="11"/>
  <c r="I2385" i="11"/>
  <c r="I2380" i="11"/>
  <c r="I2374" i="11"/>
  <c r="I2369" i="11"/>
  <c r="I2364" i="11"/>
  <c r="I2358" i="11"/>
  <c r="I2353" i="11"/>
  <c r="I2348" i="11"/>
  <c r="I2342" i="11"/>
  <c r="I2337" i="11"/>
  <c r="I2332" i="11"/>
  <c r="I2326" i="11"/>
  <c r="I2321" i="11"/>
  <c r="I2316" i="11"/>
  <c r="I2310" i="11"/>
  <c r="I2305" i="11"/>
  <c r="I2300" i="11"/>
  <c r="I2294" i="11"/>
  <c r="I2289" i="11"/>
  <c r="I2284" i="11"/>
  <c r="I2278" i="11"/>
  <c r="I2273" i="11"/>
  <c r="I2268" i="11"/>
  <c r="I2262" i="11"/>
  <c r="I2257" i="11"/>
  <c r="I2252" i="11"/>
  <c r="I2246" i="11"/>
  <c r="I2241" i="11"/>
  <c r="I2236" i="11"/>
  <c r="I2230" i="11"/>
  <c r="I2225" i="11"/>
  <c r="I2220" i="11"/>
  <c r="I2214" i="11"/>
  <c r="I2209" i="11"/>
  <c r="I2204" i="11"/>
  <c r="I2198" i="11"/>
  <c r="I2193" i="11"/>
  <c r="I2188" i="11"/>
  <c r="I2182" i="11"/>
  <c r="I2177" i="11"/>
  <c r="I2172" i="11"/>
  <c r="I2166" i="11"/>
  <c r="I2161" i="11"/>
  <c r="I2156" i="11"/>
  <c r="I2150" i="11"/>
  <c r="I2145" i="11"/>
  <c r="I2140" i="11"/>
  <c r="I2134" i="11"/>
  <c r="I2129" i="11"/>
  <c r="I2124" i="11"/>
  <c r="I2118" i="11"/>
  <c r="I2113" i="11"/>
  <c r="I2108" i="11"/>
  <c r="I2102" i="11"/>
  <c r="I2097" i="11"/>
  <c r="I2092" i="11"/>
  <c r="I2086" i="11"/>
  <c r="I2081" i="11"/>
  <c r="I2076" i="11"/>
  <c r="I2070" i="11"/>
  <c r="I2065" i="11"/>
  <c r="I2060" i="11"/>
  <c r="I2054" i="11"/>
  <c r="I2049" i="11"/>
  <c r="I2044" i="11"/>
  <c r="I2038" i="11"/>
  <c r="I2033" i="11"/>
  <c r="I2028" i="11"/>
  <c r="I2022" i="11"/>
  <c r="I2017" i="11"/>
  <c r="I2012" i="11"/>
  <c r="I2006" i="11"/>
  <c r="I2001" i="11"/>
  <c r="I1996" i="11"/>
  <c r="I1990" i="11"/>
  <c r="I1985" i="11"/>
  <c r="I1980" i="11"/>
  <c r="I1974" i="11"/>
  <c r="I1969" i="11"/>
  <c r="I1964" i="11"/>
  <c r="I1958" i="11"/>
  <c r="I1953" i="11"/>
  <c r="I1948" i="11"/>
  <c r="I1942" i="11"/>
  <c r="I1937" i="11"/>
  <c r="I1932" i="11"/>
  <c r="I1926" i="11"/>
  <c r="I1921" i="11"/>
  <c r="I1916" i="11"/>
  <c r="I1910" i="11"/>
  <c r="I1905" i="11"/>
  <c r="I1900" i="11"/>
  <c r="I1894" i="11"/>
  <c r="I1889" i="11"/>
  <c r="I1884" i="11"/>
  <c r="I1878" i="11"/>
  <c r="I1873" i="11"/>
  <c r="I1868" i="11"/>
  <c r="I1862" i="11"/>
  <c r="I1857" i="11"/>
  <c r="I1852" i="11"/>
  <c r="I1846" i="11"/>
  <c r="I1841" i="11"/>
  <c r="I1836" i="11"/>
  <c r="I1830" i="11"/>
  <c r="I1825" i="11"/>
  <c r="I1820" i="11"/>
  <c r="I1814" i="11"/>
  <c r="I1809" i="11"/>
  <c r="I1804" i="11"/>
  <c r="I1798" i="11"/>
  <c r="I1793" i="11"/>
  <c r="I1788" i="11"/>
  <c r="I1782" i="11"/>
  <c r="I1777" i="11"/>
  <c r="I1772" i="11"/>
  <c r="I1766" i="11"/>
  <c r="I1761" i="11"/>
  <c r="I1756" i="11"/>
  <c r="I1750" i="11"/>
  <c r="I1745" i="11"/>
  <c r="I1740" i="11"/>
  <c r="I1734" i="11"/>
  <c r="I1729" i="11"/>
  <c r="I1724" i="11"/>
  <c r="I1718" i="11"/>
  <c r="I1713" i="11"/>
  <c r="I1708" i="11"/>
  <c r="I1702" i="11"/>
  <c r="I1697" i="11"/>
  <c r="I1692" i="11"/>
  <c r="I1686" i="11"/>
  <c r="I1681" i="11"/>
  <c r="I1676" i="11"/>
  <c r="I1670" i="11"/>
  <c r="I1665" i="11"/>
  <c r="I1660" i="11"/>
  <c r="I1654" i="11"/>
  <c r="I1649" i="11"/>
  <c r="I1644" i="11"/>
  <c r="I1638" i="11"/>
  <c r="I1633" i="11"/>
  <c r="I1628" i="11"/>
  <c r="I1622" i="11"/>
  <c r="I1617" i="11"/>
  <c r="I1612" i="11"/>
  <c r="I1606" i="11"/>
  <c r="I1601" i="11"/>
  <c r="I1596" i="11"/>
  <c r="I1590" i="11"/>
  <c r="I1585" i="11"/>
  <c r="I1580" i="11"/>
  <c r="I1574" i="11"/>
  <c r="I1569" i="11"/>
  <c r="I1564" i="11"/>
  <c r="I1558" i="11"/>
  <c r="I1553" i="11"/>
  <c r="I1548" i="11"/>
  <c r="I1542" i="11"/>
  <c r="I1537" i="11"/>
  <c r="I1532" i="11"/>
  <c r="I1526" i="11"/>
  <c r="I1521" i="11"/>
  <c r="I1516" i="11"/>
  <c r="I1510" i="11"/>
  <c r="I1505" i="11"/>
  <c r="I1500" i="11"/>
  <c r="I1494" i="11"/>
  <c r="I1489" i="11"/>
  <c r="I1484" i="11"/>
  <c r="I1478" i="11"/>
  <c r="I1473" i="11"/>
  <c r="I1468" i="11"/>
  <c r="I1462" i="11"/>
  <c r="I1457" i="11"/>
  <c r="I1452" i="11"/>
  <c r="I1446" i="11"/>
  <c r="I1441" i="11"/>
  <c r="I1436" i="11"/>
  <c r="I1430" i="11"/>
  <c r="I1425" i="11"/>
  <c r="I1421" i="11"/>
  <c r="I1417" i="11"/>
  <c r="I1413" i="11"/>
  <c r="I1409" i="11"/>
  <c r="I1405" i="11"/>
  <c r="I1401" i="11"/>
  <c r="I1397" i="11"/>
  <c r="I1393" i="11"/>
  <c r="I1389" i="11"/>
  <c r="I1385" i="11"/>
  <c r="I1381" i="11"/>
  <c r="I1377" i="11"/>
  <c r="I1373" i="11"/>
  <c r="I1369" i="11"/>
  <c r="I1365" i="11"/>
  <c r="I1361" i="11"/>
  <c r="I1357" i="11"/>
  <c r="I1353" i="11"/>
  <c r="I1349" i="11"/>
  <c r="I1345" i="11"/>
  <c r="I1341" i="11"/>
  <c r="I1337" i="11"/>
  <c r="I1333" i="11"/>
  <c r="I1329" i="11"/>
  <c r="I1325" i="11"/>
  <c r="I1321" i="11"/>
  <c r="I1317" i="11"/>
  <c r="I1313" i="11"/>
  <c r="I1309" i="11"/>
  <c r="I1305" i="11"/>
  <c r="I1301" i="11"/>
  <c r="I1297" i="11"/>
  <c r="I1293" i="11"/>
  <c r="I1289" i="11"/>
  <c r="I1285" i="11"/>
  <c r="I1281" i="11"/>
  <c r="I1277" i="11"/>
  <c r="I1273" i="11"/>
  <c r="I1269" i="11"/>
  <c r="I1265" i="11"/>
  <c r="I1261" i="11"/>
  <c r="I1257" i="11"/>
  <c r="I1253" i="11"/>
  <c r="I1249" i="11"/>
  <c r="I1245" i="11"/>
  <c r="I1241" i="11"/>
  <c r="I1237" i="11"/>
  <c r="I1233" i="11"/>
  <c r="I1229" i="11"/>
  <c r="I1225" i="11"/>
  <c r="I1221" i="11"/>
  <c r="I1217" i="11"/>
  <c r="I1213" i="11"/>
  <c r="I1209" i="11"/>
  <c r="I1205" i="11"/>
  <c r="I1201" i="11"/>
  <c r="I1197" i="11"/>
  <c r="I1193" i="11"/>
  <c r="I1189" i="11"/>
  <c r="I1185" i="11"/>
  <c r="I1181" i="11"/>
  <c r="I1177" i="11"/>
  <c r="I1173" i="11"/>
  <c r="I1169" i="11"/>
  <c r="I1165" i="11"/>
  <c r="I1161" i="11"/>
  <c r="I1157" i="11"/>
  <c r="I1153" i="11"/>
  <c r="I1149" i="11"/>
  <c r="I1145" i="11"/>
  <c r="I1141" i="11"/>
  <c r="I1137" i="11"/>
  <c r="I1133" i="11"/>
  <c r="I1129" i="11"/>
  <c r="I1125" i="11"/>
  <c r="I1121" i="11"/>
  <c r="I1117" i="11"/>
  <c r="I1113" i="11"/>
  <c r="I1109" i="11"/>
  <c r="I1105" i="11"/>
  <c r="I1101" i="11"/>
  <c r="I1097" i="11"/>
  <c r="I1093" i="11"/>
  <c r="I1089" i="11"/>
  <c r="I1085" i="11"/>
  <c r="I1081" i="11"/>
  <c r="I1077" i="11"/>
  <c r="I1073" i="11"/>
  <c r="I1069" i="11"/>
  <c r="I1065" i="11"/>
  <c r="I1061" i="11"/>
  <c r="I1057" i="11"/>
  <c r="I1053" i="11"/>
  <c r="I1049" i="11"/>
  <c r="I1045" i="11"/>
  <c r="I1041" i="11"/>
  <c r="I1037" i="11"/>
  <c r="I1033" i="11"/>
  <c r="I1029" i="11"/>
  <c r="I1025" i="11"/>
  <c r="I1021" i="11"/>
  <c r="I1017" i="11"/>
  <c r="I1013" i="11"/>
  <c r="I1009" i="11"/>
  <c r="I1005" i="11"/>
  <c r="I1001" i="11"/>
  <c r="I997" i="11"/>
  <c r="I993" i="11"/>
  <c r="I989" i="11"/>
  <c r="I985" i="11"/>
  <c r="I981" i="11"/>
  <c r="I977" i="11"/>
  <c r="I973" i="11"/>
  <c r="I969" i="11"/>
  <c r="I965" i="11"/>
  <c r="I961" i="11"/>
  <c r="I957" i="11"/>
  <c r="I953" i="11"/>
  <c r="I949" i="11"/>
  <c r="I945" i="11"/>
  <c r="I941" i="11"/>
  <c r="I937" i="11"/>
  <c r="I933" i="11"/>
  <c r="I929" i="11"/>
  <c r="I925" i="11"/>
  <c r="I921" i="11"/>
  <c r="I917" i="11"/>
  <c r="I913" i="11"/>
  <c r="I909" i="11"/>
  <c r="I905" i="11"/>
  <c r="I901" i="11"/>
  <c r="I897" i="11"/>
  <c r="I893" i="11"/>
  <c r="I889" i="11"/>
  <c r="I885" i="11"/>
  <c r="I881" i="11"/>
  <c r="I877" i="11"/>
  <c r="I873" i="11"/>
  <c r="I869" i="11"/>
  <c r="I865" i="11"/>
  <c r="I861" i="11"/>
  <c r="I857" i="11"/>
  <c r="I853" i="11"/>
  <c r="I849" i="11"/>
  <c r="I845" i="11"/>
  <c r="I841" i="11"/>
  <c r="I837" i="11"/>
  <c r="I833" i="11"/>
  <c r="I829" i="11"/>
  <c r="I825" i="11"/>
  <c r="I821" i="11"/>
  <c r="I817" i="11"/>
  <c r="I813" i="11"/>
  <c r="I809" i="11"/>
  <c r="I805" i="11"/>
  <c r="I801" i="11"/>
  <c r="I797" i="11"/>
  <c r="I793" i="11"/>
  <c r="I789" i="11"/>
  <c r="I785" i="11"/>
  <c r="I781" i="11"/>
  <c r="I777" i="11"/>
  <c r="I773" i="11"/>
  <c r="I769" i="11"/>
  <c r="I765" i="11"/>
  <c r="I761" i="11"/>
  <c r="I757" i="11"/>
  <c r="I753" i="11"/>
  <c r="I749" i="11"/>
  <c r="I745" i="11"/>
  <c r="I741" i="11"/>
  <c r="I737" i="11"/>
  <c r="I733" i="11"/>
  <c r="I729" i="11"/>
  <c r="I725" i="11"/>
  <c r="I721" i="11"/>
  <c r="I717" i="11"/>
  <c r="I713" i="11"/>
  <c r="I709" i="11"/>
  <c r="I705" i="11"/>
  <c r="I701" i="11"/>
  <c r="I697" i="11"/>
  <c r="I693" i="11"/>
  <c r="I689" i="11"/>
  <c r="I685" i="11"/>
  <c r="I681" i="11"/>
  <c r="I677" i="11"/>
  <c r="I673" i="11"/>
  <c r="I669" i="11"/>
  <c r="I665" i="11"/>
  <c r="I661" i="11"/>
  <c r="I657" i="11"/>
  <c r="I653" i="11"/>
  <c r="I649" i="11"/>
  <c r="I645" i="11"/>
  <c r="I641" i="11"/>
  <c r="I637" i="11"/>
  <c r="I633" i="11"/>
  <c r="I629" i="11"/>
  <c r="I625" i="11"/>
  <c r="I621" i="11"/>
  <c r="I617" i="11"/>
  <c r="I613" i="11"/>
  <c r="I609" i="11"/>
  <c r="I605" i="11"/>
  <c r="I601" i="11"/>
  <c r="I597" i="11"/>
  <c r="I593" i="11"/>
  <c r="I589" i="11"/>
  <c r="I585" i="11"/>
  <c r="I581" i="11"/>
  <c r="I577" i="11"/>
  <c r="I573" i="11"/>
  <c r="I569" i="11"/>
  <c r="I565" i="11"/>
  <c r="I561" i="11"/>
  <c r="I557" i="11"/>
  <c r="I553" i="11"/>
  <c r="I549" i="11"/>
  <c r="I545" i="11"/>
  <c r="I541" i="11"/>
  <c r="I537" i="11"/>
  <c r="I533" i="11"/>
  <c r="I529" i="11"/>
  <c r="I525" i="11"/>
  <c r="I521" i="11"/>
  <c r="I517" i="11"/>
  <c r="I513" i="11"/>
  <c r="I509" i="11"/>
  <c r="I505" i="11"/>
  <c r="I501" i="11"/>
  <c r="I497" i="11"/>
  <c r="I493" i="11"/>
  <c r="I489" i="11"/>
  <c r="I485" i="11"/>
  <c r="I481" i="11"/>
  <c r="I477" i="11"/>
  <c r="I473" i="11"/>
  <c r="I469" i="11"/>
  <c r="I465" i="11"/>
  <c r="I461" i="11"/>
  <c r="I457" i="11"/>
  <c r="I453" i="11"/>
  <c r="I449" i="11"/>
  <c r="I445" i="11"/>
  <c r="I441" i="11"/>
  <c r="I437" i="11"/>
  <c r="I433" i="11"/>
  <c r="I429" i="11"/>
  <c r="I425" i="11"/>
  <c r="I421" i="11"/>
  <c r="I417" i="11"/>
  <c r="I413" i="11"/>
  <c r="I409" i="11"/>
  <c r="I405" i="11"/>
  <c r="I401" i="11"/>
  <c r="I397" i="11"/>
  <c r="I393" i="11"/>
  <c r="I389" i="11"/>
  <c r="I385" i="11"/>
  <c r="I381" i="11"/>
  <c r="I377" i="11"/>
  <c r="I373" i="11"/>
  <c r="I369" i="11"/>
  <c r="I365" i="11"/>
  <c r="I361" i="11"/>
  <c r="I357" i="11"/>
  <c r="I353" i="11"/>
  <c r="I349" i="11"/>
  <c r="I345" i="11"/>
  <c r="I341" i="11"/>
  <c r="I337" i="11"/>
  <c r="I333" i="11"/>
  <c r="I329" i="11"/>
  <c r="I325" i="11"/>
  <c r="I321" i="11"/>
  <c r="I317" i="11"/>
  <c r="I313" i="11"/>
  <c r="I309" i="11"/>
  <c r="I305" i="11"/>
  <c r="I301" i="11"/>
  <c r="I297" i="11"/>
  <c r="I293" i="11"/>
  <c r="I289" i="11"/>
  <c r="I285" i="11"/>
  <c r="I281" i="11"/>
  <c r="I277" i="11"/>
  <c r="I273" i="11"/>
  <c r="I269" i="11"/>
  <c r="I265" i="11"/>
  <c r="I261" i="11"/>
  <c r="I257" i="11"/>
  <c r="I253" i="11"/>
  <c r="I249" i="11"/>
  <c r="I245" i="11"/>
  <c r="I241" i="11"/>
  <c r="I237" i="11"/>
  <c r="I233" i="11"/>
  <c r="I229" i="11"/>
  <c r="I225" i="11"/>
  <c r="I221" i="11"/>
  <c r="I217" i="11"/>
  <c r="I213" i="11"/>
  <c r="I209" i="11"/>
  <c r="I205" i="11"/>
  <c r="I201" i="11"/>
  <c r="I197" i="11"/>
  <c r="I193" i="11"/>
  <c r="I189" i="11"/>
  <c r="I185" i="11"/>
  <c r="I181" i="11"/>
  <c r="I177" i="11"/>
  <c r="I173" i="11"/>
  <c r="I169" i="11"/>
  <c r="I165" i="11"/>
  <c r="I161" i="11"/>
  <c r="I157" i="11"/>
  <c r="I153" i="11"/>
  <c r="I149" i="11"/>
  <c r="I145" i="11"/>
  <c r="I141" i="11"/>
  <c r="I137" i="11"/>
  <c r="I133" i="11"/>
  <c r="I129" i="11"/>
  <c r="I125" i="11"/>
  <c r="I121" i="11"/>
  <c r="I117" i="11"/>
  <c r="I113" i="11"/>
  <c r="I109" i="11"/>
  <c r="I105" i="11"/>
  <c r="I101" i="11"/>
  <c r="I97" i="11"/>
  <c r="I93" i="11"/>
  <c r="I89" i="11"/>
  <c r="I85" i="11"/>
  <c r="I81" i="11"/>
  <c r="I77" i="11"/>
  <c r="I73" i="11"/>
  <c r="I69" i="11"/>
  <c r="I65" i="11"/>
  <c r="I61" i="11"/>
  <c r="I57" i="11"/>
  <c r="I53" i="11"/>
  <c r="I49" i="11"/>
  <c r="I45" i="11"/>
  <c r="I41" i="11"/>
  <c r="I37" i="11"/>
  <c r="I33" i="11"/>
  <c r="I29" i="11"/>
  <c r="I25" i="11"/>
  <c r="I21" i="11"/>
  <c r="I17" i="11"/>
  <c r="I9903" i="11"/>
  <c r="I9727" i="11"/>
  <c r="I9551" i="11"/>
  <c r="I9391" i="11"/>
  <c r="I9295" i="11"/>
  <c r="I9211" i="11"/>
  <c r="I9131" i="11"/>
  <c r="I9039" i="11"/>
  <c r="I8976" i="11"/>
  <c r="I8946" i="11"/>
  <c r="I8915" i="11"/>
  <c r="I8887" i="11"/>
  <c r="I8860" i="11"/>
  <c r="I8830" i="11"/>
  <c r="I8802" i="11"/>
  <c r="I8775" i="11"/>
  <c r="I8744" i="11"/>
  <c r="I8716" i="11"/>
  <c r="I8690" i="11"/>
  <c r="I8659" i="11"/>
  <c r="I8631" i="11"/>
  <c r="I8604" i="11"/>
  <c r="I8574" i="11"/>
  <c r="I8546" i="11"/>
  <c r="I8519" i="11"/>
  <c r="I8488" i="11"/>
  <c r="I8460" i="11"/>
  <c r="I8434" i="11"/>
  <c r="I8403" i="11"/>
  <c r="I8375" i="11"/>
  <c r="I8348" i="11"/>
  <c r="I8318" i="11"/>
  <c r="I8290" i="11"/>
  <c r="I8263" i="11"/>
  <c r="I8235" i="11"/>
  <c r="I8214" i="11"/>
  <c r="I8194" i="11"/>
  <c r="I8171" i="11"/>
  <c r="I8150" i="11"/>
  <c r="I8130" i="11"/>
  <c r="I8107" i="11"/>
  <c r="I8086" i="11"/>
  <c r="I8066" i="11"/>
  <c r="I8043" i="11"/>
  <c r="I8022" i="11"/>
  <c r="I8002" i="11"/>
  <c r="I7979" i="11"/>
  <c r="I7958" i="11"/>
  <c r="I7938" i="11"/>
  <c r="I7915" i="11"/>
  <c r="I7894" i="11"/>
  <c r="I7874" i="11"/>
  <c r="I7855" i="11"/>
  <c r="I7841" i="11"/>
  <c r="I7827" i="11"/>
  <c r="I7813" i="11"/>
  <c r="I7798" i="11"/>
  <c r="I7785" i="11"/>
  <c r="I7770" i="11"/>
  <c r="I7755" i="11"/>
  <c r="I7742" i="11"/>
  <c r="I7727" i="11"/>
  <c r="I7713" i="11"/>
  <c r="I7699" i="11"/>
  <c r="I7685" i="11"/>
  <c r="I7670" i="11"/>
  <c r="I7657" i="11"/>
  <c r="I7642" i="11"/>
  <c r="I7627" i="11"/>
  <c r="I7614" i="11"/>
  <c r="I7599" i="11"/>
  <c r="I7585" i="11"/>
  <c r="I7571" i="11"/>
  <c r="I7557" i="11"/>
  <c r="I7542" i="11"/>
  <c r="I7529" i="11"/>
  <c r="I7514" i="11"/>
  <c r="I7499" i="11"/>
  <c r="I7486" i="11"/>
  <c r="I7471" i="11"/>
  <c r="I7457" i="11"/>
  <c r="I7443" i="11"/>
  <c r="I7429" i="11"/>
  <c r="I7414" i="11"/>
  <c r="I7401" i="11"/>
  <c r="I7386" i="11"/>
  <c r="I7371" i="11"/>
  <c r="I7358" i="11"/>
  <c r="I7343" i="11"/>
  <c r="I7329" i="11"/>
  <c r="I7315" i="11"/>
  <c r="I7301" i="11"/>
  <c r="I7286" i="11"/>
  <c r="I7273" i="11"/>
  <c r="I7258" i="11"/>
  <c r="I7243" i="11"/>
  <c r="I7230" i="11"/>
  <c r="I7215" i="11"/>
  <c r="I7201" i="11"/>
  <c r="I7187" i="11"/>
  <c r="I7173" i="11"/>
  <c r="I7158" i="11"/>
  <c r="I7145" i="11"/>
  <c r="I7130" i="11"/>
  <c r="I7115" i="11"/>
  <c r="I7102" i="11"/>
  <c r="I7087" i="11"/>
  <c r="I7073" i="11"/>
  <c r="I7059" i="11"/>
  <c r="I7045" i="11"/>
  <c r="I7030" i="11"/>
  <c r="I7017" i="11"/>
  <c r="I7002" i="11"/>
  <c r="I6987" i="11"/>
  <c r="I6974" i="11"/>
  <c r="I6959" i="11"/>
  <c r="I6945" i="11"/>
  <c r="I6931" i="11"/>
  <c r="I6917" i="11"/>
  <c r="I6902" i="11"/>
  <c r="I6889" i="11"/>
  <c r="I6874" i="11"/>
  <c r="I6859" i="11"/>
  <c r="I6846" i="11"/>
  <c r="I6831" i="11"/>
  <c r="I6817" i="11"/>
  <c r="I6803" i="11"/>
  <c r="I6789" i="11"/>
  <c r="I6774" i="11"/>
  <c r="I6761" i="11"/>
  <c r="I6748" i="11"/>
  <c r="I6737" i="11"/>
  <c r="I6727" i="11"/>
  <c r="I6716" i="11"/>
  <c r="I6705" i="11"/>
  <c r="I6695" i="11"/>
  <c r="I6684" i="11"/>
  <c r="I6673" i="11"/>
  <c r="I6663" i="11"/>
  <c r="I6652" i="11"/>
  <c r="I6641" i="11"/>
  <c r="I6631" i="11"/>
  <c r="I6620" i="11"/>
  <c r="I6609" i="11"/>
  <c r="I6599" i="11"/>
  <c r="I6588" i="11"/>
  <c r="I6577" i="11"/>
  <c r="I6567" i="11"/>
  <c r="I6556" i="11"/>
  <c r="I6545" i="11"/>
  <c r="I6535" i="11"/>
  <c r="I6524" i="11"/>
  <c r="I6513" i="11"/>
  <c r="I6503" i="11"/>
  <c r="I6492" i="11"/>
  <c r="I6481" i="11"/>
  <c r="I6471" i="11"/>
  <c r="I6460" i="11"/>
  <c r="I6449" i="11"/>
  <c r="I6439" i="11"/>
  <c r="I6428" i="11"/>
  <c r="I6417" i="11"/>
  <c r="I6407" i="11"/>
  <c r="I6396" i="11"/>
  <c r="I6385" i="11"/>
  <c r="I6375" i="11"/>
  <c r="I6364" i="11"/>
  <c r="I6353" i="11"/>
  <c r="I6343" i="11"/>
  <c r="I6332" i="11"/>
  <c r="I6321" i="11"/>
  <c r="I6311" i="11"/>
  <c r="I6300" i="11"/>
  <c r="I6289" i="11"/>
  <c r="I6279" i="11"/>
  <c r="I6268" i="11"/>
  <c r="I6257" i="11"/>
  <c r="I6247" i="11"/>
  <c r="I6236" i="11"/>
  <c r="I6225" i="11"/>
  <c r="I6215" i="11"/>
  <c r="I6204" i="11"/>
  <c r="I6193" i="11"/>
  <c r="I6183" i="11"/>
  <c r="I6172" i="11"/>
  <c r="I6161" i="11"/>
  <c r="I6151" i="11"/>
  <c r="I6140" i="11"/>
  <c r="I6129" i="11"/>
  <c r="I6119" i="11"/>
  <c r="I6108" i="11"/>
  <c r="I6097" i="11"/>
  <c r="I6087" i="11"/>
  <c r="I6076" i="11"/>
  <c r="I6065" i="11"/>
  <c r="I6055" i="11"/>
  <c r="I6044" i="11"/>
  <c r="I6033" i="11"/>
  <c r="I6023" i="11"/>
  <c r="I6012" i="11"/>
  <c r="I6001" i="11"/>
  <c r="I5991" i="11"/>
  <c r="I5980" i="11"/>
  <c r="I5969" i="11"/>
  <c r="I5959" i="11"/>
  <c r="I5948" i="11"/>
  <c r="I5937" i="11"/>
  <c r="I5927" i="11"/>
  <c r="I5916" i="11"/>
  <c r="I5905" i="11"/>
  <c r="I5895" i="11"/>
  <c r="I5884" i="11"/>
  <c r="I5873" i="11"/>
  <c r="I5863" i="11"/>
  <c r="I5852" i="11"/>
  <c r="I5841" i="11"/>
  <c r="I5831" i="11"/>
  <c r="I5820" i="11"/>
  <c r="I5809" i="11"/>
  <c r="I5799" i="11"/>
  <c r="I5788" i="11"/>
  <c r="I5777" i="11"/>
  <c r="I5767" i="11"/>
  <c r="I5756" i="11"/>
  <c r="I5745" i="11"/>
  <c r="I5735" i="11"/>
  <c r="I5724" i="11"/>
  <c r="I5713" i="11"/>
  <c r="I5703" i="11"/>
  <c r="I5692" i="11"/>
  <c r="I5681" i="11"/>
  <c r="I5671" i="11"/>
  <c r="I5660" i="11"/>
  <c r="I5649" i="11"/>
  <c r="I5639" i="11"/>
  <c r="I5628" i="11"/>
  <c r="I5617" i="11"/>
  <c r="I5607" i="11"/>
  <c r="I5596" i="11"/>
  <c r="I5585" i="11"/>
  <c r="I5575" i="11"/>
  <c r="I5564" i="11"/>
  <c r="I5553" i="11"/>
  <c r="I5543" i="11"/>
  <c r="I5532" i="11"/>
  <c r="I5521" i="11"/>
  <c r="I5511" i="11"/>
  <c r="I5500" i="11"/>
  <c r="I5489" i="11"/>
  <c r="I5479" i="11"/>
  <c r="I5468" i="11"/>
  <c r="I5457" i="11"/>
  <c r="I5447" i="11"/>
  <c r="I5436" i="11"/>
  <c r="I5425" i="11"/>
  <c r="I5415" i="11"/>
  <c r="I5404" i="11"/>
  <c r="I5393" i="11"/>
  <c r="I5383" i="11"/>
  <c r="I5372" i="11"/>
  <c r="I5361" i="11"/>
  <c r="I5351" i="11"/>
  <c r="I5340" i="11"/>
  <c r="I5329" i="11"/>
  <c r="I5319" i="11"/>
  <c r="I5308" i="11"/>
  <c r="I5297" i="11"/>
  <c r="I5287" i="11"/>
  <c r="I5276" i="11"/>
  <c r="I5265" i="11"/>
  <c r="I5255" i="11"/>
  <c r="I5244" i="11"/>
  <c r="I5233" i="11"/>
  <c r="I5223" i="11"/>
  <c r="I5212" i="11"/>
  <c r="I5201" i="11"/>
  <c r="I5191" i="11"/>
  <c r="I5180" i="11"/>
  <c r="I5169" i="11"/>
  <c r="I5159" i="11"/>
  <c r="I5148" i="11"/>
  <c r="I5137" i="11"/>
  <c r="I5127" i="11"/>
  <c r="I5116" i="11"/>
  <c r="I5105" i="11"/>
  <c r="I5095" i="11"/>
  <c r="I5084" i="11"/>
  <c r="I5073" i="11"/>
  <c r="I5063" i="11"/>
  <c r="I5052" i="11"/>
  <c r="I5041" i="11"/>
  <c r="I5031" i="11"/>
  <c r="I5020" i="11"/>
  <c r="I5009" i="11"/>
  <c r="I4999" i="11"/>
  <c r="I4988" i="11"/>
  <c r="I4977" i="11"/>
  <c r="I4967" i="11"/>
  <c r="I4956" i="11"/>
  <c r="I4945" i="11"/>
  <c r="I4935" i="11"/>
  <c r="I4924" i="11"/>
  <c r="I4913" i="11"/>
  <c r="I4903" i="11"/>
  <c r="I4892" i="11"/>
  <c r="I4881" i="11"/>
  <c r="I4871" i="11"/>
  <c r="I4860" i="11"/>
  <c r="I4849" i="11"/>
  <c r="I4839" i="11"/>
  <c r="I4828" i="11"/>
  <c r="I4817" i="11"/>
  <c r="I4807" i="11"/>
  <c r="I4796" i="11"/>
  <c r="I4785" i="11"/>
  <c r="I4775" i="11"/>
  <c r="I4764" i="11"/>
  <c r="I4753" i="11"/>
  <c r="I4743" i="11"/>
  <c r="I4732" i="11"/>
  <c r="I4721" i="11"/>
  <c r="I4711" i="11"/>
  <c r="I4700" i="11"/>
  <c r="I4689" i="11"/>
  <c r="I4679" i="11"/>
  <c r="I4668" i="11"/>
  <c r="I4657" i="11"/>
  <c r="I4647" i="11"/>
  <c r="I4636" i="11"/>
  <c r="I4625" i="11"/>
  <c r="I4615" i="11"/>
  <c r="I4604" i="11"/>
  <c r="I4593" i="11"/>
  <c r="I4583" i="11"/>
  <c r="I4572" i="11"/>
  <c r="I4561" i="11"/>
  <c r="I4551" i="11"/>
  <c r="I4540" i="11"/>
  <c r="I4529" i="11"/>
  <c r="I4519" i="11"/>
  <c r="I4508" i="11"/>
  <c r="I4497" i="11"/>
  <c r="I4487" i="11"/>
  <c r="I4476" i="11"/>
  <c r="I4465" i="11"/>
  <c r="I4455" i="11"/>
  <c r="I4444" i="11"/>
  <c r="I4433" i="11"/>
  <c r="I4423" i="11"/>
  <c r="I4412" i="11"/>
  <c r="I4401" i="11"/>
  <c r="I4391" i="11"/>
  <c r="I4380" i="11"/>
  <c r="I4369" i="11"/>
  <c r="I4359" i="11"/>
  <c r="I4348" i="11"/>
  <c r="I4337" i="11"/>
  <c r="I4327" i="11"/>
  <c r="I4316" i="11"/>
  <c r="I4305" i="11"/>
  <c r="I4295" i="11"/>
  <c r="I4284" i="11"/>
  <c r="I4273" i="11"/>
  <c r="I4263" i="11"/>
  <c r="I4252" i="11"/>
  <c r="I4241" i="11"/>
  <c r="I4231" i="11"/>
  <c r="I4220" i="11"/>
  <c r="I4209" i="11"/>
  <c r="I4199" i="11"/>
  <c r="I4188" i="11"/>
  <c r="I4177" i="11"/>
  <c r="I4167" i="11"/>
  <c r="I4156" i="11"/>
  <c r="I4145" i="11"/>
  <c r="I4135" i="11"/>
  <c r="I4124" i="11"/>
  <c r="I4113" i="11"/>
  <c r="I4103" i="11"/>
  <c r="I4092" i="11"/>
  <c r="I4081" i="11"/>
  <c r="I4071" i="11"/>
  <c r="I4060" i="11"/>
  <c r="I4049" i="11"/>
  <c r="I4039" i="11"/>
  <c r="I4028" i="11"/>
  <c r="I4017" i="11"/>
  <c r="I4007" i="11"/>
  <c r="I3996" i="11"/>
  <c r="I3985" i="11"/>
  <c r="I3975" i="11"/>
  <c r="I3964" i="11"/>
  <c r="I3953" i="11"/>
  <c r="I3943" i="11"/>
  <c r="I3932" i="11"/>
  <c r="I3921" i="11"/>
  <c r="I3911" i="11"/>
  <c r="I3900" i="11"/>
  <c r="I3889" i="11"/>
  <c r="I3879" i="11"/>
  <c r="I3868" i="11"/>
  <c r="I3857" i="11"/>
  <c r="I3847" i="11"/>
  <c r="I3836" i="11"/>
  <c r="I3825" i="11"/>
  <c r="I3815" i="11"/>
  <c r="I3804" i="11"/>
  <c r="I3793" i="11"/>
  <c r="I3783" i="11"/>
  <c r="I3772" i="11"/>
  <c r="I3761" i="11"/>
  <c r="I3751" i="11"/>
  <c r="I3740" i="11"/>
  <c r="I3729" i="11"/>
  <c r="I3719" i="11"/>
  <c r="I3708" i="11"/>
  <c r="I3697" i="11"/>
  <c r="I3687" i="11"/>
  <c r="I3676" i="11"/>
  <c r="I3665" i="11"/>
  <c r="I3655" i="11"/>
  <c r="I3644" i="11"/>
  <c r="I3633" i="11"/>
  <c r="I3623" i="11"/>
  <c r="I3612" i="11"/>
  <c r="I3601" i="11"/>
  <c r="I3591" i="11"/>
  <c r="I3580" i="11"/>
  <c r="I3569" i="11"/>
  <c r="I3559" i="11"/>
  <c r="I3548" i="11"/>
  <c r="I3537" i="11"/>
  <c r="I3527" i="11"/>
  <c r="I3516" i="11"/>
  <c r="I3505" i="11"/>
  <c r="I3495" i="11"/>
  <c r="I3484" i="11"/>
  <c r="I3473" i="11"/>
  <c r="I3463" i="11"/>
  <c r="I3452" i="11"/>
  <c r="I3441" i="11"/>
  <c r="I3431" i="11"/>
  <c r="I3420" i="11"/>
  <c r="I3409" i="11"/>
  <c r="I3399" i="11"/>
  <c r="I3388" i="11"/>
  <c r="I3377" i="11"/>
  <c r="I3367" i="11"/>
  <c r="I3356" i="11"/>
  <c r="I3345" i="11"/>
  <c r="I3335" i="11"/>
  <c r="I3324" i="11"/>
  <c r="I3313" i="11"/>
  <c r="I3303" i="11"/>
  <c r="I3292" i="11"/>
  <c r="I3281" i="11"/>
  <c r="I3271" i="11"/>
  <c r="I3260" i="11"/>
  <c r="I3249" i="11"/>
  <c r="I3239" i="11"/>
  <c r="I3228" i="11"/>
  <c r="I3217" i="11"/>
  <c r="I3207" i="11"/>
  <c r="I3196" i="11"/>
  <c r="I3185" i="11"/>
  <c r="I3175" i="11"/>
  <c r="I3164" i="11"/>
  <c r="I3153" i="11"/>
  <c r="I3143" i="11"/>
  <c r="I3132" i="11"/>
  <c r="I3121" i="11"/>
  <c r="I3111" i="11"/>
  <c r="I3100" i="11"/>
  <c r="I3089" i="11"/>
  <c r="I3079" i="11"/>
  <c r="I3068" i="11"/>
  <c r="I3057" i="11"/>
  <c r="I3047" i="11"/>
  <c r="I3036" i="11"/>
  <c r="I3025" i="11"/>
  <c r="I3015" i="11"/>
  <c r="I3004" i="11"/>
  <c r="I2993" i="11"/>
  <c r="I2983" i="11"/>
  <c r="I2972" i="11"/>
  <c r="I2961" i="11"/>
  <c r="I2951" i="11"/>
  <c r="I2940" i="11"/>
  <c r="I2929" i="11"/>
  <c r="I2919" i="11"/>
  <c r="I2908" i="11"/>
  <c r="I2897" i="11"/>
  <c r="I2887" i="11"/>
  <c r="I2876" i="11"/>
  <c r="I2865" i="11"/>
  <c r="I2855" i="11"/>
  <c r="I2844" i="11"/>
  <c r="I2833" i="11"/>
  <c r="I2823" i="11"/>
  <c r="I2812" i="11"/>
  <c r="I2801" i="11"/>
  <c r="I2791" i="11"/>
  <c r="I2782" i="11"/>
  <c r="I2774" i="11"/>
  <c r="I2766" i="11"/>
  <c r="I2758" i="11"/>
  <c r="I2750" i="11"/>
  <c r="I2742" i="11"/>
  <c r="I2734" i="11"/>
  <c r="I2726" i="11"/>
  <c r="I2718" i="11"/>
  <c r="I2710" i="11"/>
  <c r="I2702" i="11"/>
  <c r="I2694" i="11"/>
  <c r="I2686" i="11"/>
  <c r="I2678" i="11"/>
  <c r="I2670" i="11"/>
  <c r="I2662" i="11"/>
  <c r="I2654" i="11"/>
  <c r="I2646" i="11"/>
  <c r="I2638" i="11"/>
  <c r="I2630" i="11"/>
  <c r="I2622" i="11"/>
  <c r="I2614" i="11"/>
  <c r="I2606" i="11"/>
  <c r="I2598" i="11"/>
  <c r="I2590" i="11"/>
  <c r="I2582" i="11"/>
  <c r="I2574" i="11"/>
  <c r="I2566" i="11"/>
  <c r="I2558" i="11"/>
  <c r="I2550" i="11"/>
  <c r="I2542" i="11"/>
  <c r="I2534" i="11"/>
  <c r="I2526" i="11"/>
  <c r="I2518" i="11"/>
  <c r="I2510" i="11"/>
  <c r="I2502" i="11"/>
  <c r="I2494" i="11"/>
  <c r="I2486" i="11"/>
  <c r="I2478" i="11"/>
  <c r="I2470" i="11"/>
  <c r="I2462" i="11"/>
  <c r="I2454" i="11"/>
  <c r="I2446" i="11"/>
  <c r="I2438" i="11"/>
  <c r="I2430" i="11"/>
  <c r="I2425" i="11"/>
  <c r="I2420" i="11"/>
  <c r="I2414" i="11"/>
  <c r="I2409" i="11"/>
  <c r="I2404" i="11"/>
  <c r="I2398" i="11"/>
  <c r="I2393" i="11"/>
  <c r="I2388" i="11"/>
  <c r="I2382" i="11"/>
  <c r="I2377" i="11"/>
  <c r="I2372" i="11"/>
  <c r="I2366" i="11"/>
  <c r="I2361" i="11"/>
  <c r="I2356" i="11"/>
  <c r="I2350" i="11"/>
  <c r="I2345" i="11"/>
  <c r="I2340" i="11"/>
  <c r="I2334" i="11"/>
  <c r="I2329" i="11"/>
  <c r="I2324" i="11"/>
  <c r="I2318" i="11"/>
  <c r="I2313" i="11"/>
  <c r="I2308" i="11"/>
  <c r="I2302" i="11"/>
  <c r="I2297" i="11"/>
  <c r="I2292" i="11"/>
  <c r="I2286" i="11"/>
  <c r="I2281" i="11"/>
  <c r="I2276" i="11"/>
  <c r="I2270" i="11"/>
  <c r="I2265" i="11"/>
  <c r="I2260" i="11"/>
  <c r="I2254" i="11"/>
  <c r="I2249" i="11"/>
  <c r="I2244" i="11"/>
  <c r="I2238" i="11"/>
  <c r="I2233" i="11"/>
  <c r="I2228" i="11"/>
  <c r="I2222" i="11"/>
  <c r="I2217" i="11"/>
  <c r="I2212" i="11"/>
  <c r="I2206" i="11"/>
  <c r="I2201" i="11"/>
  <c r="I2196" i="11"/>
  <c r="I2190" i="11"/>
  <c r="I2185" i="11"/>
  <c r="I2180" i="11"/>
  <c r="I2174" i="11"/>
  <c r="I2169" i="11"/>
  <c r="I2164" i="11"/>
  <c r="I2158" i="11"/>
  <c r="I2153" i="11"/>
  <c r="I2148" i="11"/>
  <c r="I2142" i="11"/>
  <c r="I2137" i="11"/>
  <c r="I2132" i="11"/>
  <c r="I2126" i="11"/>
  <c r="I2121" i="11"/>
  <c r="I2116" i="11"/>
  <c r="I2110" i="11"/>
  <c r="I2105" i="11"/>
  <c r="I2100" i="11"/>
  <c r="I2094" i="11"/>
  <c r="I2089" i="11"/>
  <c r="I2084" i="11"/>
  <c r="I2078" i="11"/>
  <c r="I2073" i="11"/>
  <c r="I2068" i="11"/>
  <c r="I2062" i="11"/>
  <c r="I2057" i="11"/>
  <c r="I2052" i="11"/>
  <c r="I2046" i="11"/>
  <c r="I2041" i="11"/>
  <c r="I2036" i="11"/>
  <c r="I2030" i="11"/>
  <c r="I2025" i="11"/>
  <c r="I2020" i="11"/>
  <c r="I2014" i="11"/>
  <c r="I2009" i="11"/>
  <c r="I2004" i="11"/>
  <c r="I1998" i="11"/>
  <c r="I1993" i="11"/>
  <c r="I1988" i="11"/>
  <c r="I1982" i="11"/>
  <c r="I1977" i="11"/>
  <c r="I1972" i="11"/>
  <c r="I1966" i="11"/>
  <c r="I1961" i="11"/>
  <c r="I1956" i="11"/>
  <c r="I1950" i="11"/>
  <c r="I1945" i="11"/>
  <c r="I1940" i="11"/>
  <c r="I1934" i="11"/>
  <c r="I1929" i="11"/>
  <c r="I1924" i="11"/>
  <c r="I1918" i="11"/>
  <c r="I1913" i="11"/>
  <c r="I1908" i="11"/>
  <c r="I1902" i="11"/>
  <c r="I1897" i="11"/>
  <c r="I1892" i="11"/>
  <c r="I1886" i="11"/>
  <c r="I1881" i="11"/>
  <c r="I1876" i="11"/>
  <c r="I1870" i="11"/>
  <c r="I1865" i="11"/>
  <c r="I1860" i="11"/>
  <c r="I1854" i="11"/>
  <c r="I1849" i="11"/>
  <c r="I1844" i="11"/>
  <c r="I1838" i="11"/>
  <c r="I1833" i="11"/>
  <c r="I1828" i="11"/>
  <c r="I1822" i="11"/>
  <c r="I1817" i="11"/>
  <c r="I1812" i="11"/>
  <c r="I1806" i="11"/>
  <c r="I1801" i="11"/>
  <c r="I1796" i="11"/>
  <c r="I1790" i="11"/>
  <c r="I1785" i="11"/>
  <c r="I1780" i="11"/>
  <c r="I1774" i="11"/>
  <c r="I1769" i="11"/>
  <c r="I1764" i="11"/>
  <c r="I1758" i="11"/>
  <c r="I1753" i="11"/>
  <c r="I1748" i="11"/>
  <c r="I1742" i="11"/>
  <c r="I1737" i="11"/>
  <c r="I1732" i="11"/>
  <c r="I1726" i="11"/>
  <c r="I1721" i="11"/>
  <c r="I1716" i="11"/>
  <c r="I1710" i="11"/>
  <c r="I1705" i="11"/>
  <c r="I1700" i="11"/>
  <c r="I1694" i="11"/>
  <c r="I1689" i="11"/>
  <c r="I1684" i="11"/>
  <c r="I1678" i="11"/>
  <c r="I1673" i="11"/>
  <c r="I1668" i="11"/>
  <c r="I1662" i="11"/>
  <c r="I1657" i="11"/>
  <c r="I1652" i="11"/>
  <c r="I1646" i="11"/>
  <c r="I1641" i="11"/>
  <c r="I1636" i="11"/>
  <c r="I1630" i="11"/>
  <c r="I1625" i="11"/>
  <c r="I1620" i="11"/>
  <c r="I1614" i="11"/>
  <c r="I1609" i="11"/>
  <c r="I1604" i="11"/>
  <c r="I1598" i="11"/>
  <c r="I1593" i="11"/>
  <c r="I1588" i="11"/>
  <c r="I1582" i="11"/>
  <c r="I1577" i="11"/>
  <c r="I1572" i="11"/>
  <c r="I1566" i="11"/>
  <c r="I1561" i="11"/>
  <c r="I1556" i="11"/>
  <c r="I1550" i="11"/>
  <c r="I1545" i="11"/>
  <c r="I1540" i="11"/>
  <c r="I1534" i="11"/>
  <c r="I1529" i="11"/>
  <c r="I1524" i="11"/>
  <c r="I1518" i="11"/>
  <c r="I1513" i="11"/>
  <c r="I1508" i="11"/>
  <c r="I1502" i="11"/>
  <c r="I1497" i="11"/>
  <c r="I1492" i="11"/>
  <c r="I1486" i="11"/>
  <c r="I1481" i="11"/>
  <c r="I1476" i="11"/>
  <c r="I1470" i="11"/>
  <c r="I1465" i="11"/>
  <c r="I1460" i="11"/>
  <c r="I1454" i="11"/>
  <c r="I1449" i="11"/>
  <c r="I1444" i="11"/>
  <c r="I1438" i="11"/>
  <c r="I1433" i="11"/>
  <c r="I1428" i="11"/>
  <c r="I1423" i="11"/>
  <c r="I1419" i="11"/>
  <c r="I1415" i="11"/>
  <c r="I1411" i="11"/>
  <c r="I1407" i="11"/>
  <c r="I1403" i="11"/>
  <c r="I1399" i="11"/>
  <c r="I1395" i="11"/>
  <c r="I1391" i="11"/>
  <c r="I1387" i="11"/>
  <c r="I1383" i="11"/>
  <c r="I1379" i="11"/>
  <c r="I1375" i="11"/>
  <c r="I1371" i="11"/>
  <c r="I1367" i="11"/>
  <c r="I1363" i="11"/>
  <c r="I1359" i="11"/>
  <c r="I1355" i="11"/>
  <c r="I1351" i="11"/>
  <c r="I1347" i="11"/>
  <c r="I1343" i="11"/>
  <c r="I1339" i="11"/>
  <c r="I1335" i="11"/>
  <c r="I1331" i="11"/>
  <c r="I1327" i="11"/>
  <c r="I1323" i="11"/>
  <c r="I1319" i="11"/>
  <c r="I1315" i="11"/>
  <c r="I1311" i="11"/>
  <c r="I1307" i="11"/>
  <c r="I1303" i="11"/>
  <c r="I1299" i="11"/>
  <c r="I1295" i="11"/>
  <c r="I1291" i="11"/>
  <c r="I1287" i="11"/>
  <c r="I1283" i="11"/>
  <c r="I1279" i="11"/>
  <c r="I1275" i="11"/>
  <c r="I1271" i="11"/>
  <c r="I1267" i="11"/>
  <c r="I1263" i="11"/>
  <c r="I1259" i="11"/>
  <c r="I1255" i="11"/>
  <c r="I1251" i="11"/>
  <c r="I1247" i="11"/>
  <c r="I1243" i="11"/>
  <c r="I1239" i="11"/>
  <c r="I1235" i="11"/>
  <c r="I1231" i="11"/>
  <c r="I1227" i="11"/>
  <c r="I1223" i="11"/>
  <c r="I1219" i="11"/>
  <c r="I1215" i="11"/>
  <c r="I1211" i="11"/>
  <c r="I1207" i="11"/>
  <c r="I1203" i="11"/>
  <c r="I1199" i="11"/>
  <c r="I1195" i="11"/>
  <c r="I1191" i="11"/>
  <c r="I1187" i="11"/>
  <c r="I1183" i="11"/>
  <c r="I1179" i="11"/>
  <c r="I1175" i="11"/>
  <c r="I1171" i="11"/>
  <c r="I1167" i="11"/>
  <c r="I1163" i="11"/>
  <c r="I1159" i="11"/>
  <c r="I1155" i="11"/>
  <c r="I1151" i="11"/>
  <c r="I1147" i="11"/>
  <c r="I1143" i="11"/>
  <c r="I1139" i="11"/>
  <c r="I1135" i="11"/>
  <c r="I1131" i="11"/>
  <c r="I1127" i="11"/>
  <c r="I1123" i="11"/>
  <c r="I1119" i="11"/>
  <c r="I1115" i="11"/>
  <c r="I1111" i="11"/>
  <c r="I1107" i="11"/>
  <c r="I1103" i="11"/>
  <c r="I1099" i="11"/>
  <c r="I1095" i="11"/>
  <c r="I1091" i="11"/>
  <c r="I1087" i="11"/>
  <c r="I1083" i="11"/>
  <c r="I1079" i="11"/>
  <c r="I1075" i="11"/>
  <c r="I1071" i="11"/>
  <c r="I1067" i="11"/>
  <c r="I1063" i="11"/>
  <c r="I1059" i="11"/>
  <c r="I1055" i="11"/>
  <c r="I1051" i="11"/>
  <c r="I1047" i="11"/>
  <c r="I1043" i="11"/>
  <c r="I1039" i="11"/>
  <c r="I1035" i="11"/>
  <c r="I1031" i="11"/>
  <c r="I1027" i="11"/>
  <c r="I1023" i="11"/>
  <c r="I1019" i="11"/>
  <c r="I1015" i="11"/>
  <c r="I1011" i="11"/>
  <c r="I1007" i="11"/>
  <c r="I1003" i="11"/>
  <c r="I999" i="11"/>
  <c r="I995" i="11"/>
  <c r="I991" i="11"/>
  <c r="I987" i="11"/>
  <c r="I983" i="11"/>
  <c r="I979" i="11"/>
  <c r="I975" i="11"/>
  <c r="I971" i="11"/>
  <c r="I967" i="11"/>
  <c r="I963" i="11"/>
  <c r="I959" i="11"/>
  <c r="I955" i="11"/>
  <c r="I951" i="11"/>
  <c r="I947" i="11"/>
  <c r="I943" i="11"/>
  <c r="I939" i="11"/>
  <c r="I935" i="11"/>
  <c r="I931" i="11"/>
  <c r="I927" i="11"/>
  <c r="I923" i="11"/>
  <c r="I919" i="11"/>
  <c r="I915" i="11"/>
  <c r="I911" i="11"/>
  <c r="I907" i="11"/>
  <c r="I903" i="11"/>
  <c r="I899" i="11"/>
  <c r="I895" i="11"/>
  <c r="I891" i="11"/>
  <c r="I887" i="11"/>
  <c r="I883" i="11"/>
  <c r="I879" i="11"/>
  <c r="I875" i="11"/>
  <c r="I871" i="11"/>
  <c r="I867" i="11"/>
  <c r="I863" i="11"/>
  <c r="I859" i="11"/>
  <c r="I855" i="11"/>
  <c r="I851" i="11"/>
  <c r="I847" i="11"/>
  <c r="I843" i="11"/>
  <c r="I839" i="11"/>
  <c r="I835" i="11"/>
  <c r="I831" i="11"/>
  <c r="I827" i="11"/>
  <c r="I823" i="11"/>
  <c r="I819" i="11"/>
  <c r="I815" i="11"/>
  <c r="I811" i="11"/>
  <c r="I807" i="11"/>
  <c r="I803" i="11"/>
  <c r="I799" i="11"/>
  <c r="I795" i="11"/>
  <c r="I791" i="11"/>
  <c r="I787" i="11"/>
  <c r="I783" i="11"/>
  <c r="I779" i="11"/>
  <c r="I775" i="11"/>
  <c r="I771" i="11"/>
  <c r="I767" i="11"/>
  <c r="I763" i="11"/>
  <c r="I759" i="11"/>
  <c r="I755" i="11"/>
  <c r="I751" i="11"/>
  <c r="I747" i="11"/>
  <c r="I743" i="11"/>
  <c r="I739" i="11"/>
  <c r="I735" i="11"/>
  <c r="I731" i="11"/>
  <c r="I727" i="11"/>
  <c r="I723" i="11"/>
  <c r="I719" i="11"/>
  <c r="I715" i="11"/>
  <c r="I711" i="11"/>
  <c r="I707" i="11"/>
  <c r="I703" i="11"/>
  <c r="I699" i="11"/>
  <c r="I695" i="11"/>
  <c r="I691" i="11"/>
  <c r="I687" i="11"/>
  <c r="I683" i="11"/>
  <c r="I679" i="11"/>
  <c r="I675" i="11"/>
  <c r="I671" i="11"/>
  <c r="I667" i="11"/>
  <c r="I663" i="11"/>
  <c r="I659" i="11"/>
  <c r="I655" i="11"/>
  <c r="I651" i="11"/>
  <c r="I647" i="11"/>
  <c r="I643" i="11"/>
  <c r="I639" i="11"/>
  <c r="I635" i="11"/>
  <c r="I631" i="11"/>
  <c r="I627" i="11"/>
  <c r="I623" i="11"/>
  <c r="I619" i="11"/>
  <c r="I615" i="11"/>
  <c r="I611" i="11"/>
  <c r="I607" i="11"/>
  <c r="I603" i="11"/>
  <c r="I599" i="11"/>
  <c r="I595" i="11"/>
  <c r="I591" i="11"/>
  <c r="I587" i="11"/>
  <c r="I583" i="11"/>
  <c r="I579" i="11"/>
  <c r="I575" i="11"/>
  <c r="I571" i="11"/>
  <c r="I567" i="11"/>
  <c r="I563" i="11"/>
  <c r="I559" i="11"/>
  <c r="I555" i="11"/>
  <c r="I551" i="11"/>
  <c r="I547" i="11"/>
  <c r="I543" i="11"/>
  <c r="I539" i="11"/>
  <c r="I535" i="11"/>
  <c r="I531" i="11"/>
  <c r="I527" i="11"/>
  <c r="I523" i="11"/>
  <c r="I519" i="11"/>
  <c r="I515" i="11"/>
  <c r="I511" i="11"/>
  <c r="I507" i="11"/>
  <c r="I503" i="11"/>
  <c r="I499" i="11"/>
  <c r="I495" i="11"/>
  <c r="I491" i="11"/>
  <c r="I487" i="11"/>
  <c r="I483" i="11"/>
  <c r="I479" i="11"/>
  <c r="I475" i="11"/>
  <c r="I471" i="11"/>
  <c r="I467" i="11"/>
  <c r="I463" i="11"/>
  <c r="I459" i="11"/>
  <c r="I455" i="11"/>
  <c r="I451" i="11"/>
  <c r="I447" i="11"/>
  <c r="I443" i="11"/>
  <c r="I439" i="11"/>
  <c r="I435" i="11"/>
  <c r="I431" i="11"/>
  <c r="I427" i="11"/>
  <c r="I423" i="11"/>
  <c r="I419" i="11"/>
  <c r="I415" i="11"/>
  <c r="I411" i="11"/>
  <c r="I407" i="11"/>
  <c r="I403" i="11"/>
  <c r="I399" i="11"/>
  <c r="I395" i="11"/>
  <c r="I391" i="11"/>
  <c r="I387" i="11"/>
  <c r="I383" i="11"/>
  <c r="I379" i="11"/>
  <c r="I375" i="11"/>
  <c r="I371" i="11"/>
  <c r="I367" i="11"/>
  <c r="I363" i="11"/>
  <c r="I359" i="11"/>
  <c r="I355" i="11"/>
  <c r="I351" i="11"/>
  <c r="I347" i="11"/>
  <c r="I343" i="11"/>
  <c r="I339" i="11"/>
  <c r="I335" i="11"/>
  <c r="I331" i="11"/>
  <c r="I327" i="11"/>
  <c r="I323" i="11"/>
  <c r="I319" i="11"/>
  <c r="I315" i="11"/>
  <c r="I311" i="11"/>
  <c r="I307" i="11"/>
  <c r="I303" i="11"/>
  <c r="I299" i="11"/>
  <c r="I295" i="11"/>
  <c r="I291" i="11"/>
  <c r="I287" i="11"/>
  <c r="I283" i="11"/>
  <c r="I279" i="11"/>
  <c r="I275" i="11"/>
  <c r="I271" i="11"/>
  <c r="I267" i="11"/>
  <c r="I263" i="11"/>
  <c r="I259" i="11"/>
  <c r="I255" i="11"/>
  <c r="I251" i="11"/>
  <c r="I247" i="11"/>
  <c r="I243" i="11"/>
  <c r="I239" i="11"/>
  <c r="I235" i="11"/>
  <c r="I231" i="11"/>
  <c r="I227" i="11"/>
  <c r="I223" i="11"/>
  <c r="I219" i="11"/>
  <c r="I215" i="11"/>
  <c r="I211" i="11"/>
  <c r="I207" i="11"/>
  <c r="I203" i="11"/>
  <c r="I199" i="11"/>
  <c r="I195" i="11"/>
  <c r="I191" i="11"/>
  <c r="I187" i="11"/>
  <c r="I183" i="11"/>
  <c r="I179" i="11"/>
  <c r="I175" i="11"/>
  <c r="I171" i="11"/>
  <c r="I167" i="11"/>
  <c r="I163" i="11"/>
  <c r="I159" i="11"/>
  <c r="I155" i="11"/>
  <c r="I151" i="11"/>
  <c r="I147" i="11"/>
  <c r="I143" i="11"/>
  <c r="I139" i="11"/>
  <c r="I135" i="11"/>
  <c r="I131" i="11"/>
  <c r="I127" i="11"/>
  <c r="I123" i="11"/>
  <c r="I119" i="11"/>
  <c r="I115" i="11"/>
  <c r="I111" i="11"/>
  <c r="I107" i="11"/>
  <c r="I103" i="11"/>
  <c r="I99" i="11"/>
  <c r="I95" i="11"/>
  <c r="I91" i="11"/>
  <c r="I87" i="11"/>
  <c r="I83" i="11"/>
  <c r="I79" i="11"/>
  <c r="I75" i="11"/>
  <c r="I71" i="11"/>
  <c r="I67" i="11"/>
  <c r="I63" i="11"/>
  <c r="I59" i="11"/>
  <c r="I55" i="11"/>
  <c r="I51" i="11"/>
  <c r="I47" i="11"/>
  <c r="I43" i="11"/>
  <c r="I39" i="11"/>
  <c r="I35" i="11"/>
  <c r="I31" i="11"/>
  <c r="I27" i="11"/>
  <c r="I23" i="11"/>
  <c r="I19" i="11"/>
  <c r="I15" i="11"/>
  <c r="I9935" i="11"/>
  <c r="I9599" i="11"/>
  <c r="I9323" i="11"/>
  <c r="I9147" i="11"/>
  <c r="I8987" i="11"/>
  <c r="I8924" i="11"/>
  <c r="I8866" i="11"/>
  <c r="I8808" i="11"/>
  <c r="I8754" i="11"/>
  <c r="I8695" i="11"/>
  <c r="I8638" i="11"/>
  <c r="I8583" i="11"/>
  <c r="I8524" i="11"/>
  <c r="I8467" i="11"/>
  <c r="I8412" i="11"/>
  <c r="I8354" i="11"/>
  <c r="I8296" i="11"/>
  <c r="I8242" i="11"/>
  <c r="I8198" i="11"/>
  <c r="I8155" i="11"/>
  <c r="I8114" i="11"/>
  <c r="I8070" i="11"/>
  <c r="I8027" i="11"/>
  <c r="I7986" i="11"/>
  <c r="I7942" i="11"/>
  <c r="I7899" i="11"/>
  <c r="I7859" i="11"/>
  <c r="I7830" i="11"/>
  <c r="I7802" i="11"/>
  <c r="I7774" i="11"/>
  <c r="I7745" i="11"/>
  <c r="I7717" i="11"/>
  <c r="I7689" i="11"/>
  <c r="I7659" i="11"/>
  <c r="I7631" i="11"/>
  <c r="I7603" i="11"/>
  <c r="I7574" i="11"/>
  <c r="I7546" i="11"/>
  <c r="I7518" i="11"/>
  <c r="I7489" i="11"/>
  <c r="I7461" i="11"/>
  <c r="I7433" i="11"/>
  <c r="I7403" i="11"/>
  <c r="I7375" i="11"/>
  <c r="I7347" i="11"/>
  <c r="I7318" i="11"/>
  <c r="I7290" i="11"/>
  <c r="I7262" i="11"/>
  <c r="I7233" i="11"/>
  <c r="I7205" i="11"/>
  <c r="I7177" i="11"/>
  <c r="I7147" i="11"/>
  <c r="I7119" i="11"/>
  <c r="I7091" i="11"/>
  <c r="I7062" i="11"/>
  <c r="I7034" i="11"/>
  <c r="I7006" i="11"/>
  <c r="I6977" i="11"/>
  <c r="I6949" i="11"/>
  <c r="I6921" i="11"/>
  <c r="I6891" i="11"/>
  <c r="I6863" i="11"/>
  <c r="I6835" i="11"/>
  <c r="I6806" i="11"/>
  <c r="I6778" i="11"/>
  <c r="I6751" i="11"/>
  <c r="I6729" i="11"/>
  <c r="I6708" i="11"/>
  <c r="I6687" i="11"/>
  <c r="I6665" i="11"/>
  <c r="I6644" i="11"/>
  <c r="I6623" i="11"/>
  <c r="I6601" i="11"/>
  <c r="I6580" i="11"/>
  <c r="I6559" i="11"/>
  <c r="I6537" i="11"/>
  <c r="I6516" i="11"/>
  <c r="I6495" i="11"/>
  <c r="I6473" i="11"/>
  <c r="I6452" i="11"/>
  <c r="I6431" i="11"/>
  <c r="I6409" i="11"/>
  <c r="I6388" i="11"/>
  <c r="I6367" i="11"/>
  <c r="I6345" i="11"/>
  <c r="I6324" i="11"/>
  <c r="I6303" i="11"/>
  <c r="I6281" i="11"/>
  <c r="I6260" i="11"/>
  <c r="I6239" i="11"/>
  <c r="I6217" i="11"/>
  <c r="I6196" i="11"/>
  <c r="I6175" i="11"/>
  <c r="I6153" i="11"/>
  <c r="I6132" i="11"/>
  <c r="I6111" i="11"/>
  <c r="I6089" i="11"/>
  <c r="I6068" i="11"/>
  <c r="I6047" i="11"/>
  <c r="I6025" i="11"/>
  <c r="I6004" i="11"/>
  <c r="I5983" i="11"/>
  <c r="I5961" i="11"/>
  <c r="I5940" i="11"/>
  <c r="I5919" i="11"/>
  <c r="I5897" i="11"/>
  <c r="I5876" i="11"/>
  <c r="I5855" i="11"/>
  <c r="I5833" i="11"/>
  <c r="I5812" i="11"/>
  <c r="I5791" i="11"/>
  <c r="I5769" i="11"/>
  <c r="I5748" i="11"/>
  <c r="I5727" i="11"/>
  <c r="I5705" i="11"/>
  <c r="I5684" i="11"/>
  <c r="I5663" i="11"/>
  <c r="I5641" i="11"/>
  <c r="I5620" i="11"/>
  <c r="I5599" i="11"/>
  <c r="I5577" i="11"/>
  <c r="I5556" i="11"/>
  <c r="I5535" i="11"/>
  <c r="I5513" i="11"/>
  <c r="I5492" i="11"/>
  <c r="I5471" i="11"/>
  <c r="I5449" i="11"/>
  <c r="I5428" i="11"/>
  <c r="I5407" i="11"/>
  <c r="I5385" i="11"/>
  <c r="I5364" i="11"/>
  <c r="I5343" i="11"/>
  <c r="I5321" i="11"/>
  <c r="I5300" i="11"/>
  <c r="I5279" i="11"/>
  <c r="I5257" i="11"/>
  <c r="I5236" i="11"/>
  <c r="I5215" i="11"/>
  <c r="I5193" i="11"/>
  <c r="I5172" i="11"/>
  <c r="I5151" i="11"/>
  <c r="I5129" i="11"/>
  <c r="I5108" i="11"/>
  <c r="I5087" i="11"/>
  <c r="I5065" i="11"/>
  <c r="I5044" i="11"/>
  <c r="I5023" i="11"/>
  <c r="I5001" i="11"/>
  <c r="I4980" i="11"/>
  <c r="I4959" i="11"/>
  <c r="I4937" i="11"/>
  <c r="I4916" i="11"/>
  <c r="I4895" i="11"/>
  <c r="I4873" i="11"/>
  <c r="I4852" i="11"/>
  <c r="I4831" i="11"/>
  <c r="I4809" i="11"/>
  <c r="I4788" i="11"/>
  <c r="I4767" i="11"/>
  <c r="I4745" i="11"/>
  <c r="I4724" i="11"/>
  <c r="I4703" i="11"/>
  <c r="I4681" i="11"/>
  <c r="I4660" i="11"/>
  <c r="I4639" i="11"/>
  <c r="I4617" i="11"/>
  <c r="I4596" i="11"/>
  <c r="I4575" i="11"/>
  <c r="I4553" i="11"/>
  <c r="I4532" i="11"/>
  <c r="I4511" i="11"/>
  <c r="I4489" i="11"/>
  <c r="I4468" i="11"/>
  <c r="I4447" i="11"/>
  <c r="I4425" i="11"/>
  <c r="I4404" i="11"/>
  <c r="I4383" i="11"/>
  <c r="I4361" i="11"/>
  <c r="I4340" i="11"/>
  <c r="I4319" i="11"/>
  <c r="I4297" i="11"/>
  <c r="I4276" i="11"/>
  <c r="I4255" i="11"/>
  <c r="I4233" i="11"/>
  <c r="I4212" i="11"/>
  <c r="I4191" i="11"/>
  <c r="I4169" i="11"/>
  <c r="I4148" i="11"/>
  <c r="I4127" i="11"/>
  <c r="I4105" i="11"/>
  <c r="I4084" i="11"/>
  <c r="I4063" i="11"/>
  <c r="I4041" i="11"/>
  <c r="I4020" i="11"/>
  <c r="I3999" i="11"/>
  <c r="I3977" i="11"/>
  <c r="I3956" i="11"/>
  <c r="I3935" i="11"/>
  <c r="I3913" i="11"/>
  <c r="I3892" i="11"/>
  <c r="I3871" i="11"/>
  <c r="I3849" i="11"/>
  <c r="I3828" i="11"/>
  <c r="I3807" i="11"/>
  <c r="I3785" i="11"/>
  <c r="I3764" i="11"/>
  <c r="I3743" i="11"/>
  <c r="I3721" i="11"/>
  <c r="I3700" i="11"/>
  <c r="I3679" i="11"/>
  <c r="I3657" i="11"/>
  <c r="I3636" i="11"/>
  <c r="I3615" i="11"/>
  <c r="I3593" i="11"/>
  <c r="I3572" i="11"/>
  <c r="I3551" i="11"/>
  <c r="I3529" i="11"/>
  <c r="I3508" i="11"/>
  <c r="I3487" i="11"/>
  <c r="I3465" i="11"/>
  <c r="I3444" i="11"/>
  <c r="I3423" i="11"/>
  <c r="I3401" i="11"/>
  <c r="I3380" i="11"/>
  <c r="I3359" i="11"/>
  <c r="I3337" i="11"/>
  <c r="I3316" i="11"/>
  <c r="I3295" i="11"/>
  <c r="I3273" i="11"/>
  <c r="I3252" i="11"/>
  <c r="I3231" i="11"/>
  <c r="I3209" i="11"/>
  <c r="I3188" i="11"/>
  <c r="I3167" i="11"/>
  <c r="I3145" i="11"/>
  <c r="I3124" i="11"/>
  <c r="I3103" i="11"/>
  <c r="I3081" i="11"/>
  <c r="I3060" i="11"/>
  <c r="I3039" i="11"/>
  <c r="I3017" i="11"/>
  <c r="I2996" i="11"/>
  <c r="I2975" i="11"/>
  <c r="I2953" i="11"/>
  <c r="I2932" i="11"/>
  <c r="I2911" i="11"/>
  <c r="I2889" i="11"/>
  <c r="I2868" i="11"/>
  <c r="I2847" i="11"/>
  <c r="I2825" i="11"/>
  <c r="I2804" i="11"/>
  <c r="I2784" i="11"/>
  <c r="I2768" i="11"/>
  <c r="I2752" i="11"/>
  <c r="I2736" i="11"/>
  <c r="I2720" i="11"/>
  <c r="I2704" i="11"/>
  <c r="I2688" i="11"/>
  <c r="I2672" i="11"/>
  <c r="I2656" i="11"/>
  <c r="I2640" i="11"/>
  <c r="I2624" i="11"/>
  <c r="I2608" i="11"/>
  <c r="I2592" i="11"/>
  <c r="I2576" i="11"/>
  <c r="I2560" i="11"/>
  <c r="I2544" i="11"/>
  <c r="I2528" i="11"/>
  <c r="I2512" i="11"/>
  <c r="I2496" i="11"/>
  <c r="I2480" i="11"/>
  <c r="I2464" i="11"/>
  <c r="I2448" i="11"/>
  <c r="I2432" i="11"/>
  <c r="I2421" i="11"/>
  <c r="I2410" i="11"/>
  <c r="I2400" i="11"/>
  <c r="I2389" i="11"/>
  <c r="I2378" i="11"/>
  <c r="I2368" i="11"/>
  <c r="I2357" i="11"/>
  <c r="I2346" i="11"/>
  <c r="I2336" i="11"/>
  <c r="I2325" i="11"/>
  <c r="I2314" i="11"/>
  <c r="I2304" i="11"/>
  <c r="I2293" i="11"/>
  <c r="I2282" i="11"/>
  <c r="I2272" i="11"/>
  <c r="I2261" i="11"/>
  <c r="I2250" i="11"/>
  <c r="I2240" i="11"/>
  <c r="I2229" i="11"/>
  <c r="I2218" i="11"/>
  <c r="I2208" i="11"/>
  <c r="I2197" i="11"/>
  <c r="I2186" i="11"/>
  <c r="I2176" i="11"/>
  <c r="I2165" i="11"/>
  <c r="I2154" i="11"/>
  <c r="I2144" i="11"/>
  <c r="I2133" i="11"/>
  <c r="I2122" i="11"/>
  <c r="I2112" i="11"/>
  <c r="I2101" i="11"/>
  <c r="I2090" i="11"/>
  <c r="I2080" i="11"/>
  <c r="I2069" i="11"/>
  <c r="I2058" i="11"/>
  <c r="I2048" i="11"/>
  <c r="I2037" i="11"/>
  <c r="I2026" i="11"/>
  <c r="I2016" i="11"/>
  <c r="I2005" i="11"/>
  <c r="I1994" i="11"/>
  <c r="I1984" i="11"/>
  <c r="I1973" i="11"/>
  <c r="I1962" i="11"/>
  <c r="I1952" i="11"/>
  <c r="I1941" i="11"/>
  <c r="I1930" i="11"/>
  <c r="I1920" i="11"/>
  <c r="I1909" i="11"/>
  <c r="I1898" i="11"/>
  <c r="I1888" i="11"/>
  <c r="I1877" i="11"/>
  <c r="I1866" i="11"/>
  <c r="I1856" i="11"/>
  <c r="I1845" i="11"/>
  <c r="I1834" i="11"/>
  <c r="I1824" i="11"/>
  <c r="I1813" i="11"/>
  <c r="I1802" i="11"/>
  <c r="I1792" i="11"/>
  <c r="I1781" i="11"/>
  <c r="I1770" i="11"/>
  <c r="I1760" i="11"/>
  <c r="I1749" i="11"/>
  <c r="I1738" i="11"/>
  <c r="I1728" i="11"/>
  <c r="I1717" i="11"/>
  <c r="I1706" i="11"/>
  <c r="I1696" i="11"/>
  <c r="I1685" i="11"/>
  <c r="I1674" i="11"/>
  <c r="I1664" i="11"/>
  <c r="I1653" i="11"/>
  <c r="I1642" i="11"/>
  <c r="I1632" i="11"/>
  <c r="I1621" i="11"/>
  <c r="I1610" i="11"/>
  <c r="I1600" i="11"/>
  <c r="I1589" i="11"/>
  <c r="I1578" i="11"/>
  <c r="I1568" i="11"/>
  <c r="I1557" i="11"/>
  <c r="I1546" i="11"/>
  <c r="I1536" i="11"/>
  <c r="I1525" i="11"/>
  <c r="I1514" i="11"/>
  <c r="I1504" i="11"/>
  <c r="I1493" i="11"/>
  <c r="I1482" i="11"/>
  <c r="I1472" i="11"/>
  <c r="I1461" i="11"/>
  <c r="I1450" i="11"/>
  <c r="I1440" i="11"/>
  <c r="I1429" i="11"/>
  <c r="I1420" i="11"/>
  <c r="I1412" i="11"/>
  <c r="I1404" i="11"/>
  <c r="I1396" i="11"/>
  <c r="I1388" i="11"/>
  <c r="I1380" i="11"/>
  <c r="I1372" i="11"/>
  <c r="I1364" i="11"/>
  <c r="I1356" i="11"/>
  <c r="I1348" i="11"/>
  <c r="I1340" i="11"/>
  <c r="I1332" i="11"/>
  <c r="I1324" i="11"/>
  <c r="I1316" i="11"/>
  <c r="I1308" i="11"/>
  <c r="I1300" i="11"/>
  <c r="I1292" i="11"/>
  <c r="I1284" i="11"/>
  <c r="I1276" i="11"/>
  <c r="I1268" i="11"/>
  <c r="I1260" i="11"/>
  <c r="I1252" i="11"/>
  <c r="I1244" i="11"/>
  <c r="I1236" i="11"/>
  <c r="I1228" i="11"/>
  <c r="I1220" i="11"/>
  <c r="I1212" i="11"/>
  <c r="I1204" i="11"/>
  <c r="I1196" i="11"/>
  <c r="I1188" i="11"/>
  <c r="I1180" i="11"/>
  <c r="I1172" i="11"/>
  <c r="I1164" i="11"/>
  <c r="I1156" i="11"/>
  <c r="I1148" i="11"/>
  <c r="I1140" i="11"/>
  <c r="I1132" i="11"/>
  <c r="I1124" i="11"/>
  <c r="I1116" i="11"/>
  <c r="I1108" i="11"/>
  <c r="I1100" i="11"/>
  <c r="I1092" i="11"/>
  <c r="I1084" i="11"/>
  <c r="I1076" i="11"/>
  <c r="I1068" i="11"/>
  <c r="I1060" i="11"/>
  <c r="I1052" i="11"/>
  <c r="I1044" i="11"/>
  <c r="I1036" i="11"/>
  <c r="I1028" i="11"/>
  <c r="I1020" i="11"/>
  <c r="I1012" i="11"/>
  <c r="I1004" i="11"/>
  <c r="I996" i="11"/>
  <c r="I988" i="11"/>
  <c r="I980" i="11"/>
  <c r="I972" i="11"/>
  <c r="I964" i="11"/>
  <c r="I956" i="11"/>
  <c r="I948" i="11"/>
  <c r="I940" i="11"/>
  <c r="I932" i="11"/>
  <c r="I924" i="11"/>
  <c r="I916" i="11"/>
  <c r="I908" i="11"/>
  <c r="I900" i="11"/>
  <c r="I892" i="11"/>
  <c r="I884" i="11"/>
  <c r="I876" i="11"/>
  <c r="I868" i="11"/>
  <c r="I860" i="11"/>
  <c r="I852" i="11"/>
  <c r="I844" i="11"/>
  <c r="I836" i="11"/>
  <c r="I828" i="11"/>
  <c r="I820" i="11"/>
  <c r="I812" i="11"/>
  <c r="I804" i="11"/>
  <c r="I796" i="11"/>
  <c r="I788" i="11"/>
  <c r="I780" i="11"/>
  <c r="I772" i="11"/>
  <c r="I764" i="11"/>
  <c r="I756" i="11"/>
  <c r="I748" i="11"/>
  <c r="I740" i="11"/>
  <c r="I732" i="11"/>
  <c r="I724" i="11"/>
  <c r="I716" i="11"/>
  <c r="I708" i="11"/>
  <c r="I700" i="11"/>
  <c r="I692" i="11"/>
  <c r="I684" i="11"/>
  <c r="I676" i="11"/>
  <c r="I668" i="11"/>
  <c r="I660" i="11"/>
  <c r="I652" i="11"/>
  <c r="I644" i="11"/>
  <c r="I636" i="11"/>
  <c r="I628" i="11"/>
  <c r="I620" i="11"/>
  <c r="I612" i="11"/>
  <c r="I604" i="11"/>
  <c r="I596" i="11"/>
  <c r="I588" i="11"/>
  <c r="I580" i="11"/>
  <c r="I572" i="11"/>
  <c r="I564" i="11"/>
  <c r="I556" i="11"/>
  <c r="I548" i="11"/>
  <c r="I540" i="11"/>
  <c r="I532" i="11"/>
  <c r="I524" i="11"/>
  <c r="I516" i="11"/>
  <c r="I508" i="11"/>
  <c r="I500" i="11"/>
  <c r="I492" i="11"/>
  <c r="I484" i="11"/>
  <c r="I476" i="11"/>
  <c r="I468" i="11"/>
  <c r="I460" i="11"/>
  <c r="I452" i="11"/>
  <c r="I444" i="11"/>
  <c r="I436" i="11"/>
  <c r="I428" i="11"/>
  <c r="I420" i="11"/>
  <c r="I412" i="11"/>
  <c r="I404" i="11"/>
  <c r="I396" i="11"/>
  <c r="I388" i="11"/>
  <c r="I380" i="11"/>
  <c r="I372" i="11"/>
  <c r="I364" i="11"/>
  <c r="I356" i="11"/>
  <c r="I348" i="11"/>
  <c r="I340" i="11"/>
  <c r="I332" i="11"/>
  <c r="I324" i="11"/>
  <c r="I316" i="11"/>
  <c r="I308" i="11"/>
  <c r="I300" i="11"/>
  <c r="I292" i="11"/>
  <c r="I284" i="11"/>
  <c r="I276" i="11"/>
  <c r="I268" i="11"/>
  <c r="I260" i="11"/>
  <c r="I252" i="11"/>
  <c r="I244" i="11"/>
  <c r="I236" i="11"/>
  <c r="I228" i="11"/>
  <c r="I220" i="11"/>
  <c r="I212" i="11"/>
  <c r="I204" i="11"/>
  <c r="I196" i="11"/>
  <c r="I188" i="11"/>
  <c r="I180" i="11"/>
  <c r="I172" i="11"/>
  <c r="I164" i="11"/>
  <c r="I156" i="11"/>
  <c r="I148" i="11"/>
  <c r="I140" i="11"/>
  <c r="I132" i="11"/>
  <c r="I124" i="11"/>
  <c r="I116" i="11"/>
  <c r="I108" i="11"/>
  <c r="I100" i="11"/>
  <c r="I92" i="11"/>
  <c r="I84" i="11"/>
  <c r="I76" i="11"/>
  <c r="I68" i="11"/>
  <c r="I60" i="11"/>
  <c r="I52" i="11"/>
  <c r="I44" i="11"/>
  <c r="I36" i="11"/>
  <c r="I28" i="11"/>
  <c r="I20" i="11"/>
  <c r="I9775" i="11"/>
  <c r="I9423" i="11"/>
  <c r="I9231" i="11"/>
  <c r="I9067" i="11"/>
  <c r="I8951" i="11"/>
  <c r="I8894" i="11"/>
  <c r="I8839" i="11"/>
  <c r="I8780" i="11"/>
  <c r="I8723" i="11"/>
  <c r="I8668" i="11"/>
  <c r="I8610" i="11"/>
  <c r="I8552" i="11"/>
  <c r="I8498" i="11"/>
  <c r="I8439" i="11"/>
  <c r="I8382" i="11"/>
  <c r="I8327" i="11"/>
  <c r="I8268" i="11"/>
  <c r="I8219" i="11"/>
  <c r="I8178" i="11"/>
  <c r="I8134" i="11"/>
  <c r="I8091" i="11"/>
  <c r="I8050" i="11"/>
  <c r="I8006" i="11"/>
  <c r="I7963" i="11"/>
  <c r="I7922" i="11"/>
  <c r="I7878" i="11"/>
  <c r="I7845" i="11"/>
  <c r="I7817" i="11"/>
  <c r="I7787" i="11"/>
  <c r="I7759" i="11"/>
  <c r="I7731" i="11"/>
  <c r="I7702" i="11"/>
  <c r="I7674" i="11"/>
  <c r="I7646" i="11"/>
  <c r="I7617" i="11"/>
  <c r="I7589" i="11"/>
  <c r="I7561" i="11"/>
  <c r="I7531" i="11"/>
  <c r="I7503" i="11"/>
  <c r="I7475" i="11"/>
  <c r="I7446" i="11"/>
  <c r="I7418" i="11"/>
  <c r="I7390" i="11"/>
  <c r="I7361" i="11"/>
  <c r="I7333" i="11"/>
  <c r="I7305" i="11"/>
  <c r="I7275" i="11"/>
  <c r="I7247" i="11"/>
  <c r="I7219" i="11"/>
  <c r="I7190" i="11"/>
  <c r="I7162" i="11"/>
  <c r="I7134" i="11"/>
  <c r="I7105" i="11"/>
  <c r="I7077" i="11"/>
  <c r="I7049" i="11"/>
  <c r="I7019" i="11"/>
  <c r="I6991" i="11"/>
  <c r="I6963" i="11"/>
  <c r="I6934" i="11"/>
  <c r="I6906" i="11"/>
  <c r="I6878" i="11"/>
  <c r="I6849" i="11"/>
  <c r="I6821" i="11"/>
  <c r="I6793" i="11"/>
  <c r="I6763" i="11"/>
  <c r="I6740" i="11"/>
  <c r="I6719" i="11"/>
  <c r="I6697" i="11"/>
  <c r="I6676" i="11"/>
  <c r="I6655" i="11"/>
  <c r="I6633" i="11"/>
  <c r="I6612" i="11"/>
  <c r="I6591" i="11"/>
  <c r="I6569" i="11"/>
  <c r="I6548" i="11"/>
  <c r="I6527" i="11"/>
  <c r="I6505" i="11"/>
  <c r="I6484" i="11"/>
  <c r="I6463" i="11"/>
  <c r="I6441" i="11"/>
  <c r="I6420" i="11"/>
  <c r="I6399" i="11"/>
  <c r="I6377" i="11"/>
  <c r="I6356" i="11"/>
  <c r="I6335" i="11"/>
  <c r="I6313" i="11"/>
  <c r="I6292" i="11"/>
  <c r="I6271" i="11"/>
  <c r="I6249" i="11"/>
  <c r="I6228" i="11"/>
  <c r="I6207" i="11"/>
  <c r="I6185" i="11"/>
  <c r="I6164" i="11"/>
  <c r="I6143" i="11"/>
  <c r="I6121" i="11"/>
  <c r="I6100" i="11"/>
  <c r="I6079" i="11"/>
  <c r="I6057" i="11"/>
  <c r="I6036" i="11"/>
  <c r="I6015" i="11"/>
  <c r="I5993" i="11"/>
  <c r="I5972" i="11"/>
  <c r="I5951" i="11"/>
  <c r="I5929" i="11"/>
  <c r="I5908" i="11"/>
  <c r="I5887" i="11"/>
  <c r="I5865" i="11"/>
  <c r="I5844" i="11"/>
  <c r="I5823" i="11"/>
  <c r="I5801" i="11"/>
  <c r="I5780" i="11"/>
  <c r="I5759" i="11"/>
  <c r="I5737" i="11"/>
  <c r="I5716" i="11"/>
  <c r="I5695" i="11"/>
  <c r="I5673" i="11"/>
  <c r="I5652" i="11"/>
  <c r="I5631" i="11"/>
  <c r="I5609" i="11"/>
  <c r="I5588" i="11"/>
  <c r="I5567" i="11"/>
  <c r="I5545" i="11"/>
  <c r="I5524" i="11"/>
  <c r="I5503" i="11"/>
  <c r="I5481" i="11"/>
  <c r="I5460" i="11"/>
  <c r="I5439" i="11"/>
  <c r="I5417" i="11"/>
  <c r="I5396" i="11"/>
  <c r="I5375" i="11"/>
  <c r="I5353" i="11"/>
  <c r="I5332" i="11"/>
  <c r="I5311" i="11"/>
  <c r="I5289" i="11"/>
  <c r="I5268" i="11"/>
  <c r="I5247" i="11"/>
  <c r="I5225" i="11"/>
  <c r="I5204" i="11"/>
  <c r="I5183" i="11"/>
  <c r="I5161" i="11"/>
  <c r="I5140" i="11"/>
  <c r="I5119" i="11"/>
  <c r="I5097" i="11"/>
  <c r="I5076" i="11"/>
  <c r="I5055" i="11"/>
  <c r="I5033" i="11"/>
  <c r="I5012" i="11"/>
  <c r="I4991" i="11"/>
  <c r="I4969" i="11"/>
  <c r="I4948" i="11"/>
  <c r="I4927" i="11"/>
  <c r="I4905" i="11"/>
  <c r="I4884" i="11"/>
  <c r="I4863" i="11"/>
  <c r="I4841" i="11"/>
  <c r="I4820" i="11"/>
  <c r="I4799" i="11"/>
  <c r="I4777" i="11"/>
  <c r="I4756" i="11"/>
  <c r="I4735" i="11"/>
  <c r="I4713" i="11"/>
  <c r="I4692" i="11"/>
  <c r="I4671" i="11"/>
  <c r="I4649" i="11"/>
  <c r="I4628" i="11"/>
  <c r="I4607" i="11"/>
  <c r="I4585" i="11"/>
  <c r="I4564" i="11"/>
  <c r="I4543" i="11"/>
  <c r="I4521" i="11"/>
  <c r="I4500" i="11"/>
  <c r="I4479" i="11"/>
  <c r="I4457" i="11"/>
  <c r="I4436" i="11"/>
  <c r="I4415" i="11"/>
  <c r="I4393" i="11"/>
  <c r="I4372" i="11"/>
  <c r="I4351" i="11"/>
  <c r="I4329" i="11"/>
  <c r="I4308" i="11"/>
  <c r="I4287" i="11"/>
  <c r="I4265" i="11"/>
  <c r="I4244" i="11"/>
  <c r="I4223" i="11"/>
  <c r="I4201" i="11"/>
  <c r="I4180" i="11"/>
  <c r="I4159" i="11"/>
  <c r="I4137" i="11"/>
  <c r="I4116" i="11"/>
  <c r="I4095" i="11"/>
  <c r="I4073" i="11"/>
  <c r="I4052" i="11"/>
  <c r="I4031" i="11"/>
  <c r="I4009" i="11"/>
  <c r="I3988" i="11"/>
  <c r="I3967" i="11"/>
  <c r="I3945" i="11"/>
  <c r="I3924" i="11"/>
  <c r="I3903" i="11"/>
  <c r="I3881" i="11"/>
  <c r="I3860" i="11"/>
  <c r="I3839" i="11"/>
  <c r="I3817" i="11"/>
  <c r="I3796" i="11"/>
  <c r="I3775" i="11"/>
  <c r="I3753" i="11"/>
  <c r="I3732" i="11"/>
  <c r="I3711" i="11"/>
  <c r="I3689" i="11"/>
  <c r="I3668" i="11"/>
  <c r="I3647" i="11"/>
  <c r="I3625" i="11"/>
  <c r="I3604" i="11"/>
  <c r="I3583" i="11"/>
  <c r="I3561" i="11"/>
  <c r="I3540" i="11"/>
  <c r="I3519" i="11"/>
  <c r="I3497" i="11"/>
  <c r="I3476" i="11"/>
  <c r="I3455" i="11"/>
  <c r="I3433" i="11"/>
  <c r="I3412" i="11"/>
  <c r="I3391" i="11"/>
  <c r="I3369" i="11"/>
  <c r="I3348" i="11"/>
  <c r="I3327" i="11"/>
  <c r="I3305" i="11"/>
  <c r="I3284" i="11"/>
  <c r="I3263" i="11"/>
  <c r="I3241" i="11"/>
  <c r="I3220" i="11"/>
  <c r="I3199" i="11"/>
  <c r="I3177" i="11"/>
  <c r="I3156" i="11"/>
  <c r="I3135" i="11"/>
  <c r="I3113" i="11"/>
  <c r="I3092" i="11"/>
  <c r="I3071" i="11"/>
  <c r="I3049" i="11"/>
  <c r="I3028" i="11"/>
  <c r="I3007" i="11"/>
  <c r="I2985" i="11"/>
  <c r="I2964" i="11"/>
  <c r="I2943" i="11"/>
  <c r="I2921" i="11"/>
  <c r="I2900" i="11"/>
  <c r="I2879" i="11"/>
  <c r="I2857" i="11"/>
  <c r="I2836" i="11"/>
  <c r="I2815" i="11"/>
  <c r="I2793" i="11"/>
  <c r="I2776" i="11"/>
  <c r="I2760" i="11"/>
  <c r="I2744" i="11"/>
  <c r="I2728" i="11"/>
  <c r="I2712" i="11"/>
  <c r="I2696" i="11"/>
  <c r="I2680" i="11"/>
  <c r="I2664" i="11"/>
  <c r="I2648" i="11"/>
  <c r="I2632" i="11"/>
  <c r="I2616" i="11"/>
  <c r="I2600" i="11"/>
  <c r="I2584" i="11"/>
  <c r="I2568" i="11"/>
  <c r="I2552" i="11"/>
  <c r="I2536" i="11"/>
  <c r="I2520" i="11"/>
  <c r="I2504" i="11"/>
  <c r="I2488" i="11"/>
  <c r="I2472" i="11"/>
  <c r="I2456" i="11"/>
  <c r="I2440" i="11"/>
  <c r="I2426" i="11"/>
  <c r="I2416" i="11"/>
  <c r="I2405" i="11"/>
  <c r="I2394" i="11"/>
  <c r="I2384" i="11"/>
  <c r="I2373" i="11"/>
  <c r="I2362" i="11"/>
  <c r="I2352" i="11"/>
  <c r="I2341" i="11"/>
  <c r="I2330" i="11"/>
  <c r="I2320" i="11"/>
  <c r="I2309" i="11"/>
  <c r="I2298" i="11"/>
  <c r="I2288" i="11"/>
  <c r="I2277" i="11"/>
  <c r="I2266" i="11"/>
  <c r="I2256" i="11"/>
  <c r="I2245" i="11"/>
  <c r="I2234" i="11"/>
  <c r="I2224" i="11"/>
  <c r="I2213" i="11"/>
  <c r="I2202" i="11"/>
  <c r="I2192" i="11"/>
  <c r="I2181" i="11"/>
  <c r="I2170" i="11"/>
  <c r="I2160" i="11"/>
  <c r="I2149" i="11"/>
  <c r="I2138" i="11"/>
  <c r="I2128" i="11"/>
  <c r="I2117" i="11"/>
  <c r="I2106" i="11"/>
  <c r="I2096" i="11"/>
  <c r="I2085" i="11"/>
  <c r="I2074" i="11"/>
  <c r="I2064" i="11"/>
  <c r="I2053" i="11"/>
  <c r="I2042" i="11"/>
  <c r="I2032" i="11"/>
  <c r="I2021" i="11"/>
  <c r="I2010" i="11"/>
  <c r="I2000" i="11"/>
  <c r="I1989" i="11"/>
  <c r="I1978" i="11"/>
  <c r="I1968" i="11"/>
  <c r="I1957" i="11"/>
  <c r="I1946" i="11"/>
  <c r="I1936" i="11"/>
  <c r="I1925" i="11"/>
  <c r="I1914" i="11"/>
  <c r="I1904" i="11"/>
  <c r="I1893" i="11"/>
  <c r="I1882" i="11"/>
  <c r="I1872" i="11"/>
  <c r="I1861" i="11"/>
  <c r="I1850" i="11"/>
  <c r="I1840" i="11"/>
  <c r="I1829" i="11"/>
  <c r="I1818" i="11"/>
  <c r="I1808" i="11"/>
  <c r="I1797" i="11"/>
  <c r="I1786" i="11"/>
  <c r="I1776" i="11"/>
  <c r="I1765" i="11"/>
  <c r="I1754" i="11"/>
  <c r="I1744" i="11"/>
  <c r="I1733" i="11"/>
  <c r="I1722" i="11"/>
  <c r="I1712" i="11"/>
  <c r="I1701" i="11"/>
  <c r="I1690" i="11"/>
  <c r="I1680" i="11"/>
  <c r="I1669" i="11"/>
  <c r="I1658" i="11"/>
  <c r="I1648" i="11"/>
  <c r="I1637" i="11"/>
  <c r="I1626" i="11"/>
  <c r="I1616" i="11"/>
  <c r="I1605" i="11"/>
  <c r="I1594" i="11"/>
  <c r="I1584" i="11"/>
  <c r="I1573" i="11"/>
  <c r="I1562" i="11"/>
  <c r="I1552" i="11"/>
  <c r="I1541" i="11"/>
  <c r="I1530" i="11"/>
  <c r="I1520" i="11"/>
  <c r="I1509" i="11"/>
  <c r="I1498" i="11"/>
  <c r="I1488" i="11"/>
  <c r="I1477" i="11"/>
  <c r="I1466" i="11"/>
  <c r="I1456" i="11"/>
  <c r="I1445" i="11"/>
  <c r="I1434" i="11"/>
  <c r="I1424" i="11"/>
  <c r="I1416" i="11"/>
  <c r="I1408" i="11"/>
  <c r="I1400" i="11"/>
  <c r="I1392" i="11"/>
  <c r="I1384" i="11"/>
  <c r="I1376" i="11"/>
  <c r="I1368" i="11"/>
  <c r="I1360" i="11"/>
  <c r="I1352" i="11"/>
  <c r="I1344" i="11"/>
  <c r="I1336" i="11"/>
  <c r="I1328" i="11"/>
  <c r="I1320" i="11"/>
  <c r="I1312" i="11"/>
  <c r="I1304" i="11"/>
  <c r="I1296" i="11"/>
  <c r="I1288" i="11"/>
  <c r="I1280" i="11"/>
  <c r="I1272" i="11"/>
  <c r="I1264" i="11"/>
  <c r="I1256" i="11"/>
  <c r="I1248" i="11"/>
  <c r="I1240" i="11"/>
  <c r="I1232" i="11"/>
  <c r="I1224" i="11"/>
  <c r="I1216" i="11"/>
  <c r="I1208" i="11"/>
  <c r="I1200" i="11"/>
  <c r="I1192" i="11"/>
  <c r="I1184" i="11"/>
  <c r="I1176" i="11"/>
  <c r="I1168" i="11"/>
  <c r="I1160" i="11"/>
  <c r="I1152" i="11"/>
  <c r="I1144" i="11"/>
  <c r="I1136" i="11"/>
  <c r="I1128" i="11"/>
  <c r="I1120" i="11"/>
  <c r="I1112" i="11"/>
  <c r="I1104" i="11"/>
  <c r="I1096" i="11"/>
  <c r="I1088" i="11"/>
  <c r="I1080" i="11"/>
  <c r="I1072" i="11"/>
  <c r="I1064" i="11"/>
  <c r="I1056" i="11"/>
  <c r="I1048" i="11"/>
  <c r="I1040" i="11"/>
  <c r="I1032" i="11"/>
  <c r="I1024" i="11"/>
  <c r="I1016" i="11"/>
  <c r="I1008" i="11"/>
  <c r="I1000" i="11"/>
  <c r="I992" i="11"/>
  <c r="I984" i="11"/>
  <c r="I976" i="11"/>
  <c r="I968" i="11"/>
  <c r="I960" i="11"/>
  <c r="I952" i="11"/>
  <c r="I944" i="11"/>
  <c r="I936" i="11"/>
  <c r="I928" i="11"/>
  <c r="I920" i="11"/>
  <c r="I912" i="11"/>
  <c r="I904" i="11"/>
  <c r="I896" i="11"/>
  <c r="I888" i="11"/>
  <c r="I880" i="11"/>
  <c r="I872" i="11"/>
  <c r="I864" i="11"/>
  <c r="I856" i="11"/>
  <c r="I848" i="11"/>
  <c r="I840" i="11"/>
  <c r="I832" i="11"/>
  <c r="I824" i="11"/>
  <c r="I816" i="11"/>
  <c r="I808" i="11"/>
  <c r="I800" i="11"/>
  <c r="I792" i="11"/>
  <c r="I784" i="11"/>
  <c r="I776" i="11"/>
  <c r="I768" i="11"/>
  <c r="I760" i="11"/>
  <c r="I752" i="11"/>
  <c r="I744" i="11"/>
  <c r="I736" i="11"/>
  <c r="I728" i="11"/>
  <c r="I720" i="11"/>
  <c r="I712" i="11"/>
  <c r="I704" i="11"/>
  <c r="I696" i="11"/>
  <c r="I688" i="11"/>
  <c r="I680" i="11"/>
  <c r="I672" i="11"/>
  <c r="I664" i="11"/>
  <c r="I656" i="11"/>
  <c r="I648" i="11"/>
  <c r="I640" i="11"/>
  <c r="I632" i="11"/>
  <c r="I624" i="11"/>
  <c r="I616" i="11"/>
  <c r="I608" i="11"/>
  <c r="I600" i="11"/>
  <c r="I592" i="11"/>
  <c r="I584" i="11"/>
  <c r="I576" i="11"/>
  <c r="I568" i="11"/>
  <c r="I560" i="11"/>
  <c r="I552" i="11"/>
  <c r="I544" i="11"/>
  <c r="I536" i="11"/>
  <c r="I528" i="11"/>
  <c r="I520" i="11"/>
  <c r="I512" i="11"/>
  <c r="I504" i="11"/>
  <c r="I496" i="11"/>
  <c r="I488" i="11"/>
  <c r="I480" i="11"/>
  <c r="I472" i="11"/>
  <c r="I464" i="11"/>
  <c r="I456" i="11"/>
  <c r="I448" i="11"/>
  <c r="I440" i="11"/>
  <c r="I432" i="11"/>
  <c r="I424" i="11"/>
  <c r="I416" i="11"/>
  <c r="I408" i="11"/>
  <c r="I400" i="11"/>
  <c r="I392" i="11"/>
  <c r="I384" i="11"/>
  <c r="I376" i="11"/>
  <c r="I368" i="11"/>
  <c r="I360" i="11"/>
  <c r="I352" i="11"/>
  <c r="I344" i="11"/>
  <c r="I336" i="11"/>
  <c r="I328" i="11"/>
  <c r="I320" i="11"/>
  <c r="I312" i="11"/>
  <c r="I304" i="11"/>
  <c r="I296" i="11"/>
  <c r="I288" i="11"/>
  <c r="I280" i="11"/>
  <c r="I272" i="11"/>
  <c r="I264" i="11"/>
  <c r="I256" i="11"/>
  <c r="I248" i="11"/>
  <c r="I240" i="11"/>
  <c r="I232" i="11"/>
  <c r="I224" i="11"/>
  <c r="I216" i="11"/>
  <c r="I208" i="11"/>
  <c r="I200" i="11"/>
  <c r="I192" i="11"/>
  <c r="I184" i="11"/>
  <c r="I176" i="11"/>
  <c r="I168" i="11"/>
  <c r="I160" i="11"/>
  <c r="I152" i="11"/>
  <c r="I144" i="11"/>
  <c r="I136" i="11"/>
  <c r="I128" i="11"/>
  <c r="I120" i="11"/>
  <c r="I112" i="11"/>
  <c r="I104" i="11"/>
  <c r="I96" i="11"/>
  <c r="I88" i="11"/>
  <c r="I80" i="11"/>
  <c r="I72" i="11"/>
  <c r="I64" i="11"/>
  <c r="I56" i="11"/>
  <c r="I48" i="11"/>
  <c r="I40" i="11"/>
  <c r="I32" i="11"/>
  <c r="I24" i="11"/>
  <c r="I16" i="11"/>
  <c r="I9519" i="11"/>
  <c r="I9103" i="11"/>
  <c r="I8908" i="11"/>
  <c r="I8796" i="11"/>
  <c r="I8680" i="11"/>
  <c r="I8567" i="11"/>
  <c r="I8455" i="11"/>
  <c r="I8339" i="11"/>
  <c r="I8230" i="11"/>
  <c r="I8146" i="11"/>
  <c r="I8059" i="11"/>
  <c r="I7974" i="11"/>
  <c r="I7890" i="11"/>
  <c r="I7823" i="11"/>
  <c r="I7766" i="11"/>
  <c r="I7710" i="11"/>
  <c r="I7653" i="11"/>
  <c r="I7595" i="11"/>
  <c r="I7539" i="11"/>
  <c r="I7482" i="11"/>
  <c r="I7425" i="11"/>
  <c r="I7369" i="11"/>
  <c r="I7311" i="11"/>
  <c r="I7254" i="11"/>
  <c r="I7198" i="11"/>
  <c r="I7141" i="11"/>
  <c r="I7083" i="11"/>
  <c r="I7027" i="11"/>
  <c r="I6970" i="11"/>
  <c r="I6913" i="11"/>
  <c r="I6857" i="11"/>
  <c r="I6799" i="11"/>
  <c r="I6745" i="11"/>
  <c r="I6703" i="11"/>
  <c r="I6660" i="11"/>
  <c r="I6617" i="11"/>
  <c r="I6575" i="11"/>
  <c r="I6532" i="11"/>
  <c r="I6489" i="11"/>
  <c r="I6447" i="11"/>
  <c r="I6404" i="11"/>
  <c r="I6361" i="11"/>
  <c r="I6319" i="11"/>
  <c r="I6276" i="11"/>
  <c r="I6233" i="11"/>
  <c r="I6191" i="11"/>
  <c r="I6148" i="11"/>
  <c r="I6105" i="11"/>
  <c r="I6063" i="11"/>
  <c r="I6020" i="11"/>
  <c r="I5977" i="11"/>
  <c r="I5935" i="11"/>
  <c r="I5892" i="11"/>
  <c r="I5849" i="11"/>
  <c r="I5807" i="11"/>
  <c r="I5764" i="11"/>
  <c r="I5721" i="11"/>
  <c r="I5679" i="11"/>
  <c r="I5636" i="11"/>
  <c r="I5593" i="11"/>
  <c r="I5551" i="11"/>
  <c r="I5508" i="11"/>
  <c r="I5465" i="11"/>
  <c r="I5423" i="11"/>
  <c r="I5380" i="11"/>
  <c r="I5337" i="11"/>
  <c r="I5295" i="11"/>
  <c r="I5252" i="11"/>
  <c r="I5209" i="11"/>
  <c r="I5167" i="11"/>
  <c r="I5124" i="11"/>
  <c r="I5081" i="11"/>
  <c r="I5039" i="11"/>
  <c r="I4996" i="11"/>
  <c r="I4953" i="11"/>
  <c r="I4911" i="11"/>
  <c r="I4868" i="11"/>
  <c r="I4825" i="11"/>
  <c r="I4783" i="11"/>
  <c r="I4740" i="11"/>
  <c r="I4697" i="11"/>
  <c r="I4655" i="11"/>
  <c r="I4612" i="11"/>
  <c r="I4569" i="11"/>
  <c r="I4527" i="11"/>
  <c r="I4484" i="11"/>
  <c r="I4441" i="11"/>
  <c r="I4399" i="11"/>
  <c r="I4356" i="11"/>
  <c r="I4313" i="11"/>
  <c r="I4271" i="11"/>
  <c r="I4228" i="11"/>
  <c r="I4185" i="11"/>
  <c r="I4143" i="11"/>
  <c r="I4100" i="11"/>
  <c r="I4057" i="11"/>
  <c r="I4015" i="11"/>
  <c r="I3972" i="11"/>
  <c r="I3929" i="11"/>
  <c r="I3887" i="11"/>
  <c r="I3844" i="11"/>
  <c r="I3801" i="11"/>
  <c r="I3759" i="11"/>
  <c r="I3716" i="11"/>
  <c r="I3673" i="11"/>
  <c r="I3631" i="11"/>
  <c r="I3588" i="11"/>
  <c r="I3545" i="11"/>
  <c r="I3503" i="11"/>
  <c r="I3460" i="11"/>
  <c r="I3417" i="11"/>
  <c r="I3375" i="11"/>
  <c r="I3332" i="11"/>
  <c r="I3289" i="11"/>
  <c r="I3247" i="11"/>
  <c r="I3204" i="11"/>
  <c r="I3161" i="11"/>
  <c r="I3119" i="11"/>
  <c r="I3076" i="11"/>
  <c r="I3033" i="11"/>
  <c r="I2991" i="11"/>
  <c r="I2948" i="11"/>
  <c r="I2905" i="11"/>
  <c r="I2863" i="11"/>
  <c r="I2820" i="11"/>
  <c r="I2780" i="11"/>
  <c r="I2748" i="11"/>
  <c r="I2716" i="11"/>
  <c r="I2684" i="11"/>
  <c r="I2652" i="11"/>
  <c r="I2620" i="11"/>
  <c r="I2588" i="11"/>
  <c r="I2556" i="11"/>
  <c r="I2524" i="11"/>
  <c r="I2492" i="11"/>
  <c r="I2460" i="11"/>
  <c r="I2429" i="11"/>
  <c r="I2408" i="11"/>
  <c r="I2386" i="11"/>
  <c r="I2365" i="11"/>
  <c r="I2344" i="11"/>
  <c r="I2322" i="11"/>
  <c r="I2301" i="11"/>
  <c r="I2280" i="11"/>
  <c r="I2258" i="11"/>
  <c r="I2237" i="11"/>
  <c r="I2216" i="11"/>
  <c r="I2194" i="11"/>
  <c r="I2173" i="11"/>
  <c r="I2152" i="11"/>
  <c r="I2130" i="11"/>
  <c r="I2109" i="11"/>
  <c r="I2088" i="11"/>
  <c r="I2066" i="11"/>
  <c r="I2045" i="11"/>
  <c r="I2024" i="11"/>
  <c r="I2002" i="11"/>
  <c r="I1981" i="11"/>
  <c r="I1960" i="11"/>
  <c r="I1938" i="11"/>
  <c r="I1917" i="11"/>
  <c r="I1896" i="11"/>
  <c r="I1874" i="11"/>
  <c r="I1853" i="11"/>
  <c r="I1832" i="11"/>
  <c r="I1810" i="11"/>
  <c r="I1789" i="11"/>
  <c r="I1768" i="11"/>
  <c r="I1746" i="11"/>
  <c r="I1725" i="11"/>
  <c r="I1704" i="11"/>
  <c r="I1682" i="11"/>
  <c r="I1661" i="11"/>
  <c r="I1640" i="11"/>
  <c r="I1618" i="11"/>
  <c r="I1597" i="11"/>
  <c r="I1576" i="11"/>
  <c r="I1554" i="11"/>
  <c r="I1533" i="11"/>
  <c r="I1512" i="11"/>
  <c r="I1490" i="11"/>
  <c r="I1469" i="11"/>
  <c r="I1448" i="11"/>
  <c r="I1426" i="11"/>
  <c r="I1410" i="11"/>
  <c r="I1394" i="11"/>
  <c r="I1378" i="11"/>
  <c r="I1362" i="11"/>
  <c r="I1346" i="11"/>
  <c r="I1330" i="11"/>
  <c r="I1314" i="11"/>
  <c r="I1298" i="11"/>
  <c r="I1282" i="11"/>
  <c r="I1266" i="11"/>
  <c r="I1250" i="11"/>
  <c r="I1234" i="11"/>
  <c r="I1218" i="11"/>
  <c r="I1202" i="11"/>
  <c r="I1186" i="11"/>
  <c r="I1170" i="11"/>
  <c r="I1154" i="11"/>
  <c r="I1138" i="11"/>
  <c r="I1122" i="11"/>
  <c r="I1106" i="11"/>
  <c r="I1090" i="11"/>
  <c r="I1074" i="11"/>
  <c r="I1058" i="11"/>
  <c r="I1042" i="11"/>
  <c r="I1026" i="11"/>
  <c r="I1010" i="11"/>
  <c r="I994" i="11"/>
  <c r="I978" i="11"/>
  <c r="I962" i="11"/>
  <c r="I946" i="11"/>
  <c r="I930" i="11"/>
  <c r="I914" i="11"/>
  <c r="I898" i="11"/>
  <c r="I882" i="11"/>
  <c r="I866" i="11"/>
  <c r="I850" i="11"/>
  <c r="I834" i="11"/>
  <c r="I818" i="11"/>
  <c r="I802" i="11"/>
  <c r="I786" i="11"/>
  <c r="I770" i="11"/>
  <c r="I754" i="11"/>
  <c r="I738" i="11"/>
  <c r="I722" i="11"/>
  <c r="I706" i="11"/>
  <c r="I690" i="11"/>
  <c r="I674" i="11"/>
  <c r="I658" i="11"/>
  <c r="I642" i="11"/>
  <c r="I626" i="11"/>
  <c r="I610" i="11"/>
  <c r="I594" i="11"/>
  <c r="I578" i="11"/>
  <c r="I562" i="11"/>
  <c r="I546" i="11"/>
  <c r="I530" i="11"/>
  <c r="I514" i="11"/>
  <c r="I498" i="11"/>
  <c r="I482" i="11"/>
  <c r="I466" i="11"/>
  <c r="I450" i="11"/>
  <c r="I434" i="11"/>
  <c r="I418" i="11"/>
  <c r="I402" i="11"/>
  <c r="I386" i="11"/>
  <c r="I370" i="11"/>
  <c r="I354" i="11"/>
  <c r="I338" i="11"/>
  <c r="I322" i="11"/>
  <c r="I306" i="11"/>
  <c r="I290" i="11"/>
  <c r="I274" i="11"/>
  <c r="I258" i="11"/>
  <c r="I242" i="11"/>
  <c r="I226" i="11"/>
  <c r="I210" i="11"/>
  <c r="I194" i="11"/>
  <c r="I178" i="11"/>
  <c r="I162" i="11"/>
  <c r="I146" i="11"/>
  <c r="I130" i="11"/>
  <c r="I114" i="11"/>
  <c r="I98" i="11"/>
  <c r="I82" i="11"/>
  <c r="I66" i="11"/>
  <c r="I50" i="11"/>
  <c r="I34" i="11"/>
  <c r="I18" i="11"/>
  <c r="I9359" i="11"/>
  <c r="I9019" i="11"/>
  <c r="I8882" i="11"/>
  <c r="I8766" i="11"/>
  <c r="I8652" i="11"/>
  <c r="I8540" i="11"/>
  <c r="I8424" i="11"/>
  <c r="I8311" i="11"/>
  <c r="I8210" i="11"/>
  <c r="I8123" i="11"/>
  <c r="I8038" i="11"/>
  <c r="I7954" i="11"/>
  <c r="I7867" i="11"/>
  <c r="I7809" i="11"/>
  <c r="I7753" i="11"/>
  <c r="I7695" i="11"/>
  <c r="I7638" i="11"/>
  <c r="I7582" i="11"/>
  <c r="I7525" i="11"/>
  <c r="I7467" i="11"/>
  <c r="I7411" i="11"/>
  <c r="I7354" i="11"/>
  <c r="I7297" i="11"/>
  <c r="I7241" i="11"/>
  <c r="I7183" i="11"/>
  <c r="I7126" i="11"/>
  <c r="I7070" i="11"/>
  <c r="I7013" i="11"/>
  <c r="I6955" i="11"/>
  <c r="I6899" i="11"/>
  <c r="I6842" i="11"/>
  <c r="I6785" i="11"/>
  <c r="I6735" i="11"/>
  <c r="I6692" i="11"/>
  <c r="I6649" i="11"/>
  <c r="I6607" i="11"/>
  <c r="I6564" i="11"/>
  <c r="I6521" i="11"/>
  <c r="I6479" i="11"/>
  <c r="I6436" i="11"/>
  <c r="I6393" i="11"/>
  <c r="I6351" i="11"/>
  <c r="I6308" i="11"/>
  <c r="I6265" i="11"/>
  <c r="I6223" i="11"/>
  <c r="I6180" i="11"/>
  <c r="I6137" i="11"/>
  <c r="I6095" i="11"/>
  <c r="I6052" i="11"/>
  <c r="I6009" i="11"/>
  <c r="I5967" i="11"/>
  <c r="I5924" i="11"/>
  <c r="I5881" i="11"/>
  <c r="I5839" i="11"/>
  <c r="I5796" i="11"/>
  <c r="I5753" i="11"/>
  <c r="I5711" i="11"/>
  <c r="I5668" i="11"/>
  <c r="I5625" i="11"/>
  <c r="I5583" i="11"/>
  <c r="I5540" i="11"/>
  <c r="I5497" i="11"/>
  <c r="I5455" i="11"/>
  <c r="I5412" i="11"/>
  <c r="I5369" i="11"/>
  <c r="I5327" i="11"/>
  <c r="I5284" i="11"/>
  <c r="I5241" i="11"/>
  <c r="I5199" i="11"/>
  <c r="I5156" i="11"/>
  <c r="I5113" i="11"/>
  <c r="I5071" i="11"/>
  <c r="I5028" i="11"/>
  <c r="I4985" i="11"/>
  <c r="I4943" i="11"/>
  <c r="I4900" i="11"/>
  <c r="I4857" i="11"/>
  <c r="I4815" i="11"/>
  <c r="I4772" i="11"/>
  <c r="I4729" i="11"/>
  <c r="I4687" i="11"/>
  <c r="I4644" i="11"/>
  <c r="I4601" i="11"/>
  <c r="I4559" i="11"/>
  <c r="I4516" i="11"/>
  <c r="I4473" i="11"/>
  <c r="I4431" i="11"/>
  <c r="I4388" i="11"/>
  <c r="I4345" i="11"/>
  <c r="I4303" i="11"/>
  <c r="I4260" i="11"/>
  <c r="I4217" i="11"/>
  <c r="I4175" i="11"/>
  <c r="I4132" i="11"/>
  <c r="I4089" i="11"/>
  <c r="I4047" i="11"/>
  <c r="I4004" i="11"/>
  <c r="I3961" i="11"/>
  <c r="I3919" i="11"/>
  <c r="I3876" i="11"/>
  <c r="I3833" i="11"/>
  <c r="I3791" i="11"/>
  <c r="I3748" i="11"/>
  <c r="I3705" i="11"/>
  <c r="I3663" i="11"/>
  <c r="I3620" i="11"/>
  <c r="I3577" i="11"/>
  <c r="I3535" i="11"/>
  <c r="I3492" i="11"/>
  <c r="I3449" i="11"/>
  <c r="I3407" i="11"/>
  <c r="I3364" i="11"/>
  <c r="I3321" i="11"/>
  <c r="I3279" i="11"/>
  <c r="I3236" i="11"/>
  <c r="I3193" i="11"/>
  <c r="I3151" i="11"/>
  <c r="I3108" i="11"/>
  <c r="I3065" i="11"/>
  <c r="I3023" i="11"/>
  <c r="I2980" i="11"/>
  <c r="I2937" i="11"/>
  <c r="I2895" i="11"/>
  <c r="I2852" i="11"/>
  <c r="I2809" i="11"/>
  <c r="I2772" i="11"/>
  <c r="I2740" i="11"/>
  <c r="I2708" i="11"/>
  <c r="I2676" i="11"/>
  <c r="I2644" i="11"/>
  <c r="I2612" i="11"/>
  <c r="I2580" i="11"/>
  <c r="I2548" i="11"/>
  <c r="I2516" i="11"/>
  <c r="I2484" i="11"/>
  <c r="I2452" i="11"/>
  <c r="I2424" i="11"/>
  <c r="I2402" i="11"/>
  <c r="I2381" i="11"/>
  <c r="I2360" i="11"/>
  <c r="I2338" i="11"/>
  <c r="I2317" i="11"/>
  <c r="I2296" i="11"/>
  <c r="I2274" i="11"/>
  <c r="I2253" i="11"/>
  <c r="I2232" i="11"/>
  <c r="I2210" i="11"/>
  <c r="I2189" i="11"/>
  <c r="I2168" i="11"/>
  <c r="I2146" i="11"/>
  <c r="I2125" i="11"/>
  <c r="I2104" i="11"/>
  <c r="I2082" i="11"/>
  <c r="I2061" i="11"/>
  <c r="I2040" i="11"/>
  <c r="I2018" i="11"/>
  <c r="I1997" i="11"/>
  <c r="I1976" i="11"/>
  <c r="I1954" i="11"/>
  <c r="I1933" i="11"/>
  <c r="I1912" i="11"/>
  <c r="I1890" i="11"/>
  <c r="I1869" i="11"/>
  <c r="I1848" i="11"/>
  <c r="I1826" i="11"/>
  <c r="I1805" i="11"/>
  <c r="I1784" i="11"/>
  <c r="I1762" i="11"/>
  <c r="I1741" i="11"/>
  <c r="I1720" i="11"/>
  <c r="I1698" i="11"/>
  <c r="I1677" i="11"/>
  <c r="I1656" i="11"/>
  <c r="I1634" i="11"/>
  <c r="I1613" i="11"/>
  <c r="I1592" i="11"/>
  <c r="I1570" i="11"/>
  <c r="I1549" i="11"/>
  <c r="I1528" i="11"/>
  <c r="I1506" i="11"/>
  <c r="I1485" i="11"/>
  <c r="I1464" i="11"/>
  <c r="I1442" i="11"/>
  <c r="I1422" i="11"/>
  <c r="I1406" i="11"/>
  <c r="I1390" i="11"/>
  <c r="I1374" i="11"/>
  <c r="I1358" i="11"/>
  <c r="I1342" i="11"/>
  <c r="I1326" i="11"/>
  <c r="I1310" i="11"/>
  <c r="I1294" i="11"/>
  <c r="I1278" i="11"/>
  <c r="I1262" i="11"/>
  <c r="I1246" i="11"/>
  <c r="I1230" i="11"/>
  <c r="I1214" i="11"/>
  <c r="I1198" i="11"/>
  <c r="I1182" i="11"/>
  <c r="I1166" i="11"/>
  <c r="I1150" i="11"/>
  <c r="I1134" i="11"/>
  <c r="I1118" i="11"/>
  <c r="I1102" i="11"/>
  <c r="I1086" i="11"/>
  <c r="I1070" i="11"/>
  <c r="I1054" i="11"/>
  <c r="I1038" i="11"/>
  <c r="I1022" i="11"/>
  <c r="I1006" i="11"/>
  <c r="I990" i="11"/>
  <c r="I974" i="11"/>
  <c r="I958" i="11"/>
  <c r="I942" i="11"/>
  <c r="I926" i="11"/>
  <c r="I910" i="11"/>
  <c r="I894" i="11"/>
  <c r="I878" i="11"/>
  <c r="I862" i="11"/>
  <c r="I846" i="11"/>
  <c r="I830" i="11"/>
  <c r="I814" i="11"/>
  <c r="I798" i="11"/>
  <c r="I782" i="11"/>
  <c r="I766" i="11"/>
  <c r="I750" i="11"/>
  <c r="I734" i="11"/>
  <c r="I718" i="11"/>
  <c r="I702" i="11"/>
  <c r="I686" i="11"/>
  <c r="I670" i="11"/>
  <c r="I654" i="11"/>
  <c r="I638" i="11"/>
  <c r="I622" i="11"/>
  <c r="I606" i="11"/>
  <c r="I590" i="11"/>
  <c r="I574" i="11"/>
  <c r="I558" i="11"/>
  <c r="I542" i="11"/>
  <c r="I526" i="11"/>
  <c r="I510" i="11"/>
  <c r="I494" i="11"/>
  <c r="I478" i="11"/>
  <c r="I462" i="11"/>
  <c r="I446" i="11"/>
  <c r="I430" i="11"/>
  <c r="I414" i="11"/>
  <c r="I398" i="11"/>
  <c r="I382" i="11"/>
  <c r="I366" i="11"/>
  <c r="I350" i="11"/>
  <c r="I334" i="11"/>
  <c r="I318" i="11"/>
  <c r="I302" i="11"/>
  <c r="I286" i="11"/>
  <c r="I270" i="11"/>
  <c r="I254" i="11"/>
  <c r="I238" i="11"/>
  <c r="I222" i="11"/>
  <c r="I206" i="11"/>
  <c r="I190" i="11"/>
  <c r="I174" i="11"/>
  <c r="I158" i="11"/>
  <c r="I142" i="11"/>
  <c r="I126" i="11"/>
  <c r="I110" i="11"/>
  <c r="I94" i="11"/>
  <c r="I78" i="11"/>
  <c r="I62" i="11"/>
  <c r="I46" i="11"/>
  <c r="I30" i="11"/>
  <c r="I9855" i="11"/>
  <c r="I9275" i="11"/>
  <c r="I8968" i="11"/>
  <c r="I8851" i="11"/>
  <c r="I8738" i="11"/>
  <c r="I8626" i="11"/>
  <c r="I8510" i="11"/>
  <c r="I8396" i="11"/>
  <c r="I8284" i="11"/>
  <c r="I8187" i="11"/>
  <c r="I8102" i="11"/>
  <c r="I8018" i="11"/>
  <c r="I7931" i="11"/>
  <c r="I7851" i="11"/>
  <c r="I7795" i="11"/>
  <c r="I7738" i="11"/>
  <c r="I7681" i="11"/>
  <c r="I7625" i="11"/>
  <c r="I7567" i="11"/>
  <c r="I7510" i="11"/>
  <c r="I7454" i="11"/>
  <c r="I7397" i="11"/>
  <c r="I7339" i="11"/>
  <c r="I7283" i="11"/>
  <c r="I7226" i="11"/>
  <c r="I7169" i="11"/>
  <c r="I7113" i="11"/>
  <c r="I7055" i="11"/>
  <c r="I6998" i="11"/>
  <c r="I6942" i="11"/>
  <c r="I6885" i="11"/>
  <c r="I6827" i="11"/>
  <c r="I6771" i="11"/>
  <c r="I6724" i="11"/>
  <c r="I6681" i="11"/>
  <c r="I6639" i="11"/>
  <c r="I6596" i="11"/>
  <c r="I6553" i="11"/>
  <c r="I6511" i="11"/>
  <c r="I6468" i="11"/>
  <c r="I6425" i="11"/>
  <c r="I6383" i="11"/>
  <c r="I6340" i="11"/>
  <c r="I6297" i="11"/>
  <c r="I6255" i="11"/>
  <c r="I6212" i="11"/>
  <c r="I6169" i="11"/>
  <c r="I6127" i="11"/>
  <c r="I6084" i="11"/>
  <c r="I6041" i="11"/>
  <c r="I5999" i="11"/>
  <c r="I5956" i="11"/>
  <c r="I5913" i="11"/>
  <c r="I5871" i="11"/>
  <c r="I5828" i="11"/>
  <c r="I5785" i="11"/>
  <c r="I5743" i="11"/>
  <c r="I5700" i="11"/>
  <c r="I5657" i="11"/>
  <c r="I5615" i="11"/>
  <c r="I5572" i="11"/>
  <c r="I5529" i="11"/>
  <c r="I5487" i="11"/>
  <c r="I5444" i="11"/>
  <c r="I5401" i="11"/>
  <c r="I5359" i="11"/>
  <c r="I5316" i="11"/>
  <c r="I5273" i="11"/>
  <c r="I5231" i="11"/>
  <c r="I5188" i="11"/>
  <c r="I5145" i="11"/>
  <c r="I5103" i="11"/>
  <c r="I5060" i="11"/>
  <c r="I5017" i="11"/>
  <c r="I4975" i="11"/>
  <c r="I4932" i="11"/>
  <c r="I4889" i="11"/>
  <c r="I4847" i="11"/>
  <c r="I4804" i="11"/>
  <c r="I4761" i="11"/>
  <c r="I4719" i="11"/>
  <c r="I4676" i="11"/>
  <c r="I4633" i="11"/>
  <c r="I4591" i="11"/>
  <c r="I4548" i="11"/>
  <c r="I4505" i="11"/>
  <c r="I4463" i="11"/>
  <c r="I4420" i="11"/>
  <c r="I4377" i="11"/>
  <c r="I4335" i="11"/>
  <c r="I4292" i="11"/>
  <c r="I4249" i="11"/>
  <c r="I4207" i="11"/>
  <c r="I4164" i="11"/>
  <c r="I4121" i="11"/>
  <c r="I4079" i="11"/>
  <c r="I4036" i="11"/>
  <c r="I3993" i="11"/>
  <c r="I3951" i="11"/>
  <c r="I3908" i="11"/>
  <c r="I3865" i="11"/>
  <c r="I3823" i="11"/>
  <c r="I3780" i="11"/>
  <c r="I3737" i="11"/>
  <c r="I3695" i="11"/>
  <c r="I3652" i="11"/>
  <c r="I3609" i="11"/>
  <c r="I3567" i="11"/>
  <c r="I3524" i="11"/>
  <c r="I3481" i="11"/>
  <c r="I3439" i="11"/>
  <c r="I3396" i="11"/>
  <c r="I3353" i="11"/>
  <c r="I3311" i="11"/>
  <c r="I3268" i="11"/>
  <c r="I3225" i="11"/>
  <c r="I3183" i="11"/>
  <c r="I3140" i="11"/>
  <c r="I3097" i="11"/>
  <c r="I3055" i="11"/>
  <c r="I3012" i="11"/>
  <c r="I2969" i="11"/>
  <c r="I2927" i="11"/>
  <c r="I2884" i="11"/>
  <c r="I2841" i="11"/>
  <c r="I2799" i="11"/>
  <c r="I2764" i="11"/>
  <c r="I2732" i="11"/>
  <c r="I2700" i="11"/>
  <c r="I2668" i="11"/>
  <c r="I2636" i="11"/>
  <c r="I2604" i="11"/>
  <c r="I2572" i="11"/>
  <c r="I2540" i="11"/>
  <c r="I2508" i="11"/>
  <c r="I2476" i="11"/>
  <c r="I2444" i="11"/>
  <c r="I2418" i="11"/>
  <c r="I2397" i="11"/>
  <c r="I2376" i="11"/>
  <c r="I2354" i="11"/>
  <c r="I2333" i="11"/>
  <c r="I2312" i="11"/>
  <c r="I2290" i="11"/>
  <c r="I2269" i="11"/>
  <c r="I2248" i="11"/>
  <c r="I2226" i="11"/>
  <c r="I2205" i="11"/>
  <c r="I2184" i="11"/>
  <c r="I2162" i="11"/>
  <c r="I2141" i="11"/>
  <c r="I2120" i="11"/>
  <c r="I2098" i="11"/>
  <c r="I2077" i="11"/>
  <c r="I2056" i="11"/>
  <c r="I2034" i="11"/>
  <c r="I2013" i="11"/>
  <c r="I1992" i="11"/>
  <c r="I1970" i="11"/>
  <c r="I1949" i="11"/>
  <c r="I1928" i="11"/>
  <c r="I1906" i="11"/>
  <c r="I1885" i="11"/>
  <c r="I1864" i="11"/>
  <c r="I1842" i="11"/>
  <c r="I1821" i="11"/>
  <c r="I1800" i="11"/>
  <c r="I1778" i="11"/>
  <c r="I1757" i="11"/>
  <c r="I1736" i="11"/>
  <c r="I1714" i="11"/>
  <c r="I1693" i="11"/>
  <c r="I1672" i="11"/>
  <c r="I1650" i="11"/>
  <c r="I1629" i="11"/>
  <c r="I1608" i="11"/>
  <c r="I1586" i="11"/>
  <c r="I1565" i="11"/>
  <c r="I1544" i="11"/>
  <c r="I1522" i="11"/>
  <c r="I1501" i="11"/>
  <c r="I1480" i="11"/>
  <c r="I1458" i="11"/>
  <c r="I1437" i="11"/>
  <c r="I1418" i="11"/>
  <c r="I1402" i="11"/>
  <c r="I1386" i="11"/>
  <c r="I1370" i="11"/>
  <c r="I1354" i="11"/>
  <c r="I1338" i="11"/>
  <c r="I1322" i="11"/>
  <c r="I1306" i="11"/>
  <c r="I1290" i="11"/>
  <c r="I1274" i="11"/>
  <c r="I1258" i="11"/>
  <c r="I1242" i="11"/>
  <c r="I1226" i="11"/>
  <c r="I1210" i="11"/>
  <c r="I1194" i="11"/>
  <c r="I1178" i="11"/>
  <c r="I1162" i="11"/>
  <c r="I1146" i="11"/>
  <c r="I1130" i="11"/>
  <c r="I1114" i="11"/>
  <c r="I1098" i="11"/>
  <c r="I1082" i="11"/>
  <c r="I1066" i="11"/>
  <c r="I1050" i="11"/>
  <c r="I1034" i="11"/>
  <c r="I1018" i="11"/>
  <c r="I1002" i="11"/>
  <c r="I986" i="11"/>
  <c r="I970" i="11"/>
  <c r="I954" i="11"/>
  <c r="I938" i="11"/>
  <c r="I922" i="11"/>
  <c r="I906" i="11"/>
  <c r="I890" i="11"/>
  <c r="I874" i="11"/>
  <c r="I858" i="11"/>
  <c r="I842" i="11"/>
  <c r="I826" i="11"/>
  <c r="I810" i="11"/>
  <c r="I794" i="11"/>
  <c r="I778" i="11"/>
  <c r="I762" i="11"/>
  <c r="I746" i="11"/>
  <c r="I730" i="11"/>
  <c r="I714" i="11"/>
  <c r="I698" i="11"/>
  <c r="I682" i="11"/>
  <c r="I666" i="11"/>
  <c r="I650" i="11"/>
  <c r="I634" i="11"/>
  <c r="I618" i="11"/>
  <c r="I602" i="11"/>
  <c r="I586" i="11"/>
  <c r="I570" i="11"/>
  <c r="I554" i="11"/>
  <c r="I538" i="11"/>
  <c r="I522" i="11"/>
  <c r="I506" i="11"/>
  <c r="I490" i="11"/>
  <c r="I474" i="11"/>
  <c r="I458" i="11"/>
  <c r="I442" i="11"/>
  <c r="I426" i="11"/>
  <c r="I410" i="11"/>
  <c r="I394" i="11"/>
  <c r="I378" i="11"/>
  <c r="I362" i="11"/>
  <c r="I346" i="11"/>
  <c r="I330" i="11"/>
  <c r="I314" i="11"/>
  <c r="I298" i="11"/>
  <c r="I282" i="11"/>
  <c r="I266" i="11"/>
  <c r="I250" i="11"/>
  <c r="I234" i="11"/>
  <c r="I218" i="11"/>
  <c r="I202" i="11"/>
  <c r="I186" i="11"/>
  <c r="I170" i="11"/>
  <c r="I154" i="11"/>
  <c r="I138" i="11"/>
  <c r="I122" i="11"/>
  <c r="I106" i="11"/>
  <c r="I90" i="11"/>
  <c r="I74" i="11"/>
  <c r="I58" i="11"/>
  <c r="I42" i="11"/>
  <c r="I26" i="11"/>
  <c r="I9679" i="11"/>
  <c r="I9195" i="11"/>
  <c r="I8936" i="11"/>
  <c r="I8823" i="11"/>
  <c r="I8711" i="11"/>
  <c r="I8595" i="11"/>
  <c r="I8482" i="11"/>
  <c r="I8370" i="11"/>
  <c r="I8254" i="11"/>
  <c r="I8166" i="11"/>
  <c r="I8082" i="11"/>
  <c r="I7995" i="11"/>
  <c r="I7910" i="11"/>
  <c r="I7838" i="11"/>
  <c r="I7781" i="11"/>
  <c r="I7723" i="11"/>
  <c r="I7667" i="11"/>
  <c r="I7610" i="11"/>
  <c r="I7553" i="11"/>
  <c r="I7497" i="11"/>
  <c r="I7439" i="11"/>
  <c r="I7382" i="11"/>
  <c r="I7326" i="11"/>
  <c r="I7269" i="11"/>
  <c r="I7211" i="11"/>
  <c r="I7155" i="11"/>
  <c r="I7098" i="11"/>
  <c r="I7041" i="11"/>
  <c r="I6985" i="11"/>
  <c r="I6927" i="11"/>
  <c r="I6870" i="11"/>
  <c r="I6814" i="11"/>
  <c r="I6757" i="11"/>
  <c r="I6713" i="11"/>
  <c r="I6671" i="11"/>
  <c r="I6628" i="11"/>
  <c r="I6585" i="11"/>
  <c r="I6543" i="11"/>
  <c r="I6500" i="11"/>
  <c r="I6457" i="11"/>
  <c r="I6415" i="11"/>
  <c r="I6372" i="11"/>
  <c r="I6329" i="11"/>
  <c r="I6287" i="11"/>
  <c r="I6244" i="11"/>
  <c r="I6201" i="11"/>
  <c r="I6159" i="11"/>
  <c r="I6116" i="11"/>
  <c r="I6073" i="11"/>
  <c r="I6031" i="11"/>
  <c r="I5988" i="11"/>
  <c r="I5945" i="11"/>
  <c r="I5903" i="11"/>
  <c r="I5860" i="11"/>
  <c r="I5817" i="11"/>
  <c r="I5775" i="11"/>
  <c r="I5732" i="11"/>
  <c r="I5689" i="11"/>
  <c r="I5647" i="11"/>
  <c r="I5604" i="11"/>
  <c r="I5561" i="11"/>
  <c r="I5519" i="11"/>
  <c r="I5476" i="11"/>
  <c r="I5433" i="11"/>
  <c r="I5391" i="11"/>
  <c r="I5348" i="11"/>
  <c r="I5305" i="11"/>
  <c r="I5263" i="11"/>
  <c r="I5220" i="11"/>
  <c r="I5177" i="11"/>
  <c r="I5135" i="11"/>
  <c r="I5092" i="11"/>
  <c r="I5049" i="11"/>
  <c r="I5007" i="11"/>
  <c r="I4964" i="11"/>
  <c r="I4921" i="11"/>
  <c r="I4879" i="11"/>
  <c r="I4836" i="11"/>
  <c r="I4793" i="11"/>
  <c r="I4751" i="11"/>
  <c r="I4708" i="11"/>
  <c r="I4665" i="11"/>
  <c r="I4623" i="11"/>
  <c r="I4580" i="11"/>
  <c r="I4537" i="11"/>
  <c r="I4495" i="11"/>
  <c r="I4452" i="11"/>
  <c r="I4409" i="11"/>
  <c r="I4367" i="11"/>
  <c r="I4324" i="11"/>
  <c r="I4281" i="11"/>
  <c r="I4239" i="11"/>
  <c r="I4196" i="11"/>
  <c r="I4153" i="11"/>
  <c r="I4111" i="11"/>
  <c r="I4068" i="11"/>
  <c r="I4025" i="11"/>
  <c r="I3983" i="11"/>
  <c r="I3940" i="11"/>
  <c r="I3897" i="11"/>
  <c r="I3855" i="11"/>
  <c r="I3812" i="11"/>
  <c r="I3769" i="11"/>
  <c r="I3727" i="11"/>
  <c r="I3684" i="11"/>
  <c r="I3641" i="11"/>
  <c r="I3599" i="11"/>
  <c r="I3556" i="11"/>
  <c r="I3513" i="11"/>
  <c r="I3471" i="11"/>
  <c r="I3428" i="11"/>
  <c r="I3385" i="11"/>
  <c r="I3343" i="11"/>
  <c r="I3300" i="11"/>
  <c r="I3257" i="11"/>
  <c r="I3215" i="11"/>
  <c r="I3172" i="11"/>
  <c r="I3129" i="11"/>
  <c r="I3087" i="11"/>
  <c r="I3044" i="11"/>
  <c r="I3001" i="11"/>
  <c r="I2959" i="11"/>
  <c r="I2916" i="11"/>
  <c r="I2873" i="11"/>
  <c r="I2831" i="11"/>
  <c r="I2788" i="11"/>
  <c r="I2756" i="11"/>
  <c r="I2724" i="11"/>
  <c r="I2692" i="11"/>
  <c r="I2660" i="11"/>
  <c r="I2628" i="11"/>
  <c r="I2596" i="11"/>
  <c r="I2564" i="11"/>
  <c r="I2532" i="11"/>
  <c r="I2500" i="11"/>
  <c r="I2468" i="11"/>
  <c r="I2436" i="11"/>
  <c r="I2413" i="11"/>
  <c r="I2392" i="11"/>
  <c r="I2370" i="11"/>
  <c r="I2349" i="11"/>
  <c r="I2328" i="11"/>
  <c r="I2306" i="11"/>
  <c r="I2285" i="11"/>
  <c r="I2264" i="11"/>
  <c r="I2242" i="11"/>
  <c r="I2221" i="11"/>
  <c r="I2200" i="11"/>
  <c r="I2178" i="11"/>
  <c r="I2157" i="11"/>
  <c r="I2136" i="11"/>
  <c r="I2114" i="11"/>
  <c r="I2093" i="11"/>
  <c r="I2072" i="11"/>
  <c r="I2050" i="11"/>
  <c r="I2029" i="11"/>
  <c r="I2008" i="11"/>
  <c r="I1986" i="11"/>
  <c r="I1965" i="11"/>
  <c r="I1944" i="11"/>
  <c r="I1922" i="11"/>
  <c r="I1901" i="11"/>
  <c r="I1880" i="11"/>
  <c r="I1858" i="11"/>
  <c r="I1837" i="11"/>
  <c r="I1816" i="11"/>
  <c r="I1794" i="11"/>
  <c r="I1773" i="11"/>
  <c r="I1752" i="11"/>
  <c r="I1730" i="11"/>
  <c r="I1709" i="11"/>
  <c r="I1688" i="11"/>
  <c r="I1666" i="11"/>
  <c r="I1645" i="11"/>
  <c r="I1624" i="11"/>
  <c r="I1602" i="11"/>
  <c r="I1581" i="11"/>
  <c r="I1560" i="11"/>
  <c r="I1538" i="11"/>
  <c r="I1517" i="11"/>
  <c r="I1496" i="11"/>
  <c r="I1474" i="11"/>
  <c r="I1453" i="11"/>
  <c r="I1432" i="11"/>
  <c r="I1414" i="11"/>
  <c r="I1398" i="11"/>
  <c r="I1382" i="11"/>
  <c r="I1366" i="11"/>
  <c r="I1350" i="11"/>
  <c r="I1334" i="11"/>
  <c r="I1318" i="11"/>
  <c r="I1302" i="11"/>
  <c r="I1286" i="11"/>
  <c r="I1270" i="11"/>
  <c r="I1254" i="11"/>
  <c r="I1238" i="11"/>
  <c r="I1222" i="11"/>
  <c r="I1206" i="11"/>
  <c r="I1190" i="11"/>
  <c r="I1174" i="11"/>
  <c r="I1158" i="11"/>
  <c r="I1142" i="11"/>
  <c r="I1126" i="11"/>
  <c r="I1110" i="11"/>
  <c r="I1094" i="11"/>
  <c r="I1078" i="11"/>
  <c r="I1062" i="11"/>
  <c r="I1046" i="11"/>
  <c r="I1030" i="11"/>
  <c r="I1014" i="11"/>
  <c r="I998" i="11"/>
  <c r="I982" i="11"/>
  <c r="I966" i="11"/>
  <c r="I950" i="11"/>
  <c r="I934" i="11"/>
  <c r="I918" i="11"/>
  <c r="I902" i="11"/>
  <c r="I886" i="11"/>
  <c r="I870" i="11"/>
  <c r="I854" i="11"/>
  <c r="I838" i="11"/>
  <c r="I822" i="11"/>
  <c r="I806" i="11"/>
  <c r="I790" i="11"/>
  <c r="I774" i="11"/>
  <c r="I758" i="11"/>
  <c r="I742" i="11"/>
  <c r="I726" i="11"/>
  <c r="I710" i="11"/>
  <c r="I694" i="11"/>
  <c r="I678" i="11"/>
  <c r="I662" i="11"/>
  <c r="I646" i="11"/>
  <c r="I630" i="11"/>
  <c r="I614" i="11"/>
  <c r="I598" i="11"/>
  <c r="I582" i="11"/>
  <c r="I566" i="11"/>
  <c r="I550" i="11"/>
  <c r="I534" i="11"/>
  <c r="I518" i="11"/>
  <c r="I502" i="11"/>
  <c r="I486" i="11"/>
  <c r="I470" i="11"/>
  <c r="I454" i="11"/>
  <c r="I438" i="11"/>
  <c r="I422" i="11"/>
  <c r="I406" i="11"/>
  <c r="I390" i="11"/>
  <c r="I374" i="11"/>
  <c r="I358" i="11"/>
  <c r="I342" i="11"/>
  <c r="I326" i="11"/>
  <c r="I310" i="11"/>
  <c r="I294" i="11"/>
  <c r="I278" i="11"/>
  <c r="I262" i="11"/>
  <c r="I246" i="11"/>
  <c r="I230" i="11"/>
  <c r="I214" i="11"/>
  <c r="I198" i="11"/>
  <c r="I182" i="11"/>
  <c r="I166" i="11"/>
  <c r="I150" i="11"/>
  <c r="I134" i="11"/>
  <c r="I118" i="11"/>
  <c r="I102" i="11"/>
  <c r="I86" i="11"/>
  <c r="I70" i="11"/>
  <c r="I54" i="11"/>
  <c r="I38" i="11"/>
  <c r="I22" i="11"/>
  <c r="E10014" i="11"/>
  <c r="E10010" i="11"/>
  <c r="E10006" i="11"/>
  <c r="E10002" i="11"/>
  <c r="E9998" i="11"/>
  <c r="E9994" i="11"/>
  <c r="E9990" i="11"/>
  <c r="E9986" i="11"/>
  <c r="E9982" i="11"/>
  <c r="E9978" i="11"/>
  <c r="E9974" i="11"/>
  <c r="E9970" i="11"/>
  <c r="E9966" i="11"/>
  <c r="E9962" i="11"/>
  <c r="E9958" i="11"/>
  <c r="E9954" i="11"/>
  <c r="E9950" i="11"/>
  <c r="E9946" i="11"/>
  <c r="E9942" i="11"/>
  <c r="E9938" i="11"/>
  <c r="E9934" i="11"/>
  <c r="E9930" i="11"/>
  <c r="E9926" i="11"/>
  <c r="E9922" i="11"/>
  <c r="E9918" i="11"/>
  <c r="E9914" i="11"/>
  <c r="E9910" i="11"/>
  <c r="E9906" i="11"/>
  <c r="E9902" i="11"/>
  <c r="E9898" i="11"/>
  <c r="E9894" i="11"/>
  <c r="E9890" i="11"/>
  <c r="E9886" i="11"/>
  <c r="E9882" i="11"/>
  <c r="E9878" i="11"/>
  <c r="E9874" i="11"/>
  <c r="E9870" i="11"/>
  <c r="E9866" i="11"/>
  <c r="E9862" i="11"/>
  <c r="E9858" i="11"/>
  <c r="E9854" i="11"/>
  <c r="E9850" i="11"/>
  <c r="E9846" i="11"/>
  <c r="E9842" i="11"/>
  <c r="E9838" i="11"/>
  <c r="E9834" i="11"/>
  <c r="E9830" i="11"/>
  <c r="E9826" i="11"/>
  <c r="E9822" i="11"/>
  <c r="E9818" i="11"/>
  <c r="E9814" i="11"/>
  <c r="E9810" i="11"/>
  <c r="E9806" i="11"/>
  <c r="E9802" i="11"/>
  <c r="E9798" i="11"/>
  <c r="E9794" i="11"/>
  <c r="E9790" i="11"/>
  <c r="E9786" i="11"/>
  <c r="E9782" i="11"/>
  <c r="E9778" i="11"/>
  <c r="E9774" i="11"/>
  <c r="E9770" i="11"/>
  <c r="E9766" i="11"/>
  <c r="E9762" i="11"/>
  <c r="E9758" i="11"/>
  <c r="E9754" i="11"/>
  <c r="E9750" i="11"/>
  <c r="E9746" i="11"/>
  <c r="E9742" i="11"/>
  <c r="E9738" i="11"/>
  <c r="E9734" i="11"/>
  <c r="E9730" i="11"/>
  <c r="E9726" i="11"/>
  <c r="E9722" i="11"/>
  <c r="E9718" i="11"/>
  <c r="E9714" i="11"/>
  <c r="E9710" i="11"/>
  <c r="E9706" i="11"/>
  <c r="E9702" i="11"/>
  <c r="E9698" i="11"/>
  <c r="E9694" i="11"/>
  <c r="E9690" i="11"/>
  <c r="E9686" i="11"/>
  <c r="E9682" i="11"/>
  <c r="E9678" i="11"/>
  <c r="E9674" i="11"/>
  <c r="E9670" i="11"/>
  <c r="E9666" i="11"/>
  <c r="E9662" i="11"/>
  <c r="E9658" i="11"/>
  <c r="E9654" i="11"/>
  <c r="E9650" i="11"/>
  <c r="E9646" i="11"/>
  <c r="E9642" i="11"/>
  <c r="E9638" i="11"/>
  <c r="E9634" i="11"/>
  <c r="E9630" i="11"/>
  <c r="E9626" i="11"/>
  <c r="E9622" i="11"/>
  <c r="E9618" i="11"/>
  <c r="E9614" i="11"/>
  <c r="E9610" i="11"/>
  <c r="E9606" i="11"/>
  <c r="E9602" i="11"/>
  <c r="E9598" i="11"/>
  <c r="E9594" i="11"/>
  <c r="E9590" i="11"/>
  <c r="E9586" i="11"/>
  <c r="E9582" i="11"/>
  <c r="E9578" i="11"/>
  <c r="E9574" i="11"/>
  <c r="E9570" i="11"/>
  <c r="E9566" i="11"/>
  <c r="E9562" i="11"/>
  <c r="E9558" i="11"/>
  <c r="E9554" i="11"/>
  <c r="E9550" i="11"/>
  <c r="E9546" i="11"/>
  <c r="E9542" i="11"/>
  <c r="E9538" i="11"/>
  <c r="E9534" i="11"/>
  <c r="E9530" i="11"/>
  <c r="E9526" i="11"/>
  <c r="E9522" i="11"/>
  <c r="E9518" i="11"/>
  <c r="E9514" i="11"/>
  <c r="E9510" i="11"/>
  <c r="E9506" i="11"/>
  <c r="E9502" i="11"/>
  <c r="E9498" i="11"/>
  <c r="E9494" i="11"/>
  <c r="E9490" i="11"/>
  <c r="E9486" i="11"/>
  <c r="E9482" i="11"/>
  <c r="E9478" i="11"/>
  <c r="E9474" i="11"/>
  <c r="E9470" i="11"/>
  <c r="E9466" i="11"/>
  <c r="E9462" i="11"/>
  <c r="E9458" i="11"/>
  <c r="E9454" i="11"/>
  <c r="E9450" i="11"/>
  <c r="E9446" i="11"/>
  <c r="E9442" i="11"/>
  <c r="E9438" i="11"/>
  <c r="E9434" i="11"/>
  <c r="E9430" i="11"/>
  <c r="E9426" i="11"/>
  <c r="E9422" i="11"/>
  <c r="E9418" i="11"/>
  <c r="E9414" i="11"/>
  <c r="E9410" i="11"/>
  <c r="E9406" i="11"/>
  <c r="E9402" i="11"/>
  <c r="E9398" i="11"/>
  <c r="E9394" i="11"/>
  <c r="E9390" i="11"/>
  <c r="E9386" i="11"/>
  <c r="E9382" i="11"/>
  <c r="E9378" i="11"/>
  <c r="E9374" i="11"/>
  <c r="E9370" i="11"/>
  <c r="E9366" i="11"/>
  <c r="E9362" i="11"/>
  <c r="E9358" i="11"/>
  <c r="E9354" i="11"/>
  <c r="E9350" i="11"/>
  <c r="E9346" i="11"/>
  <c r="E9342" i="11"/>
  <c r="E9338" i="11"/>
  <c r="E9334" i="11"/>
  <c r="E9330" i="11"/>
  <c r="E9326" i="11"/>
  <c r="E9322" i="11"/>
  <c r="E9318" i="11"/>
  <c r="E9314" i="11"/>
  <c r="E9310" i="11"/>
  <c r="E9306" i="11"/>
  <c r="E9302" i="11"/>
  <c r="E9298" i="11"/>
  <c r="E9294" i="11"/>
  <c r="E9290" i="11"/>
  <c r="E9286" i="11"/>
  <c r="E9282" i="11"/>
  <c r="E9278" i="11"/>
  <c r="E9274" i="11"/>
  <c r="E9270" i="11"/>
  <c r="E9266" i="11"/>
  <c r="E9262" i="11"/>
  <c r="E9258" i="11"/>
  <c r="E9254" i="11"/>
  <c r="E9250" i="11"/>
  <c r="E9246" i="11"/>
  <c r="E9242" i="11"/>
  <c r="E9238" i="11"/>
  <c r="E9234" i="11"/>
  <c r="E9230" i="11"/>
  <c r="E9226" i="11"/>
  <c r="E9222" i="11"/>
  <c r="E9218" i="11"/>
  <c r="E9214" i="11"/>
  <c r="E9210" i="11"/>
  <c r="E9206" i="11"/>
  <c r="E9202" i="11"/>
  <c r="E9198" i="11"/>
  <c r="E9194" i="11"/>
  <c r="E9190" i="11"/>
  <c r="E9186" i="11"/>
  <c r="E9182" i="11"/>
  <c r="E9178" i="11"/>
  <c r="E9174" i="11"/>
  <c r="E9170" i="11"/>
  <c r="E9166" i="11"/>
  <c r="E9162" i="11"/>
  <c r="E9158" i="11"/>
  <c r="E9154" i="11"/>
  <c r="E9150" i="11"/>
  <c r="E9146" i="11"/>
  <c r="E9142" i="11"/>
  <c r="E9138" i="11"/>
  <c r="E9134" i="11"/>
  <c r="E9130" i="11"/>
  <c r="E9126" i="11"/>
  <c r="E9122" i="11"/>
  <c r="E9118" i="11"/>
  <c r="E9114" i="11"/>
  <c r="E9110" i="11"/>
  <c r="E9106" i="11"/>
  <c r="E9102" i="11"/>
  <c r="E9098" i="11"/>
  <c r="E9094" i="11"/>
  <c r="E9090" i="11"/>
  <c r="E9086" i="11"/>
  <c r="E9082" i="11"/>
  <c r="E9078" i="11"/>
  <c r="E9074" i="11"/>
  <c r="E9070" i="11"/>
  <c r="E9066" i="11"/>
  <c r="E9062" i="11"/>
  <c r="E9058" i="11"/>
  <c r="E9054" i="11"/>
  <c r="E9050" i="11"/>
  <c r="E9046" i="11"/>
  <c r="E9042" i="11"/>
  <c r="E9038" i="11"/>
  <c r="E9034" i="11"/>
  <c r="E9030" i="11"/>
  <c r="E9026" i="11"/>
  <c r="E9022" i="11"/>
  <c r="E9018" i="11"/>
  <c r="E9014" i="11"/>
  <c r="E9010" i="11"/>
  <c r="E9006" i="11"/>
  <c r="E9002" i="11"/>
  <c r="E8998" i="11"/>
  <c r="E8994" i="11"/>
  <c r="E8990" i="11"/>
  <c r="E8986" i="11"/>
  <c r="E8982" i="11"/>
  <c r="E8978" i="11"/>
  <c r="E8974" i="11"/>
  <c r="E8970" i="11"/>
  <c r="E8966" i="11"/>
  <c r="E8962" i="11"/>
  <c r="E8958" i="11"/>
  <c r="E8954" i="11"/>
  <c r="E8950" i="11"/>
  <c r="E8946" i="11"/>
  <c r="E8942" i="11"/>
  <c r="E8938" i="11"/>
  <c r="E8934" i="11"/>
  <c r="E8930" i="11"/>
  <c r="E8926" i="11"/>
  <c r="E8922" i="11"/>
  <c r="E8918" i="11"/>
  <c r="E8914" i="11"/>
  <c r="E8910" i="11"/>
  <c r="E8906" i="11"/>
  <c r="E8902" i="11"/>
  <c r="E8898" i="11"/>
  <c r="E8894" i="11"/>
  <c r="E8890" i="11"/>
  <c r="E8886" i="11"/>
  <c r="E8882" i="11"/>
  <c r="E8878" i="11"/>
  <c r="E8874" i="11"/>
  <c r="E8870" i="11"/>
  <c r="E8866" i="11"/>
  <c r="E8862" i="11"/>
  <c r="E8858" i="11"/>
  <c r="E8854" i="11"/>
  <c r="E8850" i="11"/>
  <c r="E8846" i="11"/>
  <c r="E8842" i="11"/>
  <c r="E8838" i="11"/>
  <c r="E8834" i="11"/>
  <c r="E8830" i="11"/>
  <c r="E8826" i="11"/>
  <c r="E8822" i="11"/>
  <c r="E8818" i="11"/>
  <c r="E8814" i="11"/>
  <c r="E8810" i="11"/>
  <c r="E8806" i="11"/>
  <c r="E8802" i="11"/>
  <c r="E8798" i="11"/>
  <c r="E8794" i="11"/>
  <c r="E8790" i="11"/>
  <c r="E8786" i="11"/>
  <c r="E8782" i="11"/>
  <c r="E8778" i="11"/>
  <c r="E8774" i="11"/>
  <c r="E8770" i="11"/>
  <c r="E8766" i="11"/>
  <c r="E8762" i="11"/>
  <c r="E8758" i="11"/>
  <c r="E8754" i="11"/>
  <c r="E8750" i="11"/>
  <c r="E8746" i="11"/>
  <c r="E8742" i="11"/>
  <c r="E8738" i="11"/>
  <c r="E8734" i="11"/>
  <c r="E8730" i="11"/>
  <c r="E8726" i="11"/>
  <c r="E8722" i="11"/>
  <c r="E8718" i="11"/>
  <c r="E8714" i="11"/>
  <c r="E8710" i="11"/>
  <c r="E8706" i="11"/>
  <c r="E8702" i="11"/>
  <c r="E8698" i="11"/>
  <c r="E8694" i="11"/>
  <c r="E8690" i="11"/>
  <c r="E8686" i="11"/>
  <c r="E8682" i="11"/>
  <c r="E8678" i="11"/>
  <c r="E8674" i="11"/>
  <c r="E8670" i="11"/>
  <c r="E8666" i="11"/>
  <c r="E8662" i="11"/>
  <c r="E8658" i="11"/>
  <c r="E8654" i="11"/>
  <c r="E8650" i="11"/>
  <c r="E8646" i="11"/>
  <c r="E8642" i="11"/>
  <c r="E8638" i="11"/>
  <c r="E8634" i="11"/>
  <c r="E8630" i="11"/>
  <c r="E8626" i="11"/>
  <c r="E8622" i="11"/>
  <c r="E8618" i="11"/>
  <c r="E8614" i="11"/>
  <c r="E8610" i="11"/>
  <c r="E8606" i="11"/>
  <c r="E8602" i="11"/>
  <c r="E8598" i="11"/>
  <c r="E8594" i="11"/>
  <c r="E8590" i="11"/>
  <c r="E8586" i="11"/>
  <c r="E8582" i="11"/>
  <c r="E8578" i="11"/>
  <c r="E8574" i="11"/>
  <c r="E8570" i="11"/>
  <c r="E8566" i="11"/>
  <c r="E8562" i="11"/>
  <c r="E8558" i="11"/>
  <c r="E8554" i="11"/>
  <c r="E8550" i="11"/>
  <c r="E8546" i="11"/>
  <c r="E8542" i="11"/>
  <c r="E8538" i="11"/>
  <c r="E8534" i="11"/>
  <c r="E8530" i="11"/>
  <c r="E8526" i="11"/>
  <c r="E8522" i="11"/>
  <c r="E8518" i="11"/>
  <c r="E8514" i="11"/>
  <c r="E8510" i="11"/>
  <c r="E8506" i="11"/>
  <c r="E8502" i="11"/>
  <c r="E8498" i="11"/>
  <c r="E8494" i="11"/>
  <c r="E8490" i="11"/>
  <c r="E8486" i="11"/>
  <c r="E8482" i="11"/>
  <c r="E8478" i="11"/>
  <c r="E8474" i="11"/>
  <c r="E8470" i="11"/>
  <c r="E8466" i="11"/>
  <c r="E8462" i="11"/>
  <c r="E8458" i="11"/>
  <c r="E8454" i="11"/>
  <c r="E8450" i="11"/>
  <c r="E8446" i="11"/>
  <c r="E8442" i="11"/>
  <c r="E8438" i="11"/>
  <c r="E8434" i="11"/>
  <c r="E8430" i="11"/>
  <c r="E8426" i="11"/>
  <c r="E8422" i="11"/>
  <c r="E8418" i="11"/>
  <c r="E8414" i="11"/>
  <c r="E8410" i="11"/>
  <c r="E8406" i="11"/>
  <c r="E8402" i="11"/>
  <c r="E8398" i="11"/>
  <c r="E8394" i="11"/>
  <c r="E8390" i="11"/>
  <c r="E8386" i="11"/>
  <c r="E8382" i="11"/>
  <c r="E8378" i="11"/>
  <c r="E8374" i="11"/>
  <c r="E8370" i="11"/>
  <c r="E8366" i="11"/>
  <c r="E8362" i="11"/>
  <c r="E8358" i="11"/>
  <c r="E8354" i="11"/>
  <c r="E8350" i="11"/>
  <c r="E8346" i="11"/>
  <c r="E8342" i="11"/>
  <c r="E8338" i="11"/>
  <c r="E8334" i="11"/>
  <c r="E8330" i="11"/>
  <c r="E8326" i="11"/>
  <c r="E8322" i="11"/>
  <c r="E8318" i="11"/>
  <c r="E8314" i="11"/>
  <c r="E8310" i="11"/>
  <c r="E8306" i="11"/>
  <c r="E8302" i="11"/>
  <c r="E8298" i="11"/>
  <c r="E8294" i="11"/>
  <c r="E8290" i="11"/>
  <c r="E8286" i="11"/>
  <c r="E8282" i="11"/>
  <c r="E8278" i="11"/>
  <c r="E8274" i="11"/>
  <c r="E8270" i="11"/>
  <c r="E8266" i="11"/>
  <c r="E8262" i="11"/>
  <c r="E8258" i="11"/>
  <c r="E8254" i="11"/>
  <c r="E8250" i="11"/>
  <c r="E8246" i="11"/>
  <c r="E8242" i="11"/>
  <c r="E8238" i="11"/>
  <c r="E8234" i="11"/>
  <c r="E8230" i="11"/>
  <c r="E8226" i="11"/>
  <c r="E8222" i="11"/>
  <c r="E8218" i="11"/>
  <c r="E8214" i="11"/>
  <c r="E8210" i="11"/>
  <c r="E8206" i="11"/>
  <c r="E8202" i="11"/>
  <c r="E8198" i="11"/>
  <c r="E8194" i="11"/>
  <c r="E8190" i="11"/>
  <c r="E8186" i="11"/>
  <c r="E8182" i="11"/>
  <c r="E8178" i="11"/>
  <c r="E8174" i="11"/>
  <c r="E8170" i="11"/>
  <c r="E8166" i="11"/>
  <c r="E8162" i="11"/>
  <c r="E8158" i="11"/>
  <c r="E8154" i="11"/>
  <c r="E8150" i="11"/>
  <c r="E8146" i="11"/>
  <c r="E8142" i="11"/>
  <c r="E8138" i="11"/>
  <c r="E8134" i="11"/>
  <c r="E8130" i="11"/>
  <c r="E8126" i="11"/>
  <c r="E8122" i="11"/>
  <c r="E8118" i="11"/>
  <c r="E8114" i="11"/>
  <c r="E8110" i="11"/>
  <c r="E8106" i="11"/>
  <c r="E8102" i="11"/>
  <c r="E8098" i="11"/>
  <c r="E8094" i="11"/>
  <c r="E8090" i="11"/>
  <c r="E8086" i="11"/>
  <c r="E8082" i="11"/>
  <c r="E8078" i="11"/>
  <c r="E8074" i="11"/>
  <c r="E8070" i="11"/>
  <c r="E8066" i="11"/>
  <c r="E8062" i="11"/>
  <c r="E8058" i="11"/>
  <c r="E8054" i="11"/>
  <c r="E8050" i="11"/>
  <c r="E8046" i="11"/>
  <c r="E8042" i="11"/>
  <c r="E8038" i="11"/>
  <c r="E8034" i="11"/>
  <c r="E8030" i="11"/>
  <c r="E8026" i="11"/>
  <c r="E8022" i="11"/>
  <c r="E8018" i="11"/>
  <c r="E8014" i="11"/>
  <c r="E8010" i="11"/>
  <c r="E8006" i="11"/>
  <c r="E8002" i="11"/>
  <c r="E7998" i="11"/>
  <c r="E7994" i="11"/>
  <c r="E7990" i="11"/>
  <c r="E7986" i="11"/>
  <c r="E7982" i="11"/>
  <c r="E7978" i="11"/>
  <c r="E7974" i="11"/>
  <c r="E7970" i="11"/>
  <c r="E7966" i="11"/>
  <c r="E7962" i="11"/>
  <c r="E7958" i="11"/>
  <c r="E7954" i="11"/>
  <c r="E7950" i="11"/>
  <c r="E7946" i="11"/>
  <c r="E7942" i="11"/>
  <c r="E7938" i="11"/>
  <c r="E7934" i="11"/>
  <c r="E7930" i="11"/>
  <c r="E7926" i="11"/>
  <c r="E7922" i="11"/>
  <c r="E7918" i="11"/>
  <c r="E7914" i="11"/>
  <c r="E7910" i="11"/>
  <c r="E7906" i="11"/>
  <c r="E7902" i="11"/>
  <c r="E7898" i="11"/>
  <c r="E7894" i="11"/>
  <c r="E7890" i="11"/>
  <c r="E7886" i="11"/>
  <c r="E7882" i="11"/>
  <c r="E7878" i="11"/>
  <c r="E7874" i="11"/>
  <c r="E7870" i="11"/>
  <c r="E7866" i="11"/>
  <c r="E7862" i="11"/>
  <c r="E7858" i="11"/>
  <c r="E7854" i="11"/>
  <c r="E7850" i="11"/>
  <c r="E7846" i="11"/>
  <c r="E7842" i="11"/>
  <c r="E7838" i="11"/>
  <c r="E7834" i="11"/>
  <c r="E7830" i="11"/>
  <c r="E7826" i="11"/>
  <c r="E7822" i="11"/>
  <c r="E7818" i="11"/>
  <c r="E7814" i="11"/>
  <c r="E7810" i="11"/>
  <c r="E7806" i="11"/>
  <c r="E7802" i="11"/>
  <c r="E7798" i="11"/>
  <c r="E7794" i="11"/>
  <c r="E7790" i="11"/>
  <c r="E7786" i="11"/>
  <c r="E7782" i="11"/>
  <c r="E7778" i="11"/>
  <c r="E7774" i="11"/>
  <c r="E7770" i="11"/>
  <c r="E7766" i="11"/>
  <c r="E7762" i="11"/>
  <c r="E7758" i="11"/>
  <c r="E7754" i="11"/>
  <c r="E7750" i="11"/>
  <c r="E7746" i="11"/>
  <c r="E7742" i="11"/>
  <c r="E7738" i="11"/>
  <c r="E7734" i="11"/>
  <c r="E7730" i="11"/>
  <c r="E7726" i="11"/>
  <c r="E7722" i="11"/>
  <c r="E7718" i="11"/>
  <c r="E7714" i="11"/>
  <c r="E7710" i="11"/>
  <c r="E7706" i="11"/>
  <c r="E7702" i="11"/>
  <c r="E7698" i="11"/>
  <c r="E7694" i="11"/>
  <c r="E7690" i="11"/>
  <c r="E7686" i="11"/>
  <c r="E7682" i="11"/>
  <c r="E7678" i="11"/>
  <c r="E7674" i="11"/>
  <c r="E7670" i="11"/>
  <c r="E7666" i="11"/>
  <c r="E7662" i="11"/>
  <c r="E7658" i="11"/>
  <c r="E7654" i="11"/>
  <c r="E7650" i="11"/>
  <c r="E7646" i="11"/>
  <c r="E7642" i="11"/>
  <c r="E7638" i="11"/>
  <c r="E7634" i="11"/>
  <c r="E7630" i="11"/>
  <c r="E7626" i="11"/>
  <c r="E7622" i="11"/>
  <c r="E7618" i="11"/>
  <c r="E7614" i="11"/>
  <c r="E7610" i="11"/>
  <c r="E7606" i="11"/>
  <c r="E7602" i="11"/>
  <c r="E7598" i="11"/>
  <c r="E7594" i="11"/>
  <c r="E7590" i="11"/>
  <c r="E7586" i="11"/>
  <c r="E7582" i="11"/>
  <c r="E7578" i="11"/>
  <c r="E7574" i="11"/>
  <c r="E7570" i="11"/>
  <c r="E7566" i="11"/>
  <c r="E7562" i="11"/>
  <c r="E7558" i="11"/>
  <c r="E7554" i="11"/>
  <c r="E7550" i="11"/>
  <c r="E7546" i="11"/>
  <c r="E7542" i="11"/>
  <c r="E7538" i="11"/>
  <c r="E7534" i="11"/>
  <c r="E7530" i="11"/>
  <c r="E7526" i="11"/>
  <c r="E7522" i="11"/>
  <c r="E7518" i="11"/>
  <c r="E7514" i="11"/>
  <c r="E7510" i="11"/>
  <c r="E7506" i="11"/>
  <c r="E7502" i="11"/>
  <c r="E7498" i="11"/>
  <c r="E7494" i="11"/>
  <c r="E7490" i="11"/>
  <c r="E7486" i="11"/>
  <c r="E7482" i="11"/>
  <c r="E7478" i="11"/>
  <c r="E7474" i="11"/>
  <c r="E7470" i="11"/>
  <c r="E7466" i="11"/>
  <c r="E7462" i="11"/>
  <c r="E7458" i="11"/>
  <c r="E7454" i="11"/>
  <c r="E7450" i="11"/>
  <c r="E7446" i="11"/>
  <c r="E7442" i="11"/>
  <c r="E7438" i="11"/>
  <c r="E7434" i="11"/>
  <c r="E7430" i="11"/>
  <c r="E7426" i="11"/>
  <c r="E7422" i="11"/>
  <c r="E7418" i="11"/>
  <c r="E7414" i="11"/>
  <c r="E7410" i="11"/>
  <c r="E7406" i="11"/>
  <c r="E7402" i="11"/>
  <c r="E7398" i="11"/>
  <c r="E7394" i="11"/>
  <c r="E7390" i="11"/>
  <c r="E7386" i="11"/>
  <c r="E7382" i="11"/>
  <c r="E7378" i="11"/>
  <c r="E7374" i="11"/>
  <c r="E7370" i="11"/>
  <c r="E7366" i="11"/>
  <c r="E7362" i="11"/>
  <c r="E7358" i="11"/>
  <c r="E7354" i="11"/>
  <c r="E7350" i="11"/>
  <c r="E7346" i="11"/>
  <c r="E7342" i="11"/>
  <c r="E7338" i="11"/>
  <c r="E7334" i="11"/>
  <c r="E7330" i="11"/>
  <c r="E7326" i="11"/>
  <c r="E7322" i="11"/>
  <c r="E7318" i="11"/>
  <c r="E7314" i="11"/>
  <c r="E7310" i="11"/>
  <c r="E7306" i="11"/>
  <c r="E7302" i="11"/>
  <c r="E7298" i="11"/>
  <c r="E7294" i="11"/>
  <c r="E7290" i="11"/>
  <c r="E7286" i="11"/>
  <c r="E7282" i="11"/>
  <c r="E7278" i="11"/>
  <c r="E7274" i="11"/>
  <c r="E7270" i="11"/>
  <c r="E7266" i="11"/>
  <c r="E7262" i="11"/>
  <c r="E7258" i="11"/>
  <c r="E7254" i="11"/>
  <c r="E7250" i="11"/>
  <c r="E7246" i="11"/>
  <c r="E7242" i="11"/>
  <c r="E7238" i="11"/>
  <c r="E7234" i="11"/>
  <c r="E7230" i="11"/>
  <c r="E7226" i="11"/>
  <c r="E7222" i="11"/>
  <c r="E7218" i="11"/>
  <c r="E7214" i="11"/>
  <c r="E7210" i="11"/>
  <c r="E7206" i="11"/>
  <c r="E7202" i="11"/>
  <c r="E7198" i="11"/>
  <c r="E7194" i="11"/>
  <c r="E7190" i="11"/>
  <c r="E7186" i="11"/>
  <c r="E7182" i="11"/>
  <c r="E7178" i="11"/>
  <c r="E7174" i="11"/>
  <c r="E7170" i="11"/>
  <c r="E7166" i="11"/>
  <c r="E7162" i="11"/>
  <c r="E7158" i="11"/>
  <c r="E7154" i="11"/>
  <c r="E7150" i="11"/>
  <c r="E7146" i="11"/>
  <c r="E7142" i="11"/>
  <c r="E7138" i="11"/>
  <c r="E7134" i="11"/>
  <c r="E7130" i="11"/>
  <c r="E7126" i="11"/>
  <c r="E7122" i="11"/>
  <c r="E7118" i="11"/>
  <c r="E7114" i="11"/>
  <c r="E7110" i="11"/>
  <c r="E7106" i="11"/>
  <c r="E7102" i="11"/>
  <c r="E7098" i="11"/>
  <c r="E7094" i="11"/>
  <c r="E7090" i="11"/>
  <c r="E7086" i="11"/>
  <c r="E7082" i="11"/>
  <c r="E7078" i="11"/>
  <c r="E7074" i="11"/>
  <c r="E7070" i="11"/>
  <c r="E7066" i="11"/>
  <c r="E7062" i="11"/>
  <c r="E7058" i="11"/>
  <c r="E7054" i="11"/>
  <c r="E7050" i="11"/>
  <c r="E7046" i="11"/>
  <c r="E7042" i="11"/>
  <c r="E7038" i="11"/>
  <c r="E7034" i="11"/>
  <c r="E7030" i="11"/>
  <c r="E7026" i="11"/>
  <c r="E7022" i="11"/>
  <c r="E7018" i="11"/>
  <c r="E7014" i="11"/>
  <c r="E7010" i="11"/>
  <c r="E7006" i="11"/>
  <c r="E7002" i="11"/>
  <c r="E6998" i="11"/>
  <c r="E6994" i="11"/>
  <c r="E6990" i="11"/>
  <c r="E6986" i="11"/>
  <c r="E6982" i="11"/>
  <c r="E6978" i="11"/>
  <c r="E6974" i="11"/>
  <c r="E6970" i="11"/>
  <c r="E6966" i="11"/>
  <c r="E6962" i="11"/>
  <c r="E6958" i="11"/>
  <c r="E6954" i="11"/>
  <c r="E6950" i="11"/>
  <c r="E6946" i="11"/>
  <c r="E6942" i="11"/>
  <c r="E6938" i="11"/>
  <c r="E6934" i="11"/>
  <c r="E6930" i="11"/>
  <c r="E6926" i="11"/>
  <c r="E6922" i="11"/>
  <c r="E6918" i="11"/>
  <c r="E6914" i="11"/>
  <c r="E6910" i="11"/>
  <c r="E6906" i="11"/>
  <c r="E6902" i="11"/>
  <c r="E6898" i="11"/>
  <c r="E6894" i="11"/>
  <c r="E6890" i="11"/>
  <c r="E6886" i="11"/>
  <c r="E6882" i="11"/>
  <c r="E6878" i="11"/>
  <c r="E6874" i="11"/>
  <c r="E6870" i="11"/>
  <c r="E6866" i="11"/>
  <c r="E6862" i="11"/>
  <c r="E6858" i="11"/>
  <c r="E6854" i="11"/>
  <c r="E6850" i="11"/>
  <c r="E6846" i="11"/>
  <c r="E6842" i="11"/>
  <c r="E6838" i="11"/>
  <c r="E6834" i="11"/>
  <c r="E6830" i="11"/>
  <c r="E6826" i="11"/>
  <c r="E6822" i="11"/>
  <c r="E6818" i="11"/>
  <c r="E6814" i="11"/>
  <c r="E6810" i="11"/>
  <c r="E6806" i="11"/>
  <c r="E6802" i="11"/>
  <c r="E6798" i="11"/>
  <c r="E6794" i="11"/>
  <c r="E6790" i="11"/>
  <c r="E6786" i="11"/>
  <c r="E6782" i="11"/>
  <c r="E6778" i="11"/>
  <c r="E6774" i="11"/>
  <c r="E6770" i="11"/>
  <c r="E6766" i="11"/>
  <c r="E6762" i="11"/>
  <c r="E6758" i="11"/>
  <c r="E6754" i="11"/>
  <c r="E6750" i="11"/>
  <c r="E6746" i="11"/>
  <c r="E6742" i="11"/>
  <c r="E6738" i="11"/>
  <c r="E6734" i="11"/>
  <c r="E6730" i="11"/>
  <c r="E6726" i="11"/>
  <c r="E6722" i="11"/>
  <c r="E6718" i="11"/>
  <c r="E6714" i="11"/>
  <c r="E6710" i="11"/>
  <c r="E6706" i="11"/>
  <c r="E6702" i="11"/>
  <c r="E6698" i="11"/>
  <c r="E6694" i="11"/>
  <c r="E6690" i="11"/>
  <c r="E6686" i="11"/>
  <c r="E6682" i="11"/>
  <c r="E6678" i="11"/>
  <c r="E6674" i="11"/>
  <c r="E6670" i="11"/>
  <c r="E6666" i="11"/>
  <c r="E6662" i="11"/>
  <c r="E6658" i="11"/>
  <c r="E6654" i="11"/>
  <c r="E6650" i="11"/>
  <c r="E6646" i="11"/>
  <c r="E6642" i="11"/>
  <c r="E6638" i="11"/>
  <c r="E6634" i="11"/>
  <c r="E6630" i="11"/>
  <c r="E6626" i="11"/>
  <c r="E6622" i="11"/>
  <c r="E6618" i="11"/>
  <c r="E6614" i="11"/>
  <c r="E6610" i="11"/>
  <c r="E6606" i="11"/>
  <c r="E6602" i="11"/>
  <c r="E6598" i="11"/>
  <c r="E6594" i="11"/>
  <c r="E6590" i="11"/>
  <c r="E6586" i="11"/>
  <c r="E6582" i="11"/>
  <c r="E6578" i="11"/>
  <c r="E6574" i="11"/>
  <c r="E6570" i="11"/>
  <c r="E6566" i="11"/>
  <c r="E6562" i="11"/>
  <c r="E6558" i="11"/>
  <c r="E6554" i="11"/>
  <c r="E6550" i="11"/>
  <c r="E6546" i="11"/>
  <c r="E6542" i="11"/>
  <c r="E6538" i="11"/>
  <c r="E6534" i="11"/>
  <c r="E6530" i="11"/>
  <c r="E6526" i="11"/>
  <c r="E6522" i="11"/>
  <c r="E6518" i="11"/>
  <c r="E6514" i="11"/>
  <c r="E6510" i="11"/>
  <c r="E6506" i="11"/>
  <c r="E6502" i="11"/>
  <c r="E6498" i="11"/>
  <c r="E6494" i="11"/>
  <c r="E6490" i="11"/>
  <c r="E6486" i="11"/>
  <c r="E6482" i="11"/>
  <c r="E6478" i="11"/>
  <c r="E6474" i="11"/>
  <c r="E6470" i="11"/>
  <c r="E6466" i="11"/>
  <c r="E6462" i="11"/>
  <c r="E6458" i="11"/>
  <c r="E6454" i="11"/>
  <c r="E6450" i="11"/>
  <c r="E6446" i="11"/>
  <c r="E6442" i="11"/>
  <c r="E6438" i="11"/>
  <c r="E6434" i="11"/>
  <c r="E6430" i="11"/>
  <c r="E6426" i="11"/>
  <c r="E6422" i="11"/>
  <c r="E6418" i="11"/>
  <c r="E6414" i="11"/>
  <c r="E6410" i="11"/>
  <c r="E6406" i="11"/>
  <c r="E6402" i="11"/>
  <c r="E6398" i="11"/>
  <c r="E6394" i="11"/>
  <c r="E6390" i="11"/>
  <c r="E6386" i="11"/>
  <c r="E6382" i="11"/>
  <c r="E6378" i="11"/>
  <c r="E6374" i="11"/>
  <c r="E6370" i="11"/>
  <c r="E6366" i="11"/>
  <c r="E6362" i="11"/>
  <c r="E6358" i="11"/>
  <c r="E6354" i="11"/>
  <c r="E6350" i="11"/>
  <c r="E6346" i="11"/>
  <c r="E6342" i="11"/>
  <c r="E6338" i="11"/>
  <c r="E6334" i="11"/>
  <c r="E6330" i="11"/>
  <c r="E6326" i="11"/>
  <c r="E6322" i="11"/>
  <c r="E6318" i="11"/>
  <c r="E6314" i="11"/>
  <c r="E6310" i="11"/>
  <c r="E6306" i="11"/>
  <c r="E6302" i="11"/>
  <c r="E6298" i="11"/>
  <c r="E6294" i="11"/>
  <c r="E6290" i="11"/>
  <c r="E6286" i="11"/>
  <c r="E6282" i="11"/>
  <c r="E6278" i="11"/>
  <c r="E6274" i="11"/>
  <c r="E6270" i="11"/>
  <c r="E6266" i="11"/>
  <c r="E6262" i="11"/>
  <c r="E6258" i="11"/>
  <c r="E6254" i="11"/>
  <c r="E6250" i="11"/>
  <c r="E6246" i="11"/>
  <c r="E6242" i="11"/>
  <c r="E6238" i="11"/>
  <c r="E6234" i="11"/>
  <c r="E6230" i="11"/>
  <c r="E6226" i="11"/>
  <c r="E6222" i="11"/>
  <c r="E6218" i="11"/>
  <c r="E6214" i="11"/>
  <c r="E6210" i="11"/>
  <c r="E6206" i="11"/>
  <c r="E6202" i="11"/>
  <c r="E6198" i="11"/>
  <c r="E6194" i="11"/>
  <c r="E6190" i="11"/>
  <c r="E6186" i="11"/>
  <c r="E6182" i="11"/>
  <c r="E6178" i="11"/>
  <c r="E6174" i="11"/>
  <c r="E6170" i="11"/>
  <c r="E6166" i="11"/>
  <c r="E6162" i="11"/>
  <c r="E6158" i="11"/>
  <c r="E6154" i="11"/>
  <c r="E6150" i="11"/>
  <c r="E6146" i="11"/>
  <c r="E6142" i="11"/>
  <c r="E6138" i="11"/>
  <c r="E6134" i="11"/>
  <c r="E6130" i="11"/>
  <c r="E6126" i="11"/>
  <c r="E6122" i="11"/>
  <c r="E6118" i="11"/>
  <c r="E6114" i="11"/>
  <c r="E6110" i="11"/>
  <c r="E6106" i="11"/>
  <c r="E6102" i="11"/>
  <c r="E6098" i="11"/>
  <c r="E6094" i="11"/>
  <c r="E6090" i="11"/>
  <c r="E6086" i="11"/>
  <c r="E6082" i="11"/>
  <c r="E6078" i="11"/>
  <c r="E6074" i="11"/>
  <c r="E6070" i="11"/>
  <c r="E6066" i="11"/>
  <c r="E6062" i="11"/>
  <c r="E6058" i="11"/>
  <c r="E6054" i="11"/>
  <c r="E6050" i="11"/>
  <c r="E6046" i="11"/>
  <c r="E6042" i="11"/>
  <c r="E6038" i="11"/>
  <c r="E6034" i="11"/>
  <c r="E6030" i="11"/>
  <c r="E6026" i="11"/>
  <c r="E6022" i="11"/>
  <c r="E6018" i="11"/>
  <c r="E6014" i="11"/>
  <c r="E6010" i="11"/>
  <c r="E6006" i="11"/>
  <c r="E6002" i="11"/>
  <c r="E5998" i="11"/>
  <c r="E5994" i="11"/>
  <c r="E5990" i="11"/>
  <c r="E5986" i="11"/>
  <c r="E5982" i="11"/>
  <c r="E5978" i="11"/>
  <c r="E5974" i="11"/>
  <c r="E5970" i="11"/>
  <c r="E5966" i="11"/>
  <c r="E5962" i="11"/>
  <c r="E5958" i="11"/>
  <c r="E5954" i="11"/>
  <c r="E5950" i="11"/>
  <c r="E5946" i="11"/>
  <c r="E5942" i="11"/>
  <c r="E5938" i="11"/>
  <c r="E5934" i="11"/>
  <c r="E5930" i="11"/>
  <c r="E5926" i="11"/>
  <c r="E5922" i="11"/>
  <c r="E5918" i="11"/>
  <c r="E5914" i="11"/>
  <c r="E5910" i="11"/>
  <c r="E5906" i="11"/>
  <c r="E5902" i="11"/>
  <c r="E5898" i="11"/>
  <c r="E5894" i="11"/>
  <c r="E5890" i="11"/>
  <c r="E5886" i="11"/>
  <c r="E5882" i="11"/>
  <c r="E5878" i="11"/>
  <c r="E5874" i="11"/>
  <c r="E5870" i="11"/>
  <c r="E5866" i="11"/>
  <c r="E5862" i="11"/>
  <c r="E5858" i="11"/>
  <c r="E5854" i="11"/>
  <c r="E5850" i="11"/>
  <c r="E5846" i="11"/>
  <c r="E5842" i="11"/>
  <c r="E5838" i="11"/>
  <c r="E5834" i="11"/>
  <c r="E5830" i="11"/>
  <c r="E5826" i="11"/>
  <c r="E5822" i="11"/>
  <c r="E5818" i="11"/>
  <c r="E5814" i="11"/>
  <c r="E5810" i="11"/>
  <c r="E5806" i="11"/>
  <c r="E5802" i="11"/>
  <c r="E5798" i="11"/>
  <c r="E5794" i="11"/>
  <c r="E5790" i="11"/>
  <c r="E5786" i="11"/>
  <c r="E5782" i="11"/>
  <c r="E5778" i="11"/>
  <c r="E5774" i="11"/>
  <c r="E5770" i="11"/>
  <c r="E5766" i="11"/>
  <c r="E5762" i="11"/>
  <c r="E5758" i="11"/>
  <c r="E5754" i="11"/>
  <c r="E5750" i="11"/>
  <c r="E5746" i="11"/>
  <c r="E5742" i="11"/>
  <c r="E5738" i="11"/>
  <c r="E5734" i="11"/>
  <c r="E5730" i="11"/>
  <c r="E5726" i="11"/>
  <c r="E5722" i="11"/>
  <c r="E5718" i="11"/>
  <c r="E5714" i="11"/>
  <c r="E5710" i="11"/>
  <c r="E5706" i="11"/>
  <c r="E5702" i="11"/>
  <c r="E5698" i="11"/>
  <c r="E5694" i="11"/>
  <c r="E5690" i="11"/>
  <c r="E5686" i="11"/>
  <c r="E5682" i="11"/>
  <c r="E5678" i="11"/>
  <c r="E5674" i="11"/>
  <c r="E5670" i="11"/>
  <c r="E5666" i="11"/>
  <c r="E5662" i="11"/>
  <c r="E5658" i="11"/>
  <c r="E5654" i="11"/>
  <c r="E5650" i="11"/>
  <c r="E5646" i="11"/>
  <c r="E5642" i="11"/>
  <c r="E5638" i="11"/>
  <c r="E5634" i="11"/>
  <c r="E5630" i="11"/>
  <c r="E5626" i="11"/>
  <c r="E5622" i="11"/>
  <c r="E5618" i="11"/>
  <c r="E5614" i="11"/>
  <c r="E5610" i="11"/>
  <c r="E5606" i="11"/>
  <c r="E5602" i="11"/>
  <c r="E5598" i="11"/>
  <c r="E5594" i="11"/>
  <c r="E5590" i="11"/>
  <c r="E5586" i="11"/>
  <c r="E5582" i="11"/>
  <c r="E5578" i="11"/>
  <c r="E5574" i="11"/>
  <c r="E5570" i="11"/>
  <c r="E5566" i="11"/>
  <c r="E5562" i="11"/>
  <c r="E5558" i="11"/>
  <c r="E5554" i="11"/>
  <c r="E5550" i="11"/>
  <c r="E5546" i="11"/>
  <c r="E5542" i="11"/>
  <c r="E5538" i="11"/>
  <c r="E5534" i="11"/>
  <c r="E5530" i="11"/>
  <c r="E5526" i="11"/>
  <c r="E5522" i="11"/>
  <c r="E5518" i="11"/>
  <c r="E5514" i="11"/>
  <c r="E5510" i="11"/>
  <c r="E5506" i="11"/>
  <c r="E5502" i="11"/>
  <c r="E5498" i="11"/>
  <c r="E5494" i="11"/>
  <c r="E5490" i="11"/>
  <c r="E5486" i="11"/>
  <c r="E5482" i="11"/>
  <c r="E5478" i="11"/>
  <c r="E5474" i="11"/>
  <c r="E5470" i="11"/>
  <c r="E5466" i="11"/>
  <c r="E5462" i="11"/>
  <c r="E5458" i="11"/>
  <c r="E5454" i="11"/>
  <c r="E5450" i="11"/>
  <c r="E5446" i="11"/>
  <c r="E5442" i="11"/>
  <c r="E5438" i="11"/>
  <c r="E5434" i="11"/>
  <c r="E5430" i="11"/>
  <c r="E5426" i="11"/>
  <c r="E5422" i="11"/>
  <c r="E5418" i="11"/>
  <c r="E5414" i="11"/>
  <c r="E5410" i="11"/>
  <c r="E5406" i="11"/>
  <c r="E5402" i="11"/>
  <c r="E5398" i="11"/>
  <c r="E5394" i="11"/>
  <c r="E5390" i="11"/>
  <c r="E5386" i="11"/>
  <c r="E5382" i="11"/>
  <c r="E5378" i="11"/>
  <c r="E5374" i="11"/>
  <c r="E5370" i="11"/>
  <c r="E5366" i="11"/>
  <c r="E5362" i="11"/>
  <c r="E5358" i="11"/>
  <c r="E5354" i="11"/>
  <c r="E5350" i="11"/>
  <c r="E5346" i="11"/>
  <c r="E5342" i="11"/>
  <c r="E5338" i="11"/>
  <c r="E5334" i="11"/>
  <c r="E5330" i="11"/>
  <c r="E5326" i="11"/>
  <c r="E5322" i="11"/>
  <c r="E5318" i="11"/>
  <c r="E5314" i="11"/>
  <c r="E5310" i="11"/>
  <c r="E5306" i="11"/>
  <c r="E5302" i="11"/>
  <c r="E5298" i="11"/>
  <c r="E5294" i="11"/>
  <c r="E5290" i="11"/>
  <c r="E5286" i="11"/>
  <c r="E5282" i="11"/>
  <c r="E5278" i="11"/>
  <c r="E5274" i="11"/>
  <c r="E5270" i="11"/>
  <c r="E5266" i="11"/>
  <c r="E5262" i="11"/>
  <c r="E5258" i="11"/>
  <c r="E5254" i="11"/>
  <c r="E5250" i="11"/>
  <c r="E5246" i="11"/>
  <c r="E5242" i="11"/>
  <c r="E5238" i="11"/>
  <c r="E5234" i="11"/>
  <c r="E5230" i="11"/>
  <c r="E5226" i="11"/>
  <c r="E5222" i="11"/>
  <c r="E5218" i="11"/>
  <c r="E5214" i="11"/>
  <c r="E5210" i="11"/>
  <c r="E5206" i="11"/>
  <c r="E5202" i="11"/>
  <c r="E5198" i="11"/>
  <c r="E5194" i="11"/>
  <c r="E5190" i="11"/>
  <c r="E5186" i="11"/>
  <c r="E5182" i="11"/>
  <c r="E5178" i="11"/>
  <c r="E5174" i="11"/>
  <c r="E5170" i="11"/>
  <c r="E5166" i="11"/>
  <c r="E5162" i="11"/>
  <c r="E5158" i="11"/>
  <c r="E5154" i="11"/>
  <c r="E5150" i="11"/>
  <c r="E5146" i="11"/>
  <c r="E5142" i="11"/>
  <c r="E5138" i="11"/>
  <c r="E5134" i="11"/>
  <c r="E5130" i="11"/>
  <c r="E5126" i="11"/>
  <c r="E5122" i="11"/>
  <c r="E5118" i="11"/>
  <c r="E5114" i="11"/>
  <c r="E5110" i="11"/>
  <c r="E5106" i="11"/>
  <c r="E5102" i="11"/>
  <c r="E5098" i="11"/>
  <c r="E5094" i="11"/>
  <c r="E5090" i="11"/>
  <c r="E5086" i="11"/>
  <c r="E5082" i="11"/>
  <c r="E5078" i="11"/>
  <c r="E5074" i="11"/>
  <c r="E5070" i="11"/>
  <c r="E5066" i="11"/>
  <c r="E5062" i="11"/>
  <c r="E5058" i="11"/>
  <c r="E5054" i="11"/>
  <c r="E5050" i="11"/>
  <c r="E5046" i="11"/>
  <c r="E5042" i="11"/>
  <c r="E5038" i="11"/>
  <c r="E5034" i="11"/>
  <c r="E5030" i="11"/>
  <c r="E5026" i="11"/>
  <c r="E5022" i="11"/>
  <c r="E5018" i="11"/>
  <c r="E5014" i="11"/>
  <c r="E5010" i="11"/>
  <c r="E5006" i="11"/>
  <c r="E5002" i="11"/>
  <c r="E4998" i="11"/>
  <c r="E4994" i="11"/>
  <c r="E4990" i="11"/>
  <c r="E4986" i="11"/>
  <c r="E4982" i="11"/>
  <c r="E4978" i="11"/>
  <c r="E4974" i="11"/>
  <c r="E4970" i="11"/>
  <c r="E4966" i="11"/>
  <c r="E4962" i="11"/>
  <c r="E4958" i="11"/>
  <c r="E4954" i="11"/>
  <c r="E4950" i="11"/>
  <c r="E4946" i="11"/>
  <c r="E4942" i="11"/>
  <c r="E4938" i="11"/>
  <c r="E4934" i="11"/>
  <c r="E4930" i="11"/>
  <c r="E4926" i="11"/>
  <c r="E4922" i="11"/>
  <c r="E4918" i="11"/>
  <c r="E4914" i="11"/>
  <c r="E4910" i="11"/>
  <c r="E4906" i="11"/>
  <c r="E4902" i="11"/>
  <c r="E4898" i="11"/>
  <c r="E4894" i="11"/>
  <c r="E4890" i="11"/>
  <c r="E4886" i="11"/>
  <c r="E4882" i="11"/>
  <c r="E4878" i="11"/>
  <c r="E4874" i="11"/>
  <c r="E4870" i="11"/>
  <c r="E4866" i="11"/>
  <c r="E4862" i="11"/>
  <c r="E4858" i="11"/>
  <c r="E4854" i="11"/>
  <c r="E4850" i="11"/>
  <c r="E4846" i="11"/>
  <c r="E4842" i="11"/>
  <c r="E4838" i="11"/>
  <c r="E4834" i="11"/>
  <c r="E4830" i="11"/>
  <c r="E4826" i="11"/>
  <c r="E4822" i="11"/>
  <c r="E4818" i="11"/>
  <c r="E4814" i="11"/>
  <c r="E4810" i="11"/>
  <c r="E4806" i="11"/>
  <c r="E4802" i="11"/>
  <c r="E4798" i="11"/>
  <c r="E4794" i="11"/>
  <c r="E4790" i="11"/>
  <c r="E4786" i="11"/>
  <c r="E4782" i="11"/>
  <c r="E4778" i="11"/>
  <c r="E4774" i="11"/>
  <c r="E4770" i="11"/>
  <c r="E4766" i="11"/>
  <c r="E4762" i="11"/>
  <c r="E4758" i="11"/>
  <c r="E4754" i="11"/>
  <c r="E4750" i="11"/>
  <c r="E4746" i="11"/>
  <c r="E4742" i="11"/>
  <c r="E4738" i="11"/>
  <c r="E4734" i="11"/>
  <c r="E4730" i="11"/>
  <c r="E4726" i="11"/>
  <c r="E4722" i="11"/>
  <c r="E4718" i="11"/>
  <c r="E4714" i="11"/>
  <c r="E4710" i="11"/>
  <c r="E4706" i="11"/>
  <c r="E4702" i="11"/>
  <c r="E4698" i="11"/>
  <c r="E4694" i="11"/>
  <c r="E4690" i="11"/>
  <c r="E4686" i="11"/>
  <c r="E4682" i="11"/>
  <c r="E4678" i="11"/>
  <c r="E4674" i="11"/>
  <c r="E4670" i="11"/>
  <c r="E4666" i="11"/>
  <c r="E4662" i="11"/>
  <c r="E4658" i="11"/>
  <c r="E4654" i="11"/>
  <c r="E4650" i="11"/>
  <c r="E4646" i="11"/>
  <c r="E4642" i="11"/>
  <c r="E4638" i="11"/>
  <c r="E4634" i="11"/>
  <c r="E4630" i="11"/>
  <c r="E4626" i="11"/>
  <c r="E4622" i="11"/>
  <c r="E4618" i="11"/>
  <c r="E4614" i="11"/>
  <c r="E4610" i="11"/>
  <c r="E4606" i="11"/>
  <c r="E4602" i="11"/>
  <c r="E4598" i="11"/>
  <c r="E4594" i="11"/>
  <c r="E4590" i="11"/>
  <c r="E4586" i="11"/>
  <c r="E4582" i="11"/>
  <c r="E4578" i="11"/>
  <c r="E4574" i="11"/>
  <c r="E4570" i="11"/>
  <c r="E4566" i="11"/>
  <c r="E4562" i="11"/>
  <c r="E4558" i="11"/>
  <c r="E4554" i="11"/>
  <c r="E4550" i="11"/>
  <c r="E4546" i="11"/>
  <c r="E4542" i="11"/>
  <c r="E4538" i="11"/>
  <c r="E4534" i="11"/>
  <c r="E4530" i="11"/>
  <c r="E4526" i="11"/>
  <c r="E4522" i="11"/>
  <c r="E4518" i="11"/>
  <c r="E4514" i="11"/>
  <c r="E4510" i="11"/>
  <c r="E4506" i="11"/>
  <c r="E4502" i="11"/>
  <c r="E4498" i="11"/>
  <c r="E4494" i="11"/>
  <c r="E4490" i="11"/>
  <c r="E4486" i="11"/>
  <c r="E4482" i="11"/>
  <c r="E4478" i="11"/>
  <c r="E4474" i="11"/>
  <c r="E4470" i="11"/>
  <c r="E4466" i="11"/>
  <c r="E4462" i="11"/>
  <c r="E4458" i="11"/>
  <c r="E4454" i="11"/>
  <c r="E4450" i="11"/>
  <c r="E4446" i="11"/>
  <c r="E4442" i="11"/>
  <c r="E4438" i="11"/>
  <c r="E4434" i="11"/>
  <c r="E4430" i="11"/>
  <c r="E4426" i="11"/>
  <c r="E4422" i="11"/>
  <c r="E4418" i="11"/>
  <c r="E4414" i="11"/>
  <c r="E4410" i="11"/>
  <c r="E4406" i="11"/>
  <c r="E4402" i="11"/>
  <c r="E4398" i="11"/>
  <c r="E4394" i="11"/>
  <c r="E4390" i="11"/>
  <c r="E4386" i="11"/>
  <c r="E4382" i="11"/>
  <c r="E4378" i="11"/>
  <c r="E4374" i="11"/>
  <c r="E4370" i="11"/>
  <c r="E4366" i="11"/>
  <c r="E4362" i="11"/>
  <c r="E4358" i="11"/>
  <c r="E4354" i="11"/>
  <c r="E4350" i="11"/>
  <c r="E4346" i="11"/>
  <c r="E4342" i="11"/>
  <c r="E4338" i="11"/>
  <c r="E4334" i="11"/>
  <c r="E4330" i="11"/>
  <c r="E4326" i="11"/>
  <c r="E4322" i="11"/>
  <c r="E4318" i="11"/>
  <c r="E4314" i="11"/>
  <c r="E4310" i="11"/>
  <c r="E4306" i="11"/>
  <c r="E4302" i="11"/>
  <c r="E4298" i="11"/>
  <c r="E4294" i="11"/>
  <c r="E4290" i="11"/>
  <c r="E4286" i="11"/>
  <c r="E4282" i="11"/>
  <c r="E4278" i="11"/>
  <c r="E4274" i="11"/>
  <c r="E4270" i="11"/>
  <c r="E4266" i="11"/>
  <c r="E4262" i="11"/>
  <c r="E4258" i="11"/>
  <c r="E4254" i="11"/>
  <c r="E4250" i="11"/>
  <c r="E4246" i="11"/>
  <c r="E4242" i="11"/>
  <c r="E4238" i="11"/>
  <c r="E4234" i="11"/>
  <c r="E4230" i="11"/>
  <c r="E4226" i="11"/>
  <c r="E4222" i="11"/>
  <c r="E4218" i="11"/>
  <c r="E4214" i="11"/>
  <c r="E4210" i="11"/>
  <c r="E4206" i="11"/>
  <c r="E4202" i="11"/>
  <c r="E4198" i="11"/>
  <c r="E4194" i="11"/>
  <c r="E4190" i="11"/>
  <c r="E4186" i="11"/>
  <c r="E4182" i="11"/>
  <c r="E4178" i="11"/>
  <c r="E4174" i="11"/>
  <c r="E4170" i="11"/>
  <c r="E4166" i="11"/>
  <c r="E4162" i="11"/>
  <c r="E4158" i="11"/>
  <c r="E4154" i="11"/>
  <c r="E4150" i="11"/>
  <c r="E4146" i="11"/>
  <c r="E4142" i="11"/>
  <c r="E4138" i="11"/>
  <c r="E4134" i="11"/>
  <c r="E4130" i="11"/>
  <c r="E4126" i="11"/>
  <c r="E4122" i="11"/>
  <c r="E4118" i="11"/>
  <c r="E4114" i="11"/>
  <c r="E4110" i="11"/>
  <c r="E4106" i="11"/>
  <c r="E4102" i="11"/>
  <c r="E4098" i="11"/>
  <c r="E4094" i="11"/>
  <c r="E4090" i="11"/>
  <c r="E4086" i="11"/>
  <c r="E4082" i="11"/>
  <c r="E4078" i="11"/>
  <c r="E4074" i="11"/>
  <c r="E4070" i="11"/>
  <c r="E4066" i="11"/>
  <c r="E4062" i="11"/>
  <c r="E4058" i="11"/>
  <c r="E4054" i="11"/>
  <c r="E4050" i="11"/>
  <c r="E4046" i="11"/>
  <c r="E4042" i="11"/>
  <c r="E4038" i="11"/>
  <c r="E4034" i="11"/>
  <c r="E4030" i="11"/>
  <c r="E4026" i="11"/>
  <c r="E4022" i="11"/>
  <c r="E4018" i="11"/>
  <c r="E4014" i="11"/>
  <c r="E4010" i="11"/>
  <c r="E4006" i="11"/>
  <c r="E4002" i="11"/>
  <c r="E3998" i="11"/>
  <c r="E3994" i="11"/>
  <c r="E3990" i="11"/>
  <c r="E3986" i="11"/>
  <c r="E10013" i="11"/>
  <c r="E10009" i="11"/>
  <c r="E10005" i="11"/>
  <c r="E10001" i="11"/>
  <c r="E9997" i="11"/>
  <c r="E9993" i="11"/>
  <c r="E9989" i="11"/>
  <c r="E9985" i="11"/>
  <c r="E9981" i="11"/>
  <c r="E9977" i="11"/>
  <c r="E9973" i="11"/>
  <c r="E9969" i="11"/>
  <c r="E9965" i="11"/>
  <c r="E9961" i="11"/>
  <c r="E9957" i="11"/>
  <c r="E9953" i="11"/>
  <c r="E9949" i="11"/>
  <c r="E9945" i="11"/>
  <c r="E9941" i="11"/>
  <c r="E9937" i="11"/>
  <c r="E9933" i="11"/>
  <c r="E9929" i="11"/>
  <c r="E9925" i="11"/>
  <c r="E9921" i="11"/>
  <c r="E9917" i="11"/>
  <c r="E9913" i="11"/>
  <c r="E9909" i="11"/>
  <c r="E9905" i="11"/>
  <c r="E9901" i="11"/>
  <c r="E9897" i="11"/>
  <c r="E9893" i="11"/>
  <c r="E9889" i="11"/>
  <c r="E9885" i="11"/>
  <c r="E9881" i="11"/>
  <c r="E9877" i="11"/>
  <c r="E9873" i="11"/>
  <c r="E9869" i="11"/>
  <c r="E9865" i="11"/>
  <c r="E9861" i="11"/>
  <c r="E9857" i="11"/>
  <c r="E9853" i="11"/>
  <c r="E9849" i="11"/>
  <c r="E9845" i="11"/>
  <c r="E9841" i="11"/>
  <c r="E9837" i="11"/>
  <c r="E9833" i="11"/>
  <c r="E9829" i="11"/>
  <c r="E9825" i="11"/>
  <c r="E9821" i="11"/>
  <c r="E9817" i="11"/>
  <c r="E9813" i="11"/>
  <c r="E9809" i="11"/>
  <c r="E9805" i="11"/>
  <c r="E9801" i="11"/>
  <c r="E9797" i="11"/>
  <c r="E9793" i="11"/>
  <c r="E9789" i="11"/>
  <c r="E9785" i="11"/>
  <c r="E9781" i="11"/>
  <c r="E9777" i="11"/>
  <c r="E9773" i="11"/>
  <c r="E9769" i="11"/>
  <c r="E9765" i="11"/>
  <c r="E9761" i="11"/>
  <c r="E9757" i="11"/>
  <c r="E9753" i="11"/>
  <c r="E9749" i="11"/>
  <c r="E9745" i="11"/>
  <c r="E9741" i="11"/>
  <c r="E9737" i="11"/>
  <c r="E9733" i="11"/>
  <c r="E9729" i="11"/>
  <c r="E9725" i="11"/>
  <c r="E9721" i="11"/>
  <c r="E9717" i="11"/>
  <c r="E9713" i="11"/>
  <c r="E9709" i="11"/>
  <c r="E9705" i="11"/>
  <c r="E9701" i="11"/>
  <c r="E9697" i="11"/>
  <c r="E9693" i="11"/>
  <c r="E9689" i="11"/>
  <c r="E9685" i="11"/>
  <c r="E9681" i="11"/>
  <c r="E9677" i="11"/>
  <c r="E9673" i="11"/>
  <c r="E9669" i="11"/>
  <c r="E9665" i="11"/>
  <c r="E9661" i="11"/>
  <c r="E9657" i="11"/>
  <c r="E9653" i="11"/>
  <c r="E9649" i="11"/>
  <c r="E9645" i="11"/>
  <c r="E9641" i="11"/>
  <c r="E9637" i="11"/>
  <c r="E9633" i="11"/>
  <c r="E9629" i="11"/>
  <c r="E9625" i="11"/>
  <c r="E9621" i="11"/>
  <c r="E9617" i="11"/>
  <c r="E9613" i="11"/>
  <c r="E9609" i="11"/>
  <c r="E9605" i="11"/>
  <c r="E9601" i="11"/>
  <c r="E9597" i="11"/>
  <c r="E9593" i="11"/>
  <c r="E9589" i="11"/>
  <c r="E9585" i="11"/>
  <c r="E9581" i="11"/>
  <c r="E9577" i="11"/>
  <c r="E9573" i="11"/>
  <c r="E9569" i="11"/>
  <c r="E9565" i="11"/>
  <c r="E9561" i="11"/>
  <c r="E9557" i="11"/>
  <c r="E9553" i="11"/>
  <c r="E9549" i="11"/>
  <c r="E9545" i="11"/>
  <c r="E9541" i="11"/>
  <c r="E9537" i="11"/>
  <c r="E9533" i="11"/>
  <c r="E9529" i="11"/>
  <c r="E9525" i="11"/>
  <c r="E9521" i="11"/>
  <c r="E9517" i="11"/>
  <c r="E9513" i="11"/>
  <c r="E9509" i="11"/>
  <c r="E9505" i="11"/>
  <c r="E9501" i="11"/>
  <c r="E9497" i="11"/>
  <c r="E9493" i="11"/>
  <c r="E9489" i="11"/>
  <c r="E9485" i="11"/>
  <c r="E9481" i="11"/>
  <c r="E9477" i="11"/>
  <c r="E9473" i="11"/>
  <c r="E9469" i="11"/>
  <c r="E9465" i="11"/>
  <c r="E9461" i="11"/>
  <c r="E9457" i="11"/>
  <c r="E9453" i="11"/>
  <c r="E9449" i="11"/>
  <c r="E9445" i="11"/>
  <c r="E9441" i="11"/>
  <c r="E9437" i="11"/>
  <c r="E9433" i="11"/>
  <c r="E9429" i="11"/>
  <c r="E9425" i="11"/>
  <c r="E9421" i="11"/>
  <c r="E9417" i="11"/>
  <c r="E9413" i="11"/>
  <c r="E9409" i="11"/>
  <c r="E9405" i="11"/>
  <c r="E9401" i="11"/>
  <c r="E9397" i="11"/>
  <c r="E9393" i="11"/>
  <c r="E9389" i="11"/>
  <c r="E9385" i="11"/>
  <c r="E9381" i="11"/>
  <c r="E9377" i="11"/>
  <c r="E9373" i="11"/>
  <c r="E9369" i="11"/>
  <c r="E9365" i="11"/>
  <c r="E9361" i="11"/>
  <c r="E9357" i="11"/>
  <c r="E9353" i="11"/>
  <c r="E9349" i="11"/>
  <c r="E9345" i="11"/>
  <c r="E9341" i="11"/>
  <c r="E9337" i="11"/>
  <c r="E9333" i="11"/>
  <c r="E9329" i="11"/>
  <c r="E9325" i="11"/>
  <c r="E9321" i="11"/>
  <c r="E9317" i="11"/>
  <c r="E9313" i="11"/>
  <c r="E9309" i="11"/>
  <c r="E9305" i="11"/>
  <c r="E9301" i="11"/>
  <c r="E9297" i="11"/>
  <c r="E9293" i="11"/>
  <c r="E9289" i="11"/>
  <c r="E9285" i="11"/>
  <c r="E9281" i="11"/>
  <c r="E9277" i="11"/>
  <c r="E9273" i="11"/>
  <c r="E9269" i="11"/>
  <c r="E9265" i="11"/>
  <c r="E9261" i="11"/>
  <c r="E9257" i="11"/>
  <c r="E9253" i="11"/>
  <c r="E9249" i="11"/>
  <c r="E9245" i="11"/>
  <c r="E9241" i="11"/>
  <c r="E9237" i="11"/>
  <c r="E9233" i="11"/>
  <c r="E9229" i="11"/>
  <c r="E9225" i="11"/>
  <c r="E9221" i="11"/>
  <c r="E9217" i="11"/>
  <c r="E9213" i="11"/>
  <c r="E9209" i="11"/>
  <c r="E9205" i="11"/>
  <c r="E9201" i="11"/>
  <c r="E9197" i="11"/>
  <c r="E9193" i="11"/>
  <c r="E9189" i="11"/>
  <c r="E9185" i="11"/>
  <c r="E9181" i="11"/>
  <c r="E9177" i="11"/>
  <c r="E9173" i="11"/>
  <c r="E9169" i="11"/>
  <c r="E9165" i="11"/>
  <c r="E9161" i="11"/>
  <c r="E9157" i="11"/>
  <c r="E9153" i="11"/>
  <c r="E9149" i="11"/>
  <c r="E9145" i="11"/>
  <c r="E9141" i="11"/>
  <c r="E9137" i="11"/>
  <c r="E9133" i="11"/>
  <c r="E9129" i="11"/>
  <c r="E9125" i="11"/>
  <c r="E9121" i="11"/>
  <c r="E9117" i="11"/>
  <c r="E9113" i="11"/>
  <c r="E9109" i="11"/>
  <c r="E9105" i="11"/>
  <c r="E9101" i="11"/>
  <c r="E9097" i="11"/>
  <c r="E9093" i="11"/>
  <c r="E9089" i="11"/>
  <c r="E9085" i="11"/>
  <c r="E9081" i="11"/>
  <c r="E9077" i="11"/>
  <c r="E9073" i="11"/>
  <c r="E9069" i="11"/>
  <c r="E9065" i="11"/>
  <c r="E9061" i="11"/>
  <c r="E9057" i="11"/>
  <c r="E9053" i="11"/>
  <c r="E9049" i="11"/>
  <c r="E9045" i="11"/>
  <c r="E9041" i="11"/>
  <c r="E9037" i="11"/>
  <c r="E9033" i="11"/>
  <c r="E9029" i="11"/>
  <c r="E9025" i="11"/>
  <c r="E9021" i="11"/>
  <c r="E9017" i="11"/>
  <c r="E9013" i="11"/>
  <c r="E9009" i="11"/>
  <c r="E9005" i="11"/>
  <c r="E9001" i="11"/>
  <c r="E8997" i="11"/>
  <c r="E8993" i="11"/>
  <c r="E8989" i="11"/>
  <c r="E8985" i="11"/>
  <c r="E8981" i="11"/>
  <c r="E8977" i="11"/>
  <c r="E8973" i="11"/>
  <c r="E8969" i="11"/>
  <c r="E8965" i="11"/>
  <c r="E8961" i="11"/>
  <c r="E8957" i="11"/>
  <c r="E8953" i="11"/>
  <c r="E8949" i="11"/>
  <c r="E8945" i="11"/>
  <c r="E8941" i="11"/>
  <c r="E8937" i="11"/>
  <c r="E8933" i="11"/>
  <c r="E8929" i="11"/>
  <c r="E8925" i="11"/>
  <c r="E8921" i="11"/>
  <c r="E8917" i="11"/>
  <c r="E8913" i="11"/>
  <c r="E8909" i="11"/>
  <c r="E8905" i="11"/>
  <c r="E8901" i="11"/>
  <c r="E8897" i="11"/>
  <c r="E8893" i="11"/>
  <c r="E8889" i="11"/>
  <c r="E8885" i="11"/>
  <c r="E8881" i="11"/>
  <c r="E8877" i="11"/>
  <c r="E8873" i="11"/>
  <c r="E8869" i="11"/>
  <c r="E8865" i="11"/>
  <c r="E8861" i="11"/>
  <c r="E8857" i="11"/>
  <c r="E8853" i="11"/>
  <c r="E8849" i="11"/>
  <c r="E8845" i="11"/>
  <c r="E8841" i="11"/>
  <c r="E8837" i="11"/>
  <c r="E8833" i="11"/>
  <c r="E8829" i="11"/>
  <c r="E8825" i="11"/>
  <c r="E8821" i="11"/>
  <c r="E8817" i="11"/>
  <c r="E8813" i="11"/>
  <c r="E8809" i="11"/>
  <c r="E8805" i="11"/>
  <c r="E8801" i="11"/>
  <c r="E8797" i="11"/>
  <c r="E8793" i="11"/>
  <c r="E8789" i="11"/>
  <c r="E8785" i="11"/>
  <c r="E8781" i="11"/>
  <c r="E8777" i="11"/>
  <c r="E8773" i="11"/>
  <c r="E8769" i="11"/>
  <c r="E8765" i="11"/>
  <c r="E8761" i="11"/>
  <c r="E8757" i="11"/>
  <c r="E8753" i="11"/>
  <c r="E8749" i="11"/>
  <c r="E8745" i="11"/>
  <c r="E8741" i="11"/>
  <c r="E8737" i="11"/>
  <c r="E8733" i="11"/>
  <c r="E8729" i="11"/>
  <c r="E8725" i="11"/>
  <c r="E8721" i="11"/>
  <c r="E8717" i="11"/>
  <c r="E8713" i="11"/>
  <c r="E8709" i="11"/>
  <c r="E8705" i="11"/>
  <c r="E8701" i="11"/>
  <c r="E8697" i="11"/>
  <c r="E8693" i="11"/>
  <c r="E8689" i="11"/>
  <c r="E8685" i="11"/>
  <c r="E8681" i="11"/>
  <c r="E8677" i="11"/>
  <c r="E8673" i="11"/>
  <c r="E8669" i="11"/>
  <c r="E8665" i="11"/>
  <c r="E8661" i="11"/>
  <c r="E8657" i="11"/>
  <c r="E8653" i="11"/>
  <c r="E8649" i="11"/>
  <c r="E8645" i="11"/>
  <c r="E8641" i="11"/>
  <c r="E8637" i="11"/>
  <c r="E8633" i="11"/>
  <c r="E8629" i="11"/>
  <c r="E8625" i="11"/>
  <c r="E8621" i="11"/>
  <c r="E8617" i="11"/>
  <c r="E8613" i="11"/>
  <c r="E8609" i="11"/>
  <c r="E8605" i="11"/>
  <c r="E8601" i="11"/>
  <c r="E8597" i="11"/>
  <c r="E8593" i="11"/>
  <c r="E8589" i="11"/>
  <c r="E8585" i="11"/>
  <c r="E8581" i="11"/>
  <c r="E8577" i="11"/>
  <c r="E8573" i="11"/>
  <c r="E8569" i="11"/>
  <c r="E8565" i="11"/>
  <c r="E8561" i="11"/>
  <c r="E8557" i="11"/>
  <c r="E8553" i="11"/>
  <c r="E8549" i="11"/>
  <c r="E8545" i="11"/>
  <c r="E8541" i="11"/>
  <c r="E8537" i="11"/>
  <c r="E8533" i="11"/>
  <c r="E8529" i="11"/>
  <c r="E8525" i="11"/>
  <c r="E8521" i="11"/>
  <c r="E8517" i="11"/>
  <c r="E8513" i="11"/>
  <c r="E8509" i="11"/>
  <c r="E8505" i="11"/>
  <c r="E8501" i="11"/>
  <c r="E8497" i="11"/>
  <c r="E8493" i="11"/>
  <c r="E8489" i="11"/>
  <c r="E8485" i="11"/>
  <c r="E8481" i="11"/>
  <c r="E8477" i="11"/>
  <c r="E8473" i="11"/>
  <c r="E8469" i="11"/>
  <c r="E8465" i="11"/>
  <c r="E8461" i="11"/>
  <c r="E8457" i="11"/>
  <c r="E8453" i="11"/>
  <c r="E8449" i="11"/>
  <c r="E8445" i="11"/>
  <c r="E8441" i="11"/>
  <c r="E8437" i="11"/>
  <c r="E8433" i="11"/>
  <c r="E8429" i="11"/>
  <c r="E8425" i="11"/>
  <c r="E8421" i="11"/>
  <c r="E8417" i="11"/>
  <c r="E8413" i="11"/>
  <c r="E8409" i="11"/>
  <c r="E8405" i="11"/>
  <c r="E8401" i="11"/>
  <c r="E8397" i="11"/>
  <c r="E8393" i="11"/>
  <c r="E8389" i="11"/>
  <c r="E8385" i="11"/>
  <c r="E8381" i="11"/>
  <c r="E8377" i="11"/>
  <c r="E8373" i="11"/>
  <c r="E8369" i="11"/>
  <c r="E8365" i="11"/>
  <c r="E8361" i="11"/>
  <c r="E8357" i="11"/>
  <c r="E8353" i="11"/>
  <c r="E8349" i="11"/>
  <c r="E8345" i="11"/>
  <c r="E8341" i="11"/>
  <c r="E8337" i="11"/>
  <c r="E8333" i="11"/>
  <c r="E8329" i="11"/>
  <c r="E8325" i="11"/>
  <c r="E8321" i="11"/>
  <c r="E8317" i="11"/>
  <c r="E8313" i="11"/>
  <c r="E8309" i="11"/>
  <c r="E8305" i="11"/>
  <c r="E8301" i="11"/>
  <c r="E8297" i="11"/>
  <c r="E8293" i="11"/>
  <c r="E8289" i="11"/>
  <c r="E8285" i="11"/>
  <c r="E8281" i="11"/>
  <c r="E8277" i="11"/>
  <c r="E8273" i="11"/>
  <c r="E8269" i="11"/>
  <c r="E8265" i="11"/>
  <c r="E8261" i="11"/>
  <c r="E8257" i="11"/>
  <c r="E8253" i="11"/>
  <c r="E8249" i="11"/>
  <c r="E8245" i="11"/>
  <c r="E8241" i="11"/>
  <c r="E8237" i="11"/>
  <c r="E8233" i="11"/>
  <c r="E8229" i="11"/>
  <c r="E8225" i="11"/>
  <c r="E8221" i="11"/>
  <c r="E8217" i="11"/>
  <c r="E8213" i="11"/>
  <c r="E8209" i="11"/>
  <c r="E8205" i="11"/>
  <c r="E8201" i="11"/>
  <c r="E8197" i="11"/>
  <c r="E8193" i="11"/>
  <c r="E8189" i="11"/>
  <c r="E8185" i="11"/>
  <c r="E8181" i="11"/>
  <c r="E8177" i="11"/>
  <c r="E8173" i="11"/>
  <c r="E8169" i="11"/>
  <c r="E8165" i="11"/>
  <c r="E8161" i="11"/>
  <c r="E8157" i="11"/>
  <c r="E8153" i="11"/>
  <c r="E8149" i="11"/>
  <c r="E8145" i="11"/>
  <c r="E8141" i="11"/>
  <c r="E8137" i="11"/>
  <c r="E8133" i="11"/>
  <c r="E8129" i="11"/>
  <c r="E8125" i="11"/>
  <c r="E8121" i="11"/>
  <c r="E8117" i="11"/>
  <c r="E8113" i="11"/>
  <c r="E8109" i="11"/>
  <c r="E8105" i="11"/>
  <c r="E8101" i="11"/>
  <c r="E8097" i="11"/>
  <c r="E8093" i="11"/>
  <c r="E8089" i="11"/>
  <c r="E8085" i="11"/>
  <c r="E8081" i="11"/>
  <c r="E8077" i="11"/>
  <c r="E8073" i="11"/>
  <c r="E8069" i="11"/>
  <c r="E8065" i="11"/>
  <c r="E8061" i="11"/>
  <c r="E8057" i="11"/>
  <c r="E8053" i="11"/>
  <c r="E8049" i="11"/>
  <c r="E8045" i="11"/>
  <c r="E8041" i="11"/>
  <c r="E8037" i="11"/>
  <c r="E8033" i="11"/>
  <c r="E8029" i="11"/>
  <c r="E8025" i="11"/>
  <c r="E8021" i="11"/>
  <c r="E8017" i="11"/>
  <c r="E8013" i="11"/>
  <c r="E8009" i="11"/>
  <c r="E8005" i="11"/>
  <c r="E8001" i="11"/>
  <c r="E7997" i="11"/>
  <c r="E7993" i="11"/>
  <c r="E7989" i="11"/>
  <c r="E7985" i="11"/>
  <c r="E7981" i="11"/>
  <c r="E7977" i="11"/>
  <c r="E7973" i="11"/>
  <c r="E7969" i="11"/>
  <c r="E7965" i="11"/>
  <c r="E7961" i="11"/>
  <c r="E7957" i="11"/>
  <c r="E7953" i="11"/>
  <c r="E7949" i="11"/>
  <c r="E7945" i="11"/>
  <c r="E7941" i="11"/>
  <c r="E7937" i="11"/>
  <c r="E7933" i="11"/>
  <c r="E7929" i="11"/>
  <c r="E7925" i="11"/>
  <c r="E7921" i="11"/>
  <c r="E7917" i="11"/>
  <c r="E7913" i="11"/>
  <c r="E7909" i="11"/>
  <c r="E7905" i="11"/>
  <c r="E7901" i="11"/>
  <c r="E7897" i="11"/>
  <c r="E7893" i="11"/>
  <c r="E7889" i="11"/>
  <c r="E7885" i="11"/>
  <c r="E7881" i="11"/>
  <c r="E7877" i="11"/>
  <c r="E7873" i="11"/>
  <c r="E7869" i="11"/>
  <c r="E7865" i="11"/>
  <c r="E7861" i="11"/>
  <c r="E7857" i="11"/>
  <c r="E7853" i="11"/>
  <c r="E7849" i="11"/>
  <c r="E7845" i="11"/>
  <c r="E7841" i="11"/>
  <c r="E7837" i="11"/>
  <c r="E7833" i="11"/>
  <c r="E7829" i="11"/>
  <c r="E7825" i="11"/>
  <c r="E7821" i="11"/>
  <c r="E7817" i="11"/>
  <c r="E7813" i="11"/>
  <c r="E7809" i="11"/>
  <c r="E7805" i="11"/>
  <c r="E7801" i="11"/>
  <c r="E7797" i="11"/>
  <c r="E7793" i="11"/>
  <c r="E7789" i="11"/>
  <c r="E7785" i="11"/>
  <c r="E7781" i="11"/>
  <c r="E7777" i="11"/>
  <c r="E7773" i="11"/>
  <c r="E7769" i="11"/>
  <c r="E7765" i="11"/>
  <c r="E7761" i="11"/>
  <c r="E7757" i="11"/>
  <c r="E7753" i="11"/>
  <c r="E7749" i="11"/>
  <c r="E7745" i="11"/>
  <c r="E7741" i="11"/>
  <c r="E7737" i="11"/>
  <c r="E7733" i="11"/>
  <c r="E7729" i="11"/>
  <c r="E7725" i="11"/>
  <c r="E7721" i="11"/>
  <c r="E7717" i="11"/>
  <c r="E7713" i="11"/>
  <c r="E7709" i="11"/>
  <c r="E7705" i="11"/>
  <c r="E7701" i="11"/>
  <c r="E7697" i="11"/>
  <c r="E7693" i="11"/>
  <c r="E7689" i="11"/>
  <c r="E7685" i="11"/>
  <c r="E7681" i="11"/>
  <c r="E7677" i="11"/>
  <c r="E7673" i="11"/>
  <c r="E7669" i="11"/>
  <c r="E7665" i="11"/>
  <c r="E7661" i="11"/>
  <c r="E7657" i="11"/>
  <c r="E7653" i="11"/>
  <c r="E7649" i="11"/>
  <c r="E7645" i="11"/>
  <c r="E7641" i="11"/>
  <c r="E7637" i="11"/>
  <c r="E7633" i="11"/>
  <c r="E7629" i="11"/>
  <c r="E7625" i="11"/>
  <c r="E7621" i="11"/>
  <c r="E7617" i="11"/>
  <c r="E7613" i="11"/>
  <c r="E7609" i="11"/>
  <c r="E7605" i="11"/>
  <c r="E7601" i="11"/>
  <c r="E7597" i="11"/>
  <c r="E7593" i="11"/>
  <c r="E7589" i="11"/>
  <c r="E7585" i="11"/>
  <c r="E7581" i="11"/>
  <c r="E7577" i="11"/>
  <c r="E7573" i="11"/>
  <c r="E7569" i="11"/>
  <c r="E7565" i="11"/>
  <c r="E7561" i="11"/>
  <c r="E7557" i="11"/>
  <c r="E7553" i="11"/>
  <c r="E7549" i="11"/>
  <c r="E7545" i="11"/>
  <c r="E7541" i="11"/>
  <c r="E7537" i="11"/>
  <c r="E7533" i="11"/>
  <c r="E7529" i="11"/>
  <c r="E7525" i="11"/>
  <c r="E7521" i="11"/>
  <c r="E7517" i="11"/>
  <c r="E7513" i="11"/>
  <c r="E7509" i="11"/>
  <c r="E7505" i="11"/>
  <c r="E7501" i="11"/>
  <c r="E7497" i="11"/>
  <c r="E7493" i="11"/>
  <c r="E7489" i="11"/>
  <c r="E7485" i="11"/>
  <c r="E7481" i="11"/>
  <c r="E7477" i="11"/>
  <c r="E7473" i="11"/>
  <c r="E7469" i="11"/>
  <c r="E7465" i="11"/>
  <c r="E7461" i="11"/>
  <c r="E7457" i="11"/>
  <c r="E7453" i="11"/>
  <c r="E7449" i="11"/>
  <c r="E7445" i="11"/>
  <c r="E7441" i="11"/>
  <c r="E7437" i="11"/>
  <c r="E7433" i="11"/>
  <c r="E7429" i="11"/>
  <c r="E7425" i="11"/>
  <c r="E7421" i="11"/>
  <c r="E7417" i="11"/>
  <c r="E7413" i="11"/>
  <c r="E7409" i="11"/>
  <c r="E7405" i="11"/>
  <c r="E7401" i="11"/>
  <c r="E7397" i="11"/>
  <c r="E7393" i="11"/>
  <c r="E7389" i="11"/>
  <c r="E7385" i="11"/>
  <c r="E7381" i="11"/>
  <c r="E7377" i="11"/>
  <c r="E7373" i="11"/>
  <c r="E7369" i="11"/>
  <c r="E7365" i="11"/>
  <c r="E7361" i="11"/>
  <c r="E7357" i="11"/>
  <c r="E7353" i="11"/>
  <c r="E7349" i="11"/>
  <c r="E7345" i="11"/>
  <c r="E7341" i="11"/>
  <c r="E7337" i="11"/>
  <c r="E7333" i="11"/>
  <c r="E7329" i="11"/>
  <c r="E7325" i="11"/>
  <c r="E7321" i="11"/>
  <c r="E7317" i="11"/>
  <c r="E7313" i="11"/>
  <c r="E7309" i="11"/>
  <c r="E7305" i="11"/>
  <c r="E7301" i="11"/>
  <c r="E7297" i="11"/>
  <c r="E7293" i="11"/>
  <c r="E7289" i="11"/>
  <c r="E7285" i="11"/>
  <c r="E7281" i="11"/>
  <c r="E7277" i="11"/>
  <c r="E7273" i="11"/>
  <c r="E7269" i="11"/>
  <c r="E7265" i="11"/>
  <c r="E7261" i="11"/>
  <c r="E7257" i="11"/>
  <c r="E7253" i="11"/>
  <c r="E7249" i="11"/>
  <c r="E7245" i="11"/>
  <c r="E7241" i="11"/>
  <c r="E7237" i="11"/>
  <c r="E7233" i="11"/>
  <c r="E7229" i="11"/>
  <c r="E7225" i="11"/>
  <c r="E7221" i="11"/>
  <c r="E7217" i="11"/>
  <c r="E7213" i="11"/>
  <c r="E7209" i="11"/>
  <c r="E7205" i="11"/>
  <c r="E7201" i="11"/>
  <c r="E7197" i="11"/>
  <c r="E7193" i="11"/>
  <c r="E7189" i="11"/>
  <c r="E7185" i="11"/>
  <c r="E7181" i="11"/>
  <c r="E7177" i="11"/>
  <c r="E7173" i="11"/>
  <c r="E7169" i="11"/>
  <c r="E7165" i="11"/>
  <c r="E7161" i="11"/>
  <c r="E7157" i="11"/>
  <c r="E7153" i="11"/>
  <c r="E7149" i="11"/>
  <c r="E7145" i="11"/>
  <c r="E7141" i="11"/>
  <c r="E7137" i="11"/>
  <c r="E7133" i="11"/>
  <c r="E7129" i="11"/>
  <c r="E7125" i="11"/>
  <c r="E7121" i="11"/>
  <c r="E7117" i="11"/>
  <c r="E7113" i="11"/>
  <c r="E7109" i="11"/>
  <c r="E7105" i="11"/>
  <c r="E7101" i="11"/>
  <c r="E7097" i="11"/>
  <c r="E7093" i="11"/>
  <c r="E7089" i="11"/>
  <c r="E7085" i="11"/>
  <c r="E7081" i="11"/>
  <c r="E7077" i="11"/>
  <c r="E7073" i="11"/>
  <c r="E7069" i="11"/>
  <c r="E7065" i="11"/>
  <c r="E7061" i="11"/>
  <c r="E7057" i="11"/>
  <c r="E7053" i="11"/>
  <c r="E7049" i="11"/>
  <c r="E7045" i="11"/>
  <c r="E7041" i="11"/>
  <c r="E7037" i="11"/>
  <c r="E7033" i="11"/>
  <c r="E7029" i="11"/>
  <c r="E7025" i="11"/>
  <c r="E7021" i="11"/>
  <c r="E7017" i="11"/>
  <c r="E7013" i="11"/>
  <c r="E7009" i="11"/>
  <c r="E7005" i="11"/>
  <c r="E7001" i="11"/>
  <c r="E6997" i="11"/>
  <c r="E6993" i="11"/>
  <c r="E6989" i="11"/>
  <c r="E6985" i="11"/>
  <c r="E6981" i="11"/>
  <c r="E6977" i="11"/>
  <c r="E6973" i="11"/>
  <c r="E6969" i="11"/>
  <c r="E6965" i="11"/>
  <c r="E6961" i="11"/>
  <c r="E6957" i="11"/>
  <c r="E6953" i="11"/>
  <c r="E6949" i="11"/>
  <c r="E6945" i="11"/>
  <c r="E6941" i="11"/>
  <c r="E6937" i="11"/>
  <c r="E6933" i="11"/>
  <c r="E6929" i="11"/>
  <c r="E6925" i="11"/>
  <c r="E6921" i="11"/>
  <c r="E6917" i="11"/>
  <c r="E6913" i="11"/>
  <c r="E6909" i="11"/>
  <c r="E6905" i="11"/>
  <c r="E6901" i="11"/>
  <c r="E6897" i="11"/>
  <c r="E6893" i="11"/>
  <c r="E6889" i="11"/>
  <c r="E6885" i="11"/>
  <c r="E6881" i="11"/>
  <c r="E6877" i="11"/>
  <c r="E6873" i="11"/>
  <c r="E6869" i="11"/>
  <c r="E6865" i="11"/>
  <c r="E6861" i="11"/>
  <c r="E6857" i="11"/>
  <c r="E6853" i="11"/>
  <c r="E6849" i="11"/>
  <c r="E6845" i="11"/>
  <c r="E6841" i="11"/>
  <c r="E6837" i="11"/>
  <c r="E6833" i="11"/>
  <c r="E6829" i="11"/>
  <c r="E6825" i="11"/>
  <c r="E6821" i="11"/>
  <c r="E6817" i="11"/>
  <c r="E6813" i="11"/>
  <c r="E6809" i="11"/>
  <c r="E6805" i="11"/>
  <c r="E6801" i="11"/>
  <c r="E6797" i="11"/>
  <c r="E6793" i="11"/>
  <c r="E6789" i="11"/>
  <c r="E6785" i="11"/>
  <c r="E6781" i="11"/>
  <c r="E6777" i="11"/>
  <c r="E6773" i="11"/>
  <c r="E6769" i="11"/>
  <c r="E6765" i="11"/>
  <c r="E6761" i="11"/>
  <c r="E6757" i="11"/>
  <c r="E6753" i="11"/>
  <c r="E6749" i="11"/>
  <c r="E6745" i="11"/>
  <c r="E6741" i="11"/>
  <c r="E6737" i="11"/>
  <c r="E6733" i="11"/>
  <c r="E6729" i="11"/>
  <c r="E6725" i="11"/>
  <c r="E6721" i="11"/>
  <c r="E6717" i="11"/>
  <c r="E6713" i="11"/>
  <c r="E6709" i="11"/>
  <c r="E6705" i="11"/>
  <c r="E6701" i="11"/>
  <c r="E6697" i="11"/>
  <c r="E6693" i="11"/>
  <c r="E6689" i="11"/>
  <c r="E6685" i="11"/>
  <c r="E6681" i="11"/>
  <c r="E6677" i="11"/>
  <c r="E6673" i="11"/>
  <c r="E6669" i="11"/>
  <c r="E6665" i="11"/>
  <c r="E6661" i="11"/>
  <c r="E6657" i="11"/>
  <c r="E6653" i="11"/>
  <c r="E6649" i="11"/>
  <c r="E6645" i="11"/>
  <c r="E6641" i="11"/>
  <c r="E6637" i="11"/>
  <c r="E6633" i="11"/>
  <c r="E6629" i="11"/>
  <c r="E6625" i="11"/>
  <c r="E6621" i="11"/>
  <c r="E6617" i="11"/>
  <c r="E6613" i="11"/>
  <c r="E6609" i="11"/>
  <c r="E6605" i="11"/>
  <c r="E6601" i="11"/>
  <c r="E6597" i="11"/>
  <c r="E6593" i="11"/>
  <c r="E6589" i="11"/>
  <c r="E6585" i="11"/>
  <c r="E6581" i="11"/>
  <c r="E6577" i="11"/>
  <c r="E6573" i="11"/>
  <c r="E6569" i="11"/>
  <c r="E6565" i="11"/>
  <c r="E6561" i="11"/>
  <c r="E6557" i="11"/>
  <c r="E6553" i="11"/>
  <c r="E6549" i="11"/>
  <c r="E6545" i="11"/>
  <c r="E6541" i="11"/>
  <c r="E6537" i="11"/>
  <c r="E6533" i="11"/>
  <c r="E6529" i="11"/>
  <c r="E6525" i="11"/>
  <c r="E6521" i="11"/>
  <c r="E6517" i="11"/>
  <c r="E6513" i="11"/>
  <c r="E6509" i="11"/>
  <c r="E6505" i="11"/>
  <c r="E6501" i="11"/>
  <c r="E6497" i="11"/>
  <c r="E6493" i="11"/>
  <c r="E6489" i="11"/>
  <c r="E6485" i="11"/>
  <c r="E6481" i="11"/>
  <c r="E6477" i="11"/>
  <c r="E6473" i="11"/>
  <c r="E6469" i="11"/>
  <c r="E6465" i="11"/>
  <c r="E6461" i="11"/>
  <c r="E6457" i="11"/>
  <c r="E6453" i="11"/>
  <c r="E6449" i="11"/>
  <c r="E6445" i="11"/>
  <c r="E6441" i="11"/>
  <c r="E6437" i="11"/>
  <c r="E6433" i="11"/>
  <c r="E6429" i="11"/>
  <c r="E6425" i="11"/>
  <c r="E6421" i="11"/>
  <c r="E6417" i="11"/>
  <c r="E6413" i="11"/>
  <c r="E6409" i="11"/>
  <c r="E6405" i="11"/>
  <c r="E6401" i="11"/>
  <c r="E6397" i="11"/>
  <c r="E6393" i="11"/>
  <c r="E6389" i="11"/>
  <c r="E6385" i="11"/>
  <c r="E6381" i="11"/>
  <c r="E6377" i="11"/>
  <c r="E6373" i="11"/>
  <c r="E6369" i="11"/>
  <c r="E6365" i="11"/>
  <c r="E6361" i="11"/>
  <c r="E6357" i="11"/>
  <c r="E6353" i="11"/>
  <c r="E6349" i="11"/>
  <c r="E6345" i="11"/>
  <c r="E6341" i="11"/>
  <c r="E6337" i="11"/>
  <c r="E6333" i="11"/>
  <c r="E6329" i="11"/>
  <c r="E6325" i="11"/>
  <c r="E6321" i="11"/>
  <c r="E6317" i="11"/>
  <c r="E6313" i="11"/>
  <c r="E6309" i="11"/>
  <c r="E6305" i="11"/>
  <c r="E6301" i="11"/>
  <c r="E6297" i="11"/>
  <c r="E6293" i="11"/>
  <c r="E6289" i="11"/>
  <c r="E6285" i="11"/>
  <c r="E6281" i="11"/>
  <c r="E6277" i="11"/>
  <c r="E6273" i="11"/>
  <c r="E6269" i="11"/>
  <c r="E6265" i="11"/>
  <c r="E6261" i="11"/>
  <c r="E6257" i="11"/>
  <c r="E6253" i="11"/>
  <c r="E6249" i="11"/>
  <c r="E6245" i="11"/>
  <c r="E6241" i="11"/>
  <c r="E6237" i="11"/>
  <c r="E6233" i="11"/>
  <c r="E6229" i="11"/>
  <c r="E6225" i="11"/>
  <c r="E6221" i="11"/>
  <c r="E6217" i="11"/>
  <c r="E6213" i="11"/>
  <c r="E6209" i="11"/>
  <c r="E6205" i="11"/>
  <c r="E6201" i="11"/>
  <c r="E6197" i="11"/>
  <c r="E6193" i="11"/>
  <c r="E6189" i="11"/>
  <c r="E6185" i="11"/>
  <c r="E6181" i="11"/>
  <c r="E6177" i="11"/>
  <c r="E6173" i="11"/>
  <c r="E6169" i="11"/>
  <c r="E6165" i="11"/>
  <c r="E6161" i="11"/>
  <c r="E6157" i="11"/>
  <c r="E6153" i="11"/>
  <c r="E6149" i="11"/>
  <c r="E6145" i="11"/>
  <c r="E6141" i="11"/>
  <c r="E6137" i="11"/>
  <c r="E6133" i="11"/>
  <c r="E6129" i="11"/>
  <c r="E6125" i="11"/>
  <c r="E6121" i="11"/>
  <c r="E6117" i="11"/>
  <c r="E6113" i="11"/>
  <c r="E6109" i="11"/>
  <c r="E6105" i="11"/>
  <c r="E6101" i="11"/>
  <c r="E6097" i="11"/>
  <c r="E6093" i="11"/>
  <c r="E6089" i="11"/>
  <c r="E6085" i="11"/>
  <c r="E6081" i="11"/>
  <c r="E6077" i="11"/>
  <c r="E6073" i="11"/>
  <c r="E6069" i="11"/>
  <c r="E6065" i="11"/>
  <c r="E6061" i="11"/>
  <c r="E6057" i="11"/>
  <c r="E6053" i="11"/>
  <c r="E6049" i="11"/>
  <c r="E6045" i="11"/>
  <c r="E6041" i="11"/>
  <c r="E6037" i="11"/>
  <c r="E6033" i="11"/>
  <c r="E6029" i="11"/>
  <c r="E6025" i="11"/>
  <c r="E6021" i="11"/>
  <c r="E6017" i="11"/>
  <c r="E6013" i="11"/>
  <c r="E6009" i="11"/>
  <c r="E6005" i="11"/>
  <c r="E6001" i="11"/>
  <c r="E5997" i="11"/>
  <c r="E5993" i="11"/>
  <c r="E5989" i="11"/>
  <c r="E5985" i="11"/>
  <c r="E5981" i="11"/>
  <c r="E5977" i="11"/>
  <c r="E5973" i="11"/>
  <c r="E5969" i="11"/>
  <c r="E5965" i="11"/>
  <c r="E5961" i="11"/>
  <c r="E5957" i="11"/>
  <c r="E5953" i="11"/>
  <c r="E5949" i="11"/>
  <c r="E5945" i="11"/>
  <c r="E5941" i="11"/>
  <c r="E5937" i="11"/>
  <c r="E5933" i="11"/>
  <c r="E5929" i="11"/>
  <c r="E10012" i="11"/>
  <c r="E10008" i="11"/>
  <c r="E10004" i="11"/>
  <c r="E10000" i="11"/>
  <c r="E9996" i="11"/>
  <c r="E9992" i="11"/>
  <c r="E9988" i="11"/>
  <c r="E9984" i="11"/>
  <c r="E9980" i="11"/>
  <c r="E9976" i="11"/>
  <c r="E9972" i="11"/>
  <c r="E9968" i="11"/>
  <c r="E9964" i="11"/>
  <c r="E9960" i="11"/>
  <c r="E9956" i="11"/>
  <c r="E9952" i="11"/>
  <c r="E9948" i="11"/>
  <c r="E9944" i="11"/>
  <c r="E9940" i="11"/>
  <c r="E9936" i="11"/>
  <c r="E9932" i="11"/>
  <c r="E9928" i="11"/>
  <c r="E9924" i="11"/>
  <c r="E9920" i="11"/>
  <c r="E9916" i="11"/>
  <c r="E9912" i="11"/>
  <c r="E9908" i="11"/>
  <c r="E9904" i="11"/>
  <c r="E9900" i="11"/>
  <c r="E9896" i="11"/>
  <c r="E9892" i="11"/>
  <c r="E9888" i="11"/>
  <c r="E9884" i="11"/>
  <c r="E9880" i="11"/>
  <c r="E9876" i="11"/>
  <c r="E9872" i="11"/>
  <c r="E9868" i="11"/>
  <c r="E9864" i="11"/>
  <c r="E9860" i="11"/>
  <c r="E9856" i="11"/>
  <c r="E9852" i="11"/>
  <c r="E9848" i="11"/>
  <c r="E9844" i="11"/>
  <c r="E9840" i="11"/>
  <c r="E9836" i="11"/>
  <c r="E9832" i="11"/>
  <c r="E9828" i="11"/>
  <c r="E9824" i="11"/>
  <c r="E9820" i="11"/>
  <c r="E9816" i="11"/>
  <c r="E9812" i="11"/>
  <c r="E9808" i="11"/>
  <c r="E9804" i="11"/>
  <c r="E9800" i="11"/>
  <c r="E9796" i="11"/>
  <c r="E9792" i="11"/>
  <c r="E9788" i="11"/>
  <c r="E9784" i="11"/>
  <c r="E9780" i="11"/>
  <c r="E9776" i="11"/>
  <c r="E9772" i="11"/>
  <c r="E9768" i="11"/>
  <c r="E9764" i="11"/>
  <c r="E9760" i="11"/>
  <c r="E9756" i="11"/>
  <c r="E9752" i="11"/>
  <c r="E9748" i="11"/>
  <c r="E9744" i="11"/>
  <c r="E9740" i="11"/>
  <c r="E9736" i="11"/>
  <c r="E9732" i="11"/>
  <c r="E9728" i="11"/>
  <c r="E9724" i="11"/>
  <c r="E9720" i="11"/>
  <c r="E9716" i="11"/>
  <c r="E9712" i="11"/>
  <c r="E9708" i="11"/>
  <c r="E9704" i="11"/>
  <c r="E9700" i="11"/>
  <c r="E9696" i="11"/>
  <c r="E9692" i="11"/>
  <c r="E9688" i="11"/>
  <c r="E9684" i="11"/>
  <c r="E9680" i="11"/>
  <c r="E9676" i="11"/>
  <c r="E9672" i="11"/>
  <c r="E9668" i="11"/>
  <c r="E9664" i="11"/>
  <c r="E9660" i="11"/>
  <c r="E9656" i="11"/>
  <c r="E9652" i="11"/>
  <c r="E9648" i="11"/>
  <c r="E9644" i="11"/>
  <c r="E9640" i="11"/>
  <c r="E9636" i="11"/>
  <c r="E9632" i="11"/>
  <c r="E9628" i="11"/>
  <c r="E9624" i="11"/>
  <c r="E9620" i="11"/>
  <c r="E9616" i="11"/>
  <c r="E9612" i="11"/>
  <c r="E9608" i="11"/>
  <c r="E9604" i="11"/>
  <c r="E9600" i="11"/>
  <c r="E9596" i="11"/>
  <c r="E9592" i="11"/>
  <c r="E9588" i="11"/>
  <c r="E9584" i="11"/>
  <c r="E9580" i="11"/>
  <c r="E9576" i="11"/>
  <c r="E9572" i="11"/>
  <c r="E9568" i="11"/>
  <c r="E9564" i="11"/>
  <c r="E9560" i="11"/>
  <c r="E9556" i="11"/>
  <c r="E9552" i="11"/>
  <c r="E9548" i="11"/>
  <c r="E9544" i="11"/>
  <c r="E9540" i="11"/>
  <c r="E9536" i="11"/>
  <c r="E9532" i="11"/>
  <c r="E9528" i="11"/>
  <c r="E9524" i="11"/>
  <c r="E9520" i="11"/>
  <c r="E9516" i="11"/>
  <c r="E9512" i="11"/>
  <c r="E9508" i="11"/>
  <c r="E9504" i="11"/>
  <c r="E9500" i="11"/>
  <c r="E9496" i="11"/>
  <c r="E9492" i="11"/>
  <c r="E9488" i="11"/>
  <c r="E9484" i="11"/>
  <c r="E9480" i="11"/>
  <c r="E9476" i="11"/>
  <c r="E9472" i="11"/>
  <c r="E9468" i="11"/>
  <c r="E9464" i="11"/>
  <c r="E9460" i="11"/>
  <c r="E9456" i="11"/>
  <c r="E9452" i="11"/>
  <c r="E9448" i="11"/>
  <c r="E9444" i="11"/>
  <c r="E9440" i="11"/>
  <c r="E9436" i="11"/>
  <c r="E9432" i="11"/>
  <c r="E9428" i="11"/>
  <c r="E9424" i="11"/>
  <c r="E9420" i="11"/>
  <c r="E9416" i="11"/>
  <c r="E9412" i="11"/>
  <c r="E9408" i="11"/>
  <c r="E9404" i="11"/>
  <c r="E9400" i="11"/>
  <c r="E9396" i="11"/>
  <c r="E9392" i="11"/>
  <c r="E9388" i="11"/>
  <c r="E9384" i="11"/>
  <c r="E9380" i="11"/>
  <c r="E9376" i="11"/>
  <c r="E9372" i="11"/>
  <c r="E9368" i="11"/>
  <c r="E9364" i="11"/>
  <c r="E9360" i="11"/>
  <c r="E9356" i="11"/>
  <c r="E9352" i="11"/>
  <c r="E9348" i="11"/>
  <c r="E9344" i="11"/>
  <c r="E9340" i="11"/>
  <c r="E9336" i="11"/>
  <c r="E9332" i="11"/>
  <c r="E9328" i="11"/>
  <c r="E9324" i="11"/>
  <c r="E9320" i="11"/>
  <c r="E9316" i="11"/>
  <c r="E9312" i="11"/>
  <c r="E9308" i="11"/>
  <c r="E9304" i="11"/>
  <c r="E9300" i="11"/>
  <c r="E9296" i="11"/>
  <c r="E9292" i="11"/>
  <c r="E9288" i="11"/>
  <c r="E9284" i="11"/>
  <c r="E9280" i="11"/>
  <c r="E9276" i="11"/>
  <c r="E9272" i="11"/>
  <c r="E9268" i="11"/>
  <c r="E9264" i="11"/>
  <c r="E9260" i="11"/>
  <c r="E9256" i="11"/>
  <c r="E9252" i="11"/>
  <c r="E9248" i="11"/>
  <c r="E9244" i="11"/>
  <c r="E9240" i="11"/>
  <c r="E9236" i="11"/>
  <c r="E9232" i="11"/>
  <c r="E9228" i="11"/>
  <c r="E9224" i="11"/>
  <c r="E9220" i="11"/>
  <c r="E9216" i="11"/>
  <c r="E9212" i="11"/>
  <c r="E9208" i="11"/>
  <c r="E9204" i="11"/>
  <c r="E9200" i="11"/>
  <c r="E9196" i="11"/>
  <c r="E9192" i="11"/>
  <c r="E9188" i="11"/>
  <c r="E9184" i="11"/>
  <c r="E9180" i="11"/>
  <c r="E9176" i="11"/>
  <c r="E9172" i="11"/>
  <c r="E9168" i="11"/>
  <c r="E9164" i="11"/>
  <c r="E9160" i="11"/>
  <c r="E9156" i="11"/>
  <c r="E9152" i="11"/>
  <c r="E9148" i="11"/>
  <c r="E9144" i="11"/>
  <c r="E9140" i="11"/>
  <c r="E9136" i="11"/>
  <c r="E9132" i="11"/>
  <c r="E9128" i="11"/>
  <c r="E9124" i="11"/>
  <c r="E9120" i="11"/>
  <c r="E9116" i="11"/>
  <c r="E9112" i="11"/>
  <c r="E9108" i="11"/>
  <c r="E9104" i="11"/>
  <c r="E9100" i="11"/>
  <c r="E9096" i="11"/>
  <c r="E9092" i="11"/>
  <c r="E9088" i="11"/>
  <c r="E9084" i="11"/>
  <c r="E9080" i="11"/>
  <c r="E9076" i="11"/>
  <c r="E9072" i="11"/>
  <c r="E9068" i="11"/>
  <c r="E9064" i="11"/>
  <c r="E9060" i="11"/>
  <c r="E9056" i="11"/>
  <c r="E9052" i="11"/>
  <c r="E9048" i="11"/>
  <c r="E9044" i="11"/>
  <c r="E9040" i="11"/>
  <c r="E9036" i="11"/>
  <c r="E9032" i="11"/>
  <c r="E9028" i="11"/>
  <c r="E9024" i="11"/>
  <c r="E9020" i="11"/>
  <c r="E9016" i="11"/>
  <c r="E9012" i="11"/>
  <c r="E9008" i="11"/>
  <c r="E9004" i="11"/>
  <c r="E9000" i="11"/>
  <c r="E8996" i="11"/>
  <c r="E8992" i="11"/>
  <c r="E8988" i="11"/>
  <c r="E8984" i="11"/>
  <c r="E8980" i="11"/>
  <c r="E8976" i="11"/>
  <c r="E8972" i="11"/>
  <c r="E8968" i="11"/>
  <c r="E8964" i="11"/>
  <c r="E8960" i="11"/>
  <c r="E8956" i="11"/>
  <c r="E8952" i="11"/>
  <c r="E8948" i="11"/>
  <c r="E8944" i="11"/>
  <c r="E8940" i="11"/>
  <c r="E8936" i="11"/>
  <c r="E8932" i="11"/>
  <c r="E8928" i="11"/>
  <c r="E8924" i="11"/>
  <c r="E8920" i="11"/>
  <c r="E8916" i="11"/>
  <c r="E8912" i="11"/>
  <c r="E8908" i="11"/>
  <c r="E8904" i="11"/>
  <c r="E8900" i="11"/>
  <c r="E8896" i="11"/>
  <c r="E8892" i="11"/>
  <c r="E8888" i="11"/>
  <c r="E8884" i="11"/>
  <c r="E8880" i="11"/>
  <c r="E8876" i="11"/>
  <c r="E8872" i="11"/>
  <c r="E8868" i="11"/>
  <c r="E8864" i="11"/>
  <c r="E8860" i="11"/>
  <c r="E8856" i="11"/>
  <c r="E8852" i="11"/>
  <c r="E8848" i="11"/>
  <c r="E8844" i="11"/>
  <c r="E8840" i="11"/>
  <c r="E8836" i="11"/>
  <c r="E8832" i="11"/>
  <c r="E8828" i="11"/>
  <c r="E8824" i="11"/>
  <c r="E8820" i="11"/>
  <c r="E8816" i="11"/>
  <c r="E8812" i="11"/>
  <c r="E8808" i="11"/>
  <c r="E8804" i="11"/>
  <c r="E8800" i="11"/>
  <c r="E8796" i="11"/>
  <c r="E8792" i="11"/>
  <c r="E8788" i="11"/>
  <c r="E8784" i="11"/>
  <c r="E8780" i="11"/>
  <c r="E8776" i="11"/>
  <c r="E8772" i="11"/>
  <c r="E8768" i="11"/>
  <c r="E8764" i="11"/>
  <c r="E8760" i="11"/>
  <c r="E8756" i="11"/>
  <c r="E8752" i="11"/>
  <c r="E8748" i="11"/>
  <c r="E8744" i="11"/>
  <c r="E8740" i="11"/>
  <c r="E8736" i="11"/>
  <c r="E8732" i="11"/>
  <c r="E8728" i="11"/>
  <c r="E8724" i="11"/>
  <c r="E8720" i="11"/>
  <c r="E8716" i="11"/>
  <c r="E8712" i="11"/>
  <c r="E8708" i="11"/>
  <c r="E8704" i="11"/>
  <c r="E8700" i="11"/>
  <c r="E8696" i="11"/>
  <c r="E8692" i="11"/>
  <c r="E8688" i="11"/>
  <c r="E8684" i="11"/>
  <c r="E8680" i="11"/>
  <c r="E8676" i="11"/>
  <c r="E8672" i="11"/>
  <c r="E8668" i="11"/>
  <c r="E8664" i="11"/>
  <c r="E8660" i="11"/>
  <c r="E8656" i="11"/>
  <c r="E8652" i="11"/>
  <c r="E8648" i="11"/>
  <c r="E8644" i="11"/>
  <c r="E8640" i="11"/>
  <c r="E8636" i="11"/>
  <c r="E8632" i="11"/>
  <c r="E8628" i="11"/>
  <c r="E8624" i="11"/>
  <c r="E8620" i="11"/>
  <c r="E8616" i="11"/>
  <c r="E8612" i="11"/>
  <c r="E8608" i="11"/>
  <c r="E8604" i="11"/>
  <c r="E8600" i="11"/>
  <c r="E8596" i="11"/>
  <c r="E8592" i="11"/>
  <c r="E8588" i="11"/>
  <c r="E8584" i="11"/>
  <c r="E8580" i="11"/>
  <c r="E8576" i="11"/>
  <c r="E8572" i="11"/>
  <c r="E8568" i="11"/>
  <c r="E8564" i="11"/>
  <c r="E8560" i="11"/>
  <c r="E8556" i="11"/>
  <c r="E8552" i="11"/>
  <c r="E8548" i="11"/>
  <c r="E8544" i="11"/>
  <c r="E8540" i="11"/>
  <c r="E8536" i="11"/>
  <c r="E8532" i="11"/>
  <c r="E8528" i="11"/>
  <c r="E8524" i="11"/>
  <c r="E8520" i="11"/>
  <c r="E8516" i="11"/>
  <c r="E8512" i="11"/>
  <c r="E8508" i="11"/>
  <c r="E8504" i="11"/>
  <c r="E8500" i="11"/>
  <c r="E8496" i="11"/>
  <c r="E8492" i="11"/>
  <c r="E8488" i="11"/>
  <c r="E8484" i="11"/>
  <c r="E8480" i="11"/>
  <c r="E8476" i="11"/>
  <c r="E8472" i="11"/>
  <c r="E8468" i="11"/>
  <c r="E8464" i="11"/>
  <c r="E8460" i="11"/>
  <c r="E8456" i="11"/>
  <c r="E8452" i="11"/>
  <c r="E8448" i="11"/>
  <c r="E8444" i="11"/>
  <c r="E8440" i="11"/>
  <c r="E8436" i="11"/>
  <c r="E8432" i="11"/>
  <c r="E8428" i="11"/>
  <c r="E8424" i="11"/>
  <c r="E8420" i="11"/>
  <c r="E8416" i="11"/>
  <c r="E8412" i="11"/>
  <c r="E8408" i="11"/>
  <c r="E8404" i="11"/>
  <c r="E8400" i="11"/>
  <c r="E8396" i="11"/>
  <c r="E8392" i="11"/>
  <c r="E8388" i="11"/>
  <c r="E8384" i="11"/>
  <c r="E8380" i="11"/>
  <c r="E8376" i="11"/>
  <c r="E8372" i="11"/>
  <c r="E8368" i="11"/>
  <c r="E8364" i="11"/>
  <c r="E8360" i="11"/>
  <c r="E8356" i="11"/>
  <c r="E8352" i="11"/>
  <c r="E8348" i="11"/>
  <c r="E8344" i="11"/>
  <c r="E8340" i="11"/>
  <c r="E8336" i="11"/>
  <c r="E8332" i="11"/>
  <c r="E8328" i="11"/>
  <c r="E8324" i="11"/>
  <c r="E8320" i="11"/>
  <c r="E8316" i="11"/>
  <c r="E8312" i="11"/>
  <c r="E8308" i="11"/>
  <c r="E8304" i="11"/>
  <c r="E8300" i="11"/>
  <c r="E8296" i="11"/>
  <c r="E8292" i="11"/>
  <c r="E8288" i="11"/>
  <c r="E8284" i="11"/>
  <c r="E8280" i="11"/>
  <c r="E8276" i="11"/>
  <c r="E8272" i="11"/>
  <c r="E8268" i="11"/>
  <c r="E8264" i="11"/>
  <c r="E8260" i="11"/>
  <c r="E8256" i="11"/>
  <c r="E8252" i="11"/>
  <c r="E8248" i="11"/>
  <c r="E8244" i="11"/>
  <c r="E8240" i="11"/>
  <c r="E8236" i="11"/>
  <c r="E8232" i="11"/>
  <c r="E8228" i="11"/>
  <c r="E8224" i="11"/>
  <c r="E8220" i="11"/>
  <c r="E8216" i="11"/>
  <c r="E8212" i="11"/>
  <c r="E8208" i="11"/>
  <c r="E8204" i="11"/>
  <c r="E8200" i="11"/>
  <c r="E8196" i="11"/>
  <c r="E8192" i="11"/>
  <c r="E8188" i="11"/>
  <c r="E8184" i="11"/>
  <c r="E8180" i="11"/>
  <c r="E8176" i="11"/>
  <c r="E8172" i="11"/>
  <c r="E8168" i="11"/>
  <c r="E8164" i="11"/>
  <c r="E8160" i="11"/>
  <c r="E8156" i="11"/>
  <c r="E8152" i="11"/>
  <c r="E8148" i="11"/>
  <c r="E8144" i="11"/>
  <c r="E8140" i="11"/>
  <c r="E8136" i="11"/>
  <c r="E8132" i="11"/>
  <c r="E8128" i="11"/>
  <c r="E8124" i="11"/>
  <c r="E8120" i="11"/>
  <c r="E8116" i="11"/>
  <c r="E8112" i="11"/>
  <c r="E8108" i="11"/>
  <c r="E8104" i="11"/>
  <c r="E8100" i="11"/>
  <c r="E8096" i="11"/>
  <c r="E8092" i="11"/>
  <c r="E8088" i="11"/>
  <c r="E8084" i="11"/>
  <c r="E8080" i="11"/>
  <c r="E8076" i="11"/>
  <c r="E8072" i="11"/>
  <c r="E8068" i="11"/>
  <c r="E8064" i="11"/>
  <c r="E8060" i="11"/>
  <c r="E8056" i="11"/>
  <c r="E8052" i="11"/>
  <c r="E8048" i="11"/>
  <c r="E8044" i="11"/>
  <c r="E8040" i="11"/>
  <c r="E8036" i="11"/>
  <c r="E8032" i="11"/>
  <c r="E8028" i="11"/>
  <c r="E8024" i="11"/>
  <c r="E8020" i="11"/>
  <c r="E8016" i="11"/>
  <c r="E8012" i="11"/>
  <c r="E8008" i="11"/>
  <c r="E8004" i="11"/>
  <c r="E8000" i="11"/>
  <c r="E7996" i="11"/>
  <c r="E7992" i="11"/>
  <c r="E7988" i="11"/>
  <c r="E7984" i="11"/>
  <c r="E7980" i="11"/>
  <c r="E7976" i="11"/>
  <c r="E7972" i="11"/>
  <c r="E7968" i="11"/>
  <c r="E7964" i="11"/>
  <c r="E7960" i="11"/>
  <c r="E7956" i="11"/>
  <c r="E7952" i="11"/>
  <c r="E7948" i="11"/>
  <c r="E7944" i="11"/>
  <c r="E7940" i="11"/>
  <c r="E7936" i="11"/>
  <c r="E7932" i="11"/>
  <c r="E7928" i="11"/>
  <c r="E7924" i="11"/>
  <c r="E7920" i="11"/>
  <c r="E7916" i="11"/>
  <c r="E7912" i="11"/>
  <c r="E7908" i="11"/>
  <c r="E7904" i="11"/>
  <c r="E7900" i="11"/>
  <c r="E7896" i="11"/>
  <c r="E7892" i="11"/>
  <c r="E7888" i="11"/>
  <c r="E7884" i="11"/>
  <c r="E7880" i="11"/>
  <c r="E7876" i="11"/>
  <c r="E7872" i="11"/>
  <c r="E7868" i="11"/>
  <c r="E7864" i="11"/>
  <c r="E7860" i="11"/>
  <c r="E7856" i="11"/>
  <c r="E7852" i="11"/>
  <c r="E7848" i="11"/>
  <c r="E7844" i="11"/>
  <c r="E7840" i="11"/>
  <c r="E7836" i="11"/>
  <c r="E7832" i="11"/>
  <c r="E7828" i="11"/>
  <c r="E7824" i="11"/>
  <c r="E7820" i="11"/>
  <c r="E7816" i="11"/>
  <c r="E7812" i="11"/>
  <c r="E7808" i="11"/>
  <c r="E7804" i="11"/>
  <c r="E7800" i="11"/>
  <c r="E7796" i="11"/>
  <c r="E7792" i="11"/>
  <c r="E7788" i="11"/>
  <c r="E7784" i="11"/>
  <c r="E7780" i="11"/>
  <c r="E7776" i="11"/>
  <c r="E7772" i="11"/>
  <c r="E7768" i="11"/>
  <c r="E7764" i="11"/>
  <c r="E7760" i="11"/>
  <c r="E7756" i="11"/>
  <c r="E7752" i="11"/>
  <c r="E7748" i="11"/>
  <c r="E7744" i="11"/>
  <c r="E7740" i="11"/>
  <c r="E7736" i="11"/>
  <c r="E7732" i="11"/>
  <c r="E7728" i="11"/>
  <c r="E7724" i="11"/>
  <c r="E7720" i="11"/>
  <c r="E7716" i="11"/>
  <c r="E7712" i="11"/>
  <c r="E7708" i="11"/>
  <c r="E7704" i="11"/>
  <c r="E7700" i="11"/>
  <c r="E7696" i="11"/>
  <c r="E7692" i="11"/>
  <c r="E7688" i="11"/>
  <c r="E7684" i="11"/>
  <c r="E7680" i="11"/>
  <c r="E7676" i="11"/>
  <c r="E7672" i="11"/>
  <c r="E7668" i="11"/>
  <c r="E7664" i="11"/>
  <c r="E7660" i="11"/>
  <c r="E7656" i="11"/>
  <c r="E7652" i="11"/>
  <c r="E7648" i="11"/>
  <c r="E7644" i="11"/>
  <c r="E7640" i="11"/>
  <c r="E7636" i="11"/>
  <c r="E7632" i="11"/>
  <c r="E7628" i="11"/>
  <c r="E7624" i="11"/>
  <c r="E7620" i="11"/>
  <c r="E7616" i="11"/>
  <c r="E7612" i="11"/>
  <c r="E7608" i="11"/>
  <c r="E7604" i="11"/>
  <c r="E7600" i="11"/>
  <c r="E7596" i="11"/>
  <c r="E7592" i="11"/>
  <c r="E7588" i="11"/>
  <c r="E7584" i="11"/>
  <c r="E7580" i="11"/>
  <c r="E7576" i="11"/>
  <c r="E7572" i="11"/>
  <c r="E7568" i="11"/>
  <c r="E7564" i="11"/>
  <c r="E7560" i="11"/>
  <c r="E7556" i="11"/>
  <c r="E7552" i="11"/>
  <c r="E7548" i="11"/>
  <c r="E7544" i="11"/>
  <c r="E7540" i="11"/>
  <c r="E7536" i="11"/>
  <c r="E7532" i="11"/>
  <c r="E7528" i="11"/>
  <c r="E7524" i="11"/>
  <c r="E7520" i="11"/>
  <c r="E7516" i="11"/>
  <c r="E7512" i="11"/>
  <c r="E7508" i="11"/>
  <c r="E7504" i="11"/>
  <c r="E7500" i="11"/>
  <c r="E7496" i="11"/>
  <c r="E7492" i="11"/>
  <c r="E7488" i="11"/>
  <c r="E7484" i="11"/>
  <c r="E7480" i="11"/>
  <c r="E7476" i="11"/>
  <c r="E7472" i="11"/>
  <c r="E7468" i="11"/>
  <c r="E7464" i="11"/>
  <c r="E7460" i="11"/>
  <c r="E7456" i="11"/>
  <c r="E7452" i="11"/>
  <c r="E7448" i="11"/>
  <c r="E7444" i="11"/>
  <c r="E7440" i="11"/>
  <c r="E7436" i="11"/>
  <c r="E7432" i="11"/>
  <c r="E7428" i="11"/>
  <c r="E7424" i="11"/>
  <c r="E7420" i="11"/>
  <c r="E7416" i="11"/>
  <c r="E7412" i="11"/>
  <c r="E7408" i="11"/>
  <c r="E7404" i="11"/>
  <c r="E7400" i="11"/>
  <c r="E7396" i="11"/>
  <c r="E7392" i="11"/>
  <c r="E7388" i="11"/>
  <c r="E7384" i="11"/>
  <c r="E7380" i="11"/>
  <c r="E7376" i="11"/>
  <c r="E7372" i="11"/>
  <c r="E7368" i="11"/>
  <c r="E7364" i="11"/>
  <c r="E7360" i="11"/>
  <c r="E7356" i="11"/>
  <c r="E7352" i="11"/>
  <c r="E7348" i="11"/>
  <c r="E7344" i="11"/>
  <c r="E7340" i="11"/>
  <c r="E7336" i="11"/>
  <c r="E7332" i="11"/>
  <c r="E7328" i="11"/>
  <c r="E7324" i="11"/>
  <c r="E7320" i="11"/>
  <c r="E7316" i="11"/>
  <c r="E7312" i="11"/>
  <c r="E7308" i="11"/>
  <c r="E7304" i="11"/>
  <c r="E7300" i="11"/>
  <c r="E7296" i="11"/>
  <c r="E7292" i="11"/>
  <c r="E7288" i="11"/>
  <c r="E7284" i="11"/>
  <c r="E7280" i="11"/>
  <c r="E7276" i="11"/>
  <c r="E7272" i="11"/>
  <c r="E7268" i="11"/>
  <c r="E7264" i="11"/>
  <c r="E7260" i="11"/>
  <c r="E7256" i="11"/>
  <c r="E7252" i="11"/>
  <c r="E7248" i="11"/>
  <c r="E7244" i="11"/>
  <c r="E7240" i="11"/>
  <c r="E7236" i="11"/>
  <c r="E7232" i="11"/>
  <c r="E7228" i="11"/>
  <c r="E7224" i="11"/>
  <c r="E7220" i="11"/>
  <c r="E7216" i="11"/>
  <c r="E7212" i="11"/>
  <c r="E7208" i="11"/>
  <c r="E7204" i="11"/>
  <c r="E7200" i="11"/>
  <c r="E7196" i="11"/>
  <c r="E7192" i="11"/>
  <c r="E7188" i="11"/>
  <c r="E7184" i="11"/>
  <c r="E7180" i="11"/>
  <c r="E7176" i="11"/>
  <c r="E7172" i="11"/>
  <c r="E7168" i="11"/>
  <c r="E7164" i="11"/>
  <c r="E7160" i="11"/>
  <c r="E7156" i="11"/>
  <c r="E7152" i="11"/>
  <c r="E7148" i="11"/>
  <c r="E7144" i="11"/>
  <c r="E7140" i="11"/>
  <c r="E7136" i="11"/>
  <c r="E7132" i="11"/>
  <c r="E7128" i="11"/>
  <c r="E7124" i="11"/>
  <c r="E7120" i="11"/>
  <c r="E7116" i="11"/>
  <c r="E7112" i="11"/>
  <c r="E7108" i="11"/>
  <c r="E7104" i="11"/>
  <c r="E7100" i="11"/>
  <c r="E7096" i="11"/>
  <c r="E7092" i="11"/>
  <c r="E7088" i="11"/>
  <c r="E7084" i="11"/>
  <c r="E7080" i="11"/>
  <c r="E7076" i="11"/>
  <c r="E7072" i="11"/>
  <c r="E7068" i="11"/>
  <c r="E7064" i="11"/>
  <c r="E7060" i="11"/>
  <c r="E7056" i="11"/>
  <c r="E7052" i="11"/>
  <c r="E7048" i="11"/>
  <c r="E7044" i="11"/>
  <c r="E7040" i="11"/>
  <c r="E7036" i="11"/>
  <c r="E7032" i="11"/>
  <c r="E7028" i="11"/>
  <c r="E7024" i="11"/>
  <c r="E7020" i="11"/>
  <c r="E7016" i="11"/>
  <c r="E7012" i="11"/>
  <c r="E7008" i="11"/>
  <c r="E7004" i="11"/>
  <c r="E7000" i="11"/>
  <c r="E6996" i="11"/>
  <c r="E6992" i="11"/>
  <c r="E6988" i="11"/>
  <c r="E6984" i="11"/>
  <c r="E6980" i="11"/>
  <c r="E6976" i="11"/>
  <c r="E6972" i="11"/>
  <c r="E6968" i="11"/>
  <c r="E6964" i="11"/>
  <c r="E6960" i="11"/>
  <c r="E6956" i="11"/>
  <c r="E6952" i="11"/>
  <c r="E6948" i="11"/>
  <c r="E6944" i="11"/>
  <c r="E6940" i="11"/>
  <c r="E6936" i="11"/>
  <c r="E6932" i="11"/>
  <c r="E6928" i="11"/>
  <c r="E6924" i="11"/>
  <c r="E6920" i="11"/>
  <c r="E6916" i="11"/>
  <c r="E6912" i="11"/>
  <c r="E6908" i="11"/>
  <c r="E6904" i="11"/>
  <c r="E6900" i="11"/>
  <c r="E6896" i="11"/>
  <c r="E6892" i="11"/>
  <c r="E6888" i="11"/>
  <c r="E6884" i="11"/>
  <c r="E6880" i="11"/>
  <c r="E6876" i="11"/>
  <c r="E6872" i="11"/>
  <c r="E6868" i="11"/>
  <c r="E6864" i="11"/>
  <c r="E6860" i="11"/>
  <c r="E6856" i="11"/>
  <c r="E6852" i="11"/>
  <c r="E6848" i="11"/>
  <c r="E6844" i="11"/>
  <c r="E6840" i="11"/>
  <c r="E6836" i="11"/>
  <c r="E6832" i="11"/>
  <c r="E6828" i="11"/>
  <c r="E6824" i="11"/>
  <c r="E6820" i="11"/>
  <c r="E6816" i="11"/>
  <c r="E6812" i="11"/>
  <c r="E6808" i="11"/>
  <c r="E6804" i="11"/>
  <c r="E6800" i="11"/>
  <c r="E6796" i="11"/>
  <c r="E6792" i="11"/>
  <c r="E6788" i="11"/>
  <c r="E6784" i="11"/>
  <c r="E6780" i="11"/>
  <c r="E6776" i="11"/>
  <c r="E6772" i="11"/>
  <c r="E6768" i="11"/>
  <c r="E6764" i="11"/>
  <c r="E6760" i="11"/>
  <c r="E6756" i="11"/>
  <c r="E6752" i="11"/>
  <c r="E6748" i="11"/>
  <c r="E6744" i="11"/>
  <c r="E6740" i="11"/>
  <c r="E6736" i="11"/>
  <c r="E6732" i="11"/>
  <c r="E6728" i="11"/>
  <c r="E6724" i="11"/>
  <c r="E6720" i="11"/>
  <c r="E6716" i="11"/>
  <c r="E6712" i="11"/>
  <c r="E6708" i="11"/>
  <c r="E6704" i="11"/>
  <c r="E6700" i="11"/>
  <c r="E6696" i="11"/>
  <c r="E6692" i="11"/>
  <c r="E6688" i="11"/>
  <c r="E6684" i="11"/>
  <c r="E6680" i="11"/>
  <c r="E6676" i="11"/>
  <c r="E6672" i="11"/>
  <c r="E6668" i="11"/>
  <c r="E6664" i="11"/>
  <c r="E6660" i="11"/>
  <c r="E6656" i="11"/>
  <c r="E6652" i="11"/>
  <c r="E6648" i="11"/>
  <c r="E6644" i="11"/>
  <c r="E6640" i="11"/>
  <c r="E6636" i="11"/>
  <c r="E6632" i="11"/>
  <c r="E6628" i="11"/>
  <c r="E6624" i="11"/>
  <c r="E6620" i="11"/>
  <c r="E6616" i="11"/>
  <c r="E6612" i="11"/>
  <c r="E6608" i="11"/>
  <c r="E6604" i="11"/>
  <c r="E6600" i="11"/>
  <c r="E6596" i="11"/>
  <c r="E6592" i="11"/>
  <c r="E6588" i="11"/>
  <c r="E6584" i="11"/>
  <c r="E6580" i="11"/>
  <c r="E6576" i="11"/>
  <c r="E6572" i="11"/>
  <c r="E6568" i="11"/>
  <c r="E6564" i="11"/>
  <c r="E6560" i="11"/>
  <c r="E6556" i="11"/>
  <c r="E6552" i="11"/>
  <c r="E6548" i="11"/>
  <c r="E6544" i="11"/>
  <c r="E6540" i="11"/>
  <c r="E6536" i="11"/>
  <c r="E6532" i="11"/>
  <c r="E6528" i="11"/>
  <c r="E6524" i="11"/>
  <c r="E6520" i="11"/>
  <c r="E6516" i="11"/>
  <c r="E6512" i="11"/>
  <c r="E6508" i="11"/>
  <c r="E6504" i="11"/>
  <c r="E6500" i="11"/>
  <c r="E6496" i="11"/>
  <c r="E6492" i="11"/>
  <c r="E6488" i="11"/>
  <c r="E6484" i="11"/>
  <c r="E6480" i="11"/>
  <c r="E6476" i="11"/>
  <c r="E6472" i="11"/>
  <c r="E6468" i="11"/>
  <c r="E6464" i="11"/>
  <c r="E6460" i="11"/>
  <c r="E6456" i="11"/>
  <c r="E6452" i="11"/>
  <c r="E6448" i="11"/>
  <c r="E6444" i="11"/>
  <c r="E6440" i="11"/>
  <c r="E6436" i="11"/>
  <c r="E6432" i="11"/>
  <c r="E6428" i="11"/>
  <c r="E6424" i="11"/>
  <c r="E6420" i="11"/>
  <c r="E6416" i="11"/>
  <c r="E6412" i="11"/>
  <c r="E6408" i="11"/>
  <c r="E6404" i="11"/>
  <c r="E6400" i="11"/>
  <c r="E6396" i="11"/>
  <c r="E6392" i="11"/>
  <c r="E6388" i="11"/>
  <c r="E6384" i="11"/>
  <c r="E6380" i="11"/>
  <c r="E6376" i="11"/>
  <c r="E6372" i="11"/>
  <c r="E6368" i="11"/>
  <c r="E6364" i="11"/>
  <c r="E6360" i="11"/>
  <c r="E6356" i="11"/>
  <c r="E6352" i="11"/>
  <c r="E6348" i="11"/>
  <c r="E6344" i="11"/>
  <c r="E6340" i="11"/>
  <c r="E6336" i="11"/>
  <c r="E6332" i="11"/>
  <c r="E6328" i="11"/>
  <c r="E6324" i="11"/>
  <c r="E6320" i="11"/>
  <c r="E6316" i="11"/>
  <c r="E6312" i="11"/>
  <c r="E6308" i="11"/>
  <c r="E6304" i="11"/>
  <c r="E6300" i="11"/>
  <c r="E6296" i="11"/>
  <c r="E6292" i="11"/>
  <c r="E6288" i="11"/>
  <c r="E6284" i="11"/>
  <c r="E6280" i="11"/>
  <c r="E6276" i="11"/>
  <c r="E6272" i="11"/>
  <c r="E6268" i="11"/>
  <c r="E6264" i="11"/>
  <c r="E6260" i="11"/>
  <c r="E6256" i="11"/>
  <c r="E6252" i="11"/>
  <c r="E6248" i="11"/>
  <c r="E6244" i="11"/>
  <c r="E6240" i="11"/>
  <c r="E6236" i="11"/>
  <c r="E6232" i="11"/>
  <c r="E6228" i="11"/>
  <c r="E6224" i="11"/>
  <c r="E6220" i="11"/>
  <c r="E6216" i="11"/>
  <c r="E6212" i="11"/>
  <c r="E6208" i="11"/>
  <c r="E6204" i="11"/>
  <c r="E6200" i="11"/>
  <c r="E6196" i="11"/>
  <c r="E6192" i="11"/>
  <c r="E6188" i="11"/>
  <c r="E6184" i="11"/>
  <c r="E6180" i="11"/>
  <c r="E6176" i="11"/>
  <c r="E6172" i="11"/>
  <c r="E6168" i="11"/>
  <c r="E6164" i="11"/>
  <c r="E6160" i="11"/>
  <c r="E6156" i="11"/>
  <c r="E6152" i="11"/>
  <c r="E6148" i="11"/>
  <c r="E6144" i="11"/>
  <c r="E6140" i="11"/>
  <c r="E6136" i="11"/>
  <c r="E6132" i="11"/>
  <c r="E6128" i="11"/>
  <c r="E6124" i="11"/>
  <c r="E6120" i="11"/>
  <c r="E6116" i="11"/>
  <c r="E6112" i="11"/>
  <c r="E6108" i="11"/>
  <c r="E6104" i="11"/>
  <c r="E6100" i="11"/>
  <c r="E6096" i="11"/>
  <c r="E6092" i="11"/>
  <c r="E6088" i="11"/>
  <c r="E6084" i="11"/>
  <c r="E6080" i="11"/>
  <c r="E6076" i="11"/>
  <c r="E6072" i="11"/>
  <c r="E6068" i="11"/>
  <c r="E6064" i="11"/>
  <c r="E6060" i="11"/>
  <c r="E6056" i="11"/>
  <c r="E6052" i="11"/>
  <c r="E6048" i="11"/>
  <c r="E6044" i="11"/>
  <c r="E6040" i="11"/>
  <c r="E6036" i="11"/>
  <c r="E6032" i="11"/>
  <c r="E6028" i="11"/>
  <c r="E6024" i="11"/>
  <c r="E6020" i="11"/>
  <c r="E6016" i="11"/>
  <c r="E6012" i="11"/>
  <c r="E6008" i="11"/>
  <c r="E6004" i="11"/>
  <c r="E6000" i="11"/>
  <c r="E5996" i="11"/>
  <c r="E5992" i="11"/>
  <c r="E5988" i="11"/>
  <c r="E5984" i="11"/>
  <c r="E5980" i="11"/>
  <c r="E5976" i="11"/>
  <c r="E5972" i="11"/>
  <c r="E5968" i="11"/>
  <c r="E5964" i="11"/>
  <c r="E5960" i="11"/>
  <c r="E5956" i="11"/>
  <c r="E5952" i="11"/>
  <c r="E5948" i="11"/>
  <c r="E5944" i="11"/>
  <c r="E5940" i="11"/>
  <c r="E5936" i="11"/>
  <c r="E5932" i="11"/>
  <c r="E5928" i="11"/>
  <c r="E5924" i="11"/>
  <c r="E5920" i="11"/>
  <c r="E5916" i="11"/>
  <c r="E5912" i="11"/>
  <c r="E5908" i="11"/>
  <c r="E5904" i="11"/>
  <c r="E5900" i="11"/>
  <c r="E5896" i="11"/>
  <c r="E5892" i="11"/>
  <c r="E5888" i="11"/>
  <c r="E5884" i="11"/>
  <c r="E5880" i="11"/>
  <c r="E5876" i="11"/>
  <c r="E5872" i="11"/>
  <c r="E5868" i="11"/>
  <c r="E5864" i="11"/>
  <c r="E5860" i="11"/>
  <c r="E5856" i="11"/>
  <c r="E5852" i="11"/>
  <c r="E5848" i="11"/>
  <c r="E5844" i="11"/>
  <c r="E5840" i="11"/>
  <c r="E5836" i="11"/>
  <c r="E5832" i="11"/>
  <c r="E5828" i="11"/>
  <c r="E5824" i="11"/>
  <c r="E5820" i="11"/>
  <c r="E5816" i="11"/>
  <c r="E5812" i="11"/>
  <c r="E5808" i="11"/>
  <c r="E5804" i="11"/>
  <c r="E5800" i="11"/>
  <c r="E5796" i="11"/>
  <c r="E5792" i="11"/>
  <c r="E5788" i="11"/>
  <c r="E5784" i="11"/>
  <c r="E5780" i="11"/>
  <c r="E5776" i="11"/>
  <c r="E5772" i="11"/>
  <c r="E5768" i="11"/>
  <c r="E5764" i="11"/>
  <c r="E5760" i="11"/>
  <c r="E5756" i="11"/>
  <c r="E5752" i="11"/>
  <c r="E5748" i="11"/>
  <c r="E5744" i="11"/>
  <c r="E5740" i="11"/>
  <c r="E5736" i="11"/>
  <c r="E5732" i="11"/>
  <c r="E5728" i="11"/>
  <c r="E5724" i="11"/>
  <c r="E5720" i="11"/>
  <c r="E5716" i="11"/>
  <c r="E5712" i="11"/>
  <c r="E5708" i="11"/>
  <c r="E5704" i="11"/>
  <c r="E5700" i="11"/>
  <c r="E5696" i="11"/>
  <c r="E5692" i="11"/>
  <c r="E5688" i="11"/>
  <c r="E5684" i="11"/>
  <c r="E5680" i="11"/>
  <c r="E5676" i="11"/>
  <c r="E5672" i="11"/>
  <c r="E5668" i="11"/>
  <c r="E5664" i="11"/>
  <c r="E5660" i="11"/>
  <c r="E5656" i="11"/>
  <c r="E5652" i="11"/>
  <c r="E5648" i="11"/>
  <c r="E5644" i="11"/>
  <c r="E5640" i="11"/>
  <c r="E5636" i="11"/>
  <c r="E5632" i="11"/>
  <c r="E5628" i="11"/>
  <c r="E5624" i="11"/>
  <c r="E5620" i="11"/>
  <c r="E5616" i="11"/>
  <c r="E5612" i="11"/>
  <c r="E5608" i="11"/>
  <c r="E5604" i="11"/>
  <c r="E5600" i="11"/>
  <c r="E5596" i="11"/>
  <c r="E5592" i="11"/>
  <c r="E5588" i="11"/>
  <c r="E5584" i="11"/>
  <c r="E5580" i="11"/>
  <c r="E5576" i="11"/>
  <c r="E5572" i="11"/>
  <c r="E5568" i="11"/>
  <c r="E5564" i="11"/>
  <c r="E5560" i="11"/>
  <c r="E5556" i="11"/>
  <c r="E5552" i="11"/>
  <c r="E5548" i="11"/>
  <c r="E5544" i="11"/>
  <c r="E5540" i="11"/>
  <c r="E5536" i="11"/>
  <c r="E5532" i="11"/>
  <c r="E5528" i="11"/>
  <c r="E5524" i="11"/>
  <c r="E5520" i="11"/>
  <c r="E5516" i="11"/>
  <c r="E5512" i="11"/>
  <c r="E5508" i="11"/>
  <c r="E5504" i="11"/>
  <c r="E5500" i="11"/>
  <c r="E5496" i="11"/>
  <c r="E5492" i="11"/>
  <c r="E5488" i="11"/>
  <c r="E5484" i="11"/>
  <c r="E5480" i="11"/>
  <c r="E5476" i="11"/>
  <c r="E5472" i="11"/>
  <c r="E5468" i="11"/>
  <c r="E5464" i="11"/>
  <c r="E5460" i="11"/>
  <c r="E5456" i="11"/>
  <c r="E5452" i="11"/>
  <c r="E5448" i="11"/>
  <c r="E5444" i="11"/>
  <c r="E5440" i="11"/>
  <c r="E5436" i="11"/>
  <c r="E5432" i="11"/>
  <c r="E5428" i="11"/>
  <c r="E5424" i="11"/>
  <c r="E5420" i="11"/>
  <c r="E5416" i="11"/>
  <c r="E5412" i="11"/>
  <c r="E5408" i="11"/>
  <c r="E5404" i="11"/>
  <c r="E5400" i="11"/>
  <c r="E5396" i="11"/>
  <c r="E5392" i="11"/>
  <c r="E5388" i="11"/>
  <c r="E5384" i="11"/>
  <c r="E5380" i="11"/>
  <c r="E5376" i="11"/>
  <c r="E5372" i="11"/>
  <c r="E5368" i="11"/>
  <c r="E5364" i="11"/>
  <c r="E5360" i="11"/>
  <c r="E5356" i="11"/>
  <c r="E5352" i="11"/>
  <c r="E5348" i="11"/>
  <c r="E5344" i="11"/>
  <c r="E5340" i="11"/>
  <c r="E5336" i="11"/>
  <c r="E5332" i="11"/>
  <c r="E5328" i="11"/>
  <c r="E5324" i="11"/>
  <c r="E5320" i="11"/>
  <c r="E5316" i="11"/>
  <c r="E5312" i="11"/>
  <c r="E5308" i="11"/>
  <c r="E5304" i="11"/>
  <c r="E5300" i="11"/>
  <c r="E5296" i="11"/>
  <c r="E5292" i="11"/>
  <c r="E5288" i="11"/>
  <c r="E5284" i="11"/>
  <c r="E5280" i="11"/>
  <c r="E5276" i="11"/>
  <c r="E5272" i="11"/>
  <c r="E5268" i="11"/>
  <c r="E5264" i="11"/>
  <c r="E5260" i="11"/>
  <c r="E5256" i="11"/>
  <c r="E5252" i="11"/>
  <c r="E5248" i="11"/>
  <c r="E10011" i="11"/>
  <c r="E10007" i="11"/>
  <c r="E10003" i="11"/>
  <c r="E9999" i="11"/>
  <c r="E9995" i="11"/>
  <c r="E9991" i="11"/>
  <c r="E9987" i="11"/>
  <c r="E9983" i="11"/>
  <c r="E9979" i="11"/>
  <c r="E9975" i="11"/>
  <c r="E9971" i="11"/>
  <c r="E9967" i="11"/>
  <c r="E9963" i="11"/>
  <c r="E9959" i="11"/>
  <c r="E9955" i="11"/>
  <c r="E9951" i="11"/>
  <c r="E9947" i="11"/>
  <c r="E9943" i="11"/>
  <c r="E9939" i="11"/>
  <c r="E9935" i="11"/>
  <c r="E9931" i="11"/>
  <c r="E9927" i="11"/>
  <c r="E9923" i="11"/>
  <c r="E9919" i="11"/>
  <c r="E9915" i="11"/>
  <c r="E9911" i="11"/>
  <c r="E9907" i="11"/>
  <c r="E9903" i="11"/>
  <c r="E9899" i="11"/>
  <c r="E9895" i="11"/>
  <c r="E9891" i="11"/>
  <c r="E9887" i="11"/>
  <c r="E9883" i="11"/>
  <c r="E9879" i="11"/>
  <c r="E9875" i="11"/>
  <c r="E9871" i="11"/>
  <c r="E9867" i="11"/>
  <c r="E9863" i="11"/>
  <c r="E9859" i="11"/>
  <c r="E9855" i="11"/>
  <c r="E9851" i="11"/>
  <c r="E9847" i="11"/>
  <c r="E9843" i="11"/>
  <c r="E9839" i="11"/>
  <c r="E9835" i="11"/>
  <c r="E9831" i="11"/>
  <c r="E9827" i="11"/>
  <c r="E9823" i="11"/>
  <c r="E9819" i="11"/>
  <c r="E9815" i="11"/>
  <c r="E9811" i="11"/>
  <c r="E9807" i="11"/>
  <c r="E9803" i="11"/>
  <c r="E9799" i="11"/>
  <c r="E9795" i="11"/>
  <c r="E9791" i="11"/>
  <c r="E9787" i="11"/>
  <c r="E9783" i="11"/>
  <c r="E9779" i="11"/>
  <c r="E9775" i="11"/>
  <c r="E9771" i="11"/>
  <c r="E9767" i="11"/>
  <c r="E9763" i="11"/>
  <c r="E9759" i="11"/>
  <c r="E9755" i="11"/>
  <c r="E9751" i="11"/>
  <c r="E9747" i="11"/>
  <c r="E9743" i="11"/>
  <c r="E9739" i="11"/>
  <c r="E9735" i="11"/>
  <c r="E9731" i="11"/>
  <c r="E9727" i="11"/>
  <c r="E9723" i="11"/>
  <c r="E9719" i="11"/>
  <c r="E9715" i="11"/>
  <c r="E9711" i="11"/>
  <c r="E9707" i="11"/>
  <c r="E9703" i="11"/>
  <c r="E9699" i="11"/>
  <c r="E9695" i="11"/>
  <c r="E9691" i="11"/>
  <c r="E9687" i="11"/>
  <c r="E9683" i="11"/>
  <c r="E9679" i="11"/>
  <c r="E9675" i="11"/>
  <c r="E9671" i="11"/>
  <c r="E9667" i="11"/>
  <c r="E9663" i="11"/>
  <c r="E9659" i="11"/>
  <c r="E9655" i="11"/>
  <c r="E9651" i="11"/>
  <c r="E9647" i="11"/>
  <c r="E9643" i="11"/>
  <c r="E9639" i="11"/>
  <c r="E9635" i="11"/>
  <c r="E9631" i="11"/>
  <c r="E9627" i="11"/>
  <c r="E9623" i="11"/>
  <c r="E9619" i="11"/>
  <c r="E9615" i="11"/>
  <c r="E9611" i="11"/>
  <c r="E9607" i="11"/>
  <c r="E9603" i="11"/>
  <c r="E9599" i="11"/>
  <c r="E9595" i="11"/>
  <c r="E9591" i="11"/>
  <c r="E9587" i="11"/>
  <c r="E9583" i="11"/>
  <c r="E9579" i="11"/>
  <c r="E9575" i="11"/>
  <c r="E9571" i="11"/>
  <c r="E9567" i="11"/>
  <c r="E9563" i="11"/>
  <c r="E9559" i="11"/>
  <c r="E9555" i="11"/>
  <c r="E9551" i="11"/>
  <c r="E9547" i="11"/>
  <c r="E9543" i="11"/>
  <c r="E9539" i="11"/>
  <c r="E9535" i="11"/>
  <c r="E9531" i="11"/>
  <c r="E9527" i="11"/>
  <c r="E9523" i="11"/>
  <c r="E9519" i="11"/>
  <c r="E9515" i="11"/>
  <c r="E9511" i="11"/>
  <c r="E9507" i="11"/>
  <c r="E9503" i="11"/>
  <c r="E9499" i="11"/>
  <c r="E9495" i="11"/>
  <c r="E9491" i="11"/>
  <c r="E9487" i="11"/>
  <c r="E9483" i="11"/>
  <c r="E9479" i="11"/>
  <c r="E9475" i="11"/>
  <c r="E9471" i="11"/>
  <c r="E9467" i="11"/>
  <c r="E9463" i="11"/>
  <c r="E9459" i="11"/>
  <c r="E9455" i="11"/>
  <c r="E9451" i="11"/>
  <c r="E9447" i="11"/>
  <c r="E9443" i="11"/>
  <c r="E9439" i="11"/>
  <c r="E9435" i="11"/>
  <c r="E9431" i="11"/>
  <c r="E9427" i="11"/>
  <c r="E9423" i="11"/>
  <c r="E9419" i="11"/>
  <c r="E9415" i="11"/>
  <c r="E9411" i="11"/>
  <c r="E9407" i="11"/>
  <c r="E9403" i="11"/>
  <c r="E9399" i="11"/>
  <c r="E9395" i="11"/>
  <c r="E9391" i="11"/>
  <c r="E9387" i="11"/>
  <c r="E9383" i="11"/>
  <c r="E9379" i="11"/>
  <c r="E9375" i="11"/>
  <c r="E9371" i="11"/>
  <c r="E9367" i="11"/>
  <c r="E9363" i="11"/>
  <c r="E9359" i="11"/>
  <c r="E9355" i="11"/>
  <c r="E9351" i="11"/>
  <c r="E9347" i="11"/>
  <c r="E9343" i="11"/>
  <c r="E9339" i="11"/>
  <c r="E9335" i="11"/>
  <c r="E9331" i="11"/>
  <c r="E9327" i="11"/>
  <c r="E9323" i="11"/>
  <c r="E9319" i="11"/>
  <c r="E9315" i="11"/>
  <c r="E9311" i="11"/>
  <c r="E9307" i="11"/>
  <c r="E9303" i="11"/>
  <c r="E9299" i="11"/>
  <c r="E9295" i="11"/>
  <c r="E9291" i="11"/>
  <c r="E9287" i="11"/>
  <c r="E9283" i="11"/>
  <c r="E9279" i="11"/>
  <c r="E9275" i="11"/>
  <c r="E9271" i="11"/>
  <c r="E9267" i="11"/>
  <c r="E9263" i="11"/>
  <c r="E9259" i="11"/>
  <c r="E9255" i="11"/>
  <c r="E9251" i="11"/>
  <c r="E9247" i="11"/>
  <c r="E9243" i="11"/>
  <c r="E9239" i="11"/>
  <c r="E9235" i="11"/>
  <c r="E9231" i="11"/>
  <c r="E9227" i="11"/>
  <c r="E9223" i="11"/>
  <c r="E9219" i="11"/>
  <c r="E9215" i="11"/>
  <c r="E9211" i="11"/>
  <c r="E9207" i="11"/>
  <c r="E9203" i="11"/>
  <c r="E9199" i="11"/>
  <c r="E9195" i="11"/>
  <c r="E9191" i="11"/>
  <c r="E9187" i="11"/>
  <c r="E9183" i="11"/>
  <c r="E9179" i="11"/>
  <c r="E9175" i="11"/>
  <c r="E9171" i="11"/>
  <c r="E9167" i="11"/>
  <c r="E9163" i="11"/>
  <c r="E9159" i="11"/>
  <c r="E9155" i="11"/>
  <c r="E9151" i="11"/>
  <c r="E9147" i="11"/>
  <c r="E9143" i="11"/>
  <c r="E9139" i="11"/>
  <c r="E9135" i="11"/>
  <c r="E9131" i="11"/>
  <c r="E9127" i="11"/>
  <c r="E9123" i="11"/>
  <c r="E9119" i="11"/>
  <c r="E9115" i="11"/>
  <c r="E9111" i="11"/>
  <c r="E9107" i="11"/>
  <c r="E9103" i="11"/>
  <c r="E9099" i="11"/>
  <c r="E9095" i="11"/>
  <c r="E9091" i="11"/>
  <c r="E9087" i="11"/>
  <c r="E9083" i="11"/>
  <c r="E9079" i="11"/>
  <c r="E9075" i="11"/>
  <c r="E9071" i="11"/>
  <c r="E9067" i="11"/>
  <c r="E9063" i="11"/>
  <c r="E9059" i="11"/>
  <c r="E9055" i="11"/>
  <c r="E9051" i="11"/>
  <c r="E9047" i="11"/>
  <c r="E9043" i="11"/>
  <c r="E9039" i="11"/>
  <c r="E9035" i="11"/>
  <c r="E9031" i="11"/>
  <c r="E9027" i="11"/>
  <c r="E9023" i="11"/>
  <c r="E9019" i="11"/>
  <c r="E9015" i="11"/>
  <c r="E9011" i="11"/>
  <c r="E9007" i="11"/>
  <c r="E9003" i="11"/>
  <c r="E8999" i="11"/>
  <c r="E8995" i="11"/>
  <c r="E8991" i="11"/>
  <c r="E8987" i="11"/>
  <c r="E8983" i="11"/>
  <c r="E8979" i="11"/>
  <c r="E8975" i="11"/>
  <c r="E8971" i="11"/>
  <c r="E8967" i="11"/>
  <c r="E8963" i="11"/>
  <c r="E8959" i="11"/>
  <c r="E8955" i="11"/>
  <c r="E8951" i="11"/>
  <c r="E8947" i="11"/>
  <c r="E8943" i="11"/>
  <c r="E8939" i="11"/>
  <c r="E8935" i="11"/>
  <c r="E8931" i="11"/>
  <c r="E8927" i="11"/>
  <c r="E8923" i="11"/>
  <c r="E8919" i="11"/>
  <c r="E8915" i="11"/>
  <c r="E8911" i="11"/>
  <c r="E8907" i="11"/>
  <c r="E8903" i="11"/>
  <c r="E8899" i="11"/>
  <c r="E8895" i="11"/>
  <c r="E8891" i="11"/>
  <c r="E8887" i="11"/>
  <c r="E8883" i="11"/>
  <c r="E8879" i="11"/>
  <c r="E8875" i="11"/>
  <c r="E8871" i="11"/>
  <c r="E8867" i="11"/>
  <c r="E8863" i="11"/>
  <c r="E8859" i="11"/>
  <c r="E8855" i="11"/>
  <c r="E8851" i="11"/>
  <c r="E8847" i="11"/>
  <c r="E8843" i="11"/>
  <c r="E8839" i="11"/>
  <c r="E8835" i="11"/>
  <c r="E8831" i="11"/>
  <c r="E8827" i="11"/>
  <c r="E8823" i="11"/>
  <c r="E8819" i="11"/>
  <c r="E8815" i="11"/>
  <c r="E8811" i="11"/>
  <c r="E8807" i="11"/>
  <c r="E8803" i="11"/>
  <c r="E8799" i="11"/>
  <c r="E8795" i="11"/>
  <c r="E8791" i="11"/>
  <c r="E8787" i="11"/>
  <c r="E8783" i="11"/>
  <c r="E8779" i="11"/>
  <c r="E8775" i="11"/>
  <c r="E8771" i="11"/>
  <c r="E8767" i="11"/>
  <c r="E8763" i="11"/>
  <c r="E8759" i="11"/>
  <c r="E8755" i="11"/>
  <c r="E8751" i="11"/>
  <c r="E8747" i="11"/>
  <c r="E8743" i="11"/>
  <c r="E8739" i="11"/>
  <c r="E8735" i="11"/>
  <c r="E8731" i="11"/>
  <c r="E8727" i="11"/>
  <c r="E8723" i="11"/>
  <c r="E8719" i="11"/>
  <c r="E8715" i="11"/>
  <c r="E8711" i="11"/>
  <c r="E8707" i="11"/>
  <c r="E8703" i="11"/>
  <c r="E8699" i="11"/>
  <c r="E8695" i="11"/>
  <c r="E8691" i="11"/>
  <c r="E8687" i="11"/>
  <c r="E8683" i="11"/>
  <c r="E8679" i="11"/>
  <c r="E8675" i="11"/>
  <c r="E8671" i="11"/>
  <c r="E8667" i="11"/>
  <c r="E8663" i="11"/>
  <c r="E8659" i="11"/>
  <c r="E8655" i="11"/>
  <c r="E8651" i="11"/>
  <c r="E8647" i="11"/>
  <c r="E8643" i="11"/>
  <c r="E8639" i="11"/>
  <c r="E8635" i="11"/>
  <c r="E8631" i="11"/>
  <c r="E8627" i="11"/>
  <c r="E8623" i="11"/>
  <c r="E8619" i="11"/>
  <c r="E8615" i="11"/>
  <c r="E8611" i="11"/>
  <c r="E8607" i="11"/>
  <c r="E8603" i="11"/>
  <c r="E8599" i="11"/>
  <c r="E8595" i="11"/>
  <c r="E8591" i="11"/>
  <c r="E8587" i="11"/>
  <c r="E8583" i="11"/>
  <c r="E8579" i="11"/>
  <c r="E8575" i="11"/>
  <c r="E8571" i="11"/>
  <c r="E8567" i="11"/>
  <c r="E8563" i="11"/>
  <c r="E8559" i="11"/>
  <c r="E8555" i="11"/>
  <c r="E8551" i="11"/>
  <c r="E8547" i="11"/>
  <c r="E8543" i="11"/>
  <c r="E8539" i="11"/>
  <c r="E8535" i="11"/>
  <c r="E8531" i="11"/>
  <c r="E8527" i="11"/>
  <c r="E8523" i="11"/>
  <c r="E8519" i="11"/>
  <c r="E8515" i="11"/>
  <c r="E8511" i="11"/>
  <c r="E8507" i="11"/>
  <c r="E8503" i="11"/>
  <c r="E8499" i="11"/>
  <c r="E8495" i="11"/>
  <c r="E8491" i="11"/>
  <c r="E8487" i="11"/>
  <c r="E8483" i="11"/>
  <c r="E8479" i="11"/>
  <c r="E8475" i="11"/>
  <c r="E8471" i="11"/>
  <c r="E8467" i="11"/>
  <c r="E8463" i="11"/>
  <c r="E8459" i="11"/>
  <c r="E8455" i="11"/>
  <c r="E8451" i="11"/>
  <c r="E8447" i="11"/>
  <c r="E8443" i="11"/>
  <c r="E8439" i="11"/>
  <c r="E8435" i="11"/>
  <c r="E8431" i="11"/>
  <c r="E8427" i="11"/>
  <c r="E8423" i="11"/>
  <c r="E8419" i="11"/>
  <c r="E8415" i="11"/>
  <c r="E8411" i="11"/>
  <c r="E8407" i="11"/>
  <c r="E8403" i="11"/>
  <c r="E8399" i="11"/>
  <c r="E8395" i="11"/>
  <c r="E8391" i="11"/>
  <c r="E8387" i="11"/>
  <c r="E8383" i="11"/>
  <c r="E8379" i="11"/>
  <c r="E8375" i="11"/>
  <c r="E8371" i="11"/>
  <c r="E8367" i="11"/>
  <c r="E8363" i="11"/>
  <c r="E8359" i="11"/>
  <c r="E8355" i="11"/>
  <c r="E8351" i="11"/>
  <c r="E8347" i="11"/>
  <c r="E8343" i="11"/>
  <c r="E8339" i="11"/>
  <c r="E8335" i="11"/>
  <c r="E8331" i="11"/>
  <c r="E8327" i="11"/>
  <c r="E8323" i="11"/>
  <c r="E8319" i="11"/>
  <c r="E8315" i="11"/>
  <c r="E8311" i="11"/>
  <c r="E8307" i="11"/>
  <c r="E8303" i="11"/>
  <c r="E8299" i="11"/>
  <c r="E8295" i="11"/>
  <c r="E8291" i="11"/>
  <c r="E8287" i="11"/>
  <c r="E8283" i="11"/>
  <c r="E8279" i="11"/>
  <c r="E8275" i="11"/>
  <c r="E8271" i="11"/>
  <c r="E8267" i="11"/>
  <c r="E8263" i="11"/>
  <c r="E8259" i="11"/>
  <c r="E8255" i="11"/>
  <c r="E8251" i="11"/>
  <c r="E8247" i="11"/>
  <c r="E8243" i="11"/>
  <c r="E8239" i="11"/>
  <c r="E8235" i="11"/>
  <c r="E8231" i="11"/>
  <c r="E8227" i="11"/>
  <c r="E8223" i="11"/>
  <c r="E8219" i="11"/>
  <c r="E8215" i="11"/>
  <c r="E8211" i="11"/>
  <c r="E8207" i="11"/>
  <c r="E8203" i="11"/>
  <c r="E8199" i="11"/>
  <c r="E8195" i="11"/>
  <c r="E8191" i="11"/>
  <c r="E8187" i="11"/>
  <c r="E8183" i="11"/>
  <c r="E8179" i="11"/>
  <c r="E8175" i="11"/>
  <c r="E8171" i="11"/>
  <c r="E8167" i="11"/>
  <c r="E8163" i="11"/>
  <c r="E8159" i="11"/>
  <c r="E8155" i="11"/>
  <c r="E8151" i="11"/>
  <c r="E8147" i="11"/>
  <c r="E8143" i="11"/>
  <c r="E8139" i="11"/>
  <c r="E8135" i="11"/>
  <c r="E8131" i="11"/>
  <c r="E8127" i="11"/>
  <c r="E8123" i="11"/>
  <c r="E8119" i="11"/>
  <c r="E8115" i="11"/>
  <c r="E8111" i="11"/>
  <c r="E8107" i="11"/>
  <c r="E8103" i="11"/>
  <c r="E8099" i="11"/>
  <c r="E8095" i="11"/>
  <c r="E8091" i="11"/>
  <c r="E8087" i="11"/>
  <c r="E8083" i="11"/>
  <c r="E8079" i="11"/>
  <c r="E8075" i="11"/>
  <c r="E8071" i="11"/>
  <c r="E8067" i="11"/>
  <c r="E8063" i="11"/>
  <c r="E8059" i="11"/>
  <c r="E8055" i="11"/>
  <c r="E8051" i="11"/>
  <c r="E8047" i="11"/>
  <c r="E8043" i="11"/>
  <c r="E8039" i="11"/>
  <c r="E8035" i="11"/>
  <c r="E8031" i="11"/>
  <c r="E8027" i="11"/>
  <c r="E8023" i="11"/>
  <c r="E8019" i="11"/>
  <c r="E8015" i="11"/>
  <c r="E8011" i="11"/>
  <c r="E8007" i="11"/>
  <c r="E8003" i="11"/>
  <c r="E7999" i="11"/>
  <c r="E7995" i="11"/>
  <c r="E7991" i="11"/>
  <c r="E7987" i="11"/>
  <c r="E7983" i="11"/>
  <c r="E7979" i="11"/>
  <c r="E7975" i="11"/>
  <c r="E7971" i="11"/>
  <c r="E7967" i="11"/>
  <c r="E7963" i="11"/>
  <c r="E7959" i="11"/>
  <c r="E7955" i="11"/>
  <c r="E7951" i="11"/>
  <c r="E7947" i="11"/>
  <c r="E7943" i="11"/>
  <c r="E7939" i="11"/>
  <c r="E7935" i="11"/>
  <c r="E7931" i="11"/>
  <c r="E7927" i="11"/>
  <c r="E7923" i="11"/>
  <c r="E7919" i="11"/>
  <c r="E7915" i="11"/>
  <c r="E7911" i="11"/>
  <c r="E7907" i="11"/>
  <c r="E7903" i="11"/>
  <c r="E7899" i="11"/>
  <c r="E7895" i="11"/>
  <c r="E7891" i="11"/>
  <c r="E7887" i="11"/>
  <c r="E7883" i="11"/>
  <c r="E7879" i="11"/>
  <c r="E7875" i="11"/>
  <c r="E7871" i="11"/>
  <c r="E7867" i="11"/>
  <c r="E7863" i="11"/>
  <c r="E7859" i="11"/>
  <c r="E7855" i="11"/>
  <c r="E7851" i="11"/>
  <c r="E7847" i="11"/>
  <c r="E7843" i="11"/>
  <c r="E7839" i="11"/>
  <c r="E7835" i="11"/>
  <c r="E7831" i="11"/>
  <c r="E7827" i="11"/>
  <c r="E7823" i="11"/>
  <c r="E7819" i="11"/>
  <c r="E7815" i="11"/>
  <c r="E7811" i="11"/>
  <c r="E7807" i="11"/>
  <c r="E7803" i="11"/>
  <c r="E7799" i="11"/>
  <c r="E7795" i="11"/>
  <c r="E7791" i="11"/>
  <c r="E7787" i="11"/>
  <c r="E7783" i="11"/>
  <c r="E7779" i="11"/>
  <c r="E7775" i="11"/>
  <c r="E7771" i="11"/>
  <c r="E7767" i="11"/>
  <c r="E7763" i="11"/>
  <c r="E7759" i="11"/>
  <c r="E7755" i="11"/>
  <c r="E7751" i="11"/>
  <c r="E7747" i="11"/>
  <c r="E7743" i="11"/>
  <c r="E7739" i="11"/>
  <c r="E7735" i="11"/>
  <c r="E7731" i="11"/>
  <c r="E7727" i="11"/>
  <c r="E7723" i="11"/>
  <c r="E7719" i="11"/>
  <c r="E7715" i="11"/>
  <c r="E7711" i="11"/>
  <c r="E7707" i="11"/>
  <c r="E7703" i="11"/>
  <c r="E7699" i="11"/>
  <c r="E7695" i="11"/>
  <c r="E7691" i="11"/>
  <c r="E7687" i="11"/>
  <c r="E7683" i="11"/>
  <c r="E7679" i="11"/>
  <c r="E7675" i="11"/>
  <c r="E7671" i="11"/>
  <c r="E7667" i="11"/>
  <c r="E7663" i="11"/>
  <c r="E7659" i="11"/>
  <c r="E7655" i="11"/>
  <c r="E7651" i="11"/>
  <c r="E7647" i="11"/>
  <c r="E7643" i="11"/>
  <c r="E7639" i="11"/>
  <c r="E7635" i="11"/>
  <c r="E7631" i="11"/>
  <c r="E7627" i="11"/>
  <c r="E7623" i="11"/>
  <c r="E7619" i="11"/>
  <c r="E7615" i="11"/>
  <c r="E7611" i="11"/>
  <c r="E7607" i="11"/>
  <c r="E7603" i="11"/>
  <c r="E7599" i="11"/>
  <c r="E7595" i="11"/>
  <c r="E7591" i="11"/>
  <c r="E7587" i="11"/>
  <c r="E7583" i="11"/>
  <c r="E7579" i="11"/>
  <c r="E7575" i="11"/>
  <c r="E7571" i="11"/>
  <c r="E7567" i="11"/>
  <c r="E7563" i="11"/>
  <c r="E7559" i="11"/>
  <c r="E7555" i="11"/>
  <c r="E7551" i="11"/>
  <c r="E7547" i="11"/>
  <c r="E7543" i="11"/>
  <c r="E7539" i="11"/>
  <c r="E7535" i="11"/>
  <c r="E7531" i="11"/>
  <c r="E7527" i="11"/>
  <c r="E7523" i="11"/>
  <c r="E7519" i="11"/>
  <c r="E7515" i="11"/>
  <c r="E7511" i="11"/>
  <c r="E7507" i="11"/>
  <c r="E7503" i="11"/>
  <c r="E7499" i="11"/>
  <c r="E7495" i="11"/>
  <c r="E7491" i="11"/>
  <c r="E7487" i="11"/>
  <c r="E7483" i="11"/>
  <c r="E7479" i="11"/>
  <c r="E7475" i="11"/>
  <c r="E7471" i="11"/>
  <c r="E7467" i="11"/>
  <c r="E7463" i="11"/>
  <c r="E7459" i="11"/>
  <c r="E7455" i="11"/>
  <c r="E7451" i="11"/>
  <c r="E7447" i="11"/>
  <c r="E7443" i="11"/>
  <c r="E7439" i="11"/>
  <c r="E7435" i="11"/>
  <c r="E7431" i="11"/>
  <c r="E7427" i="11"/>
  <c r="E7423" i="11"/>
  <c r="E7419" i="11"/>
  <c r="E7415" i="11"/>
  <c r="E7411" i="11"/>
  <c r="E7407" i="11"/>
  <c r="E7403" i="11"/>
  <c r="E7399" i="11"/>
  <c r="E7395" i="11"/>
  <c r="E7391" i="11"/>
  <c r="E7387" i="11"/>
  <c r="E7383" i="11"/>
  <c r="E7379" i="11"/>
  <c r="E7375" i="11"/>
  <c r="E7371" i="11"/>
  <c r="E7367" i="11"/>
  <c r="E7363" i="11"/>
  <c r="E7359" i="11"/>
  <c r="E7355" i="11"/>
  <c r="E7351" i="11"/>
  <c r="E7347" i="11"/>
  <c r="E7343" i="11"/>
  <c r="E7339" i="11"/>
  <c r="E7335" i="11"/>
  <c r="E7331" i="11"/>
  <c r="E7327" i="11"/>
  <c r="E7323" i="11"/>
  <c r="E7319" i="11"/>
  <c r="E7315" i="11"/>
  <c r="E7311" i="11"/>
  <c r="E7307" i="11"/>
  <c r="E7303" i="11"/>
  <c r="E7299" i="11"/>
  <c r="E7295" i="11"/>
  <c r="E7291" i="11"/>
  <c r="E7287" i="11"/>
  <c r="E7283" i="11"/>
  <c r="E7279" i="11"/>
  <c r="E7275" i="11"/>
  <c r="E7271" i="11"/>
  <c r="E7267" i="11"/>
  <c r="E7263" i="11"/>
  <c r="E7259" i="11"/>
  <c r="E7255" i="11"/>
  <c r="E7251" i="11"/>
  <c r="E7247" i="11"/>
  <c r="E7243" i="11"/>
  <c r="E7239" i="11"/>
  <c r="E7235" i="11"/>
  <c r="E7231" i="11"/>
  <c r="E7227" i="11"/>
  <c r="E7223" i="11"/>
  <c r="E7219" i="11"/>
  <c r="E7215" i="11"/>
  <c r="E7211" i="11"/>
  <c r="E7207" i="11"/>
  <c r="E7203" i="11"/>
  <c r="E7199" i="11"/>
  <c r="E7195" i="11"/>
  <c r="E7191" i="11"/>
  <c r="E7187" i="11"/>
  <c r="E7183" i="11"/>
  <c r="E7179" i="11"/>
  <c r="E7175" i="11"/>
  <c r="E7171" i="11"/>
  <c r="E7167" i="11"/>
  <c r="E7163" i="11"/>
  <c r="E7159" i="11"/>
  <c r="E7155" i="11"/>
  <c r="E7151" i="11"/>
  <c r="E7147" i="11"/>
  <c r="E7143" i="11"/>
  <c r="E7139" i="11"/>
  <c r="E7135" i="11"/>
  <c r="E7131" i="11"/>
  <c r="E7127" i="11"/>
  <c r="E7123" i="11"/>
  <c r="E7119" i="11"/>
  <c r="E7115" i="11"/>
  <c r="E7111" i="11"/>
  <c r="E7107" i="11"/>
  <c r="E7103" i="11"/>
  <c r="E7099" i="11"/>
  <c r="E7095" i="11"/>
  <c r="E7091" i="11"/>
  <c r="E7087" i="11"/>
  <c r="E7083" i="11"/>
  <c r="E7079" i="11"/>
  <c r="E7075" i="11"/>
  <c r="E7071" i="11"/>
  <c r="E7067" i="11"/>
  <c r="E7063" i="11"/>
  <c r="E7059" i="11"/>
  <c r="E7055" i="11"/>
  <c r="E7051" i="11"/>
  <c r="E7047" i="11"/>
  <c r="E7043" i="11"/>
  <c r="E7039" i="11"/>
  <c r="E7035" i="11"/>
  <c r="E7031" i="11"/>
  <c r="E7027" i="11"/>
  <c r="E7023" i="11"/>
  <c r="E7019" i="11"/>
  <c r="E7015" i="11"/>
  <c r="E7011" i="11"/>
  <c r="E7007" i="11"/>
  <c r="E7003" i="11"/>
  <c r="E6999" i="11"/>
  <c r="E6995" i="11"/>
  <c r="E6991" i="11"/>
  <c r="E6987" i="11"/>
  <c r="E6983" i="11"/>
  <c r="E6979" i="11"/>
  <c r="E6975" i="11"/>
  <c r="E6971" i="11"/>
  <c r="E6967" i="11"/>
  <c r="E6963" i="11"/>
  <c r="E6959" i="11"/>
  <c r="E6955" i="11"/>
  <c r="E6951" i="11"/>
  <c r="E6947" i="11"/>
  <c r="E6943" i="11"/>
  <c r="E6939" i="11"/>
  <c r="E6935" i="11"/>
  <c r="E6931" i="11"/>
  <c r="E6927" i="11"/>
  <c r="E6923" i="11"/>
  <c r="E6919" i="11"/>
  <c r="E6915" i="11"/>
  <c r="E6911" i="11"/>
  <c r="E6907" i="11"/>
  <c r="E6903" i="11"/>
  <c r="E6899" i="11"/>
  <c r="E6895" i="11"/>
  <c r="E6891" i="11"/>
  <c r="E6887" i="11"/>
  <c r="E6883" i="11"/>
  <c r="E6879" i="11"/>
  <c r="E6875" i="11"/>
  <c r="E6871" i="11"/>
  <c r="E6867" i="11"/>
  <c r="E6863" i="11"/>
  <c r="E6859" i="11"/>
  <c r="E6855" i="11"/>
  <c r="E6851" i="11"/>
  <c r="E6847" i="11"/>
  <c r="E6843" i="11"/>
  <c r="E6839" i="11"/>
  <c r="E6835" i="11"/>
  <c r="E6831" i="11"/>
  <c r="E6827" i="11"/>
  <c r="E6823" i="11"/>
  <c r="E6819" i="11"/>
  <c r="E6815" i="11"/>
  <c r="E6811" i="11"/>
  <c r="E6807" i="11"/>
  <c r="E6803" i="11"/>
  <c r="E6799" i="11"/>
  <c r="E6795" i="11"/>
  <c r="E6791" i="11"/>
  <c r="E6787" i="11"/>
  <c r="E6783" i="11"/>
  <c r="E6779" i="11"/>
  <c r="E6775" i="11"/>
  <c r="E6771" i="11"/>
  <c r="E6767" i="11"/>
  <c r="E6763" i="11"/>
  <c r="E6759" i="11"/>
  <c r="E6755" i="11"/>
  <c r="E6751" i="11"/>
  <c r="E6747" i="11"/>
  <c r="E6743" i="11"/>
  <c r="E6739" i="11"/>
  <c r="E6735" i="11"/>
  <c r="E6731" i="11"/>
  <c r="E6727" i="11"/>
  <c r="E6723" i="11"/>
  <c r="E6719" i="11"/>
  <c r="E6715" i="11"/>
  <c r="E6711" i="11"/>
  <c r="E6707" i="11"/>
  <c r="E6703" i="11"/>
  <c r="E6699" i="11"/>
  <c r="E6695" i="11"/>
  <c r="E6691" i="11"/>
  <c r="E6687" i="11"/>
  <c r="E6683" i="11"/>
  <c r="E6679" i="11"/>
  <c r="E6675" i="11"/>
  <c r="E6671" i="11"/>
  <c r="E6667" i="11"/>
  <c r="E6663" i="11"/>
  <c r="E6659" i="11"/>
  <c r="E6655" i="11"/>
  <c r="E6651" i="11"/>
  <c r="E6647" i="11"/>
  <c r="E6643" i="11"/>
  <c r="E6639" i="11"/>
  <c r="E6635" i="11"/>
  <c r="E6631" i="11"/>
  <c r="E6627" i="11"/>
  <c r="E6623" i="11"/>
  <c r="E6619" i="11"/>
  <c r="E6615" i="11"/>
  <c r="E6611" i="11"/>
  <c r="E6607" i="11"/>
  <c r="E6603" i="11"/>
  <c r="E6599" i="11"/>
  <c r="E6595" i="11"/>
  <c r="E6591" i="11"/>
  <c r="E6587" i="11"/>
  <c r="E6583" i="11"/>
  <c r="E6579" i="11"/>
  <c r="E6575" i="11"/>
  <c r="E6571" i="11"/>
  <c r="E6567" i="11"/>
  <c r="E6563" i="11"/>
  <c r="E6559" i="11"/>
  <c r="E6555" i="11"/>
  <c r="E6551" i="11"/>
  <c r="E6547" i="11"/>
  <c r="E6543" i="11"/>
  <c r="E6539" i="11"/>
  <c r="E6535" i="11"/>
  <c r="E6531" i="11"/>
  <c r="E6527" i="11"/>
  <c r="E6523" i="11"/>
  <c r="E6519" i="11"/>
  <c r="E6515" i="11"/>
  <c r="E6511" i="11"/>
  <c r="E6507" i="11"/>
  <c r="E6503" i="11"/>
  <c r="E6499" i="11"/>
  <c r="E6495" i="11"/>
  <c r="E6491" i="11"/>
  <c r="E6487" i="11"/>
  <c r="E6483" i="11"/>
  <c r="E6479" i="11"/>
  <c r="E6475" i="11"/>
  <c r="E6471" i="11"/>
  <c r="E6467" i="11"/>
  <c r="E6463" i="11"/>
  <c r="E6459" i="11"/>
  <c r="E6455" i="11"/>
  <c r="E6451" i="11"/>
  <c r="E6447" i="11"/>
  <c r="E6443" i="11"/>
  <c r="E6439" i="11"/>
  <c r="E6435" i="11"/>
  <c r="E6431" i="11"/>
  <c r="E6427" i="11"/>
  <c r="E6423" i="11"/>
  <c r="E6419" i="11"/>
  <c r="E6415" i="11"/>
  <c r="E6411" i="11"/>
  <c r="E6407" i="11"/>
  <c r="E6403" i="11"/>
  <c r="E6399" i="11"/>
  <c r="E6395" i="11"/>
  <c r="E6391" i="11"/>
  <c r="E6387" i="11"/>
  <c r="E6383" i="11"/>
  <c r="E6379" i="11"/>
  <c r="E6375" i="11"/>
  <c r="E6371" i="11"/>
  <c r="E6367" i="11"/>
  <c r="E6363" i="11"/>
  <c r="E6359" i="11"/>
  <c r="E6355" i="11"/>
  <c r="E6351" i="11"/>
  <c r="E6347" i="11"/>
  <c r="E6343" i="11"/>
  <c r="E6339" i="11"/>
  <c r="E6335" i="11"/>
  <c r="E6331" i="11"/>
  <c r="E6327" i="11"/>
  <c r="E6323" i="11"/>
  <c r="E6319" i="11"/>
  <c r="E6315" i="11"/>
  <c r="E6311" i="11"/>
  <c r="E6307" i="11"/>
  <c r="E6303" i="11"/>
  <c r="E6299" i="11"/>
  <c r="E6295" i="11"/>
  <c r="E6291" i="11"/>
  <c r="E6287" i="11"/>
  <c r="E6283" i="11"/>
  <c r="E6279" i="11"/>
  <c r="E6275" i="11"/>
  <c r="E6271" i="11"/>
  <c r="E6267" i="11"/>
  <c r="E6263" i="11"/>
  <c r="E6259" i="11"/>
  <c r="E6255" i="11"/>
  <c r="E6251" i="11"/>
  <c r="E6247" i="11"/>
  <c r="E6243" i="11"/>
  <c r="E6239" i="11"/>
  <c r="E6235" i="11"/>
  <c r="E6231" i="11"/>
  <c r="E6227" i="11"/>
  <c r="E6223" i="11"/>
  <c r="E6219" i="11"/>
  <c r="E6215" i="11"/>
  <c r="E6211" i="11"/>
  <c r="E6207" i="11"/>
  <c r="E6203" i="11"/>
  <c r="E6199" i="11"/>
  <c r="E6195" i="11"/>
  <c r="E6191" i="11"/>
  <c r="E6187" i="11"/>
  <c r="E6183" i="11"/>
  <c r="E6179" i="11"/>
  <c r="E6175" i="11"/>
  <c r="E6171" i="11"/>
  <c r="E6167" i="11"/>
  <c r="E6163" i="11"/>
  <c r="E6159" i="11"/>
  <c r="E6155" i="11"/>
  <c r="E6151" i="11"/>
  <c r="E6147" i="11"/>
  <c r="E6143" i="11"/>
  <c r="E6139" i="11"/>
  <c r="E6135" i="11"/>
  <c r="E6131" i="11"/>
  <c r="E6127" i="11"/>
  <c r="E6123" i="11"/>
  <c r="E6119" i="11"/>
  <c r="E6115" i="11"/>
  <c r="E6111" i="11"/>
  <c r="E6107" i="11"/>
  <c r="E6103" i="11"/>
  <c r="E6099" i="11"/>
  <c r="E6095" i="11"/>
  <c r="E6091" i="11"/>
  <c r="E6087" i="11"/>
  <c r="E6083" i="11"/>
  <c r="E6079" i="11"/>
  <c r="E6075" i="11"/>
  <c r="E6071" i="11"/>
  <c r="E6067" i="11"/>
  <c r="E6063" i="11"/>
  <c r="E6059" i="11"/>
  <c r="E6055" i="11"/>
  <c r="E6051" i="11"/>
  <c r="E6047" i="11"/>
  <c r="E6043" i="11"/>
  <c r="E6039" i="11"/>
  <c r="E6035" i="11"/>
  <c r="E6031" i="11"/>
  <c r="E6027" i="11"/>
  <c r="E6023" i="11"/>
  <c r="E6019" i="11"/>
  <c r="E6015" i="11"/>
  <c r="E6011" i="11"/>
  <c r="E6007" i="11"/>
  <c r="E6003" i="11"/>
  <c r="E5999" i="11"/>
  <c r="E5995" i="11"/>
  <c r="E5991" i="11"/>
  <c r="E5987" i="11"/>
  <c r="E5983" i="11"/>
  <c r="E5979" i="11"/>
  <c r="E5975" i="11"/>
  <c r="E5971" i="11"/>
  <c r="E5967" i="11"/>
  <c r="E5963" i="11"/>
  <c r="E5959" i="11"/>
  <c r="E5955" i="11"/>
  <c r="E5951" i="11"/>
  <c r="E5947" i="11"/>
  <c r="E5943" i="11"/>
  <c r="E5939" i="11"/>
  <c r="E5935" i="11"/>
  <c r="E5931" i="11"/>
  <c r="E5927" i="11"/>
  <c r="E5923" i="11"/>
  <c r="E5919" i="11"/>
  <c r="E5915" i="11"/>
  <c r="E5911" i="11"/>
  <c r="E5907" i="11"/>
  <c r="E5903" i="11"/>
  <c r="E5899" i="11"/>
  <c r="E5895" i="11"/>
  <c r="E5891" i="11"/>
  <c r="E5887" i="11"/>
  <c r="E5883" i="11"/>
  <c r="E5879" i="11"/>
  <c r="E5875" i="11"/>
  <c r="E5871" i="11"/>
  <c r="E5867" i="11"/>
  <c r="E5863" i="11"/>
  <c r="E5859" i="11"/>
  <c r="E5855" i="11"/>
  <c r="E5851" i="11"/>
  <c r="E5847" i="11"/>
  <c r="E5843" i="11"/>
  <c r="E5839" i="11"/>
  <c r="E5835" i="11"/>
  <c r="E5831" i="11"/>
  <c r="E5827" i="11"/>
  <c r="E5823" i="11"/>
  <c r="E5819" i="11"/>
  <c r="E5815" i="11"/>
  <c r="E5811" i="11"/>
  <c r="E5807" i="11"/>
  <c r="E5803" i="11"/>
  <c r="E5799" i="11"/>
  <c r="E5795" i="11"/>
  <c r="E5791" i="11"/>
  <c r="E5787" i="11"/>
  <c r="E5783" i="11"/>
  <c r="E5779" i="11"/>
  <c r="E5775" i="11"/>
  <c r="E5771" i="11"/>
  <c r="E5767" i="11"/>
  <c r="E5763" i="11"/>
  <c r="E5759" i="11"/>
  <c r="E5755" i="11"/>
  <c r="E5751" i="11"/>
  <c r="E5747" i="11"/>
  <c r="E5743" i="11"/>
  <c r="E5739" i="11"/>
  <c r="E5735" i="11"/>
  <c r="E5731" i="11"/>
  <c r="E5727" i="11"/>
  <c r="E5723" i="11"/>
  <c r="E5719" i="11"/>
  <c r="E5715" i="11"/>
  <c r="E5711" i="11"/>
  <c r="E5707" i="11"/>
  <c r="E5703" i="11"/>
  <c r="E5699" i="11"/>
  <c r="E5695" i="11"/>
  <c r="E5691" i="11"/>
  <c r="E5687" i="11"/>
  <c r="E5683" i="11"/>
  <c r="E5679" i="11"/>
  <c r="E5675" i="11"/>
  <c r="E5671" i="11"/>
  <c r="E5667" i="11"/>
  <c r="E5663" i="11"/>
  <c r="E5659" i="11"/>
  <c r="E5655" i="11"/>
  <c r="E5651" i="11"/>
  <c r="E5647" i="11"/>
  <c r="E5643" i="11"/>
  <c r="E5639" i="11"/>
  <c r="E5635" i="11"/>
  <c r="E5631" i="11"/>
  <c r="E5627" i="11"/>
  <c r="E5623" i="11"/>
  <c r="E5619" i="11"/>
  <c r="E5615" i="11"/>
  <c r="E5611" i="11"/>
  <c r="E5607" i="11"/>
  <c r="E5603" i="11"/>
  <c r="E5599" i="11"/>
  <c r="E5595" i="11"/>
  <c r="E5591" i="11"/>
  <c r="E5587" i="11"/>
  <c r="E5583" i="11"/>
  <c r="E5579" i="11"/>
  <c r="E5575" i="11"/>
  <c r="E5571" i="11"/>
  <c r="E5567" i="11"/>
  <c r="E5563" i="11"/>
  <c r="E5559" i="11"/>
  <c r="E5555" i="11"/>
  <c r="E5551" i="11"/>
  <c r="E5547" i="11"/>
  <c r="E5543" i="11"/>
  <c r="E5539" i="11"/>
  <c r="E5535" i="11"/>
  <c r="E5531" i="11"/>
  <c r="E5527" i="11"/>
  <c r="E5523" i="11"/>
  <c r="E5519" i="11"/>
  <c r="E5515" i="11"/>
  <c r="E5511" i="11"/>
  <c r="E5507" i="11"/>
  <c r="E5503" i="11"/>
  <c r="E5499" i="11"/>
  <c r="E5495" i="11"/>
  <c r="E5491" i="11"/>
  <c r="E5487" i="11"/>
  <c r="E5483" i="11"/>
  <c r="E5479" i="11"/>
  <c r="E5475" i="11"/>
  <c r="E5471" i="11"/>
  <c r="E5467" i="11"/>
  <c r="E5463" i="11"/>
  <c r="E5459" i="11"/>
  <c r="E5455" i="11"/>
  <c r="E5451" i="11"/>
  <c r="E5447" i="11"/>
  <c r="E5443" i="11"/>
  <c r="E5439" i="11"/>
  <c r="E5435" i="11"/>
  <c r="E5431" i="11"/>
  <c r="E5427" i="11"/>
  <c r="E5423" i="11"/>
  <c r="E5419" i="11"/>
  <c r="E5415" i="11"/>
  <c r="E5411" i="11"/>
  <c r="E5407" i="11"/>
  <c r="E5403" i="11"/>
  <c r="E5399" i="11"/>
  <c r="E5395" i="11"/>
  <c r="E5391" i="11"/>
  <c r="E5387" i="11"/>
  <c r="E5383" i="11"/>
  <c r="E5379" i="11"/>
  <c r="E5375" i="11"/>
  <c r="E5371" i="11"/>
  <c r="E5367" i="11"/>
  <c r="E5363" i="11"/>
  <c r="E5359" i="11"/>
  <c r="E5355" i="11"/>
  <c r="E5351" i="11"/>
  <c r="E5347" i="11"/>
  <c r="E5343" i="11"/>
  <c r="E5339" i="11"/>
  <c r="E5335" i="11"/>
  <c r="E5331" i="11"/>
  <c r="E5327" i="11"/>
  <c r="E5323" i="11"/>
  <c r="E5319" i="11"/>
  <c r="E5315" i="11"/>
  <c r="E5311" i="11"/>
  <c r="E5307" i="11"/>
  <c r="E5303" i="11"/>
  <c r="E5299" i="11"/>
  <c r="E5295" i="11"/>
  <c r="E5291" i="11"/>
  <c r="E5287" i="11"/>
  <c r="E5283" i="11"/>
  <c r="E5279" i="11"/>
  <c r="E5275" i="11"/>
  <c r="E5271" i="11"/>
  <c r="E5267" i="11"/>
  <c r="E5263" i="11"/>
  <c r="E5259" i="11"/>
  <c r="E5255" i="11"/>
  <c r="E5251" i="11"/>
  <c r="E5247" i="11"/>
  <c r="E5243" i="11"/>
  <c r="E5239" i="11"/>
  <c r="E5235" i="11"/>
  <c r="E5231" i="11"/>
  <c r="E5227" i="11"/>
  <c r="E5223" i="11"/>
  <c r="E5219" i="11"/>
  <c r="E5215" i="11"/>
  <c r="E5211" i="11"/>
  <c r="E5207" i="11"/>
  <c r="E5203" i="11"/>
  <c r="E5199" i="11"/>
  <c r="E5195" i="11"/>
  <c r="E5191" i="11"/>
  <c r="E5187" i="11"/>
  <c r="E5183" i="11"/>
  <c r="E5179" i="11"/>
  <c r="E5175" i="11"/>
  <c r="E5171" i="11"/>
  <c r="E5167" i="11"/>
  <c r="E5163" i="11"/>
  <c r="E5159" i="11"/>
  <c r="E5155" i="11"/>
  <c r="E5151" i="11"/>
  <c r="E5147" i="11"/>
  <c r="E5143" i="11"/>
  <c r="E5139" i="11"/>
  <c r="E5135" i="11"/>
  <c r="E5131" i="11"/>
  <c r="E5127" i="11"/>
  <c r="E5123" i="11"/>
  <c r="E5119" i="11"/>
  <c r="E5115" i="11"/>
  <c r="E5111" i="11"/>
  <c r="E5107" i="11"/>
  <c r="E5103" i="11"/>
  <c r="E5099" i="11"/>
  <c r="E5095" i="11"/>
  <c r="E5091" i="11"/>
  <c r="E5087" i="11"/>
  <c r="E5083" i="11"/>
  <c r="E5079" i="11"/>
  <c r="E5075" i="11"/>
  <c r="E5071" i="11"/>
  <c r="E5067" i="11"/>
  <c r="E5063" i="11"/>
  <c r="E5059" i="11"/>
  <c r="E5055" i="11"/>
  <c r="E5051" i="11"/>
  <c r="E5047" i="11"/>
  <c r="E5043" i="11"/>
  <c r="E5039" i="11"/>
  <c r="E5035" i="11"/>
  <c r="E5031" i="11"/>
  <c r="E5027" i="11"/>
  <c r="E5023" i="11"/>
  <c r="E5019" i="11"/>
  <c r="E5015" i="11"/>
  <c r="E5011" i="11"/>
  <c r="E5007" i="11"/>
  <c r="E5003" i="11"/>
  <c r="E4999" i="11"/>
  <c r="E4995" i="11"/>
  <c r="E4991" i="11"/>
  <c r="E4987" i="11"/>
  <c r="E4983" i="11"/>
  <c r="E4979" i="11"/>
  <c r="E4975" i="11"/>
  <c r="E4971" i="11"/>
  <c r="E4967" i="11"/>
  <c r="E4963" i="11"/>
  <c r="E4959" i="11"/>
  <c r="E4955" i="11"/>
  <c r="E4951" i="11"/>
  <c r="E4947" i="11"/>
  <c r="E4943" i="11"/>
  <c r="E4939" i="11"/>
  <c r="E4935" i="11"/>
  <c r="E4931" i="11"/>
  <c r="E4927" i="11"/>
  <c r="E4923" i="11"/>
  <c r="E4919" i="11"/>
  <c r="E4915" i="11"/>
  <c r="E4911" i="11"/>
  <c r="E4907" i="11"/>
  <c r="E4903" i="11"/>
  <c r="E4899" i="11"/>
  <c r="E4895" i="11"/>
  <c r="E4891" i="11"/>
  <c r="E4887" i="11"/>
  <c r="E4883" i="11"/>
  <c r="E4879" i="11"/>
  <c r="E4875" i="11"/>
  <c r="E4871" i="11"/>
  <c r="E4867" i="11"/>
  <c r="E4863" i="11"/>
  <c r="E4859" i="11"/>
  <c r="E4855" i="11"/>
  <c r="E4851" i="11"/>
  <c r="E4847" i="11"/>
  <c r="E4843" i="11"/>
  <c r="E4839" i="11"/>
  <c r="E4835" i="11"/>
  <c r="E4831" i="11"/>
  <c r="E4827" i="11"/>
  <c r="E4823" i="11"/>
  <c r="E4819" i="11"/>
  <c r="E4815" i="11"/>
  <c r="E4811" i="11"/>
  <c r="E4807" i="11"/>
  <c r="E4803" i="11"/>
  <c r="E4799" i="11"/>
  <c r="E4795" i="11"/>
  <c r="E4791" i="11"/>
  <c r="E4787" i="11"/>
  <c r="E4783" i="11"/>
  <c r="E4779" i="11"/>
  <c r="E4775" i="11"/>
  <c r="E4771" i="11"/>
  <c r="E4767" i="11"/>
  <c r="E4763" i="11"/>
  <c r="E4759" i="11"/>
  <c r="E4755" i="11"/>
  <c r="E4751" i="11"/>
  <c r="E4747" i="11"/>
  <c r="E4743" i="11"/>
  <c r="E4739" i="11"/>
  <c r="E4735" i="11"/>
  <c r="E4731" i="11"/>
  <c r="E4727" i="11"/>
  <c r="E4723" i="11"/>
  <c r="E4719" i="11"/>
  <c r="E4715" i="11"/>
  <c r="E4711" i="11"/>
  <c r="E4707" i="11"/>
  <c r="E4703" i="11"/>
  <c r="E4699" i="11"/>
  <c r="E4695" i="11"/>
  <c r="E4691" i="11"/>
  <c r="E4687" i="11"/>
  <c r="E4683" i="11"/>
  <c r="E4679" i="11"/>
  <c r="E4675" i="11"/>
  <c r="E4671" i="11"/>
  <c r="E4667" i="11"/>
  <c r="E4663" i="11"/>
  <c r="E4659" i="11"/>
  <c r="E4655" i="11"/>
  <c r="E4651" i="11"/>
  <c r="E4647" i="11"/>
  <c r="E4643" i="11"/>
  <c r="E4639" i="11"/>
  <c r="E4635" i="11"/>
  <c r="E4631" i="11"/>
  <c r="E4627" i="11"/>
  <c r="E4623" i="11"/>
  <c r="E4619" i="11"/>
  <c r="E4615" i="11"/>
  <c r="E4611" i="11"/>
  <c r="E4607" i="11"/>
  <c r="E4603" i="11"/>
  <c r="E4599" i="11"/>
  <c r="E4595" i="11"/>
  <c r="E4591" i="11"/>
  <c r="E4587" i="11"/>
  <c r="E4583" i="11"/>
  <c r="E4579" i="11"/>
  <c r="E4575" i="11"/>
  <c r="E4571" i="11"/>
  <c r="E4567" i="11"/>
  <c r="E4563" i="11"/>
  <c r="E4559" i="11"/>
  <c r="E4555" i="11"/>
  <c r="E4551" i="11"/>
  <c r="E4547" i="11"/>
  <c r="E4543" i="11"/>
  <c r="E4539" i="11"/>
  <c r="E4535" i="11"/>
  <c r="E4531" i="11"/>
  <c r="E4527" i="11"/>
  <c r="E4523" i="11"/>
  <c r="E4519" i="11"/>
  <c r="E4515" i="11"/>
  <c r="E4511" i="11"/>
  <c r="E4507" i="11"/>
  <c r="E4503" i="11"/>
  <c r="E4499" i="11"/>
  <c r="E4495" i="11"/>
  <c r="E4491" i="11"/>
  <c r="E4487" i="11"/>
  <c r="E4483" i="11"/>
  <c r="E4479" i="11"/>
  <c r="E4475" i="11"/>
  <c r="E4471" i="11"/>
  <c r="E4467" i="11"/>
  <c r="E4463" i="11"/>
  <c r="E4459" i="11"/>
  <c r="E4455" i="11"/>
  <c r="E4451" i="11"/>
  <c r="E4447" i="11"/>
  <c r="E4443" i="11"/>
  <c r="E4439" i="11"/>
  <c r="E4435" i="11"/>
  <c r="E4431" i="11"/>
  <c r="E4427" i="11"/>
  <c r="E4423" i="11"/>
  <c r="E4419" i="11"/>
  <c r="E4415" i="11"/>
  <c r="E4411" i="11"/>
  <c r="E4407" i="11"/>
  <c r="E4403" i="11"/>
  <c r="E4399" i="11"/>
  <c r="E4395" i="11"/>
  <c r="E4391" i="11"/>
  <c r="E4387" i="11"/>
  <c r="E4383" i="11"/>
  <c r="E4379" i="11"/>
  <c r="E4375" i="11"/>
  <c r="E4371" i="11"/>
  <c r="E4367" i="11"/>
  <c r="E4363" i="11"/>
  <c r="E4359" i="11"/>
  <c r="E4355" i="11"/>
  <c r="E4351" i="11"/>
  <c r="E4347" i="11"/>
  <c r="E4343" i="11"/>
  <c r="E4339" i="11"/>
  <c r="E4335" i="11"/>
  <c r="E4331" i="11"/>
  <c r="E4327" i="11"/>
  <c r="E4323" i="11"/>
  <c r="E4319" i="11"/>
  <c r="E4315" i="11"/>
  <c r="E4311" i="11"/>
  <c r="E4307" i="11"/>
  <c r="E4303" i="11"/>
  <c r="E4299" i="11"/>
  <c r="E4295" i="11"/>
  <c r="E4291" i="11"/>
  <c r="E4287" i="11"/>
  <c r="E4283" i="11"/>
  <c r="E4279" i="11"/>
  <c r="E4275" i="11"/>
  <c r="E4271" i="11"/>
  <c r="E4267" i="11"/>
  <c r="E4263" i="11"/>
  <c r="E4259" i="11"/>
  <c r="E4255" i="11"/>
  <c r="E4251" i="11"/>
  <c r="E4247" i="11"/>
  <c r="E4243" i="11"/>
  <c r="E4239" i="11"/>
  <c r="E4235" i="11"/>
  <c r="E4231" i="11"/>
  <c r="E4227" i="11"/>
  <c r="E4223" i="11"/>
  <c r="E4219" i="11"/>
  <c r="E4215" i="11"/>
  <c r="E4211" i="11"/>
  <c r="E4207" i="11"/>
  <c r="E4203" i="11"/>
  <c r="E4199" i="11"/>
  <c r="E4195" i="11"/>
  <c r="E4191" i="11"/>
  <c r="E4187" i="11"/>
  <c r="E4183" i="11"/>
  <c r="E4179" i="11"/>
  <c r="E4175" i="11"/>
  <c r="E4171" i="11"/>
  <c r="E4167" i="11"/>
  <c r="E4163" i="11"/>
  <c r="E4159" i="11"/>
  <c r="E4155" i="11"/>
  <c r="E4151" i="11"/>
  <c r="E4147" i="11"/>
  <c r="E4143" i="11"/>
  <c r="E4139" i="11"/>
  <c r="E4135" i="11"/>
  <c r="E4131" i="11"/>
  <c r="E4127" i="11"/>
  <c r="E4123" i="11"/>
  <c r="E4119" i="11"/>
  <c r="E4115" i="11"/>
  <c r="E4111" i="11"/>
  <c r="E4107" i="11"/>
  <c r="E4103" i="11"/>
  <c r="E4099" i="11"/>
  <c r="E4095" i="11"/>
  <c r="E4091" i="11"/>
  <c r="E4087" i="11"/>
  <c r="E4083" i="11"/>
  <c r="E4079" i="11"/>
  <c r="E4075" i="11"/>
  <c r="E4071" i="11"/>
  <c r="E4067" i="11"/>
  <c r="E4063" i="11"/>
  <c r="E4059" i="11"/>
  <c r="E4055" i="11"/>
  <c r="E4051" i="11"/>
  <c r="E4047" i="11"/>
  <c r="E4043" i="11"/>
  <c r="E4039" i="11"/>
  <c r="E4035" i="11"/>
  <c r="E4031" i="11"/>
  <c r="E4027" i="11"/>
  <c r="E4023" i="11"/>
  <c r="E4019" i="11"/>
  <c r="E4015" i="11"/>
  <c r="E4011" i="11"/>
  <c r="E4007" i="11"/>
  <c r="E4003" i="11"/>
  <c r="E3999" i="11"/>
  <c r="E3995" i="11"/>
  <c r="E3991" i="11"/>
  <c r="E3987" i="11"/>
  <c r="E5925" i="11"/>
  <c r="E5909" i="11"/>
  <c r="E5893" i="11"/>
  <c r="E5877" i="11"/>
  <c r="E5861" i="11"/>
  <c r="E5845" i="11"/>
  <c r="E5829" i="11"/>
  <c r="E5813" i="11"/>
  <c r="E5797" i="11"/>
  <c r="E5781" i="11"/>
  <c r="E5765" i="11"/>
  <c r="E5749" i="11"/>
  <c r="E5733" i="11"/>
  <c r="E5717" i="11"/>
  <c r="E5701" i="11"/>
  <c r="E5685" i="11"/>
  <c r="E5669" i="11"/>
  <c r="E5653" i="11"/>
  <c r="E5637" i="11"/>
  <c r="E5621" i="11"/>
  <c r="E5605" i="11"/>
  <c r="E5589" i="11"/>
  <c r="E5573" i="11"/>
  <c r="E5557" i="11"/>
  <c r="E5541" i="11"/>
  <c r="E5525" i="11"/>
  <c r="E5509" i="11"/>
  <c r="E5493" i="11"/>
  <c r="E5477" i="11"/>
  <c r="E5461" i="11"/>
  <c r="E5445" i="11"/>
  <c r="E5429" i="11"/>
  <c r="E5413" i="11"/>
  <c r="E5397" i="11"/>
  <c r="E5381" i="11"/>
  <c r="E5365" i="11"/>
  <c r="E5349" i="11"/>
  <c r="E5333" i="11"/>
  <c r="E5317" i="11"/>
  <c r="E5301" i="11"/>
  <c r="E5285" i="11"/>
  <c r="E5269" i="11"/>
  <c r="E5253" i="11"/>
  <c r="E5241" i="11"/>
  <c r="E5233" i="11"/>
  <c r="E5225" i="11"/>
  <c r="E5217" i="11"/>
  <c r="E5209" i="11"/>
  <c r="E5201" i="11"/>
  <c r="E5193" i="11"/>
  <c r="E5185" i="11"/>
  <c r="E5177" i="11"/>
  <c r="E5169" i="11"/>
  <c r="E5161" i="11"/>
  <c r="E5153" i="11"/>
  <c r="E5145" i="11"/>
  <c r="E5137" i="11"/>
  <c r="E5129" i="11"/>
  <c r="E5121" i="11"/>
  <c r="E5113" i="11"/>
  <c r="E5105" i="11"/>
  <c r="E5097" i="11"/>
  <c r="E5089" i="11"/>
  <c r="E5081" i="11"/>
  <c r="E5073" i="11"/>
  <c r="E5065" i="11"/>
  <c r="E5057" i="11"/>
  <c r="E5049" i="11"/>
  <c r="E5041" i="11"/>
  <c r="E5033" i="11"/>
  <c r="E5025" i="11"/>
  <c r="E5017" i="11"/>
  <c r="E5009" i="11"/>
  <c r="E5001" i="11"/>
  <c r="E4993" i="11"/>
  <c r="E4985" i="11"/>
  <c r="E4977" i="11"/>
  <c r="E4969" i="11"/>
  <c r="E4961" i="11"/>
  <c r="E4953" i="11"/>
  <c r="E4945" i="11"/>
  <c r="E4937" i="11"/>
  <c r="E4929" i="11"/>
  <c r="E4921" i="11"/>
  <c r="E4913" i="11"/>
  <c r="E4905" i="11"/>
  <c r="E4897" i="11"/>
  <c r="E4889" i="11"/>
  <c r="E4881" i="11"/>
  <c r="E4873" i="11"/>
  <c r="E4865" i="11"/>
  <c r="E4857" i="11"/>
  <c r="E4849" i="11"/>
  <c r="E4841" i="11"/>
  <c r="E4833" i="11"/>
  <c r="E4825" i="11"/>
  <c r="E4817" i="11"/>
  <c r="E4809" i="11"/>
  <c r="E4801" i="11"/>
  <c r="E4793" i="11"/>
  <c r="E4785" i="11"/>
  <c r="E4777" i="11"/>
  <c r="E4769" i="11"/>
  <c r="E4761" i="11"/>
  <c r="E4753" i="11"/>
  <c r="E4745" i="11"/>
  <c r="E4737" i="11"/>
  <c r="E4729" i="11"/>
  <c r="E4721" i="11"/>
  <c r="E4713" i="11"/>
  <c r="E4705" i="11"/>
  <c r="E4697" i="11"/>
  <c r="E4689" i="11"/>
  <c r="E4681" i="11"/>
  <c r="E4673" i="11"/>
  <c r="E4665" i="11"/>
  <c r="E4657" i="11"/>
  <c r="E4649" i="11"/>
  <c r="E4641" i="11"/>
  <c r="E4633" i="11"/>
  <c r="E4625" i="11"/>
  <c r="E4617" i="11"/>
  <c r="E4609" i="11"/>
  <c r="E4601" i="11"/>
  <c r="E4593" i="11"/>
  <c r="E4585" i="11"/>
  <c r="E4577" i="11"/>
  <c r="E4569" i="11"/>
  <c r="E4561" i="11"/>
  <c r="E4553" i="11"/>
  <c r="E4545" i="11"/>
  <c r="E4537" i="11"/>
  <c r="E4529" i="11"/>
  <c r="E4521" i="11"/>
  <c r="E4513" i="11"/>
  <c r="E4505" i="11"/>
  <c r="E4497" i="11"/>
  <c r="E4489" i="11"/>
  <c r="E4481" i="11"/>
  <c r="E4473" i="11"/>
  <c r="E4465" i="11"/>
  <c r="E4457" i="11"/>
  <c r="E4449" i="11"/>
  <c r="E4441" i="11"/>
  <c r="E4433" i="11"/>
  <c r="E4425" i="11"/>
  <c r="E4417" i="11"/>
  <c r="E4409" i="11"/>
  <c r="E4401" i="11"/>
  <c r="E4393" i="11"/>
  <c r="E4385" i="11"/>
  <c r="E4377" i="11"/>
  <c r="E4369" i="11"/>
  <c r="E4361" i="11"/>
  <c r="E4353" i="11"/>
  <c r="E4345" i="11"/>
  <c r="E4337" i="11"/>
  <c r="E4329" i="11"/>
  <c r="E4321" i="11"/>
  <c r="E4313" i="11"/>
  <c r="E4305" i="11"/>
  <c r="E4297" i="11"/>
  <c r="E4289" i="11"/>
  <c r="E4281" i="11"/>
  <c r="E4273" i="11"/>
  <c r="E4265" i="11"/>
  <c r="E4257" i="11"/>
  <c r="E4249" i="11"/>
  <c r="E4241" i="11"/>
  <c r="E4233" i="11"/>
  <c r="E4225" i="11"/>
  <c r="E4217" i="11"/>
  <c r="E4209" i="11"/>
  <c r="E4201" i="11"/>
  <c r="E4193" i="11"/>
  <c r="E4185" i="11"/>
  <c r="E4177" i="11"/>
  <c r="E4169" i="11"/>
  <c r="E4161" i="11"/>
  <c r="E4153" i="11"/>
  <c r="E4145" i="11"/>
  <c r="E4137" i="11"/>
  <c r="E4129" i="11"/>
  <c r="E4121" i="11"/>
  <c r="E4113" i="11"/>
  <c r="E4105" i="11"/>
  <c r="E4097" i="11"/>
  <c r="E4089" i="11"/>
  <c r="E4081" i="11"/>
  <c r="E4073" i="11"/>
  <c r="E4065" i="11"/>
  <c r="E4057" i="11"/>
  <c r="E4049" i="11"/>
  <c r="E4041" i="11"/>
  <c r="E4033" i="11"/>
  <c r="E4025" i="11"/>
  <c r="E4017" i="11"/>
  <c r="E4009" i="11"/>
  <c r="E4001" i="11"/>
  <c r="E3993" i="11"/>
  <c r="E3985" i="11"/>
  <c r="E3981" i="11"/>
  <c r="E3977" i="11"/>
  <c r="E3973" i="11"/>
  <c r="E3969" i="11"/>
  <c r="E3965" i="11"/>
  <c r="E3961" i="11"/>
  <c r="E3957" i="11"/>
  <c r="E3953" i="11"/>
  <c r="E3949" i="11"/>
  <c r="E3945" i="11"/>
  <c r="E3941" i="11"/>
  <c r="E3937" i="11"/>
  <c r="E3933" i="11"/>
  <c r="E3929" i="11"/>
  <c r="E3925" i="11"/>
  <c r="E3921" i="11"/>
  <c r="E3917" i="11"/>
  <c r="E3913" i="11"/>
  <c r="E3909" i="11"/>
  <c r="E3905" i="11"/>
  <c r="E3901" i="11"/>
  <c r="E3897" i="11"/>
  <c r="E3893" i="11"/>
  <c r="E3889" i="11"/>
  <c r="E3885" i="11"/>
  <c r="E3881" i="11"/>
  <c r="E3877" i="11"/>
  <c r="E3873" i="11"/>
  <c r="E3869" i="11"/>
  <c r="E3865" i="11"/>
  <c r="E3861" i="11"/>
  <c r="E3857" i="11"/>
  <c r="E3853" i="11"/>
  <c r="E3849" i="11"/>
  <c r="E3845" i="11"/>
  <c r="E3841" i="11"/>
  <c r="E3837" i="11"/>
  <c r="E3833" i="11"/>
  <c r="E3829" i="11"/>
  <c r="E3825" i="11"/>
  <c r="E3821" i="11"/>
  <c r="E3817" i="11"/>
  <c r="E3813" i="11"/>
  <c r="E3809" i="11"/>
  <c r="E3805" i="11"/>
  <c r="E3801" i="11"/>
  <c r="E3797" i="11"/>
  <c r="E3793" i="11"/>
  <c r="E3789" i="11"/>
  <c r="E3785" i="11"/>
  <c r="E3781" i="11"/>
  <c r="E3777" i="11"/>
  <c r="E3773" i="11"/>
  <c r="E3769" i="11"/>
  <c r="E3765" i="11"/>
  <c r="E3761" i="11"/>
  <c r="E3757" i="11"/>
  <c r="E3753" i="11"/>
  <c r="E3749" i="11"/>
  <c r="E3745" i="11"/>
  <c r="E3741" i="11"/>
  <c r="E3737" i="11"/>
  <c r="E3733" i="11"/>
  <c r="E3729" i="11"/>
  <c r="E3725" i="11"/>
  <c r="E3721" i="11"/>
  <c r="E3717" i="11"/>
  <c r="E3713" i="11"/>
  <c r="E3709" i="11"/>
  <c r="E3705" i="11"/>
  <c r="E3701" i="11"/>
  <c r="E3697" i="11"/>
  <c r="E3693" i="11"/>
  <c r="E3689" i="11"/>
  <c r="E3685" i="11"/>
  <c r="E3681" i="11"/>
  <c r="E3677" i="11"/>
  <c r="E3673" i="11"/>
  <c r="E3669" i="11"/>
  <c r="E3665" i="11"/>
  <c r="E3661" i="11"/>
  <c r="E3657" i="11"/>
  <c r="E3653" i="11"/>
  <c r="E3649" i="11"/>
  <c r="E3645" i="11"/>
  <c r="E3641" i="11"/>
  <c r="E3637" i="11"/>
  <c r="E3633" i="11"/>
  <c r="E3629" i="11"/>
  <c r="E3625" i="11"/>
  <c r="E3621" i="11"/>
  <c r="E3617" i="11"/>
  <c r="E3613" i="11"/>
  <c r="E3609" i="11"/>
  <c r="E3605" i="11"/>
  <c r="E3601" i="11"/>
  <c r="E3597" i="11"/>
  <c r="E3593" i="11"/>
  <c r="E3589" i="11"/>
  <c r="E3585" i="11"/>
  <c r="E3581" i="11"/>
  <c r="E3577" i="11"/>
  <c r="E3573" i="11"/>
  <c r="E3569" i="11"/>
  <c r="E3565" i="11"/>
  <c r="E3561" i="11"/>
  <c r="E3557" i="11"/>
  <c r="E3553" i="11"/>
  <c r="E3549" i="11"/>
  <c r="E3545" i="11"/>
  <c r="E3541" i="11"/>
  <c r="E3537" i="11"/>
  <c r="E3533" i="11"/>
  <c r="E3529" i="11"/>
  <c r="E3525" i="11"/>
  <c r="E3521" i="11"/>
  <c r="E3517" i="11"/>
  <c r="E3513" i="11"/>
  <c r="E3509" i="11"/>
  <c r="E3505" i="11"/>
  <c r="E3501" i="11"/>
  <c r="E3497" i="11"/>
  <c r="E3493" i="11"/>
  <c r="E3489" i="11"/>
  <c r="E3485" i="11"/>
  <c r="E3481" i="11"/>
  <c r="E3477" i="11"/>
  <c r="E3473" i="11"/>
  <c r="E3469" i="11"/>
  <c r="E3465" i="11"/>
  <c r="E3461" i="11"/>
  <c r="E3457" i="11"/>
  <c r="E3453" i="11"/>
  <c r="E3449" i="11"/>
  <c r="E3445" i="11"/>
  <c r="E3441" i="11"/>
  <c r="E3437" i="11"/>
  <c r="E3433" i="11"/>
  <c r="E3429" i="11"/>
  <c r="E3425" i="11"/>
  <c r="E3421" i="11"/>
  <c r="E3417" i="11"/>
  <c r="E3413" i="11"/>
  <c r="E3409" i="11"/>
  <c r="E3405" i="11"/>
  <c r="E3401" i="11"/>
  <c r="E3397" i="11"/>
  <c r="E3393" i="11"/>
  <c r="E3389" i="11"/>
  <c r="E3385" i="11"/>
  <c r="E3381" i="11"/>
  <c r="E3377" i="11"/>
  <c r="E3373" i="11"/>
  <c r="E3369" i="11"/>
  <c r="E3365" i="11"/>
  <c r="E3361" i="11"/>
  <c r="E3357" i="11"/>
  <c r="E3353" i="11"/>
  <c r="E3349" i="11"/>
  <c r="E3345" i="11"/>
  <c r="E3341" i="11"/>
  <c r="E3337" i="11"/>
  <c r="E3333" i="11"/>
  <c r="E3329" i="11"/>
  <c r="E3325" i="11"/>
  <c r="E3321" i="11"/>
  <c r="E3317" i="11"/>
  <c r="E3313" i="11"/>
  <c r="E3309" i="11"/>
  <c r="E3305" i="11"/>
  <c r="E3301" i="11"/>
  <c r="E3297" i="11"/>
  <c r="E3293" i="11"/>
  <c r="E3289" i="11"/>
  <c r="E3285" i="11"/>
  <c r="E3281" i="11"/>
  <c r="E3277" i="11"/>
  <c r="E3273" i="11"/>
  <c r="E3269" i="11"/>
  <c r="E3265" i="11"/>
  <c r="E3261" i="11"/>
  <c r="E3257" i="11"/>
  <c r="E3253" i="11"/>
  <c r="E3249" i="11"/>
  <c r="E3245" i="11"/>
  <c r="E3241" i="11"/>
  <c r="E3237" i="11"/>
  <c r="E3233" i="11"/>
  <c r="E3229" i="11"/>
  <c r="E3225" i="11"/>
  <c r="E3221" i="11"/>
  <c r="E3217" i="11"/>
  <c r="E3213" i="11"/>
  <c r="E3209" i="11"/>
  <c r="E3205" i="11"/>
  <c r="E3201" i="11"/>
  <c r="E3197" i="11"/>
  <c r="E3193" i="11"/>
  <c r="E3189" i="11"/>
  <c r="E3185" i="11"/>
  <c r="E3181" i="11"/>
  <c r="E3177" i="11"/>
  <c r="E3173" i="11"/>
  <c r="E3169" i="11"/>
  <c r="E3165" i="11"/>
  <c r="E3161" i="11"/>
  <c r="E3157" i="11"/>
  <c r="E3153" i="11"/>
  <c r="E3149" i="11"/>
  <c r="E3145" i="11"/>
  <c r="E3141" i="11"/>
  <c r="E3137" i="11"/>
  <c r="E3133" i="11"/>
  <c r="E3129" i="11"/>
  <c r="E3125" i="11"/>
  <c r="E3121" i="11"/>
  <c r="E3117" i="11"/>
  <c r="E3113" i="11"/>
  <c r="E3109" i="11"/>
  <c r="E3105" i="11"/>
  <c r="E3101" i="11"/>
  <c r="E3097" i="11"/>
  <c r="E3093" i="11"/>
  <c r="E3089" i="11"/>
  <c r="E3085" i="11"/>
  <c r="E3081" i="11"/>
  <c r="E3077" i="11"/>
  <c r="E3073" i="11"/>
  <c r="E3069" i="11"/>
  <c r="E3065" i="11"/>
  <c r="E3061" i="11"/>
  <c r="E3057" i="11"/>
  <c r="E3053" i="11"/>
  <c r="E3049" i="11"/>
  <c r="E3045" i="11"/>
  <c r="E3041" i="11"/>
  <c r="E3037" i="11"/>
  <c r="E3033" i="11"/>
  <c r="E3029" i="11"/>
  <c r="E3025" i="11"/>
  <c r="E3021" i="11"/>
  <c r="E3017" i="11"/>
  <c r="E3013" i="11"/>
  <c r="E3009" i="11"/>
  <c r="E3005" i="11"/>
  <c r="E3001" i="11"/>
  <c r="E2997" i="11"/>
  <c r="E2993" i="11"/>
  <c r="E2989" i="11"/>
  <c r="E2985" i="11"/>
  <c r="E2981" i="11"/>
  <c r="E2977" i="11"/>
  <c r="E2973" i="11"/>
  <c r="E2969" i="11"/>
  <c r="E2965" i="11"/>
  <c r="E2961" i="11"/>
  <c r="E2957" i="11"/>
  <c r="E2953" i="11"/>
  <c r="E2949" i="11"/>
  <c r="E2945" i="11"/>
  <c r="E2941" i="11"/>
  <c r="E2937" i="11"/>
  <c r="E2933" i="11"/>
  <c r="E2929" i="11"/>
  <c r="E2925" i="11"/>
  <c r="E2921" i="11"/>
  <c r="E2917" i="11"/>
  <c r="E2913" i="11"/>
  <c r="E2909" i="11"/>
  <c r="E2905" i="11"/>
  <c r="E2901" i="11"/>
  <c r="E2897" i="11"/>
  <c r="E2893" i="11"/>
  <c r="E2889" i="11"/>
  <c r="E2885" i="11"/>
  <c r="E2881" i="11"/>
  <c r="E2877" i="11"/>
  <c r="E2873" i="11"/>
  <c r="E2869" i="11"/>
  <c r="E2865" i="11"/>
  <c r="E2861" i="11"/>
  <c r="E2857" i="11"/>
  <c r="E2853" i="11"/>
  <c r="E2849" i="11"/>
  <c r="E2845" i="11"/>
  <c r="E2841" i="11"/>
  <c r="E2837" i="11"/>
  <c r="E2833" i="11"/>
  <c r="E2829" i="11"/>
  <c r="E2825" i="11"/>
  <c r="E2821" i="11"/>
  <c r="E2817" i="11"/>
  <c r="E2813" i="11"/>
  <c r="E2809" i="11"/>
  <c r="E2805" i="11"/>
  <c r="E2801" i="11"/>
  <c r="E2797" i="11"/>
  <c r="E2793" i="11"/>
  <c r="E2789" i="11"/>
  <c r="E2785" i="11"/>
  <c r="E2781" i="11"/>
  <c r="E2777" i="11"/>
  <c r="E2773" i="11"/>
  <c r="E2769" i="11"/>
  <c r="E2765" i="11"/>
  <c r="E2761" i="11"/>
  <c r="E2757" i="11"/>
  <c r="E2753" i="11"/>
  <c r="E2749" i="11"/>
  <c r="E2745" i="11"/>
  <c r="E2741" i="11"/>
  <c r="E2737" i="11"/>
  <c r="E2733" i="11"/>
  <c r="E2729" i="11"/>
  <c r="E2725" i="11"/>
  <c r="E2721" i="11"/>
  <c r="E2717" i="11"/>
  <c r="E2713" i="11"/>
  <c r="E2709" i="11"/>
  <c r="E2705" i="11"/>
  <c r="E2701" i="11"/>
  <c r="E2697" i="11"/>
  <c r="E2693" i="11"/>
  <c r="E2689" i="11"/>
  <c r="E2685" i="11"/>
  <c r="E2681" i="11"/>
  <c r="E2677" i="11"/>
  <c r="E2673" i="11"/>
  <c r="E2669" i="11"/>
  <c r="E2665" i="11"/>
  <c r="E2661" i="11"/>
  <c r="E2657" i="11"/>
  <c r="E2653" i="11"/>
  <c r="E2649" i="11"/>
  <c r="E2645" i="11"/>
  <c r="E2641" i="11"/>
  <c r="E2637" i="11"/>
  <c r="E2633" i="11"/>
  <c r="E2629" i="11"/>
  <c r="E2625" i="11"/>
  <c r="E2621" i="11"/>
  <c r="E2617" i="11"/>
  <c r="E2613" i="11"/>
  <c r="E2609" i="11"/>
  <c r="E2605" i="11"/>
  <c r="E2601" i="11"/>
  <c r="E2597" i="11"/>
  <c r="E2593" i="11"/>
  <c r="E2589" i="11"/>
  <c r="E2585" i="11"/>
  <c r="E2581" i="11"/>
  <c r="E2577" i="11"/>
  <c r="E2573" i="11"/>
  <c r="E2569" i="11"/>
  <c r="E2565" i="11"/>
  <c r="E2561" i="11"/>
  <c r="E2557" i="11"/>
  <c r="E2553" i="11"/>
  <c r="E2549" i="11"/>
  <c r="E2545" i="11"/>
  <c r="E2541" i="11"/>
  <c r="E2537" i="11"/>
  <c r="E2533" i="11"/>
  <c r="E2529" i="11"/>
  <c r="E2525" i="11"/>
  <c r="E2521" i="11"/>
  <c r="E2517" i="11"/>
  <c r="E2513" i="11"/>
  <c r="E2509" i="11"/>
  <c r="E2505" i="11"/>
  <c r="E2501" i="11"/>
  <c r="E2497" i="11"/>
  <c r="E2493" i="11"/>
  <c r="E2489" i="11"/>
  <c r="E2485" i="11"/>
  <c r="E2481" i="11"/>
  <c r="E2477" i="11"/>
  <c r="E2473" i="11"/>
  <c r="E2469" i="11"/>
  <c r="E2465" i="11"/>
  <c r="E2461" i="11"/>
  <c r="E2457" i="11"/>
  <c r="E2453" i="11"/>
  <c r="E2449" i="11"/>
  <c r="E2445" i="11"/>
  <c r="E2441" i="11"/>
  <c r="E2437" i="11"/>
  <c r="E2433" i="11"/>
  <c r="E2429" i="11"/>
  <c r="E2425" i="11"/>
  <c r="E2421" i="11"/>
  <c r="E2417" i="11"/>
  <c r="E2413" i="11"/>
  <c r="E2409" i="11"/>
  <c r="E2405" i="11"/>
  <c r="E2401" i="11"/>
  <c r="E2397" i="11"/>
  <c r="E2393" i="11"/>
  <c r="E2389" i="11"/>
  <c r="E2385" i="11"/>
  <c r="E2381" i="11"/>
  <c r="E2377" i="11"/>
  <c r="E2373" i="11"/>
  <c r="E2369" i="11"/>
  <c r="E2365" i="11"/>
  <c r="E2361" i="11"/>
  <c r="E2357" i="11"/>
  <c r="E2353" i="11"/>
  <c r="E2349" i="11"/>
  <c r="E2345" i="11"/>
  <c r="E2341" i="11"/>
  <c r="E2337" i="11"/>
  <c r="E2333" i="11"/>
  <c r="E2329" i="11"/>
  <c r="E2325" i="11"/>
  <c r="E2321" i="11"/>
  <c r="E2317" i="11"/>
  <c r="E2313" i="11"/>
  <c r="E2309" i="11"/>
  <c r="E2305" i="11"/>
  <c r="E2301" i="11"/>
  <c r="E2297" i="11"/>
  <c r="E2293" i="11"/>
  <c r="E2289" i="11"/>
  <c r="E2285" i="11"/>
  <c r="E2281" i="11"/>
  <c r="E2277" i="11"/>
  <c r="E2273" i="11"/>
  <c r="E2269" i="11"/>
  <c r="E2265" i="11"/>
  <c r="E2261" i="11"/>
  <c r="E2257" i="11"/>
  <c r="E2253" i="11"/>
  <c r="E2249" i="11"/>
  <c r="E2245" i="11"/>
  <c r="E2241" i="11"/>
  <c r="E2237" i="11"/>
  <c r="E2233" i="11"/>
  <c r="E2229" i="11"/>
  <c r="E2225" i="11"/>
  <c r="E2221" i="11"/>
  <c r="E2217" i="11"/>
  <c r="E2213" i="11"/>
  <c r="E2209" i="11"/>
  <c r="E2205" i="11"/>
  <c r="E2201" i="11"/>
  <c r="E2197" i="11"/>
  <c r="E2193" i="11"/>
  <c r="E2189" i="11"/>
  <c r="E2185" i="11"/>
  <c r="E2181" i="11"/>
  <c r="E2177" i="11"/>
  <c r="E2173" i="11"/>
  <c r="E2169" i="11"/>
  <c r="E2165" i="11"/>
  <c r="E2161" i="11"/>
  <c r="E2157" i="11"/>
  <c r="E2153" i="11"/>
  <c r="E2149" i="11"/>
  <c r="E2145" i="11"/>
  <c r="E2141" i="11"/>
  <c r="E2137" i="11"/>
  <c r="E2133" i="11"/>
  <c r="E2129" i="11"/>
  <c r="E2125" i="11"/>
  <c r="E2121" i="11"/>
  <c r="E2117" i="11"/>
  <c r="E2113" i="11"/>
  <c r="E2109" i="11"/>
  <c r="E2105" i="11"/>
  <c r="E2101" i="11"/>
  <c r="E2097" i="11"/>
  <c r="E2093" i="11"/>
  <c r="E2089" i="11"/>
  <c r="E2085" i="11"/>
  <c r="E2081" i="11"/>
  <c r="E2077" i="11"/>
  <c r="E2073" i="11"/>
  <c r="E2069" i="11"/>
  <c r="E2065" i="11"/>
  <c r="E2061" i="11"/>
  <c r="E2057" i="11"/>
  <c r="E2053" i="11"/>
  <c r="E2049" i="11"/>
  <c r="E2045" i="11"/>
  <c r="E2041" i="11"/>
  <c r="E2037" i="11"/>
  <c r="E2033" i="11"/>
  <c r="E2029" i="11"/>
  <c r="E2025" i="11"/>
  <c r="E2021" i="11"/>
  <c r="E2017" i="11"/>
  <c r="E2013" i="11"/>
  <c r="E2009" i="11"/>
  <c r="E2005" i="11"/>
  <c r="E2001" i="11"/>
  <c r="E1997" i="11"/>
  <c r="E1993" i="11"/>
  <c r="E1989" i="11"/>
  <c r="E1985" i="11"/>
  <c r="E1981" i="11"/>
  <c r="E1977" i="11"/>
  <c r="E1973" i="11"/>
  <c r="E1969" i="11"/>
  <c r="E1965" i="11"/>
  <c r="E1961" i="11"/>
  <c r="E1957" i="11"/>
  <c r="E1953" i="11"/>
  <c r="E1949" i="11"/>
  <c r="E1945" i="11"/>
  <c r="E1941" i="11"/>
  <c r="E1937" i="11"/>
  <c r="E1933" i="11"/>
  <c r="E1929" i="11"/>
  <c r="E1925" i="11"/>
  <c r="E1921" i="11"/>
  <c r="E1917" i="11"/>
  <c r="E1913" i="11"/>
  <c r="E1909" i="11"/>
  <c r="E1905" i="11"/>
  <c r="E1901" i="11"/>
  <c r="E1897" i="11"/>
  <c r="E1893" i="11"/>
  <c r="E1889" i="11"/>
  <c r="E1885" i="11"/>
  <c r="E1881" i="11"/>
  <c r="E1877" i="11"/>
  <c r="E1873" i="11"/>
  <c r="E1869" i="11"/>
  <c r="E1865" i="11"/>
  <c r="E1861" i="11"/>
  <c r="E1857" i="11"/>
  <c r="E1853" i="11"/>
  <c r="E1849" i="11"/>
  <c r="E1845" i="11"/>
  <c r="E1841" i="11"/>
  <c r="E1837" i="11"/>
  <c r="E1833" i="11"/>
  <c r="E1829" i="11"/>
  <c r="E1825" i="11"/>
  <c r="E1821" i="11"/>
  <c r="E1817" i="11"/>
  <c r="E1813" i="11"/>
  <c r="E1809" i="11"/>
  <c r="E1805" i="11"/>
  <c r="E1801" i="11"/>
  <c r="E1797" i="11"/>
  <c r="E1793" i="11"/>
  <c r="E1789" i="11"/>
  <c r="E1785" i="11"/>
  <c r="E1781" i="11"/>
  <c r="E1777" i="11"/>
  <c r="E1773" i="11"/>
  <c r="E1769" i="11"/>
  <c r="E1765" i="11"/>
  <c r="E1761" i="11"/>
  <c r="E1757" i="11"/>
  <c r="E1753" i="11"/>
  <c r="E1749" i="11"/>
  <c r="E1745" i="11"/>
  <c r="E1741" i="11"/>
  <c r="E1737" i="11"/>
  <c r="E1733" i="11"/>
  <c r="E1729" i="11"/>
  <c r="E1725" i="11"/>
  <c r="E1721" i="11"/>
  <c r="E1717" i="11"/>
  <c r="E1713" i="11"/>
  <c r="E1709" i="11"/>
  <c r="E1705" i="11"/>
  <c r="E1701" i="11"/>
  <c r="E1697" i="11"/>
  <c r="E1693" i="11"/>
  <c r="E1689" i="11"/>
  <c r="E1685" i="11"/>
  <c r="E1681" i="11"/>
  <c r="E1677" i="11"/>
  <c r="E1673" i="11"/>
  <c r="E1669" i="11"/>
  <c r="E1665" i="11"/>
  <c r="E1661" i="11"/>
  <c r="E1657" i="11"/>
  <c r="E1653" i="11"/>
  <c r="E1649" i="11"/>
  <c r="E1645" i="11"/>
  <c r="E1641" i="11"/>
  <c r="E1637" i="11"/>
  <c r="E1633" i="11"/>
  <c r="E1629" i="11"/>
  <c r="E1625" i="11"/>
  <c r="E1621" i="11"/>
  <c r="E1617" i="11"/>
  <c r="E1613" i="11"/>
  <c r="E1609" i="11"/>
  <c r="E1605" i="11"/>
  <c r="E1601" i="11"/>
  <c r="E1597" i="11"/>
  <c r="E1593" i="11"/>
  <c r="E1589" i="11"/>
  <c r="E1585" i="11"/>
  <c r="E1581" i="11"/>
  <c r="E1577" i="11"/>
  <c r="E1573" i="11"/>
  <c r="E1569" i="11"/>
  <c r="E1565" i="11"/>
  <c r="E1561" i="11"/>
  <c r="E1557" i="11"/>
  <c r="E1553" i="11"/>
  <c r="E1549" i="11"/>
  <c r="E1545" i="11"/>
  <c r="E1541" i="11"/>
  <c r="E1537" i="11"/>
  <c r="E1533" i="11"/>
  <c r="E1529" i="11"/>
  <c r="E1525" i="11"/>
  <c r="E1521" i="11"/>
  <c r="E1517" i="11"/>
  <c r="E1513" i="11"/>
  <c r="E1509" i="11"/>
  <c r="E1505" i="11"/>
  <c r="E1501" i="11"/>
  <c r="E1497" i="11"/>
  <c r="E1493" i="11"/>
  <c r="E1489" i="11"/>
  <c r="E1485" i="11"/>
  <c r="E1481" i="11"/>
  <c r="E1477" i="11"/>
  <c r="E1473" i="11"/>
  <c r="E1469" i="11"/>
  <c r="E1465" i="11"/>
  <c r="E1461" i="11"/>
  <c r="E1457" i="11"/>
  <c r="E1453" i="11"/>
  <c r="E1449" i="11"/>
  <c r="E1445" i="11"/>
  <c r="E1441" i="11"/>
  <c r="E1437" i="11"/>
  <c r="E1433" i="11"/>
  <c r="E1429" i="11"/>
  <c r="E1425" i="11"/>
  <c r="E1421" i="11"/>
  <c r="E1417" i="11"/>
  <c r="E1413" i="11"/>
  <c r="E1409" i="11"/>
  <c r="E1405" i="11"/>
  <c r="E1401" i="11"/>
  <c r="E1397" i="11"/>
  <c r="E1393" i="11"/>
  <c r="E1389" i="11"/>
  <c r="E1385" i="11"/>
  <c r="E1381" i="11"/>
  <c r="E1377" i="11"/>
  <c r="E1373" i="11"/>
  <c r="E1369" i="11"/>
  <c r="E1365" i="11"/>
  <c r="E1361" i="11"/>
  <c r="E1357" i="11"/>
  <c r="E1353" i="11"/>
  <c r="E1349" i="11"/>
  <c r="E1345" i="11"/>
  <c r="E1341" i="11"/>
  <c r="E1337" i="11"/>
  <c r="E1333" i="11"/>
  <c r="E1329" i="11"/>
  <c r="E1325" i="11"/>
  <c r="E1321" i="11"/>
  <c r="E1317" i="11"/>
  <c r="E1313" i="11"/>
  <c r="E1309" i="11"/>
  <c r="E1305" i="11"/>
  <c r="E1301" i="11"/>
  <c r="E1297" i="11"/>
  <c r="E1293" i="11"/>
  <c r="E1289" i="11"/>
  <c r="E1285" i="11"/>
  <c r="E1281" i="11"/>
  <c r="E1277" i="11"/>
  <c r="E1273" i="11"/>
  <c r="E1269" i="11"/>
  <c r="E1265" i="11"/>
  <c r="E1261" i="11"/>
  <c r="E1257" i="11"/>
  <c r="E1253" i="11"/>
  <c r="E1249" i="11"/>
  <c r="E1245" i="11"/>
  <c r="E1241" i="11"/>
  <c r="E1237" i="11"/>
  <c r="E1233" i="11"/>
  <c r="E1229" i="11"/>
  <c r="E1225" i="11"/>
  <c r="E1221" i="11"/>
  <c r="E1217" i="11"/>
  <c r="E1213" i="11"/>
  <c r="E1209" i="11"/>
  <c r="E1205" i="11"/>
  <c r="E1201" i="11"/>
  <c r="E1197" i="11"/>
  <c r="E1193" i="11"/>
  <c r="E1189" i="11"/>
  <c r="E1185" i="11"/>
  <c r="E1181" i="11"/>
  <c r="E1177" i="11"/>
  <c r="E1173" i="11"/>
  <c r="E1169" i="11"/>
  <c r="E1165" i="11"/>
  <c r="E1161" i="11"/>
  <c r="E1157" i="11"/>
  <c r="E1153" i="11"/>
  <c r="E1149" i="11"/>
  <c r="E1145" i="11"/>
  <c r="E1141" i="11"/>
  <c r="E1137" i="11"/>
  <c r="E1133" i="11"/>
  <c r="E1129" i="11"/>
  <c r="E1125" i="11"/>
  <c r="E1121" i="11"/>
  <c r="E1117" i="11"/>
  <c r="E1113" i="11"/>
  <c r="E1109" i="11"/>
  <c r="E1105" i="11"/>
  <c r="E1101" i="11"/>
  <c r="E1097" i="11"/>
  <c r="E1093" i="11"/>
  <c r="E1089" i="11"/>
  <c r="E1085" i="11"/>
  <c r="E1081" i="11"/>
  <c r="E1077" i="11"/>
  <c r="E1073" i="11"/>
  <c r="E1069" i="11"/>
  <c r="E1065" i="11"/>
  <c r="E1061" i="11"/>
  <c r="E1057" i="11"/>
  <c r="E1053" i="11"/>
  <c r="E1049" i="11"/>
  <c r="E1045" i="11"/>
  <c r="E1041" i="11"/>
  <c r="E1037" i="11"/>
  <c r="E1033" i="11"/>
  <c r="E1029" i="11"/>
  <c r="E1025" i="11"/>
  <c r="E1021" i="11"/>
  <c r="E1017" i="11"/>
  <c r="E1013" i="11"/>
  <c r="E1009" i="11"/>
  <c r="E1005" i="11"/>
  <c r="E1001" i="11"/>
  <c r="E997" i="11"/>
  <c r="E993" i="11"/>
  <c r="E989" i="11"/>
  <c r="E985" i="11"/>
  <c r="E981" i="11"/>
  <c r="E977" i="11"/>
  <c r="E973" i="11"/>
  <c r="E969" i="11"/>
  <c r="E965" i="11"/>
  <c r="E961" i="11"/>
  <c r="E957" i="11"/>
  <c r="E953" i="11"/>
  <c r="E949" i="11"/>
  <c r="E945" i="11"/>
  <c r="E941" i="11"/>
  <c r="E937" i="11"/>
  <c r="E933" i="11"/>
  <c r="E929" i="11"/>
  <c r="E925" i="11"/>
  <c r="E921" i="11"/>
  <c r="E917" i="11"/>
  <c r="E913" i="11"/>
  <c r="E909" i="11"/>
  <c r="E905" i="11"/>
  <c r="E901" i="11"/>
  <c r="E897" i="11"/>
  <c r="E893" i="11"/>
  <c r="E889" i="11"/>
  <c r="E885" i="11"/>
  <c r="E881" i="11"/>
  <c r="E877" i="11"/>
  <c r="E873" i="11"/>
  <c r="E869" i="11"/>
  <c r="E865" i="11"/>
  <c r="E861" i="11"/>
  <c r="E857" i="11"/>
  <c r="E853" i="11"/>
  <c r="E849" i="11"/>
  <c r="E845" i="11"/>
  <c r="E841" i="11"/>
  <c r="E837" i="11"/>
  <c r="E833" i="11"/>
  <c r="E829" i="11"/>
  <c r="E825" i="11"/>
  <c r="E821" i="11"/>
  <c r="E817" i="11"/>
  <c r="E813" i="11"/>
  <c r="E809" i="11"/>
  <c r="E805" i="11"/>
  <c r="E801" i="11"/>
  <c r="E797" i="11"/>
  <c r="E793" i="11"/>
  <c r="E789" i="11"/>
  <c r="E785" i="11"/>
  <c r="E781" i="11"/>
  <c r="E777" i="11"/>
  <c r="E773" i="11"/>
  <c r="E769" i="11"/>
  <c r="E765" i="11"/>
  <c r="E761" i="11"/>
  <c r="E757" i="11"/>
  <c r="E753" i="11"/>
  <c r="E749" i="11"/>
  <c r="E745" i="11"/>
  <c r="E741" i="11"/>
  <c r="E737" i="11"/>
  <c r="E733" i="11"/>
  <c r="E729" i="11"/>
  <c r="E725" i="11"/>
  <c r="E721" i="11"/>
  <c r="E717" i="11"/>
  <c r="E713" i="11"/>
  <c r="E709" i="11"/>
  <c r="E705" i="11"/>
  <c r="E701" i="11"/>
  <c r="E697" i="11"/>
  <c r="E693" i="11"/>
  <c r="E689" i="11"/>
  <c r="E685" i="11"/>
  <c r="E681" i="11"/>
  <c r="E677" i="11"/>
  <c r="E673" i="11"/>
  <c r="E669" i="11"/>
  <c r="E665" i="11"/>
  <c r="E661" i="11"/>
  <c r="E657" i="11"/>
  <c r="E653" i="11"/>
  <c r="E649" i="11"/>
  <c r="E645" i="11"/>
  <c r="E641" i="11"/>
  <c r="E637" i="11"/>
  <c r="E633" i="11"/>
  <c r="E629" i="11"/>
  <c r="E625" i="11"/>
  <c r="E621" i="11"/>
  <c r="E617" i="11"/>
  <c r="E613" i="11"/>
  <c r="E609" i="11"/>
  <c r="E605" i="11"/>
  <c r="E601" i="11"/>
  <c r="E597" i="11"/>
  <c r="E593" i="11"/>
  <c r="E589" i="11"/>
  <c r="E585" i="11"/>
  <c r="E581" i="11"/>
  <c r="E577" i="11"/>
  <c r="E573" i="11"/>
  <c r="E569" i="11"/>
  <c r="E565" i="11"/>
  <c r="E561" i="11"/>
  <c r="E557" i="11"/>
  <c r="E553" i="11"/>
  <c r="E549" i="11"/>
  <c r="E545" i="11"/>
  <c r="E541" i="11"/>
  <c r="E537" i="11"/>
  <c r="E533" i="11"/>
  <c r="E529" i="11"/>
  <c r="E525" i="11"/>
  <c r="E521" i="11"/>
  <c r="E517" i="11"/>
  <c r="E513" i="11"/>
  <c r="E509" i="11"/>
  <c r="E505" i="11"/>
  <c r="E501" i="11"/>
  <c r="E497" i="11"/>
  <c r="E493" i="11"/>
  <c r="E489" i="11"/>
  <c r="E485" i="11"/>
  <c r="E481" i="11"/>
  <c r="E477" i="11"/>
  <c r="E473" i="11"/>
  <c r="E469" i="11"/>
  <c r="E465" i="11"/>
  <c r="E461" i="11"/>
  <c r="E457" i="11"/>
  <c r="E453" i="11"/>
  <c r="E449" i="11"/>
  <c r="E445" i="11"/>
  <c r="E441" i="11"/>
  <c r="E437" i="11"/>
  <c r="E433" i="11"/>
  <c r="E429" i="11"/>
  <c r="E425" i="11"/>
  <c r="E421" i="11"/>
  <c r="E417" i="11"/>
  <c r="E413" i="11"/>
  <c r="E409" i="11"/>
  <c r="E405" i="11"/>
  <c r="E401" i="11"/>
  <c r="E397" i="11"/>
  <c r="E393" i="11"/>
  <c r="E389" i="11"/>
  <c r="E385" i="11"/>
  <c r="E381" i="11"/>
  <c r="E377" i="11"/>
  <c r="E373" i="11"/>
  <c r="E369" i="11"/>
  <c r="E365" i="11"/>
  <c r="E361" i="11"/>
  <c r="E357" i="11"/>
  <c r="E353" i="11"/>
  <c r="E349" i="11"/>
  <c r="E345" i="11"/>
  <c r="E341" i="11"/>
  <c r="E337" i="11"/>
  <c r="E333" i="11"/>
  <c r="E329" i="11"/>
  <c r="E325" i="11"/>
  <c r="E321" i="11"/>
  <c r="E317" i="11"/>
  <c r="E313" i="11"/>
  <c r="E309" i="11"/>
  <c r="E305" i="11"/>
  <c r="E301" i="11"/>
  <c r="E297" i="11"/>
  <c r="E293" i="11"/>
  <c r="E289" i="11"/>
  <c r="E285" i="11"/>
  <c r="E281" i="11"/>
  <c r="E277" i="11"/>
  <c r="E273" i="11"/>
  <c r="E269" i="11"/>
  <c r="E265" i="11"/>
  <c r="E261" i="11"/>
  <c r="E257" i="11"/>
  <c r="E253" i="11"/>
  <c r="E249" i="11"/>
  <c r="E245" i="11"/>
  <c r="E241" i="11"/>
  <c r="E237" i="11"/>
  <c r="E233" i="11"/>
  <c r="E229" i="11"/>
  <c r="E225" i="11"/>
  <c r="E221" i="11"/>
  <c r="E217" i="11"/>
  <c r="E213" i="11"/>
  <c r="E209" i="11"/>
  <c r="E205" i="11"/>
  <c r="E201" i="11"/>
  <c r="E197" i="11"/>
  <c r="E193" i="11"/>
  <c r="E189" i="11"/>
  <c r="E185" i="11"/>
  <c r="E181" i="11"/>
  <c r="E177" i="11"/>
  <c r="E173" i="11"/>
  <c r="E169" i="11"/>
  <c r="E165" i="11"/>
  <c r="E161" i="11"/>
  <c r="E157" i="11"/>
  <c r="E153" i="11"/>
  <c r="E149" i="11"/>
  <c r="E145" i="11"/>
  <c r="E141" i="11"/>
  <c r="E137" i="11"/>
  <c r="E133" i="11"/>
  <c r="E129" i="11"/>
  <c r="E125" i="11"/>
  <c r="E121" i="11"/>
  <c r="E117" i="11"/>
  <c r="E113" i="11"/>
  <c r="E109" i="11"/>
  <c r="E105" i="11"/>
  <c r="E101" i="11"/>
  <c r="E97" i="11"/>
  <c r="E93" i="11"/>
  <c r="E89" i="11"/>
  <c r="E85" i="11"/>
  <c r="E81" i="11"/>
  <c r="E77" i="11"/>
  <c r="E73" i="11"/>
  <c r="E69" i="11"/>
  <c r="E65" i="11"/>
  <c r="E61" i="11"/>
  <c r="E57" i="11"/>
  <c r="E53" i="11"/>
  <c r="E49" i="11"/>
  <c r="E45" i="11"/>
  <c r="E41" i="11"/>
  <c r="E37" i="11"/>
  <c r="E33" i="11"/>
  <c r="E29" i="11"/>
  <c r="E25" i="11"/>
  <c r="E21" i="11"/>
  <c r="E17" i="11"/>
  <c r="E5921" i="11"/>
  <c r="E5905" i="11"/>
  <c r="E5889" i="11"/>
  <c r="E5873" i="11"/>
  <c r="E5857" i="11"/>
  <c r="E5841" i="11"/>
  <c r="E5825" i="11"/>
  <c r="E5809" i="11"/>
  <c r="E5793" i="11"/>
  <c r="E5777" i="11"/>
  <c r="E5761" i="11"/>
  <c r="E5745" i="11"/>
  <c r="E5729" i="11"/>
  <c r="E5713" i="11"/>
  <c r="E5697" i="11"/>
  <c r="E5681" i="11"/>
  <c r="E5665" i="11"/>
  <c r="E5649" i="11"/>
  <c r="E5633" i="11"/>
  <c r="E5617" i="11"/>
  <c r="E5601" i="11"/>
  <c r="E5585" i="11"/>
  <c r="E5569" i="11"/>
  <c r="E5553" i="11"/>
  <c r="E5537" i="11"/>
  <c r="E5521" i="11"/>
  <c r="E5505" i="11"/>
  <c r="E5489" i="11"/>
  <c r="E5473" i="11"/>
  <c r="E5457" i="11"/>
  <c r="E5441" i="11"/>
  <c r="E5425" i="11"/>
  <c r="E5409" i="11"/>
  <c r="E5393" i="11"/>
  <c r="E5377" i="11"/>
  <c r="E5361" i="11"/>
  <c r="E5345" i="11"/>
  <c r="E5329" i="11"/>
  <c r="E5313" i="11"/>
  <c r="E5297" i="11"/>
  <c r="E5281" i="11"/>
  <c r="E5265" i="11"/>
  <c r="E5249" i="11"/>
  <c r="E5240" i="11"/>
  <c r="E5232" i="11"/>
  <c r="E5224" i="11"/>
  <c r="E5216" i="11"/>
  <c r="E5208" i="11"/>
  <c r="E5200" i="11"/>
  <c r="E5192" i="11"/>
  <c r="E5184" i="11"/>
  <c r="E5176" i="11"/>
  <c r="E5168" i="11"/>
  <c r="E5160" i="11"/>
  <c r="E5152" i="11"/>
  <c r="E5144" i="11"/>
  <c r="E5136" i="11"/>
  <c r="E5128" i="11"/>
  <c r="E5120" i="11"/>
  <c r="E5112" i="11"/>
  <c r="E5104" i="11"/>
  <c r="E5096" i="11"/>
  <c r="E5088" i="11"/>
  <c r="E5080" i="11"/>
  <c r="E5072" i="11"/>
  <c r="E5064" i="11"/>
  <c r="E5056" i="11"/>
  <c r="E5048" i="11"/>
  <c r="E5040" i="11"/>
  <c r="E5032" i="11"/>
  <c r="E5024" i="11"/>
  <c r="E5016" i="11"/>
  <c r="E5008" i="11"/>
  <c r="E5000" i="11"/>
  <c r="E4992" i="11"/>
  <c r="E4984" i="11"/>
  <c r="E4976" i="11"/>
  <c r="E4968" i="11"/>
  <c r="E4960" i="11"/>
  <c r="E4952" i="11"/>
  <c r="E4944" i="11"/>
  <c r="E4936" i="11"/>
  <c r="E4928" i="11"/>
  <c r="E4920" i="11"/>
  <c r="E4912" i="11"/>
  <c r="E4904" i="11"/>
  <c r="E4896" i="11"/>
  <c r="E4888" i="11"/>
  <c r="E4880" i="11"/>
  <c r="E4872" i="11"/>
  <c r="E4864" i="11"/>
  <c r="E4856" i="11"/>
  <c r="E4848" i="11"/>
  <c r="E4840" i="11"/>
  <c r="E4832" i="11"/>
  <c r="E4824" i="11"/>
  <c r="E4816" i="11"/>
  <c r="E4808" i="11"/>
  <c r="E4800" i="11"/>
  <c r="E4792" i="11"/>
  <c r="E4784" i="11"/>
  <c r="E4776" i="11"/>
  <c r="E4768" i="11"/>
  <c r="E4760" i="11"/>
  <c r="E4752" i="11"/>
  <c r="E4744" i="11"/>
  <c r="E4736" i="11"/>
  <c r="E4728" i="11"/>
  <c r="E4720" i="11"/>
  <c r="E4712" i="11"/>
  <c r="E4704" i="11"/>
  <c r="E4696" i="11"/>
  <c r="E4688" i="11"/>
  <c r="E4680" i="11"/>
  <c r="E4672" i="11"/>
  <c r="E4664" i="11"/>
  <c r="E4656" i="11"/>
  <c r="E4648" i="11"/>
  <c r="E4640" i="11"/>
  <c r="E4632" i="11"/>
  <c r="E4624" i="11"/>
  <c r="E4616" i="11"/>
  <c r="E4608" i="11"/>
  <c r="E4600" i="11"/>
  <c r="E4592" i="11"/>
  <c r="E4584" i="11"/>
  <c r="E4576" i="11"/>
  <c r="E4568" i="11"/>
  <c r="E4560" i="11"/>
  <c r="E4552" i="11"/>
  <c r="E4544" i="11"/>
  <c r="E4536" i="11"/>
  <c r="E4528" i="11"/>
  <c r="E4520" i="11"/>
  <c r="E4512" i="11"/>
  <c r="E4504" i="11"/>
  <c r="E4496" i="11"/>
  <c r="E4488" i="11"/>
  <c r="E4480" i="11"/>
  <c r="E4472" i="11"/>
  <c r="E4464" i="11"/>
  <c r="E4456" i="11"/>
  <c r="E4448" i="11"/>
  <c r="E4440" i="11"/>
  <c r="E4432" i="11"/>
  <c r="E4424" i="11"/>
  <c r="E4416" i="11"/>
  <c r="E4408" i="11"/>
  <c r="E4400" i="11"/>
  <c r="E4392" i="11"/>
  <c r="E4384" i="11"/>
  <c r="E4376" i="11"/>
  <c r="E4368" i="11"/>
  <c r="E4360" i="11"/>
  <c r="E4352" i="11"/>
  <c r="E4344" i="11"/>
  <c r="E4336" i="11"/>
  <c r="E4328" i="11"/>
  <c r="E4320" i="11"/>
  <c r="E4312" i="11"/>
  <c r="E4304" i="11"/>
  <c r="E4296" i="11"/>
  <c r="E4288" i="11"/>
  <c r="E4280" i="11"/>
  <c r="E4272" i="11"/>
  <c r="E4264" i="11"/>
  <c r="E4256" i="11"/>
  <c r="E4248" i="11"/>
  <c r="E4240" i="11"/>
  <c r="E4232" i="11"/>
  <c r="E4224" i="11"/>
  <c r="E4216" i="11"/>
  <c r="E4208" i="11"/>
  <c r="E4200" i="11"/>
  <c r="E4192" i="11"/>
  <c r="E4184" i="11"/>
  <c r="E4176" i="11"/>
  <c r="E4168" i="11"/>
  <c r="E4160" i="11"/>
  <c r="E4152" i="11"/>
  <c r="E4144" i="11"/>
  <c r="E4136" i="11"/>
  <c r="E4128" i="11"/>
  <c r="E4120" i="11"/>
  <c r="E4112" i="11"/>
  <c r="E4104" i="11"/>
  <c r="E4096" i="11"/>
  <c r="E4088" i="11"/>
  <c r="E4080" i="11"/>
  <c r="E4072" i="11"/>
  <c r="E4064" i="11"/>
  <c r="E4056" i="11"/>
  <c r="E4048" i="11"/>
  <c r="E4040" i="11"/>
  <c r="E4032" i="11"/>
  <c r="E4024" i="11"/>
  <c r="E4016" i="11"/>
  <c r="E4008" i="11"/>
  <c r="E4000" i="11"/>
  <c r="E3992" i="11"/>
  <c r="E3984" i="11"/>
  <c r="E3980" i="11"/>
  <c r="E3976" i="11"/>
  <c r="E3972" i="11"/>
  <c r="E3968" i="11"/>
  <c r="E3964" i="11"/>
  <c r="E3960" i="11"/>
  <c r="E3956" i="11"/>
  <c r="E3952" i="11"/>
  <c r="E3948" i="11"/>
  <c r="E3944" i="11"/>
  <c r="E3940" i="11"/>
  <c r="E3936" i="11"/>
  <c r="E3932" i="11"/>
  <c r="E3928" i="11"/>
  <c r="E3924" i="11"/>
  <c r="E3920" i="11"/>
  <c r="E3916" i="11"/>
  <c r="E3912" i="11"/>
  <c r="E3908" i="11"/>
  <c r="E3904" i="11"/>
  <c r="E3900" i="11"/>
  <c r="E3896" i="11"/>
  <c r="E3892" i="11"/>
  <c r="E3888" i="11"/>
  <c r="E3884" i="11"/>
  <c r="E3880" i="11"/>
  <c r="E3876" i="11"/>
  <c r="E3872" i="11"/>
  <c r="E3868" i="11"/>
  <c r="E3864" i="11"/>
  <c r="E3860" i="11"/>
  <c r="E3856" i="11"/>
  <c r="E3852" i="11"/>
  <c r="E3848" i="11"/>
  <c r="E3844" i="11"/>
  <c r="E3840" i="11"/>
  <c r="E3836" i="11"/>
  <c r="E3832" i="11"/>
  <c r="E3828" i="11"/>
  <c r="E3824" i="11"/>
  <c r="E3820" i="11"/>
  <c r="E3816" i="11"/>
  <c r="E3812" i="11"/>
  <c r="E3808" i="11"/>
  <c r="E3804" i="11"/>
  <c r="E3800" i="11"/>
  <c r="E3796" i="11"/>
  <c r="E3792" i="11"/>
  <c r="E3788" i="11"/>
  <c r="E3784" i="11"/>
  <c r="E3780" i="11"/>
  <c r="E3776" i="11"/>
  <c r="E3772" i="11"/>
  <c r="E3768" i="11"/>
  <c r="E3764" i="11"/>
  <c r="E3760" i="11"/>
  <c r="E3756" i="11"/>
  <c r="E3752" i="11"/>
  <c r="E3748" i="11"/>
  <c r="E3744" i="11"/>
  <c r="E3740" i="11"/>
  <c r="E3736" i="11"/>
  <c r="E3732" i="11"/>
  <c r="E3728" i="11"/>
  <c r="E3724" i="11"/>
  <c r="E3720" i="11"/>
  <c r="E3716" i="11"/>
  <c r="E3712" i="11"/>
  <c r="E3708" i="11"/>
  <c r="E3704" i="11"/>
  <c r="E3700" i="11"/>
  <c r="E3696" i="11"/>
  <c r="E3692" i="11"/>
  <c r="E3688" i="11"/>
  <c r="E3684" i="11"/>
  <c r="E3680" i="11"/>
  <c r="E3676" i="11"/>
  <c r="E3672" i="11"/>
  <c r="E3668" i="11"/>
  <c r="E3664" i="11"/>
  <c r="E3660" i="11"/>
  <c r="E3656" i="11"/>
  <c r="E3652" i="11"/>
  <c r="E3648" i="11"/>
  <c r="E3644" i="11"/>
  <c r="E3640" i="11"/>
  <c r="E3636" i="11"/>
  <c r="E3632" i="11"/>
  <c r="E3628" i="11"/>
  <c r="E3624" i="11"/>
  <c r="E3620" i="11"/>
  <c r="E3616" i="11"/>
  <c r="E3612" i="11"/>
  <c r="E3608" i="11"/>
  <c r="E3604" i="11"/>
  <c r="E3600" i="11"/>
  <c r="E3596" i="11"/>
  <c r="E3592" i="11"/>
  <c r="E3588" i="11"/>
  <c r="E3584" i="11"/>
  <c r="E3580" i="11"/>
  <c r="E3576" i="11"/>
  <c r="E3572" i="11"/>
  <c r="E3568" i="11"/>
  <c r="E3564" i="11"/>
  <c r="E3560" i="11"/>
  <c r="E3556" i="11"/>
  <c r="E3552" i="11"/>
  <c r="E3548" i="11"/>
  <c r="E3544" i="11"/>
  <c r="E3540" i="11"/>
  <c r="E3536" i="11"/>
  <c r="E3532" i="11"/>
  <c r="E3528" i="11"/>
  <c r="E3524" i="11"/>
  <c r="E3520" i="11"/>
  <c r="E3516" i="11"/>
  <c r="E3512" i="11"/>
  <c r="E3508" i="11"/>
  <c r="E3504" i="11"/>
  <c r="E3500" i="11"/>
  <c r="E3496" i="11"/>
  <c r="E3492" i="11"/>
  <c r="E3488" i="11"/>
  <c r="E3484" i="11"/>
  <c r="E3480" i="11"/>
  <c r="E3476" i="11"/>
  <c r="E3472" i="11"/>
  <c r="E3468" i="11"/>
  <c r="E3464" i="11"/>
  <c r="E3460" i="11"/>
  <c r="E3456" i="11"/>
  <c r="E3452" i="11"/>
  <c r="E3448" i="11"/>
  <c r="E3444" i="11"/>
  <c r="E3440" i="11"/>
  <c r="E3436" i="11"/>
  <c r="E3432" i="11"/>
  <c r="E3428" i="11"/>
  <c r="E3424" i="11"/>
  <c r="E3420" i="11"/>
  <c r="E3416" i="11"/>
  <c r="E3412" i="11"/>
  <c r="E3408" i="11"/>
  <c r="E3404" i="11"/>
  <c r="E3400" i="11"/>
  <c r="E3396" i="11"/>
  <c r="E3392" i="11"/>
  <c r="E3388" i="11"/>
  <c r="E3384" i="11"/>
  <c r="E3380" i="11"/>
  <c r="E3376" i="11"/>
  <c r="E3372" i="11"/>
  <c r="E3368" i="11"/>
  <c r="E3364" i="11"/>
  <c r="E3360" i="11"/>
  <c r="E3356" i="11"/>
  <c r="E3352" i="11"/>
  <c r="E3348" i="11"/>
  <c r="E3344" i="11"/>
  <c r="E3340" i="11"/>
  <c r="E3336" i="11"/>
  <c r="E3332" i="11"/>
  <c r="E3328" i="11"/>
  <c r="E3324" i="11"/>
  <c r="E3320" i="11"/>
  <c r="E3316" i="11"/>
  <c r="E3312" i="11"/>
  <c r="E3308" i="11"/>
  <c r="E3304" i="11"/>
  <c r="E3300" i="11"/>
  <c r="E3296" i="11"/>
  <c r="E3292" i="11"/>
  <c r="E3288" i="11"/>
  <c r="E3284" i="11"/>
  <c r="E3280" i="11"/>
  <c r="E3276" i="11"/>
  <c r="E3272" i="11"/>
  <c r="E3268" i="11"/>
  <c r="E3264" i="11"/>
  <c r="E3260" i="11"/>
  <c r="E3256" i="11"/>
  <c r="E3252" i="11"/>
  <c r="E3248" i="11"/>
  <c r="E3244" i="11"/>
  <c r="E3240" i="11"/>
  <c r="E3236" i="11"/>
  <c r="E3232" i="11"/>
  <c r="E3228" i="11"/>
  <c r="E3224" i="11"/>
  <c r="E3220" i="11"/>
  <c r="E3216" i="11"/>
  <c r="E3212" i="11"/>
  <c r="E3208" i="11"/>
  <c r="E3204" i="11"/>
  <c r="E3200" i="11"/>
  <c r="E3196" i="11"/>
  <c r="E3192" i="11"/>
  <c r="E3188" i="11"/>
  <c r="E3184" i="11"/>
  <c r="E3180" i="11"/>
  <c r="E3176" i="11"/>
  <c r="E3172" i="11"/>
  <c r="E3168" i="11"/>
  <c r="E3164" i="11"/>
  <c r="E3160" i="11"/>
  <c r="E3156" i="11"/>
  <c r="E3152" i="11"/>
  <c r="E3148" i="11"/>
  <c r="E3144" i="11"/>
  <c r="E3140" i="11"/>
  <c r="E3136" i="11"/>
  <c r="E3132" i="11"/>
  <c r="E3128" i="11"/>
  <c r="E3124" i="11"/>
  <c r="E3120" i="11"/>
  <c r="E3116" i="11"/>
  <c r="E3112" i="11"/>
  <c r="E3108" i="11"/>
  <c r="E3104" i="11"/>
  <c r="E3100" i="11"/>
  <c r="E3096" i="11"/>
  <c r="E3092" i="11"/>
  <c r="E3088" i="11"/>
  <c r="E3084" i="11"/>
  <c r="E3080" i="11"/>
  <c r="E3076" i="11"/>
  <c r="E3072" i="11"/>
  <c r="E3068" i="11"/>
  <c r="E3064" i="11"/>
  <c r="E3060" i="11"/>
  <c r="E3056" i="11"/>
  <c r="E3052" i="11"/>
  <c r="E3048" i="11"/>
  <c r="E3044" i="11"/>
  <c r="E3040" i="11"/>
  <c r="E3036" i="11"/>
  <c r="E3032" i="11"/>
  <c r="E3028" i="11"/>
  <c r="E3024" i="11"/>
  <c r="E3020" i="11"/>
  <c r="E3016" i="11"/>
  <c r="E3012" i="11"/>
  <c r="E3008" i="11"/>
  <c r="E3004" i="11"/>
  <c r="E3000" i="11"/>
  <c r="E2996" i="11"/>
  <c r="E2992" i="11"/>
  <c r="E2988" i="11"/>
  <c r="E2984" i="11"/>
  <c r="E2980" i="11"/>
  <c r="E2976" i="11"/>
  <c r="E2972" i="11"/>
  <c r="E2968" i="11"/>
  <c r="E2964" i="11"/>
  <c r="E2960" i="11"/>
  <c r="E2956" i="11"/>
  <c r="E2952" i="11"/>
  <c r="E2948" i="11"/>
  <c r="E2944" i="11"/>
  <c r="E2940" i="11"/>
  <c r="E2936" i="11"/>
  <c r="E2932" i="11"/>
  <c r="E2928" i="11"/>
  <c r="E2924" i="11"/>
  <c r="E2920" i="11"/>
  <c r="E2916" i="11"/>
  <c r="E2912" i="11"/>
  <c r="E2908" i="11"/>
  <c r="E2904" i="11"/>
  <c r="E2900" i="11"/>
  <c r="E2896" i="11"/>
  <c r="E2892" i="11"/>
  <c r="E2888" i="11"/>
  <c r="E2884" i="11"/>
  <c r="E2880" i="11"/>
  <c r="E2876" i="11"/>
  <c r="E2872" i="11"/>
  <c r="E2868" i="11"/>
  <c r="E2864" i="11"/>
  <c r="E2860" i="11"/>
  <c r="E2856" i="11"/>
  <c r="E2852" i="11"/>
  <c r="E2848" i="11"/>
  <c r="E2844" i="11"/>
  <c r="E2840" i="11"/>
  <c r="E2836" i="11"/>
  <c r="E2832" i="11"/>
  <c r="E2828" i="11"/>
  <c r="E2824" i="11"/>
  <c r="E2820" i="11"/>
  <c r="E2816" i="11"/>
  <c r="E2812" i="11"/>
  <c r="E2808" i="11"/>
  <c r="E2804" i="11"/>
  <c r="E2800" i="11"/>
  <c r="E2796" i="11"/>
  <c r="E2792" i="11"/>
  <c r="E2788" i="11"/>
  <c r="E2784" i="11"/>
  <c r="E2780" i="11"/>
  <c r="E2776" i="11"/>
  <c r="E2772" i="11"/>
  <c r="E2768" i="11"/>
  <c r="E2764" i="11"/>
  <c r="E2760" i="11"/>
  <c r="E2756" i="11"/>
  <c r="E2752" i="11"/>
  <c r="E2748" i="11"/>
  <c r="E2744" i="11"/>
  <c r="E2740" i="11"/>
  <c r="E2736" i="11"/>
  <c r="E2732" i="11"/>
  <c r="E2728" i="11"/>
  <c r="E2724" i="11"/>
  <c r="E2720" i="11"/>
  <c r="E2716" i="11"/>
  <c r="E2712" i="11"/>
  <c r="E2708" i="11"/>
  <c r="E2704" i="11"/>
  <c r="E2700" i="11"/>
  <c r="E2696" i="11"/>
  <c r="E2692" i="11"/>
  <c r="E2688" i="11"/>
  <c r="E2684" i="11"/>
  <c r="E2680" i="11"/>
  <c r="E2676" i="11"/>
  <c r="E2672" i="11"/>
  <c r="E2668" i="11"/>
  <c r="E2664" i="11"/>
  <c r="E2660" i="11"/>
  <c r="E2656" i="11"/>
  <c r="E2652" i="11"/>
  <c r="E2648" i="11"/>
  <c r="E2644" i="11"/>
  <c r="E2640" i="11"/>
  <c r="E2636" i="11"/>
  <c r="E2632" i="11"/>
  <c r="E2628" i="11"/>
  <c r="E2624" i="11"/>
  <c r="E2620" i="11"/>
  <c r="E2616" i="11"/>
  <c r="E2612" i="11"/>
  <c r="E2608" i="11"/>
  <c r="E2604" i="11"/>
  <c r="E2600" i="11"/>
  <c r="E2596" i="11"/>
  <c r="E2592" i="11"/>
  <c r="E2588" i="11"/>
  <c r="E2584" i="11"/>
  <c r="E2580" i="11"/>
  <c r="E2576" i="11"/>
  <c r="E2572" i="11"/>
  <c r="E2568" i="11"/>
  <c r="E2564" i="11"/>
  <c r="E2560" i="11"/>
  <c r="E2556" i="11"/>
  <c r="E2552" i="11"/>
  <c r="E2548" i="11"/>
  <c r="E2544" i="11"/>
  <c r="E2540" i="11"/>
  <c r="E2536" i="11"/>
  <c r="E2532" i="11"/>
  <c r="E2528" i="11"/>
  <c r="E2524" i="11"/>
  <c r="E2520" i="11"/>
  <c r="E2516" i="11"/>
  <c r="E2512" i="11"/>
  <c r="E2508" i="11"/>
  <c r="E2504" i="11"/>
  <c r="E2500" i="11"/>
  <c r="E2496" i="11"/>
  <c r="E2492" i="11"/>
  <c r="E2488" i="11"/>
  <c r="E2484" i="11"/>
  <c r="E2480" i="11"/>
  <c r="E2476" i="11"/>
  <c r="E2472" i="11"/>
  <c r="E2468" i="11"/>
  <c r="E2464" i="11"/>
  <c r="E2460" i="11"/>
  <c r="E2456" i="11"/>
  <c r="E2452" i="11"/>
  <c r="E2448" i="11"/>
  <c r="E2444" i="11"/>
  <c r="E2440" i="11"/>
  <c r="E2436" i="11"/>
  <c r="E2432" i="11"/>
  <c r="E2428" i="11"/>
  <c r="E2424" i="11"/>
  <c r="E2420" i="11"/>
  <c r="E2416" i="11"/>
  <c r="E2412" i="11"/>
  <c r="E2408" i="11"/>
  <c r="E2404" i="11"/>
  <c r="E2400" i="11"/>
  <c r="E2396" i="11"/>
  <c r="E2392" i="11"/>
  <c r="E2388" i="11"/>
  <c r="E2384" i="11"/>
  <c r="E2380" i="11"/>
  <c r="E2376" i="11"/>
  <c r="E2372" i="11"/>
  <c r="E2368" i="11"/>
  <c r="E2364" i="11"/>
  <c r="E2360" i="11"/>
  <c r="E2356" i="11"/>
  <c r="E2352" i="11"/>
  <c r="E2348" i="11"/>
  <c r="E2344" i="11"/>
  <c r="E2340" i="11"/>
  <c r="E2336" i="11"/>
  <c r="E2332" i="11"/>
  <c r="E2328" i="11"/>
  <c r="E2324" i="11"/>
  <c r="E2320" i="11"/>
  <c r="E2316" i="11"/>
  <c r="E2312" i="11"/>
  <c r="E2308" i="11"/>
  <c r="E2304" i="11"/>
  <c r="E2300" i="11"/>
  <c r="E2296" i="11"/>
  <c r="E2292" i="11"/>
  <c r="E2288" i="11"/>
  <c r="E2284" i="11"/>
  <c r="E2280" i="11"/>
  <c r="E2276" i="11"/>
  <c r="E2272" i="11"/>
  <c r="E2268" i="11"/>
  <c r="E2264" i="11"/>
  <c r="E2260" i="11"/>
  <c r="E2256" i="11"/>
  <c r="E2252" i="11"/>
  <c r="E2248" i="11"/>
  <c r="E2244" i="11"/>
  <c r="E2240" i="11"/>
  <c r="E2236" i="11"/>
  <c r="E2232" i="11"/>
  <c r="E2228" i="11"/>
  <c r="E2224" i="11"/>
  <c r="E2220" i="11"/>
  <c r="E2216" i="11"/>
  <c r="E2212" i="11"/>
  <c r="E2208" i="11"/>
  <c r="E2204" i="11"/>
  <c r="E2200" i="11"/>
  <c r="E2196" i="11"/>
  <c r="E2192" i="11"/>
  <c r="E2188" i="11"/>
  <c r="E2184" i="11"/>
  <c r="E2180" i="11"/>
  <c r="E2176" i="11"/>
  <c r="E2172" i="11"/>
  <c r="E2168" i="11"/>
  <c r="E2164" i="11"/>
  <c r="E2160" i="11"/>
  <c r="E2156" i="11"/>
  <c r="E2152" i="11"/>
  <c r="E2148" i="11"/>
  <c r="E2144" i="11"/>
  <c r="E2140" i="11"/>
  <c r="E2136" i="11"/>
  <c r="E2132" i="11"/>
  <c r="E2128" i="11"/>
  <c r="E2124" i="11"/>
  <c r="E2120" i="11"/>
  <c r="E2116" i="11"/>
  <c r="E2112" i="11"/>
  <c r="E2108" i="11"/>
  <c r="E2104" i="11"/>
  <c r="E2100" i="11"/>
  <c r="E2096" i="11"/>
  <c r="E2092" i="11"/>
  <c r="E2088" i="11"/>
  <c r="E2084" i="11"/>
  <c r="E2080" i="11"/>
  <c r="E2076" i="11"/>
  <c r="E2072" i="11"/>
  <c r="E2068" i="11"/>
  <c r="E2064" i="11"/>
  <c r="E2060" i="11"/>
  <c r="E2056" i="11"/>
  <c r="E2052" i="11"/>
  <c r="E2048" i="11"/>
  <c r="E2044" i="11"/>
  <c r="E2040" i="11"/>
  <c r="E2036" i="11"/>
  <c r="E2032" i="11"/>
  <c r="E2028" i="11"/>
  <c r="E2024" i="11"/>
  <c r="E2020" i="11"/>
  <c r="E2016" i="11"/>
  <c r="E2012" i="11"/>
  <c r="E2008" i="11"/>
  <c r="E2004" i="11"/>
  <c r="E2000" i="11"/>
  <c r="E1996" i="11"/>
  <c r="E1992" i="11"/>
  <c r="E1988" i="11"/>
  <c r="E1984" i="11"/>
  <c r="E1980" i="11"/>
  <c r="E1976" i="11"/>
  <c r="E1972" i="11"/>
  <c r="E1968" i="11"/>
  <c r="E1964" i="11"/>
  <c r="E1960" i="11"/>
  <c r="E1956" i="11"/>
  <c r="E1952" i="11"/>
  <c r="E1948" i="11"/>
  <c r="E1944" i="11"/>
  <c r="E1940" i="11"/>
  <c r="E1936" i="11"/>
  <c r="E1932" i="11"/>
  <c r="E1928" i="11"/>
  <c r="E1924" i="11"/>
  <c r="E1920" i="11"/>
  <c r="E1916" i="11"/>
  <c r="E1912" i="11"/>
  <c r="E1908" i="11"/>
  <c r="E1904" i="11"/>
  <c r="E1900" i="11"/>
  <c r="E1896" i="11"/>
  <c r="E1892" i="11"/>
  <c r="E1888" i="11"/>
  <c r="E1884" i="11"/>
  <c r="E1880" i="11"/>
  <c r="E1876" i="11"/>
  <c r="E1872" i="11"/>
  <c r="E1868" i="11"/>
  <c r="E1864" i="11"/>
  <c r="E1860" i="11"/>
  <c r="E1856" i="11"/>
  <c r="E1852" i="11"/>
  <c r="E1848" i="11"/>
  <c r="E1844" i="11"/>
  <c r="E1840" i="11"/>
  <c r="E1836" i="11"/>
  <c r="E1832" i="11"/>
  <c r="E1828" i="11"/>
  <c r="E1824" i="11"/>
  <c r="E1820" i="11"/>
  <c r="E1816" i="11"/>
  <c r="E1812" i="11"/>
  <c r="E1808" i="11"/>
  <c r="E1804" i="11"/>
  <c r="E1800" i="11"/>
  <c r="E1796" i="11"/>
  <c r="E1792" i="11"/>
  <c r="E1788" i="11"/>
  <c r="E1784" i="11"/>
  <c r="E1780" i="11"/>
  <c r="E1776" i="11"/>
  <c r="E1772" i="11"/>
  <c r="E1768" i="11"/>
  <c r="E1764" i="11"/>
  <c r="E1760" i="11"/>
  <c r="E1756" i="11"/>
  <c r="E1752" i="11"/>
  <c r="E1748" i="11"/>
  <c r="E1744" i="11"/>
  <c r="E1740" i="11"/>
  <c r="E1736" i="11"/>
  <c r="E1732" i="11"/>
  <c r="E1728" i="11"/>
  <c r="E1724" i="11"/>
  <c r="E1720" i="11"/>
  <c r="E1716" i="11"/>
  <c r="E1712" i="11"/>
  <c r="E1708" i="11"/>
  <c r="E1704" i="11"/>
  <c r="E1700" i="11"/>
  <c r="E1696" i="11"/>
  <c r="E1692" i="11"/>
  <c r="E1688" i="11"/>
  <c r="E1684" i="11"/>
  <c r="E1680" i="11"/>
  <c r="E1676" i="11"/>
  <c r="E1672" i="11"/>
  <c r="E1668" i="11"/>
  <c r="E1664" i="11"/>
  <c r="E1660" i="11"/>
  <c r="E1656" i="11"/>
  <c r="E1652" i="11"/>
  <c r="E1648" i="11"/>
  <c r="E1644" i="11"/>
  <c r="E1640" i="11"/>
  <c r="E1636" i="11"/>
  <c r="E1632" i="11"/>
  <c r="E1628" i="11"/>
  <c r="E1624" i="11"/>
  <c r="E1620" i="11"/>
  <c r="E1616" i="11"/>
  <c r="E1612" i="11"/>
  <c r="E1608" i="11"/>
  <c r="E1604" i="11"/>
  <c r="E1600" i="11"/>
  <c r="E1596" i="11"/>
  <c r="E1592" i="11"/>
  <c r="E1588" i="11"/>
  <c r="E1584" i="11"/>
  <c r="E1580" i="11"/>
  <c r="E1576" i="11"/>
  <c r="E1572" i="11"/>
  <c r="E1568" i="11"/>
  <c r="E1564" i="11"/>
  <c r="E1560" i="11"/>
  <c r="E1556" i="11"/>
  <c r="E1552" i="11"/>
  <c r="E1548" i="11"/>
  <c r="E1544" i="11"/>
  <c r="E1540" i="11"/>
  <c r="E1536" i="11"/>
  <c r="E1532" i="11"/>
  <c r="E1528" i="11"/>
  <c r="E1524" i="11"/>
  <c r="E1520" i="11"/>
  <c r="E1516" i="11"/>
  <c r="E1512" i="11"/>
  <c r="E1508" i="11"/>
  <c r="E1504" i="11"/>
  <c r="E1500" i="11"/>
  <c r="E1496" i="11"/>
  <c r="E1492" i="11"/>
  <c r="E1488" i="11"/>
  <c r="E1484" i="11"/>
  <c r="E1480" i="11"/>
  <c r="E1476" i="11"/>
  <c r="E1472" i="11"/>
  <c r="E1468" i="11"/>
  <c r="E1464" i="11"/>
  <c r="E1460" i="11"/>
  <c r="E1456" i="11"/>
  <c r="E1452" i="11"/>
  <c r="E1448" i="11"/>
  <c r="E1444" i="11"/>
  <c r="E1440" i="11"/>
  <c r="E1436" i="11"/>
  <c r="E1432" i="11"/>
  <c r="E1428" i="11"/>
  <c r="E1424" i="11"/>
  <c r="E1420" i="11"/>
  <c r="E1416" i="11"/>
  <c r="E1412" i="11"/>
  <c r="E1408" i="11"/>
  <c r="E1404" i="11"/>
  <c r="E1400" i="11"/>
  <c r="E1396" i="11"/>
  <c r="E1392" i="11"/>
  <c r="E1388" i="11"/>
  <c r="E1384" i="11"/>
  <c r="E1380" i="11"/>
  <c r="E1376" i="11"/>
  <c r="E1372" i="11"/>
  <c r="E1368" i="11"/>
  <c r="E1364" i="11"/>
  <c r="E1360" i="11"/>
  <c r="E1356" i="11"/>
  <c r="E1352" i="11"/>
  <c r="E1348" i="11"/>
  <c r="E1344" i="11"/>
  <c r="E1340" i="11"/>
  <c r="E1336" i="11"/>
  <c r="E1332" i="11"/>
  <c r="E1328" i="11"/>
  <c r="E1324" i="11"/>
  <c r="E1320" i="11"/>
  <c r="E1316" i="11"/>
  <c r="E1312" i="11"/>
  <c r="E1308" i="11"/>
  <c r="E1304" i="11"/>
  <c r="E1300" i="11"/>
  <c r="E1296" i="11"/>
  <c r="E1292" i="11"/>
  <c r="E1288" i="11"/>
  <c r="E1284" i="11"/>
  <c r="E1280" i="11"/>
  <c r="E1276" i="11"/>
  <c r="E1272" i="11"/>
  <c r="E1268" i="11"/>
  <c r="E1264" i="11"/>
  <c r="E1260" i="11"/>
  <c r="E1256" i="11"/>
  <c r="E1252" i="11"/>
  <c r="E1248" i="11"/>
  <c r="E1244" i="11"/>
  <c r="E1240" i="11"/>
  <c r="E1236" i="11"/>
  <c r="E1232" i="11"/>
  <c r="E1228" i="11"/>
  <c r="E1224" i="11"/>
  <c r="E1220" i="11"/>
  <c r="E1216" i="11"/>
  <c r="E1212" i="11"/>
  <c r="E1208" i="11"/>
  <c r="E1204" i="11"/>
  <c r="E1200" i="11"/>
  <c r="E1196" i="11"/>
  <c r="E1192" i="11"/>
  <c r="E1188" i="11"/>
  <c r="E1184" i="11"/>
  <c r="E1180" i="11"/>
  <c r="E1176" i="11"/>
  <c r="E1172" i="11"/>
  <c r="E1168" i="11"/>
  <c r="E1164" i="11"/>
  <c r="E1160" i="11"/>
  <c r="E1156" i="11"/>
  <c r="E1152" i="11"/>
  <c r="E1148" i="11"/>
  <c r="E1144" i="11"/>
  <c r="E1140" i="11"/>
  <c r="E1136" i="11"/>
  <c r="E1132" i="11"/>
  <c r="E1128" i="11"/>
  <c r="E1124" i="11"/>
  <c r="E1120" i="11"/>
  <c r="E1116" i="11"/>
  <c r="E1112" i="11"/>
  <c r="E1108" i="11"/>
  <c r="E1104" i="11"/>
  <c r="E1100" i="11"/>
  <c r="E1096" i="11"/>
  <c r="E1092" i="11"/>
  <c r="E1088" i="11"/>
  <c r="E1084" i="11"/>
  <c r="E1080" i="11"/>
  <c r="E1076" i="11"/>
  <c r="E1072" i="11"/>
  <c r="E1068" i="11"/>
  <c r="E1064" i="11"/>
  <c r="E1060" i="11"/>
  <c r="E1056" i="11"/>
  <c r="E1052" i="11"/>
  <c r="E1048" i="11"/>
  <c r="E1044" i="11"/>
  <c r="E1040" i="11"/>
  <c r="E1036" i="11"/>
  <c r="E1032" i="11"/>
  <c r="E1028" i="11"/>
  <c r="E1024" i="11"/>
  <c r="E1020" i="11"/>
  <c r="E1016" i="11"/>
  <c r="E1012" i="11"/>
  <c r="E1008" i="11"/>
  <c r="E1004" i="11"/>
  <c r="E1000" i="11"/>
  <c r="E996" i="11"/>
  <c r="E992" i="11"/>
  <c r="E988" i="11"/>
  <c r="E984" i="11"/>
  <c r="E980" i="11"/>
  <c r="E976" i="11"/>
  <c r="E972" i="11"/>
  <c r="E968" i="11"/>
  <c r="E964" i="11"/>
  <c r="E960" i="11"/>
  <c r="E956" i="11"/>
  <c r="E952" i="11"/>
  <c r="E948" i="11"/>
  <c r="E944" i="11"/>
  <c r="E940" i="11"/>
  <c r="E936" i="11"/>
  <c r="E932" i="11"/>
  <c r="E928" i="11"/>
  <c r="E924" i="11"/>
  <c r="E920" i="11"/>
  <c r="E916" i="11"/>
  <c r="E912" i="11"/>
  <c r="E908" i="11"/>
  <c r="E904" i="11"/>
  <c r="E900" i="11"/>
  <c r="E896" i="11"/>
  <c r="E892" i="11"/>
  <c r="E888" i="11"/>
  <c r="E884" i="11"/>
  <c r="E880" i="11"/>
  <c r="E876" i="11"/>
  <c r="E872" i="11"/>
  <c r="E868" i="11"/>
  <c r="E864" i="11"/>
  <c r="E860" i="11"/>
  <c r="E856" i="11"/>
  <c r="E852" i="11"/>
  <c r="E848" i="11"/>
  <c r="E844" i="11"/>
  <c r="E840" i="11"/>
  <c r="E836" i="11"/>
  <c r="E832" i="11"/>
  <c r="E828" i="11"/>
  <c r="E824" i="11"/>
  <c r="E820" i="11"/>
  <c r="E816" i="11"/>
  <c r="E812" i="11"/>
  <c r="E808" i="11"/>
  <c r="E804" i="11"/>
  <c r="E800" i="11"/>
  <c r="E796" i="11"/>
  <c r="E792" i="11"/>
  <c r="E788" i="11"/>
  <c r="E784" i="11"/>
  <c r="E780" i="11"/>
  <c r="E776" i="11"/>
  <c r="E772" i="11"/>
  <c r="E768" i="11"/>
  <c r="E764" i="11"/>
  <c r="E760" i="11"/>
  <c r="E756" i="11"/>
  <c r="E752" i="11"/>
  <c r="E748" i="11"/>
  <c r="E744" i="11"/>
  <c r="E740" i="11"/>
  <c r="E736" i="11"/>
  <c r="E732" i="11"/>
  <c r="E728" i="11"/>
  <c r="E724" i="11"/>
  <c r="E720" i="11"/>
  <c r="E716" i="11"/>
  <c r="E712" i="11"/>
  <c r="E708" i="11"/>
  <c r="E704" i="11"/>
  <c r="E700" i="11"/>
  <c r="E696" i="11"/>
  <c r="E692" i="11"/>
  <c r="E688" i="11"/>
  <c r="E684" i="11"/>
  <c r="E680" i="11"/>
  <c r="E676" i="11"/>
  <c r="E672" i="11"/>
  <c r="E668" i="11"/>
  <c r="E664" i="11"/>
  <c r="E660" i="11"/>
  <c r="E656" i="11"/>
  <c r="E652" i="11"/>
  <c r="E648" i="11"/>
  <c r="E644" i="11"/>
  <c r="E640" i="11"/>
  <c r="E636" i="11"/>
  <c r="E632" i="11"/>
  <c r="E628" i="11"/>
  <c r="E624" i="11"/>
  <c r="E620" i="11"/>
  <c r="E616" i="11"/>
  <c r="E612" i="11"/>
  <c r="E608" i="11"/>
  <c r="E604" i="11"/>
  <c r="E600" i="11"/>
  <c r="E596" i="11"/>
  <c r="E592" i="11"/>
  <c r="E588" i="11"/>
  <c r="E584" i="11"/>
  <c r="E580" i="11"/>
  <c r="E576" i="11"/>
  <c r="E572" i="11"/>
  <c r="E568" i="11"/>
  <c r="E564" i="11"/>
  <c r="E560" i="11"/>
  <c r="E556" i="11"/>
  <c r="E552" i="11"/>
  <c r="E548" i="11"/>
  <c r="E544" i="11"/>
  <c r="E540" i="11"/>
  <c r="E536" i="11"/>
  <c r="E532" i="11"/>
  <c r="E528" i="11"/>
  <c r="E524" i="11"/>
  <c r="E520" i="11"/>
  <c r="E516" i="11"/>
  <c r="E512" i="11"/>
  <c r="E508" i="11"/>
  <c r="E504" i="11"/>
  <c r="E500" i="11"/>
  <c r="E496" i="11"/>
  <c r="E492" i="11"/>
  <c r="E488" i="11"/>
  <c r="E484" i="11"/>
  <c r="E480" i="11"/>
  <c r="E476" i="11"/>
  <c r="E472" i="11"/>
  <c r="E468" i="11"/>
  <c r="E464" i="11"/>
  <c r="E460" i="11"/>
  <c r="E456" i="11"/>
  <c r="E452" i="11"/>
  <c r="E448" i="11"/>
  <c r="E444" i="11"/>
  <c r="E440" i="11"/>
  <c r="E436" i="11"/>
  <c r="E432" i="11"/>
  <c r="E428" i="11"/>
  <c r="E424" i="11"/>
  <c r="E420" i="11"/>
  <c r="E416" i="11"/>
  <c r="E412" i="11"/>
  <c r="E408" i="11"/>
  <c r="E404" i="11"/>
  <c r="E400" i="11"/>
  <c r="E396" i="11"/>
  <c r="E392" i="11"/>
  <c r="E388" i="11"/>
  <c r="E384" i="11"/>
  <c r="E380" i="11"/>
  <c r="E376" i="11"/>
  <c r="E372" i="11"/>
  <c r="E368" i="11"/>
  <c r="E364" i="11"/>
  <c r="E360" i="11"/>
  <c r="E356" i="11"/>
  <c r="E352" i="11"/>
  <c r="E348" i="11"/>
  <c r="E344" i="11"/>
  <c r="E340" i="11"/>
  <c r="E336" i="11"/>
  <c r="E332" i="11"/>
  <c r="E328" i="11"/>
  <c r="E324" i="11"/>
  <c r="E320" i="11"/>
  <c r="E316" i="11"/>
  <c r="E312" i="11"/>
  <c r="E308" i="11"/>
  <c r="E304" i="11"/>
  <c r="E300" i="11"/>
  <c r="E296" i="11"/>
  <c r="E292" i="11"/>
  <c r="E288" i="11"/>
  <c r="E284" i="11"/>
  <c r="E280" i="11"/>
  <c r="E276" i="11"/>
  <c r="E272" i="11"/>
  <c r="E268" i="11"/>
  <c r="E264" i="11"/>
  <c r="E260" i="11"/>
  <c r="E256" i="11"/>
  <c r="E252" i="11"/>
  <c r="E248" i="11"/>
  <c r="E244" i="11"/>
  <c r="E240" i="11"/>
  <c r="E236" i="11"/>
  <c r="E232" i="11"/>
  <c r="E228" i="11"/>
  <c r="E224" i="11"/>
  <c r="E220" i="11"/>
  <c r="E216" i="11"/>
  <c r="E212" i="11"/>
  <c r="E208" i="11"/>
  <c r="E204" i="11"/>
  <c r="E200" i="11"/>
  <c r="E196" i="11"/>
  <c r="E192" i="11"/>
  <c r="E188" i="11"/>
  <c r="E184" i="11"/>
  <c r="E180" i="11"/>
  <c r="E176" i="11"/>
  <c r="E172" i="11"/>
  <c r="E168" i="11"/>
  <c r="E164" i="11"/>
  <c r="E160" i="11"/>
  <c r="E156" i="11"/>
  <c r="E152" i="11"/>
  <c r="E148" i="11"/>
  <c r="E144" i="11"/>
  <c r="E140" i="11"/>
  <c r="E136" i="11"/>
  <c r="E132" i="11"/>
  <c r="E128" i="11"/>
  <c r="E124" i="11"/>
  <c r="E120" i="11"/>
  <c r="E116" i="11"/>
  <c r="E112" i="11"/>
  <c r="E108" i="11"/>
  <c r="E104" i="11"/>
  <c r="E100" i="11"/>
  <c r="E96" i="11"/>
  <c r="E92" i="11"/>
  <c r="E88" i="11"/>
  <c r="E84" i="11"/>
  <c r="E80" i="11"/>
  <c r="E76" i="11"/>
  <c r="E72" i="11"/>
  <c r="E68" i="11"/>
  <c r="E64" i="11"/>
  <c r="E60" i="11"/>
  <c r="E56" i="11"/>
  <c r="E52" i="11"/>
  <c r="E48" i="11"/>
  <c r="E44" i="11"/>
  <c r="E40" i="11"/>
  <c r="E36" i="11"/>
  <c r="E32" i="11"/>
  <c r="E28" i="11"/>
  <c r="E24" i="11"/>
  <c r="E20" i="11"/>
  <c r="E16" i="11"/>
  <c r="E5917" i="11"/>
  <c r="E5901" i="11"/>
  <c r="E5885" i="11"/>
  <c r="E5869" i="11"/>
  <c r="E5853" i="11"/>
  <c r="E5837" i="11"/>
  <c r="E5821" i="11"/>
  <c r="E5805" i="11"/>
  <c r="E5789" i="11"/>
  <c r="E5773" i="11"/>
  <c r="E5757" i="11"/>
  <c r="E5741" i="11"/>
  <c r="E5725" i="11"/>
  <c r="E5709" i="11"/>
  <c r="E5693" i="11"/>
  <c r="E5677" i="11"/>
  <c r="E5661" i="11"/>
  <c r="E5645" i="11"/>
  <c r="E5629" i="11"/>
  <c r="E5613" i="11"/>
  <c r="E5597" i="11"/>
  <c r="E5581" i="11"/>
  <c r="E5565" i="11"/>
  <c r="E5549" i="11"/>
  <c r="E5533" i="11"/>
  <c r="E5517" i="11"/>
  <c r="E5501" i="11"/>
  <c r="E5485" i="11"/>
  <c r="E5469" i="11"/>
  <c r="E5453" i="11"/>
  <c r="E5437" i="11"/>
  <c r="E5421" i="11"/>
  <c r="E5405" i="11"/>
  <c r="E5389" i="11"/>
  <c r="E5373" i="11"/>
  <c r="E5357" i="11"/>
  <c r="E5341" i="11"/>
  <c r="E5325" i="11"/>
  <c r="E5309" i="11"/>
  <c r="E5293" i="11"/>
  <c r="E5277" i="11"/>
  <c r="E5261" i="11"/>
  <c r="E5245" i="11"/>
  <c r="E5237" i="11"/>
  <c r="E5229" i="11"/>
  <c r="E5221" i="11"/>
  <c r="E5213" i="11"/>
  <c r="E5205" i="11"/>
  <c r="E5197" i="11"/>
  <c r="E5189" i="11"/>
  <c r="E5181" i="11"/>
  <c r="E5173" i="11"/>
  <c r="E5165" i="11"/>
  <c r="E5157" i="11"/>
  <c r="E5149" i="11"/>
  <c r="E5141" i="11"/>
  <c r="E5133" i="11"/>
  <c r="E5125" i="11"/>
  <c r="E5117" i="11"/>
  <c r="E5109" i="11"/>
  <c r="E5101" i="11"/>
  <c r="E5093" i="11"/>
  <c r="E5085" i="11"/>
  <c r="E5077" i="11"/>
  <c r="E5069" i="11"/>
  <c r="E5061" i="11"/>
  <c r="E5053" i="11"/>
  <c r="E5045" i="11"/>
  <c r="E5037" i="11"/>
  <c r="E5029" i="11"/>
  <c r="E5021" i="11"/>
  <c r="E5013" i="11"/>
  <c r="E5005" i="11"/>
  <c r="E4997" i="11"/>
  <c r="E4989" i="11"/>
  <c r="E4981" i="11"/>
  <c r="E4973" i="11"/>
  <c r="E4965" i="11"/>
  <c r="E4957" i="11"/>
  <c r="E4949" i="11"/>
  <c r="E4941" i="11"/>
  <c r="E4933" i="11"/>
  <c r="E4925" i="11"/>
  <c r="E4917" i="11"/>
  <c r="E4909" i="11"/>
  <c r="E4901" i="11"/>
  <c r="E4893" i="11"/>
  <c r="E4885" i="11"/>
  <c r="E4877" i="11"/>
  <c r="E4869" i="11"/>
  <c r="E4861" i="11"/>
  <c r="E4853" i="11"/>
  <c r="E4845" i="11"/>
  <c r="E4837" i="11"/>
  <c r="E4829" i="11"/>
  <c r="E4821" i="11"/>
  <c r="E4813" i="11"/>
  <c r="E4805" i="11"/>
  <c r="E4797" i="11"/>
  <c r="E4789" i="11"/>
  <c r="E4781" i="11"/>
  <c r="E4773" i="11"/>
  <c r="E4765" i="11"/>
  <c r="E4757" i="11"/>
  <c r="E4749" i="11"/>
  <c r="E4741" i="11"/>
  <c r="E4733" i="11"/>
  <c r="E4725" i="11"/>
  <c r="E4717" i="11"/>
  <c r="E4709" i="11"/>
  <c r="E4701" i="11"/>
  <c r="E4693" i="11"/>
  <c r="E4685" i="11"/>
  <c r="E4677" i="11"/>
  <c r="E4669" i="11"/>
  <c r="E4661" i="11"/>
  <c r="E4653" i="11"/>
  <c r="E4645" i="11"/>
  <c r="E4637" i="11"/>
  <c r="E4629" i="11"/>
  <c r="E4621" i="11"/>
  <c r="E4613" i="11"/>
  <c r="E4605" i="11"/>
  <c r="E4597" i="11"/>
  <c r="E4589" i="11"/>
  <c r="E4581" i="11"/>
  <c r="E4573" i="11"/>
  <c r="E4565" i="11"/>
  <c r="E4557" i="11"/>
  <c r="E4549" i="11"/>
  <c r="E4541" i="11"/>
  <c r="E4533" i="11"/>
  <c r="E4525" i="11"/>
  <c r="E4517" i="11"/>
  <c r="E4509" i="11"/>
  <c r="E4501" i="11"/>
  <c r="E4493" i="11"/>
  <c r="E4485" i="11"/>
  <c r="E4477" i="11"/>
  <c r="E4469" i="11"/>
  <c r="E4461" i="11"/>
  <c r="E4453" i="11"/>
  <c r="E4445" i="11"/>
  <c r="E4437" i="11"/>
  <c r="E4429" i="11"/>
  <c r="E4421" i="11"/>
  <c r="E4413" i="11"/>
  <c r="E4405" i="11"/>
  <c r="E4397" i="11"/>
  <c r="E4389" i="11"/>
  <c r="E4381" i="11"/>
  <c r="E4373" i="11"/>
  <c r="E4365" i="11"/>
  <c r="E4357" i="11"/>
  <c r="E4349" i="11"/>
  <c r="E4341" i="11"/>
  <c r="E4333" i="11"/>
  <c r="E4325" i="11"/>
  <c r="E4317" i="11"/>
  <c r="E4309" i="11"/>
  <c r="E4301" i="11"/>
  <c r="E4293" i="11"/>
  <c r="E4285" i="11"/>
  <c r="E4277" i="11"/>
  <c r="E4269" i="11"/>
  <c r="E4261" i="11"/>
  <c r="E4253" i="11"/>
  <c r="E4245" i="11"/>
  <c r="E4237" i="11"/>
  <c r="E4229" i="11"/>
  <c r="E4221" i="11"/>
  <c r="E4213" i="11"/>
  <c r="E4205" i="11"/>
  <c r="E4197" i="11"/>
  <c r="E4189" i="11"/>
  <c r="E4181" i="11"/>
  <c r="E4173" i="11"/>
  <c r="E4165" i="11"/>
  <c r="E4157" i="11"/>
  <c r="E4149" i="11"/>
  <c r="E4141" i="11"/>
  <c r="E4133" i="11"/>
  <c r="E4125" i="11"/>
  <c r="E4117" i="11"/>
  <c r="E4109" i="11"/>
  <c r="E4101" i="11"/>
  <c r="E4093" i="11"/>
  <c r="E4085" i="11"/>
  <c r="E4077" i="11"/>
  <c r="E4069" i="11"/>
  <c r="E4061" i="11"/>
  <c r="E4053" i="11"/>
  <c r="E4045" i="11"/>
  <c r="E4037" i="11"/>
  <c r="E4029" i="11"/>
  <c r="E4021" i="11"/>
  <c r="E4013" i="11"/>
  <c r="E4005" i="11"/>
  <c r="E3997" i="11"/>
  <c r="E3989" i="11"/>
  <c r="E3983" i="11"/>
  <c r="E3979" i="11"/>
  <c r="E3975" i="11"/>
  <c r="E3971" i="11"/>
  <c r="E3967" i="11"/>
  <c r="E3963" i="11"/>
  <c r="E3959" i="11"/>
  <c r="E3955" i="11"/>
  <c r="E3951" i="11"/>
  <c r="E3947" i="11"/>
  <c r="E3943" i="11"/>
  <c r="E3939" i="11"/>
  <c r="E3935" i="11"/>
  <c r="E3931" i="11"/>
  <c r="E3927" i="11"/>
  <c r="E3923" i="11"/>
  <c r="E3919" i="11"/>
  <c r="E3915" i="11"/>
  <c r="E3911" i="11"/>
  <c r="E3907" i="11"/>
  <c r="E3903" i="11"/>
  <c r="E3899" i="11"/>
  <c r="E3895" i="11"/>
  <c r="E3891" i="11"/>
  <c r="E3887" i="11"/>
  <c r="E3883" i="11"/>
  <c r="E3879" i="11"/>
  <c r="E3875" i="11"/>
  <c r="E3871" i="11"/>
  <c r="E3867" i="11"/>
  <c r="E3863" i="11"/>
  <c r="E3859" i="11"/>
  <c r="E3855" i="11"/>
  <c r="E3851" i="11"/>
  <c r="E3847" i="11"/>
  <c r="E3843" i="11"/>
  <c r="E3839" i="11"/>
  <c r="E3835" i="11"/>
  <c r="E3831" i="11"/>
  <c r="E3827" i="11"/>
  <c r="E3823" i="11"/>
  <c r="E3819" i="11"/>
  <c r="E3815" i="11"/>
  <c r="E3811" i="11"/>
  <c r="E3807" i="11"/>
  <c r="E3803" i="11"/>
  <c r="E3799" i="11"/>
  <c r="E3795" i="11"/>
  <c r="E3791" i="11"/>
  <c r="E3787" i="11"/>
  <c r="E3783" i="11"/>
  <c r="E3779" i="11"/>
  <c r="E3775" i="11"/>
  <c r="E3771" i="11"/>
  <c r="E3767" i="11"/>
  <c r="E3763" i="11"/>
  <c r="E3759" i="11"/>
  <c r="E3755" i="11"/>
  <c r="E3751" i="11"/>
  <c r="E3747" i="11"/>
  <c r="E3743" i="11"/>
  <c r="E3739" i="11"/>
  <c r="E3735" i="11"/>
  <c r="E3731" i="11"/>
  <c r="E3727" i="11"/>
  <c r="E3723" i="11"/>
  <c r="E3719" i="11"/>
  <c r="E3715" i="11"/>
  <c r="E3711" i="11"/>
  <c r="E3707" i="11"/>
  <c r="E3703" i="11"/>
  <c r="E3699" i="11"/>
  <c r="E3695" i="11"/>
  <c r="E3691" i="11"/>
  <c r="E3687" i="11"/>
  <c r="E3683" i="11"/>
  <c r="E3679" i="11"/>
  <c r="E3675" i="11"/>
  <c r="E3671" i="11"/>
  <c r="E3667" i="11"/>
  <c r="E3663" i="11"/>
  <c r="E3659" i="11"/>
  <c r="E3655" i="11"/>
  <c r="E3651" i="11"/>
  <c r="E3647" i="11"/>
  <c r="E3643" i="11"/>
  <c r="E3639" i="11"/>
  <c r="E3635" i="11"/>
  <c r="E3631" i="11"/>
  <c r="E3627" i="11"/>
  <c r="E3623" i="11"/>
  <c r="E3619" i="11"/>
  <c r="E3615" i="11"/>
  <c r="E3611" i="11"/>
  <c r="E3607" i="11"/>
  <c r="E3603" i="11"/>
  <c r="E3599" i="11"/>
  <c r="E3595" i="11"/>
  <c r="E3591" i="11"/>
  <c r="E3587" i="11"/>
  <c r="E3583" i="11"/>
  <c r="E3579" i="11"/>
  <c r="E3575" i="11"/>
  <c r="E3571" i="11"/>
  <c r="E3567" i="11"/>
  <c r="E3563" i="11"/>
  <c r="E3559" i="11"/>
  <c r="E3555" i="11"/>
  <c r="E3551" i="11"/>
  <c r="E3547" i="11"/>
  <c r="E3543" i="11"/>
  <c r="E3539" i="11"/>
  <c r="E3535" i="11"/>
  <c r="E3531" i="11"/>
  <c r="E3527" i="11"/>
  <c r="E3523" i="11"/>
  <c r="E3519" i="11"/>
  <c r="E3515" i="11"/>
  <c r="E3511" i="11"/>
  <c r="E3507" i="11"/>
  <c r="E3503" i="11"/>
  <c r="E3499" i="11"/>
  <c r="E3495" i="11"/>
  <c r="E3491" i="11"/>
  <c r="E3487" i="11"/>
  <c r="E3483" i="11"/>
  <c r="E3479" i="11"/>
  <c r="E3475" i="11"/>
  <c r="E3471" i="11"/>
  <c r="E3467" i="11"/>
  <c r="E3463" i="11"/>
  <c r="E3459" i="11"/>
  <c r="E3455" i="11"/>
  <c r="E3451" i="11"/>
  <c r="E3447" i="11"/>
  <c r="E3443" i="11"/>
  <c r="E3439" i="11"/>
  <c r="E3435" i="11"/>
  <c r="E3431" i="11"/>
  <c r="E3427" i="11"/>
  <c r="E3423" i="11"/>
  <c r="E3419" i="11"/>
  <c r="E3415" i="11"/>
  <c r="E3411" i="11"/>
  <c r="E3407" i="11"/>
  <c r="E3403" i="11"/>
  <c r="E3399" i="11"/>
  <c r="E3395" i="11"/>
  <c r="E3391" i="11"/>
  <c r="E3387" i="11"/>
  <c r="E3383" i="11"/>
  <c r="E3379" i="11"/>
  <c r="E3375" i="11"/>
  <c r="E3371" i="11"/>
  <c r="E3367" i="11"/>
  <c r="E3363" i="11"/>
  <c r="E3359" i="11"/>
  <c r="E3355" i="11"/>
  <c r="E3351" i="11"/>
  <c r="E3347" i="11"/>
  <c r="E3343" i="11"/>
  <c r="E3339" i="11"/>
  <c r="E3335" i="11"/>
  <c r="E3331" i="11"/>
  <c r="E3327" i="11"/>
  <c r="E3323" i="11"/>
  <c r="E3319" i="11"/>
  <c r="E3315" i="11"/>
  <c r="E3311" i="11"/>
  <c r="E3307" i="11"/>
  <c r="E3303" i="11"/>
  <c r="E3299" i="11"/>
  <c r="E3295" i="11"/>
  <c r="E3291" i="11"/>
  <c r="E3287" i="11"/>
  <c r="E3283" i="11"/>
  <c r="E3279" i="11"/>
  <c r="E3275" i="11"/>
  <c r="E3271" i="11"/>
  <c r="E3267" i="11"/>
  <c r="E3263" i="11"/>
  <c r="E3259" i="11"/>
  <c r="E3255" i="11"/>
  <c r="E3251" i="11"/>
  <c r="E3247" i="11"/>
  <c r="E3243" i="11"/>
  <c r="E3239" i="11"/>
  <c r="E3235" i="11"/>
  <c r="E3231" i="11"/>
  <c r="E3227" i="11"/>
  <c r="E3223" i="11"/>
  <c r="E3219" i="11"/>
  <c r="E3215" i="11"/>
  <c r="E3211" i="11"/>
  <c r="E3207" i="11"/>
  <c r="E3203" i="11"/>
  <c r="E3199" i="11"/>
  <c r="E3195" i="11"/>
  <c r="E3191" i="11"/>
  <c r="E3187" i="11"/>
  <c r="E3183" i="11"/>
  <c r="E3179" i="11"/>
  <c r="E3175" i="11"/>
  <c r="E3171" i="11"/>
  <c r="E3167" i="11"/>
  <c r="E3163" i="11"/>
  <c r="E3159" i="11"/>
  <c r="E3155" i="11"/>
  <c r="E3151" i="11"/>
  <c r="E3147" i="11"/>
  <c r="E3143" i="11"/>
  <c r="E3139" i="11"/>
  <c r="E3135" i="11"/>
  <c r="E3131" i="11"/>
  <c r="E3127" i="11"/>
  <c r="E3123" i="11"/>
  <c r="E3119" i="11"/>
  <c r="E3115" i="11"/>
  <c r="E3111" i="11"/>
  <c r="E3107" i="11"/>
  <c r="E3103" i="11"/>
  <c r="E3099" i="11"/>
  <c r="E3095" i="11"/>
  <c r="E3091" i="11"/>
  <c r="E3087" i="11"/>
  <c r="E3083" i="11"/>
  <c r="E3079" i="11"/>
  <c r="E3075" i="11"/>
  <c r="E3071" i="11"/>
  <c r="E3067" i="11"/>
  <c r="E3063" i="11"/>
  <c r="E3059" i="11"/>
  <c r="E3055" i="11"/>
  <c r="E3051" i="11"/>
  <c r="E3047" i="11"/>
  <c r="E3043" i="11"/>
  <c r="E3039" i="11"/>
  <c r="E3035" i="11"/>
  <c r="E3031" i="11"/>
  <c r="E3027" i="11"/>
  <c r="E3023" i="11"/>
  <c r="E3019" i="11"/>
  <c r="E3015" i="11"/>
  <c r="E3011" i="11"/>
  <c r="E3007" i="11"/>
  <c r="E3003" i="11"/>
  <c r="E2999" i="11"/>
  <c r="E2995" i="11"/>
  <c r="E2991" i="11"/>
  <c r="E2987" i="11"/>
  <c r="E2983" i="11"/>
  <c r="E2979" i="11"/>
  <c r="E2975" i="11"/>
  <c r="E2971" i="11"/>
  <c r="E2967" i="11"/>
  <c r="E2963" i="11"/>
  <c r="E2959" i="11"/>
  <c r="E2955" i="11"/>
  <c r="E2951" i="11"/>
  <c r="E2947" i="11"/>
  <c r="E2943" i="11"/>
  <c r="E2939" i="11"/>
  <c r="E2935" i="11"/>
  <c r="E2931" i="11"/>
  <c r="E2927" i="11"/>
  <c r="E2923" i="11"/>
  <c r="E2919" i="11"/>
  <c r="E2915" i="11"/>
  <c r="E2911" i="11"/>
  <c r="E2907" i="11"/>
  <c r="E2903" i="11"/>
  <c r="E2899" i="11"/>
  <c r="E2895" i="11"/>
  <c r="E2891" i="11"/>
  <c r="E2887" i="11"/>
  <c r="E2883" i="11"/>
  <c r="E2879" i="11"/>
  <c r="E2875" i="11"/>
  <c r="E2871" i="11"/>
  <c r="E2867" i="11"/>
  <c r="E2863" i="11"/>
  <c r="E2859" i="11"/>
  <c r="E2855" i="11"/>
  <c r="E2851" i="11"/>
  <c r="E2847" i="11"/>
  <c r="E2843" i="11"/>
  <c r="E2839" i="11"/>
  <c r="E2835" i="11"/>
  <c r="E2831" i="11"/>
  <c r="E2827" i="11"/>
  <c r="E2823" i="11"/>
  <c r="E2819" i="11"/>
  <c r="E2815" i="11"/>
  <c r="E2811" i="11"/>
  <c r="E2807" i="11"/>
  <c r="E2803" i="11"/>
  <c r="E2799" i="11"/>
  <c r="E2795" i="11"/>
  <c r="E2791" i="11"/>
  <c r="E2787" i="11"/>
  <c r="E2783" i="11"/>
  <c r="E2779" i="11"/>
  <c r="E2775" i="11"/>
  <c r="E2771" i="11"/>
  <c r="E2767" i="11"/>
  <c r="E2763" i="11"/>
  <c r="E2759" i="11"/>
  <c r="E2755" i="11"/>
  <c r="E2751" i="11"/>
  <c r="E2747" i="11"/>
  <c r="E2743" i="11"/>
  <c r="E2739" i="11"/>
  <c r="E2735" i="11"/>
  <c r="E2731" i="11"/>
  <c r="E2727" i="11"/>
  <c r="E2723" i="11"/>
  <c r="E2719" i="11"/>
  <c r="E2715" i="11"/>
  <c r="E2711" i="11"/>
  <c r="E2707" i="11"/>
  <c r="E2703" i="11"/>
  <c r="E2699" i="11"/>
  <c r="E2695" i="11"/>
  <c r="E2691" i="11"/>
  <c r="E2687" i="11"/>
  <c r="E2683" i="11"/>
  <c r="E2679" i="11"/>
  <c r="E2675" i="11"/>
  <c r="E2671" i="11"/>
  <c r="E2667" i="11"/>
  <c r="E2663" i="11"/>
  <c r="E2659" i="11"/>
  <c r="E2655" i="11"/>
  <c r="E2651" i="11"/>
  <c r="E2647" i="11"/>
  <c r="E2643" i="11"/>
  <c r="E2639" i="11"/>
  <c r="E2635" i="11"/>
  <c r="E2631" i="11"/>
  <c r="E2627" i="11"/>
  <c r="E2623" i="11"/>
  <c r="E2619" i="11"/>
  <c r="E2615" i="11"/>
  <c r="E2611" i="11"/>
  <c r="E2607" i="11"/>
  <c r="E2603" i="11"/>
  <c r="E2599" i="11"/>
  <c r="E2595" i="11"/>
  <c r="E2591" i="11"/>
  <c r="E2587" i="11"/>
  <c r="E2583" i="11"/>
  <c r="E2579" i="11"/>
  <c r="E2575" i="11"/>
  <c r="E2571" i="11"/>
  <c r="E2567" i="11"/>
  <c r="E2563" i="11"/>
  <c r="E2559" i="11"/>
  <c r="E2555" i="11"/>
  <c r="E2551" i="11"/>
  <c r="E2547" i="11"/>
  <c r="E2543" i="11"/>
  <c r="E2539" i="11"/>
  <c r="E2535" i="11"/>
  <c r="E2531" i="11"/>
  <c r="E2527" i="11"/>
  <c r="E2523" i="11"/>
  <c r="E2519" i="11"/>
  <c r="E2515" i="11"/>
  <c r="E2511" i="11"/>
  <c r="E2507" i="11"/>
  <c r="E2503" i="11"/>
  <c r="E2499" i="11"/>
  <c r="E2495" i="11"/>
  <c r="E2491" i="11"/>
  <c r="E2487" i="11"/>
  <c r="E2483" i="11"/>
  <c r="E2479" i="11"/>
  <c r="E2475" i="11"/>
  <c r="E2471" i="11"/>
  <c r="E2467" i="11"/>
  <c r="E2463" i="11"/>
  <c r="E2459" i="11"/>
  <c r="E2455" i="11"/>
  <c r="E2451" i="11"/>
  <c r="E2447" i="11"/>
  <c r="E2443" i="11"/>
  <c r="E2439" i="11"/>
  <c r="E2435" i="11"/>
  <c r="E2431" i="11"/>
  <c r="E2427" i="11"/>
  <c r="E2423" i="11"/>
  <c r="E2419" i="11"/>
  <c r="E2415" i="11"/>
  <c r="E2411" i="11"/>
  <c r="E2407" i="11"/>
  <c r="E2403" i="11"/>
  <c r="E2399" i="11"/>
  <c r="E2395" i="11"/>
  <c r="E2391" i="11"/>
  <c r="E2387" i="11"/>
  <c r="E2383" i="11"/>
  <c r="E2379" i="11"/>
  <c r="E2375" i="11"/>
  <c r="E2371" i="11"/>
  <c r="E2367" i="11"/>
  <c r="E2363" i="11"/>
  <c r="E2359" i="11"/>
  <c r="E2355" i="11"/>
  <c r="E2351" i="11"/>
  <c r="E2347" i="11"/>
  <c r="E2343" i="11"/>
  <c r="E2339" i="11"/>
  <c r="E2335" i="11"/>
  <c r="E2331" i="11"/>
  <c r="E2327" i="11"/>
  <c r="E2323" i="11"/>
  <c r="E2319" i="11"/>
  <c r="E2315" i="11"/>
  <c r="E2311" i="11"/>
  <c r="E2307" i="11"/>
  <c r="E2303" i="11"/>
  <c r="E2299" i="11"/>
  <c r="E2295" i="11"/>
  <c r="E2291" i="11"/>
  <c r="E2287" i="11"/>
  <c r="E2283" i="11"/>
  <c r="E2279" i="11"/>
  <c r="E2275" i="11"/>
  <c r="E2271" i="11"/>
  <c r="E2267" i="11"/>
  <c r="E2263" i="11"/>
  <c r="E2259" i="11"/>
  <c r="E2255" i="11"/>
  <c r="E2251" i="11"/>
  <c r="E2247" i="11"/>
  <c r="E2243" i="11"/>
  <c r="E2239" i="11"/>
  <c r="E2235" i="11"/>
  <c r="E2231" i="11"/>
  <c r="E2227" i="11"/>
  <c r="E2223" i="11"/>
  <c r="E2219" i="11"/>
  <c r="E2215" i="11"/>
  <c r="E2211" i="11"/>
  <c r="E2207" i="11"/>
  <c r="E2203" i="11"/>
  <c r="E2199" i="11"/>
  <c r="E2195" i="11"/>
  <c r="E2191" i="11"/>
  <c r="E2187" i="11"/>
  <c r="E2183" i="11"/>
  <c r="E2179" i="11"/>
  <c r="E2175" i="11"/>
  <c r="E2171" i="11"/>
  <c r="E2167" i="11"/>
  <c r="E2163" i="11"/>
  <c r="E2159" i="11"/>
  <c r="E2155" i="11"/>
  <c r="E2151" i="11"/>
  <c r="E2147" i="11"/>
  <c r="E2143" i="11"/>
  <c r="E2139" i="11"/>
  <c r="E2135" i="11"/>
  <c r="E2131" i="11"/>
  <c r="E2127" i="11"/>
  <c r="E2123" i="11"/>
  <c r="E2119" i="11"/>
  <c r="E2115" i="11"/>
  <c r="E2111" i="11"/>
  <c r="E2107" i="11"/>
  <c r="E2103" i="11"/>
  <c r="E2099" i="11"/>
  <c r="E2095" i="11"/>
  <c r="E2091" i="11"/>
  <c r="E2087" i="11"/>
  <c r="E2083" i="11"/>
  <c r="E2079" i="11"/>
  <c r="E2075" i="11"/>
  <c r="E2071" i="11"/>
  <c r="E2067" i="11"/>
  <c r="E2063" i="11"/>
  <c r="E2059" i="11"/>
  <c r="E2055" i="11"/>
  <c r="E2051" i="11"/>
  <c r="E2047" i="11"/>
  <c r="E2043" i="11"/>
  <c r="E2039" i="11"/>
  <c r="E2035" i="11"/>
  <c r="E2031" i="11"/>
  <c r="E2027" i="11"/>
  <c r="E2023" i="11"/>
  <c r="E2019" i="11"/>
  <c r="E2015" i="11"/>
  <c r="E2011" i="11"/>
  <c r="E2007" i="11"/>
  <c r="E2003" i="11"/>
  <c r="E1999" i="11"/>
  <c r="E1995" i="11"/>
  <c r="E1991" i="11"/>
  <c r="E1987" i="11"/>
  <c r="E1983" i="11"/>
  <c r="E1979" i="11"/>
  <c r="E1975" i="11"/>
  <c r="E1971" i="11"/>
  <c r="E1967" i="11"/>
  <c r="E1963" i="11"/>
  <c r="E1959" i="11"/>
  <c r="E1955" i="11"/>
  <c r="E1951" i="11"/>
  <c r="E1947" i="11"/>
  <c r="E1943" i="11"/>
  <c r="E1939" i="11"/>
  <c r="E1935" i="11"/>
  <c r="E1931" i="11"/>
  <c r="E1927" i="11"/>
  <c r="E1923" i="11"/>
  <c r="E1919" i="11"/>
  <c r="E1915" i="11"/>
  <c r="E1911" i="11"/>
  <c r="E1907" i="11"/>
  <c r="E1903" i="11"/>
  <c r="E1899" i="11"/>
  <c r="E1895" i="11"/>
  <c r="E1891" i="11"/>
  <c r="E1887" i="11"/>
  <c r="E1883" i="11"/>
  <c r="E1879" i="11"/>
  <c r="E1875" i="11"/>
  <c r="E1871" i="11"/>
  <c r="E1867" i="11"/>
  <c r="E1863" i="11"/>
  <c r="E1859" i="11"/>
  <c r="E1855" i="11"/>
  <c r="E1851" i="11"/>
  <c r="E1847" i="11"/>
  <c r="E1843" i="11"/>
  <c r="E1839" i="11"/>
  <c r="E1835" i="11"/>
  <c r="E1831" i="11"/>
  <c r="E1827" i="11"/>
  <c r="E1823" i="11"/>
  <c r="E1819" i="11"/>
  <c r="E1815" i="11"/>
  <c r="E1811" i="11"/>
  <c r="E1807" i="11"/>
  <c r="E1803" i="11"/>
  <c r="E1799" i="11"/>
  <c r="E1795" i="11"/>
  <c r="E1791" i="11"/>
  <c r="E1787" i="11"/>
  <c r="E1783" i="11"/>
  <c r="E1779" i="11"/>
  <c r="E1775" i="11"/>
  <c r="E1771" i="11"/>
  <c r="E1767" i="11"/>
  <c r="E1763" i="11"/>
  <c r="E1759" i="11"/>
  <c r="E1755" i="11"/>
  <c r="E1751" i="11"/>
  <c r="E1747" i="11"/>
  <c r="E1743" i="11"/>
  <c r="E1739" i="11"/>
  <c r="E1735" i="11"/>
  <c r="E1731" i="11"/>
  <c r="E1727" i="11"/>
  <c r="E1723" i="11"/>
  <c r="E1719" i="11"/>
  <c r="E1715" i="11"/>
  <c r="E1711" i="11"/>
  <c r="E1707" i="11"/>
  <c r="E1703" i="11"/>
  <c r="E1699" i="11"/>
  <c r="E1695" i="11"/>
  <c r="E1691" i="11"/>
  <c r="E1687" i="11"/>
  <c r="E1683" i="11"/>
  <c r="E1679" i="11"/>
  <c r="E1675" i="11"/>
  <c r="E1671" i="11"/>
  <c r="E1667" i="11"/>
  <c r="E1663" i="11"/>
  <c r="E1659" i="11"/>
  <c r="E1655" i="11"/>
  <c r="E1651" i="11"/>
  <c r="E1647" i="11"/>
  <c r="E1643" i="11"/>
  <c r="E1639" i="11"/>
  <c r="E1635" i="11"/>
  <c r="E1631" i="11"/>
  <c r="E1627" i="11"/>
  <c r="E1623" i="11"/>
  <c r="E1619" i="11"/>
  <c r="E1615" i="11"/>
  <c r="E1611" i="11"/>
  <c r="E1607" i="11"/>
  <c r="E1603" i="11"/>
  <c r="E1599" i="11"/>
  <c r="E1595" i="11"/>
  <c r="E1591" i="11"/>
  <c r="E1587" i="11"/>
  <c r="E1583" i="11"/>
  <c r="E1579" i="11"/>
  <c r="E1575" i="11"/>
  <c r="E1571" i="11"/>
  <c r="E1567" i="11"/>
  <c r="E1563" i="11"/>
  <c r="E1559" i="11"/>
  <c r="E1555" i="11"/>
  <c r="E1551" i="11"/>
  <c r="E1547" i="11"/>
  <c r="E1543" i="11"/>
  <c r="E1539" i="11"/>
  <c r="E1535" i="11"/>
  <c r="E1531" i="11"/>
  <c r="E1527" i="11"/>
  <c r="E1523" i="11"/>
  <c r="E1519" i="11"/>
  <c r="E1515" i="11"/>
  <c r="E1511" i="11"/>
  <c r="E1507" i="11"/>
  <c r="E1503" i="11"/>
  <c r="E1499" i="11"/>
  <c r="E1495" i="11"/>
  <c r="E1491" i="11"/>
  <c r="E1487" i="11"/>
  <c r="E1483" i="11"/>
  <c r="E1479" i="11"/>
  <c r="E1475" i="11"/>
  <c r="E1471" i="11"/>
  <c r="E1467" i="11"/>
  <c r="E1463" i="11"/>
  <c r="E1459" i="11"/>
  <c r="E1455" i="11"/>
  <c r="E1451" i="11"/>
  <c r="E1447" i="11"/>
  <c r="E1443" i="11"/>
  <c r="E1439" i="11"/>
  <c r="E1435" i="11"/>
  <c r="E1431" i="11"/>
  <c r="E1427" i="11"/>
  <c r="E1423" i="11"/>
  <c r="E1419" i="11"/>
  <c r="E1415" i="11"/>
  <c r="E1411" i="11"/>
  <c r="E1407" i="11"/>
  <c r="E1403" i="11"/>
  <c r="E1399" i="11"/>
  <c r="E1395" i="11"/>
  <c r="E1391" i="11"/>
  <c r="E1387" i="11"/>
  <c r="E1383" i="11"/>
  <c r="E1379" i="11"/>
  <c r="E1375" i="11"/>
  <c r="E1371" i="11"/>
  <c r="E1367" i="11"/>
  <c r="E1363" i="11"/>
  <c r="E1359" i="11"/>
  <c r="E1355" i="11"/>
  <c r="E1351" i="11"/>
  <c r="E1347" i="11"/>
  <c r="E1343" i="11"/>
  <c r="E1339" i="11"/>
  <c r="E1335" i="11"/>
  <c r="E1331" i="11"/>
  <c r="E1327" i="11"/>
  <c r="E1323" i="11"/>
  <c r="E1319" i="11"/>
  <c r="E1315" i="11"/>
  <c r="E1311" i="11"/>
  <c r="E1307" i="11"/>
  <c r="E1303" i="11"/>
  <c r="E1299" i="11"/>
  <c r="E1295" i="11"/>
  <c r="E1291" i="11"/>
  <c r="E1287" i="11"/>
  <c r="E1283" i="11"/>
  <c r="E1279" i="11"/>
  <c r="E1275" i="11"/>
  <c r="E1271" i="11"/>
  <c r="E1267" i="11"/>
  <c r="E1263" i="11"/>
  <c r="E1259" i="11"/>
  <c r="E1255" i="11"/>
  <c r="E1251" i="11"/>
  <c r="E1247" i="11"/>
  <c r="E1243" i="11"/>
  <c r="E1239" i="11"/>
  <c r="E1235" i="11"/>
  <c r="E1231" i="11"/>
  <c r="E1227" i="11"/>
  <c r="E1223" i="11"/>
  <c r="E1219" i="11"/>
  <c r="E1215" i="11"/>
  <c r="E1211" i="11"/>
  <c r="E1207" i="11"/>
  <c r="E1203" i="11"/>
  <c r="E1199" i="11"/>
  <c r="E1195" i="11"/>
  <c r="E1191" i="11"/>
  <c r="E1187" i="11"/>
  <c r="E1183" i="11"/>
  <c r="E1179" i="11"/>
  <c r="E1175" i="11"/>
  <c r="E1171" i="11"/>
  <c r="E1167" i="11"/>
  <c r="E1163" i="11"/>
  <c r="E1159" i="11"/>
  <c r="E1155" i="11"/>
  <c r="E1151" i="11"/>
  <c r="E1147" i="11"/>
  <c r="E1143" i="11"/>
  <c r="E1139" i="11"/>
  <c r="E1135" i="11"/>
  <c r="E1131" i="11"/>
  <c r="E1127" i="11"/>
  <c r="E1123" i="11"/>
  <c r="E1119" i="11"/>
  <c r="E1115" i="11"/>
  <c r="E1111" i="11"/>
  <c r="E1107" i="11"/>
  <c r="E1103" i="11"/>
  <c r="E1099" i="11"/>
  <c r="E1095" i="11"/>
  <c r="E1091" i="11"/>
  <c r="E1087" i="11"/>
  <c r="E1083" i="11"/>
  <c r="E1079" i="11"/>
  <c r="E1075" i="11"/>
  <c r="E1071" i="11"/>
  <c r="E1067" i="11"/>
  <c r="E1063" i="11"/>
  <c r="E1059" i="11"/>
  <c r="E1055" i="11"/>
  <c r="E1051" i="11"/>
  <c r="E1047" i="11"/>
  <c r="E1043" i="11"/>
  <c r="E1039" i="11"/>
  <c r="E1035" i="11"/>
  <c r="E1031" i="11"/>
  <c r="E1027" i="11"/>
  <c r="E1023" i="11"/>
  <c r="E1019" i="11"/>
  <c r="E1015" i="11"/>
  <c r="E1011" i="11"/>
  <c r="E1007" i="11"/>
  <c r="E1003" i="11"/>
  <c r="E999" i="11"/>
  <c r="E995" i="11"/>
  <c r="E991" i="11"/>
  <c r="E987" i="11"/>
  <c r="E983" i="11"/>
  <c r="E979" i="11"/>
  <c r="E975" i="11"/>
  <c r="E971" i="11"/>
  <c r="E967" i="11"/>
  <c r="E963" i="11"/>
  <c r="E959" i="11"/>
  <c r="E955" i="11"/>
  <c r="E951" i="11"/>
  <c r="E947" i="11"/>
  <c r="E943" i="11"/>
  <c r="E939" i="11"/>
  <c r="E935" i="11"/>
  <c r="E931" i="11"/>
  <c r="E927" i="11"/>
  <c r="E923" i="11"/>
  <c r="E919" i="11"/>
  <c r="E915" i="11"/>
  <c r="E911" i="11"/>
  <c r="E907" i="11"/>
  <c r="E903" i="11"/>
  <c r="E899" i="11"/>
  <c r="E895" i="11"/>
  <c r="E891" i="11"/>
  <c r="E887" i="11"/>
  <c r="E883" i="11"/>
  <c r="E879" i="11"/>
  <c r="E875" i="11"/>
  <c r="E871" i="11"/>
  <c r="E867" i="11"/>
  <c r="E863" i="11"/>
  <c r="E859" i="11"/>
  <c r="E855" i="11"/>
  <c r="E851" i="11"/>
  <c r="E847" i="11"/>
  <c r="E843" i="11"/>
  <c r="E839" i="11"/>
  <c r="E835" i="11"/>
  <c r="E831" i="11"/>
  <c r="E827" i="11"/>
  <c r="E823" i="11"/>
  <c r="E819" i="11"/>
  <c r="E815" i="11"/>
  <c r="E811" i="11"/>
  <c r="E807" i="11"/>
  <c r="E803" i="11"/>
  <c r="E799" i="11"/>
  <c r="E795" i="11"/>
  <c r="E791" i="11"/>
  <c r="E787" i="11"/>
  <c r="E783" i="11"/>
  <c r="E779" i="11"/>
  <c r="E775" i="11"/>
  <c r="E771" i="11"/>
  <c r="E767" i="11"/>
  <c r="E763" i="11"/>
  <c r="E759" i="11"/>
  <c r="E755" i="11"/>
  <c r="E751" i="11"/>
  <c r="E747" i="11"/>
  <c r="E743" i="11"/>
  <c r="E739" i="11"/>
  <c r="E735" i="11"/>
  <c r="E731" i="11"/>
  <c r="E727" i="11"/>
  <c r="E723" i="11"/>
  <c r="E719" i="11"/>
  <c r="E715" i="11"/>
  <c r="E711" i="11"/>
  <c r="E707" i="11"/>
  <c r="E703" i="11"/>
  <c r="E699" i="11"/>
  <c r="E695" i="11"/>
  <c r="E691" i="11"/>
  <c r="E687" i="11"/>
  <c r="E683" i="11"/>
  <c r="E679" i="11"/>
  <c r="E675" i="11"/>
  <c r="E671" i="11"/>
  <c r="E667" i="11"/>
  <c r="E663" i="11"/>
  <c r="E659" i="11"/>
  <c r="E655" i="11"/>
  <c r="E651" i="11"/>
  <c r="E647" i="11"/>
  <c r="E643" i="11"/>
  <c r="E639" i="11"/>
  <c r="E635" i="11"/>
  <c r="E631" i="11"/>
  <c r="E627" i="11"/>
  <c r="E623" i="11"/>
  <c r="E619" i="11"/>
  <c r="E615" i="11"/>
  <c r="E611" i="11"/>
  <c r="E607" i="11"/>
  <c r="E603" i="11"/>
  <c r="E599" i="11"/>
  <c r="E595" i="11"/>
  <c r="E591" i="11"/>
  <c r="E587" i="11"/>
  <c r="E583" i="11"/>
  <c r="E579" i="11"/>
  <c r="E575" i="11"/>
  <c r="E571" i="11"/>
  <c r="E567" i="11"/>
  <c r="E563" i="11"/>
  <c r="E559" i="11"/>
  <c r="E555" i="11"/>
  <c r="E551" i="11"/>
  <c r="E547" i="11"/>
  <c r="E543" i="11"/>
  <c r="E539" i="11"/>
  <c r="E535" i="11"/>
  <c r="E531" i="11"/>
  <c r="E527" i="11"/>
  <c r="E523" i="11"/>
  <c r="E519" i="11"/>
  <c r="E515" i="11"/>
  <c r="E511" i="11"/>
  <c r="E507" i="11"/>
  <c r="E503" i="11"/>
  <c r="E499" i="11"/>
  <c r="E495" i="11"/>
  <c r="E491" i="11"/>
  <c r="E487" i="11"/>
  <c r="E483" i="11"/>
  <c r="E479" i="11"/>
  <c r="E475" i="11"/>
  <c r="E471" i="11"/>
  <c r="E467" i="11"/>
  <c r="E463" i="11"/>
  <c r="E459" i="11"/>
  <c r="E455" i="11"/>
  <c r="E451" i="11"/>
  <c r="E447" i="11"/>
  <c r="E443" i="11"/>
  <c r="E439" i="11"/>
  <c r="E435" i="11"/>
  <c r="E431" i="11"/>
  <c r="E427" i="11"/>
  <c r="E423" i="11"/>
  <c r="E419" i="11"/>
  <c r="E415" i="11"/>
  <c r="E411" i="11"/>
  <c r="E407" i="11"/>
  <c r="E403" i="11"/>
  <c r="E399" i="11"/>
  <c r="E395" i="11"/>
  <c r="E391" i="11"/>
  <c r="E387" i="11"/>
  <c r="E383" i="11"/>
  <c r="E379" i="11"/>
  <c r="E375" i="11"/>
  <c r="E371" i="11"/>
  <c r="E367" i="11"/>
  <c r="E363" i="11"/>
  <c r="E359" i="11"/>
  <c r="E355" i="11"/>
  <c r="E351" i="11"/>
  <c r="E347" i="11"/>
  <c r="E343" i="11"/>
  <c r="E339" i="11"/>
  <c r="E335" i="11"/>
  <c r="E331" i="11"/>
  <c r="E327" i="11"/>
  <c r="E323" i="11"/>
  <c r="E319" i="11"/>
  <c r="E315" i="11"/>
  <c r="E311" i="11"/>
  <c r="E307" i="11"/>
  <c r="E303" i="11"/>
  <c r="E299" i="11"/>
  <c r="E295" i="11"/>
  <c r="E291" i="11"/>
  <c r="E287" i="11"/>
  <c r="E283" i="11"/>
  <c r="E279" i="11"/>
  <c r="E275" i="11"/>
  <c r="E271" i="11"/>
  <c r="E267" i="11"/>
  <c r="E263" i="11"/>
  <c r="E259" i="11"/>
  <c r="E255" i="11"/>
  <c r="E251" i="11"/>
  <c r="E247" i="11"/>
  <c r="E243" i="11"/>
  <c r="E239" i="11"/>
  <c r="E235" i="11"/>
  <c r="E231" i="11"/>
  <c r="E227" i="11"/>
  <c r="E223" i="11"/>
  <c r="E219" i="11"/>
  <c r="E215" i="11"/>
  <c r="E211" i="11"/>
  <c r="E207" i="11"/>
  <c r="E203" i="11"/>
  <c r="E199" i="11"/>
  <c r="E195" i="11"/>
  <c r="E191" i="11"/>
  <c r="E187" i="11"/>
  <c r="E183" i="11"/>
  <c r="E179" i="11"/>
  <c r="E175" i="11"/>
  <c r="E171" i="11"/>
  <c r="E167" i="11"/>
  <c r="E163" i="11"/>
  <c r="E159" i="11"/>
  <c r="E155" i="11"/>
  <c r="E151" i="11"/>
  <c r="E147" i="11"/>
  <c r="E143" i="11"/>
  <c r="E139" i="11"/>
  <c r="E135" i="11"/>
  <c r="E131" i="11"/>
  <c r="E127" i="11"/>
  <c r="E123" i="11"/>
  <c r="E119" i="11"/>
  <c r="E115" i="11"/>
  <c r="E111" i="11"/>
  <c r="E107" i="11"/>
  <c r="E103" i="11"/>
  <c r="E99" i="11"/>
  <c r="E95" i="11"/>
  <c r="E91" i="11"/>
  <c r="E87" i="11"/>
  <c r="E83" i="11"/>
  <c r="E79" i="11"/>
  <c r="E75" i="11"/>
  <c r="E71" i="11"/>
  <c r="E67" i="11"/>
  <c r="E63" i="11"/>
  <c r="E59" i="11"/>
  <c r="E55" i="11"/>
  <c r="E51" i="11"/>
  <c r="E47" i="11"/>
  <c r="E43" i="11"/>
  <c r="E39" i="11"/>
  <c r="E35" i="11"/>
  <c r="E31" i="11"/>
  <c r="E27" i="11"/>
  <c r="E23" i="11"/>
  <c r="E19" i="11"/>
  <c r="E15" i="11"/>
  <c r="E5913" i="11"/>
  <c r="E5897" i="11"/>
  <c r="E5881" i="11"/>
  <c r="E5865" i="11"/>
  <c r="E5849" i="11"/>
  <c r="E5833" i="11"/>
  <c r="E5817" i="11"/>
  <c r="E5801" i="11"/>
  <c r="E5785" i="11"/>
  <c r="E5769" i="11"/>
  <c r="E5753" i="11"/>
  <c r="E5737" i="11"/>
  <c r="E5721" i="11"/>
  <c r="E5705" i="11"/>
  <c r="E5689" i="11"/>
  <c r="E5673" i="11"/>
  <c r="E5657" i="11"/>
  <c r="E5641" i="11"/>
  <c r="E5625" i="11"/>
  <c r="E5609" i="11"/>
  <c r="E5593" i="11"/>
  <c r="E5577" i="11"/>
  <c r="E5561" i="11"/>
  <c r="E5545" i="11"/>
  <c r="E5529" i="11"/>
  <c r="E5513" i="11"/>
  <c r="E5497" i="11"/>
  <c r="E5481" i="11"/>
  <c r="E5465" i="11"/>
  <c r="E5449" i="11"/>
  <c r="E5433" i="11"/>
  <c r="E5417" i="11"/>
  <c r="E5401" i="11"/>
  <c r="E5385" i="11"/>
  <c r="E5369" i="11"/>
  <c r="E5353" i="11"/>
  <c r="E5337" i="11"/>
  <c r="E5321" i="11"/>
  <c r="E5305" i="11"/>
  <c r="E5289" i="11"/>
  <c r="E5273" i="11"/>
  <c r="E5257" i="11"/>
  <c r="E5244" i="11"/>
  <c r="E5236" i="11"/>
  <c r="E5228" i="11"/>
  <c r="E5220" i="11"/>
  <c r="E5212" i="11"/>
  <c r="E5204" i="11"/>
  <c r="E5196" i="11"/>
  <c r="E5188" i="11"/>
  <c r="E5180" i="11"/>
  <c r="E5172" i="11"/>
  <c r="E5164" i="11"/>
  <c r="E5156" i="11"/>
  <c r="E5148" i="11"/>
  <c r="E5140" i="11"/>
  <c r="E5132" i="11"/>
  <c r="E5124" i="11"/>
  <c r="E5116" i="11"/>
  <c r="E5108" i="11"/>
  <c r="E5100" i="11"/>
  <c r="E5092" i="11"/>
  <c r="E5084" i="11"/>
  <c r="E5076" i="11"/>
  <c r="E5068" i="11"/>
  <c r="E5060" i="11"/>
  <c r="E5052" i="11"/>
  <c r="E5044" i="11"/>
  <c r="E5036" i="11"/>
  <c r="E5028" i="11"/>
  <c r="E5020" i="11"/>
  <c r="E5012" i="11"/>
  <c r="E5004" i="11"/>
  <c r="E4996" i="11"/>
  <c r="E4988" i="11"/>
  <c r="E4980" i="11"/>
  <c r="E4972" i="11"/>
  <c r="E4964" i="11"/>
  <c r="E4956" i="11"/>
  <c r="E4948" i="11"/>
  <c r="E4940" i="11"/>
  <c r="E4932" i="11"/>
  <c r="E4924" i="11"/>
  <c r="E4916" i="11"/>
  <c r="E4908" i="11"/>
  <c r="E4900" i="11"/>
  <c r="E4892" i="11"/>
  <c r="E4884" i="11"/>
  <c r="E4876" i="11"/>
  <c r="E4868" i="11"/>
  <c r="E4860" i="11"/>
  <c r="E4852" i="11"/>
  <c r="E4844" i="11"/>
  <c r="E4836" i="11"/>
  <c r="E4828" i="11"/>
  <c r="E4820" i="11"/>
  <c r="E4812" i="11"/>
  <c r="E4804" i="11"/>
  <c r="E4796" i="11"/>
  <c r="E4788" i="11"/>
  <c r="E4780" i="11"/>
  <c r="E4772" i="11"/>
  <c r="E4764" i="11"/>
  <c r="E4756" i="11"/>
  <c r="E4748" i="11"/>
  <c r="E4740" i="11"/>
  <c r="E4732" i="11"/>
  <c r="E4724" i="11"/>
  <c r="E4716" i="11"/>
  <c r="E4708" i="11"/>
  <c r="E4700" i="11"/>
  <c r="E4692" i="11"/>
  <c r="E4684" i="11"/>
  <c r="E4676" i="11"/>
  <c r="E4668" i="11"/>
  <c r="E4660" i="11"/>
  <c r="E4652" i="11"/>
  <c r="E4644" i="11"/>
  <c r="E4636" i="11"/>
  <c r="E4628" i="11"/>
  <c r="E4620" i="11"/>
  <c r="E4612" i="11"/>
  <c r="E4604" i="11"/>
  <c r="E4596" i="11"/>
  <c r="E4588" i="11"/>
  <c r="E4580" i="11"/>
  <c r="E4572" i="11"/>
  <c r="E4564" i="11"/>
  <c r="E4556" i="11"/>
  <c r="E4548" i="11"/>
  <c r="E4540" i="11"/>
  <c r="E4532" i="11"/>
  <c r="E4524" i="11"/>
  <c r="E4516" i="11"/>
  <c r="E4508" i="11"/>
  <c r="E4500" i="11"/>
  <c r="E4492" i="11"/>
  <c r="E4484" i="11"/>
  <c r="E4476" i="11"/>
  <c r="E4468" i="11"/>
  <c r="E4460" i="11"/>
  <c r="E4452" i="11"/>
  <c r="E4444" i="11"/>
  <c r="E4436" i="11"/>
  <c r="E4428" i="11"/>
  <c r="E4420" i="11"/>
  <c r="E4412" i="11"/>
  <c r="E4404" i="11"/>
  <c r="E4396" i="11"/>
  <c r="E4388" i="11"/>
  <c r="E4380" i="11"/>
  <c r="E4372" i="11"/>
  <c r="E4364" i="11"/>
  <c r="E4356" i="11"/>
  <c r="E4348" i="11"/>
  <c r="E4340" i="11"/>
  <c r="E4332" i="11"/>
  <c r="E4324" i="11"/>
  <c r="E4316" i="11"/>
  <c r="E4308" i="11"/>
  <c r="E4300" i="11"/>
  <c r="E4292" i="11"/>
  <c r="E4284" i="11"/>
  <c r="E4276" i="11"/>
  <c r="E4268" i="11"/>
  <c r="E4260" i="11"/>
  <c r="E4252" i="11"/>
  <c r="E4244" i="11"/>
  <c r="E4236" i="11"/>
  <c r="E4228" i="11"/>
  <c r="E4220" i="11"/>
  <c r="E4212" i="11"/>
  <c r="E4204" i="11"/>
  <c r="E4196" i="11"/>
  <c r="E4188" i="11"/>
  <c r="E4180" i="11"/>
  <c r="E4172" i="11"/>
  <c r="E4164" i="11"/>
  <c r="E4156" i="11"/>
  <c r="E4148" i="11"/>
  <c r="E4140" i="11"/>
  <c r="E4132" i="11"/>
  <c r="E4124" i="11"/>
  <c r="E4116" i="11"/>
  <c r="E4108" i="11"/>
  <c r="E4100" i="11"/>
  <c r="E4092" i="11"/>
  <c r="E4084" i="11"/>
  <c r="E4076" i="11"/>
  <c r="E4068" i="11"/>
  <c r="E4060" i="11"/>
  <c r="E4052" i="11"/>
  <c r="E4044" i="11"/>
  <c r="E4036" i="11"/>
  <c r="E4028" i="11"/>
  <c r="E4020" i="11"/>
  <c r="E4012" i="11"/>
  <c r="E4004" i="11"/>
  <c r="E3996" i="11"/>
  <c r="E3988" i="11"/>
  <c r="E3982" i="11"/>
  <c r="E3978" i="11"/>
  <c r="E3974" i="11"/>
  <c r="E3970" i="11"/>
  <c r="E3966" i="11"/>
  <c r="E3962" i="11"/>
  <c r="E3958" i="11"/>
  <c r="E3954" i="11"/>
  <c r="E3950" i="11"/>
  <c r="E3946" i="11"/>
  <c r="E3942" i="11"/>
  <c r="E3938" i="11"/>
  <c r="E3934" i="11"/>
  <c r="E3930" i="11"/>
  <c r="E3926" i="11"/>
  <c r="E3922" i="11"/>
  <c r="E3918" i="11"/>
  <c r="E3914" i="11"/>
  <c r="E3910" i="11"/>
  <c r="E3906" i="11"/>
  <c r="E3902" i="11"/>
  <c r="E3898" i="11"/>
  <c r="E3894" i="11"/>
  <c r="E3890" i="11"/>
  <c r="E3886" i="11"/>
  <c r="E3882" i="11"/>
  <c r="E3878" i="11"/>
  <c r="E3874" i="11"/>
  <c r="E3870" i="11"/>
  <c r="E3866" i="11"/>
  <c r="E3862" i="11"/>
  <c r="E3858" i="11"/>
  <c r="E3854" i="11"/>
  <c r="E3850" i="11"/>
  <c r="E3846" i="11"/>
  <c r="E3842" i="11"/>
  <c r="E3838" i="11"/>
  <c r="E3834" i="11"/>
  <c r="E3830" i="11"/>
  <c r="E3826" i="11"/>
  <c r="E3822" i="11"/>
  <c r="E3818" i="11"/>
  <c r="E3814" i="11"/>
  <c r="E3810" i="11"/>
  <c r="E3806" i="11"/>
  <c r="E3802" i="11"/>
  <c r="E3798" i="11"/>
  <c r="E3794" i="11"/>
  <c r="E3790" i="11"/>
  <c r="E3786" i="11"/>
  <c r="E3782" i="11"/>
  <c r="E3778" i="11"/>
  <c r="E3774" i="11"/>
  <c r="E3770" i="11"/>
  <c r="E3766" i="11"/>
  <c r="E3762" i="11"/>
  <c r="E3758" i="11"/>
  <c r="E3754" i="11"/>
  <c r="E3750" i="11"/>
  <c r="E3746" i="11"/>
  <c r="E3742" i="11"/>
  <c r="E3738" i="11"/>
  <c r="E3734" i="11"/>
  <c r="E3730" i="11"/>
  <c r="E3726" i="11"/>
  <c r="E3722" i="11"/>
  <c r="E3718" i="11"/>
  <c r="E3714" i="11"/>
  <c r="E3710" i="11"/>
  <c r="E3706" i="11"/>
  <c r="E3702" i="11"/>
  <c r="E3698" i="11"/>
  <c r="E3694" i="11"/>
  <c r="E3690" i="11"/>
  <c r="E3686" i="11"/>
  <c r="E3682" i="11"/>
  <c r="E3678" i="11"/>
  <c r="E3674" i="11"/>
  <c r="E3670" i="11"/>
  <c r="E3666" i="11"/>
  <c r="E3662" i="11"/>
  <c r="E3658" i="11"/>
  <c r="E3654" i="11"/>
  <c r="E3650" i="11"/>
  <c r="E3646" i="11"/>
  <c r="E3642" i="11"/>
  <c r="E3638" i="11"/>
  <c r="E3634" i="11"/>
  <c r="E3630" i="11"/>
  <c r="E3626" i="11"/>
  <c r="E3622" i="11"/>
  <c r="E3618" i="11"/>
  <c r="E3614" i="11"/>
  <c r="E3610" i="11"/>
  <c r="E3606" i="11"/>
  <c r="E3602" i="11"/>
  <c r="E3598" i="11"/>
  <c r="E3594" i="11"/>
  <c r="E3590" i="11"/>
  <c r="E3586" i="11"/>
  <c r="E3582" i="11"/>
  <c r="E3578" i="11"/>
  <c r="E3574" i="11"/>
  <c r="E3570" i="11"/>
  <c r="E3566" i="11"/>
  <c r="E3562" i="11"/>
  <c r="E3558" i="11"/>
  <c r="E3554" i="11"/>
  <c r="E3550" i="11"/>
  <c r="E3546" i="11"/>
  <c r="E3542" i="11"/>
  <c r="E3538" i="11"/>
  <c r="E3534" i="11"/>
  <c r="E3530" i="11"/>
  <c r="E3526" i="11"/>
  <c r="E3522" i="11"/>
  <c r="E3518" i="11"/>
  <c r="E3514" i="11"/>
  <c r="E3510" i="11"/>
  <c r="E3506" i="11"/>
  <c r="E3502" i="11"/>
  <c r="E3498" i="11"/>
  <c r="E3494" i="11"/>
  <c r="E3490" i="11"/>
  <c r="E3486" i="11"/>
  <c r="E3482" i="11"/>
  <c r="E3478" i="11"/>
  <c r="E3474" i="11"/>
  <c r="E3470" i="11"/>
  <c r="E3466" i="11"/>
  <c r="E3462" i="11"/>
  <c r="E3458" i="11"/>
  <c r="E3454" i="11"/>
  <c r="E3450" i="11"/>
  <c r="E3446" i="11"/>
  <c r="E3442" i="11"/>
  <c r="E3438" i="11"/>
  <c r="E3434" i="11"/>
  <c r="E3430" i="11"/>
  <c r="E3426" i="11"/>
  <c r="E3422" i="11"/>
  <c r="E3418" i="11"/>
  <c r="E3414" i="11"/>
  <c r="E3410" i="11"/>
  <c r="E3406" i="11"/>
  <c r="E3402" i="11"/>
  <c r="E3398" i="11"/>
  <c r="E3394" i="11"/>
  <c r="E3390" i="11"/>
  <c r="E3386" i="11"/>
  <c r="E3382" i="11"/>
  <c r="E3378" i="11"/>
  <c r="E3374" i="11"/>
  <c r="E3370" i="11"/>
  <c r="E3366" i="11"/>
  <c r="E3362" i="11"/>
  <c r="E3358" i="11"/>
  <c r="E3354" i="11"/>
  <c r="E3350" i="11"/>
  <c r="E3346" i="11"/>
  <c r="E3342" i="11"/>
  <c r="E3338" i="11"/>
  <c r="E3334" i="11"/>
  <c r="E3330" i="11"/>
  <c r="E3326" i="11"/>
  <c r="E3322" i="11"/>
  <c r="E3318" i="11"/>
  <c r="E3314" i="11"/>
  <c r="E3310" i="11"/>
  <c r="E3306" i="11"/>
  <c r="E3302" i="11"/>
  <c r="E3298" i="11"/>
  <c r="E3294" i="11"/>
  <c r="E3290" i="11"/>
  <c r="E3286" i="11"/>
  <c r="E3282" i="11"/>
  <c r="E3278" i="11"/>
  <c r="E3274" i="11"/>
  <c r="E3270" i="11"/>
  <c r="E3266" i="11"/>
  <c r="E3262" i="11"/>
  <c r="E3258" i="11"/>
  <c r="E3254" i="11"/>
  <c r="E3250" i="11"/>
  <c r="E3246" i="11"/>
  <c r="E3242" i="11"/>
  <c r="E3238" i="11"/>
  <c r="E3234" i="11"/>
  <c r="E3230" i="11"/>
  <c r="E3226" i="11"/>
  <c r="E3222" i="11"/>
  <c r="E3218" i="11"/>
  <c r="E3214" i="11"/>
  <c r="E3210" i="11"/>
  <c r="E3206" i="11"/>
  <c r="E3202" i="11"/>
  <c r="E3198" i="11"/>
  <c r="E3194" i="11"/>
  <c r="E3190" i="11"/>
  <c r="E3186" i="11"/>
  <c r="E3182" i="11"/>
  <c r="E3178" i="11"/>
  <c r="E3174" i="11"/>
  <c r="E3170" i="11"/>
  <c r="E3166" i="11"/>
  <c r="E3162" i="11"/>
  <c r="E3158" i="11"/>
  <c r="E3154" i="11"/>
  <c r="E3150" i="11"/>
  <c r="E3146" i="11"/>
  <c r="E3142" i="11"/>
  <c r="E3138" i="11"/>
  <c r="E3134" i="11"/>
  <c r="E3130" i="11"/>
  <c r="E3126" i="11"/>
  <c r="E3122" i="11"/>
  <c r="E3118" i="11"/>
  <c r="E3114" i="11"/>
  <c r="E3110" i="11"/>
  <c r="E3106" i="11"/>
  <c r="E3102" i="11"/>
  <c r="E3098" i="11"/>
  <c r="E3094" i="11"/>
  <c r="E3090" i="11"/>
  <c r="E3086" i="11"/>
  <c r="E3082" i="11"/>
  <c r="E3078" i="11"/>
  <c r="E3074" i="11"/>
  <c r="E3070" i="11"/>
  <c r="E3066" i="11"/>
  <c r="E3062" i="11"/>
  <c r="E3058" i="11"/>
  <c r="E3054" i="11"/>
  <c r="E3050" i="11"/>
  <c r="E3046" i="11"/>
  <c r="E3042" i="11"/>
  <c r="E3038" i="11"/>
  <c r="E3034" i="11"/>
  <c r="E3030" i="11"/>
  <c r="E3026" i="11"/>
  <c r="E3022" i="11"/>
  <c r="E3018" i="11"/>
  <c r="E3014" i="11"/>
  <c r="E3010" i="11"/>
  <c r="E3006" i="11"/>
  <c r="E3002" i="11"/>
  <c r="E2998" i="11"/>
  <c r="E2994" i="11"/>
  <c r="E2990" i="11"/>
  <c r="E2986" i="11"/>
  <c r="E2982" i="11"/>
  <c r="E2978" i="11"/>
  <c r="E2974" i="11"/>
  <c r="E2970" i="11"/>
  <c r="E2966" i="11"/>
  <c r="E2962" i="11"/>
  <c r="E2958" i="11"/>
  <c r="E2954" i="11"/>
  <c r="E2950" i="11"/>
  <c r="E2946" i="11"/>
  <c r="E2942" i="11"/>
  <c r="E2938" i="11"/>
  <c r="E2934" i="11"/>
  <c r="E2930" i="11"/>
  <c r="E2926" i="11"/>
  <c r="E2922" i="11"/>
  <c r="E2918" i="11"/>
  <c r="E2914" i="11"/>
  <c r="E2910" i="11"/>
  <c r="E2906" i="11"/>
  <c r="E2902" i="11"/>
  <c r="E2898" i="11"/>
  <c r="E2894" i="11"/>
  <c r="E2890" i="11"/>
  <c r="E2886" i="11"/>
  <c r="E2882" i="11"/>
  <c r="E2878" i="11"/>
  <c r="E2874" i="11"/>
  <c r="E2870" i="11"/>
  <c r="E2866" i="11"/>
  <c r="E2862" i="11"/>
  <c r="E2858" i="11"/>
  <c r="E2854" i="11"/>
  <c r="E2850" i="11"/>
  <c r="E2846" i="11"/>
  <c r="E2842" i="11"/>
  <c r="E2838" i="11"/>
  <c r="E2834" i="11"/>
  <c r="E2830" i="11"/>
  <c r="E2826" i="11"/>
  <c r="E2822" i="11"/>
  <c r="E2818" i="11"/>
  <c r="E2814" i="11"/>
  <c r="E2810" i="11"/>
  <c r="E2806" i="11"/>
  <c r="E2802" i="11"/>
  <c r="E2798" i="11"/>
  <c r="E2794" i="11"/>
  <c r="E2790" i="11"/>
  <c r="E2786" i="11"/>
  <c r="E2782" i="11"/>
  <c r="E2778" i="11"/>
  <c r="E2774" i="11"/>
  <c r="E2770" i="11"/>
  <c r="E2766" i="11"/>
  <c r="E2762" i="11"/>
  <c r="E2758" i="11"/>
  <c r="E2754" i="11"/>
  <c r="E2750" i="11"/>
  <c r="E2746" i="11"/>
  <c r="E2742" i="11"/>
  <c r="E2738" i="11"/>
  <c r="E2734" i="11"/>
  <c r="E2730" i="11"/>
  <c r="E2726" i="11"/>
  <c r="E2722" i="11"/>
  <c r="E2718" i="11"/>
  <c r="E2714" i="11"/>
  <c r="E2710" i="11"/>
  <c r="E2706" i="11"/>
  <c r="E2702" i="11"/>
  <c r="E2698" i="11"/>
  <c r="E2694" i="11"/>
  <c r="E2690" i="11"/>
  <c r="E2686" i="11"/>
  <c r="E2682" i="11"/>
  <c r="E2678" i="11"/>
  <c r="E2674" i="11"/>
  <c r="E2670" i="11"/>
  <c r="E2666" i="11"/>
  <c r="E2662" i="11"/>
  <c r="E2658" i="11"/>
  <c r="E2654" i="11"/>
  <c r="E2650" i="11"/>
  <c r="E2646" i="11"/>
  <c r="E2642" i="11"/>
  <c r="E2638" i="11"/>
  <c r="E2634" i="11"/>
  <c r="E2630" i="11"/>
  <c r="E2626" i="11"/>
  <c r="E2622" i="11"/>
  <c r="E2618" i="11"/>
  <c r="E2614" i="11"/>
  <c r="E2610" i="11"/>
  <c r="E2606" i="11"/>
  <c r="E2602" i="11"/>
  <c r="E2598" i="11"/>
  <c r="E2594" i="11"/>
  <c r="E2590" i="11"/>
  <c r="E2586" i="11"/>
  <c r="E2582" i="11"/>
  <c r="E2578" i="11"/>
  <c r="E2574" i="11"/>
  <c r="E2570" i="11"/>
  <c r="E2566" i="11"/>
  <c r="E2562" i="11"/>
  <c r="E2558" i="11"/>
  <c r="E2554" i="11"/>
  <c r="E2550" i="11"/>
  <c r="E2546" i="11"/>
  <c r="E2542" i="11"/>
  <c r="E2538" i="11"/>
  <c r="E2534" i="11"/>
  <c r="E2530" i="11"/>
  <c r="E2526" i="11"/>
  <c r="E2522" i="11"/>
  <c r="E2518" i="11"/>
  <c r="E2514" i="11"/>
  <c r="E2510" i="11"/>
  <c r="E2506" i="11"/>
  <c r="E2502" i="11"/>
  <c r="E2498" i="11"/>
  <c r="E2494" i="11"/>
  <c r="E2490" i="11"/>
  <c r="E2486" i="11"/>
  <c r="E2482" i="11"/>
  <c r="E2478" i="11"/>
  <c r="E2474" i="11"/>
  <c r="E2470" i="11"/>
  <c r="E2466" i="11"/>
  <c r="E2462" i="11"/>
  <c r="E2458" i="11"/>
  <c r="E2454" i="11"/>
  <c r="E2450" i="11"/>
  <c r="E2446" i="11"/>
  <c r="E2442" i="11"/>
  <c r="E2438" i="11"/>
  <c r="E2434" i="11"/>
  <c r="E2430" i="11"/>
  <c r="E2426" i="11"/>
  <c r="E2422" i="11"/>
  <c r="E2418" i="11"/>
  <c r="E2414" i="11"/>
  <c r="E2410" i="11"/>
  <c r="E2406" i="11"/>
  <c r="E2402" i="11"/>
  <c r="E2398" i="11"/>
  <c r="E2394" i="11"/>
  <c r="E2390" i="11"/>
  <c r="E2386" i="11"/>
  <c r="E2382" i="11"/>
  <c r="E2378" i="11"/>
  <c r="E2374" i="11"/>
  <c r="E2370" i="11"/>
  <c r="E2366" i="11"/>
  <c r="E2362" i="11"/>
  <c r="E2358" i="11"/>
  <c r="E2354" i="11"/>
  <c r="E2350" i="11"/>
  <c r="E2346" i="11"/>
  <c r="E2342" i="11"/>
  <c r="E2338" i="11"/>
  <c r="E2334" i="11"/>
  <c r="E2330" i="11"/>
  <c r="E2326" i="11"/>
  <c r="E2322" i="11"/>
  <c r="E2318" i="11"/>
  <c r="E2314" i="11"/>
  <c r="E2310" i="11"/>
  <c r="E2306" i="11"/>
  <c r="E2302" i="11"/>
  <c r="E2298" i="11"/>
  <c r="E2294" i="11"/>
  <c r="E2290" i="11"/>
  <c r="E2286" i="11"/>
  <c r="E2282" i="11"/>
  <c r="E2278" i="11"/>
  <c r="E2274" i="11"/>
  <c r="E2270" i="11"/>
  <c r="E2266" i="11"/>
  <c r="E2262" i="11"/>
  <c r="E2258" i="11"/>
  <c r="E2254" i="11"/>
  <c r="E2250" i="11"/>
  <c r="E2246" i="11"/>
  <c r="E2242" i="11"/>
  <c r="E2238" i="11"/>
  <c r="E2234" i="11"/>
  <c r="E2230" i="11"/>
  <c r="E2226" i="11"/>
  <c r="E2222" i="11"/>
  <c r="E2218" i="11"/>
  <c r="E2214" i="11"/>
  <c r="E2210" i="11"/>
  <c r="E2206" i="11"/>
  <c r="E2202" i="11"/>
  <c r="E2198" i="11"/>
  <c r="E2194" i="11"/>
  <c r="E2190" i="11"/>
  <c r="E2186" i="11"/>
  <c r="E2182" i="11"/>
  <c r="E2178" i="11"/>
  <c r="E2174" i="11"/>
  <c r="E2170" i="11"/>
  <c r="E2166" i="11"/>
  <c r="E2162" i="11"/>
  <c r="E2158" i="11"/>
  <c r="E2154" i="11"/>
  <c r="E2150" i="11"/>
  <c r="E2146" i="11"/>
  <c r="E2142" i="11"/>
  <c r="E2138" i="11"/>
  <c r="E2134" i="11"/>
  <c r="E2130" i="11"/>
  <c r="E2126" i="11"/>
  <c r="E2122" i="11"/>
  <c r="E2118" i="11"/>
  <c r="E2114" i="11"/>
  <c r="E2110" i="11"/>
  <c r="E2106" i="11"/>
  <c r="E2102" i="11"/>
  <c r="E2098" i="11"/>
  <c r="E2094" i="11"/>
  <c r="E2090" i="11"/>
  <c r="E2086" i="11"/>
  <c r="E2082" i="11"/>
  <c r="E2078" i="11"/>
  <c r="E2074" i="11"/>
  <c r="E2070" i="11"/>
  <c r="E2066" i="11"/>
  <c r="E2062" i="11"/>
  <c r="E2058" i="11"/>
  <c r="E2054" i="11"/>
  <c r="E2050" i="11"/>
  <c r="E2046" i="11"/>
  <c r="E2042" i="11"/>
  <c r="E2038" i="11"/>
  <c r="E2034" i="11"/>
  <c r="E2030" i="11"/>
  <c r="E2026" i="11"/>
  <c r="E2022" i="11"/>
  <c r="E2018" i="11"/>
  <c r="E2014" i="11"/>
  <c r="E2010" i="11"/>
  <c r="E2006" i="11"/>
  <c r="E2002" i="11"/>
  <c r="E1998" i="11"/>
  <c r="E1994" i="11"/>
  <c r="E1990" i="11"/>
  <c r="E1986" i="11"/>
  <c r="E1982" i="11"/>
  <c r="E1978" i="11"/>
  <c r="E1974" i="11"/>
  <c r="E1970" i="11"/>
  <c r="E1966" i="11"/>
  <c r="E1962" i="11"/>
  <c r="E1958" i="11"/>
  <c r="E1954" i="11"/>
  <c r="E1950" i="11"/>
  <c r="E1946" i="11"/>
  <c r="E1942" i="11"/>
  <c r="E1938" i="11"/>
  <c r="E1934" i="11"/>
  <c r="E1930" i="11"/>
  <c r="E1926" i="11"/>
  <c r="E1922" i="11"/>
  <c r="E1918" i="11"/>
  <c r="E1914" i="11"/>
  <c r="E1910" i="11"/>
  <c r="E1906" i="11"/>
  <c r="E1902" i="11"/>
  <c r="E1898" i="11"/>
  <c r="E1894" i="11"/>
  <c r="E1890" i="11"/>
  <c r="E1886" i="11"/>
  <c r="E1882" i="11"/>
  <c r="E1878" i="11"/>
  <c r="E1874" i="11"/>
  <c r="E1870" i="11"/>
  <c r="E1866" i="11"/>
  <c r="E1862" i="11"/>
  <c r="E1858" i="11"/>
  <c r="E1854" i="11"/>
  <c r="E1850" i="11"/>
  <c r="E1846" i="11"/>
  <c r="E1842" i="11"/>
  <c r="E1838" i="11"/>
  <c r="E1834" i="11"/>
  <c r="E1830" i="11"/>
  <c r="E1826" i="11"/>
  <c r="E1822" i="11"/>
  <c r="E1818" i="11"/>
  <c r="E1814" i="11"/>
  <c r="E1810" i="11"/>
  <c r="E1806" i="11"/>
  <c r="E1802" i="11"/>
  <c r="E1798" i="11"/>
  <c r="E1794" i="11"/>
  <c r="E1790" i="11"/>
  <c r="E1786" i="11"/>
  <c r="E1782" i="11"/>
  <c r="E1778" i="11"/>
  <c r="E1774" i="11"/>
  <c r="E1770" i="11"/>
  <c r="E1766" i="11"/>
  <c r="E1762" i="11"/>
  <c r="E1758" i="11"/>
  <c r="E1754" i="11"/>
  <c r="E1750" i="11"/>
  <c r="E1746" i="11"/>
  <c r="E1742" i="11"/>
  <c r="E1738" i="11"/>
  <c r="E1734" i="11"/>
  <c r="E1730" i="11"/>
  <c r="E1726" i="11"/>
  <c r="E1722" i="11"/>
  <c r="E1718" i="11"/>
  <c r="E1714" i="11"/>
  <c r="E1710" i="11"/>
  <c r="E1706" i="11"/>
  <c r="E1702" i="11"/>
  <c r="E1698" i="11"/>
  <c r="E1694" i="11"/>
  <c r="E1690" i="11"/>
  <c r="E1686" i="11"/>
  <c r="E1682" i="11"/>
  <c r="E1678" i="11"/>
  <c r="E1674" i="11"/>
  <c r="E1670" i="11"/>
  <c r="E1666" i="11"/>
  <c r="E1662" i="11"/>
  <c r="E1658" i="11"/>
  <c r="E1654" i="11"/>
  <c r="E1650" i="11"/>
  <c r="E1646" i="11"/>
  <c r="E1642" i="11"/>
  <c r="E1638" i="11"/>
  <c r="E1634" i="11"/>
  <c r="E1630" i="11"/>
  <c r="E1626" i="11"/>
  <c r="E1622" i="11"/>
  <c r="E1618" i="11"/>
  <c r="E1614" i="11"/>
  <c r="E1610" i="11"/>
  <c r="E1606" i="11"/>
  <c r="E1602" i="11"/>
  <c r="E1598" i="11"/>
  <c r="E1594" i="11"/>
  <c r="E1590" i="11"/>
  <c r="E1586" i="11"/>
  <c r="E1582" i="11"/>
  <c r="E1578" i="11"/>
  <c r="E1574" i="11"/>
  <c r="E1570" i="11"/>
  <c r="E1566" i="11"/>
  <c r="E1562" i="11"/>
  <c r="E1558" i="11"/>
  <c r="E1554" i="11"/>
  <c r="E1550" i="11"/>
  <c r="E1546" i="11"/>
  <c r="E1542" i="11"/>
  <c r="E1538" i="11"/>
  <c r="E1534" i="11"/>
  <c r="E1530" i="11"/>
  <c r="E1526" i="11"/>
  <c r="E1522" i="11"/>
  <c r="E1518" i="11"/>
  <c r="E1514" i="11"/>
  <c r="E1510" i="11"/>
  <c r="E1506" i="11"/>
  <c r="E1502" i="11"/>
  <c r="E1498" i="11"/>
  <c r="E1494" i="11"/>
  <c r="E1490" i="11"/>
  <c r="E1486" i="11"/>
  <c r="E1482" i="11"/>
  <c r="E1478" i="11"/>
  <c r="E1474" i="11"/>
  <c r="E1470" i="11"/>
  <c r="E1466" i="11"/>
  <c r="E1462" i="11"/>
  <c r="E1458" i="11"/>
  <c r="E1454" i="11"/>
  <c r="E1450" i="11"/>
  <c r="E1446" i="11"/>
  <c r="E1442" i="11"/>
  <c r="E1438" i="11"/>
  <c r="E1434" i="11"/>
  <c r="E1430" i="11"/>
  <c r="E1426" i="11"/>
  <c r="E1422" i="11"/>
  <c r="E1418" i="11"/>
  <c r="E1414" i="11"/>
  <c r="E1410" i="11"/>
  <c r="E1406" i="11"/>
  <c r="E1402" i="11"/>
  <c r="E1398" i="11"/>
  <c r="E1394" i="11"/>
  <c r="E1390" i="11"/>
  <c r="E1386" i="11"/>
  <c r="E1382" i="11"/>
  <c r="E1378" i="11"/>
  <c r="E1374" i="11"/>
  <c r="E1370" i="11"/>
  <c r="E1366" i="11"/>
  <c r="E1362" i="11"/>
  <c r="E1358" i="11"/>
  <c r="E1354" i="11"/>
  <c r="E1350" i="11"/>
  <c r="E1346" i="11"/>
  <c r="E1342" i="11"/>
  <c r="E1338" i="11"/>
  <c r="E1334" i="11"/>
  <c r="E1330" i="11"/>
  <c r="E1326" i="11"/>
  <c r="E1322" i="11"/>
  <c r="E1318" i="11"/>
  <c r="E1314" i="11"/>
  <c r="E1310" i="11"/>
  <c r="E1306" i="11"/>
  <c r="E1302" i="11"/>
  <c r="E1298" i="11"/>
  <c r="E1294" i="11"/>
  <c r="E1290" i="11"/>
  <c r="E1286" i="11"/>
  <c r="E1282" i="11"/>
  <c r="E1278" i="11"/>
  <c r="E1274" i="11"/>
  <c r="E1270" i="11"/>
  <c r="E1266" i="11"/>
  <c r="E1262" i="11"/>
  <c r="E1258" i="11"/>
  <c r="E1254" i="11"/>
  <c r="E1250" i="11"/>
  <c r="E1246" i="11"/>
  <c r="E1242" i="11"/>
  <c r="E1238" i="11"/>
  <c r="E1234" i="11"/>
  <c r="E1230" i="11"/>
  <c r="E1226" i="11"/>
  <c r="E1222" i="11"/>
  <c r="E1218" i="11"/>
  <c r="E1214" i="11"/>
  <c r="E1210" i="11"/>
  <c r="E1206" i="11"/>
  <c r="E1202" i="11"/>
  <c r="E1198" i="11"/>
  <c r="E1194" i="11"/>
  <c r="E1190" i="11"/>
  <c r="E1186" i="11"/>
  <c r="E1182" i="11"/>
  <c r="E1178" i="11"/>
  <c r="E1174" i="11"/>
  <c r="E1170" i="11"/>
  <c r="E1166" i="11"/>
  <c r="E1162" i="11"/>
  <c r="E1158" i="11"/>
  <c r="E1154" i="11"/>
  <c r="E1150" i="11"/>
  <c r="E1146" i="11"/>
  <c r="E1142" i="11"/>
  <c r="E1138" i="11"/>
  <c r="E1134" i="11"/>
  <c r="E1130" i="11"/>
  <c r="E1126" i="11"/>
  <c r="E1122" i="11"/>
  <c r="E1118" i="11"/>
  <c r="E1114" i="11"/>
  <c r="E1110" i="11"/>
  <c r="E1106" i="11"/>
  <c r="E1102" i="11"/>
  <c r="E1098" i="11"/>
  <c r="E1094" i="11"/>
  <c r="E1090" i="11"/>
  <c r="E1086" i="11"/>
  <c r="E1082" i="11"/>
  <c r="E1078" i="11"/>
  <c r="E1074" i="11"/>
  <c r="E1070" i="11"/>
  <c r="E1066" i="11"/>
  <c r="E1062" i="11"/>
  <c r="E1058" i="11"/>
  <c r="E1054" i="11"/>
  <c r="E1050" i="11"/>
  <c r="E1046" i="11"/>
  <c r="E1042" i="11"/>
  <c r="E1038" i="11"/>
  <c r="E1034" i="11"/>
  <c r="E1030" i="11"/>
  <c r="E1026" i="11"/>
  <c r="E1022" i="11"/>
  <c r="E1018" i="11"/>
  <c r="E1014" i="11"/>
  <c r="E1010" i="11"/>
  <c r="E1006" i="11"/>
  <c r="E1002" i="11"/>
  <c r="E998" i="11"/>
  <c r="E994" i="11"/>
  <c r="E990" i="11"/>
  <c r="E986" i="11"/>
  <c r="E982" i="11"/>
  <c r="E978" i="11"/>
  <c r="E974" i="11"/>
  <c r="E970" i="11"/>
  <c r="E966" i="11"/>
  <c r="E962" i="11"/>
  <c r="E958" i="11"/>
  <c r="E954" i="11"/>
  <c r="E950" i="11"/>
  <c r="E946" i="11"/>
  <c r="E942" i="11"/>
  <c r="E938" i="11"/>
  <c r="E934" i="11"/>
  <c r="E930" i="11"/>
  <c r="E926" i="11"/>
  <c r="E922" i="11"/>
  <c r="E918" i="11"/>
  <c r="E914" i="11"/>
  <c r="E910" i="11"/>
  <c r="E906" i="11"/>
  <c r="E902" i="11"/>
  <c r="E898" i="11"/>
  <c r="E894" i="11"/>
  <c r="E890" i="11"/>
  <c r="E886" i="11"/>
  <c r="E882" i="11"/>
  <c r="E878" i="11"/>
  <c r="E874" i="11"/>
  <c r="E870" i="11"/>
  <c r="E866" i="11"/>
  <c r="E862" i="11"/>
  <c r="E858" i="11"/>
  <c r="E854" i="11"/>
  <c r="E850" i="11"/>
  <c r="E846" i="11"/>
  <c r="E842" i="11"/>
  <c r="E838" i="11"/>
  <c r="E834" i="11"/>
  <c r="E830" i="11"/>
  <c r="E826" i="11"/>
  <c r="E822" i="11"/>
  <c r="E818" i="11"/>
  <c r="E814" i="11"/>
  <c r="E810" i="11"/>
  <c r="E806" i="11"/>
  <c r="E802" i="11"/>
  <c r="E798" i="11"/>
  <c r="E794" i="11"/>
  <c r="E790" i="11"/>
  <c r="E786" i="11"/>
  <c r="E782" i="11"/>
  <c r="E778" i="11"/>
  <c r="E774" i="11"/>
  <c r="E770" i="11"/>
  <c r="E766" i="11"/>
  <c r="E762" i="11"/>
  <c r="E758" i="11"/>
  <c r="E754" i="11"/>
  <c r="E750" i="11"/>
  <c r="E746" i="11"/>
  <c r="E742" i="11"/>
  <c r="E738" i="11"/>
  <c r="E734" i="11"/>
  <c r="E730" i="11"/>
  <c r="E726" i="11"/>
  <c r="E722" i="11"/>
  <c r="E718" i="11"/>
  <c r="E714" i="11"/>
  <c r="E710" i="11"/>
  <c r="E706" i="11"/>
  <c r="E702" i="11"/>
  <c r="E698" i="11"/>
  <c r="E694" i="11"/>
  <c r="E690" i="11"/>
  <c r="E686" i="11"/>
  <c r="E682" i="11"/>
  <c r="E678" i="11"/>
  <c r="E674" i="11"/>
  <c r="E670" i="11"/>
  <c r="E666" i="11"/>
  <c r="E662" i="11"/>
  <c r="E658" i="11"/>
  <c r="E654" i="11"/>
  <c r="E650" i="11"/>
  <c r="E646" i="11"/>
  <c r="E642" i="11"/>
  <c r="E638" i="11"/>
  <c r="E634" i="11"/>
  <c r="E630" i="11"/>
  <c r="E626" i="11"/>
  <c r="E622" i="11"/>
  <c r="E618" i="11"/>
  <c r="E614" i="11"/>
  <c r="E610" i="11"/>
  <c r="E606" i="11"/>
  <c r="E602" i="11"/>
  <c r="E598" i="11"/>
  <c r="E594" i="11"/>
  <c r="E590" i="11"/>
  <c r="E586" i="11"/>
  <c r="E582" i="11"/>
  <c r="E578" i="11"/>
  <c r="E574" i="11"/>
  <c r="E570" i="11"/>
  <c r="E566" i="11"/>
  <c r="E562" i="11"/>
  <c r="E558" i="11"/>
  <c r="E554" i="11"/>
  <c r="E550" i="11"/>
  <c r="E546" i="11"/>
  <c r="E542" i="11"/>
  <c r="E538" i="11"/>
  <c r="E534" i="11"/>
  <c r="E530" i="11"/>
  <c r="E526" i="11"/>
  <c r="E522" i="11"/>
  <c r="E518" i="11"/>
  <c r="E514" i="11"/>
  <c r="E510" i="11"/>
  <c r="E506" i="11"/>
  <c r="E502" i="11"/>
  <c r="E498" i="11"/>
  <c r="E494" i="11"/>
  <c r="E490" i="11"/>
  <c r="E486" i="11"/>
  <c r="E482" i="11"/>
  <c r="E478" i="11"/>
  <c r="E474" i="11"/>
  <c r="E470" i="11"/>
  <c r="E466" i="11"/>
  <c r="E462" i="11"/>
  <c r="E458" i="11"/>
  <c r="E454" i="11"/>
  <c r="E450" i="11"/>
  <c r="E446" i="11"/>
  <c r="E442" i="11"/>
  <c r="E438" i="11"/>
  <c r="E434" i="11"/>
  <c r="E430" i="11"/>
  <c r="E426" i="11"/>
  <c r="E422" i="11"/>
  <c r="E418" i="11"/>
  <c r="E414" i="11"/>
  <c r="E410" i="11"/>
  <c r="E406" i="11"/>
  <c r="E402" i="11"/>
  <c r="E398" i="11"/>
  <c r="E394" i="11"/>
  <c r="E390" i="11"/>
  <c r="E386" i="11"/>
  <c r="E382" i="11"/>
  <c r="E378" i="11"/>
  <c r="E374" i="11"/>
  <c r="E370" i="11"/>
  <c r="E366" i="11"/>
  <c r="E362" i="11"/>
  <c r="E358" i="11"/>
  <c r="E354" i="11"/>
  <c r="E350" i="11"/>
  <c r="E346" i="11"/>
  <c r="E342" i="11"/>
  <c r="E338" i="11"/>
  <c r="E334" i="11"/>
  <c r="E330" i="11"/>
  <c r="E326" i="11"/>
  <c r="E322" i="11"/>
  <c r="E318" i="11"/>
  <c r="E314" i="11"/>
  <c r="E310" i="11"/>
  <c r="E306" i="11"/>
  <c r="E302" i="11"/>
  <c r="E298" i="11"/>
  <c r="E294" i="11"/>
  <c r="E290" i="11"/>
  <c r="E286" i="11"/>
  <c r="E282" i="11"/>
  <c r="E278" i="11"/>
  <c r="E274" i="11"/>
  <c r="E270" i="11"/>
  <c r="E266" i="11"/>
  <c r="E262" i="11"/>
  <c r="E258" i="11"/>
  <c r="E254" i="11"/>
  <c r="E250" i="11"/>
  <c r="E246" i="11"/>
  <c r="E242" i="11"/>
  <c r="E238" i="11"/>
  <c r="E234" i="11"/>
  <c r="E230" i="11"/>
  <c r="E226" i="11"/>
  <c r="E222" i="11"/>
  <c r="E218" i="11"/>
  <c r="E214" i="11"/>
  <c r="E210" i="11"/>
  <c r="E206" i="11"/>
  <c r="E202" i="11"/>
  <c r="E198" i="11"/>
  <c r="E194" i="11"/>
  <c r="E190" i="11"/>
  <c r="E186" i="11"/>
  <c r="E182" i="11"/>
  <c r="E178" i="11"/>
  <c r="E174" i="11"/>
  <c r="E170" i="11"/>
  <c r="E166" i="11"/>
  <c r="E162" i="11"/>
  <c r="E158" i="11"/>
  <c r="E154" i="11"/>
  <c r="E150" i="11"/>
  <c r="E146" i="11"/>
  <c r="E142" i="11"/>
  <c r="E138" i="11"/>
  <c r="E134" i="11"/>
  <c r="E130" i="11"/>
  <c r="E126" i="11"/>
  <c r="E122" i="11"/>
  <c r="E118" i="11"/>
  <c r="E114" i="11"/>
  <c r="E110" i="11"/>
  <c r="E106" i="11"/>
  <c r="E102" i="11"/>
  <c r="E98" i="11"/>
  <c r="E94" i="11"/>
  <c r="E90" i="11"/>
  <c r="E86" i="11"/>
  <c r="E82" i="11"/>
  <c r="E78" i="11"/>
  <c r="E74" i="11"/>
  <c r="E70" i="11"/>
  <c r="E66" i="11"/>
  <c r="E62" i="11"/>
  <c r="E58" i="11"/>
  <c r="E54" i="11"/>
  <c r="E50" i="11"/>
  <c r="E46" i="11"/>
  <c r="E42" i="11"/>
  <c r="E38" i="11"/>
  <c r="E34" i="11"/>
  <c r="E30" i="11"/>
  <c r="E26" i="11"/>
  <c r="E22" i="11"/>
  <c r="E18" i="11"/>
  <c r="H10014" i="11"/>
  <c r="H10010" i="11"/>
  <c r="H10006" i="11"/>
  <c r="H10002" i="11"/>
  <c r="H9998" i="11"/>
  <c r="H9994" i="11"/>
  <c r="H9990" i="11"/>
  <c r="H9986" i="11"/>
  <c r="H9982" i="11"/>
  <c r="H9978" i="11"/>
  <c r="H9974" i="11"/>
  <c r="H9970" i="11"/>
  <c r="H9966" i="11"/>
  <c r="H9962" i="11"/>
  <c r="H9958" i="11"/>
  <c r="H9954" i="11"/>
  <c r="H9950" i="11"/>
  <c r="H9946" i="11"/>
  <c r="H9942" i="11"/>
  <c r="H9938" i="11"/>
  <c r="H9934" i="11"/>
  <c r="H9930" i="11"/>
  <c r="H9926" i="11"/>
  <c r="H9922" i="11"/>
  <c r="H9918" i="11"/>
  <c r="H9914" i="11"/>
  <c r="H9910" i="11"/>
  <c r="H9906" i="11"/>
  <c r="H9902" i="11"/>
  <c r="H9898" i="11"/>
  <c r="H9894" i="11"/>
  <c r="H9890" i="11"/>
  <c r="H9886" i="11"/>
  <c r="H9882" i="11"/>
  <c r="H9878" i="11"/>
  <c r="H9874" i="11"/>
  <c r="H9870" i="11"/>
  <c r="H9866" i="11"/>
  <c r="H9862" i="11"/>
  <c r="H9858" i="11"/>
  <c r="H9854" i="11"/>
  <c r="H9850" i="11"/>
  <c r="H9846" i="11"/>
  <c r="H9842" i="11"/>
  <c r="H9838" i="11"/>
  <c r="H9834" i="11"/>
  <c r="H9830" i="11"/>
  <c r="H9826" i="11"/>
  <c r="H9822" i="11"/>
  <c r="H9818" i="11"/>
  <c r="H9814" i="11"/>
  <c r="H9810" i="11"/>
  <c r="H9806" i="11"/>
  <c r="H9802" i="11"/>
  <c r="H9798" i="11"/>
  <c r="H9794" i="11"/>
  <c r="H9790" i="11"/>
  <c r="H9786" i="11"/>
  <c r="H9782" i="11"/>
  <c r="H9778" i="11"/>
  <c r="H9774" i="11"/>
  <c r="H9770" i="11"/>
  <c r="H9766" i="11"/>
  <c r="H9762" i="11"/>
  <c r="H9758" i="11"/>
  <c r="H9754" i="11"/>
  <c r="H9750" i="11"/>
  <c r="H9746" i="11"/>
  <c r="H9742" i="11"/>
  <c r="H9738" i="11"/>
  <c r="H9734" i="11"/>
  <c r="H9730" i="11"/>
  <c r="H9726" i="11"/>
  <c r="H9722" i="11"/>
  <c r="H9718" i="11"/>
  <c r="H9714" i="11"/>
  <c r="H9710" i="11"/>
  <c r="H9706" i="11"/>
  <c r="H9702" i="11"/>
  <c r="H9698" i="11"/>
  <c r="H9694" i="11"/>
  <c r="H9690" i="11"/>
  <c r="H9686" i="11"/>
  <c r="H9682" i="11"/>
  <c r="H9678" i="11"/>
  <c r="H9674" i="11"/>
  <c r="H9670" i="11"/>
  <c r="H9666" i="11"/>
  <c r="H9662" i="11"/>
  <c r="H9658" i="11"/>
  <c r="H9654" i="11"/>
  <c r="H9650" i="11"/>
  <c r="H9646" i="11"/>
  <c r="H9642" i="11"/>
  <c r="H9638" i="11"/>
  <c r="H9634" i="11"/>
  <c r="H9630" i="11"/>
  <c r="H9626" i="11"/>
  <c r="H9622" i="11"/>
  <c r="H9618" i="11"/>
  <c r="H9614" i="11"/>
  <c r="H9610" i="11"/>
  <c r="H9606" i="11"/>
  <c r="H9602" i="11"/>
  <c r="H9598" i="11"/>
  <c r="H9594" i="11"/>
  <c r="H9590" i="11"/>
  <c r="H9586" i="11"/>
  <c r="H9582" i="11"/>
  <c r="H9578" i="11"/>
  <c r="H9574" i="11"/>
  <c r="H9570" i="11"/>
  <c r="H9566" i="11"/>
  <c r="H9562" i="11"/>
  <c r="H9558" i="11"/>
  <c r="H9554" i="11"/>
  <c r="H9550" i="11"/>
  <c r="H9546" i="11"/>
  <c r="H9542" i="11"/>
  <c r="H9538" i="11"/>
  <c r="H9534" i="11"/>
  <c r="H9530" i="11"/>
  <c r="H9526" i="11"/>
  <c r="H9522" i="11"/>
  <c r="H9518" i="11"/>
  <c r="H9514" i="11"/>
  <c r="H9510" i="11"/>
  <c r="H9506" i="11"/>
  <c r="H9502" i="11"/>
  <c r="H9498" i="11"/>
  <c r="H9494" i="11"/>
  <c r="H9490" i="11"/>
  <c r="H9486" i="11"/>
  <c r="H9482" i="11"/>
  <c r="H9478" i="11"/>
  <c r="H9474" i="11"/>
  <c r="H9470" i="11"/>
  <c r="H9466" i="11"/>
  <c r="H9462" i="11"/>
  <c r="H9458" i="11"/>
  <c r="H9454" i="11"/>
  <c r="H9450" i="11"/>
  <c r="H9446" i="11"/>
  <c r="H9442" i="11"/>
  <c r="H9438" i="11"/>
  <c r="H9434" i="11"/>
  <c r="H9430" i="11"/>
  <c r="H9426" i="11"/>
  <c r="H9422" i="11"/>
  <c r="H9418" i="11"/>
  <c r="H9414" i="11"/>
  <c r="H9410" i="11"/>
  <c r="H9406" i="11"/>
  <c r="H9402" i="11"/>
  <c r="H9398" i="11"/>
  <c r="H9394" i="11"/>
  <c r="H9390" i="11"/>
  <c r="H9386" i="11"/>
  <c r="H9382" i="11"/>
  <c r="H9378" i="11"/>
  <c r="H9374" i="11"/>
  <c r="H9370" i="11"/>
  <c r="H9366" i="11"/>
  <c r="H9362" i="11"/>
  <c r="H9358" i="11"/>
  <c r="H9354" i="11"/>
  <c r="H9350" i="11"/>
  <c r="H9346" i="11"/>
  <c r="H9342" i="11"/>
  <c r="H9338" i="11"/>
  <c r="H9334" i="11"/>
  <c r="H9330" i="11"/>
  <c r="H9326" i="11"/>
  <c r="H9322" i="11"/>
  <c r="H9318" i="11"/>
  <c r="H9314" i="11"/>
  <c r="H9310" i="11"/>
  <c r="H9306" i="11"/>
  <c r="H9302" i="11"/>
  <c r="H9298" i="11"/>
  <c r="H9294" i="11"/>
  <c r="H9290" i="11"/>
  <c r="H9286" i="11"/>
  <c r="H9282" i="11"/>
  <c r="H9278" i="11"/>
  <c r="H9274" i="11"/>
  <c r="H9270" i="11"/>
  <c r="H9266" i="11"/>
  <c r="H9262" i="11"/>
  <c r="H9258" i="11"/>
  <c r="H9254" i="11"/>
  <c r="H9250" i="11"/>
  <c r="H9246" i="11"/>
  <c r="H9242" i="11"/>
  <c r="H9238" i="11"/>
  <c r="H9234" i="11"/>
  <c r="H9230" i="11"/>
  <c r="H9226" i="11"/>
  <c r="H9222" i="11"/>
  <c r="H9218" i="11"/>
  <c r="H9214" i="11"/>
  <c r="H9210" i="11"/>
  <c r="H9206" i="11"/>
  <c r="H9202" i="11"/>
  <c r="H9198" i="11"/>
  <c r="H9194" i="11"/>
  <c r="H9190" i="11"/>
  <c r="H9186" i="11"/>
  <c r="H9182" i="11"/>
  <c r="H9178" i="11"/>
  <c r="H9174" i="11"/>
  <c r="H9170" i="11"/>
  <c r="H9166" i="11"/>
  <c r="H9162" i="11"/>
  <c r="H9158" i="11"/>
  <c r="H9154" i="11"/>
  <c r="H9150" i="11"/>
  <c r="H9146" i="11"/>
  <c r="H9142" i="11"/>
  <c r="H9138" i="11"/>
  <c r="H9134" i="11"/>
  <c r="H9130" i="11"/>
  <c r="H9126" i="11"/>
  <c r="H9122" i="11"/>
  <c r="H9118" i="11"/>
  <c r="H9114" i="11"/>
  <c r="H9110" i="11"/>
  <c r="H9106" i="11"/>
  <c r="H9102" i="11"/>
  <c r="H9098" i="11"/>
  <c r="H9094" i="11"/>
  <c r="H9090" i="11"/>
  <c r="H9086" i="11"/>
  <c r="H9082" i="11"/>
  <c r="H9078" i="11"/>
  <c r="H9074" i="11"/>
  <c r="H9070" i="11"/>
  <c r="H9066" i="11"/>
  <c r="H9062" i="11"/>
  <c r="H9058" i="11"/>
  <c r="H9054" i="11"/>
  <c r="H9050" i="11"/>
  <c r="H9046" i="11"/>
  <c r="H9042" i="11"/>
  <c r="H9038" i="11"/>
  <c r="H9034" i="11"/>
  <c r="H9030" i="11"/>
  <c r="H9026" i="11"/>
  <c r="H9022" i="11"/>
  <c r="H9018" i="11"/>
  <c r="H9014" i="11"/>
  <c r="H9010" i="11"/>
  <c r="H9006" i="11"/>
  <c r="H9002" i="11"/>
  <c r="H8998" i="11"/>
  <c r="H8994" i="11"/>
  <c r="H8990" i="11"/>
  <c r="H8986" i="11"/>
  <c r="H8982" i="11"/>
  <c r="H8978" i="11"/>
  <c r="H8974" i="11"/>
  <c r="H8970" i="11"/>
  <c r="H8966" i="11"/>
  <c r="H8962" i="11"/>
  <c r="H8958" i="11"/>
  <c r="H8954" i="11"/>
  <c r="H8950" i="11"/>
  <c r="H8946" i="11"/>
  <c r="H8942" i="11"/>
  <c r="H8938" i="11"/>
  <c r="H8934" i="11"/>
  <c r="H8930" i="11"/>
  <c r="H8926" i="11"/>
  <c r="H8922" i="11"/>
  <c r="H8918" i="11"/>
  <c r="H8914" i="11"/>
  <c r="H8910" i="11"/>
  <c r="H8906" i="11"/>
  <c r="H8902" i="11"/>
  <c r="H8898" i="11"/>
  <c r="H8894" i="11"/>
  <c r="H8890" i="11"/>
  <c r="H8886" i="11"/>
  <c r="H8882" i="11"/>
  <c r="H8878" i="11"/>
  <c r="H8874" i="11"/>
  <c r="H8870" i="11"/>
  <c r="H8866" i="11"/>
  <c r="H8862" i="11"/>
  <c r="H8858" i="11"/>
  <c r="H8854" i="11"/>
  <c r="H8850" i="11"/>
  <c r="H8846" i="11"/>
  <c r="H8842" i="11"/>
  <c r="H8838" i="11"/>
  <c r="H8834" i="11"/>
  <c r="H8830" i="11"/>
  <c r="H8826" i="11"/>
  <c r="H8822" i="11"/>
  <c r="H8818" i="11"/>
  <c r="H8814" i="11"/>
  <c r="H8810" i="11"/>
  <c r="H8806" i="11"/>
  <c r="H8802" i="11"/>
  <c r="H8798" i="11"/>
  <c r="H8794" i="11"/>
  <c r="H8790" i="11"/>
  <c r="H8786" i="11"/>
  <c r="H8782" i="11"/>
  <c r="H8778" i="11"/>
  <c r="H8774" i="11"/>
  <c r="H8770" i="11"/>
  <c r="H8766" i="11"/>
  <c r="H8762" i="11"/>
  <c r="H8758" i="11"/>
  <c r="H8754" i="11"/>
  <c r="H8750" i="11"/>
  <c r="H8746" i="11"/>
  <c r="H8742" i="11"/>
  <c r="H8738" i="11"/>
  <c r="H8734" i="11"/>
  <c r="H8730" i="11"/>
  <c r="H8726" i="11"/>
  <c r="H8722" i="11"/>
  <c r="H8718" i="11"/>
  <c r="H8714" i="11"/>
  <c r="H8710" i="11"/>
  <c r="H8706" i="11"/>
  <c r="H8702" i="11"/>
  <c r="H8698" i="11"/>
  <c r="H8694" i="11"/>
  <c r="H8690" i="11"/>
  <c r="H8686" i="11"/>
  <c r="H8682" i="11"/>
  <c r="H8678" i="11"/>
  <c r="H8674" i="11"/>
  <c r="H8670" i="11"/>
  <c r="H8666" i="11"/>
  <c r="H8662" i="11"/>
  <c r="H8658" i="11"/>
  <c r="H8654" i="11"/>
  <c r="H8650" i="11"/>
  <c r="H8646" i="11"/>
  <c r="H8642" i="11"/>
  <c r="H8638" i="11"/>
  <c r="H8634" i="11"/>
  <c r="H8630" i="11"/>
  <c r="H8626" i="11"/>
  <c r="H8622" i="11"/>
  <c r="H8618" i="11"/>
  <c r="H8614" i="11"/>
  <c r="H8610" i="11"/>
  <c r="H8606" i="11"/>
  <c r="H8602" i="11"/>
  <c r="H8598" i="11"/>
  <c r="H8594" i="11"/>
  <c r="H8590" i="11"/>
  <c r="H8586" i="11"/>
  <c r="H8582" i="11"/>
  <c r="H8578" i="11"/>
  <c r="H8574" i="11"/>
  <c r="H8570" i="11"/>
  <c r="H8566" i="11"/>
  <c r="H8562" i="11"/>
  <c r="H8558" i="11"/>
  <c r="H8554" i="11"/>
  <c r="H8550" i="11"/>
  <c r="H8546" i="11"/>
  <c r="H8542" i="11"/>
  <c r="H8538" i="11"/>
  <c r="H8534" i="11"/>
  <c r="H8530" i="11"/>
  <c r="H8526" i="11"/>
  <c r="H8522" i="11"/>
  <c r="H8518" i="11"/>
  <c r="H8514" i="11"/>
  <c r="H8510" i="11"/>
  <c r="H8506" i="11"/>
  <c r="H8502" i="11"/>
  <c r="H8498" i="11"/>
  <c r="H8494" i="11"/>
  <c r="H8490" i="11"/>
  <c r="H8486" i="11"/>
  <c r="H8482" i="11"/>
  <c r="H8478" i="11"/>
  <c r="H8474" i="11"/>
  <c r="H8470" i="11"/>
  <c r="H8466" i="11"/>
  <c r="H8462" i="11"/>
  <c r="H8458" i="11"/>
  <c r="H8454" i="11"/>
  <c r="H8450" i="11"/>
  <c r="H8446" i="11"/>
  <c r="H8442" i="11"/>
  <c r="H8438" i="11"/>
  <c r="H8434" i="11"/>
  <c r="H8430" i="11"/>
  <c r="H8426" i="11"/>
  <c r="H8422" i="11"/>
  <c r="H8418" i="11"/>
  <c r="H8414" i="11"/>
  <c r="H8410" i="11"/>
  <c r="H8406" i="11"/>
  <c r="H8402" i="11"/>
  <c r="H8398" i="11"/>
  <c r="H8394" i="11"/>
  <c r="H8390" i="11"/>
  <c r="H8386" i="11"/>
  <c r="H8382" i="11"/>
  <c r="H8378" i="11"/>
  <c r="H8374" i="11"/>
  <c r="H8370" i="11"/>
  <c r="H8366" i="11"/>
  <c r="H8362" i="11"/>
  <c r="H8358" i="11"/>
  <c r="H8354" i="11"/>
  <c r="H8350" i="11"/>
  <c r="H8346" i="11"/>
  <c r="H8342" i="11"/>
  <c r="H8338" i="11"/>
  <c r="H8334" i="11"/>
  <c r="H8330" i="11"/>
  <c r="H8326" i="11"/>
  <c r="H8322" i="11"/>
  <c r="H8318" i="11"/>
  <c r="H8314" i="11"/>
  <c r="H8310" i="11"/>
  <c r="H8306" i="11"/>
  <c r="H8302" i="11"/>
  <c r="H8298" i="11"/>
  <c r="H8294" i="11"/>
  <c r="H8290" i="11"/>
  <c r="H8286" i="11"/>
  <c r="H8282" i="11"/>
  <c r="H8278" i="11"/>
  <c r="H8274" i="11"/>
  <c r="H8270" i="11"/>
  <c r="H8266" i="11"/>
  <c r="H8262" i="11"/>
  <c r="H8258" i="11"/>
  <c r="H8254" i="11"/>
  <c r="H8250" i="11"/>
  <c r="H8246" i="11"/>
  <c r="H8242" i="11"/>
  <c r="H8238" i="11"/>
  <c r="H8234" i="11"/>
  <c r="H8230" i="11"/>
  <c r="H8226" i="11"/>
  <c r="H8222" i="11"/>
  <c r="H8218" i="11"/>
  <c r="H8214" i="11"/>
  <c r="H8210" i="11"/>
  <c r="H8206" i="11"/>
  <c r="H8202" i="11"/>
  <c r="H8198" i="11"/>
  <c r="H8194" i="11"/>
  <c r="H8190" i="11"/>
  <c r="H8186" i="11"/>
  <c r="H8182" i="11"/>
  <c r="H8178" i="11"/>
  <c r="H8174" i="11"/>
  <c r="H8170" i="11"/>
  <c r="H8166" i="11"/>
  <c r="H8162" i="11"/>
  <c r="H8158" i="11"/>
  <c r="H8154" i="11"/>
  <c r="H8150" i="11"/>
  <c r="H8146" i="11"/>
  <c r="H8142" i="11"/>
  <c r="H8138" i="11"/>
  <c r="H8134" i="11"/>
  <c r="H8130" i="11"/>
  <c r="H8126" i="11"/>
  <c r="H8122" i="11"/>
  <c r="H8118" i="11"/>
  <c r="H8114" i="11"/>
  <c r="H8110" i="11"/>
  <c r="H8106" i="11"/>
  <c r="H8102" i="11"/>
  <c r="H8098" i="11"/>
  <c r="H8094" i="11"/>
  <c r="H8090" i="11"/>
  <c r="H8086" i="11"/>
  <c r="H8082" i="11"/>
  <c r="H8078" i="11"/>
  <c r="H8074" i="11"/>
  <c r="H8070" i="11"/>
  <c r="H8066" i="11"/>
  <c r="H8062" i="11"/>
  <c r="H8058" i="11"/>
  <c r="H8054" i="11"/>
  <c r="H8050" i="11"/>
  <c r="H8046" i="11"/>
  <c r="H8042" i="11"/>
  <c r="H8038" i="11"/>
  <c r="H8034" i="11"/>
  <c r="H8030" i="11"/>
  <c r="H8026" i="11"/>
  <c r="H8022" i="11"/>
  <c r="H8018" i="11"/>
  <c r="H8014" i="11"/>
  <c r="H8010" i="11"/>
  <c r="H8006" i="11"/>
  <c r="H8002" i="11"/>
  <c r="H7998" i="11"/>
  <c r="H7994" i="11"/>
  <c r="H7990" i="11"/>
  <c r="H7986" i="11"/>
  <c r="H7982" i="11"/>
  <c r="H7978" i="11"/>
  <c r="H7974" i="11"/>
  <c r="H7970" i="11"/>
  <c r="H7966" i="11"/>
  <c r="H7962" i="11"/>
  <c r="H7958" i="11"/>
  <c r="H7954" i="11"/>
  <c r="H7950" i="11"/>
  <c r="H7946" i="11"/>
  <c r="H7942" i="11"/>
  <c r="H7938" i="11"/>
  <c r="H7934" i="11"/>
  <c r="H7930" i="11"/>
  <c r="H7926" i="11"/>
  <c r="H7922" i="11"/>
  <c r="H7918" i="11"/>
  <c r="H7914" i="11"/>
  <c r="H7910" i="11"/>
  <c r="H7906" i="11"/>
  <c r="H7902" i="11"/>
  <c r="H7898" i="11"/>
  <c r="H7894" i="11"/>
  <c r="H7890" i="11"/>
  <c r="H7886" i="11"/>
  <c r="H7882" i="11"/>
  <c r="H7878" i="11"/>
  <c r="H7874" i="11"/>
  <c r="H7870" i="11"/>
  <c r="H7866" i="11"/>
  <c r="H7862" i="11"/>
  <c r="H7858" i="11"/>
  <c r="H7854" i="11"/>
  <c r="H7850" i="11"/>
  <c r="H7846" i="11"/>
  <c r="H7842" i="11"/>
  <c r="H7838" i="11"/>
  <c r="H7834" i="11"/>
  <c r="H7830" i="11"/>
  <c r="H7826" i="11"/>
  <c r="H7822" i="11"/>
  <c r="H7818" i="11"/>
  <c r="H7814" i="11"/>
  <c r="H7810" i="11"/>
  <c r="H7806" i="11"/>
  <c r="H7802" i="11"/>
  <c r="H7798" i="11"/>
  <c r="H7794" i="11"/>
  <c r="H7790" i="11"/>
  <c r="H7786" i="11"/>
  <c r="H7782" i="11"/>
  <c r="H7778" i="11"/>
  <c r="H7774" i="11"/>
  <c r="H7770" i="11"/>
  <c r="H7766" i="11"/>
  <c r="H7762" i="11"/>
  <c r="H7758" i="11"/>
  <c r="H7754" i="11"/>
  <c r="H7750" i="11"/>
  <c r="H7746" i="11"/>
  <c r="H7742" i="11"/>
  <c r="H7738" i="11"/>
  <c r="H7734" i="11"/>
  <c r="H7730" i="11"/>
  <c r="H7726" i="11"/>
  <c r="H7722" i="11"/>
  <c r="H7718" i="11"/>
  <c r="H7714" i="11"/>
  <c r="H7710" i="11"/>
  <c r="H7706" i="11"/>
  <c r="H7702" i="11"/>
  <c r="H7698" i="11"/>
  <c r="H7694" i="11"/>
  <c r="H7690" i="11"/>
  <c r="H7686" i="11"/>
  <c r="H7682" i="11"/>
  <c r="H7678" i="11"/>
  <c r="H7674" i="11"/>
  <c r="H7670" i="11"/>
  <c r="H7666" i="11"/>
  <c r="H7662" i="11"/>
  <c r="H7658" i="11"/>
  <c r="H7654" i="11"/>
  <c r="H7650" i="11"/>
  <c r="H7646" i="11"/>
  <c r="H7642" i="11"/>
  <c r="H7638" i="11"/>
  <c r="H7634" i="11"/>
  <c r="H7630" i="11"/>
  <c r="H7626" i="11"/>
  <c r="H7622" i="11"/>
  <c r="H7618" i="11"/>
  <c r="H7614" i="11"/>
  <c r="H7610" i="11"/>
  <c r="H7606" i="11"/>
  <c r="H7602" i="11"/>
  <c r="H7598" i="11"/>
  <c r="H7594" i="11"/>
  <c r="H7590" i="11"/>
  <c r="H7586" i="11"/>
  <c r="H7582" i="11"/>
  <c r="H7578" i="11"/>
  <c r="H7574" i="11"/>
  <c r="H7570" i="11"/>
  <c r="H7566" i="11"/>
  <c r="H7562" i="11"/>
  <c r="H7558" i="11"/>
  <c r="H7554" i="11"/>
  <c r="H7550" i="11"/>
  <c r="H7546" i="11"/>
  <c r="H7542" i="11"/>
  <c r="H7538" i="11"/>
  <c r="H7534" i="11"/>
  <c r="H7530" i="11"/>
  <c r="H7526" i="11"/>
  <c r="H7522" i="11"/>
  <c r="H7518" i="11"/>
  <c r="H7514" i="11"/>
  <c r="H7510" i="11"/>
  <c r="H7506" i="11"/>
  <c r="H7502" i="11"/>
  <c r="H7498" i="11"/>
  <c r="H7494" i="11"/>
  <c r="H7490" i="11"/>
  <c r="H7486" i="11"/>
  <c r="H7482" i="11"/>
  <c r="H7478" i="11"/>
  <c r="H7474" i="11"/>
  <c r="H7470" i="11"/>
  <c r="H7466" i="11"/>
  <c r="H7462" i="11"/>
  <c r="H7458" i="11"/>
  <c r="H7454" i="11"/>
  <c r="H7450" i="11"/>
  <c r="H7446" i="11"/>
  <c r="H7442" i="11"/>
  <c r="H7438" i="11"/>
  <c r="H7434" i="11"/>
  <c r="H7430" i="11"/>
  <c r="H7426" i="11"/>
  <c r="H7422" i="11"/>
  <c r="H7418" i="11"/>
  <c r="H7414" i="11"/>
  <c r="H7410" i="11"/>
  <c r="H7406" i="11"/>
  <c r="H7402" i="11"/>
  <c r="H7398" i="11"/>
  <c r="H7394" i="11"/>
  <c r="H7390" i="11"/>
  <c r="H7386" i="11"/>
  <c r="H7382" i="11"/>
  <c r="H7378" i="11"/>
  <c r="H7374" i="11"/>
  <c r="H7370" i="11"/>
  <c r="H7366" i="11"/>
  <c r="H7362" i="11"/>
  <c r="H7358" i="11"/>
  <c r="H7354" i="11"/>
  <c r="H7350" i="11"/>
  <c r="H7346" i="11"/>
  <c r="H7342" i="11"/>
  <c r="H7338" i="11"/>
  <c r="H7334" i="11"/>
  <c r="H7330" i="11"/>
  <c r="H7326" i="11"/>
  <c r="H7322" i="11"/>
  <c r="H7318" i="11"/>
  <c r="H7314" i="11"/>
  <c r="H7310" i="11"/>
  <c r="H7306" i="11"/>
  <c r="H7302" i="11"/>
  <c r="H7298" i="11"/>
  <c r="H7294" i="11"/>
  <c r="H7290" i="11"/>
  <c r="H7286" i="11"/>
  <c r="H7282" i="11"/>
  <c r="H7278" i="11"/>
  <c r="H7274" i="11"/>
  <c r="H7270" i="11"/>
  <c r="H7266" i="11"/>
  <c r="H7262" i="11"/>
  <c r="H7258" i="11"/>
  <c r="H7254" i="11"/>
  <c r="H7250" i="11"/>
  <c r="H7246" i="11"/>
  <c r="H7242" i="11"/>
  <c r="H7238" i="11"/>
  <c r="H7234" i="11"/>
  <c r="H7230" i="11"/>
  <c r="H7226" i="11"/>
  <c r="H7222" i="11"/>
  <c r="H7218" i="11"/>
  <c r="H7214" i="11"/>
  <c r="H7210" i="11"/>
  <c r="H7206" i="11"/>
  <c r="H7202" i="11"/>
  <c r="H7198" i="11"/>
  <c r="H7194" i="11"/>
  <c r="H7190" i="11"/>
  <c r="H7186" i="11"/>
  <c r="H7182" i="11"/>
  <c r="H7178" i="11"/>
  <c r="H7174" i="11"/>
  <c r="H7170" i="11"/>
  <c r="H7166" i="11"/>
  <c r="H7162" i="11"/>
  <c r="H7158" i="11"/>
  <c r="H7154" i="11"/>
  <c r="H7150" i="11"/>
  <c r="H7146" i="11"/>
  <c r="H7142" i="11"/>
  <c r="H7138" i="11"/>
  <c r="H7134" i="11"/>
  <c r="H7130" i="11"/>
  <c r="H7126" i="11"/>
  <c r="H7122" i="11"/>
  <c r="H7118" i="11"/>
  <c r="H7114" i="11"/>
  <c r="H7110" i="11"/>
  <c r="H7106" i="11"/>
  <c r="H7102" i="11"/>
  <c r="H7098" i="11"/>
  <c r="H7094" i="11"/>
  <c r="H7090" i="11"/>
  <c r="H7086" i="11"/>
  <c r="H7082" i="11"/>
  <c r="H7078" i="11"/>
  <c r="H7074" i="11"/>
  <c r="H7070" i="11"/>
  <c r="H7066" i="11"/>
  <c r="H7062" i="11"/>
  <c r="H7058" i="11"/>
  <c r="H7054" i="11"/>
  <c r="H7050" i="11"/>
  <c r="H7046" i="11"/>
  <c r="H7042" i="11"/>
  <c r="H7038" i="11"/>
  <c r="H7034" i="11"/>
  <c r="H7030" i="11"/>
  <c r="H7026" i="11"/>
  <c r="H7022" i="11"/>
  <c r="H7018" i="11"/>
  <c r="H7014" i="11"/>
  <c r="H7010" i="11"/>
  <c r="H7006" i="11"/>
  <c r="H7002" i="11"/>
  <c r="H6998" i="11"/>
  <c r="H6994" i="11"/>
  <c r="H6990" i="11"/>
  <c r="H6986" i="11"/>
  <c r="H6982" i="11"/>
  <c r="H6978" i="11"/>
  <c r="H6974" i="11"/>
  <c r="H6970" i="11"/>
  <c r="H6966" i="11"/>
  <c r="H6962" i="11"/>
  <c r="H6958" i="11"/>
  <c r="H6954" i="11"/>
  <c r="H6950" i="11"/>
  <c r="H6946" i="11"/>
  <c r="H6942" i="11"/>
  <c r="H6938" i="11"/>
  <c r="H6934" i="11"/>
  <c r="H6930" i="11"/>
  <c r="H6926" i="11"/>
  <c r="H6922" i="11"/>
  <c r="H6918" i="11"/>
  <c r="H6914" i="11"/>
  <c r="H6910" i="11"/>
  <c r="H6906" i="11"/>
  <c r="H6902" i="11"/>
  <c r="H6898" i="11"/>
  <c r="H6894" i="11"/>
  <c r="H6890" i="11"/>
  <c r="H6886" i="11"/>
  <c r="H6882" i="11"/>
  <c r="H6878" i="11"/>
  <c r="H6874" i="11"/>
  <c r="H6870" i="11"/>
  <c r="H6866" i="11"/>
  <c r="H6862" i="11"/>
  <c r="H6858" i="11"/>
  <c r="H6854" i="11"/>
  <c r="H6850" i="11"/>
  <c r="H6846" i="11"/>
  <c r="H6842" i="11"/>
  <c r="H6838" i="11"/>
  <c r="H6834" i="11"/>
  <c r="H6830" i="11"/>
  <c r="H6826" i="11"/>
  <c r="H6822" i="11"/>
  <c r="H6818" i="11"/>
  <c r="H6814" i="11"/>
  <c r="H6810" i="11"/>
  <c r="H6806" i="11"/>
  <c r="H6802" i="11"/>
  <c r="H6798" i="11"/>
  <c r="H6794" i="11"/>
  <c r="H6790" i="11"/>
  <c r="H6786" i="11"/>
  <c r="H6782" i="11"/>
  <c r="H6778" i="11"/>
  <c r="H6774" i="11"/>
  <c r="H6770" i="11"/>
  <c r="H6766" i="11"/>
  <c r="H6762" i="11"/>
  <c r="H6758" i="11"/>
  <c r="H6754" i="11"/>
  <c r="H6750" i="11"/>
  <c r="H6746" i="11"/>
  <c r="H6742" i="11"/>
  <c r="H6738" i="11"/>
  <c r="H6734" i="11"/>
  <c r="H6730" i="11"/>
  <c r="H6726" i="11"/>
  <c r="H6722" i="11"/>
  <c r="H6718" i="11"/>
  <c r="H6714" i="11"/>
  <c r="H6710" i="11"/>
  <c r="H6706" i="11"/>
  <c r="H6702" i="11"/>
  <c r="H6698" i="11"/>
  <c r="H6694" i="11"/>
  <c r="H6690" i="11"/>
  <c r="H6686" i="11"/>
  <c r="H6682" i="11"/>
  <c r="H6678" i="11"/>
  <c r="H6674" i="11"/>
  <c r="H6670" i="11"/>
  <c r="H6666" i="11"/>
  <c r="H6662" i="11"/>
  <c r="H6658" i="11"/>
  <c r="H6654" i="11"/>
  <c r="H6650" i="11"/>
  <c r="H6646" i="11"/>
  <c r="H6642" i="11"/>
  <c r="H6638" i="11"/>
  <c r="H6634" i="11"/>
  <c r="H6630" i="11"/>
  <c r="H6626" i="11"/>
  <c r="H6622" i="11"/>
  <c r="H6618" i="11"/>
  <c r="H6614" i="11"/>
  <c r="H6610" i="11"/>
  <c r="H6606" i="11"/>
  <c r="H6602" i="11"/>
  <c r="H6598" i="11"/>
  <c r="H6594" i="11"/>
  <c r="H6590" i="11"/>
  <c r="H6586" i="11"/>
  <c r="H6582" i="11"/>
  <c r="H6578" i="11"/>
  <c r="H6574" i="11"/>
  <c r="H6570" i="11"/>
  <c r="H6566" i="11"/>
  <c r="H6562" i="11"/>
  <c r="H6558" i="11"/>
  <c r="H6554" i="11"/>
  <c r="H6550" i="11"/>
  <c r="H6546" i="11"/>
  <c r="H6542" i="11"/>
  <c r="H6538" i="11"/>
  <c r="H6534" i="11"/>
  <c r="H6530" i="11"/>
  <c r="H6526" i="11"/>
  <c r="H6522" i="11"/>
  <c r="H6518" i="11"/>
  <c r="H6514" i="11"/>
  <c r="H6510" i="11"/>
  <c r="H6506" i="11"/>
  <c r="H6502" i="11"/>
  <c r="H6498" i="11"/>
  <c r="H6494" i="11"/>
  <c r="H6490" i="11"/>
  <c r="H6486" i="11"/>
  <c r="H6482" i="11"/>
  <c r="H6478" i="11"/>
  <c r="H6474" i="11"/>
  <c r="H6470" i="11"/>
  <c r="H6466" i="11"/>
  <c r="H6462" i="11"/>
  <c r="H6458" i="11"/>
  <c r="H6454" i="11"/>
  <c r="H6450" i="11"/>
  <c r="H6446" i="11"/>
  <c r="H6442" i="11"/>
  <c r="H6438" i="11"/>
  <c r="H6434" i="11"/>
  <c r="H6430" i="11"/>
  <c r="H6426" i="11"/>
  <c r="H6422" i="11"/>
  <c r="H6418" i="11"/>
  <c r="H6414" i="11"/>
  <c r="H6410" i="11"/>
  <c r="H6406" i="11"/>
  <c r="H6402" i="11"/>
  <c r="H6398" i="11"/>
  <c r="H6394" i="11"/>
  <c r="H6390" i="11"/>
  <c r="H6386" i="11"/>
  <c r="H6382" i="11"/>
  <c r="H6378" i="11"/>
  <c r="H6374" i="11"/>
  <c r="H6370" i="11"/>
  <c r="H6366" i="11"/>
  <c r="H6362" i="11"/>
  <c r="H6358" i="11"/>
  <c r="H6354" i="11"/>
  <c r="H6350" i="11"/>
  <c r="H6346" i="11"/>
  <c r="H6342" i="11"/>
  <c r="H6338" i="11"/>
  <c r="H6334" i="11"/>
  <c r="H6330" i="11"/>
  <c r="H6326" i="11"/>
  <c r="H6322" i="11"/>
  <c r="H6318" i="11"/>
  <c r="H6314" i="11"/>
  <c r="H6310" i="11"/>
  <c r="H6306" i="11"/>
  <c r="H6302" i="11"/>
  <c r="H6298" i="11"/>
  <c r="H6294" i="11"/>
  <c r="H6290" i="11"/>
  <c r="H6286" i="11"/>
  <c r="H6282" i="11"/>
  <c r="H6278" i="11"/>
  <c r="H6274" i="11"/>
  <c r="H6270" i="11"/>
  <c r="H6266" i="11"/>
  <c r="H6262" i="11"/>
  <c r="H6258" i="11"/>
  <c r="H6254" i="11"/>
  <c r="H6250" i="11"/>
  <c r="H6246" i="11"/>
  <c r="H6242" i="11"/>
  <c r="H6238" i="11"/>
  <c r="H6234" i="11"/>
  <c r="H6230" i="11"/>
  <c r="H6226" i="11"/>
  <c r="H6222" i="11"/>
  <c r="H6218" i="11"/>
  <c r="H6214" i="11"/>
  <c r="H6210" i="11"/>
  <c r="H6206" i="11"/>
  <c r="H6202" i="11"/>
  <c r="H6198" i="11"/>
  <c r="H6194" i="11"/>
  <c r="H6190" i="11"/>
  <c r="H6186" i="11"/>
  <c r="H6182" i="11"/>
  <c r="H6178" i="11"/>
  <c r="H6174" i="11"/>
  <c r="H6170" i="11"/>
  <c r="H6166" i="11"/>
  <c r="H6162" i="11"/>
  <c r="H6158" i="11"/>
  <c r="H6154" i="11"/>
  <c r="H6150" i="11"/>
  <c r="H6146" i="11"/>
  <c r="H6142" i="11"/>
  <c r="H6138" i="11"/>
  <c r="H6134" i="11"/>
  <c r="H6130" i="11"/>
  <c r="H6126" i="11"/>
  <c r="H6122" i="11"/>
  <c r="H6118" i="11"/>
  <c r="H6114" i="11"/>
  <c r="H6110" i="11"/>
  <c r="H6106" i="11"/>
  <c r="H6102" i="11"/>
  <c r="H6098" i="11"/>
  <c r="H6094" i="11"/>
  <c r="H6090" i="11"/>
  <c r="H6086" i="11"/>
  <c r="H6082" i="11"/>
  <c r="H6078" i="11"/>
  <c r="H6074" i="11"/>
  <c r="H6070" i="11"/>
  <c r="H6066" i="11"/>
  <c r="H6062" i="11"/>
  <c r="H6058" i="11"/>
  <c r="H6054" i="11"/>
  <c r="H6050" i="11"/>
  <c r="H6046" i="11"/>
  <c r="H6042" i="11"/>
  <c r="H6038" i="11"/>
  <c r="H6034" i="11"/>
  <c r="H6030" i="11"/>
  <c r="H6026" i="11"/>
  <c r="H6022" i="11"/>
  <c r="H6018" i="11"/>
  <c r="H6014" i="11"/>
  <c r="H6010" i="11"/>
  <c r="H6006" i="11"/>
  <c r="H6002" i="11"/>
  <c r="H5998" i="11"/>
  <c r="H5994" i="11"/>
  <c r="H5990" i="11"/>
  <c r="H5986" i="11"/>
  <c r="H5982" i="11"/>
  <c r="H5978" i="11"/>
  <c r="H5974" i="11"/>
  <c r="H5970" i="11"/>
  <c r="H5966" i="11"/>
  <c r="H5962" i="11"/>
  <c r="H5958" i="11"/>
  <c r="H5954" i="11"/>
  <c r="H5950" i="11"/>
  <c r="H5946" i="11"/>
  <c r="H5942" i="11"/>
  <c r="H5938" i="11"/>
  <c r="H5934" i="11"/>
  <c r="H5930" i="11"/>
  <c r="H5926" i="11"/>
  <c r="H5922" i="11"/>
  <c r="H5918" i="11"/>
  <c r="H5914" i="11"/>
  <c r="H5910" i="11"/>
  <c r="H5906" i="11"/>
  <c r="H5902" i="11"/>
  <c r="H5898" i="11"/>
  <c r="H5894" i="11"/>
  <c r="H5890" i="11"/>
  <c r="H5886" i="11"/>
  <c r="H5882" i="11"/>
  <c r="H5878" i="11"/>
  <c r="H5874" i="11"/>
  <c r="H5870" i="11"/>
  <c r="H5866" i="11"/>
  <c r="H5862" i="11"/>
  <c r="H5858" i="11"/>
  <c r="H5854" i="11"/>
  <c r="H5850" i="11"/>
  <c r="H5846" i="11"/>
  <c r="H5842" i="11"/>
  <c r="H5838" i="11"/>
  <c r="H5834" i="11"/>
  <c r="H5830" i="11"/>
  <c r="H5826" i="11"/>
  <c r="H5822" i="11"/>
  <c r="H5818" i="11"/>
  <c r="H5814" i="11"/>
  <c r="H5810" i="11"/>
  <c r="H5806" i="11"/>
  <c r="H5802" i="11"/>
  <c r="H5798" i="11"/>
  <c r="H5794" i="11"/>
  <c r="H5790" i="11"/>
  <c r="H5786" i="11"/>
  <c r="H5782" i="11"/>
  <c r="H5778" i="11"/>
  <c r="H5774" i="11"/>
  <c r="H5770" i="11"/>
  <c r="H5766" i="11"/>
  <c r="H5762" i="11"/>
  <c r="H5758" i="11"/>
  <c r="H5754" i="11"/>
  <c r="H5750" i="11"/>
  <c r="H5746" i="11"/>
  <c r="H5742" i="11"/>
  <c r="H5738" i="11"/>
  <c r="H5734" i="11"/>
  <c r="H5730" i="11"/>
  <c r="H5726" i="11"/>
  <c r="H5722" i="11"/>
  <c r="H5718" i="11"/>
  <c r="H5714" i="11"/>
  <c r="H5710" i="11"/>
  <c r="H5706" i="11"/>
  <c r="H5702" i="11"/>
  <c r="H5698" i="11"/>
  <c r="H5694" i="11"/>
  <c r="H5690" i="11"/>
  <c r="H5686" i="11"/>
  <c r="H5682" i="11"/>
  <c r="H5678" i="11"/>
  <c r="H5674" i="11"/>
  <c r="H5670" i="11"/>
  <c r="H5666" i="11"/>
  <c r="H5662" i="11"/>
  <c r="H5658" i="11"/>
  <c r="H5654" i="11"/>
  <c r="H5650" i="11"/>
  <c r="H5646" i="11"/>
  <c r="H5642" i="11"/>
  <c r="H5638" i="11"/>
  <c r="H5634" i="11"/>
  <c r="H5630" i="11"/>
  <c r="H5626" i="11"/>
  <c r="H5622" i="11"/>
  <c r="H5618" i="11"/>
  <c r="H5614" i="11"/>
  <c r="H5610" i="11"/>
  <c r="H5606" i="11"/>
  <c r="H5602" i="11"/>
  <c r="H5598" i="11"/>
  <c r="H5594" i="11"/>
  <c r="H5590" i="11"/>
  <c r="H5586" i="11"/>
  <c r="H5582" i="11"/>
  <c r="H5578" i="11"/>
  <c r="H5574" i="11"/>
  <c r="H5570" i="11"/>
  <c r="H5566" i="11"/>
  <c r="H5562" i="11"/>
  <c r="H5558" i="11"/>
  <c r="H5554" i="11"/>
  <c r="H5550" i="11"/>
  <c r="H5546" i="11"/>
  <c r="H5542" i="11"/>
  <c r="H5538" i="11"/>
  <c r="H5534" i="11"/>
  <c r="H5530" i="11"/>
  <c r="H5526" i="11"/>
  <c r="H5522" i="11"/>
  <c r="H5518" i="11"/>
  <c r="H5514" i="11"/>
  <c r="H5510" i="11"/>
  <c r="H5506" i="11"/>
  <c r="H5502" i="11"/>
  <c r="H5498" i="11"/>
  <c r="H5494" i="11"/>
  <c r="H5490" i="11"/>
  <c r="H5486" i="11"/>
  <c r="H5482" i="11"/>
  <c r="H5478" i="11"/>
  <c r="H5474" i="11"/>
  <c r="H5470" i="11"/>
  <c r="H5466" i="11"/>
  <c r="H5462" i="11"/>
  <c r="H5458" i="11"/>
  <c r="H5454" i="11"/>
  <c r="H5450" i="11"/>
  <c r="H5446" i="11"/>
  <c r="H5442" i="11"/>
  <c r="H5438" i="11"/>
  <c r="H5434" i="11"/>
  <c r="H5430" i="11"/>
  <c r="H5426" i="11"/>
  <c r="H5422" i="11"/>
  <c r="H5418" i="11"/>
  <c r="H5414" i="11"/>
  <c r="H5410" i="11"/>
  <c r="H5406" i="11"/>
  <c r="H5402" i="11"/>
  <c r="H5398" i="11"/>
  <c r="H5394" i="11"/>
  <c r="H5390" i="11"/>
  <c r="H5386" i="11"/>
  <c r="H5382" i="11"/>
  <c r="H5378" i="11"/>
  <c r="H5374" i="11"/>
  <c r="H5370" i="11"/>
  <c r="H5366" i="11"/>
  <c r="H5362" i="11"/>
  <c r="H5358" i="11"/>
  <c r="H5354" i="11"/>
  <c r="H5350" i="11"/>
  <c r="H5346" i="11"/>
  <c r="H5342" i="11"/>
  <c r="H5338" i="11"/>
  <c r="H5334" i="11"/>
  <c r="H5330" i="11"/>
  <c r="H5326" i="11"/>
  <c r="H5322" i="11"/>
  <c r="H5318" i="11"/>
  <c r="H5314" i="11"/>
  <c r="H5310" i="11"/>
  <c r="H5306" i="11"/>
  <c r="H5302" i="11"/>
  <c r="H5298" i="11"/>
  <c r="H5294" i="11"/>
  <c r="H5290" i="11"/>
  <c r="H5286" i="11"/>
  <c r="H5282" i="11"/>
  <c r="H5278" i="11"/>
  <c r="H5274" i="11"/>
  <c r="H5270" i="11"/>
  <c r="H5266" i="11"/>
  <c r="H5262" i="11"/>
  <c r="H5258" i="11"/>
  <c r="H5254" i="11"/>
  <c r="H5250" i="11"/>
  <c r="H5246" i="11"/>
  <c r="H5242" i="11"/>
  <c r="H5238" i="11"/>
  <c r="H5234" i="11"/>
  <c r="H5230" i="11"/>
  <c r="H5226" i="11"/>
  <c r="H5222" i="11"/>
  <c r="H5218" i="11"/>
  <c r="H5214" i="11"/>
  <c r="H5210" i="11"/>
  <c r="H5206" i="11"/>
  <c r="H5202" i="11"/>
  <c r="H5198" i="11"/>
  <c r="H5194" i="11"/>
  <c r="H5190" i="11"/>
  <c r="H5186" i="11"/>
  <c r="H5182" i="11"/>
  <c r="H5178" i="11"/>
  <c r="H5174" i="11"/>
  <c r="H5170" i="11"/>
  <c r="H5166" i="11"/>
  <c r="H5162" i="11"/>
  <c r="H5158" i="11"/>
  <c r="H5154" i="11"/>
  <c r="H5150" i="11"/>
  <c r="H5146" i="11"/>
  <c r="H5142" i="11"/>
  <c r="H5138" i="11"/>
  <c r="H5134" i="11"/>
  <c r="H5130" i="11"/>
  <c r="H5126" i="11"/>
  <c r="H5122" i="11"/>
  <c r="H5118" i="11"/>
  <c r="H5114" i="11"/>
  <c r="H5110" i="11"/>
  <c r="H5106" i="11"/>
  <c r="H5102" i="11"/>
  <c r="H5098" i="11"/>
  <c r="H5094" i="11"/>
  <c r="H5090" i="11"/>
  <c r="H5086" i="11"/>
  <c r="H5082" i="11"/>
  <c r="H5078" i="11"/>
  <c r="H5074" i="11"/>
  <c r="H5070" i="11"/>
  <c r="H5066" i="11"/>
  <c r="H5062" i="11"/>
  <c r="H5058" i="11"/>
  <c r="H5054" i="11"/>
  <c r="H5050" i="11"/>
  <c r="H5046" i="11"/>
  <c r="H5042" i="11"/>
  <c r="H5038" i="11"/>
  <c r="H5034" i="11"/>
  <c r="H5030" i="11"/>
  <c r="H5026" i="11"/>
  <c r="H5022" i="11"/>
  <c r="H5018" i="11"/>
  <c r="H5014" i="11"/>
  <c r="H5010" i="11"/>
  <c r="H5006" i="11"/>
  <c r="H5002" i="11"/>
  <c r="H4998" i="11"/>
  <c r="H4994" i="11"/>
  <c r="H4990" i="11"/>
  <c r="H4986" i="11"/>
  <c r="H4982" i="11"/>
  <c r="H4978" i="11"/>
  <c r="H4974" i="11"/>
  <c r="H4970" i="11"/>
  <c r="H4966" i="11"/>
  <c r="H4962" i="11"/>
  <c r="H4958" i="11"/>
  <c r="H4954" i="11"/>
  <c r="H4950" i="11"/>
  <c r="H4946" i="11"/>
  <c r="H4942" i="11"/>
  <c r="H4938" i="11"/>
  <c r="H4934" i="11"/>
  <c r="H4930" i="11"/>
  <c r="H4926" i="11"/>
  <c r="H4922" i="11"/>
  <c r="H4918" i="11"/>
  <c r="H4914" i="11"/>
  <c r="H4910" i="11"/>
  <c r="H4906" i="11"/>
  <c r="H4902" i="11"/>
  <c r="H4898" i="11"/>
  <c r="H4894" i="11"/>
  <c r="H4890" i="11"/>
  <c r="H4886" i="11"/>
  <c r="H4882" i="11"/>
  <c r="H4878" i="11"/>
  <c r="H4874" i="11"/>
  <c r="H4870" i="11"/>
  <c r="H4866" i="11"/>
  <c r="H4862" i="11"/>
  <c r="H4858" i="11"/>
  <c r="H4854" i="11"/>
  <c r="H4850" i="11"/>
  <c r="H4846" i="11"/>
  <c r="H4842" i="11"/>
  <c r="H4838" i="11"/>
  <c r="H4834" i="11"/>
  <c r="H4830" i="11"/>
  <c r="H4826" i="11"/>
  <c r="H4822" i="11"/>
  <c r="H4818" i="11"/>
  <c r="H4814" i="11"/>
  <c r="H4810" i="11"/>
  <c r="H4806" i="11"/>
  <c r="H4802" i="11"/>
  <c r="H4798" i="11"/>
  <c r="H4794" i="11"/>
  <c r="H4790" i="11"/>
  <c r="H4786" i="11"/>
  <c r="H4782" i="11"/>
  <c r="H4778" i="11"/>
  <c r="H4774" i="11"/>
  <c r="H4770" i="11"/>
  <c r="H4766" i="11"/>
  <c r="H4762" i="11"/>
  <c r="H4758" i="11"/>
  <c r="H4754" i="11"/>
  <c r="H4750" i="11"/>
  <c r="H4746" i="11"/>
  <c r="H4742" i="11"/>
  <c r="H4738" i="11"/>
  <c r="H4734" i="11"/>
  <c r="H4730" i="11"/>
  <c r="H4726" i="11"/>
  <c r="H4722" i="11"/>
  <c r="H4718" i="11"/>
  <c r="H4714" i="11"/>
  <c r="H4710" i="11"/>
  <c r="H4706" i="11"/>
  <c r="H4702" i="11"/>
  <c r="H4698" i="11"/>
  <c r="H4694" i="11"/>
  <c r="H4690" i="11"/>
  <c r="H4686" i="11"/>
  <c r="H4682" i="11"/>
  <c r="H4678" i="11"/>
  <c r="H4674" i="11"/>
  <c r="H4670" i="11"/>
  <c r="H4666" i="11"/>
  <c r="H4662" i="11"/>
  <c r="H4658" i="11"/>
  <c r="H4654" i="11"/>
  <c r="H4650" i="11"/>
  <c r="H4646" i="11"/>
  <c r="H4642" i="11"/>
  <c r="H4638" i="11"/>
  <c r="H4634" i="11"/>
  <c r="H4630" i="11"/>
  <c r="H4626" i="11"/>
  <c r="H4622" i="11"/>
  <c r="H4618" i="11"/>
  <c r="H4614" i="11"/>
  <c r="H4610" i="11"/>
  <c r="H4606" i="11"/>
  <c r="H4602" i="11"/>
  <c r="H4598" i="11"/>
  <c r="H4594" i="11"/>
  <c r="H4590" i="11"/>
  <c r="H4586" i="11"/>
  <c r="H4582" i="11"/>
  <c r="H4578" i="11"/>
  <c r="H4574" i="11"/>
  <c r="H4570" i="11"/>
  <c r="H4566" i="11"/>
  <c r="H4562" i="11"/>
  <c r="H4558" i="11"/>
  <c r="H4554" i="11"/>
  <c r="H4550" i="11"/>
  <c r="H4546" i="11"/>
  <c r="H4542" i="11"/>
  <c r="H4538" i="11"/>
  <c r="H4534" i="11"/>
  <c r="H4530" i="11"/>
  <c r="H4526" i="11"/>
  <c r="H4522" i="11"/>
  <c r="H4518" i="11"/>
  <c r="H4514" i="11"/>
  <c r="H4510" i="11"/>
  <c r="H4506" i="11"/>
  <c r="H4502" i="11"/>
  <c r="H4498" i="11"/>
  <c r="H4494" i="11"/>
  <c r="H4490" i="11"/>
  <c r="H4486" i="11"/>
  <c r="H4482" i="11"/>
  <c r="H4478" i="11"/>
  <c r="H4474" i="11"/>
  <c r="H4470" i="11"/>
  <c r="H4466" i="11"/>
  <c r="H4462" i="11"/>
  <c r="H4458" i="11"/>
  <c r="H4454" i="11"/>
  <c r="H4450" i="11"/>
  <c r="H4446" i="11"/>
  <c r="H4442" i="11"/>
  <c r="H4438" i="11"/>
  <c r="H4434" i="11"/>
  <c r="H4430" i="11"/>
  <c r="H4426" i="11"/>
  <c r="H4422" i="11"/>
  <c r="H4418" i="11"/>
  <c r="H4414" i="11"/>
  <c r="H4410" i="11"/>
  <c r="H4406" i="11"/>
  <c r="H4402" i="11"/>
  <c r="H4398" i="11"/>
  <c r="H4394" i="11"/>
  <c r="H4390" i="11"/>
  <c r="H4386" i="11"/>
  <c r="H4382" i="11"/>
  <c r="H4378" i="11"/>
  <c r="H4374" i="11"/>
  <c r="H4370" i="11"/>
  <c r="H4366" i="11"/>
  <c r="H4362" i="11"/>
  <c r="H4358" i="11"/>
  <c r="H4354" i="11"/>
  <c r="H4350" i="11"/>
  <c r="H4346" i="11"/>
  <c r="H4342" i="11"/>
  <c r="H4338" i="11"/>
  <c r="H4334" i="11"/>
  <c r="H4330" i="11"/>
  <c r="H4326" i="11"/>
  <c r="H4322" i="11"/>
  <c r="H4318" i="11"/>
  <c r="H4314" i="11"/>
  <c r="H4310" i="11"/>
  <c r="H4306" i="11"/>
  <c r="H4302" i="11"/>
  <c r="H4298" i="11"/>
  <c r="H4294" i="11"/>
  <c r="H4290" i="11"/>
  <c r="H4286" i="11"/>
  <c r="H4282" i="11"/>
  <c r="H4278" i="11"/>
  <c r="H4274" i="11"/>
  <c r="H4270" i="11"/>
  <c r="H4266" i="11"/>
  <c r="H4262" i="11"/>
  <c r="H4258" i="11"/>
  <c r="H4254" i="11"/>
  <c r="H4250" i="11"/>
  <c r="H4246" i="11"/>
  <c r="H4242" i="11"/>
  <c r="H4238" i="11"/>
  <c r="H4234" i="11"/>
  <c r="H4230" i="11"/>
  <c r="H4226" i="11"/>
  <c r="H4222" i="11"/>
  <c r="H4218" i="11"/>
  <c r="H4214" i="11"/>
  <c r="H4210" i="11"/>
  <c r="H4206" i="11"/>
  <c r="H4202" i="11"/>
  <c r="H4198" i="11"/>
  <c r="H4194" i="11"/>
  <c r="H4190" i="11"/>
  <c r="H4186" i="11"/>
  <c r="H4182" i="11"/>
  <c r="H4178" i="11"/>
  <c r="H4174" i="11"/>
  <c r="H4170" i="11"/>
  <c r="H4166" i="11"/>
  <c r="H4162" i="11"/>
  <c r="H4158" i="11"/>
  <c r="H4154" i="11"/>
  <c r="H4150" i="11"/>
  <c r="H4146" i="11"/>
  <c r="H4142" i="11"/>
  <c r="H4138" i="11"/>
  <c r="H4134" i="11"/>
  <c r="H4130" i="11"/>
  <c r="H4126" i="11"/>
  <c r="H4122" i="11"/>
  <c r="H4118" i="11"/>
  <c r="H4114" i="11"/>
  <c r="H4110" i="11"/>
  <c r="H4106" i="11"/>
  <c r="H4102" i="11"/>
  <c r="H4098" i="11"/>
  <c r="H4094" i="11"/>
  <c r="H4090" i="11"/>
  <c r="H4086" i="11"/>
  <c r="H4082" i="11"/>
  <c r="H4078" i="11"/>
  <c r="H4074" i="11"/>
  <c r="H4070" i="11"/>
  <c r="H4066" i="11"/>
  <c r="H4062" i="11"/>
  <c r="H4058" i="11"/>
  <c r="H4054" i="11"/>
  <c r="H4050" i="11"/>
  <c r="H4046" i="11"/>
  <c r="H4042" i="11"/>
  <c r="H4038" i="11"/>
  <c r="H4034" i="11"/>
  <c r="H4030" i="11"/>
  <c r="H4026" i="11"/>
  <c r="H4022" i="11"/>
  <c r="H4018" i="11"/>
  <c r="H4014" i="11"/>
  <c r="H4010" i="11"/>
  <c r="H4006" i="11"/>
  <c r="H4002" i="11"/>
  <c r="H3998" i="11"/>
  <c r="H3994" i="11"/>
  <c r="H3990" i="11"/>
  <c r="H3986" i="11"/>
  <c r="H3982" i="11"/>
  <c r="H3978" i="11"/>
  <c r="H3974" i="11"/>
  <c r="H3970" i="11"/>
  <c r="H3966" i="11"/>
  <c r="H3962" i="11"/>
  <c r="H3958" i="11"/>
  <c r="H3954" i="11"/>
  <c r="H3950" i="11"/>
  <c r="H3946" i="11"/>
  <c r="H3942" i="11"/>
  <c r="H3938" i="11"/>
  <c r="H3934" i="11"/>
  <c r="H3930" i="11"/>
  <c r="H3926" i="11"/>
  <c r="H3922" i="11"/>
  <c r="H3918" i="11"/>
  <c r="H3914" i="11"/>
  <c r="H3910" i="11"/>
  <c r="H3906" i="11"/>
  <c r="H3902" i="11"/>
  <c r="H3898" i="11"/>
  <c r="H3894" i="11"/>
  <c r="H3890" i="11"/>
  <c r="H3886" i="11"/>
  <c r="H3882" i="11"/>
  <c r="H3878" i="11"/>
  <c r="H3874" i="11"/>
  <c r="H3870" i="11"/>
  <c r="H3866" i="11"/>
  <c r="H3862" i="11"/>
  <c r="H3858" i="11"/>
  <c r="H3854" i="11"/>
  <c r="H3850" i="11"/>
  <c r="H3846" i="11"/>
  <c r="H3842" i="11"/>
  <c r="H3838" i="11"/>
  <c r="H3834" i="11"/>
  <c r="H3830" i="11"/>
  <c r="H3826" i="11"/>
  <c r="H3822" i="11"/>
  <c r="H3818" i="11"/>
  <c r="H3814" i="11"/>
  <c r="H3810" i="11"/>
  <c r="H3806" i="11"/>
  <c r="H3802" i="11"/>
  <c r="H3798" i="11"/>
  <c r="H3794" i="11"/>
  <c r="H3790" i="11"/>
  <c r="H3786" i="11"/>
  <c r="H3782" i="11"/>
  <c r="H3778" i="11"/>
  <c r="H3774" i="11"/>
  <c r="H3770" i="11"/>
  <c r="H3766" i="11"/>
  <c r="H3762" i="11"/>
  <c r="H3758" i="11"/>
  <c r="H3754" i="11"/>
  <c r="H3750" i="11"/>
  <c r="H3746" i="11"/>
  <c r="H3742" i="11"/>
  <c r="H3738" i="11"/>
  <c r="H3734" i="11"/>
  <c r="H3730" i="11"/>
  <c r="H3726" i="11"/>
  <c r="H3722" i="11"/>
  <c r="H3718" i="11"/>
  <c r="H3714" i="11"/>
  <c r="H3710" i="11"/>
  <c r="H3706" i="11"/>
  <c r="H3702" i="11"/>
  <c r="H3698" i="11"/>
  <c r="H3694" i="11"/>
  <c r="H3690" i="11"/>
  <c r="H3686" i="11"/>
  <c r="H3682" i="11"/>
  <c r="H3678" i="11"/>
  <c r="H3674" i="11"/>
  <c r="H3670" i="11"/>
  <c r="H3666" i="11"/>
  <c r="H3662" i="11"/>
  <c r="H3658" i="11"/>
  <c r="H3654" i="11"/>
  <c r="H3650" i="11"/>
  <c r="H3646" i="11"/>
  <c r="H3642" i="11"/>
  <c r="H3638" i="11"/>
  <c r="H3634" i="11"/>
  <c r="H3630" i="11"/>
  <c r="H3626" i="11"/>
  <c r="H3622" i="11"/>
  <c r="H3618" i="11"/>
  <c r="H3614" i="11"/>
  <c r="H3610" i="11"/>
  <c r="H3606" i="11"/>
  <c r="H3602" i="11"/>
  <c r="H3598" i="11"/>
  <c r="H3594" i="11"/>
  <c r="H3590" i="11"/>
  <c r="H3586" i="11"/>
  <c r="H3582" i="11"/>
  <c r="H3578" i="11"/>
  <c r="H3574" i="11"/>
  <c r="H3570" i="11"/>
  <c r="H3566" i="11"/>
  <c r="H3562" i="11"/>
  <c r="H3558" i="11"/>
  <c r="H3554" i="11"/>
  <c r="H3550" i="11"/>
  <c r="H3546" i="11"/>
  <c r="H3542" i="11"/>
  <c r="H3538" i="11"/>
  <c r="H3534" i="11"/>
  <c r="H3530" i="11"/>
  <c r="H3526" i="11"/>
  <c r="H3522" i="11"/>
  <c r="H3518" i="11"/>
  <c r="H3514" i="11"/>
  <c r="H3510" i="11"/>
  <c r="H3506" i="11"/>
  <c r="H3502" i="11"/>
  <c r="H3498" i="11"/>
  <c r="H3494" i="11"/>
  <c r="H3490" i="11"/>
  <c r="H10012" i="11"/>
  <c r="H10008" i="11"/>
  <c r="H10004" i="11"/>
  <c r="H10000" i="11"/>
  <c r="H9996" i="11"/>
  <c r="H9992" i="11"/>
  <c r="H9988" i="11"/>
  <c r="H9984" i="11"/>
  <c r="H9980" i="11"/>
  <c r="H9976" i="11"/>
  <c r="H9972" i="11"/>
  <c r="H9968" i="11"/>
  <c r="H9964" i="11"/>
  <c r="H9960" i="11"/>
  <c r="H9956" i="11"/>
  <c r="H9952" i="11"/>
  <c r="H9948" i="11"/>
  <c r="H9944" i="11"/>
  <c r="H9940" i="11"/>
  <c r="H9936" i="11"/>
  <c r="H9932" i="11"/>
  <c r="H9928" i="11"/>
  <c r="H9924" i="11"/>
  <c r="H9920" i="11"/>
  <c r="H9916" i="11"/>
  <c r="H9912" i="11"/>
  <c r="H9908" i="11"/>
  <c r="H9904" i="11"/>
  <c r="H9900" i="11"/>
  <c r="H9896" i="11"/>
  <c r="H9892" i="11"/>
  <c r="H9888" i="11"/>
  <c r="H9884" i="11"/>
  <c r="H9880" i="11"/>
  <c r="H9876" i="11"/>
  <c r="H9872" i="11"/>
  <c r="H9868" i="11"/>
  <c r="H9864" i="11"/>
  <c r="H9860" i="11"/>
  <c r="H9856" i="11"/>
  <c r="H9852" i="11"/>
  <c r="H9848" i="11"/>
  <c r="H9844" i="11"/>
  <c r="H9840" i="11"/>
  <c r="H9836" i="11"/>
  <c r="H9832" i="11"/>
  <c r="H9828" i="11"/>
  <c r="H9824" i="11"/>
  <c r="H9820" i="11"/>
  <c r="H9816" i="11"/>
  <c r="H9812" i="11"/>
  <c r="H9808" i="11"/>
  <c r="H9804" i="11"/>
  <c r="H9800" i="11"/>
  <c r="H9796" i="11"/>
  <c r="H9792" i="11"/>
  <c r="H9788" i="11"/>
  <c r="H9784" i="11"/>
  <c r="H9780" i="11"/>
  <c r="H9776" i="11"/>
  <c r="H9772" i="11"/>
  <c r="H9768" i="11"/>
  <c r="H9764" i="11"/>
  <c r="H9760" i="11"/>
  <c r="H9756" i="11"/>
  <c r="H9752" i="11"/>
  <c r="H9748" i="11"/>
  <c r="H9744" i="11"/>
  <c r="H9740" i="11"/>
  <c r="H9736" i="11"/>
  <c r="H9732" i="11"/>
  <c r="H9728" i="11"/>
  <c r="H9724" i="11"/>
  <c r="H9720" i="11"/>
  <c r="H9716" i="11"/>
  <c r="H9712" i="11"/>
  <c r="H9708" i="11"/>
  <c r="H9704" i="11"/>
  <c r="H9700" i="11"/>
  <c r="H9696" i="11"/>
  <c r="H9692" i="11"/>
  <c r="H9688" i="11"/>
  <c r="H9684" i="11"/>
  <c r="H9680" i="11"/>
  <c r="H9676" i="11"/>
  <c r="H9672" i="11"/>
  <c r="H9668" i="11"/>
  <c r="H9664" i="11"/>
  <c r="H9660" i="11"/>
  <c r="H9656" i="11"/>
  <c r="H9652" i="11"/>
  <c r="H9648" i="11"/>
  <c r="H9644" i="11"/>
  <c r="H9640" i="11"/>
  <c r="H9636" i="11"/>
  <c r="H9632" i="11"/>
  <c r="H9628" i="11"/>
  <c r="H9624" i="11"/>
  <c r="H9620" i="11"/>
  <c r="H9616" i="11"/>
  <c r="H9612" i="11"/>
  <c r="H9608" i="11"/>
  <c r="H9604" i="11"/>
  <c r="H9600" i="11"/>
  <c r="H9596" i="11"/>
  <c r="H9592" i="11"/>
  <c r="H9588" i="11"/>
  <c r="H9584" i="11"/>
  <c r="H9580" i="11"/>
  <c r="H9576" i="11"/>
  <c r="H9572" i="11"/>
  <c r="H9568" i="11"/>
  <c r="H9564" i="11"/>
  <c r="H9560" i="11"/>
  <c r="H9556" i="11"/>
  <c r="H9552" i="11"/>
  <c r="H9548" i="11"/>
  <c r="H9544" i="11"/>
  <c r="H9540" i="11"/>
  <c r="H9536" i="11"/>
  <c r="H9532" i="11"/>
  <c r="H9528" i="11"/>
  <c r="H9524" i="11"/>
  <c r="H9520" i="11"/>
  <c r="H9516" i="11"/>
  <c r="H9512" i="11"/>
  <c r="H9508" i="11"/>
  <c r="H9504" i="11"/>
  <c r="H9500" i="11"/>
  <c r="H9496" i="11"/>
  <c r="H9492" i="11"/>
  <c r="H9488" i="11"/>
  <c r="H9484" i="11"/>
  <c r="H9480" i="11"/>
  <c r="H9476" i="11"/>
  <c r="H9472" i="11"/>
  <c r="H9468" i="11"/>
  <c r="H9464" i="11"/>
  <c r="H9460" i="11"/>
  <c r="H9456" i="11"/>
  <c r="H9452" i="11"/>
  <c r="H9448" i="11"/>
  <c r="H9444" i="11"/>
  <c r="H9440" i="11"/>
  <c r="H9436" i="11"/>
  <c r="H9432" i="11"/>
  <c r="H9428" i="11"/>
  <c r="H9424" i="11"/>
  <c r="H9420" i="11"/>
  <c r="H9416" i="11"/>
  <c r="H9412" i="11"/>
  <c r="H9408" i="11"/>
  <c r="H9404" i="11"/>
  <c r="H9400" i="11"/>
  <c r="H9396" i="11"/>
  <c r="H9392" i="11"/>
  <c r="H9388" i="11"/>
  <c r="H9384" i="11"/>
  <c r="H9380" i="11"/>
  <c r="H9376" i="11"/>
  <c r="H9372" i="11"/>
  <c r="H9368" i="11"/>
  <c r="H9364" i="11"/>
  <c r="H9360" i="11"/>
  <c r="H9356" i="11"/>
  <c r="H9352" i="11"/>
  <c r="H9348" i="11"/>
  <c r="H9344" i="11"/>
  <c r="H9340" i="11"/>
  <c r="H9336" i="11"/>
  <c r="H9332" i="11"/>
  <c r="H9328" i="11"/>
  <c r="H9324" i="11"/>
  <c r="H9320" i="11"/>
  <c r="H9316" i="11"/>
  <c r="H9312" i="11"/>
  <c r="H9308" i="11"/>
  <c r="H9304" i="11"/>
  <c r="H9300" i="11"/>
  <c r="H9296" i="11"/>
  <c r="H9292" i="11"/>
  <c r="H9288" i="11"/>
  <c r="H9284" i="11"/>
  <c r="H9280" i="11"/>
  <c r="H9276" i="11"/>
  <c r="H9272" i="11"/>
  <c r="H9268" i="11"/>
  <c r="H9264" i="11"/>
  <c r="H9260" i="11"/>
  <c r="H9256" i="11"/>
  <c r="H9252" i="11"/>
  <c r="H9248" i="11"/>
  <c r="H9244" i="11"/>
  <c r="H9240" i="11"/>
  <c r="H9236" i="11"/>
  <c r="H9232" i="11"/>
  <c r="H9228" i="11"/>
  <c r="H9224" i="11"/>
  <c r="H9220" i="11"/>
  <c r="H9216" i="11"/>
  <c r="H9212" i="11"/>
  <c r="H9208" i="11"/>
  <c r="H9204" i="11"/>
  <c r="H9200" i="11"/>
  <c r="H9196" i="11"/>
  <c r="H9192" i="11"/>
  <c r="H9188" i="11"/>
  <c r="H9184" i="11"/>
  <c r="H9180" i="11"/>
  <c r="H9176" i="11"/>
  <c r="H9172" i="11"/>
  <c r="H9168" i="11"/>
  <c r="H9164" i="11"/>
  <c r="H9160" i="11"/>
  <c r="H9156" i="11"/>
  <c r="H9152" i="11"/>
  <c r="H9148" i="11"/>
  <c r="H9144" i="11"/>
  <c r="H9140" i="11"/>
  <c r="H9136" i="11"/>
  <c r="H9132" i="11"/>
  <c r="H9128" i="11"/>
  <c r="H9124" i="11"/>
  <c r="H9120" i="11"/>
  <c r="H9116" i="11"/>
  <c r="H9112" i="11"/>
  <c r="H9108" i="11"/>
  <c r="H9104" i="11"/>
  <c r="H9100" i="11"/>
  <c r="H9096" i="11"/>
  <c r="H9092" i="11"/>
  <c r="H9088" i="11"/>
  <c r="H9084" i="11"/>
  <c r="H9080" i="11"/>
  <c r="H9076" i="11"/>
  <c r="H9072" i="11"/>
  <c r="H9068" i="11"/>
  <c r="H9064" i="11"/>
  <c r="H9060" i="11"/>
  <c r="H9056" i="11"/>
  <c r="H9052" i="11"/>
  <c r="H9048" i="11"/>
  <c r="H9044" i="11"/>
  <c r="H9040" i="11"/>
  <c r="H9036" i="11"/>
  <c r="H9032" i="11"/>
  <c r="H9028" i="11"/>
  <c r="H9024" i="11"/>
  <c r="H9020" i="11"/>
  <c r="H9016" i="11"/>
  <c r="H9012" i="11"/>
  <c r="H9008" i="11"/>
  <c r="H9004" i="11"/>
  <c r="H9000" i="11"/>
  <c r="H8996" i="11"/>
  <c r="H8992" i="11"/>
  <c r="H8988" i="11"/>
  <c r="H8984" i="11"/>
  <c r="H8980" i="11"/>
  <c r="H8976" i="11"/>
  <c r="H8972" i="11"/>
  <c r="H8968" i="11"/>
  <c r="H8964" i="11"/>
  <c r="H8960" i="11"/>
  <c r="H8956" i="11"/>
  <c r="H8952" i="11"/>
  <c r="H8948" i="11"/>
  <c r="H8944" i="11"/>
  <c r="H8940" i="11"/>
  <c r="H8936" i="11"/>
  <c r="H8932" i="11"/>
  <c r="H8928" i="11"/>
  <c r="H8924" i="11"/>
  <c r="H8920" i="11"/>
  <c r="H8916" i="11"/>
  <c r="H8912" i="11"/>
  <c r="H8908" i="11"/>
  <c r="H8904" i="11"/>
  <c r="H8900" i="11"/>
  <c r="H8896" i="11"/>
  <c r="H8892" i="11"/>
  <c r="H8888" i="11"/>
  <c r="H8884" i="11"/>
  <c r="H8880" i="11"/>
  <c r="H8876" i="11"/>
  <c r="H8872" i="11"/>
  <c r="H8868" i="11"/>
  <c r="H8864" i="11"/>
  <c r="H8860" i="11"/>
  <c r="H8856" i="11"/>
  <c r="H8852" i="11"/>
  <c r="H8848" i="11"/>
  <c r="H8844" i="11"/>
  <c r="H8840" i="11"/>
  <c r="H8836" i="11"/>
  <c r="H8832" i="11"/>
  <c r="H8828" i="11"/>
  <c r="H8824" i="11"/>
  <c r="H8820" i="11"/>
  <c r="H8816" i="11"/>
  <c r="H8812" i="11"/>
  <c r="H8808" i="11"/>
  <c r="H8804" i="11"/>
  <c r="H8800" i="11"/>
  <c r="H8796" i="11"/>
  <c r="H8792" i="11"/>
  <c r="H8788" i="11"/>
  <c r="H8784" i="11"/>
  <c r="H8780" i="11"/>
  <c r="H8776" i="11"/>
  <c r="H8772" i="11"/>
  <c r="H8768" i="11"/>
  <c r="H8764" i="11"/>
  <c r="H8760" i="11"/>
  <c r="H8756" i="11"/>
  <c r="H8752" i="11"/>
  <c r="H8748" i="11"/>
  <c r="H8744" i="11"/>
  <c r="H8740" i="11"/>
  <c r="H8736" i="11"/>
  <c r="H8732" i="11"/>
  <c r="H8728" i="11"/>
  <c r="H8724" i="11"/>
  <c r="H8720" i="11"/>
  <c r="H8716" i="11"/>
  <c r="H8712" i="11"/>
  <c r="H8708" i="11"/>
  <c r="H8704" i="11"/>
  <c r="H8700" i="11"/>
  <c r="H8696" i="11"/>
  <c r="H8692" i="11"/>
  <c r="H8688" i="11"/>
  <c r="H8684" i="11"/>
  <c r="H8680" i="11"/>
  <c r="H8676" i="11"/>
  <c r="H8672" i="11"/>
  <c r="H8668" i="11"/>
  <c r="H8664" i="11"/>
  <c r="H8660" i="11"/>
  <c r="H8656" i="11"/>
  <c r="H8652" i="11"/>
  <c r="H8648" i="11"/>
  <c r="H8644" i="11"/>
  <c r="H8640" i="11"/>
  <c r="H8636" i="11"/>
  <c r="H8632" i="11"/>
  <c r="H8628" i="11"/>
  <c r="H8624" i="11"/>
  <c r="H8620" i="11"/>
  <c r="H8616" i="11"/>
  <c r="H8612" i="11"/>
  <c r="H8608" i="11"/>
  <c r="H8604" i="11"/>
  <c r="H8600" i="11"/>
  <c r="H8596" i="11"/>
  <c r="H8592" i="11"/>
  <c r="H8588" i="11"/>
  <c r="H8584" i="11"/>
  <c r="H8580" i="11"/>
  <c r="H8576" i="11"/>
  <c r="H8572" i="11"/>
  <c r="H8568" i="11"/>
  <c r="H8564" i="11"/>
  <c r="H8560" i="11"/>
  <c r="H8556" i="11"/>
  <c r="H8552" i="11"/>
  <c r="H8548" i="11"/>
  <c r="H8544" i="11"/>
  <c r="H8540" i="11"/>
  <c r="H8536" i="11"/>
  <c r="H8532" i="11"/>
  <c r="H8528" i="11"/>
  <c r="H8524" i="11"/>
  <c r="H8520" i="11"/>
  <c r="H8516" i="11"/>
  <c r="H8512" i="11"/>
  <c r="H8508" i="11"/>
  <c r="H8504" i="11"/>
  <c r="H8500" i="11"/>
  <c r="H8496" i="11"/>
  <c r="H8492" i="11"/>
  <c r="H8488" i="11"/>
  <c r="H8484" i="11"/>
  <c r="H8480" i="11"/>
  <c r="H8476" i="11"/>
  <c r="H8472" i="11"/>
  <c r="H8468" i="11"/>
  <c r="H8464" i="11"/>
  <c r="H8460" i="11"/>
  <c r="H8456" i="11"/>
  <c r="H8452" i="11"/>
  <c r="H8448" i="11"/>
  <c r="H8444" i="11"/>
  <c r="H8440" i="11"/>
  <c r="H8436" i="11"/>
  <c r="H8432" i="11"/>
  <c r="H8428" i="11"/>
  <c r="H8424" i="11"/>
  <c r="H8420" i="11"/>
  <c r="H8416" i="11"/>
  <c r="H8412" i="11"/>
  <c r="H8408" i="11"/>
  <c r="H8404" i="11"/>
  <c r="H8400" i="11"/>
  <c r="H8396" i="11"/>
  <c r="H8392" i="11"/>
  <c r="H8388" i="11"/>
  <c r="H8384" i="11"/>
  <c r="H8380" i="11"/>
  <c r="H8376" i="11"/>
  <c r="H8372" i="11"/>
  <c r="H8368" i="11"/>
  <c r="H8364" i="11"/>
  <c r="H8360" i="11"/>
  <c r="H8356" i="11"/>
  <c r="H8352" i="11"/>
  <c r="H8348" i="11"/>
  <c r="H8344" i="11"/>
  <c r="H8340" i="11"/>
  <c r="H8336" i="11"/>
  <c r="H8332" i="11"/>
  <c r="H8328" i="11"/>
  <c r="H8324" i="11"/>
  <c r="H8320" i="11"/>
  <c r="H8316" i="11"/>
  <c r="H8312" i="11"/>
  <c r="H8308" i="11"/>
  <c r="H8304" i="11"/>
  <c r="H8300" i="11"/>
  <c r="H8296" i="11"/>
  <c r="H8292" i="11"/>
  <c r="H8288" i="11"/>
  <c r="H8284" i="11"/>
  <c r="H8280" i="11"/>
  <c r="H8276" i="11"/>
  <c r="H8272" i="11"/>
  <c r="H8268" i="11"/>
  <c r="H8264" i="11"/>
  <c r="H8260" i="11"/>
  <c r="H8256" i="11"/>
  <c r="H8252" i="11"/>
  <c r="H8248" i="11"/>
  <c r="H8244" i="11"/>
  <c r="H8240" i="11"/>
  <c r="H8236" i="11"/>
  <c r="H8232" i="11"/>
  <c r="H8228" i="11"/>
  <c r="H8224" i="11"/>
  <c r="H8220" i="11"/>
  <c r="H8216" i="11"/>
  <c r="H8212" i="11"/>
  <c r="H8208" i="11"/>
  <c r="H8204" i="11"/>
  <c r="H8200" i="11"/>
  <c r="H8196" i="11"/>
  <c r="H8192" i="11"/>
  <c r="H8188" i="11"/>
  <c r="H8184" i="11"/>
  <c r="H8180" i="11"/>
  <c r="H8176" i="11"/>
  <c r="H8172" i="11"/>
  <c r="H8168" i="11"/>
  <c r="H8164" i="11"/>
  <c r="H8160" i="11"/>
  <c r="H8156" i="11"/>
  <c r="H8152" i="11"/>
  <c r="H8148" i="11"/>
  <c r="H8144" i="11"/>
  <c r="H8140" i="11"/>
  <c r="H8136" i="11"/>
  <c r="H8132" i="11"/>
  <c r="H8128" i="11"/>
  <c r="H8124" i="11"/>
  <c r="H8120" i="11"/>
  <c r="H8116" i="11"/>
  <c r="H8112" i="11"/>
  <c r="H8108" i="11"/>
  <c r="H8104" i="11"/>
  <c r="H8100" i="11"/>
  <c r="H8096" i="11"/>
  <c r="H8092" i="11"/>
  <c r="H8088" i="11"/>
  <c r="H8084" i="11"/>
  <c r="H8080" i="11"/>
  <c r="H8076" i="11"/>
  <c r="H8072" i="11"/>
  <c r="H8068" i="11"/>
  <c r="H8064" i="11"/>
  <c r="H8060" i="11"/>
  <c r="H8056" i="11"/>
  <c r="H8052" i="11"/>
  <c r="H8048" i="11"/>
  <c r="H8044" i="11"/>
  <c r="H8040" i="11"/>
  <c r="H8036" i="11"/>
  <c r="H8032" i="11"/>
  <c r="H8028" i="11"/>
  <c r="H8024" i="11"/>
  <c r="H8020" i="11"/>
  <c r="H8016" i="11"/>
  <c r="H8012" i="11"/>
  <c r="H8008" i="11"/>
  <c r="H8004" i="11"/>
  <c r="H8000" i="11"/>
  <c r="H7996" i="11"/>
  <c r="H7992" i="11"/>
  <c r="H7988" i="11"/>
  <c r="H7984" i="11"/>
  <c r="H7980" i="11"/>
  <c r="H7976" i="11"/>
  <c r="H7972" i="11"/>
  <c r="H7968" i="11"/>
  <c r="H7964" i="11"/>
  <c r="H7960" i="11"/>
  <c r="H7956" i="11"/>
  <c r="H7952" i="11"/>
  <c r="H7948" i="11"/>
  <c r="H7944" i="11"/>
  <c r="H7940" i="11"/>
  <c r="H7936" i="11"/>
  <c r="H7932" i="11"/>
  <c r="H7928" i="11"/>
  <c r="H7924" i="11"/>
  <c r="H7920" i="11"/>
  <c r="H7916" i="11"/>
  <c r="H7912" i="11"/>
  <c r="H7908" i="11"/>
  <c r="H7904" i="11"/>
  <c r="H7900" i="11"/>
  <c r="H7896" i="11"/>
  <c r="H7892" i="11"/>
  <c r="H7888" i="11"/>
  <c r="H7884" i="11"/>
  <c r="H7880" i="11"/>
  <c r="H7876" i="11"/>
  <c r="H7872" i="11"/>
  <c r="H7868" i="11"/>
  <c r="H7864" i="11"/>
  <c r="H7860" i="11"/>
  <c r="H7856" i="11"/>
  <c r="H7852" i="11"/>
  <c r="H7848" i="11"/>
  <c r="H7844" i="11"/>
  <c r="H7840" i="11"/>
  <c r="H7836" i="11"/>
  <c r="H7832" i="11"/>
  <c r="H7828" i="11"/>
  <c r="H7824" i="11"/>
  <c r="H7820" i="11"/>
  <c r="H7816" i="11"/>
  <c r="H7812" i="11"/>
  <c r="H7808" i="11"/>
  <c r="H7804" i="11"/>
  <c r="H7800" i="11"/>
  <c r="H7796" i="11"/>
  <c r="H7792" i="11"/>
  <c r="H7788" i="11"/>
  <c r="H7784" i="11"/>
  <c r="H7780" i="11"/>
  <c r="H7776" i="11"/>
  <c r="H7772" i="11"/>
  <c r="H7768" i="11"/>
  <c r="H7764" i="11"/>
  <c r="H7760" i="11"/>
  <c r="H7756" i="11"/>
  <c r="H7752" i="11"/>
  <c r="H7748" i="11"/>
  <c r="H7744" i="11"/>
  <c r="H7740" i="11"/>
  <c r="H7736" i="11"/>
  <c r="H7732" i="11"/>
  <c r="H7728" i="11"/>
  <c r="H7724" i="11"/>
  <c r="H7720" i="11"/>
  <c r="H7716" i="11"/>
  <c r="H7712" i="11"/>
  <c r="H7708" i="11"/>
  <c r="H7704" i="11"/>
  <c r="H7700" i="11"/>
  <c r="H7696" i="11"/>
  <c r="H7692" i="11"/>
  <c r="H7688" i="11"/>
  <c r="H7684" i="11"/>
  <c r="H7680" i="11"/>
  <c r="H7676" i="11"/>
  <c r="H7672" i="11"/>
  <c r="H7668" i="11"/>
  <c r="H7664" i="11"/>
  <c r="H7660" i="11"/>
  <c r="H7656" i="11"/>
  <c r="H7652" i="11"/>
  <c r="H7648" i="11"/>
  <c r="H7644" i="11"/>
  <c r="H7640" i="11"/>
  <c r="H7636" i="11"/>
  <c r="H7632" i="11"/>
  <c r="H7628" i="11"/>
  <c r="H7624" i="11"/>
  <c r="H7620" i="11"/>
  <c r="H7616" i="11"/>
  <c r="H7612" i="11"/>
  <c r="H7608" i="11"/>
  <c r="H7604" i="11"/>
  <c r="H7600" i="11"/>
  <c r="H7596" i="11"/>
  <c r="H7592" i="11"/>
  <c r="H7588" i="11"/>
  <c r="H7584" i="11"/>
  <c r="H7580" i="11"/>
  <c r="H7576" i="11"/>
  <c r="H7572" i="11"/>
  <c r="H7568" i="11"/>
  <c r="H7564" i="11"/>
  <c r="H7560" i="11"/>
  <c r="H7556" i="11"/>
  <c r="H7552" i="11"/>
  <c r="H7548" i="11"/>
  <c r="H7544" i="11"/>
  <c r="H7540" i="11"/>
  <c r="H7536" i="11"/>
  <c r="H7532" i="11"/>
  <c r="H7528" i="11"/>
  <c r="H7524" i="11"/>
  <c r="H7520" i="11"/>
  <c r="H7516" i="11"/>
  <c r="H7512" i="11"/>
  <c r="H7508" i="11"/>
  <c r="H7504" i="11"/>
  <c r="H7500" i="11"/>
  <c r="H7496" i="11"/>
  <c r="H7492" i="11"/>
  <c r="H7488" i="11"/>
  <c r="H7484" i="11"/>
  <c r="H7480" i="11"/>
  <c r="H7476" i="11"/>
  <c r="H7472" i="11"/>
  <c r="H7468" i="11"/>
  <c r="H7464" i="11"/>
  <c r="H7460" i="11"/>
  <c r="H7456" i="11"/>
  <c r="H7452" i="11"/>
  <c r="H7448" i="11"/>
  <c r="H7444" i="11"/>
  <c r="H7440" i="11"/>
  <c r="H7436" i="11"/>
  <c r="H7432" i="11"/>
  <c r="H7428" i="11"/>
  <c r="H7424" i="11"/>
  <c r="H7420" i="11"/>
  <c r="H7416" i="11"/>
  <c r="H7412" i="11"/>
  <c r="H7408" i="11"/>
  <c r="H7404" i="11"/>
  <c r="H7400" i="11"/>
  <c r="H7396" i="11"/>
  <c r="H7392" i="11"/>
  <c r="H7388" i="11"/>
  <c r="H7384" i="11"/>
  <c r="H7380" i="11"/>
  <c r="H7376" i="11"/>
  <c r="H7372" i="11"/>
  <c r="H7368" i="11"/>
  <c r="H7364" i="11"/>
  <c r="H7360" i="11"/>
  <c r="H7356" i="11"/>
  <c r="H7352" i="11"/>
  <c r="H7348" i="11"/>
  <c r="H7344" i="11"/>
  <c r="H7340" i="11"/>
  <c r="H7336" i="11"/>
  <c r="H7332" i="11"/>
  <c r="H7328" i="11"/>
  <c r="H7324" i="11"/>
  <c r="H7320" i="11"/>
  <c r="H7316" i="11"/>
  <c r="H7312" i="11"/>
  <c r="H7308" i="11"/>
  <c r="H7304" i="11"/>
  <c r="H7300" i="11"/>
  <c r="H7296" i="11"/>
  <c r="H7292" i="11"/>
  <c r="H7288" i="11"/>
  <c r="H7284" i="11"/>
  <c r="H7280" i="11"/>
  <c r="H7276" i="11"/>
  <c r="H7272" i="11"/>
  <c r="H7268" i="11"/>
  <c r="H7264" i="11"/>
  <c r="H7260" i="11"/>
  <c r="H7256" i="11"/>
  <c r="H7252" i="11"/>
  <c r="H7248" i="11"/>
  <c r="H7244" i="11"/>
  <c r="H7240" i="11"/>
  <c r="H7236" i="11"/>
  <c r="H7232" i="11"/>
  <c r="H7228" i="11"/>
  <c r="H7224" i="11"/>
  <c r="H7220" i="11"/>
  <c r="H7216" i="11"/>
  <c r="H7212" i="11"/>
  <c r="H7208" i="11"/>
  <c r="H7204" i="11"/>
  <c r="H7200" i="11"/>
  <c r="H7196" i="11"/>
  <c r="H7192" i="11"/>
  <c r="H7188" i="11"/>
  <c r="H7184" i="11"/>
  <c r="H7180" i="11"/>
  <c r="H7176" i="11"/>
  <c r="H7172" i="11"/>
  <c r="H7168" i="11"/>
  <c r="H7164" i="11"/>
  <c r="H7160" i="11"/>
  <c r="H7156" i="11"/>
  <c r="H7152" i="11"/>
  <c r="H7148" i="11"/>
  <c r="H7144" i="11"/>
  <c r="H7140" i="11"/>
  <c r="H7136" i="11"/>
  <c r="H7132" i="11"/>
  <c r="H7128" i="11"/>
  <c r="H7124" i="11"/>
  <c r="H7120" i="11"/>
  <c r="H7116" i="11"/>
  <c r="H7112" i="11"/>
  <c r="H7108" i="11"/>
  <c r="H7104" i="11"/>
  <c r="H7100" i="11"/>
  <c r="H7096" i="11"/>
  <c r="H7092" i="11"/>
  <c r="H7088" i="11"/>
  <c r="H7084" i="11"/>
  <c r="H7080" i="11"/>
  <c r="H7076" i="11"/>
  <c r="H7072" i="11"/>
  <c r="H7068" i="11"/>
  <c r="H7064" i="11"/>
  <c r="H7060" i="11"/>
  <c r="H7056" i="11"/>
  <c r="H7052" i="11"/>
  <c r="H7048" i="11"/>
  <c r="H7044" i="11"/>
  <c r="H7040" i="11"/>
  <c r="H7036" i="11"/>
  <c r="H7032" i="11"/>
  <c r="H7028" i="11"/>
  <c r="H7024" i="11"/>
  <c r="H7020" i="11"/>
  <c r="H7016" i="11"/>
  <c r="H7012" i="11"/>
  <c r="H7008" i="11"/>
  <c r="H7004" i="11"/>
  <c r="H7000" i="11"/>
  <c r="H6996" i="11"/>
  <c r="H6992" i="11"/>
  <c r="H6988" i="11"/>
  <c r="H6984" i="11"/>
  <c r="H6980" i="11"/>
  <c r="H6976" i="11"/>
  <c r="H6972" i="11"/>
  <c r="H6968" i="11"/>
  <c r="H6964" i="11"/>
  <c r="H6960" i="11"/>
  <c r="H6956" i="11"/>
  <c r="H6952" i="11"/>
  <c r="H6948" i="11"/>
  <c r="H6944" i="11"/>
  <c r="H6940" i="11"/>
  <c r="H6936" i="11"/>
  <c r="H6932" i="11"/>
  <c r="H6928" i="11"/>
  <c r="H6924" i="11"/>
  <c r="H6920" i="11"/>
  <c r="H6916" i="11"/>
  <c r="H6912" i="11"/>
  <c r="H6908" i="11"/>
  <c r="H6904" i="11"/>
  <c r="H6900" i="11"/>
  <c r="H6896" i="11"/>
  <c r="H6892" i="11"/>
  <c r="H6888" i="11"/>
  <c r="H6884" i="11"/>
  <c r="H6880" i="11"/>
  <c r="H6876" i="11"/>
  <c r="H6872" i="11"/>
  <c r="H6868" i="11"/>
  <c r="H6864" i="11"/>
  <c r="H6860" i="11"/>
  <c r="H6856" i="11"/>
  <c r="H6852" i="11"/>
  <c r="H6848" i="11"/>
  <c r="H6844" i="11"/>
  <c r="H6840" i="11"/>
  <c r="H6836" i="11"/>
  <c r="H6832" i="11"/>
  <c r="H6828" i="11"/>
  <c r="H6824" i="11"/>
  <c r="H6820" i="11"/>
  <c r="H6816" i="11"/>
  <c r="H6812" i="11"/>
  <c r="H6808" i="11"/>
  <c r="H6804" i="11"/>
  <c r="H6800" i="11"/>
  <c r="H6796" i="11"/>
  <c r="H6792" i="11"/>
  <c r="H6788" i="11"/>
  <c r="H6784" i="11"/>
  <c r="H6780" i="11"/>
  <c r="H6776" i="11"/>
  <c r="H6772" i="11"/>
  <c r="H6768" i="11"/>
  <c r="H6764" i="11"/>
  <c r="H6760" i="11"/>
  <c r="H6756" i="11"/>
  <c r="H6752" i="11"/>
  <c r="H6748" i="11"/>
  <c r="H6744" i="11"/>
  <c r="H6740" i="11"/>
  <c r="H6736" i="11"/>
  <c r="H6732" i="11"/>
  <c r="H6728" i="11"/>
  <c r="H6724" i="11"/>
  <c r="H6720" i="11"/>
  <c r="H6716" i="11"/>
  <c r="H6712" i="11"/>
  <c r="H6708" i="11"/>
  <c r="H6704" i="11"/>
  <c r="H6700" i="11"/>
  <c r="H6696" i="11"/>
  <c r="H6692" i="11"/>
  <c r="H6688" i="11"/>
  <c r="H6684" i="11"/>
  <c r="H6680" i="11"/>
  <c r="H6676" i="11"/>
  <c r="H6672" i="11"/>
  <c r="H6668" i="11"/>
  <c r="H6664" i="11"/>
  <c r="H6660" i="11"/>
  <c r="H6656" i="11"/>
  <c r="H6652" i="11"/>
  <c r="H6648" i="11"/>
  <c r="H6644" i="11"/>
  <c r="H6640" i="11"/>
  <c r="H6636" i="11"/>
  <c r="H6632" i="11"/>
  <c r="H6628" i="11"/>
  <c r="H6624" i="11"/>
  <c r="H6620" i="11"/>
  <c r="H6616" i="11"/>
  <c r="H6612" i="11"/>
  <c r="H6608" i="11"/>
  <c r="H6604" i="11"/>
  <c r="H6600" i="11"/>
  <c r="H6596" i="11"/>
  <c r="H6592" i="11"/>
  <c r="H6588" i="11"/>
  <c r="H6584" i="11"/>
  <c r="H6580" i="11"/>
  <c r="H6576" i="11"/>
  <c r="H6572" i="11"/>
  <c r="H6568" i="11"/>
  <c r="H6564" i="11"/>
  <c r="H6560" i="11"/>
  <c r="H6556" i="11"/>
  <c r="H6552" i="11"/>
  <c r="H6548" i="11"/>
  <c r="H6544" i="11"/>
  <c r="H6540" i="11"/>
  <c r="H6536" i="11"/>
  <c r="H6532" i="11"/>
  <c r="H6528" i="11"/>
  <c r="H6524" i="11"/>
  <c r="H6520" i="11"/>
  <c r="H6516" i="11"/>
  <c r="H6512" i="11"/>
  <c r="H6508" i="11"/>
  <c r="H6504" i="11"/>
  <c r="H6500" i="11"/>
  <c r="H6496" i="11"/>
  <c r="H6492" i="11"/>
  <c r="H6488" i="11"/>
  <c r="H6484" i="11"/>
  <c r="H6480" i="11"/>
  <c r="H6476" i="11"/>
  <c r="H6472" i="11"/>
  <c r="H6468" i="11"/>
  <c r="H6464" i="11"/>
  <c r="H6460" i="11"/>
  <c r="H6456" i="11"/>
  <c r="H6452" i="11"/>
  <c r="H6448" i="11"/>
  <c r="H6444" i="11"/>
  <c r="H6440" i="11"/>
  <c r="H6436" i="11"/>
  <c r="H6432" i="11"/>
  <c r="H6428" i="11"/>
  <c r="H6424" i="11"/>
  <c r="H6420" i="11"/>
  <c r="H6416" i="11"/>
  <c r="H6412" i="11"/>
  <c r="H6408" i="11"/>
  <c r="H6404" i="11"/>
  <c r="H6400" i="11"/>
  <c r="H6396" i="11"/>
  <c r="H6392" i="11"/>
  <c r="H6388" i="11"/>
  <c r="H6384" i="11"/>
  <c r="H6380" i="11"/>
  <c r="H6376" i="11"/>
  <c r="H6372" i="11"/>
  <c r="H6368" i="11"/>
  <c r="H6364" i="11"/>
  <c r="H6360" i="11"/>
  <c r="H6356" i="11"/>
  <c r="H6352" i="11"/>
  <c r="H6348" i="11"/>
  <c r="H6344" i="11"/>
  <c r="H6340" i="11"/>
  <c r="H6336" i="11"/>
  <c r="H6332" i="11"/>
  <c r="H6328" i="11"/>
  <c r="H6324" i="11"/>
  <c r="H6320" i="11"/>
  <c r="H6316" i="11"/>
  <c r="H6312" i="11"/>
  <c r="H6308" i="11"/>
  <c r="H6304" i="11"/>
  <c r="H6300" i="11"/>
  <c r="H6296" i="11"/>
  <c r="H6292" i="11"/>
  <c r="H6288" i="11"/>
  <c r="H6284" i="11"/>
  <c r="H6280" i="11"/>
  <c r="H6276" i="11"/>
  <c r="H6272" i="11"/>
  <c r="H6268" i="11"/>
  <c r="H6264" i="11"/>
  <c r="H6260" i="11"/>
  <c r="H6256" i="11"/>
  <c r="H6252" i="11"/>
  <c r="H6248" i="11"/>
  <c r="H6244" i="11"/>
  <c r="H6240" i="11"/>
  <c r="H6236" i="11"/>
  <c r="H6232" i="11"/>
  <c r="H6228" i="11"/>
  <c r="H6224" i="11"/>
  <c r="H6220" i="11"/>
  <c r="H6216" i="11"/>
  <c r="H6212" i="11"/>
  <c r="H6208" i="11"/>
  <c r="H6204" i="11"/>
  <c r="H6200" i="11"/>
  <c r="H6196" i="11"/>
  <c r="H6192" i="11"/>
  <c r="H6188" i="11"/>
  <c r="H6184" i="11"/>
  <c r="H6180" i="11"/>
  <c r="H6176" i="11"/>
  <c r="H6172" i="11"/>
  <c r="H6168" i="11"/>
  <c r="H6164" i="11"/>
  <c r="H6160" i="11"/>
  <c r="H6156" i="11"/>
  <c r="H6152" i="11"/>
  <c r="H6148" i="11"/>
  <c r="H6144" i="11"/>
  <c r="H6140" i="11"/>
  <c r="H6136" i="11"/>
  <c r="H6132" i="11"/>
  <c r="H6128" i="11"/>
  <c r="H6124" i="11"/>
  <c r="H6120" i="11"/>
  <c r="H6116" i="11"/>
  <c r="H6112" i="11"/>
  <c r="H6108" i="11"/>
  <c r="H6104" i="11"/>
  <c r="H6100" i="11"/>
  <c r="H6096" i="11"/>
  <c r="H6092" i="11"/>
  <c r="H6088" i="11"/>
  <c r="H6084" i="11"/>
  <c r="H6080" i="11"/>
  <c r="H6076" i="11"/>
  <c r="H6072" i="11"/>
  <c r="H6068" i="11"/>
  <c r="H6064" i="11"/>
  <c r="H6060" i="11"/>
  <c r="H6056" i="11"/>
  <c r="H6052" i="11"/>
  <c r="H6048" i="11"/>
  <c r="H6044" i="11"/>
  <c r="H6040" i="11"/>
  <c r="H6036" i="11"/>
  <c r="H6032" i="11"/>
  <c r="H6028" i="11"/>
  <c r="H6024" i="11"/>
  <c r="H6020" i="11"/>
  <c r="H6016" i="11"/>
  <c r="H6012" i="11"/>
  <c r="H6008" i="11"/>
  <c r="H6004" i="11"/>
  <c r="H6000" i="11"/>
  <c r="H5996" i="11"/>
  <c r="H5992" i="11"/>
  <c r="H5988" i="11"/>
  <c r="H5984" i="11"/>
  <c r="H5980" i="11"/>
  <c r="H5976" i="11"/>
  <c r="H5972" i="11"/>
  <c r="H5968" i="11"/>
  <c r="H5964" i="11"/>
  <c r="H5960" i="11"/>
  <c r="H5956" i="11"/>
  <c r="H5952" i="11"/>
  <c r="H5948" i="11"/>
  <c r="H5944" i="11"/>
  <c r="H5940" i="11"/>
  <c r="H5936" i="11"/>
  <c r="H5932" i="11"/>
  <c r="H5928" i="11"/>
  <c r="H5924" i="11"/>
  <c r="H5920" i="11"/>
  <c r="H5916" i="11"/>
  <c r="H5912" i="11"/>
  <c r="H5908" i="11"/>
  <c r="H5904" i="11"/>
  <c r="H5900" i="11"/>
  <c r="H5896" i="11"/>
  <c r="H5892" i="11"/>
  <c r="H5888" i="11"/>
  <c r="H5884" i="11"/>
  <c r="H5880" i="11"/>
  <c r="H5876" i="11"/>
  <c r="H5872" i="11"/>
  <c r="H5868" i="11"/>
  <c r="H5864" i="11"/>
  <c r="H5860" i="11"/>
  <c r="H5856" i="11"/>
  <c r="H5852" i="11"/>
  <c r="H5848" i="11"/>
  <c r="H5844" i="11"/>
  <c r="H5840" i="11"/>
  <c r="H5836" i="11"/>
  <c r="H5832" i="11"/>
  <c r="H5828" i="11"/>
  <c r="H5824" i="11"/>
  <c r="H5820" i="11"/>
  <c r="H5816" i="11"/>
  <c r="H5812" i="11"/>
  <c r="H5808" i="11"/>
  <c r="H5804" i="11"/>
  <c r="H5800" i="11"/>
  <c r="H5796" i="11"/>
  <c r="H5792" i="11"/>
  <c r="H5788" i="11"/>
  <c r="H5784" i="11"/>
  <c r="H5780" i="11"/>
  <c r="H5776" i="11"/>
  <c r="H5772" i="11"/>
  <c r="H5768" i="11"/>
  <c r="H5764" i="11"/>
  <c r="H5760" i="11"/>
  <c r="H5756" i="11"/>
  <c r="H5752" i="11"/>
  <c r="H5748" i="11"/>
  <c r="H5744" i="11"/>
  <c r="H5740" i="11"/>
  <c r="H5736" i="11"/>
  <c r="H5732" i="11"/>
  <c r="H5728" i="11"/>
  <c r="H5724" i="11"/>
  <c r="H5720" i="11"/>
  <c r="H5716" i="11"/>
  <c r="H5712" i="11"/>
  <c r="H5708" i="11"/>
  <c r="H5704" i="11"/>
  <c r="H5700" i="11"/>
  <c r="H5696" i="11"/>
  <c r="H5692" i="11"/>
  <c r="H5688" i="11"/>
  <c r="H5684" i="11"/>
  <c r="H5680" i="11"/>
  <c r="H5676" i="11"/>
  <c r="H5672" i="11"/>
  <c r="H5668" i="11"/>
  <c r="H5664" i="11"/>
  <c r="H5660" i="11"/>
  <c r="H5656" i="11"/>
  <c r="H5652" i="11"/>
  <c r="H5648" i="11"/>
  <c r="H5644" i="11"/>
  <c r="H5640" i="11"/>
  <c r="H5636" i="11"/>
  <c r="H5632" i="11"/>
  <c r="H5628" i="11"/>
  <c r="H5624" i="11"/>
  <c r="H5620" i="11"/>
  <c r="H5616" i="11"/>
  <c r="H5612" i="11"/>
  <c r="H5608" i="11"/>
  <c r="H5604" i="11"/>
  <c r="H5600" i="11"/>
  <c r="H5596" i="11"/>
  <c r="H5592" i="11"/>
  <c r="H5588" i="11"/>
  <c r="H5584" i="11"/>
  <c r="H5580" i="11"/>
  <c r="H5576" i="11"/>
  <c r="H5572" i="11"/>
  <c r="H5568" i="11"/>
  <c r="H5564" i="11"/>
  <c r="H5560" i="11"/>
  <c r="H5556" i="11"/>
  <c r="H5552" i="11"/>
  <c r="H5548" i="11"/>
  <c r="H5544" i="11"/>
  <c r="H5540" i="11"/>
  <c r="H5536" i="11"/>
  <c r="H5532" i="11"/>
  <c r="H5528" i="11"/>
  <c r="H5524" i="11"/>
  <c r="H5520" i="11"/>
  <c r="H5516" i="11"/>
  <c r="H5512" i="11"/>
  <c r="H5508" i="11"/>
  <c r="H5504" i="11"/>
  <c r="H5500" i="11"/>
  <c r="H5496" i="11"/>
  <c r="H5492" i="11"/>
  <c r="H5488" i="11"/>
  <c r="H5484" i="11"/>
  <c r="H5480" i="11"/>
  <c r="H5476" i="11"/>
  <c r="H5472" i="11"/>
  <c r="H5468" i="11"/>
  <c r="H5464" i="11"/>
  <c r="H5460" i="11"/>
  <c r="H5456" i="11"/>
  <c r="H5452" i="11"/>
  <c r="H5448" i="11"/>
  <c r="H5444" i="11"/>
  <c r="H5440" i="11"/>
  <c r="H5436" i="11"/>
  <c r="H5432" i="11"/>
  <c r="H5428" i="11"/>
  <c r="H5424" i="11"/>
  <c r="H5420" i="11"/>
  <c r="H5416" i="11"/>
  <c r="H5412" i="11"/>
  <c r="H5408" i="11"/>
  <c r="H5404" i="11"/>
  <c r="H5400" i="11"/>
  <c r="H5396" i="11"/>
  <c r="H5392" i="11"/>
  <c r="H5388" i="11"/>
  <c r="H5384" i="11"/>
  <c r="H5380" i="11"/>
  <c r="H5376" i="11"/>
  <c r="H5372" i="11"/>
  <c r="H5368" i="11"/>
  <c r="H5364" i="11"/>
  <c r="H5360" i="11"/>
  <c r="H5356" i="11"/>
  <c r="H5352" i="11"/>
  <c r="H5348" i="11"/>
  <c r="H5344" i="11"/>
  <c r="H5340" i="11"/>
  <c r="H5336" i="11"/>
  <c r="H5332" i="11"/>
  <c r="H5328" i="11"/>
  <c r="H5324" i="11"/>
  <c r="H5320" i="11"/>
  <c r="H5316" i="11"/>
  <c r="H5312" i="11"/>
  <c r="H5308" i="11"/>
  <c r="H5304" i="11"/>
  <c r="H5300" i="11"/>
  <c r="H5296" i="11"/>
  <c r="H5292" i="11"/>
  <c r="H5288" i="11"/>
  <c r="H5284" i="11"/>
  <c r="H5280" i="11"/>
  <c r="H5276" i="11"/>
  <c r="H5272" i="11"/>
  <c r="H5268" i="11"/>
  <c r="H5264" i="11"/>
  <c r="H5260" i="11"/>
  <c r="H5256" i="11"/>
  <c r="H5252" i="11"/>
  <c r="H5248" i="11"/>
  <c r="H5244" i="11"/>
  <c r="H5240" i="11"/>
  <c r="H5236" i="11"/>
  <c r="H5232" i="11"/>
  <c r="H5228" i="11"/>
  <c r="H5224" i="11"/>
  <c r="H5220" i="11"/>
  <c r="H5216" i="11"/>
  <c r="H5212" i="11"/>
  <c r="H5208" i="11"/>
  <c r="H5204" i="11"/>
  <c r="H5200" i="11"/>
  <c r="H5196" i="11"/>
  <c r="H5192" i="11"/>
  <c r="H5188" i="11"/>
  <c r="H5184" i="11"/>
  <c r="H5180" i="11"/>
  <c r="H5176" i="11"/>
  <c r="H5172" i="11"/>
  <c r="H5168" i="11"/>
  <c r="H5164" i="11"/>
  <c r="H5160" i="11"/>
  <c r="H5156" i="11"/>
  <c r="H5152" i="11"/>
  <c r="H5148" i="11"/>
  <c r="H5144" i="11"/>
  <c r="H5140" i="11"/>
  <c r="H5136" i="11"/>
  <c r="H5132" i="11"/>
  <c r="H5128" i="11"/>
  <c r="H5124" i="11"/>
  <c r="H5120" i="11"/>
  <c r="H5116" i="11"/>
  <c r="H5112" i="11"/>
  <c r="H5108" i="11"/>
  <c r="H5104" i="11"/>
  <c r="H5100" i="11"/>
  <c r="H5096" i="11"/>
  <c r="H5092" i="11"/>
  <c r="H5088" i="11"/>
  <c r="H5084" i="11"/>
  <c r="H5080" i="11"/>
  <c r="H5076" i="11"/>
  <c r="H5072" i="11"/>
  <c r="H5068" i="11"/>
  <c r="H5064" i="11"/>
  <c r="H5060" i="11"/>
  <c r="H5056" i="11"/>
  <c r="H5052" i="11"/>
  <c r="H5048" i="11"/>
  <c r="H5044" i="11"/>
  <c r="H5040" i="11"/>
  <c r="H5036" i="11"/>
  <c r="H5032" i="11"/>
  <c r="H5028" i="11"/>
  <c r="H5024" i="11"/>
  <c r="H5020" i="11"/>
  <c r="H5016" i="11"/>
  <c r="H5012" i="11"/>
  <c r="H5008" i="11"/>
  <c r="H5004" i="11"/>
  <c r="H5000" i="11"/>
  <c r="H4996" i="11"/>
  <c r="H4992" i="11"/>
  <c r="H4988" i="11"/>
  <c r="H4984" i="11"/>
  <c r="H4980" i="11"/>
  <c r="H4976" i="11"/>
  <c r="H4972" i="11"/>
  <c r="H4968" i="11"/>
  <c r="H4964" i="11"/>
  <c r="H4960" i="11"/>
  <c r="H4956" i="11"/>
  <c r="H4952" i="11"/>
  <c r="H4948" i="11"/>
  <c r="H4944" i="11"/>
  <c r="H4940" i="11"/>
  <c r="H4936" i="11"/>
  <c r="H4932" i="11"/>
  <c r="H4928" i="11"/>
  <c r="H4924" i="11"/>
  <c r="H4920" i="11"/>
  <c r="H4916" i="11"/>
  <c r="H4912" i="11"/>
  <c r="H4908" i="11"/>
  <c r="H4904" i="11"/>
  <c r="H4900" i="11"/>
  <c r="H4896" i="11"/>
  <c r="H4892" i="11"/>
  <c r="H4888" i="11"/>
  <c r="H4884" i="11"/>
  <c r="H4880" i="11"/>
  <c r="H4876" i="11"/>
  <c r="H4872" i="11"/>
  <c r="H4868" i="11"/>
  <c r="H4864" i="11"/>
  <c r="H4860" i="11"/>
  <c r="H4856" i="11"/>
  <c r="H4852" i="11"/>
  <c r="H4848" i="11"/>
  <c r="H4844" i="11"/>
  <c r="H4840" i="11"/>
  <c r="H4836" i="11"/>
  <c r="H4832" i="11"/>
  <c r="H4828" i="11"/>
  <c r="H4824" i="11"/>
  <c r="H4820" i="11"/>
  <c r="H4816" i="11"/>
  <c r="H4812" i="11"/>
  <c r="H4808" i="11"/>
  <c r="H4804" i="11"/>
  <c r="H4800" i="11"/>
  <c r="H4796" i="11"/>
  <c r="H4792" i="11"/>
  <c r="H4788" i="11"/>
  <c r="H4784" i="11"/>
  <c r="H4780" i="11"/>
  <c r="H4776" i="11"/>
  <c r="H4772" i="11"/>
  <c r="H4768" i="11"/>
  <c r="H4764" i="11"/>
  <c r="H4760" i="11"/>
  <c r="H4756" i="11"/>
  <c r="H4752" i="11"/>
  <c r="H4748" i="11"/>
  <c r="H4744" i="11"/>
  <c r="H4740" i="11"/>
  <c r="H4736" i="11"/>
  <c r="H4732" i="11"/>
  <c r="H4728" i="11"/>
  <c r="H4724" i="11"/>
  <c r="H4720" i="11"/>
  <c r="H4716" i="11"/>
  <c r="H4712" i="11"/>
  <c r="H4708" i="11"/>
  <c r="H4704" i="11"/>
  <c r="H4700" i="11"/>
  <c r="H4696" i="11"/>
  <c r="H4692" i="11"/>
  <c r="H4688" i="11"/>
  <c r="H4684" i="11"/>
  <c r="H4680" i="11"/>
  <c r="H4676" i="11"/>
  <c r="H4672" i="11"/>
  <c r="H4668" i="11"/>
  <c r="H4664" i="11"/>
  <c r="H4660" i="11"/>
  <c r="H4656" i="11"/>
  <c r="H4652" i="11"/>
  <c r="H4648" i="11"/>
  <c r="H4644" i="11"/>
  <c r="H4640" i="11"/>
  <c r="H4636" i="11"/>
  <c r="H4632" i="11"/>
  <c r="H4628" i="11"/>
  <c r="H4624" i="11"/>
  <c r="H4620" i="11"/>
  <c r="H4616" i="11"/>
  <c r="H4612" i="11"/>
  <c r="H4608" i="11"/>
  <c r="H4604" i="11"/>
  <c r="H4600" i="11"/>
  <c r="H4596" i="11"/>
  <c r="H4592" i="11"/>
  <c r="H4588" i="11"/>
  <c r="H4584" i="11"/>
  <c r="H4580" i="11"/>
  <c r="H4576" i="11"/>
  <c r="H4572" i="11"/>
  <c r="H4568" i="11"/>
  <c r="H4564" i="11"/>
  <c r="H4560" i="11"/>
  <c r="H4556" i="11"/>
  <c r="H4552" i="11"/>
  <c r="H4548" i="11"/>
  <c r="H4544" i="11"/>
  <c r="H4540" i="11"/>
  <c r="H4536" i="11"/>
  <c r="H4532" i="11"/>
  <c r="H4528" i="11"/>
  <c r="H4524" i="11"/>
  <c r="H4520" i="11"/>
  <c r="H4516" i="11"/>
  <c r="H4512" i="11"/>
  <c r="H4508" i="11"/>
  <c r="H4504" i="11"/>
  <c r="H4500" i="11"/>
  <c r="H4496" i="11"/>
  <c r="H4492" i="11"/>
  <c r="H4488" i="11"/>
  <c r="H4484" i="11"/>
  <c r="H4480" i="11"/>
  <c r="H4476" i="11"/>
  <c r="H4472" i="11"/>
  <c r="H4468" i="11"/>
  <c r="H4464" i="11"/>
  <c r="H4460" i="11"/>
  <c r="H4456" i="11"/>
  <c r="H4452" i="11"/>
  <c r="H4448" i="11"/>
  <c r="H4444" i="11"/>
  <c r="H4440" i="11"/>
  <c r="H4436" i="11"/>
  <c r="H4432" i="11"/>
  <c r="H4428" i="11"/>
  <c r="H4424" i="11"/>
  <c r="H4420" i="11"/>
  <c r="H4416" i="11"/>
  <c r="H4412" i="11"/>
  <c r="H4408" i="11"/>
  <c r="H4404" i="11"/>
  <c r="H4400" i="11"/>
  <c r="H4396" i="11"/>
  <c r="H4392" i="11"/>
  <c r="H4388" i="11"/>
  <c r="H4384" i="11"/>
  <c r="H4380" i="11"/>
  <c r="H4376" i="11"/>
  <c r="H4372" i="11"/>
  <c r="H4368" i="11"/>
  <c r="H4364" i="11"/>
  <c r="H4360" i="11"/>
  <c r="H4356" i="11"/>
  <c r="H4352" i="11"/>
  <c r="H4348" i="11"/>
  <c r="H4344" i="11"/>
  <c r="H4340" i="11"/>
  <c r="H4336" i="11"/>
  <c r="H4332" i="11"/>
  <c r="H4328" i="11"/>
  <c r="H4324" i="11"/>
  <c r="H4320" i="11"/>
  <c r="H4316" i="11"/>
  <c r="H4312" i="11"/>
  <c r="H4308" i="11"/>
  <c r="H4304" i="11"/>
  <c r="H4300" i="11"/>
  <c r="H4296" i="11"/>
  <c r="H4292" i="11"/>
  <c r="H4288" i="11"/>
  <c r="H4284" i="11"/>
  <c r="H4280" i="11"/>
  <c r="H4276" i="11"/>
  <c r="H4272" i="11"/>
  <c r="H4268" i="11"/>
  <c r="H4264" i="11"/>
  <c r="H4260" i="11"/>
  <c r="H4256" i="11"/>
  <c r="H4252" i="11"/>
  <c r="H4248" i="11"/>
  <c r="H4244" i="11"/>
  <c r="H4240" i="11"/>
  <c r="H4236" i="11"/>
  <c r="H4232" i="11"/>
  <c r="H4228" i="11"/>
  <c r="H4224" i="11"/>
  <c r="H4220" i="11"/>
  <c r="H4216" i="11"/>
  <c r="H4212" i="11"/>
  <c r="H4208" i="11"/>
  <c r="H4204" i="11"/>
  <c r="H4200" i="11"/>
  <c r="H4196" i="11"/>
  <c r="H4192" i="11"/>
  <c r="H4188" i="11"/>
  <c r="H4184" i="11"/>
  <c r="H4180" i="11"/>
  <c r="H4176" i="11"/>
  <c r="H4172" i="11"/>
  <c r="H4168" i="11"/>
  <c r="H4164" i="11"/>
  <c r="H4160" i="11"/>
  <c r="H4156" i="11"/>
  <c r="H4152" i="11"/>
  <c r="H4148" i="11"/>
  <c r="H4144" i="11"/>
  <c r="H4140" i="11"/>
  <c r="H4136" i="11"/>
  <c r="H4132" i="11"/>
  <c r="H4128" i="11"/>
  <c r="H4124" i="11"/>
  <c r="H4120" i="11"/>
  <c r="H4116" i="11"/>
  <c r="H4112" i="11"/>
  <c r="H4108" i="11"/>
  <c r="H4104" i="11"/>
  <c r="H4100" i="11"/>
  <c r="H4096" i="11"/>
  <c r="H4092" i="11"/>
  <c r="H4088" i="11"/>
  <c r="H4084" i="11"/>
  <c r="H4080" i="11"/>
  <c r="H4076" i="11"/>
  <c r="H4072" i="11"/>
  <c r="H4068" i="11"/>
  <c r="H4064" i="11"/>
  <c r="H4060" i="11"/>
  <c r="H4056" i="11"/>
  <c r="H4052" i="11"/>
  <c r="H4048" i="11"/>
  <c r="H4044" i="11"/>
  <c r="H4040" i="11"/>
  <c r="H4036" i="11"/>
  <c r="H4032" i="11"/>
  <c r="H4028" i="11"/>
  <c r="H4024" i="11"/>
  <c r="H4020" i="11"/>
  <c r="H4016" i="11"/>
  <c r="H4012" i="11"/>
  <c r="H4008" i="11"/>
  <c r="H4004" i="11"/>
  <c r="H4000" i="11"/>
  <c r="H3996" i="11"/>
  <c r="H3992" i="11"/>
  <c r="H3988" i="11"/>
  <c r="H3984" i="11"/>
  <c r="H3980" i="11"/>
  <c r="H3976" i="11"/>
  <c r="H3972" i="11"/>
  <c r="H3968" i="11"/>
  <c r="H3964" i="11"/>
  <c r="H3960" i="11"/>
  <c r="H3956" i="11"/>
  <c r="H3952" i="11"/>
  <c r="H3948" i="11"/>
  <c r="H3944" i="11"/>
  <c r="H3940" i="11"/>
  <c r="H3936" i="11"/>
  <c r="H3932" i="11"/>
  <c r="H3928" i="11"/>
  <c r="H3924" i="11"/>
  <c r="H3920" i="11"/>
  <c r="H3916" i="11"/>
  <c r="H3912" i="11"/>
  <c r="H3908" i="11"/>
  <c r="H3904" i="11"/>
  <c r="H3900" i="11"/>
  <c r="H3896" i="11"/>
  <c r="H3892" i="11"/>
  <c r="H3888" i="11"/>
  <c r="H3884" i="11"/>
  <c r="H3880" i="11"/>
  <c r="H3876" i="11"/>
  <c r="H3872" i="11"/>
  <c r="H3868" i="11"/>
  <c r="H3864" i="11"/>
  <c r="H3860" i="11"/>
  <c r="H3856" i="11"/>
  <c r="H3852" i="11"/>
  <c r="H3848" i="11"/>
  <c r="H3844" i="11"/>
  <c r="H3840" i="11"/>
  <c r="H3836" i="11"/>
  <c r="H3832" i="11"/>
  <c r="H3828" i="11"/>
  <c r="H3824" i="11"/>
  <c r="H3820" i="11"/>
  <c r="H3816" i="11"/>
  <c r="H3812" i="11"/>
  <c r="H3808" i="11"/>
  <c r="H3804" i="11"/>
  <c r="H3800" i="11"/>
  <c r="H3796" i="11"/>
  <c r="H3792" i="11"/>
  <c r="H3788" i="11"/>
  <c r="H3784" i="11"/>
  <c r="H3780" i="11"/>
  <c r="H3776" i="11"/>
  <c r="H3772" i="11"/>
  <c r="H3768" i="11"/>
  <c r="H3764" i="11"/>
  <c r="H3760" i="11"/>
  <c r="H3756" i="11"/>
  <c r="H3752" i="11"/>
  <c r="H3748" i="11"/>
  <c r="H3744" i="11"/>
  <c r="H3740" i="11"/>
  <c r="H3736" i="11"/>
  <c r="H3732" i="11"/>
  <c r="H3728" i="11"/>
  <c r="H3724" i="11"/>
  <c r="H3720" i="11"/>
  <c r="H3716" i="11"/>
  <c r="H3712" i="11"/>
  <c r="H3708" i="11"/>
  <c r="H3704" i="11"/>
  <c r="H3700" i="11"/>
  <c r="H3696" i="11"/>
  <c r="H3692" i="11"/>
  <c r="H3688" i="11"/>
  <c r="H3684" i="11"/>
  <c r="H3680" i="11"/>
  <c r="H3676" i="11"/>
  <c r="H3672" i="11"/>
  <c r="H3668" i="11"/>
  <c r="H10013" i="11"/>
  <c r="H10005" i="11"/>
  <c r="H9997" i="11"/>
  <c r="H9989" i="11"/>
  <c r="H9981" i="11"/>
  <c r="H9973" i="11"/>
  <c r="H9965" i="11"/>
  <c r="H9957" i="11"/>
  <c r="H9949" i="11"/>
  <c r="H9941" i="11"/>
  <c r="H9933" i="11"/>
  <c r="H9925" i="11"/>
  <c r="H9917" i="11"/>
  <c r="H9909" i="11"/>
  <c r="H9901" i="11"/>
  <c r="H9893" i="11"/>
  <c r="H9885" i="11"/>
  <c r="H9877" i="11"/>
  <c r="H9869" i="11"/>
  <c r="H9861" i="11"/>
  <c r="H9853" i="11"/>
  <c r="H9845" i="11"/>
  <c r="H9837" i="11"/>
  <c r="H9829" i="11"/>
  <c r="H9821" i="11"/>
  <c r="H9813" i="11"/>
  <c r="H9805" i="11"/>
  <c r="H9797" i="11"/>
  <c r="H9789" i="11"/>
  <c r="H9781" i="11"/>
  <c r="H9773" i="11"/>
  <c r="H9765" i="11"/>
  <c r="H9757" i="11"/>
  <c r="H9749" i="11"/>
  <c r="H9741" i="11"/>
  <c r="H9733" i="11"/>
  <c r="H9725" i="11"/>
  <c r="H9717" i="11"/>
  <c r="H9709" i="11"/>
  <c r="H9701" i="11"/>
  <c r="H9693" i="11"/>
  <c r="H9685" i="11"/>
  <c r="H9677" i="11"/>
  <c r="H9669" i="11"/>
  <c r="H9661" i="11"/>
  <c r="H9653" i="11"/>
  <c r="H9645" i="11"/>
  <c r="H9637" i="11"/>
  <c r="H9629" i="11"/>
  <c r="H9621" i="11"/>
  <c r="H9613" i="11"/>
  <c r="H9605" i="11"/>
  <c r="H9597" i="11"/>
  <c r="H9589" i="11"/>
  <c r="H9581" i="11"/>
  <c r="H9573" i="11"/>
  <c r="H9565" i="11"/>
  <c r="H9557" i="11"/>
  <c r="H9549" i="11"/>
  <c r="H9541" i="11"/>
  <c r="H9533" i="11"/>
  <c r="H9525" i="11"/>
  <c r="H9517" i="11"/>
  <c r="H9509" i="11"/>
  <c r="H9501" i="11"/>
  <c r="H9493" i="11"/>
  <c r="H9485" i="11"/>
  <c r="H9477" i="11"/>
  <c r="H9469" i="11"/>
  <c r="H9461" i="11"/>
  <c r="H9453" i="11"/>
  <c r="H9445" i="11"/>
  <c r="H9437" i="11"/>
  <c r="H9429" i="11"/>
  <c r="H9421" i="11"/>
  <c r="H9413" i="11"/>
  <c r="H9405" i="11"/>
  <c r="H9397" i="11"/>
  <c r="H9389" i="11"/>
  <c r="H9381" i="11"/>
  <c r="H9373" i="11"/>
  <c r="H9365" i="11"/>
  <c r="H9357" i="11"/>
  <c r="H9349" i="11"/>
  <c r="H9341" i="11"/>
  <c r="H9333" i="11"/>
  <c r="H9325" i="11"/>
  <c r="H9317" i="11"/>
  <c r="H9309" i="11"/>
  <c r="H9301" i="11"/>
  <c r="H9293" i="11"/>
  <c r="H9285" i="11"/>
  <c r="H9277" i="11"/>
  <c r="H9269" i="11"/>
  <c r="H9261" i="11"/>
  <c r="H9253" i="11"/>
  <c r="H9245" i="11"/>
  <c r="H9237" i="11"/>
  <c r="H9229" i="11"/>
  <c r="H9221" i="11"/>
  <c r="H9213" i="11"/>
  <c r="H9205" i="11"/>
  <c r="H9197" i="11"/>
  <c r="H9189" i="11"/>
  <c r="H9181" i="11"/>
  <c r="H9173" i="11"/>
  <c r="H9165" i="11"/>
  <c r="H9157" i="11"/>
  <c r="H9149" i="11"/>
  <c r="H9141" i="11"/>
  <c r="H9133" i="11"/>
  <c r="H9125" i="11"/>
  <c r="H9117" i="11"/>
  <c r="H9109" i="11"/>
  <c r="H9101" i="11"/>
  <c r="H9093" i="11"/>
  <c r="H9085" i="11"/>
  <c r="H9077" i="11"/>
  <c r="H9069" i="11"/>
  <c r="H9061" i="11"/>
  <c r="H9053" i="11"/>
  <c r="H9045" i="11"/>
  <c r="H9037" i="11"/>
  <c r="H9029" i="11"/>
  <c r="H9021" i="11"/>
  <c r="H9013" i="11"/>
  <c r="H9005" i="11"/>
  <c r="H8997" i="11"/>
  <c r="H8989" i="11"/>
  <c r="H8981" i="11"/>
  <c r="H8973" i="11"/>
  <c r="H8965" i="11"/>
  <c r="H8957" i="11"/>
  <c r="H8949" i="11"/>
  <c r="H8941" i="11"/>
  <c r="H8933" i="11"/>
  <c r="H8925" i="11"/>
  <c r="H8917" i="11"/>
  <c r="H8909" i="11"/>
  <c r="H8901" i="11"/>
  <c r="H8893" i="11"/>
  <c r="H8885" i="11"/>
  <c r="H8877" i="11"/>
  <c r="H8869" i="11"/>
  <c r="H8861" i="11"/>
  <c r="H8853" i="11"/>
  <c r="H8845" i="11"/>
  <c r="H8837" i="11"/>
  <c r="H8829" i="11"/>
  <c r="H8821" i="11"/>
  <c r="H8813" i="11"/>
  <c r="H8805" i="11"/>
  <c r="H8797" i="11"/>
  <c r="H8789" i="11"/>
  <c r="H8781" i="11"/>
  <c r="H8773" i="11"/>
  <c r="H8765" i="11"/>
  <c r="H8757" i="11"/>
  <c r="H8749" i="11"/>
  <c r="H8741" i="11"/>
  <c r="H8733" i="11"/>
  <c r="H8725" i="11"/>
  <c r="H8717" i="11"/>
  <c r="H8709" i="11"/>
  <c r="H8701" i="11"/>
  <c r="H8693" i="11"/>
  <c r="H8685" i="11"/>
  <c r="H8677" i="11"/>
  <c r="H8669" i="11"/>
  <c r="H8661" i="11"/>
  <c r="H8653" i="11"/>
  <c r="H8645" i="11"/>
  <c r="H8637" i="11"/>
  <c r="H8629" i="11"/>
  <c r="H8621" i="11"/>
  <c r="H8613" i="11"/>
  <c r="H8605" i="11"/>
  <c r="H8597" i="11"/>
  <c r="H8589" i="11"/>
  <c r="H8581" i="11"/>
  <c r="H8573" i="11"/>
  <c r="H8565" i="11"/>
  <c r="H8557" i="11"/>
  <c r="H8549" i="11"/>
  <c r="H8541" i="11"/>
  <c r="H8533" i="11"/>
  <c r="H8525" i="11"/>
  <c r="H8517" i="11"/>
  <c r="H8509" i="11"/>
  <c r="H8501" i="11"/>
  <c r="H8493" i="11"/>
  <c r="H8485" i="11"/>
  <c r="H8477" i="11"/>
  <c r="H8469" i="11"/>
  <c r="H8461" i="11"/>
  <c r="H8453" i="11"/>
  <c r="H8445" i="11"/>
  <c r="H8437" i="11"/>
  <c r="H8429" i="11"/>
  <c r="H8421" i="11"/>
  <c r="H8413" i="11"/>
  <c r="H8405" i="11"/>
  <c r="H8397" i="11"/>
  <c r="H8389" i="11"/>
  <c r="H8381" i="11"/>
  <c r="H8373" i="11"/>
  <c r="H8365" i="11"/>
  <c r="H8357" i="11"/>
  <c r="H8349" i="11"/>
  <c r="H8341" i="11"/>
  <c r="H8333" i="11"/>
  <c r="H8325" i="11"/>
  <c r="H8317" i="11"/>
  <c r="H8309" i="11"/>
  <c r="H8301" i="11"/>
  <c r="H8293" i="11"/>
  <c r="H8285" i="11"/>
  <c r="H8277" i="11"/>
  <c r="H8269" i="11"/>
  <c r="H8261" i="11"/>
  <c r="H8253" i="11"/>
  <c r="H8245" i="11"/>
  <c r="H8237" i="11"/>
  <c r="H8229" i="11"/>
  <c r="H8221" i="11"/>
  <c r="H8213" i="11"/>
  <c r="H8205" i="11"/>
  <c r="H8197" i="11"/>
  <c r="H8189" i="11"/>
  <c r="H8181" i="11"/>
  <c r="H8173" i="11"/>
  <c r="H8165" i="11"/>
  <c r="H8157" i="11"/>
  <c r="H8149" i="11"/>
  <c r="H8141" i="11"/>
  <c r="H8133" i="11"/>
  <c r="H8125" i="11"/>
  <c r="H8117" i="11"/>
  <c r="H8109" i="11"/>
  <c r="H8101" i="11"/>
  <c r="H8093" i="11"/>
  <c r="H8085" i="11"/>
  <c r="H8077" i="11"/>
  <c r="H8069" i="11"/>
  <c r="H8061" i="11"/>
  <c r="H8053" i="11"/>
  <c r="H8045" i="11"/>
  <c r="H8037" i="11"/>
  <c r="H8029" i="11"/>
  <c r="H8021" i="11"/>
  <c r="H8013" i="11"/>
  <c r="H8005" i="11"/>
  <c r="H7997" i="11"/>
  <c r="H7989" i="11"/>
  <c r="H7981" i="11"/>
  <c r="H7973" i="11"/>
  <c r="H7965" i="11"/>
  <c r="H7957" i="11"/>
  <c r="H7949" i="11"/>
  <c r="H7941" i="11"/>
  <c r="H7933" i="11"/>
  <c r="H7925" i="11"/>
  <c r="H7917" i="11"/>
  <c r="H7909" i="11"/>
  <c r="H7901" i="11"/>
  <c r="H7893" i="11"/>
  <c r="H7885" i="11"/>
  <c r="H7877" i="11"/>
  <c r="H7869" i="11"/>
  <c r="H7861" i="11"/>
  <c r="H7853" i="11"/>
  <c r="H7845" i="11"/>
  <c r="H7837" i="11"/>
  <c r="H7829" i="11"/>
  <c r="H7821" i="11"/>
  <c r="H7813" i="11"/>
  <c r="H7805" i="11"/>
  <c r="H7797" i="11"/>
  <c r="H7789" i="11"/>
  <c r="H7781" i="11"/>
  <c r="H7773" i="11"/>
  <c r="H7765" i="11"/>
  <c r="H7757" i="11"/>
  <c r="H7749" i="11"/>
  <c r="H7741" i="11"/>
  <c r="H7733" i="11"/>
  <c r="H7725" i="11"/>
  <c r="H7717" i="11"/>
  <c r="H7709" i="11"/>
  <c r="H7701" i="11"/>
  <c r="H7693" i="11"/>
  <c r="H7685" i="11"/>
  <c r="H7677" i="11"/>
  <c r="H7669" i="11"/>
  <c r="H7661" i="11"/>
  <c r="H7653" i="11"/>
  <c r="H7645" i="11"/>
  <c r="H7637" i="11"/>
  <c r="H7629" i="11"/>
  <c r="H7621" i="11"/>
  <c r="H7613" i="11"/>
  <c r="H7605" i="11"/>
  <c r="H7597" i="11"/>
  <c r="H7589" i="11"/>
  <c r="H7581" i="11"/>
  <c r="H7573" i="11"/>
  <c r="H7565" i="11"/>
  <c r="H7557" i="11"/>
  <c r="H7549" i="11"/>
  <c r="H7541" i="11"/>
  <c r="H7533" i="11"/>
  <c r="H7525" i="11"/>
  <c r="H7517" i="11"/>
  <c r="H7509" i="11"/>
  <c r="H7501" i="11"/>
  <c r="H7493" i="11"/>
  <c r="H7485" i="11"/>
  <c r="H7477" i="11"/>
  <c r="H7469" i="11"/>
  <c r="H7461" i="11"/>
  <c r="H7453" i="11"/>
  <c r="H7445" i="11"/>
  <c r="H7437" i="11"/>
  <c r="H7429" i="11"/>
  <c r="H7421" i="11"/>
  <c r="H7413" i="11"/>
  <c r="H7405" i="11"/>
  <c r="H7397" i="11"/>
  <c r="H7389" i="11"/>
  <c r="H7381" i="11"/>
  <c r="H7373" i="11"/>
  <c r="H7365" i="11"/>
  <c r="H7357" i="11"/>
  <c r="H7349" i="11"/>
  <c r="H7341" i="11"/>
  <c r="H7333" i="11"/>
  <c r="H7325" i="11"/>
  <c r="H7317" i="11"/>
  <c r="H7309" i="11"/>
  <c r="H7301" i="11"/>
  <c r="H7293" i="11"/>
  <c r="H7285" i="11"/>
  <c r="H7277" i="11"/>
  <c r="H7269" i="11"/>
  <c r="H7261" i="11"/>
  <c r="H7253" i="11"/>
  <c r="H7245" i="11"/>
  <c r="H7237" i="11"/>
  <c r="H7229" i="11"/>
  <c r="H7221" i="11"/>
  <c r="H7213" i="11"/>
  <c r="H7205" i="11"/>
  <c r="H7197" i="11"/>
  <c r="H7189" i="11"/>
  <c r="H7181" i="11"/>
  <c r="H7173" i="11"/>
  <c r="H7165" i="11"/>
  <c r="H7157" i="11"/>
  <c r="H7149" i="11"/>
  <c r="H7141" i="11"/>
  <c r="H7133" i="11"/>
  <c r="H7125" i="11"/>
  <c r="H7117" i="11"/>
  <c r="H7109" i="11"/>
  <c r="H7101" i="11"/>
  <c r="H7093" i="11"/>
  <c r="H7085" i="11"/>
  <c r="H7077" i="11"/>
  <c r="H7069" i="11"/>
  <c r="H7061" i="11"/>
  <c r="H7053" i="11"/>
  <c r="H7045" i="11"/>
  <c r="H7037" i="11"/>
  <c r="H7029" i="11"/>
  <c r="H7021" i="11"/>
  <c r="H7013" i="11"/>
  <c r="H7005" i="11"/>
  <c r="H6997" i="11"/>
  <c r="H6989" i="11"/>
  <c r="H6981" i="11"/>
  <c r="H6973" i="11"/>
  <c r="H6965" i="11"/>
  <c r="H6957" i="11"/>
  <c r="H6949" i="11"/>
  <c r="H6941" i="11"/>
  <c r="H6933" i="11"/>
  <c r="H6925" i="11"/>
  <c r="H6917" i="11"/>
  <c r="H6909" i="11"/>
  <c r="H6901" i="11"/>
  <c r="H6893" i="11"/>
  <c r="H6885" i="11"/>
  <c r="H6877" i="11"/>
  <c r="H6869" i="11"/>
  <c r="H6861" i="11"/>
  <c r="H6853" i="11"/>
  <c r="H6845" i="11"/>
  <c r="H6837" i="11"/>
  <c r="H6829" i="11"/>
  <c r="H6821" i="11"/>
  <c r="H6813" i="11"/>
  <c r="H6805" i="11"/>
  <c r="H6797" i="11"/>
  <c r="H6789" i="11"/>
  <c r="H6781" i="11"/>
  <c r="H6773" i="11"/>
  <c r="H6765" i="11"/>
  <c r="H6757" i="11"/>
  <c r="H6749" i="11"/>
  <c r="H6741" i="11"/>
  <c r="H6733" i="11"/>
  <c r="H6725" i="11"/>
  <c r="H6717" i="11"/>
  <c r="H6709" i="11"/>
  <c r="H6701" i="11"/>
  <c r="H6693" i="11"/>
  <c r="H6685" i="11"/>
  <c r="H6677" i="11"/>
  <c r="H6669" i="11"/>
  <c r="H6661" i="11"/>
  <c r="H6653" i="11"/>
  <c r="H6645" i="11"/>
  <c r="H6637" i="11"/>
  <c r="H6629" i="11"/>
  <c r="H6621" i="11"/>
  <c r="H6613" i="11"/>
  <c r="H6605" i="11"/>
  <c r="H6597" i="11"/>
  <c r="H6589" i="11"/>
  <c r="H6581" i="11"/>
  <c r="H6573" i="11"/>
  <c r="H6565" i="11"/>
  <c r="H6557" i="11"/>
  <c r="H6549" i="11"/>
  <c r="H6541" i="11"/>
  <c r="H6533" i="11"/>
  <c r="H6525" i="11"/>
  <c r="H6517" i="11"/>
  <c r="H6509" i="11"/>
  <c r="H6501" i="11"/>
  <c r="H6493" i="11"/>
  <c r="H6485" i="11"/>
  <c r="H6477" i="11"/>
  <c r="H6469" i="11"/>
  <c r="H6461" i="11"/>
  <c r="H6453" i="11"/>
  <c r="H6445" i="11"/>
  <c r="H6437" i="11"/>
  <c r="H6429" i="11"/>
  <c r="H6421" i="11"/>
  <c r="H6413" i="11"/>
  <c r="H6405" i="11"/>
  <c r="H6397" i="11"/>
  <c r="H6389" i="11"/>
  <c r="H6381" i="11"/>
  <c r="H6373" i="11"/>
  <c r="H6365" i="11"/>
  <c r="H6357" i="11"/>
  <c r="H6349" i="11"/>
  <c r="H6341" i="11"/>
  <c r="H6333" i="11"/>
  <c r="H6325" i="11"/>
  <c r="H6317" i="11"/>
  <c r="H6309" i="11"/>
  <c r="H6301" i="11"/>
  <c r="H6293" i="11"/>
  <c r="H6285" i="11"/>
  <c r="H6277" i="11"/>
  <c r="H6269" i="11"/>
  <c r="H6261" i="11"/>
  <c r="H6253" i="11"/>
  <c r="H6245" i="11"/>
  <c r="H6237" i="11"/>
  <c r="H6229" i="11"/>
  <c r="H6221" i="11"/>
  <c r="H6213" i="11"/>
  <c r="H6205" i="11"/>
  <c r="H6197" i="11"/>
  <c r="H6189" i="11"/>
  <c r="H6181" i="11"/>
  <c r="H6173" i="11"/>
  <c r="H6165" i="11"/>
  <c r="H6157" i="11"/>
  <c r="H6149" i="11"/>
  <c r="H6141" i="11"/>
  <c r="H6133" i="11"/>
  <c r="H6125" i="11"/>
  <c r="H6117" i="11"/>
  <c r="H6109" i="11"/>
  <c r="H6101" i="11"/>
  <c r="H6093" i="11"/>
  <c r="H6085" i="11"/>
  <c r="H6077" i="11"/>
  <c r="H6069" i="11"/>
  <c r="H6061" i="11"/>
  <c r="H6053" i="11"/>
  <c r="H6045" i="11"/>
  <c r="H6037" i="11"/>
  <c r="H6029" i="11"/>
  <c r="H6021" i="11"/>
  <c r="H6013" i="11"/>
  <c r="H6005" i="11"/>
  <c r="H5997" i="11"/>
  <c r="H5989" i="11"/>
  <c r="H5981" i="11"/>
  <c r="H5973" i="11"/>
  <c r="H5965" i="11"/>
  <c r="H5957" i="11"/>
  <c r="H5949" i="11"/>
  <c r="H5941" i="11"/>
  <c r="H5933" i="11"/>
  <c r="H5925" i="11"/>
  <c r="H5917" i="11"/>
  <c r="H5909" i="11"/>
  <c r="H5901" i="11"/>
  <c r="H5893" i="11"/>
  <c r="H5885" i="11"/>
  <c r="H5877" i="11"/>
  <c r="H5869" i="11"/>
  <c r="H5861" i="11"/>
  <c r="H5853" i="11"/>
  <c r="H5845" i="11"/>
  <c r="H5837" i="11"/>
  <c r="H5829" i="11"/>
  <c r="H5821" i="11"/>
  <c r="H5813" i="11"/>
  <c r="H5805" i="11"/>
  <c r="H5797" i="11"/>
  <c r="H5789" i="11"/>
  <c r="H5781" i="11"/>
  <c r="H5773" i="11"/>
  <c r="H5765" i="11"/>
  <c r="H5757" i="11"/>
  <c r="H5749" i="11"/>
  <c r="H5741" i="11"/>
  <c r="H5733" i="11"/>
  <c r="H5725" i="11"/>
  <c r="H5717" i="11"/>
  <c r="H5709" i="11"/>
  <c r="H5701" i="11"/>
  <c r="H5693" i="11"/>
  <c r="H5685" i="11"/>
  <c r="H5677" i="11"/>
  <c r="H5669" i="11"/>
  <c r="H5661" i="11"/>
  <c r="H5653" i="11"/>
  <c r="H5645" i="11"/>
  <c r="H5637" i="11"/>
  <c r="H5629" i="11"/>
  <c r="H5621" i="11"/>
  <c r="H5613" i="11"/>
  <c r="H5605" i="11"/>
  <c r="H5597" i="11"/>
  <c r="H5589" i="11"/>
  <c r="H5581" i="11"/>
  <c r="H5573" i="11"/>
  <c r="H5565" i="11"/>
  <c r="H5557" i="11"/>
  <c r="H5549" i="11"/>
  <c r="H5541" i="11"/>
  <c r="H5533" i="11"/>
  <c r="H5525" i="11"/>
  <c r="H5517" i="11"/>
  <c r="H5509" i="11"/>
  <c r="H5501" i="11"/>
  <c r="H5493" i="11"/>
  <c r="H5485" i="11"/>
  <c r="H5477" i="11"/>
  <c r="H5469" i="11"/>
  <c r="H5461" i="11"/>
  <c r="H5453" i="11"/>
  <c r="H5445" i="11"/>
  <c r="H5437" i="11"/>
  <c r="H5429" i="11"/>
  <c r="H5421" i="11"/>
  <c r="H5413" i="11"/>
  <c r="H5405" i="11"/>
  <c r="H5397" i="11"/>
  <c r="H5389" i="11"/>
  <c r="H5381" i="11"/>
  <c r="H5373" i="11"/>
  <c r="H5365" i="11"/>
  <c r="H5357" i="11"/>
  <c r="H5349" i="11"/>
  <c r="H5341" i="11"/>
  <c r="H5333" i="11"/>
  <c r="H5325" i="11"/>
  <c r="H5317" i="11"/>
  <c r="H5309" i="11"/>
  <c r="H5301" i="11"/>
  <c r="H5293" i="11"/>
  <c r="H5285" i="11"/>
  <c r="H5277" i="11"/>
  <c r="H5269" i="11"/>
  <c r="H5261" i="11"/>
  <c r="H5253" i="11"/>
  <c r="H5245" i="11"/>
  <c r="H5237" i="11"/>
  <c r="H5229" i="11"/>
  <c r="H5221" i="11"/>
  <c r="H5213" i="11"/>
  <c r="H5205" i="11"/>
  <c r="H5197" i="11"/>
  <c r="H5189" i="11"/>
  <c r="H5181" i="11"/>
  <c r="H5173" i="11"/>
  <c r="H5165" i="11"/>
  <c r="H5157" i="11"/>
  <c r="H5149" i="11"/>
  <c r="H5141" i="11"/>
  <c r="H5133" i="11"/>
  <c r="H5125" i="11"/>
  <c r="H5117" i="11"/>
  <c r="H5109" i="11"/>
  <c r="H5101" i="11"/>
  <c r="H5093" i="11"/>
  <c r="H5085" i="11"/>
  <c r="H5077" i="11"/>
  <c r="H5069" i="11"/>
  <c r="H5061" i="11"/>
  <c r="H5053" i="11"/>
  <c r="H5045" i="11"/>
  <c r="H5037" i="11"/>
  <c r="H5029" i="11"/>
  <c r="H5021" i="11"/>
  <c r="H5013" i="11"/>
  <c r="H5005" i="11"/>
  <c r="H4997" i="11"/>
  <c r="H4989" i="11"/>
  <c r="H4981" i="11"/>
  <c r="H4973" i="11"/>
  <c r="H4965" i="11"/>
  <c r="H4957" i="11"/>
  <c r="H4949" i="11"/>
  <c r="H4941" i="11"/>
  <c r="H4933" i="11"/>
  <c r="H4925" i="11"/>
  <c r="H4917" i="11"/>
  <c r="H4909" i="11"/>
  <c r="H4901" i="11"/>
  <c r="H4893" i="11"/>
  <c r="H4885" i="11"/>
  <c r="H4877" i="11"/>
  <c r="H4869" i="11"/>
  <c r="H4861" i="11"/>
  <c r="H4853" i="11"/>
  <c r="H4845" i="11"/>
  <c r="H4837" i="11"/>
  <c r="H4829" i="11"/>
  <c r="H4821" i="11"/>
  <c r="H4813" i="11"/>
  <c r="H4805" i="11"/>
  <c r="H4797" i="11"/>
  <c r="H4789" i="11"/>
  <c r="H4781" i="11"/>
  <c r="H4773" i="11"/>
  <c r="H4765" i="11"/>
  <c r="H4757" i="11"/>
  <c r="H4749" i="11"/>
  <c r="H4741" i="11"/>
  <c r="H4733" i="11"/>
  <c r="H4725" i="11"/>
  <c r="H4717" i="11"/>
  <c r="H4709" i="11"/>
  <c r="H4701" i="11"/>
  <c r="H4693" i="11"/>
  <c r="H4685" i="11"/>
  <c r="H4677" i="11"/>
  <c r="H4669" i="11"/>
  <c r="H4661" i="11"/>
  <c r="H4653" i="11"/>
  <c r="H4645" i="11"/>
  <c r="H4637" i="11"/>
  <c r="H4629" i="11"/>
  <c r="H4621" i="11"/>
  <c r="H4613" i="11"/>
  <c r="H4605" i="11"/>
  <c r="H4597" i="11"/>
  <c r="H4589" i="11"/>
  <c r="H4581" i="11"/>
  <c r="H4573" i="11"/>
  <c r="H4565" i="11"/>
  <c r="H4557" i="11"/>
  <c r="H4549" i="11"/>
  <c r="H4541" i="11"/>
  <c r="H4533" i="11"/>
  <c r="H4525" i="11"/>
  <c r="H4517" i="11"/>
  <c r="H4509" i="11"/>
  <c r="H4501" i="11"/>
  <c r="H4493" i="11"/>
  <c r="H4485" i="11"/>
  <c r="H4477" i="11"/>
  <c r="H4469" i="11"/>
  <c r="H4461" i="11"/>
  <c r="H4453" i="11"/>
  <c r="H4445" i="11"/>
  <c r="H4437" i="11"/>
  <c r="H4429" i="11"/>
  <c r="H4421" i="11"/>
  <c r="H4413" i="11"/>
  <c r="H4405" i="11"/>
  <c r="H4397" i="11"/>
  <c r="H4389" i="11"/>
  <c r="H4381" i="11"/>
  <c r="H4373" i="11"/>
  <c r="H4365" i="11"/>
  <c r="H4357" i="11"/>
  <c r="H4349" i="11"/>
  <c r="H4341" i="11"/>
  <c r="H4333" i="11"/>
  <c r="H4325" i="11"/>
  <c r="H4317" i="11"/>
  <c r="H4309" i="11"/>
  <c r="H4301" i="11"/>
  <c r="H4293" i="11"/>
  <c r="H4285" i="11"/>
  <c r="H4277" i="11"/>
  <c r="H4269" i="11"/>
  <c r="H4261" i="11"/>
  <c r="H4253" i="11"/>
  <c r="H4245" i="11"/>
  <c r="H4237" i="11"/>
  <c r="H4229" i="11"/>
  <c r="H4221" i="11"/>
  <c r="H4213" i="11"/>
  <c r="H4205" i="11"/>
  <c r="H4197" i="11"/>
  <c r="H4189" i="11"/>
  <c r="H4181" i="11"/>
  <c r="H4173" i="11"/>
  <c r="H4165" i="11"/>
  <c r="H4157" i="11"/>
  <c r="H4149" i="11"/>
  <c r="H4141" i="11"/>
  <c r="H4133" i="11"/>
  <c r="H4125" i="11"/>
  <c r="H4117" i="11"/>
  <c r="H4109" i="11"/>
  <c r="H4101" i="11"/>
  <c r="H4093" i="11"/>
  <c r="H4085" i="11"/>
  <c r="H4077" i="11"/>
  <c r="H4069" i="11"/>
  <c r="H4061" i="11"/>
  <c r="H4053" i="11"/>
  <c r="H4045" i="11"/>
  <c r="H4037" i="11"/>
  <c r="H4029" i="11"/>
  <c r="H4021" i="11"/>
  <c r="H4013" i="11"/>
  <c r="H4005" i="11"/>
  <c r="H3997" i="11"/>
  <c r="H3989" i="11"/>
  <c r="H3981" i="11"/>
  <c r="H3973" i="11"/>
  <c r="H3965" i="11"/>
  <c r="H3957" i="11"/>
  <c r="H3949" i="11"/>
  <c r="H3941" i="11"/>
  <c r="H3933" i="11"/>
  <c r="H3925" i="11"/>
  <c r="H3917" i="11"/>
  <c r="H3909" i="11"/>
  <c r="H3901" i="11"/>
  <c r="H3893" i="11"/>
  <c r="H3885" i="11"/>
  <c r="H3877" i="11"/>
  <c r="H3869" i="11"/>
  <c r="H3861" i="11"/>
  <c r="H3853" i="11"/>
  <c r="H3845" i="11"/>
  <c r="H3837" i="11"/>
  <c r="H3829" i="11"/>
  <c r="H3821" i="11"/>
  <c r="H3813" i="11"/>
  <c r="H3805" i="11"/>
  <c r="H3797" i="11"/>
  <c r="H3789" i="11"/>
  <c r="H3781" i="11"/>
  <c r="H3773" i="11"/>
  <c r="H3765" i="11"/>
  <c r="H3757" i="11"/>
  <c r="H3749" i="11"/>
  <c r="H3741" i="11"/>
  <c r="H3733" i="11"/>
  <c r="H3725" i="11"/>
  <c r="H3717" i="11"/>
  <c r="H3709" i="11"/>
  <c r="H3701" i="11"/>
  <c r="H3693" i="11"/>
  <c r="H3685" i="11"/>
  <c r="H3677" i="11"/>
  <c r="H3669" i="11"/>
  <c r="H3663" i="11"/>
  <c r="H3657" i="11"/>
  <c r="H3652" i="11"/>
  <c r="H3647" i="11"/>
  <c r="H3641" i="11"/>
  <c r="H3636" i="11"/>
  <c r="H3631" i="11"/>
  <c r="H3625" i="11"/>
  <c r="H3620" i="11"/>
  <c r="H3615" i="11"/>
  <c r="H3609" i="11"/>
  <c r="H3604" i="11"/>
  <c r="H3599" i="11"/>
  <c r="H3593" i="11"/>
  <c r="H3588" i="11"/>
  <c r="H3583" i="11"/>
  <c r="H3577" i="11"/>
  <c r="H3572" i="11"/>
  <c r="H3567" i="11"/>
  <c r="H3561" i="11"/>
  <c r="H3556" i="11"/>
  <c r="H3551" i="11"/>
  <c r="H3545" i="11"/>
  <c r="H3540" i="11"/>
  <c r="H3535" i="11"/>
  <c r="H3529" i="11"/>
  <c r="H3524" i="11"/>
  <c r="H3519" i="11"/>
  <c r="H3513" i="11"/>
  <c r="H3508" i="11"/>
  <c r="H3503" i="11"/>
  <c r="H3497" i="11"/>
  <c r="H3492" i="11"/>
  <c r="H3487" i="11"/>
  <c r="H3483" i="11"/>
  <c r="H3479" i="11"/>
  <c r="H3475" i="11"/>
  <c r="H3471" i="11"/>
  <c r="H3467" i="11"/>
  <c r="H3463" i="11"/>
  <c r="H3459" i="11"/>
  <c r="H3455" i="11"/>
  <c r="H3451" i="11"/>
  <c r="H3447" i="11"/>
  <c r="H3443" i="11"/>
  <c r="H3439" i="11"/>
  <c r="H3435" i="11"/>
  <c r="H3431" i="11"/>
  <c r="H3427" i="11"/>
  <c r="H3423" i="11"/>
  <c r="H3419" i="11"/>
  <c r="H3415" i="11"/>
  <c r="H3411" i="11"/>
  <c r="H3407" i="11"/>
  <c r="H3403" i="11"/>
  <c r="H3399" i="11"/>
  <c r="H3395" i="11"/>
  <c r="H3391" i="11"/>
  <c r="H3387" i="11"/>
  <c r="H3383" i="11"/>
  <c r="H3379" i="11"/>
  <c r="H3375" i="11"/>
  <c r="H3371" i="11"/>
  <c r="H3367" i="11"/>
  <c r="H3363" i="11"/>
  <c r="H3359" i="11"/>
  <c r="H3355" i="11"/>
  <c r="H3351" i="11"/>
  <c r="H3347" i="11"/>
  <c r="H3343" i="11"/>
  <c r="H3339" i="11"/>
  <c r="H3335" i="11"/>
  <c r="H3331" i="11"/>
  <c r="H3327" i="11"/>
  <c r="H3323" i="11"/>
  <c r="H3319" i="11"/>
  <c r="H3315" i="11"/>
  <c r="H3311" i="11"/>
  <c r="H3307" i="11"/>
  <c r="H3303" i="11"/>
  <c r="H3299" i="11"/>
  <c r="H3295" i="11"/>
  <c r="H3291" i="11"/>
  <c r="H3287" i="11"/>
  <c r="H3283" i="11"/>
  <c r="H3279" i="11"/>
  <c r="H3275" i="11"/>
  <c r="H3271" i="11"/>
  <c r="H3267" i="11"/>
  <c r="H3263" i="11"/>
  <c r="H3259" i="11"/>
  <c r="H3255" i="11"/>
  <c r="H3251" i="11"/>
  <c r="H3247" i="11"/>
  <c r="H3243" i="11"/>
  <c r="H3239" i="11"/>
  <c r="H3235" i="11"/>
  <c r="H3231" i="11"/>
  <c r="H3227" i="11"/>
  <c r="H3223" i="11"/>
  <c r="H3219" i="11"/>
  <c r="H3215" i="11"/>
  <c r="H3211" i="11"/>
  <c r="H3207" i="11"/>
  <c r="H3203" i="11"/>
  <c r="H3199" i="11"/>
  <c r="H3195" i="11"/>
  <c r="H3191" i="11"/>
  <c r="H3187" i="11"/>
  <c r="H3183" i="11"/>
  <c r="H3179" i="11"/>
  <c r="H3175" i="11"/>
  <c r="H3171" i="11"/>
  <c r="H3167" i="11"/>
  <c r="H3163" i="11"/>
  <c r="H3159" i="11"/>
  <c r="H3155" i="11"/>
  <c r="H3151" i="11"/>
  <c r="H3147" i="11"/>
  <c r="H3143" i="11"/>
  <c r="H3139" i="11"/>
  <c r="H3135" i="11"/>
  <c r="H3131" i="11"/>
  <c r="H3127" i="11"/>
  <c r="H3123" i="11"/>
  <c r="H3119" i="11"/>
  <c r="H3115" i="11"/>
  <c r="H3111" i="11"/>
  <c r="H3107" i="11"/>
  <c r="H3103" i="11"/>
  <c r="H3099" i="11"/>
  <c r="H3095" i="11"/>
  <c r="H3091" i="11"/>
  <c r="H3087" i="11"/>
  <c r="H3083" i="11"/>
  <c r="H3079" i="11"/>
  <c r="H3075" i="11"/>
  <c r="H3071" i="11"/>
  <c r="H3067" i="11"/>
  <c r="H3063" i="11"/>
  <c r="H3059" i="11"/>
  <c r="H3055" i="11"/>
  <c r="H3051" i="11"/>
  <c r="H3047" i="11"/>
  <c r="H3043" i="11"/>
  <c r="H3039" i="11"/>
  <c r="H3035" i="11"/>
  <c r="H3031" i="11"/>
  <c r="H3027" i="11"/>
  <c r="H3023" i="11"/>
  <c r="H3019" i="11"/>
  <c r="H3015" i="11"/>
  <c r="H3011" i="11"/>
  <c r="H3007" i="11"/>
  <c r="H3003" i="11"/>
  <c r="H2999" i="11"/>
  <c r="H2995" i="11"/>
  <c r="H2991" i="11"/>
  <c r="H2987" i="11"/>
  <c r="H2983" i="11"/>
  <c r="H2979" i="11"/>
  <c r="H2975" i="11"/>
  <c r="H2971" i="11"/>
  <c r="H2967" i="11"/>
  <c r="H2963" i="11"/>
  <c r="H2959" i="11"/>
  <c r="H2955" i="11"/>
  <c r="H2951" i="11"/>
  <c r="H2947" i="11"/>
  <c r="H2943" i="11"/>
  <c r="H2939" i="11"/>
  <c r="H2935" i="11"/>
  <c r="H2931" i="11"/>
  <c r="H2927" i="11"/>
  <c r="H2923" i="11"/>
  <c r="H2919" i="11"/>
  <c r="H2915" i="11"/>
  <c r="H2911" i="11"/>
  <c r="H2907" i="11"/>
  <c r="H2903" i="11"/>
  <c r="H2899" i="11"/>
  <c r="H2895" i="11"/>
  <c r="H2891" i="11"/>
  <c r="H2887" i="11"/>
  <c r="H2883" i="11"/>
  <c r="H2879" i="11"/>
  <c r="H2875" i="11"/>
  <c r="H2871" i="11"/>
  <c r="H2867" i="11"/>
  <c r="H2863" i="11"/>
  <c r="H2859" i="11"/>
  <c r="H2855" i="11"/>
  <c r="H2851" i="11"/>
  <c r="H2847" i="11"/>
  <c r="H2843" i="11"/>
  <c r="H2839" i="11"/>
  <c r="H2835" i="11"/>
  <c r="H2831" i="11"/>
  <c r="H2827" i="11"/>
  <c r="H2823" i="11"/>
  <c r="H2819" i="11"/>
  <c r="H2815" i="11"/>
  <c r="H2811" i="11"/>
  <c r="H2807" i="11"/>
  <c r="H2803" i="11"/>
  <c r="H2799" i="11"/>
  <c r="H2795" i="11"/>
  <c r="H2791" i="11"/>
  <c r="H2787" i="11"/>
  <c r="H2783" i="11"/>
  <c r="H2779" i="11"/>
  <c r="H2775" i="11"/>
  <c r="H2771" i="11"/>
  <c r="H2767" i="11"/>
  <c r="H2763" i="11"/>
  <c r="H2759" i="11"/>
  <c r="H2755" i="11"/>
  <c r="H2751" i="11"/>
  <c r="H2747" i="11"/>
  <c r="H2743" i="11"/>
  <c r="H2739" i="11"/>
  <c r="H2735" i="11"/>
  <c r="H2731" i="11"/>
  <c r="H2727" i="11"/>
  <c r="H2723" i="11"/>
  <c r="H2719" i="11"/>
  <c r="H2715" i="11"/>
  <c r="H2711" i="11"/>
  <c r="H2707" i="11"/>
  <c r="H2703" i="11"/>
  <c r="H2699" i="11"/>
  <c r="H2695" i="11"/>
  <c r="H2691" i="11"/>
  <c r="H2687" i="11"/>
  <c r="H2683" i="11"/>
  <c r="H2679" i="11"/>
  <c r="H2675" i="11"/>
  <c r="H2671" i="11"/>
  <c r="H2667" i="11"/>
  <c r="H2663" i="11"/>
  <c r="H2659" i="11"/>
  <c r="H2655" i="11"/>
  <c r="H2651" i="11"/>
  <c r="H2647" i="11"/>
  <c r="H2643" i="11"/>
  <c r="H2639" i="11"/>
  <c r="H2635" i="11"/>
  <c r="H2631" i="11"/>
  <c r="H2627" i="11"/>
  <c r="H2623" i="11"/>
  <c r="H2619" i="11"/>
  <c r="H2615" i="11"/>
  <c r="H2611" i="11"/>
  <c r="H2607" i="11"/>
  <c r="H2603" i="11"/>
  <c r="H2599" i="11"/>
  <c r="H2595" i="11"/>
  <c r="H2591" i="11"/>
  <c r="H2587" i="11"/>
  <c r="H2583" i="11"/>
  <c r="H2579" i="11"/>
  <c r="H2575" i="11"/>
  <c r="H2571" i="11"/>
  <c r="H2567" i="11"/>
  <c r="H2563" i="11"/>
  <c r="H2559" i="11"/>
  <c r="H2555" i="11"/>
  <c r="H2551" i="11"/>
  <c r="H2547" i="11"/>
  <c r="H2543" i="11"/>
  <c r="H2539" i="11"/>
  <c r="H2535" i="11"/>
  <c r="H2531" i="11"/>
  <c r="H2527" i="11"/>
  <c r="H2523" i="11"/>
  <c r="H2519" i="11"/>
  <c r="H2515" i="11"/>
  <c r="H2511" i="11"/>
  <c r="H2507" i="11"/>
  <c r="H2503" i="11"/>
  <c r="H2499" i="11"/>
  <c r="H2495" i="11"/>
  <c r="H2491" i="11"/>
  <c r="H2487" i="11"/>
  <c r="H2483" i="11"/>
  <c r="H2479" i="11"/>
  <c r="H2475" i="11"/>
  <c r="H2471" i="11"/>
  <c r="H2467" i="11"/>
  <c r="H2463" i="11"/>
  <c r="H2459" i="11"/>
  <c r="H2455" i="11"/>
  <c r="H2451" i="11"/>
  <c r="H2447" i="11"/>
  <c r="H2443" i="11"/>
  <c r="H2439" i="11"/>
  <c r="H2435" i="11"/>
  <c r="H2431" i="11"/>
  <c r="H2427" i="11"/>
  <c r="H2423" i="11"/>
  <c r="H2419" i="11"/>
  <c r="H2415" i="11"/>
  <c r="H2411" i="11"/>
  <c r="H2407" i="11"/>
  <c r="H2403" i="11"/>
  <c r="H2399" i="11"/>
  <c r="H2395" i="11"/>
  <c r="H2391" i="11"/>
  <c r="H2387" i="11"/>
  <c r="H2383" i="11"/>
  <c r="H2379" i="11"/>
  <c r="H2375" i="11"/>
  <c r="H2371" i="11"/>
  <c r="H2367" i="11"/>
  <c r="H2363" i="11"/>
  <c r="H2359" i="11"/>
  <c r="H2355" i="11"/>
  <c r="H2351" i="11"/>
  <c r="H2347" i="11"/>
  <c r="H2343" i="11"/>
  <c r="H2339" i="11"/>
  <c r="H2335" i="11"/>
  <c r="H2331" i="11"/>
  <c r="H2327" i="11"/>
  <c r="H2323" i="11"/>
  <c r="H2319" i="11"/>
  <c r="H2315" i="11"/>
  <c r="H2311" i="11"/>
  <c r="H2307" i="11"/>
  <c r="H2303" i="11"/>
  <c r="H2299" i="11"/>
  <c r="H2295" i="11"/>
  <c r="H2291" i="11"/>
  <c r="H2287" i="11"/>
  <c r="H2283" i="11"/>
  <c r="H2279" i="11"/>
  <c r="H2275" i="11"/>
  <c r="H2271" i="11"/>
  <c r="H2267" i="11"/>
  <c r="H2263" i="11"/>
  <c r="H2259" i="11"/>
  <c r="H2255" i="11"/>
  <c r="H2251" i="11"/>
  <c r="H2247" i="11"/>
  <c r="H2243" i="11"/>
  <c r="H2239" i="11"/>
  <c r="H2235" i="11"/>
  <c r="H2231" i="11"/>
  <c r="H2227" i="11"/>
  <c r="H2223" i="11"/>
  <c r="H2219" i="11"/>
  <c r="H2215" i="11"/>
  <c r="H2211" i="11"/>
  <c r="H2207" i="11"/>
  <c r="H2203" i="11"/>
  <c r="H2199" i="11"/>
  <c r="H2195" i="11"/>
  <c r="H2191" i="11"/>
  <c r="H2187" i="11"/>
  <c r="H2183" i="11"/>
  <c r="H2179" i="11"/>
  <c r="H2175" i="11"/>
  <c r="H2171" i="11"/>
  <c r="H2167" i="11"/>
  <c r="H2163" i="11"/>
  <c r="H2159" i="11"/>
  <c r="H2155" i="11"/>
  <c r="H2151" i="11"/>
  <c r="H2147" i="11"/>
  <c r="H2143" i="11"/>
  <c r="H2139" i="11"/>
  <c r="H2135" i="11"/>
  <c r="H2131" i="11"/>
  <c r="H2127" i="11"/>
  <c r="H2123" i="11"/>
  <c r="H2119" i="11"/>
  <c r="H2115" i="11"/>
  <c r="H2111" i="11"/>
  <c r="H2107" i="11"/>
  <c r="H2103" i="11"/>
  <c r="H2099" i="11"/>
  <c r="H2095" i="11"/>
  <c r="H2091" i="11"/>
  <c r="H2087" i="11"/>
  <c r="H2083" i="11"/>
  <c r="H2079" i="11"/>
  <c r="H2075" i="11"/>
  <c r="H2071" i="11"/>
  <c r="H2067" i="11"/>
  <c r="H2063" i="11"/>
  <c r="H2059" i="11"/>
  <c r="H2055" i="11"/>
  <c r="H2051" i="11"/>
  <c r="H2047" i="11"/>
  <c r="H2043" i="11"/>
  <c r="H2039" i="11"/>
  <c r="H2035" i="11"/>
  <c r="H2031" i="11"/>
  <c r="H2027" i="11"/>
  <c r="H2023" i="11"/>
  <c r="H2019" i="11"/>
  <c r="H2015" i="11"/>
  <c r="H2011" i="11"/>
  <c r="H2007" i="11"/>
  <c r="H2003" i="11"/>
  <c r="H1999" i="11"/>
  <c r="H1995" i="11"/>
  <c r="H1991" i="11"/>
  <c r="H1987" i="11"/>
  <c r="H1983" i="11"/>
  <c r="H1979" i="11"/>
  <c r="H1975" i="11"/>
  <c r="H1971" i="11"/>
  <c r="H1967" i="11"/>
  <c r="H1963" i="11"/>
  <c r="H1959" i="11"/>
  <c r="H1955" i="11"/>
  <c r="H1951" i="11"/>
  <c r="H1947" i="11"/>
  <c r="H1943" i="11"/>
  <c r="H1939" i="11"/>
  <c r="H1935" i="11"/>
  <c r="H1931" i="11"/>
  <c r="H1927" i="11"/>
  <c r="H1923" i="11"/>
  <c r="H1919" i="11"/>
  <c r="H1915" i="11"/>
  <c r="H1911" i="11"/>
  <c r="H1907" i="11"/>
  <c r="H1903" i="11"/>
  <c r="H1899" i="11"/>
  <c r="H1895" i="11"/>
  <c r="H1891" i="11"/>
  <c r="H1887" i="11"/>
  <c r="H1883" i="11"/>
  <c r="H1879" i="11"/>
  <c r="H1875" i="11"/>
  <c r="H1871" i="11"/>
  <c r="H1867" i="11"/>
  <c r="H1863" i="11"/>
  <c r="H1859" i="11"/>
  <c r="H1855" i="11"/>
  <c r="H1851" i="11"/>
  <c r="H1847" i="11"/>
  <c r="H1843" i="11"/>
  <c r="H1839" i="11"/>
  <c r="H1835" i="11"/>
  <c r="H1831" i="11"/>
  <c r="H1827" i="11"/>
  <c r="H1823" i="11"/>
  <c r="H1819" i="11"/>
  <c r="H1815" i="11"/>
  <c r="H1811" i="11"/>
  <c r="H1807" i="11"/>
  <c r="H1803" i="11"/>
  <c r="H1799" i="11"/>
  <c r="H1795" i="11"/>
  <c r="H1791" i="11"/>
  <c r="H1787" i="11"/>
  <c r="H1783" i="11"/>
  <c r="H1779" i="11"/>
  <c r="H1775" i="11"/>
  <c r="H1771" i="11"/>
  <c r="H1767" i="11"/>
  <c r="H1763" i="11"/>
  <c r="H1759" i="11"/>
  <c r="H1755" i="11"/>
  <c r="H1751" i="11"/>
  <c r="H1747" i="11"/>
  <c r="H1743" i="11"/>
  <c r="H1739" i="11"/>
  <c r="H1735" i="11"/>
  <c r="H1731" i="11"/>
  <c r="H1727" i="11"/>
  <c r="H1723" i="11"/>
  <c r="H1719" i="11"/>
  <c r="H1715" i="11"/>
  <c r="H1711" i="11"/>
  <c r="H1707" i="11"/>
  <c r="H1703" i="11"/>
  <c r="H1699" i="11"/>
  <c r="H1695" i="11"/>
  <c r="H1691" i="11"/>
  <c r="H1687" i="11"/>
  <c r="H1683" i="11"/>
  <c r="H1679" i="11"/>
  <c r="H1675" i="11"/>
  <c r="H1671" i="11"/>
  <c r="H1667" i="11"/>
  <c r="H1663" i="11"/>
  <c r="H1659" i="11"/>
  <c r="H1655" i="11"/>
  <c r="H1651" i="11"/>
  <c r="H1647" i="11"/>
  <c r="H1643" i="11"/>
  <c r="H1639" i="11"/>
  <c r="H1635" i="11"/>
  <c r="H1631" i="11"/>
  <c r="H1627" i="11"/>
  <c r="H1623" i="11"/>
  <c r="H1619" i="11"/>
  <c r="H1615" i="11"/>
  <c r="H1611" i="11"/>
  <c r="H1607" i="11"/>
  <c r="H1603" i="11"/>
  <c r="H1599" i="11"/>
  <c r="H1595" i="11"/>
  <c r="H1591" i="11"/>
  <c r="H1587" i="11"/>
  <c r="H1583" i="11"/>
  <c r="H1579" i="11"/>
  <c r="H1575" i="11"/>
  <c r="H1571" i="11"/>
  <c r="H1567" i="11"/>
  <c r="H1563" i="11"/>
  <c r="H1559" i="11"/>
  <c r="H1555" i="11"/>
  <c r="H1551" i="11"/>
  <c r="H1547" i="11"/>
  <c r="H1543" i="11"/>
  <c r="H1539" i="11"/>
  <c r="H1535" i="11"/>
  <c r="H1531" i="11"/>
  <c r="H1527" i="11"/>
  <c r="H1523" i="11"/>
  <c r="H1519" i="11"/>
  <c r="H1515" i="11"/>
  <c r="H1511" i="11"/>
  <c r="H1507" i="11"/>
  <c r="H1503" i="11"/>
  <c r="H1499" i="11"/>
  <c r="H1495" i="11"/>
  <c r="H1491" i="11"/>
  <c r="H1487" i="11"/>
  <c r="H1483" i="11"/>
  <c r="H1479" i="11"/>
  <c r="H1475" i="11"/>
  <c r="H1471" i="11"/>
  <c r="H1467" i="11"/>
  <c r="H1463" i="11"/>
  <c r="H1459" i="11"/>
  <c r="H1455" i="11"/>
  <c r="H1451" i="11"/>
  <c r="H1447" i="11"/>
  <c r="H1443" i="11"/>
  <c r="H1439" i="11"/>
  <c r="H1435" i="11"/>
  <c r="H1431" i="11"/>
  <c r="H1427" i="11"/>
  <c r="H1423" i="11"/>
  <c r="H1419" i="11"/>
  <c r="H1415" i="11"/>
  <c r="H1411" i="11"/>
  <c r="H1407" i="11"/>
  <c r="H1403" i="11"/>
  <c r="H1399" i="11"/>
  <c r="H1395" i="11"/>
  <c r="H1391" i="11"/>
  <c r="H1387" i="11"/>
  <c r="H1383" i="11"/>
  <c r="H1379" i="11"/>
  <c r="H1375" i="11"/>
  <c r="H1371" i="11"/>
  <c r="H1367" i="11"/>
  <c r="H1363" i="11"/>
  <c r="H1359" i="11"/>
  <c r="H1355" i="11"/>
  <c r="H1351" i="11"/>
  <c r="H1347" i="11"/>
  <c r="H1343" i="11"/>
  <c r="H1339" i="11"/>
  <c r="H1335" i="11"/>
  <c r="H1331" i="11"/>
  <c r="H1327" i="11"/>
  <c r="H1323" i="11"/>
  <c r="H1319" i="11"/>
  <c r="H1315" i="11"/>
  <c r="H1311" i="11"/>
  <c r="H1307" i="11"/>
  <c r="H1303" i="11"/>
  <c r="H1299" i="11"/>
  <c r="H1295" i="11"/>
  <c r="H1291" i="11"/>
  <c r="H1287" i="11"/>
  <c r="H1283" i="11"/>
  <c r="H1279" i="11"/>
  <c r="H1275" i="11"/>
  <c r="H1271" i="11"/>
  <c r="H1267" i="11"/>
  <c r="H1263" i="11"/>
  <c r="H1259" i="11"/>
  <c r="H1255" i="11"/>
  <c r="H1251" i="11"/>
  <c r="H1247" i="11"/>
  <c r="H1243" i="11"/>
  <c r="H1239" i="11"/>
  <c r="H1235" i="11"/>
  <c r="H1231" i="11"/>
  <c r="H1227" i="11"/>
  <c r="H1223" i="11"/>
  <c r="H1219" i="11"/>
  <c r="H1215" i="11"/>
  <c r="H1211" i="11"/>
  <c r="H1207" i="11"/>
  <c r="H1203" i="11"/>
  <c r="H1199" i="11"/>
  <c r="H1195" i="11"/>
  <c r="H1191" i="11"/>
  <c r="H1187" i="11"/>
  <c r="H1183" i="11"/>
  <c r="H1179" i="11"/>
  <c r="H1175" i="11"/>
  <c r="H1171" i="11"/>
  <c r="H1167" i="11"/>
  <c r="H1163" i="11"/>
  <c r="H1159" i="11"/>
  <c r="H1155" i="11"/>
  <c r="H1151" i="11"/>
  <c r="H1147" i="11"/>
  <c r="H1143" i="11"/>
  <c r="H1139" i="11"/>
  <c r="H1135" i="11"/>
  <c r="H1131" i="11"/>
  <c r="H1127" i="11"/>
  <c r="H1123" i="11"/>
  <c r="H1119" i="11"/>
  <c r="H1115" i="11"/>
  <c r="H1111" i="11"/>
  <c r="H1107" i="11"/>
  <c r="H1103" i="11"/>
  <c r="H1099" i="11"/>
  <c r="H1095" i="11"/>
  <c r="H1091" i="11"/>
  <c r="H1087" i="11"/>
  <c r="H1083" i="11"/>
  <c r="H1079" i="11"/>
  <c r="H1075" i="11"/>
  <c r="H1071" i="11"/>
  <c r="H1067" i="11"/>
  <c r="H1063" i="11"/>
  <c r="H1059" i="11"/>
  <c r="H1055" i="11"/>
  <c r="H1051" i="11"/>
  <c r="H1047" i="11"/>
  <c r="H1043" i="11"/>
  <c r="H1039" i="11"/>
  <c r="H1035" i="11"/>
  <c r="H1031" i="11"/>
  <c r="H1027" i="11"/>
  <c r="H1023" i="11"/>
  <c r="H1019" i="11"/>
  <c r="H1015" i="11"/>
  <c r="H1011" i="11"/>
  <c r="H1007" i="11"/>
  <c r="H1003" i="11"/>
  <c r="H999" i="11"/>
  <c r="H995" i="11"/>
  <c r="H991" i="11"/>
  <c r="H987" i="11"/>
  <c r="H983" i="11"/>
  <c r="H979" i="11"/>
  <c r="H975" i="11"/>
  <c r="H971" i="11"/>
  <c r="H967" i="11"/>
  <c r="H963" i="11"/>
  <c r="H959" i="11"/>
  <c r="H955" i="11"/>
  <c r="H951" i="11"/>
  <c r="H947" i="11"/>
  <c r="H943" i="11"/>
  <c r="H939" i="11"/>
  <c r="H935" i="11"/>
  <c r="H931" i="11"/>
  <c r="H927" i="11"/>
  <c r="H923" i="11"/>
  <c r="H919" i="11"/>
  <c r="H915" i="11"/>
  <c r="H911" i="11"/>
  <c r="H907" i="11"/>
  <c r="H903" i="11"/>
  <c r="H899" i="11"/>
  <c r="H895" i="11"/>
  <c r="H891" i="11"/>
  <c r="H887" i="11"/>
  <c r="H883" i="11"/>
  <c r="H879" i="11"/>
  <c r="H875" i="11"/>
  <c r="H871" i="11"/>
  <c r="H867" i="11"/>
  <c r="H863" i="11"/>
  <c r="H859" i="11"/>
  <c r="H855" i="11"/>
  <c r="H851" i="11"/>
  <c r="H847" i="11"/>
  <c r="H843" i="11"/>
  <c r="H839" i="11"/>
  <c r="H835" i="11"/>
  <c r="H831" i="11"/>
  <c r="H827" i="11"/>
  <c r="H823" i="11"/>
  <c r="H819" i="11"/>
  <c r="H815" i="11"/>
  <c r="H811" i="11"/>
  <c r="H807" i="11"/>
  <c r="H803" i="11"/>
  <c r="H799" i="11"/>
  <c r="H10009" i="11"/>
  <c r="H10001" i="11"/>
  <c r="H9993" i="11"/>
  <c r="H9985" i="11"/>
  <c r="H9977" i="11"/>
  <c r="H9969" i="11"/>
  <c r="H9961" i="11"/>
  <c r="H9953" i="11"/>
  <c r="H9945" i="11"/>
  <c r="H9937" i="11"/>
  <c r="H9929" i="11"/>
  <c r="H9921" i="11"/>
  <c r="H9913" i="11"/>
  <c r="H9905" i="11"/>
  <c r="H9897" i="11"/>
  <c r="H9889" i="11"/>
  <c r="H9881" i="11"/>
  <c r="H9873" i="11"/>
  <c r="H9865" i="11"/>
  <c r="H9857" i="11"/>
  <c r="H9849" i="11"/>
  <c r="H9841" i="11"/>
  <c r="H9833" i="11"/>
  <c r="H9825" i="11"/>
  <c r="H9817" i="11"/>
  <c r="H9809" i="11"/>
  <c r="H9801" i="11"/>
  <c r="H9793" i="11"/>
  <c r="H9785" i="11"/>
  <c r="H9777" i="11"/>
  <c r="H9769" i="11"/>
  <c r="H9761" i="11"/>
  <c r="H9753" i="11"/>
  <c r="H9745" i="11"/>
  <c r="H9737" i="11"/>
  <c r="H9729" i="11"/>
  <c r="H9721" i="11"/>
  <c r="H9713" i="11"/>
  <c r="H9705" i="11"/>
  <c r="H9697" i="11"/>
  <c r="H9689" i="11"/>
  <c r="H9681" i="11"/>
  <c r="H9673" i="11"/>
  <c r="H9665" i="11"/>
  <c r="H9657" i="11"/>
  <c r="H9649" i="11"/>
  <c r="H9641" i="11"/>
  <c r="H9633" i="11"/>
  <c r="H9625" i="11"/>
  <c r="H9617" i="11"/>
  <c r="H9609" i="11"/>
  <c r="H9601" i="11"/>
  <c r="H9593" i="11"/>
  <c r="H9585" i="11"/>
  <c r="H9577" i="11"/>
  <c r="H9569" i="11"/>
  <c r="H9561" i="11"/>
  <c r="H9553" i="11"/>
  <c r="H9545" i="11"/>
  <c r="H9537" i="11"/>
  <c r="H9529" i="11"/>
  <c r="H9521" i="11"/>
  <c r="H9513" i="11"/>
  <c r="H9505" i="11"/>
  <c r="H9497" i="11"/>
  <c r="H9489" i="11"/>
  <c r="H9481" i="11"/>
  <c r="H9473" i="11"/>
  <c r="H9465" i="11"/>
  <c r="H9457" i="11"/>
  <c r="H9449" i="11"/>
  <c r="H9441" i="11"/>
  <c r="H9433" i="11"/>
  <c r="H9425" i="11"/>
  <c r="H9417" i="11"/>
  <c r="H9409" i="11"/>
  <c r="H9401" i="11"/>
  <c r="H9393" i="11"/>
  <c r="H9385" i="11"/>
  <c r="H9377" i="11"/>
  <c r="H9369" i="11"/>
  <c r="H9361" i="11"/>
  <c r="H9353" i="11"/>
  <c r="H9345" i="11"/>
  <c r="H9337" i="11"/>
  <c r="H9329" i="11"/>
  <c r="H9321" i="11"/>
  <c r="H9313" i="11"/>
  <c r="H9305" i="11"/>
  <c r="H9297" i="11"/>
  <c r="H9289" i="11"/>
  <c r="H9281" i="11"/>
  <c r="H9273" i="11"/>
  <c r="H9265" i="11"/>
  <c r="H9257" i="11"/>
  <c r="H9249" i="11"/>
  <c r="H9241" i="11"/>
  <c r="H9233" i="11"/>
  <c r="H9225" i="11"/>
  <c r="H9217" i="11"/>
  <c r="H9209" i="11"/>
  <c r="H9201" i="11"/>
  <c r="H9193" i="11"/>
  <c r="H9185" i="11"/>
  <c r="H9177" i="11"/>
  <c r="H9169" i="11"/>
  <c r="H9161" i="11"/>
  <c r="H9153" i="11"/>
  <c r="H9145" i="11"/>
  <c r="H9137" i="11"/>
  <c r="H9129" i="11"/>
  <c r="H9121" i="11"/>
  <c r="H9113" i="11"/>
  <c r="H9105" i="11"/>
  <c r="H9097" i="11"/>
  <c r="H9089" i="11"/>
  <c r="H9081" i="11"/>
  <c r="H9073" i="11"/>
  <c r="H9065" i="11"/>
  <c r="H9057" i="11"/>
  <c r="H9049" i="11"/>
  <c r="H9041" i="11"/>
  <c r="H9033" i="11"/>
  <c r="H9025" i="11"/>
  <c r="H9017" i="11"/>
  <c r="H9009" i="11"/>
  <c r="H9001" i="11"/>
  <c r="H8993" i="11"/>
  <c r="H8985" i="11"/>
  <c r="H8977" i="11"/>
  <c r="H8969" i="11"/>
  <c r="H8961" i="11"/>
  <c r="H8953" i="11"/>
  <c r="H8945" i="11"/>
  <c r="H8937" i="11"/>
  <c r="H8929" i="11"/>
  <c r="H8921" i="11"/>
  <c r="H8913" i="11"/>
  <c r="H8905" i="11"/>
  <c r="H8897" i="11"/>
  <c r="H8889" i="11"/>
  <c r="H8881" i="11"/>
  <c r="H8873" i="11"/>
  <c r="H8865" i="11"/>
  <c r="H8857" i="11"/>
  <c r="H8849" i="11"/>
  <c r="H8841" i="11"/>
  <c r="H8833" i="11"/>
  <c r="H8825" i="11"/>
  <c r="H8817" i="11"/>
  <c r="H8809" i="11"/>
  <c r="H8801" i="11"/>
  <c r="H8793" i="11"/>
  <c r="H8785" i="11"/>
  <c r="H8777" i="11"/>
  <c r="H8769" i="11"/>
  <c r="H8761" i="11"/>
  <c r="H8753" i="11"/>
  <c r="H8745" i="11"/>
  <c r="H8737" i="11"/>
  <c r="H8729" i="11"/>
  <c r="H8721" i="11"/>
  <c r="H8713" i="11"/>
  <c r="H8705" i="11"/>
  <c r="H8697" i="11"/>
  <c r="H8689" i="11"/>
  <c r="H8681" i="11"/>
  <c r="H8673" i="11"/>
  <c r="H8665" i="11"/>
  <c r="H8657" i="11"/>
  <c r="H8649" i="11"/>
  <c r="H8641" i="11"/>
  <c r="H8633" i="11"/>
  <c r="H8625" i="11"/>
  <c r="H8617" i="11"/>
  <c r="H8609" i="11"/>
  <c r="H8601" i="11"/>
  <c r="H8593" i="11"/>
  <c r="H8585" i="11"/>
  <c r="H8577" i="11"/>
  <c r="H8569" i="11"/>
  <c r="H8561" i="11"/>
  <c r="H8553" i="11"/>
  <c r="H8545" i="11"/>
  <c r="H8537" i="11"/>
  <c r="H8529" i="11"/>
  <c r="H8521" i="11"/>
  <c r="H8513" i="11"/>
  <c r="H8505" i="11"/>
  <c r="H8497" i="11"/>
  <c r="H8489" i="11"/>
  <c r="H8481" i="11"/>
  <c r="H8473" i="11"/>
  <c r="H8465" i="11"/>
  <c r="H8457" i="11"/>
  <c r="H8449" i="11"/>
  <c r="H8441" i="11"/>
  <c r="H8433" i="11"/>
  <c r="H8425" i="11"/>
  <c r="H8417" i="11"/>
  <c r="H8409" i="11"/>
  <c r="H8401" i="11"/>
  <c r="H8393" i="11"/>
  <c r="H8385" i="11"/>
  <c r="H8377" i="11"/>
  <c r="H8369" i="11"/>
  <c r="H8361" i="11"/>
  <c r="H8353" i="11"/>
  <c r="H8345" i="11"/>
  <c r="H8337" i="11"/>
  <c r="H8329" i="11"/>
  <c r="H8321" i="11"/>
  <c r="H8313" i="11"/>
  <c r="H8305" i="11"/>
  <c r="H8297" i="11"/>
  <c r="H8289" i="11"/>
  <c r="H8281" i="11"/>
  <c r="H8273" i="11"/>
  <c r="H8265" i="11"/>
  <c r="H8257" i="11"/>
  <c r="H8249" i="11"/>
  <c r="H8241" i="11"/>
  <c r="H8233" i="11"/>
  <c r="H8225" i="11"/>
  <c r="H8217" i="11"/>
  <c r="H8209" i="11"/>
  <c r="H8201" i="11"/>
  <c r="H8193" i="11"/>
  <c r="H8185" i="11"/>
  <c r="H8177" i="11"/>
  <c r="H8169" i="11"/>
  <c r="H8161" i="11"/>
  <c r="H8153" i="11"/>
  <c r="H8145" i="11"/>
  <c r="H8137" i="11"/>
  <c r="H8129" i="11"/>
  <c r="H8121" i="11"/>
  <c r="H8113" i="11"/>
  <c r="H8105" i="11"/>
  <c r="H8097" i="11"/>
  <c r="H8089" i="11"/>
  <c r="H8081" i="11"/>
  <c r="H8073" i="11"/>
  <c r="H8065" i="11"/>
  <c r="H8057" i="11"/>
  <c r="H8049" i="11"/>
  <c r="H8041" i="11"/>
  <c r="H8033" i="11"/>
  <c r="H8025" i="11"/>
  <c r="H8017" i="11"/>
  <c r="H8009" i="11"/>
  <c r="H8001" i="11"/>
  <c r="H7993" i="11"/>
  <c r="H7985" i="11"/>
  <c r="H7977" i="11"/>
  <c r="H7969" i="11"/>
  <c r="H7961" i="11"/>
  <c r="H7953" i="11"/>
  <c r="H7945" i="11"/>
  <c r="H7937" i="11"/>
  <c r="H7929" i="11"/>
  <c r="H7921" i="11"/>
  <c r="H7913" i="11"/>
  <c r="H7905" i="11"/>
  <c r="H7897" i="11"/>
  <c r="H7889" i="11"/>
  <c r="H7881" i="11"/>
  <c r="H7873" i="11"/>
  <c r="H7865" i="11"/>
  <c r="H7857" i="11"/>
  <c r="H7849" i="11"/>
  <c r="H7841" i="11"/>
  <c r="H7833" i="11"/>
  <c r="H7825" i="11"/>
  <c r="H7817" i="11"/>
  <c r="H7809" i="11"/>
  <c r="H7801" i="11"/>
  <c r="H7793" i="11"/>
  <c r="H7785" i="11"/>
  <c r="H7777" i="11"/>
  <c r="H7769" i="11"/>
  <c r="H7761" i="11"/>
  <c r="H7753" i="11"/>
  <c r="H7745" i="11"/>
  <c r="H7737" i="11"/>
  <c r="H7729" i="11"/>
  <c r="H7721" i="11"/>
  <c r="H7713" i="11"/>
  <c r="H7705" i="11"/>
  <c r="H7697" i="11"/>
  <c r="H7689" i="11"/>
  <c r="H7681" i="11"/>
  <c r="H7673" i="11"/>
  <c r="H7665" i="11"/>
  <c r="H7657" i="11"/>
  <c r="H7649" i="11"/>
  <c r="H7641" i="11"/>
  <c r="H7633" i="11"/>
  <c r="H7625" i="11"/>
  <c r="H7617" i="11"/>
  <c r="H7609" i="11"/>
  <c r="H7601" i="11"/>
  <c r="H7593" i="11"/>
  <c r="H7585" i="11"/>
  <c r="H7577" i="11"/>
  <c r="H7569" i="11"/>
  <c r="H7561" i="11"/>
  <c r="H7553" i="11"/>
  <c r="H7545" i="11"/>
  <c r="H7537" i="11"/>
  <c r="H7529" i="11"/>
  <c r="H7521" i="11"/>
  <c r="H7513" i="11"/>
  <c r="H7505" i="11"/>
  <c r="H7497" i="11"/>
  <c r="H7489" i="11"/>
  <c r="H7481" i="11"/>
  <c r="H7473" i="11"/>
  <c r="H7465" i="11"/>
  <c r="H7457" i="11"/>
  <c r="H7449" i="11"/>
  <c r="H7441" i="11"/>
  <c r="H7433" i="11"/>
  <c r="H7425" i="11"/>
  <c r="H7417" i="11"/>
  <c r="H7409" i="11"/>
  <c r="H7401" i="11"/>
  <c r="H7393" i="11"/>
  <c r="H7385" i="11"/>
  <c r="H7377" i="11"/>
  <c r="H7369" i="11"/>
  <c r="H7361" i="11"/>
  <c r="H7353" i="11"/>
  <c r="H7345" i="11"/>
  <c r="H7337" i="11"/>
  <c r="H7329" i="11"/>
  <c r="H7321" i="11"/>
  <c r="H7313" i="11"/>
  <c r="H7305" i="11"/>
  <c r="H7297" i="11"/>
  <c r="H7289" i="11"/>
  <c r="H7281" i="11"/>
  <c r="H7273" i="11"/>
  <c r="H7265" i="11"/>
  <c r="H7257" i="11"/>
  <c r="H7249" i="11"/>
  <c r="H7241" i="11"/>
  <c r="H7233" i="11"/>
  <c r="H7225" i="11"/>
  <c r="H7217" i="11"/>
  <c r="H7209" i="11"/>
  <c r="H7201" i="11"/>
  <c r="H7193" i="11"/>
  <c r="H7185" i="11"/>
  <c r="H7177" i="11"/>
  <c r="H7169" i="11"/>
  <c r="H7161" i="11"/>
  <c r="H7153" i="11"/>
  <c r="H7145" i="11"/>
  <c r="H7137" i="11"/>
  <c r="H7129" i="11"/>
  <c r="H7121" i="11"/>
  <c r="H7113" i="11"/>
  <c r="H7105" i="11"/>
  <c r="H7097" i="11"/>
  <c r="H7089" i="11"/>
  <c r="H7081" i="11"/>
  <c r="H7073" i="11"/>
  <c r="H7065" i="11"/>
  <c r="H7057" i="11"/>
  <c r="H7049" i="11"/>
  <c r="H7041" i="11"/>
  <c r="H7033" i="11"/>
  <c r="H7025" i="11"/>
  <c r="H7017" i="11"/>
  <c r="H7009" i="11"/>
  <c r="H7001" i="11"/>
  <c r="H6993" i="11"/>
  <c r="H6985" i="11"/>
  <c r="H6977" i="11"/>
  <c r="H6969" i="11"/>
  <c r="H6961" i="11"/>
  <c r="H6953" i="11"/>
  <c r="H6945" i="11"/>
  <c r="H6937" i="11"/>
  <c r="H6929" i="11"/>
  <c r="H6921" i="11"/>
  <c r="H6913" i="11"/>
  <c r="H6905" i="11"/>
  <c r="H6897" i="11"/>
  <c r="H6889" i="11"/>
  <c r="H6881" i="11"/>
  <c r="H6873" i="11"/>
  <c r="H6865" i="11"/>
  <c r="H6857" i="11"/>
  <c r="H6849" i="11"/>
  <c r="H6841" i="11"/>
  <c r="H6833" i="11"/>
  <c r="H6825" i="11"/>
  <c r="H6817" i="11"/>
  <c r="H6809" i="11"/>
  <c r="H6801" i="11"/>
  <c r="H6793" i="11"/>
  <c r="H6785" i="11"/>
  <c r="H6777" i="11"/>
  <c r="H6769" i="11"/>
  <c r="H6761" i="11"/>
  <c r="H6753" i="11"/>
  <c r="H6745" i="11"/>
  <c r="H6737" i="11"/>
  <c r="H6729" i="11"/>
  <c r="H6721" i="11"/>
  <c r="H6713" i="11"/>
  <c r="H6705" i="11"/>
  <c r="H6697" i="11"/>
  <c r="H6689" i="11"/>
  <c r="H6681" i="11"/>
  <c r="H6673" i="11"/>
  <c r="H6665" i="11"/>
  <c r="H6657" i="11"/>
  <c r="H6649" i="11"/>
  <c r="H6641" i="11"/>
  <c r="H6633" i="11"/>
  <c r="H6625" i="11"/>
  <c r="H6617" i="11"/>
  <c r="H6609" i="11"/>
  <c r="H6601" i="11"/>
  <c r="H6593" i="11"/>
  <c r="H6585" i="11"/>
  <c r="H6577" i="11"/>
  <c r="H6569" i="11"/>
  <c r="H6561" i="11"/>
  <c r="H6553" i="11"/>
  <c r="H6545" i="11"/>
  <c r="H6537" i="11"/>
  <c r="H6529" i="11"/>
  <c r="H6521" i="11"/>
  <c r="H6513" i="11"/>
  <c r="H6505" i="11"/>
  <c r="H6497" i="11"/>
  <c r="H6489" i="11"/>
  <c r="H6481" i="11"/>
  <c r="H6473" i="11"/>
  <c r="H6465" i="11"/>
  <c r="H6457" i="11"/>
  <c r="H6449" i="11"/>
  <c r="H6441" i="11"/>
  <c r="H6433" i="11"/>
  <c r="H6425" i="11"/>
  <c r="H6417" i="11"/>
  <c r="H6409" i="11"/>
  <c r="H6401" i="11"/>
  <c r="H6393" i="11"/>
  <c r="H6385" i="11"/>
  <c r="H6377" i="11"/>
  <c r="H6369" i="11"/>
  <c r="H6361" i="11"/>
  <c r="H6353" i="11"/>
  <c r="H6345" i="11"/>
  <c r="H6337" i="11"/>
  <c r="H6329" i="11"/>
  <c r="H6321" i="11"/>
  <c r="H6313" i="11"/>
  <c r="H6305" i="11"/>
  <c r="H6297" i="11"/>
  <c r="H6289" i="11"/>
  <c r="H6281" i="11"/>
  <c r="H6273" i="11"/>
  <c r="H6265" i="11"/>
  <c r="H6257" i="11"/>
  <c r="H6249" i="11"/>
  <c r="H6241" i="11"/>
  <c r="H6233" i="11"/>
  <c r="H6225" i="11"/>
  <c r="H6217" i="11"/>
  <c r="H6209" i="11"/>
  <c r="H6201" i="11"/>
  <c r="H6193" i="11"/>
  <c r="H6185" i="11"/>
  <c r="H6177" i="11"/>
  <c r="H6169" i="11"/>
  <c r="H6161" i="11"/>
  <c r="H6153" i="11"/>
  <c r="H6145" i="11"/>
  <c r="H6137" i="11"/>
  <c r="H6129" i="11"/>
  <c r="H6121" i="11"/>
  <c r="H6113" i="11"/>
  <c r="H6105" i="11"/>
  <c r="H6097" i="11"/>
  <c r="H6089" i="11"/>
  <c r="H6081" i="11"/>
  <c r="H6073" i="11"/>
  <c r="H6065" i="11"/>
  <c r="H6057" i="11"/>
  <c r="H6049" i="11"/>
  <c r="H6041" i="11"/>
  <c r="H6033" i="11"/>
  <c r="H6025" i="11"/>
  <c r="H6017" i="11"/>
  <c r="H6009" i="11"/>
  <c r="H6001" i="11"/>
  <c r="H5993" i="11"/>
  <c r="H5985" i="11"/>
  <c r="H5977" i="11"/>
  <c r="H5969" i="11"/>
  <c r="H5961" i="11"/>
  <c r="H5953" i="11"/>
  <c r="H5945" i="11"/>
  <c r="H5937" i="11"/>
  <c r="H5929" i="11"/>
  <c r="H5921" i="11"/>
  <c r="H5913" i="11"/>
  <c r="H5905" i="11"/>
  <c r="H5897" i="11"/>
  <c r="H5889" i="11"/>
  <c r="H5881" i="11"/>
  <c r="H5873" i="11"/>
  <c r="H5865" i="11"/>
  <c r="H5857" i="11"/>
  <c r="H5849" i="11"/>
  <c r="H5841" i="11"/>
  <c r="H5833" i="11"/>
  <c r="H5825" i="11"/>
  <c r="H5817" i="11"/>
  <c r="H5809" i="11"/>
  <c r="H5801" i="11"/>
  <c r="H5793" i="11"/>
  <c r="H5785" i="11"/>
  <c r="H5777" i="11"/>
  <c r="H5769" i="11"/>
  <c r="H5761" i="11"/>
  <c r="H5753" i="11"/>
  <c r="H5745" i="11"/>
  <c r="H5737" i="11"/>
  <c r="H5729" i="11"/>
  <c r="H5721" i="11"/>
  <c r="H5713" i="11"/>
  <c r="H5705" i="11"/>
  <c r="H5697" i="11"/>
  <c r="H5689" i="11"/>
  <c r="H5681" i="11"/>
  <c r="H5673" i="11"/>
  <c r="H5665" i="11"/>
  <c r="H5657" i="11"/>
  <c r="H5649" i="11"/>
  <c r="H5641" i="11"/>
  <c r="H5633" i="11"/>
  <c r="H5625" i="11"/>
  <c r="H5617" i="11"/>
  <c r="H5609" i="11"/>
  <c r="H5601" i="11"/>
  <c r="H5593" i="11"/>
  <c r="H5585" i="11"/>
  <c r="H5577" i="11"/>
  <c r="H5569" i="11"/>
  <c r="H5561" i="11"/>
  <c r="H5553" i="11"/>
  <c r="H5545" i="11"/>
  <c r="H5537" i="11"/>
  <c r="H5529" i="11"/>
  <c r="H5521" i="11"/>
  <c r="H5513" i="11"/>
  <c r="H5505" i="11"/>
  <c r="H5497" i="11"/>
  <c r="H5489" i="11"/>
  <c r="H5481" i="11"/>
  <c r="H5473" i="11"/>
  <c r="H5465" i="11"/>
  <c r="H5457" i="11"/>
  <c r="H5449" i="11"/>
  <c r="H5441" i="11"/>
  <c r="H5433" i="11"/>
  <c r="H5425" i="11"/>
  <c r="H5417" i="11"/>
  <c r="H5409" i="11"/>
  <c r="H5401" i="11"/>
  <c r="H5393" i="11"/>
  <c r="H5385" i="11"/>
  <c r="H5377" i="11"/>
  <c r="H5369" i="11"/>
  <c r="H5361" i="11"/>
  <c r="H5353" i="11"/>
  <c r="H5345" i="11"/>
  <c r="H5337" i="11"/>
  <c r="H5329" i="11"/>
  <c r="H5321" i="11"/>
  <c r="H5313" i="11"/>
  <c r="H5305" i="11"/>
  <c r="H5297" i="11"/>
  <c r="H5289" i="11"/>
  <c r="H5281" i="11"/>
  <c r="H5273" i="11"/>
  <c r="H5265" i="11"/>
  <c r="H5257" i="11"/>
  <c r="H5249" i="11"/>
  <c r="H5241" i="11"/>
  <c r="H5233" i="11"/>
  <c r="H5225" i="11"/>
  <c r="H5217" i="11"/>
  <c r="H5209" i="11"/>
  <c r="H5201" i="11"/>
  <c r="H5193" i="11"/>
  <c r="H5185" i="11"/>
  <c r="H5177" i="11"/>
  <c r="H5169" i="11"/>
  <c r="H5161" i="11"/>
  <c r="H5153" i="11"/>
  <c r="H5145" i="11"/>
  <c r="H5137" i="11"/>
  <c r="H5129" i="11"/>
  <c r="H5121" i="11"/>
  <c r="H5113" i="11"/>
  <c r="H5105" i="11"/>
  <c r="H5097" i="11"/>
  <c r="H5089" i="11"/>
  <c r="H5081" i="11"/>
  <c r="H5073" i="11"/>
  <c r="H5065" i="11"/>
  <c r="H5057" i="11"/>
  <c r="H5049" i="11"/>
  <c r="H5041" i="11"/>
  <c r="H5033" i="11"/>
  <c r="H5025" i="11"/>
  <c r="H5017" i="11"/>
  <c r="H5009" i="11"/>
  <c r="H5001" i="11"/>
  <c r="H4993" i="11"/>
  <c r="H4985" i="11"/>
  <c r="H4977" i="11"/>
  <c r="H4969" i="11"/>
  <c r="H4961" i="11"/>
  <c r="H4953" i="11"/>
  <c r="H4945" i="11"/>
  <c r="H4937" i="11"/>
  <c r="H4929" i="11"/>
  <c r="H4921" i="11"/>
  <c r="H4913" i="11"/>
  <c r="H4905" i="11"/>
  <c r="H4897" i="11"/>
  <c r="H4889" i="11"/>
  <c r="H4881" i="11"/>
  <c r="H4873" i="11"/>
  <c r="H4865" i="11"/>
  <c r="H4857" i="11"/>
  <c r="H4849" i="11"/>
  <c r="H4841" i="11"/>
  <c r="H4833" i="11"/>
  <c r="H4825" i="11"/>
  <c r="H4817" i="11"/>
  <c r="H4809" i="11"/>
  <c r="H4801" i="11"/>
  <c r="H4793" i="11"/>
  <c r="H4785" i="11"/>
  <c r="H4777" i="11"/>
  <c r="H4769" i="11"/>
  <c r="H4761" i="11"/>
  <c r="H4753" i="11"/>
  <c r="H4745" i="11"/>
  <c r="H4737" i="11"/>
  <c r="H4729" i="11"/>
  <c r="H4721" i="11"/>
  <c r="H4713" i="11"/>
  <c r="H4705" i="11"/>
  <c r="H4697" i="11"/>
  <c r="H4689" i="11"/>
  <c r="H4681" i="11"/>
  <c r="H4673" i="11"/>
  <c r="H4665" i="11"/>
  <c r="H4657" i="11"/>
  <c r="H4649" i="11"/>
  <c r="H4641" i="11"/>
  <c r="H4633" i="11"/>
  <c r="H4625" i="11"/>
  <c r="H4617" i="11"/>
  <c r="H4609" i="11"/>
  <c r="H4601" i="11"/>
  <c r="H4593" i="11"/>
  <c r="H4585" i="11"/>
  <c r="H4577" i="11"/>
  <c r="H4569" i="11"/>
  <c r="H4561" i="11"/>
  <c r="H4553" i="11"/>
  <c r="H4545" i="11"/>
  <c r="H4537" i="11"/>
  <c r="H4529" i="11"/>
  <c r="H4521" i="11"/>
  <c r="H4513" i="11"/>
  <c r="H4505" i="11"/>
  <c r="H4497" i="11"/>
  <c r="H4489" i="11"/>
  <c r="H4481" i="11"/>
  <c r="H4473" i="11"/>
  <c r="H4465" i="11"/>
  <c r="H4457" i="11"/>
  <c r="H4449" i="11"/>
  <c r="H4441" i="11"/>
  <c r="H4433" i="11"/>
  <c r="H4425" i="11"/>
  <c r="H4417" i="11"/>
  <c r="H4409" i="11"/>
  <c r="H4401" i="11"/>
  <c r="H4393" i="11"/>
  <c r="H4385" i="11"/>
  <c r="H4377" i="11"/>
  <c r="H4369" i="11"/>
  <c r="H4361" i="11"/>
  <c r="H4353" i="11"/>
  <c r="H4345" i="11"/>
  <c r="H4337" i="11"/>
  <c r="H4329" i="11"/>
  <c r="H4321" i="11"/>
  <c r="H4313" i="11"/>
  <c r="H4305" i="11"/>
  <c r="H4297" i="11"/>
  <c r="H4289" i="11"/>
  <c r="H4281" i="11"/>
  <c r="H4273" i="11"/>
  <c r="H4265" i="11"/>
  <c r="H4257" i="11"/>
  <c r="H4249" i="11"/>
  <c r="H4241" i="11"/>
  <c r="H4233" i="11"/>
  <c r="H4225" i="11"/>
  <c r="H4217" i="11"/>
  <c r="H4209" i="11"/>
  <c r="H4201" i="11"/>
  <c r="H4193" i="11"/>
  <c r="H4185" i="11"/>
  <c r="H4177" i="11"/>
  <c r="H4169" i="11"/>
  <c r="H4161" i="11"/>
  <c r="H4153" i="11"/>
  <c r="H4145" i="11"/>
  <c r="H4137" i="11"/>
  <c r="H4129" i="11"/>
  <c r="H4121" i="11"/>
  <c r="H4113" i="11"/>
  <c r="H4105" i="11"/>
  <c r="H4097" i="11"/>
  <c r="H4089" i="11"/>
  <c r="H4081" i="11"/>
  <c r="H4073" i="11"/>
  <c r="H4065" i="11"/>
  <c r="H4057" i="11"/>
  <c r="H4049" i="11"/>
  <c r="H4041" i="11"/>
  <c r="H4033" i="11"/>
  <c r="H4025" i="11"/>
  <c r="H4017" i="11"/>
  <c r="H4009" i="11"/>
  <c r="H4001" i="11"/>
  <c r="H3993" i="11"/>
  <c r="H3985" i="11"/>
  <c r="H3977" i="11"/>
  <c r="H3969" i="11"/>
  <c r="H3961" i="11"/>
  <c r="H3953" i="11"/>
  <c r="H3945" i="11"/>
  <c r="H3937" i="11"/>
  <c r="H3929" i="11"/>
  <c r="H3921" i="11"/>
  <c r="H3913" i="11"/>
  <c r="H3905" i="11"/>
  <c r="H3897" i="11"/>
  <c r="H3889" i="11"/>
  <c r="H3881" i="11"/>
  <c r="H3873" i="11"/>
  <c r="H3865" i="11"/>
  <c r="H3857" i="11"/>
  <c r="H3849" i="11"/>
  <c r="H3841" i="11"/>
  <c r="H3833" i="11"/>
  <c r="H3825" i="11"/>
  <c r="H3817" i="11"/>
  <c r="H3809" i="11"/>
  <c r="H3801" i="11"/>
  <c r="H3793" i="11"/>
  <c r="H3785" i="11"/>
  <c r="H3777" i="11"/>
  <c r="H3769" i="11"/>
  <c r="H3761" i="11"/>
  <c r="H3753" i="11"/>
  <c r="H3745" i="11"/>
  <c r="H3737" i="11"/>
  <c r="H3729" i="11"/>
  <c r="H3721" i="11"/>
  <c r="H3713" i="11"/>
  <c r="H3705" i="11"/>
  <c r="H3697" i="11"/>
  <c r="H3689" i="11"/>
  <c r="H3681" i="11"/>
  <c r="H3673" i="11"/>
  <c r="H3665" i="11"/>
  <c r="H3660" i="11"/>
  <c r="H3655" i="11"/>
  <c r="H3649" i="11"/>
  <c r="H3644" i="11"/>
  <c r="H3639" i="11"/>
  <c r="H3633" i="11"/>
  <c r="H3628" i="11"/>
  <c r="H3623" i="11"/>
  <c r="H3617" i="11"/>
  <c r="H3612" i="11"/>
  <c r="H3607" i="11"/>
  <c r="H3601" i="11"/>
  <c r="H3596" i="11"/>
  <c r="H3591" i="11"/>
  <c r="H3585" i="11"/>
  <c r="H3580" i="11"/>
  <c r="H3575" i="11"/>
  <c r="H3569" i="11"/>
  <c r="H3564" i="11"/>
  <c r="H3559" i="11"/>
  <c r="H3553" i="11"/>
  <c r="H3548" i="11"/>
  <c r="H3543" i="11"/>
  <c r="H3537" i="11"/>
  <c r="H3532" i="11"/>
  <c r="H3527" i="11"/>
  <c r="H3521" i="11"/>
  <c r="H3516" i="11"/>
  <c r="H3511" i="11"/>
  <c r="H3505" i="11"/>
  <c r="H3500" i="11"/>
  <c r="H3495" i="11"/>
  <c r="H3489" i="11"/>
  <c r="H3485" i="11"/>
  <c r="H3481" i="11"/>
  <c r="H3477" i="11"/>
  <c r="H3473" i="11"/>
  <c r="H3469" i="11"/>
  <c r="H3465" i="11"/>
  <c r="H3461" i="11"/>
  <c r="H3457" i="11"/>
  <c r="H3453" i="11"/>
  <c r="H3449" i="11"/>
  <c r="H3445" i="11"/>
  <c r="H3441" i="11"/>
  <c r="H3437" i="11"/>
  <c r="H3433" i="11"/>
  <c r="H3429" i="11"/>
  <c r="H3425" i="11"/>
  <c r="H3421" i="11"/>
  <c r="H3417" i="11"/>
  <c r="H3413" i="11"/>
  <c r="H3409" i="11"/>
  <c r="H3405" i="11"/>
  <c r="H3401" i="11"/>
  <c r="H3397" i="11"/>
  <c r="H3393" i="11"/>
  <c r="H3389" i="11"/>
  <c r="H3385" i="11"/>
  <c r="H3381" i="11"/>
  <c r="H3377" i="11"/>
  <c r="H3373" i="11"/>
  <c r="H3369" i="11"/>
  <c r="H3365" i="11"/>
  <c r="H3361" i="11"/>
  <c r="H3357" i="11"/>
  <c r="H3353" i="11"/>
  <c r="H3349" i="11"/>
  <c r="H3345" i="11"/>
  <c r="H3341" i="11"/>
  <c r="H3337" i="11"/>
  <c r="H3333" i="11"/>
  <c r="H3329" i="11"/>
  <c r="H3325" i="11"/>
  <c r="H3321" i="11"/>
  <c r="H3317" i="11"/>
  <c r="H3313" i="11"/>
  <c r="H3309" i="11"/>
  <c r="H3305" i="11"/>
  <c r="H3301" i="11"/>
  <c r="H3297" i="11"/>
  <c r="H3293" i="11"/>
  <c r="H3289" i="11"/>
  <c r="H3285" i="11"/>
  <c r="H3281" i="11"/>
  <c r="H3277" i="11"/>
  <c r="H3273" i="11"/>
  <c r="H3269" i="11"/>
  <c r="H3265" i="11"/>
  <c r="H3261" i="11"/>
  <c r="H3257" i="11"/>
  <c r="H3253" i="11"/>
  <c r="H3249" i="11"/>
  <c r="H3245" i="11"/>
  <c r="H3241" i="11"/>
  <c r="H3237" i="11"/>
  <c r="H3233" i="11"/>
  <c r="H3229" i="11"/>
  <c r="H3225" i="11"/>
  <c r="H3221" i="11"/>
  <c r="H3217" i="11"/>
  <c r="H3213" i="11"/>
  <c r="H3209" i="11"/>
  <c r="H3205" i="11"/>
  <c r="H3201" i="11"/>
  <c r="H3197" i="11"/>
  <c r="H3193" i="11"/>
  <c r="H3189" i="11"/>
  <c r="H3185" i="11"/>
  <c r="H3181" i="11"/>
  <c r="H3177" i="11"/>
  <c r="H3173" i="11"/>
  <c r="H3169" i="11"/>
  <c r="H3165" i="11"/>
  <c r="H3161" i="11"/>
  <c r="H3157" i="11"/>
  <c r="H3153" i="11"/>
  <c r="H3149" i="11"/>
  <c r="H3145" i="11"/>
  <c r="H3141" i="11"/>
  <c r="H3137" i="11"/>
  <c r="H3133" i="11"/>
  <c r="H3129" i="11"/>
  <c r="H3125" i="11"/>
  <c r="H3121" i="11"/>
  <c r="H3117" i="11"/>
  <c r="H3113" i="11"/>
  <c r="H3109" i="11"/>
  <c r="H3105" i="11"/>
  <c r="H3101" i="11"/>
  <c r="H3097" i="11"/>
  <c r="H3093" i="11"/>
  <c r="H3089" i="11"/>
  <c r="H3085" i="11"/>
  <c r="H3081" i="11"/>
  <c r="H3077" i="11"/>
  <c r="H3073" i="11"/>
  <c r="H3069" i="11"/>
  <c r="H3065" i="11"/>
  <c r="H3061" i="11"/>
  <c r="H3057" i="11"/>
  <c r="H3053" i="11"/>
  <c r="H3049" i="11"/>
  <c r="H3045" i="11"/>
  <c r="H3041" i="11"/>
  <c r="H3037" i="11"/>
  <c r="H3033" i="11"/>
  <c r="H3029" i="11"/>
  <c r="H3025" i="11"/>
  <c r="H3021" i="11"/>
  <c r="H3017" i="11"/>
  <c r="H3013" i="11"/>
  <c r="H3009" i="11"/>
  <c r="H3005" i="11"/>
  <c r="H3001" i="11"/>
  <c r="H2997" i="11"/>
  <c r="H2993" i="11"/>
  <c r="H2989" i="11"/>
  <c r="H2985" i="11"/>
  <c r="H2981" i="11"/>
  <c r="H2977" i="11"/>
  <c r="H2973" i="11"/>
  <c r="H2969" i="11"/>
  <c r="H2965" i="11"/>
  <c r="H2961" i="11"/>
  <c r="H2957" i="11"/>
  <c r="H2953" i="11"/>
  <c r="H2949" i="11"/>
  <c r="H2945" i="11"/>
  <c r="H2941" i="11"/>
  <c r="H2937" i="11"/>
  <c r="H2933" i="11"/>
  <c r="H2929" i="11"/>
  <c r="H2925" i="11"/>
  <c r="H2921" i="11"/>
  <c r="H2917" i="11"/>
  <c r="H2913" i="11"/>
  <c r="H2909" i="11"/>
  <c r="H2905" i="11"/>
  <c r="H2901" i="11"/>
  <c r="H2897" i="11"/>
  <c r="H2893" i="11"/>
  <c r="H2889" i="11"/>
  <c r="H2885" i="11"/>
  <c r="H2881" i="11"/>
  <c r="H2877" i="11"/>
  <c r="H2873" i="11"/>
  <c r="H2869" i="11"/>
  <c r="H2865" i="11"/>
  <c r="H2861" i="11"/>
  <c r="H2857" i="11"/>
  <c r="H2853" i="11"/>
  <c r="H2849" i="11"/>
  <c r="H2845" i="11"/>
  <c r="H2841" i="11"/>
  <c r="H2837" i="11"/>
  <c r="H2833" i="11"/>
  <c r="H2829" i="11"/>
  <c r="H2825" i="11"/>
  <c r="H2821" i="11"/>
  <c r="H2817" i="11"/>
  <c r="H2813" i="11"/>
  <c r="H2809" i="11"/>
  <c r="H2805" i="11"/>
  <c r="H2801" i="11"/>
  <c r="H2797" i="11"/>
  <c r="H2793" i="11"/>
  <c r="H2789" i="11"/>
  <c r="H2785" i="11"/>
  <c r="H2781" i="11"/>
  <c r="H2777" i="11"/>
  <c r="H2773" i="11"/>
  <c r="H2769" i="11"/>
  <c r="H2765" i="11"/>
  <c r="H2761" i="11"/>
  <c r="H2757" i="11"/>
  <c r="H2753" i="11"/>
  <c r="H2749" i="11"/>
  <c r="H2745" i="11"/>
  <c r="H2741" i="11"/>
  <c r="H2737" i="11"/>
  <c r="H2733" i="11"/>
  <c r="H2729" i="11"/>
  <c r="H2725" i="11"/>
  <c r="H2721" i="11"/>
  <c r="H2717" i="11"/>
  <c r="H2713" i="11"/>
  <c r="H2709" i="11"/>
  <c r="H2705" i="11"/>
  <c r="H2701" i="11"/>
  <c r="H2697" i="11"/>
  <c r="H2693" i="11"/>
  <c r="H2689" i="11"/>
  <c r="H2685" i="11"/>
  <c r="H2681" i="11"/>
  <c r="H2677" i="11"/>
  <c r="H2673" i="11"/>
  <c r="H2669" i="11"/>
  <c r="H2665" i="11"/>
  <c r="H2661" i="11"/>
  <c r="H2657" i="11"/>
  <c r="H2653" i="11"/>
  <c r="H2649" i="11"/>
  <c r="H2645" i="11"/>
  <c r="H2641" i="11"/>
  <c r="H2637" i="11"/>
  <c r="H2633" i="11"/>
  <c r="H2629" i="11"/>
  <c r="H2625" i="11"/>
  <c r="H2621" i="11"/>
  <c r="H2617" i="11"/>
  <c r="H2613" i="11"/>
  <c r="H2609" i="11"/>
  <c r="H2605" i="11"/>
  <c r="H2601" i="11"/>
  <c r="H2597" i="11"/>
  <c r="H2593" i="11"/>
  <c r="H2589" i="11"/>
  <c r="H2585" i="11"/>
  <c r="H2581" i="11"/>
  <c r="H2577" i="11"/>
  <c r="H2573" i="11"/>
  <c r="H2569" i="11"/>
  <c r="H2565" i="11"/>
  <c r="H2561" i="11"/>
  <c r="H2557" i="11"/>
  <c r="H2553" i="11"/>
  <c r="H2549" i="11"/>
  <c r="H2545" i="11"/>
  <c r="H2541" i="11"/>
  <c r="H2537" i="11"/>
  <c r="H2533" i="11"/>
  <c r="H2529" i="11"/>
  <c r="H2525" i="11"/>
  <c r="H2521" i="11"/>
  <c r="H2517" i="11"/>
  <c r="H2513" i="11"/>
  <c r="H2509" i="11"/>
  <c r="H2505" i="11"/>
  <c r="H2501" i="11"/>
  <c r="H2497" i="11"/>
  <c r="H2493" i="11"/>
  <c r="H2489" i="11"/>
  <c r="H2485" i="11"/>
  <c r="H2481" i="11"/>
  <c r="H2477" i="11"/>
  <c r="H2473" i="11"/>
  <c r="H2469" i="11"/>
  <c r="H2465" i="11"/>
  <c r="H2461" i="11"/>
  <c r="H2457" i="11"/>
  <c r="H2453" i="11"/>
  <c r="H2449" i="11"/>
  <c r="H2445" i="11"/>
  <c r="H2441" i="11"/>
  <c r="H2437" i="11"/>
  <c r="H2433" i="11"/>
  <c r="H2429" i="11"/>
  <c r="H2425" i="11"/>
  <c r="H2421" i="11"/>
  <c r="H2417" i="11"/>
  <c r="H2413" i="11"/>
  <c r="H2409" i="11"/>
  <c r="H2405" i="11"/>
  <c r="H2401" i="11"/>
  <c r="H2397" i="11"/>
  <c r="H2393" i="11"/>
  <c r="H2389" i="11"/>
  <c r="H2385" i="11"/>
  <c r="H2381" i="11"/>
  <c r="H2377" i="11"/>
  <c r="H2373" i="11"/>
  <c r="H2369" i="11"/>
  <c r="H2365" i="11"/>
  <c r="H2361" i="11"/>
  <c r="H2357" i="11"/>
  <c r="H2353" i="11"/>
  <c r="H2349" i="11"/>
  <c r="H2345" i="11"/>
  <c r="H2341" i="11"/>
  <c r="H2337" i="11"/>
  <c r="H2333" i="11"/>
  <c r="H2329" i="11"/>
  <c r="H2325" i="11"/>
  <c r="H2321" i="11"/>
  <c r="H2317" i="11"/>
  <c r="H2313" i="11"/>
  <c r="H2309" i="11"/>
  <c r="H2305" i="11"/>
  <c r="H2301" i="11"/>
  <c r="H2297" i="11"/>
  <c r="H2293" i="11"/>
  <c r="H2289" i="11"/>
  <c r="H2285" i="11"/>
  <c r="H2281" i="11"/>
  <c r="H2277" i="11"/>
  <c r="H2273" i="11"/>
  <c r="H2269" i="11"/>
  <c r="H2265" i="11"/>
  <c r="H2261" i="11"/>
  <c r="H2257" i="11"/>
  <c r="H2253" i="11"/>
  <c r="H2249" i="11"/>
  <c r="H2245" i="11"/>
  <c r="H2241" i="11"/>
  <c r="H2237" i="11"/>
  <c r="H2233" i="11"/>
  <c r="H2229" i="11"/>
  <c r="H2225" i="11"/>
  <c r="H2221" i="11"/>
  <c r="H2217" i="11"/>
  <c r="H2213" i="11"/>
  <c r="H2209" i="11"/>
  <c r="H2205" i="11"/>
  <c r="H2201" i="11"/>
  <c r="H2197" i="11"/>
  <c r="H2193" i="11"/>
  <c r="H2189" i="11"/>
  <c r="H2185" i="11"/>
  <c r="H2181" i="11"/>
  <c r="H2177" i="11"/>
  <c r="H2173" i="11"/>
  <c r="H2169" i="11"/>
  <c r="H2165" i="11"/>
  <c r="H2161" i="11"/>
  <c r="H2157" i="11"/>
  <c r="H2153" i="11"/>
  <c r="H2149" i="11"/>
  <c r="H2145" i="11"/>
  <c r="H2141" i="11"/>
  <c r="H2137" i="11"/>
  <c r="H2133" i="11"/>
  <c r="H2129" i="11"/>
  <c r="H2125" i="11"/>
  <c r="H2121" i="11"/>
  <c r="H2117" i="11"/>
  <c r="H2113" i="11"/>
  <c r="H2109" i="11"/>
  <c r="H2105" i="11"/>
  <c r="H2101" i="11"/>
  <c r="H2097" i="11"/>
  <c r="H2093" i="11"/>
  <c r="H2089" i="11"/>
  <c r="H2085" i="11"/>
  <c r="H2081" i="11"/>
  <c r="H2077" i="11"/>
  <c r="H2073" i="11"/>
  <c r="H2069" i="11"/>
  <c r="H2065" i="11"/>
  <c r="H2061" i="11"/>
  <c r="H2057" i="11"/>
  <c r="H2053" i="11"/>
  <c r="H2049" i="11"/>
  <c r="H2045" i="11"/>
  <c r="H2041" i="11"/>
  <c r="H2037" i="11"/>
  <c r="H2033" i="11"/>
  <c r="H2029" i="11"/>
  <c r="H2025" i="11"/>
  <c r="H2021" i="11"/>
  <c r="H2017" i="11"/>
  <c r="H2013" i="11"/>
  <c r="H2009" i="11"/>
  <c r="H2005" i="11"/>
  <c r="H2001" i="11"/>
  <c r="H1997" i="11"/>
  <c r="H1993" i="11"/>
  <c r="H1989" i="11"/>
  <c r="H1985" i="11"/>
  <c r="H1981" i="11"/>
  <c r="H1977" i="11"/>
  <c r="H1973" i="11"/>
  <c r="H1969" i="11"/>
  <c r="H1965" i="11"/>
  <c r="H1961" i="11"/>
  <c r="H1957" i="11"/>
  <c r="H1953" i="11"/>
  <c r="H1949" i="11"/>
  <c r="H1945" i="11"/>
  <c r="H1941" i="11"/>
  <c r="H1937" i="11"/>
  <c r="H1933" i="11"/>
  <c r="H1929" i="11"/>
  <c r="H1925" i="11"/>
  <c r="H1921" i="11"/>
  <c r="H1917" i="11"/>
  <c r="H1913" i="11"/>
  <c r="H1909" i="11"/>
  <c r="H1905" i="11"/>
  <c r="H1901" i="11"/>
  <c r="H1897" i="11"/>
  <c r="H1893" i="11"/>
  <c r="H1889" i="11"/>
  <c r="H1885" i="11"/>
  <c r="H1881" i="11"/>
  <c r="H1877" i="11"/>
  <c r="H1873" i="11"/>
  <c r="H1869" i="11"/>
  <c r="H1865" i="11"/>
  <c r="H1861" i="11"/>
  <c r="H1857" i="11"/>
  <c r="H1853" i="11"/>
  <c r="H1849" i="11"/>
  <c r="H1845" i="11"/>
  <c r="H1841" i="11"/>
  <c r="H1837" i="11"/>
  <c r="H1833" i="11"/>
  <c r="H1829" i="11"/>
  <c r="H1825" i="11"/>
  <c r="H1821" i="11"/>
  <c r="H1817" i="11"/>
  <c r="H1813" i="11"/>
  <c r="H1809" i="11"/>
  <c r="H1805" i="11"/>
  <c r="H1801" i="11"/>
  <c r="H1797" i="11"/>
  <c r="H1793" i="11"/>
  <c r="H1789" i="11"/>
  <c r="H1785" i="11"/>
  <c r="H1781" i="11"/>
  <c r="H1777" i="11"/>
  <c r="H1773" i="11"/>
  <c r="H1769" i="11"/>
  <c r="H1765" i="11"/>
  <c r="H1761" i="11"/>
  <c r="H1757" i="11"/>
  <c r="H1753" i="11"/>
  <c r="H1749" i="11"/>
  <c r="H1745" i="11"/>
  <c r="H1741" i="11"/>
  <c r="H1737" i="11"/>
  <c r="H1733" i="11"/>
  <c r="H1729" i="11"/>
  <c r="H1725" i="11"/>
  <c r="H1721" i="11"/>
  <c r="H1717" i="11"/>
  <c r="H1713" i="11"/>
  <c r="H1709" i="11"/>
  <c r="H1705" i="11"/>
  <c r="H1701" i="11"/>
  <c r="H1697" i="11"/>
  <c r="H1693" i="11"/>
  <c r="H1689" i="11"/>
  <c r="H1685" i="11"/>
  <c r="H1681" i="11"/>
  <c r="H1677" i="11"/>
  <c r="H1673" i="11"/>
  <c r="H1669" i="11"/>
  <c r="H1665" i="11"/>
  <c r="H1661" i="11"/>
  <c r="H1657" i="11"/>
  <c r="H1653" i="11"/>
  <c r="H1649" i="11"/>
  <c r="H1645" i="11"/>
  <c r="H1641" i="11"/>
  <c r="H1637" i="11"/>
  <c r="H1633" i="11"/>
  <c r="H1629" i="11"/>
  <c r="H1625" i="11"/>
  <c r="H1621" i="11"/>
  <c r="H1617" i="11"/>
  <c r="H1613" i="11"/>
  <c r="H1609" i="11"/>
  <c r="H1605" i="11"/>
  <c r="H1601" i="11"/>
  <c r="H1597" i="11"/>
  <c r="H1593" i="11"/>
  <c r="H1589" i="11"/>
  <c r="H1585" i="11"/>
  <c r="H1581" i="11"/>
  <c r="H1577" i="11"/>
  <c r="H1573" i="11"/>
  <c r="H1569" i="11"/>
  <c r="H1565" i="11"/>
  <c r="H1561" i="11"/>
  <c r="H1557" i="11"/>
  <c r="H1553" i="11"/>
  <c r="H1549" i="11"/>
  <c r="H1545" i="11"/>
  <c r="H1541" i="11"/>
  <c r="H1537" i="11"/>
  <c r="H1533" i="11"/>
  <c r="H1529" i="11"/>
  <c r="H1525" i="11"/>
  <c r="H1521" i="11"/>
  <c r="H1517" i="11"/>
  <c r="H1513" i="11"/>
  <c r="H1509" i="11"/>
  <c r="H1505" i="11"/>
  <c r="H1501" i="11"/>
  <c r="H1497" i="11"/>
  <c r="H1493" i="11"/>
  <c r="H1489" i="11"/>
  <c r="H1485" i="11"/>
  <c r="H1481" i="11"/>
  <c r="H1477" i="11"/>
  <c r="H1473" i="11"/>
  <c r="H1469" i="11"/>
  <c r="H1465" i="11"/>
  <c r="H1461" i="11"/>
  <c r="H1457" i="11"/>
  <c r="H1453" i="11"/>
  <c r="H1449" i="11"/>
  <c r="H1445" i="11"/>
  <c r="H1441" i="11"/>
  <c r="H1437" i="11"/>
  <c r="H1433" i="11"/>
  <c r="H1429" i="11"/>
  <c r="H1425" i="11"/>
  <c r="H1421" i="11"/>
  <c r="H1417" i="11"/>
  <c r="H1413" i="11"/>
  <c r="H1409" i="11"/>
  <c r="H1405" i="11"/>
  <c r="H1401" i="11"/>
  <c r="H1397" i="11"/>
  <c r="H1393" i="11"/>
  <c r="H1389" i="11"/>
  <c r="H1385" i="11"/>
  <c r="H1381" i="11"/>
  <c r="H1377" i="11"/>
  <c r="H1373" i="11"/>
  <c r="H1369" i="11"/>
  <c r="H1365" i="11"/>
  <c r="H1361" i="11"/>
  <c r="H1357" i="11"/>
  <c r="H1353" i="11"/>
  <c r="H1349" i="11"/>
  <c r="H1345" i="11"/>
  <c r="H1341" i="11"/>
  <c r="H1337" i="11"/>
  <c r="H1333" i="11"/>
  <c r="H1329" i="11"/>
  <c r="H1325" i="11"/>
  <c r="H1321" i="11"/>
  <c r="H1317" i="11"/>
  <c r="H1313" i="11"/>
  <c r="H1309" i="11"/>
  <c r="H1305" i="11"/>
  <c r="H1301" i="11"/>
  <c r="H1297" i="11"/>
  <c r="H1293" i="11"/>
  <c r="H1289" i="11"/>
  <c r="H1285" i="11"/>
  <c r="H1281" i="11"/>
  <c r="H1277" i="11"/>
  <c r="H1273" i="11"/>
  <c r="H1269" i="11"/>
  <c r="H1265" i="11"/>
  <c r="H1261" i="11"/>
  <c r="H1257" i="11"/>
  <c r="H1253" i="11"/>
  <c r="H1249" i="11"/>
  <c r="H1245" i="11"/>
  <c r="H1241" i="11"/>
  <c r="H1237" i="11"/>
  <c r="H1233" i="11"/>
  <c r="H1229" i="11"/>
  <c r="H1225" i="11"/>
  <c r="H1221" i="11"/>
  <c r="H1217" i="11"/>
  <c r="H1213" i="11"/>
  <c r="H1209" i="11"/>
  <c r="H1205" i="11"/>
  <c r="H1201" i="11"/>
  <c r="H1197" i="11"/>
  <c r="H1193" i="11"/>
  <c r="H1189" i="11"/>
  <c r="H1185" i="11"/>
  <c r="H1181" i="11"/>
  <c r="H1177" i="11"/>
  <c r="H1173" i="11"/>
  <c r="H1169" i="11"/>
  <c r="H1165" i="11"/>
  <c r="H1161" i="11"/>
  <c r="H1157" i="11"/>
  <c r="H1153" i="11"/>
  <c r="H1149" i="11"/>
  <c r="H1145" i="11"/>
  <c r="H1141" i="11"/>
  <c r="H1137" i="11"/>
  <c r="H1133" i="11"/>
  <c r="H1129" i="11"/>
  <c r="H1125" i="11"/>
  <c r="H1121" i="11"/>
  <c r="H1117" i="11"/>
  <c r="H1113" i="11"/>
  <c r="H1109" i="11"/>
  <c r="H1105" i="11"/>
  <c r="H1101" i="11"/>
  <c r="H1097" i="11"/>
  <c r="H1093" i="11"/>
  <c r="H1089" i="11"/>
  <c r="H1085" i="11"/>
  <c r="H1081" i="11"/>
  <c r="H1077" i="11"/>
  <c r="H1073" i="11"/>
  <c r="H1069" i="11"/>
  <c r="H1065" i="11"/>
  <c r="H1061" i="11"/>
  <c r="H1057" i="11"/>
  <c r="H1053" i="11"/>
  <c r="H1049" i="11"/>
  <c r="H1045" i="11"/>
  <c r="H1041" i="11"/>
  <c r="H1037" i="11"/>
  <c r="H1033" i="11"/>
  <c r="H1029" i="11"/>
  <c r="H1025" i="11"/>
  <c r="H1021" i="11"/>
  <c r="H1017" i="11"/>
  <c r="H1013" i="11"/>
  <c r="H1009" i="11"/>
  <c r="H1005" i="11"/>
  <c r="H1001" i="11"/>
  <c r="H997" i="11"/>
  <c r="H993" i="11"/>
  <c r="H989" i="11"/>
  <c r="H985" i="11"/>
  <c r="H981" i="11"/>
  <c r="H977" i="11"/>
  <c r="H973" i="11"/>
  <c r="H969" i="11"/>
  <c r="H965" i="11"/>
  <c r="H961" i="11"/>
  <c r="H957" i="11"/>
  <c r="H953" i="11"/>
  <c r="H949" i="11"/>
  <c r="H945" i="11"/>
  <c r="H941" i="11"/>
  <c r="H937" i="11"/>
  <c r="H933" i="11"/>
  <c r="H929" i="11"/>
  <c r="H925" i="11"/>
  <c r="H921" i="11"/>
  <c r="H917" i="11"/>
  <c r="H913" i="11"/>
  <c r="H909" i="11"/>
  <c r="H905" i="11"/>
  <c r="H901" i="11"/>
  <c r="H897" i="11"/>
  <c r="H893" i="11"/>
  <c r="H889" i="11"/>
  <c r="H885" i="11"/>
  <c r="H881" i="11"/>
  <c r="H877" i="11"/>
  <c r="H873" i="11"/>
  <c r="H869" i="11"/>
  <c r="H865" i="11"/>
  <c r="H861" i="11"/>
  <c r="H857" i="11"/>
  <c r="H853" i="11"/>
  <c r="H849" i="11"/>
  <c r="H845" i="11"/>
  <c r="H841" i="11"/>
  <c r="H837" i="11"/>
  <c r="H833" i="11"/>
  <c r="H829" i="11"/>
  <c r="H825" i="11"/>
  <c r="H821" i="11"/>
  <c r="H817" i="11"/>
  <c r="H813" i="11"/>
  <c r="H809" i="11"/>
  <c r="H805" i="11"/>
  <c r="H801" i="11"/>
  <c r="H797" i="11"/>
  <c r="H793" i="11"/>
  <c r="H789" i="11"/>
  <c r="H785" i="11"/>
  <c r="H781" i="11"/>
  <c r="H777" i="11"/>
  <c r="H773" i="11"/>
  <c r="H769" i="11"/>
  <c r="H765" i="11"/>
  <c r="H761" i="11"/>
  <c r="H757" i="11"/>
  <c r="H753" i="11"/>
  <c r="H749" i="11"/>
  <c r="H745" i="11"/>
  <c r="H741" i="11"/>
  <c r="H737" i="11"/>
  <c r="H733" i="11"/>
  <c r="H729" i="11"/>
  <c r="H725" i="11"/>
  <c r="H721" i="11"/>
  <c r="H717" i="11"/>
  <c r="H713" i="11"/>
  <c r="H709" i="11"/>
  <c r="H705" i="11"/>
  <c r="H701" i="11"/>
  <c r="H697" i="11"/>
  <c r="H693" i="11"/>
  <c r="H689" i="11"/>
  <c r="H685" i="11"/>
  <c r="H681" i="11"/>
  <c r="H677" i="11"/>
  <c r="H673" i="11"/>
  <c r="H669" i="11"/>
  <c r="H665" i="11"/>
  <c r="H661" i="11"/>
  <c r="H657" i="11"/>
  <c r="H653" i="11"/>
  <c r="H649" i="11"/>
  <c r="H645" i="11"/>
  <c r="H641" i="11"/>
  <c r="H637" i="11"/>
  <c r="H633" i="11"/>
  <c r="H629" i="11"/>
  <c r="H625" i="11"/>
  <c r="H621" i="11"/>
  <c r="H617" i="11"/>
  <c r="H613" i="11"/>
  <c r="H609" i="11"/>
  <c r="H605" i="11"/>
  <c r="H601" i="11"/>
  <c r="H597" i="11"/>
  <c r="H593" i="11"/>
  <c r="H589" i="11"/>
  <c r="H585" i="11"/>
  <c r="H581" i="11"/>
  <c r="H577" i="11"/>
  <c r="H573" i="11"/>
  <c r="H569" i="11"/>
  <c r="H565" i="11"/>
  <c r="H561" i="11"/>
  <c r="H557" i="11"/>
  <c r="H553" i="11"/>
  <c r="H549" i="11"/>
  <c r="H545" i="11"/>
  <c r="H541" i="11"/>
  <c r="H537" i="11"/>
  <c r="H533" i="11"/>
  <c r="H529" i="11"/>
  <c r="H525" i="11"/>
  <c r="H521" i="11"/>
  <c r="H517" i="11"/>
  <c r="H513" i="11"/>
  <c r="H509" i="11"/>
  <c r="H505" i="11"/>
  <c r="H501" i="11"/>
  <c r="H497" i="11"/>
  <c r="H493" i="11"/>
  <c r="H489" i="11"/>
  <c r="H485" i="11"/>
  <c r="H481" i="11"/>
  <c r="H477" i="11"/>
  <c r="H473" i="11"/>
  <c r="H469" i="11"/>
  <c r="H465" i="11"/>
  <c r="H461" i="11"/>
  <c r="H457" i="11"/>
  <c r="H453" i="11"/>
  <c r="H449" i="11"/>
  <c r="H445" i="11"/>
  <c r="H441" i="11"/>
  <c r="H437" i="11"/>
  <c r="H433" i="11"/>
  <c r="H429" i="11"/>
  <c r="H425" i="11"/>
  <c r="H421" i="11"/>
  <c r="H417" i="11"/>
  <c r="H413" i="11"/>
  <c r="H409" i="11"/>
  <c r="H405" i="11"/>
  <c r="H401" i="11"/>
  <c r="H397" i="11"/>
  <c r="H393" i="11"/>
  <c r="H389" i="11"/>
  <c r="H385" i="11"/>
  <c r="H381" i="11"/>
  <c r="H377" i="11"/>
  <c r="H373" i="11"/>
  <c r="H369" i="11"/>
  <c r="H365" i="11"/>
  <c r="H361" i="11"/>
  <c r="H357" i="11"/>
  <c r="H353" i="11"/>
  <c r="H349" i="11"/>
  <c r="H345" i="11"/>
  <c r="H341" i="11"/>
  <c r="H337" i="11"/>
  <c r="H333" i="11"/>
  <c r="H329" i="11"/>
  <c r="H325" i="11"/>
  <c r="H321" i="11"/>
  <c r="H317" i="11"/>
  <c r="H313" i="11"/>
  <c r="H309" i="11"/>
  <c r="H305" i="11"/>
  <c r="H301" i="11"/>
  <c r="H297" i="11"/>
  <c r="H293" i="11"/>
  <c r="H289" i="11"/>
  <c r="H285" i="11"/>
  <c r="H281" i="11"/>
  <c r="H277" i="11"/>
  <c r="H273" i="11"/>
  <c r="H269" i="11"/>
  <c r="H265" i="11"/>
  <c r="H261" i="11"/>
  <c r="H257" i="11"/>
  <c r="H253" i="11"/>
  <c r="H249" i="11"/>
  <c r="H245" i="11"/>
  <c r="H241" i="11"/>
  <c r="H237" i="11"/>
  <c r="H233" i="11"/>
  <c r="H229" i="11"/>
  <c r="H225" i="11"/>
  <c r="H221" i="11"/>
  <c r="H217" i="11"/>
  <c r="H213" i="11"/>
  <c r="H209" i="11"/>
  <c r="H205" i="11"/>
  <c r="H201" i="11"/>
  <c r="H197" i="11"/>
  <c r="H193" i="11"/>
  <c r="H189" i="11"/>
  <c r="H185" i="11"/>
  <c r="H181" i="11"/>
  <c r="H177" i="11"/>
  <c r="H173" i="11"/>
  <c r="H169" i="11"/>
  <c r="H165" i="11"/>
  <c r="H161" i="11"/>
  <c r="H157" i="11"/>
  <c r="H153" i="11"/>
  <c r="H149" i="11"/>
  <c r="H145" i="11"/>
  <c r="H141" i="11"/>
  <c r="H137" i="11"/>
  <c r="H133" i="11"/>
  <c r="H129" i="11"/>
  <c r="H125" i="11"/>
  <c r="H121" i="11"/>
  <c r="H117" i="11"/>
  <c r="H113" i="11"/>
  <c r="H109" i="11"/>
  <c r="H105" i="11"/>
  <c r="H101" i="11"/>
  <c r="H97" i="11"/>
  <c r="H93" i="11"/>
  <c r="H89" i="11"/>
  <c r="H85" i="11"/>
  <c r="H81" i="11"/>
  <c r="H77" i="11"/>
  <c r="H73" i="11"/>
  <c r="H69" i="11"/>
  <c r="H65" i="11"/>
  <c r="H61" i="11"/>
  <c r="H57" i="11"/>
  <c r="H53" i="11"/>
  <c r="H49" i="11"/>
  <c r="H45" i="11"/>
  <c r="H41" i="11"/>
  <c r="H37" i="11"/>
  <c r="H33" i="11"/>
  <c r="H29" i="11"/>
  <c r="H25" i="11"/>
  <c r="H21" i="11"/>
  <c r="H17" i="11"/>
  <c r="H10003" i="11"/>
  <c r="H9987" i="11"/>
  <c r="H9971" i="11"/>
  <c r="H9955" i="11"/>
  <c r="H9939" i="11"/>
  <c r="H9923" i="11"/>
  <c r="H9907" i="11"/>
  <c r="H9891" i="11"/>
  <c r="H9875" i="11"/>
  <c r="H9859" i="11"/>
  <c r="H9843" i="11"/>
  <c r="H9827" i="11"/>
  <c r="H9811" i="11"/>
  <c r="H9795" i="11"/>
  <c r="H9779" i="11"/>
  <c r="H9763" i="11"/>
  <c r="H9747" i="11"/>
  <c r="H9731" i="11"/>
  <c r="H9715" i="11"/>
  <c r="H9699" i="11"/>
  <c r="H9683" i="11"/>
  <c r="H9667" i="11"/>
  <c r="H9651" i="11"/>
  <c r="H9635" i="11"/>
  <c r="H9619" i="11"/>
  <c r="H9603" i="11"/>
  <c r="H9587" i="11"/>
  <c r="H9571" i="11"/>
  <c r="H9555" i="11"/>
  <c r="H9539" i="11"/>
  <c r="H9523" i="11"/>
  <c r="H9507" i="11"/>
  <c r="H9491" i="11"/>
  <c r="H9475" i="11"/>
  <c r="H9459" i="11"/>
  <c r="H9443" i="11"/>
  <c r="H9427" i="11"/>
  <c r="H9411" i="11"/>
  <c r="H9395" i="11"/>
  <c r="H9379" i="11"/>
  <c r="H9363" i="11"/>
  <c r="H9347" i="11"/>
  <c r="H9331" i="11"/>
  <c r="H9315" i="11"/>
  <c r="H9299" i="11"/>
  <c r="H9283" i="11"/>
  <c r="H9267" i="11"/>
  <c r="H9251" i="11"/>
  <c r="H9235" i="11"/>
  <c r="H9219" i="11"/>
  <c r="H9203" i="11"/>
  <c r="H9187" i="11"/>
  <c r="H9171" i="11"/>
  <c r="H9155" i="11"/>
  <c r="H9139" i="11"/>
  <c r="H9123" i="11"/>
  <c r="H9107" i="11"/>
  <c r="H9091" i="11"/>
  <c r="H9075" i="11"/>
  <c r="H9059" i="11"/>
  <c r="H9043" i="11"/>
  <c r="H9027" i="11"/>
  <c r="H9011" i="11"/>
  <c r="H8995" i="11"/>
  <c r="H8979" i="11"/>
  <c r="H8963" i="11"/>
  <c r="H8947" i="11"/>
  <c r="H8931" i="11"/>
  <c r="H8915" i="11"/>
  <c r="H8899" i="11"/>
  <c r="H8883" i="11"/>
  <c r="H8867" i="11"/>
  <c r="H8851" i="11"/>
  <c r="H8835" i="11"/>
  <c r="H8819" i="11"/>
  <c r="H8803" i="11"/>
  <c r="H8787" i="11"/>
  <c r="H8771" i="11"/>
  <c r="H8755" i="11"/>
  <c r="H8739" i="11"/>
  <c r="H8723" i="11"/>
  <c r="H8707" i="11"/>
  <c r="H8691" i="11"/>
  <c r="H8675" i="11"/>
  <c r="H8659" i="11"/>
  <c r="H8643" i="11"/>
  <c r="H8627" i="11"/>
  <c r="H8611" i="11"/>
  <c r="H8595" i="11"/>
  <c r="H8579" i="11"/>
  <c r="H8563" i="11"/>
  <c r="H8547" i="11"/>
  <c r="H8531" i="11"/>
  <c r="H8515" i="11"/>
  <c r="H8499" i="11"/>
  <c r="H8483" i="11"/>
  <c r="H8467" i="11"/>
  <c r="H8451" i="11"/>
  <c r="H8435" i="11"/>
  <c r="H8419" i="11"/>
  <c r="H8403" i="11"/>
  <c r="H8387" i="11"/>
  <c r="H8371" i="11"/>
  <c r="H8355" i="11"/>
  <c r="H8339" i="11"/>
  <c r="H8323" i="11"/>
  <c r="H8307" i="11"/>
  <c r="H8291" i="11"/>
  <c r="H8275" i="11"/>
  <c r="H8259" i="11"/>
  <c r="H8243" i="11"/>
  <c r="H8227" i="11"/>
  <c r="H8211" i="11"/>
  <c r="H8195" i="11"/>
  <c r="H8179" i="11"/>
  <c r="H8163" i="11"/>
  <c r="H8147" i="11"/>
  <c r="H8131" i="11"/>
  <c r="H8115" i="11"/>
  <c r="H8099" i="11"/>
  <c r="H8083" i="11"/>
  <c r="H8067" i="11"/>
  <c r="H8051" i="11"/>
  <c r="H8035" i="11"/>
  <c r="H8019" i="11"/>
  <c r="H8003" i="11"/>
  <c r="H7987" i="11"/>
  <c r="H7971" i="11"/>
  <c r="H7955" i="11"/>
  <c r="H7939" i="11"/>
  <c r="H7923" i="11"/>
  <c r="H7907" i="11"/>
  <c r="H7891" i="11"/>
  <c r="H7875" i="11"/>
  <c r="H7859" i="11"/>
  <c r="H7843" i="11"/>
  <c r="H7827" i="11"/>
  <c r="H7811" i="11"/>
  <c r="H7795" i="11"/>
  <c r="H7779" i="11"/>
  <c r="H7763" i="11"/>
  <c r="H7747" i="11"/>
  <c r="H7731" i="11"/>
  <c r="H7715" i="11"/>
  <c r="H7699" i="11"/>
  <c r="H7683" i="11"/>
  <c r="H7667" i="11"/>
  <c r="H7651" i="11"/>
  <c r="H7635" i="11"/>
  <c r="H7619" i="11"/>
  <c r="H7603" i="11"/>
  <c r="H7587" i="11"/>
  <c r="H7571" i="11"/>
  <c r="H7555" i="11"/>
  <c r="H7539" i="11"/>
  <c r="H7523" i="11"/>
  <c r="H7507" i="11"/>
  <c r="H7491" i="11"/>
  <c r="H7475" i="11"/>
  <c r="H7459" i="11"/>
  <c r="H7443" i="11"/>
  <c r="H7427" i="11"/>
  <c r="H7411" i="11"/>
  <c r="H7395" i="11"/>
  <c r="H7379" i="11"/>
  <c r="H7363" i="11"/>
  <c r="H7347" i="11"/>
  <c r="H7331" i="11"/>
  <c r="H7315" i="11"/>
  <c r="H7299" i="11"/>
  <c r="H7283" i="11"/>
  <c r="H7267" i="11"/>
  <c r="H7251" i="11"/>
  <c r="H7235" i="11"/>
  <c r="H7219" i="11"/>
  <c r="H7203" i="11"/>
  <c r="H7187" i="11"/>
  <c r="H7171" i="11"/>
  <c r="H7155" i="11"/>
  <c r="H7139" i="11"/>
  <c r="H7123" i="11"/>
  <c r="H7107" i="11"/>
  <c r="H7091" i="11"/>
  <c r="H7075" i="11"/>
  <c r="H7059" i="11"/>
  <c r="H7043" i="11"/>
  <c r="H7027" i="11"/>
  <c r="H7011" i="11"/>
  <c r="H6995" i="11"/>
  <c r="H6979" i="11"/>
  <c r="H6963" i="11"/>
  <c r="H6947" i="11"/>
  <c r="H6931" i="11"/>
  <c r="H6915" i="11"/>
  <c r="H6899" i="11"/>
  <c r="H6883" i="11"/>
  <c r="H6867" i="11"/>
  <c r="H6851" i="11"/>
  <c r="H6835" i="11"/>
  <c r="H6819" i="11"/>
  <c r="H6803" i="11"/>
  <c r="H6787" i="11"/>
  <c r="H6771" i="11"/>
  <c r="H6755" i="11"/>
  <c r="H6739" i="11"/>
  <c r="H6723" i="11"/>
  <c r="H6707" i="11"/>
  <c r="H6691" i="11"/>
  <c r="H6675" i="11"/>
  <c r="H6659" i="11"/>
  <c r="H6643" i="11"/>
  <c r="H6627" i="11"/>
  <c r="H6611" i="11"/>
  <c r="H6595" i="11"/>
  <c r="H6579" i="11"/>
  <c r="H6563" i="11"/>
  <c r="H6547" i="11"/>
  <c r="H6531" i="11"/>
  <c r="H6515" i="11"/>
  <c r="H6499" i="11"/>
  <c r="H6483" i="11"/>
  <c r="H6467" i="11"/>
  <c r="H6451" i="11"/>
  <c r="H6435" i="11"/>
  <c r="H6419" i="11"/>
  <c r="H6403" i="11"/>
  <c r="H6387" i="11"/>
  <c r="H6371" i="11"/>
  <c r="H6355" i="11"/>
  <c r="H6339" i="11"/>
  <c r="H6323" i="11"/>
  <c r="H6307" i="11"/>
  <c r="H6291" i="11"/>
  <c r="H6275" i="11"/>
  <c r="H6259" i="11"/>
  <c r="H6243" i="11"/>
  <c r="H6227" i="11"/>
  <c r="H6211" i="11"/>
  <c r="H6195" i="11"/>
  <c r="H6179" i="11"/>
  <c r="H6163" i="11"/>
  <c r="H6147" i="11"/>
  <c r="H6131" i="11"/>
  <c r="H6115" i="11"/>
  <c r="H6099" i="11"/>
  <c r="H6083" i="11"/>
  <c r="H6067" i="11"/>
  <c r="H6051" i="11"/>
  <c r="H6035" i="11"/>
  <c r="H6019" i="11"/>
  <c r="H6003" i="11"/>
  <c r="H5987" i="11"/>
  <c r="H5971" i="11"/>
  <c r="H5955" i="11"/>
  <c r="H5939" i="11"/>
  <c r="H5923" i="11"/>
  <c r="H5907" i="11"/>
  <c r="H5891" i="11"/>
  <c r="H5875" i="11"/>
  <c r="H5859" i="11"/>
  <c r="H5843" i="11"/>
  <c r="H5827" i="11"/>
  <c r="H5811" i="11"/>
  <c r="H5795" i="11"/>
  <c r="H5779" i="11"/>
  <c r="H5763" i="11"/>
  <c r="H5747" i="11"/>
  <c r="H5731" i="11"/>
  <c r="H5715" i="11"/>
  <c r="H5699" i="11"/>
  <c r="H5683" i="11"/>
  <c r="H5667" i="11"/>
  <c r="H5651" i="11"/>
  <c r="H5635" i="11"/>
  <c r="H5619" i="11"/>
  <c r="H5603" i="11"/>
  <c r="H5587" i="11"/>
  <c r="H5571" i="11"/>
  <c r="H5555" i="11"/>
  <c r="H5539" i="11"/>
  <c r="H5523" i="11"/>
  <c r="H5507" i="11"/>
  <c r="H5491" i="11"/>
  <c r="H5475" i="11"/>
  <c r="H5459" i="11"/>
  <c r="H5443" i="11"/>
  <c r="H5427" i="11"/>
  <c r="H5411" i="11"/>
  <c r="H5395" i="11"/>
  <c r="H5379" i="11"/>
  <c r="H5363" i="11"/>
  <c r="H5347" i="11"/>
  <c r="H5331" i="11"/>
  <c r="H5315" i="11"/>
  <c r="H5299" i="11"/>
  <c r="H5283" i="11"/>
  <c r="H5267" i="11"/>
  <c r="H5251" i="11"/>
  <c r="H5235" i="11"/>
  <c r="H5219" i="11"/>
  <c r="H5203" i="11"/>
  <c r="H5187" i="11"/>
  <c r="H5171" i="11"/>
  <c r="H5155" i="11"/>
  <c r="H5139" i="11"/>
  <c r="H5123" i="11"/>
  <c r="H5107" i="11"/>
  <c r="H5091" i="11"/>
  <c r="H5075" i="11"/>
  <c r="H5059" i="11"/>
  <c r="H5043" i="11"/>
  <c r="H5027" i="11"/>
  <c r="H5011" i="11"/>
  <c r="H4995" i="11"/>
  <c r="H4979" i="11"/>
  <c r="H4963" i="11"/>
  <c r="H4947" i="11"/>
  <c r="H4931" i="11"/>
  <c r="H4915" i="11"/>
  <c r="H4899" i="11"/>
  <c r="H4883" i="11"/>
  <c r="H4867" i="11"/>
  <c r="H4851" i="11"/>
  <c r="H4835" i="11"/>
  <c r="H4819" i="11"/>
  <c r="H4803" i="11"/>
  <c r="H4787" i="11"/>
  <c r="H4771" i="11"/>
  <c r="H4755" i="11"/>
  <c r="H4739" i="11"/>
  <c r="H4723" i="11"/>
  <c r="H4707" i="11"/>
  <c r="H4691" i="11"/>
  <c r="H4675" i="11"/>
  <c r="H4659" i="11"/>
  <c r="H4643" i="11"/>
  <c r="H4627" i="11"/>
  <c r="H4611" i="11"/>
  <c r="H4595" i="11"/>
  <c r="H4579" i="11"/>
  <c r="H4563" i="11"/>
  <c r="H4547" i="11"/>
  <c r="H4531" i="11"/>
  <c r="H4515" i="11"/>
  <c r="H4499" i="11"/>
  <c r="H4483" i="11"/>
  <c r="H4467" i="11"/>
  <c r="H4451" i="11"/>
  <c r="H4435" i="11"/>
  <c r="H4419" i="11"/>
  <c r="H4403" i="11"/>
  <c r="H4387" i="11"/>
  <c r="H4371" i="11"/>
  <c r="H4355" i="11"/>
  <c r="H4339" i="11"/>
  <c r="H4323" i="11"/>
  <c r="H4307" i="11"/>
  <c r="H4291" i="11"/>
  <c r="H4275" i="11"/>
  <c r="H4259" i="11"/>
  <c r="H4243" i="11"/>
  <c r="H4227" i="11"/>
  <c r="H4211" i="11"/>
  <c r="H4195" i="11"/>
  <c r="H4179" i="11"/>
  <c r="H4163" i="11"/>
  <c r="H4147" i="11"/>
  <c r="H4131" i="11"/>
  <c r="H4115" i="11"/>
  <c r="H4099" i="11"/>
  <c r="H4083" i="11"/>
  <c r="H4067" i="11"/>
  <c r="H4051" i="11"/>
  <c r="H4035" i="11"/>
  <c r="H4019" i="11"/>
  <c r="H4003" i="11"/>
  <c r="H3987" i="11"/>
  <c r="H3971" i="11"/>
  <c r="H3955" i="11"/>
  <c r="H3939" i="11"/>
  <c r="H3923" i="11"/>
  <c r="H3907" i="11"/>
  <c r="H3891" i="11"/>
  <c r="H3875" i="11"/>
  <c r="H3859" i="11"/>
  <c r="H3843" i="11"/>
  <c r="H3827" i="11"/>
  <c r="H3811" i="11"/>
  <c r="H3795" i="11"/>
  <c r="H3779" i="11"/>
  <c r="H3763" i="11"/>
  <c r="H3747" i="11"/>
  <c r="H3731" i="11"/>
  <c r="H3715" i="11"/>
  <c r="H3699" i="11"/>
  <c r="H3683" i="11"/>
  <c r="H3667" i="11"/>
  <c r="H3656" i="11"/>
  <c r="H3645" i="11"/>
  <c r="H3635" i="11"/>
  <c r="H3624" i="11"/>
  <c r="H3613" i="11"/>
  <c r="H3603" i="11"/>
  <c r="H3592" i="11"/>
  <c r="H3581" i="11"/>
  <c r="H3571" i="11"/>
  <c r="H3560" i="11"/>
  <c r="H3549" i="11"/>
  <c r="H3539" i="11"/>
  <c r="H3528" i="11"/>
  <c r="H3517" i="11"/>
  <c r="H3507" i="11"/>
  <c r="H3496" i="11"/>
  <c r="H3486" i="11"/>
  <c r="H3478" i="11"/>
  <c r="H3470" i="11"/>
  <c r="H3462" i="11"/>
  <c r="H3454" i="11"/>
  <c r="H3446" i="11"/>
  <c r="H3438" i="11"/>
  <c r="H3430" i="11"/>
  <c r="H3422" i="11"/>
  <c r="H3414" i="11"/>
  <c r="H3406" i="11"/>
  <c r="H3398" i="11"/>
  <c r="H3390" i="11"/>
  <c r="H3382" i="11"/>
  <c r="H3374" i="11"/>
  <c r="H3366" i="11"/>
  <c r="H3358" i="11"/>
  <c r="H3350" i="11"/>
  <c r="H3342" i="11"/>
  <c r="H3334" i="11"/>
  <c r="H3326" i="11"/>
  <c r="H3318" i="11"/>
  <c r="H3310" i="11"/>
  <c r="H3302" i="11"/>
  <c r="H3294" i="11"/>
  <c r="H3286" i="11"/>
  <c r="H3278" i="11"/>
  <c r="H3270" i="11"/>
  <c r="H3262" i="11"/>
  <c r="H3254" i="11"/>
  <c r="H3246" i="11"/>
  <c r="H3238" i="11"/>
  <c r="H3230" i="11"/>
  <c r="H3222" i="11"/>
  <c r="H3214" i="11"/>
  <c r="H3206" i="11"/>
  <c r="H3198" i="11"/>
  <c r="H3190" i="11"/>
  <c r="H3182" i="11"/>
  <c r="H3174" i="11"/>
  <c r="H3166" i="11"/>
  <c r="H3158" i="11"/>
  <c r="H3150" i="11"/>
  <c r="H3142" i="11"/>
  <c r="H3134" i="11"/>
  <c r="H3126" i="11"/>
  <c r="H3118" i="11"/>
  <c r="H3110" i="11"/>
  <c r="H3102" i="11"/>
  <c r="H3094" i="11"/>
  <c r="H3086" i="11"/>
  <c r="H3078" i="11"/>
  <c r="H3070" i="11"/>
  <c r="H3062" i="11"/>
  <c r="H3054" i="11"/>
  <c r="H3046" i="11"/>
  <c r="H3038" i="11"/>
  <c r="H3030" i="11"/>
  <c r="H3022" i="11"/>
  <c r="H3014" i="11"/>
  <c r="H3006" i="11"/>
  <c r="H2998" i="11"/>
  <c r="H2990" i="11"/>
  <c r="H2982" i="11"/>
  <c r="H2974" i="11"/>
  <c r="H2966" i="11"/>
  <c r="H2958" i="11"/>
  <c r="H2950" i="11"/>
  <c r="H2942" i="11"/>
  <c r="H2934" i="11"/>
  <c r="H2926" i="11"/>
  <c r="H2918" i="11"/>
  <c r="H2910" i="11"/>
  <c r="H2902" i="11"/>
  <c r="H2894" i="11"/>
  <c r="H2886" i="11"/>
  <c r="H2878" i="11"/>
  <c r="H2870" i="11"/>
  <c r="H2862" i="11"/>
  <c r="H2854" i="11"/>
  <c r="H2846" i="11"/>
  <c r="H2838" i="11"/>
  <c r="H2830" i="11"/>
  <c r="H2822" i="11"/>
  <c r="H2814" i="11"/>
  <c r="H2806" i="11"/>
  <c r="H2798" i="11"/>
  <c r="H2790" i="11"/>
  <c r="H2782" i="11"/>
  <c r="H2774" i="11"/>
  <c r="H2766" i="11"/>
  <c r="H2758" i="11"/>
  <c r="H2750" i="11"/>
  <c r="H2742" i="11"/>
  <c r="H2734" i="11"/>
  <c r="H2726" i="11"/>
  <c r="H2718" i="11"/>
  <c r="H2710" i="11"/>
  <c r="H2702" i="11"/>
  <c r="H2694" i="11"/>
  <c r="H2686" i="11"/>
  <c r="H2678" i="11"/>
  <c r="H2670" i="11"/>
  <c r="H2662" i="11"/>
  <c r="H2654" i="11"/>
  <c r="H2646" i="11"/>
  <c r="H2638" i="11"/>
  <c r="H2630" i="11"/>
  <c r="H2622" i="11"/>
  <c r="H2614" i="11"/>
  <c r="H2606" i="11"/>
  <c r="H2598" i="11"/>
  <c r="H2590" i="11"/>
  <c r="H2582" i="11"/>
  <c r="H2574" i="11"/>
  <c r="H2566" i="11"/>
  <c r="H2558" i="11"/>
  <c r="H2550" i="11"/>
  <c r="H2542" i="11"/>
  <c r="H2534" i="11"/>
  <c r="H2526" i="11"/>
  <c r="H2518" i="11"/>
  <c r="H2510" i="11"/>
  <c r="H2502" i="11"/>
  <c r="H2494" i="11"/>
  <c r="H2486" i="11"/>
  <c r="H2478" i="11"/>
  <c r="H2470" i="11"/>
  <c r="H2462" i="11"/>
  <c r="H2454" i="11"/>
  <c r="H2446" i="11"/>
  <c r="H2438" i="11"/>
  <c r="H2430" i="11"/>
  <c r="H2422" i="11"/>
  <c r="H2414" i="11"/>
  <c r="H2406" i="11"/>
  <c r="H2398" i="11"/>
  <c r="H2390" i="11"/>
  <c r="H2382" i="11"/>
  <c r="H2374" i="11"/>
  <c r="H2366" i="11"/>
  <c r="H2358" i="11"/>
  <c r="H2350" i="11"/>
  <c r="H2342" i="11"/>
  <c r="H2334" i="11"/>
  <c r="H2326" i="11"/>
  <c r="H2318" i="11"/>
  <c r="H2310" i="11"/>
  <c r="H2302" i="11"/>
  <c r="H2294" i="11"/>
  <c r="H2286" i="11"/>
  <c r="H2278" i="11"/>
  <c r="H2270" i="11"/>
  <c r="H2262" i="11"/>
  <c r="H2254" i="11"/>
  <c r="H2246" i="11"/>
  <c r="H2238" i="11"/>
  <c r="H2230" i="11"/>
  <c r="H2222" i="11"/>
  <c r="H2214" i="11"/>
  <c r="H2206" i="11"/>
  <c r="H2198" i="11"/>
  <c r="H2190" i="11"/>
  <c r="H2182" i="11"/>
  <c r="H2174" i="11"/>
  <c r="H2166" i="11"/>
  <c r="H2158" i="11"/>
  <c r="H2150" i="11"/>
  <c r="H2142" i="11"/>
  <c r="H2134" i="11"/>
  <c r="H2126" i="11"/>
  <c r="H2118" i="11"/>
  <c r="H2110" i="11"/>
  <c r="H2102" i="11"/>
  <c r="H2094" i="11"/>
  <c r="H2086" i="11"/>
  <c r="H2078" i="11"/>
  <c r="H2070" i="11"/>
  <c r="H2062" i="11"/>
  <c r="H2054" i="11"/>
  <c r="H2046" i="11"/>
  <c r="H2038" i="11"/>
  <c r="H2030" i="11"/>
  <c r="H2022" i="11"/>
  <c r="H2014" i="11"/>
  <c r="H2006" i="11"/>
  <c r="H1998" i="11"/>
  <c r="H1990" i="11"/>
  <c r="H1982" i="11"/>
  <c r="H1974" i="11"/>
  <c r="H1966" i="11"/>
  <c r="H1958" i="11"/>
  <c r="H1950" i="11"/>
  <c r="H1942" i="11"/>
  <c r="H1934" i="11"/>
  <c r="H1926" i="11"/>
  <c r="H1918" i="11"/>
  <c r="H1910" i="11"/>
  <c r="H1902" i="11"/>
  <c r="H1894" i="11"/>
  <c r="H1886" i="11"/>
  <c r="H1878" i="11"/>
  <c r="H1870" i="11"/>
  <c r="H1862" i="11"/>
  <c r="H1854" i="11"/>
  <c r="H1846" i="11"/>
  <c r="H1838" i="11"/>
  <c r="H1830" i="11"/>
  <c r="H1822" i="11"/>
  <c r="H1814" i="11"/>
  <c r="H1806" i="11"/>
  <c r="H1798" i="11"/>
  <c r="H1790" i="11"/>
  <c r="H1782" i="11"/>
  <c r="H1774" i="11"/>
  <c r="H1766" i="11"/>
  <c r="H1758" i="11"/>
  <c r="H1750" i="11"/>
  <c r="H1742" i="11"/>
  <c r="H1734" i="11"/>
  <c r="H1726" i="11"/>
  <c r="H1718" i="11"/>
  <c r="H1710" i="11"/>
  <c r="H1702" i="11"/>
  <c r="H1694" i="11"/>
  <c r="H1686" i="11"/>
  <c r="H1678" i="11"/>
  <c r="H1670" i="11"/>
  <c r="H1662" i="11"/>
  <c r="H1654" i="11"/>
  <c r="H1646" i="11"/>
  <c r="H1638" i="11"/>
  <c r="H1630" i="11"/>
  <c r="H1622" i="11"/>
  <c r="H1614" i="11"/>
  <c r="H1606" i="11"/>
  <c r="H1598" i="11"/>
  <c r="H1590" i="11"/>
  <c r="H1582" i="11"/>
  <c r="H1574" i="11"/>
  <c r="H1566" i="11"/>
  <c r="H1558" i="11"/>
  <c r="H1550" i="11"/>
  <c r="H1542" i="11"/>
  <c r="H1534" i="11"/>
  <c r="H1526" i="11"/>
  <c r="H1518" i="11"/>
  <c r="H1510" i="11"/>
  <c r="H1502" i="11"/>
  <c r="H1494" i="11"/>
  <c r="H1486" i="11"/>
  <c r="H1478" i="11"/>
  <c r="H1470" i="11"/>
  <c r="H1462" i="11"/>
  <c r="H1454" i="11"/>
  <c r="H1446" i="11"/>
  <c r="H1438" i="11"/>
  <c r="H1430" i="11"/>
  <c r="H1422" i="11"/>
  <c r="H1414" i="11"/>
  <c r="H1406" i="11"/>
  <c r="H1398" i="11"/>
  <c r="H1390" i="11"/>
  <c r="H1382" i="11"/>
  <c r="H1374" i="11"/>
  <c r="H1366" i="11"/>
  <c r="H1358" i="11"/>
  <c r="H1350" i="11"/>
  <c r="H1342" i="11"/>
  <c r="H1334" i="11"/>
  <c r="H1326" i="11"/>
  <c r="H1318" i="11"/>
  <c r="H1310" i="11"/>
  <c r="H1302" i="11"/>
  <c r="H1294" i="11"/>
  <c r="H1286" i="11"/>
  <c r="H1278" i="11"/>
  <c r="H1270" i="11"/>
  <c r="H1262" i="11"/>
  <c r="H1254" i="11"/>
  <c r="H1246" i="11"/>
  <c r="H1238" i="11"/>
  <c r="H1230" i="11"/>
  <c r="H1222" i="11"/>
  <c r="H1214" i="11"/>
  <c r="H1206" i="11"/>
  <c r="H1198" i="11"/>
  <c r="H1190" i="11"/>
  <c r="H1182" i="11"/>
  <c r="H1174" i="11"/>
  <c r="H1166" i="11"/>
  <c r="H1158" i="11"/>
  <c r="H1150" i="11"/>
  <c r="H1142" i="11"/>
  <c r="H1134" i="11"/>
  <c r="H1126" i="11"/>
  <c r="H1118" i="11"/>
  <c r="H1110" i="11"/>
  <c r="H1102" i="11"/>
  <c r="H1094" i="11"/>
  <c r="H1086" i="11"/>
  <c r="H1078" i="11"/>
  <c r="H1070" i="11"/>
  <c r="H1062" i="11"/>
  <c r="H1054" i="11"/>
  <c r="H1046" i="11"/>
  <c r="H1038" i="11"/>
  <c r="H1030" i="11"/>
  <c r="H1022" i="11"/>
  <c r="H1014" i="11"/>
  <c r="H1006" i="11"/>
  <c r="H998" i="11"/>
  <c r="H990" i="11"/>
  <c r="H982" i="11"/>
  <c r="H974" i="11"/>
  <c r="H966" i="11"/>
  <c r="H958" i="11"/>
  <c r="H950" i="11"/>
  <c r="H942" i="11"/>
  <c r="H934" i="11"/>
  <c r="H926" i="11"/>
  <c r="H918" i="11"/>
  <c r="H910" i="11"/>
  <c r="H902" i="11"/>
  <c r="H894" i="11"/>
  <c r="H886" i="11"/>
  <c r="H878" i="11"/>
  <c r="H870" i="11"/>
  <c r="H862" i="11"/>
  <c r="H854" i="11"/>
  <c r="H846" i="11"/>
  <c r="H838" i="11"/>
  <c r="H830" i="11"/>
  <c r="H822" i="11"/>
  <c r="H814" i="11"/>
  <c r="H806" i="11"/>
  <c r="H798" i="11"/>
  <c r="H792" i="11"/>
  <c r="H787" i="11"/>
  <c r="H782" i="11"/>
  <c r="H776" i="11"/>
  <c r="H771" i="11"/>
  <c r="H766" i="11"/>
  <c r="H760" i="11"/>
  <c r="H755" i="11"/>
  <c r="H750" i="11"/>
  <c r="H744" i="11"/>
  <c r="H739" i="11"/>
  <c r="H734" i="11"/>
  <c r="H728" i="11"/>
  <c r="H723" i="11"/>
  <c r="H718" i="11"/>
  <c r="H712" i="11"/>
  <c r="H707" i="11"/>
  <c r="H702" i="11"/>
  <c r="H696" i="11"/>
  <c r="H691" i="11"/>
  <c r="H686" i="11"/>
  <c r="H680" i="11"/>
  <c r="H675" i="11"/>
  <c r="H670" i="11"/>
  <c r="H664" i="11"/>
  <c r="H659" i="11"/>
  <c r="H654" i="11"/>
  <c r="H648" i="11"/>
  <c r="H643" i="11"/>
  <c r="H638" i="11"/>
  <c r="H632" i="11"/>
  <c r="H627" i="11"/>
  <c r="H622" i="11"/>
  <c r="H616" i="11"/>
  <c r="H611" i="11"/>
  <c r="H606" i="11"/>
  <c r="H600" i="11"/>
  <c r="H595" i="11"/>
  <c r="H590" i="11"/>
  <c r="H584" i="11"/>
  <c r="H579" i="11"/>
  <c r="H574" i="11"/>
  <c r="H568" i="11"/>
  <c r="H563" i="11"/>
  <c r="H558" i="11"/>
  <c r="H552" i="11"/>
  <c r="H547" i="11"/>
  <c r="H542" i="11"/>
  <c r="H536" i="11"/>
  <c r="H531" i="11"/>
  <c r="H526" i="11"/>
  <c r="H520" i="11"/>
  <c r="H515" i="11"/>
  <c r="H510" i="11"/>
  <c r="H504" i="11"/>
  <c r="H499" i="11"/>
  <c r="H494" i="11"/>
  <c r="H488" i="11"/>
  <c r="H483" i="11"/>
  <c r="H478" i="11"/>
  <c r="H472" i="11"/>
  <c r="H467" i="11"/>
  <c r="H462" i="11"/>
  <c r="H456" i="11"/>
  <c r="H451" i="11"/>
  <c r="H446" i="11"/>
  <c r="H440" i="11"/>
  <c r="H435" i="11"/>
  <c r="H430" i="11"/>
  <c r="H424" i="11"/>
  <c r="H419" i="11"/>
  <c r="H414" i="11"/>
  <c r="H408" i="11"/>
  <c r="H403" i="11"/>
  <c r="H398" i="11"/>
  <c r="H392" i="11"/>
  <c r="H387" i="11"/>
  <c r="H382" i="11"/>
  <c r="H376" i="11"/>
  <c r="H371" i="11"/>
  <c r="H366" i="11"/>
  <c r="H360" i="11"/>
  <c r="H355" i="11"/>
  <c r="H350" i="11"/>
  <c r="H344" i="11"/>
  <c r="H339" i="11"/>
  <c r="H334" i="11"/>
  <c r="H328" i="11"/>
  <c r="H323" i="11"/>
  <c r="H318" i="11"/>
  <c r="H312" i="11"/>
  <c r="H307" i="11"/>
  <c r="H302" i="11"/>
  <c r="H296" i="11"/>
  <c r="H291" i="11"/>
  <c r="H286" i="11"/>
  <c r="H280" i="11"/>
  <c r="H275" i="11"/>
  <c r="H270" i="11"/>
  <c r="H264" i="11"/>
  <c r="H259" i="11"/>
  <c r="H254" i="11"/>
  <c r="H248" i="11"/>
  <c r="H243" i="11"/>
  <c r="H238" i="11"/>
  <c r="H232" i="11"/>
  <c r="H227" i="11"/>
  <c r="H222" i="11"/>
  <c r="H216" i="11"/>
  <c r="H211" i="11"/>
  <c r="H206" i="11"/>
  <c r="H200" i="11"/>
  <c r="H195" i="11"/>
  <c r="H190" i="11"/>
  <c r="H184" i="11"/>
  <c r="H179" i="11"/>
  <c r="H174" i="11"/>
  <c r="H168" i="11"/>
  <c r="H163" i="11"/>
  <c r="H158" i="11"/>
  <c r="H152" i="11"/>
  <c r="H147" i="11"/>
  <c r="H142" i="11"/>
  <c r="H136" i="11"/>
  <c r="H131" i="11"/>
  <c r="H126" i="11"/>
  <c r="H120" i="11"/>
  <c r="H115" i="11"/>
  <c r="H110" i="11"/>
  <c r="H104" i="11"/>
  <c r="H99" i="11"/>
  <c r="H94" i="11"/>
  <c r="H88" i="11"/>
  <c r="H83" i="11"/>
  <c r="H78" i="11"/>
  <c r="H72" i="11"/>
  <c r="H9999" i="11"/>
  <c r="H9983" i="11"/>
  <c r="H9967" i="11"/>
  <c r="H9951" i="11"/>
  <c r="H9935" i="11"/>
  <c r="H9919" i="11"/>
  <c r="H9903" i="11"/>
  <c r="H9887" i="11"/>
  <c r="H9871" i="11"/>
  <c r="H9855" i="11"/>
  <c r="H9839" i="11"/>
  <c r="H9823" i="11"/>
  <c r="H9807" i="11"/>
  <c r="H9791" i="11"/>
  <c r="H9775" i="11"/>
  <c r="H9759" i="11"/>
  <c r="H9743" i="11"/>
  <c r="H9727" i="11"/>
  <c r="H9711" i="11"/>
  <c r="H9695" i="11"/>
  <c r="H9679" i="11"/>
  <c r="H9663" i="11"/>
  <c r="H9647" i="11"/>
  <c r="H9631" i="11"/>
  <c r="H9615" i="11"/>
  <c r="H9599" i="11"/>
  <c r="H9583" i="11"/>
  <c r="H9567" i="11"/>
  <c r="H9551" i="11"/>
  <c r="H9535" i="11"/>
  <c r="H9519" i="11"/>
  <c r="H9503" i="11"/>
  <c r="H9487" i="11"/>
  <c r="H9471" i="11"/>
  <c r="H9455" i="11"/>
  <c r="H9439" i="11"/>
  <c r="H9423" i="11"/>
  <c r="H9407" i="11"/>
  <c r="H9391" i="11"/>
  <c r="H9375" i="11"/>
  <c r="H9359" i="11"/>
  <c r="H9343" i="11"/>
  <c r="H9327" i="11"/>
  <c r="H9311" i="11"/>
  <c r="H9295" i="11"/>
  <c r="H9279" i="11"/>
  <c r="H9263" i="11"/>
  <c r="H9247" i="11"/>
  <c r="H9231" i="11"/>
  <c r="H9215" i="11"/>
  <c r="H9199" i="11"/>
  <c r="H9183" i="11"/>
  <c r="H9167" i="11"/>
  <c r="H9151" i="11"/>
  <c r="H9135" i="11"/>
  <c r="H9119" i="11"/>
  <c r="H9103" i="11"/>
  <c r="H9087" i="11"/>
  <c r="H9071" i="11"/>
  <c r="H9055" i="11"/>
  <c r="H9039" i="11"/>
  <c r="H9023" i="11"/>
  <c r="H9007" i="11"/>
  <c r="H8991" i="11"/>
  <c r="H8975" i="11"/>
  <c r="H8959" i="11"/>
  <c r="H8943" i="11"/>
  <c r="H8927" i="11"/>
  <c r="H8911" i="11"/>
  <c r="H8895" i="11"/>
  <c r="H8879" i="11"/>
  <c r="H8863" i="11"/>
  <c r="H8847" i="11"/>
  <c r="H8831" i="11"/>
  <c r="H8815" i="11"/>
  <c r="H8799" i="11"/>
  <c r="H8783" i="11"/>
  <c r="H8767" i="11"/>
  <c r="H8751" i="11"/>
  <c r="H8735" i="11"/>
  <c r="H8719" i="11"/>
  <c r="H8703" i="11"/>
  <c r="H8687" i="11"/>
  <c r="H8671" i="11"/>
  <c r="H8655" i="11"/>
  <c r="H8639" i="11"/>
  <c r="H8623" i="11"/>
  <c r="H8607" i="11"/>
  <c r="H8591" i="11"/>
  <c r="H8575" i="11"/>
  <c r="H8559" i="11"/>
  <c r="H8543" i="11"/>
  <c r="H8527" i="11"/>
  <c r="H8511" i="11"/>
  <c r="H8495" i="11"/>
  <c r="H8479" i="11"/>
  <c r="H8463" i="11"/>
  <c r="H8447" i="11"/>
  <c r="H8431" i="11"/>
  <c r="H8415" i="11"/>
  <c r="H8399" i="11"/>
  <c r="H8383" i="11"/>
  <c r="H8367" i="11"/>
  <c r="H8351" i="11"/>
  <c r="H8335" i="11"/>
  <c r="H8319" i="11"/>
  <c r="H8303" i="11"/>
  <c r="H8287" i="11"/>
  <c r="H8271" i="11"/>
  <c r="H8255" i="11"/>
  <c r="H8239" i="11"/>
  <c r="H8223" i="11"/>
  <c r="H8207" i="11"/>
  <c r="H8191" i="11"/>
  <c r="H8175" i="11"/>
  <c r="H8159" i="11"/>
  <c r="H8143" i="11"/>
  <c r="H8127" i="11"/>
  <c r="H8111" i="11"/>
  <c r="H8095" i="11"/>
  <c r="H8079" i="11"/>
  <c r="H8063" i="11"/>
  <c r="H8047" i="11"/>
  <c r="H8031" i="11"/>
  <c r="H8015" i="11"/>
  <c r="H7999" i="11"/>
  <c r="H7983" i="11"/>
  <c r="H7967" i="11"/>
  <c r="H7951" i="11"/>
  <c r="H7935" i="11"/>
  <c r="H7919" i="11"/>
  <c r="H7903" i="11"/>
  <c r="H7887" i="11"/>
  <c r="H7871" i="11"/>
  <c r="H7855" i="11"/>
  <c r="H7839" i="11"/>
  <c r="H7823" i="11"/>
  <c r="H7807" i="11"/>
  <c r="H7791" i="11"/>
  <c r="H7775" i="11"/>
  <c r="H7759" i="11"/>
  <c r="H7743" i="11"/>
  <c r="H7727" i="11"/>
  <c r="H7711" i="11"/>
  <c r="H7695" i="11"/>
  <c r="H7679" i="11"/>
  <c r="H7663" i="11"/>
  <c r="H7647" i="11"/>
  <c r="H7631" i="11"/>
  <c r="H7615" i="11"/>
  <c r="H7599" i="11"/>
  <c r="H7583" i="11"/>
  <c r="H7567" i="11"/>
  <c r="H7551" i="11"/>
  <c r="H7535" i="11"/>
  <c r="H7519" i="11"/>
  <c r="H7503" i="11"/>
  <c r="H7487" i="11"/>
  <c r="H7471" i="11"/>
  <c r="H7455" i="11"/>
  <c r="H7439" i="11"/>
  <c r="H7423" i="11"/>
  <c r="H7407" i="11"/>
  <c r="H7391" i="11"/>
  <c r="H7375" i="11"/>
  <c r="H7359" i="11"/>
  <c r="H7343" i="11"/>
  <c r="H7327" i="11"/>
  <c r="H7311" i="11"/>
  <c r="H7295" i="11"/>
  <c r="H7279" i="11"/>
  <c r="H7263" i="11"/>
  <c r="H7247" i="11"/>
  <c r="H7231" i="11"/>
  <c r="H7215" i="11"/>
  <c r="H7199" i="11"/>
  <c r="H7183" i="11"/>
  <c r="H7167" i="11"/>
  <c r="H7151" i="11"/>
  <c r="H7135" i="11"/>
  <c r="H7119" i="11"/>
  <c r="H7103" i="11"/>
  <c r="H7087" i="11"/>
  <c r="H7071" i="11"/>
  <c r="H7055" i="11"/>
  <c r="H7039" i="11"/>
  <c r="H7023" i="11"/>
  <c r="H7007" i="11"/>
  <c r="H6991" i="11"/>
  <c r="H6975" i="11"/>
  <c r="H6959" i="11"/>
  <c r="H6943" i="11"/>
  <c r="H6927" i="11"/>
  <c r="H6911" i="11"/>
  <c r="H6895" i="11"/>
  <c r="H6879" i="11"/>
  <c r="H6863" i="11"/>
  <c r="H6847" i="11"/>
  <c r="H6831" i="11"/>
  <c r="H6815" i="11"/>
  <c r="H6799" i="11"/>
  <c r="H6783" i="11"/>
  <c r="H6767" i="11"/>
  <c r="H6751" i="11"/>
  <c r="H6735" i="11"/>
  <c r="H6719" i="11"/>
  <c r="H6703" i="11"/>
  <c r="H6687" i="11"/>
  <c r="H6671" i="11"/>
  <c r="H6655" i="11"/>
  <c r="H6639" i="11"/>
  <c r="H6623" i="11"/>
  <c r="H6607" i="11"/>
  <c r="H6591" i="11"/>
  <c r="H6575" i="11"/>
  <c r="H6559" i="11"/>
  <c r="H6543" i="11"/>
  <c r="H6527" i="11"/>
  <c r="H6511" i="11"/>
  <c r="H6495" i="11"/>
  <c r="H6479" i="11"/>
  <c r="H6463" i="11"/>
  <c r="H6447" i="11"/>
  <c r="H6431" i="11"/>
  <c r="H6415" i="11"/>
  <c r="H6399" i="11"/>
  <c r="H6383" i="11"/>
  <c r="H6367" i="11"/>
  <c r="H6351" i="11"/>
  <c r="H6335" i="11"/>
  <c r="H6319" i="11"/>
  <c r="H6303" i="11"/>
  <c r="H6287" i="11"/>
  <c r="H6271" i="11"/>
  <c r="H6255" i="11"/>
  <c r="H6239" i="11"/>
  <c r="H6223" i="11"/>
  <c r="H6207" i="11"/>
  <c r="H6191" i="11"/>
  <c r="H6175" i="11"/>
  <c r="H6159" i="11"/>
  <c r="H6143" i="11"/>
  <c r="H6127" i="11"/>
  <c r="H6111" i="11"/>
  <c r="H6095" i="11"/>
  <c r="H6079" i="11"/>
  <c r="H6063" i="11"/>
  <c r="H6047" i="11"/>
  <c r="H6031" i="11"/>
  <c r="H6015" i="11"/>
  <c r="H5999" i="11"/>
  <c r="H5983" i="11"/>
  <c r="H5967" i="11"/>
  <c r="H5951" i="11"/>
  <c r="H5935" i="11"/>
  <c r="H5919" i="11"/>
  <c r="H5903" i="11"/>
  <c r="H5887" i="11"/>
  <c r="H5871" i="11"/>
  <c r="H5855" i="11"/>
  <c r="H5839" i="11"/>
  <c r="H5823" i="11"/>
  <c r="H5807" i="11"/>
  <c r="H5791" i="11"/>
  <c r="H5775" i="11"/>
  <c r="H5759" i="11"/>
  <c r="H5743" i="11"/>
  <c r="H5727" i="11"/>
  <c r="H5711" i="11"/>
  <c r="H5695" i="11"/>
  <c r="H5679" i="11"/>
  <c r="H5663" i="11"/>
  <c r="H5647" i="11"/>
  <c r="H5631" i="11"/>
  <c r="H5615" i="11"/>
  <c r="H5599" i="11"/>
  <c r="H5583" i="11"/>
  <c r="H5567" i="11"/>
  <c r="H5551" i="11"/>
  <c r="H5535" i="11"/>
  <c r="H5519" i="11"/>
  <c r="H5503" i="11"/>
  <c r="H5487" i="11"/>
  <c r="H5471" i="11"/>
  <c r="H5455" i="11"/>
  <c r="H5439" i="11"/>
  <c r="H5423" i="11"/>
  <c r="H5407" i="11"/>
  <c r="H5391" i="11"/>
  <c r="H5375" i="11"/>
  <c r="H5359" i="11"/>
  <c r="H5343" i="11"/>
  <c r="H5327" i="11"/>
  <c r="H5311" i="11"/>
  <c r="H5295" i="11"/>
  <c r="H5279" i="11"/>
  <c r="H5263" i="11"/>
  <c r="H5247" i="11"/>
  <c r="H5231" i="11"/>
  <c r="H5215" i="11"/>
  <c r="H5199" i="11"/>
  <c r="H5183" i="11"/>
  <c r="H5167" i="11"/>
  <c r="H5151" i="11"/>
  <c r="H5135" i="11"/>
  <c r="H5119" i="11"/>
  <c r="H5103" i="11"/>
  <c r="H5087" i="11"/>
  <c r="H5071" i="11"/>
  <c r="H5055" i="11"/>
  <c r="H5039" i="11"/>
  <c r="H5023" i="11"/>
  <c r="H5007" i="11"/>
  <c r="H4991" i="11"/>
  <c r="H4975" i="11"/>
  <c r="H4959" i="11"/>
  <c r="H4943" i="11"/>
  <c r="H4927" i="11"/>
  <c r="H4911" i="11"/>
  <c r="H4895" i="11"/>
  <c r="H4879" i="11"/>
  <c r="H4863" i="11"/>
  <c r="H4847" i="11"/>
  <c r="H4831" i="11"/>
  <c r="H4815" i="11"/>
  <c r="H4799" i="11"/>
  <c r="H4783" i="11"/>
  <c r="H4767" i="11"/>
  <c r="H4751" i="11"/>
  <c r="H4735" i="11"/>
  <c r="H4719" i="11"/>
  <c r="H4703" i="11"/>
  <c r="H4687" i="11"/>
  <c r="H4671" i="11"/>
  <c r="H4655" i="11"/>
  <c r="H4639" i="11"/>
  <c r="H4623" i="11"/>
  <c r="H4607" i="11"/>
  <c r="H4591" i="11"/>
  <c r="H4575" i="11"/>
  <c r="H4559" i="11"/>
  <c r="H4543" i="11"/>
  <c r="H4527" i="11"/>
  <c r="H4511" i="11"/>
  <c r="H4495" i="11"/>
  <c r="H4479" i="11"/>
  <c r="H4463" i="11"/>
  <c r="H4447" i="11"/>
  <c r="H4431" i="11"/>
  <c r="H4415" i="11"/>
  <c r="H4399" i="11"/>
  <c r="H4383" i="11"/>
  <c r="H4367" i="11"/>
  <c r="H4351" i="11"/>
  <c r="H4335" i="11"/>
  <c r="H4319" i="11"/>
  <c r="H4303" i="11"/>
  <c r="H4287" i="11"/>
  <c r="H4271" i="11"/>
  <c r="H4255" i="11"/>
  <c r="H4239" i="11"/>
  <c r="H4223" i="11"/>
  <c r="H4207" i="11"/>
  <c r="H4191" i="11"/>
  <c r="H4175" i="11"/>
  <c r="H4159" i="11"/>
  <c r="H4143" i="11"/>
  <c r="H4127" i="11"/>
  <c r="H4111" i="11"/>
  <c r="H4095" i="11"/>
  <c r="H4079" i="11"/>
  <c r="H4063" i="11"/>
  <c r="H4047" i="11"/>
  <c r="H4031" i="11"/>
  <c r="H4015" i="11"/>
  <c r="H3999" i="11"/>
  <c r="H3983" i="11"/>
  <c r="H3967" i="11"/>
  <c r="H3951" i="11"/>
  <c r="H3935" i="11"/>
  <c r="H3919" i="11"/>
  <c r="H3903" i="11"/>
  <c r="H3887" i="11"/>
  <c r="H3871" i="11"/>
  <c r="H3855" i="11"/>
  <c r="H3839" i="11"/>
  <c r="H3823" i="11"/>
  <c r="H3807" i="11"/>
  <c r="H3791" i="11"/>
  <c r="H3775" i="11"/>
  <c r="H3759" i="11"/>
  <c r="H3743" i="11"/>
  <c r="H3727" i="11"/>
  <c r="H3711" i="11"/>
  <c r="H3695" i="11"/>
  <c r="H3679" i="11"/>
  <c r="H3664" i="11"/>
  <c r="H3653" i="11"/>
  <c r="H3643" i="11"/>
  <c r="H3632" i="11"/>
  <c r="H3621" i="11"/>
  <c r="H3611" i="11"/>
  <c r="H3600" i="11"/>
  <c r="H3589" i="11"/>
  <c r="H3579" i="11"/>
  <c r="H3568" i="11"/>
  <c r="H3557" i="11"/>
  <c r="H3547" i="11"/>
  <c r="H3536" i="11"/>
  <c r="H3525" i="11"/>
  <c r="H3515" i="11"/>
  <c r="H3504" i="11"/>
  <c r="H3493" i="11"/>
  <c r="H3484" i="11"/>
  <c r="H3476" i="11"/>
  <c r="H3468" i="11"/>
  <c r="H3460" i="11"/>
  <c r="H3452" i="11"/>
  <c r="H3444" i="11"/>
  <c r="H3436" i="11"/>
  <c r="H3428" i="11"/>
  <c r="H3420" i="11"/>
  <c r="H3412" i="11"/>
  <c r="H3404" i="11"/>
  <c r="H3396" i="11"/>
  <c r="H3388" i="11"/>
  <c r="H3380" i="11"/>
  <c r="H3372" i="11"/>
  <c r="H3364" i="11"/>
  <c r="H3356" i="11"/>
  <c r="H3348" i="11"/>
  <c r="H3340" i="11"/>
  <c r="H3332" i="11"/>
  <c r="H3324" i="11"/>
  <c r="H3316" i="11"/>
  <c r="H3308" i="11"/>
  <c r="H3300" i="11"/>
  <c r="H3292" i="11"/>
  <c r="H3284" i="11"/>
  <c r="H3276" i="11"/>
  <c r="H3268" i="11"/>
  <c r="H3260" i="11"/>
  <c r="H3252" i="11"/>
  <c r="H3244" i="11"/>
  <c r="H3236" i="11"/>
  <c r="H3228" i="11"/>
  <c r="H3220" i="11"/>
  <c r="H3212" i="11"/>
  <c r="H3204" i="11"/>
  <c r="H3196" i="11"/>
  <c r="H3188" i="11"/>
  <c r="H3180" i="11"/>
  <c r="H3172" i="11"/>
  <c r="H3164" i="11"/>
  <c r="H3156" i="11"/>
  <c r="H3148" i="11"/>
  <c r="H3140" i="11"/>
  <c r="H3132" i="11"/>
  <c r="H3124" i="11"/>
  <c r="H3116" i="11"/>
  <c r="H3108" i="11"/>
  <c r="H3100" i="11"/>
  <c r="H3092" i="11"/>
  <c r="H3084" i="11"/>
  <c r="H3076" i="11"/>
  <c r="H3068" i="11"/>
  <c r="H3060" i="11"/>
  <c r="H3052" i="11"/>
  <c r="H3044" i="11"/>
  <c r="H3036" i="11"/>
  <c r="H3028" i="11"/>
  <c r="H3020" i="11"/>
  <c r="H3012" i="11"/>
  <c r="H3004" i="11"/>
  <c r="H2996" i="11"/>
  <c r="H2988" i="11"/>
  <c r="H2980" i="11"/>
  <c r="H2972" i="11"/>
  <c r="H2964" i="11"/>
  <c r="H2956" i="11"/>
  <c r="H2948" i="11"/>
  <c r="H2940" i="11"/>
  <c r="H2932" i="11"/>
  <c r="H2924" i="11"/>
  <c r="H2916" i="11"/>
  <c r="H2908" i="11"/>
  <c r="H2900" i="11"/>
  <c r="H2892" i="11"/>
  <c r="H2884" i="11"/>
  <c r="H2876" i="11"/>
  <c r="H2868" i="11"/>
  <c r="H2860" i="11"/>
  <c r="H2852" i="11"/>
  <c r="H2844" i="11"/>
  <c r="H2836" i="11"/>
  <c r="H2828" i="11"/>
  <c r="H2820" i="11"/>
  <c r="H2812" i="11"/>
  <c r="H2804" i="11"/>
  <c r="H2796" i="11"/>
  <c r="H2788" i="11"/>
  <c r="H2780" i="11"/>
  <c r="H2772" i="11"/>
  <c r="H2764" i="11"/>
  <c r="H2756" i="11"/>
  <c r="H2748" i="11"/>
  <c r="H2740" i="11"/>
  <c r="H2732" i="11"/>
  <c r="H2724" i="11"/>
  <c r="H2716" i="11"/>
  <c r="H2708" i="11"/>
  <c r="H2700" i="11"/>
  <c r="H2692" i="11"/>
  <c r="H2684" i="11"/>
  <c r="H2676" i="11"/>
  <c r="H2668" i="11"/>
  <c r="H2660" i="11"/>
  <c r="H2652" i="11"/>
  <c r="H2644" i="11"/>
  <c r="H2636" i="11"/>
  <c r="H2628" i="11"/>
  <c r="H2620" i="11"/>
  <c r="H2612" i="11"/>
  <c r="H2604" i="11"/>
  <c r="H2596" i="11"/>
  <c r="H2588" i="11"/>
  <c r="H2580" i="11"/>
  <c r="H2572" i="11"/>
  <c r="H2564" i="11"/>
  <c r="H2556" i="11"/>
  <c r="H2548" i="11"/>
  <c r="H2540" i="11"/>
  <c r="H2532" i="11"/>
  <c r="H2524" i="11"/>
  <c r="H2516" i="11"/>
  <c r="H2508" i="11"/>
  <c r="H2500" i="11"/>
  <c r="H2492" i="11"/>
  <c r="H2484" i="11"/>
  <c r="H2476" i="11"/>
  <c r="H2468" i="11"/>
  <c r="H2460" i="11"/>
  <c r="H2452" i="11"/>
  <c r="H2444" i="11"/>
  <c r="H2436" i="11"/>
  <c r="H2428" i="11"/>
  <c r="H2420" i="11"/>
  <c r="H2412" i="11"/>
  <c r="H2404" i="11"/>
  <c r="H2396" i="11"/>
  <c r="H2388" i="11"/>
  <c r="H2380" i="11"/>
  <c r="H2372" i="11"/>
  <c r="H2364" i="11"/>
  <c r="H2356" i="11"/>
  <c r="H2348" i="11"/>
  <c r="H2340" i="11"/>
  <c r="H2332" i="11"/>
  <c r="H2324" i="11"/>
  <c r="H2316" i="11"/>
  <c r="H2308" i="11"/>
  <c r="H2300" i="11"/>
  <c r="H2292" i="11"/>
  <c r="H2284" i="11"/>
  <c r="H2276" i="11"/>
  <c r="H2268" i="11"/>
  <c r="H2260" i="11"/>
  <c r="H2252" i="11"/>
  <c r="H2244" i="11"/>
  <c r="H2236" i="11"/>
  <c r="H2228" i="11"/>
  <c r="H2220" i="11"/>
  <c r="H2212" i="11"/>
  <c r="H2204" i="11"/>
  <c r="H2196" i="11"/>
  <c r="H2188" i="11"/>
  <c r="H2180" i="11"/>
  <c r="H2172" i="11"/>
  <c r="H2164" i="11"/>
  <c r="H2156" i="11"/>
  <c r="H2148" i="11"/>
  <c r="H2140" i="11"/>
  <c r="H2132" i="11"/>
  <c r="H2124" i="11"/>
  <c r="H2116" i="11"/>
  <c r="H2108" i="11"/>
  <c r="H2100" i="11"/>
  <c r="H2092" i="11"/>
  <c r="H2084" i="11"/>
  <c r="H2076" i="11"/>
  <c r="H2068" i="11"/>
  <c r="H2060" i="11"/>
  <c r="H2052" i="11"/>
  <c r="H2044" i="11"/>
  <c r="H2036" i="11"/>
  <c r="H2028" i="11"/>
  <c r="H2020" i="11"/>
  <c r="H2012" i="11"/>
  <c r="H2004" i="11"/>
  <c r="H1996" i="11"/>
  <c r="H1988" i="11"/>
  <c r="H1980" i="11"/>
  <c r="H1972" i="11"/>
  <c r="H1964" i="11"/>
  <c r="H1956" i="11"/>
  <c r="H1948" i="11"/>
  <c r="H1940" i="11"/>
  <c r="H1932" i="11"/>
  <c r="H1924" i="11"/>
  <c r="H1916" i="11"/>
  <c r="H1908" i="11"/>
  <c r="H1900" i="11"/>
  <c r="H1892" i="11"/>
  <c r="H1884" i="11"/>
  <c r="H1876" i="11"/>
  <c r="H1868" i="11"/>
  <c r="H1860" i="11"/>
  <c r="H1852" i="11"/>
  <c r="H1844" i="11"/>
  <c r="H1836" i="11"/>
  <c r="H1828" i="11"/>
  <c r="H1820" i="11"/>
  <c r="H1812" i="11"/>
  <c r="H1804" i="11"/>
  <c r="H1796" i="11"/>
  <c r="H1788" i="11"/>
  <c r="H1780" i="11"/>
  <c r="H1772" i="11"/>
  <c r="H1764" i="11"/>
  <c r="H1756" i="11"/>
  <c r="H1748" i="11"/>
  <c r="H1740" i="11"/>
  <c r="H1732" i="11"/>
  <c r="H1724" i="11"/>
  <c r="H1716" i="11"/>
  <c r="H1708" i="11"/>
  <c r="H1700" i="11"/>
  <c r="H1692" i="11"/>
  <c r="H1684" i="11"/>
  <c r="H1676" i="11"/>
  <c r="H1668" i="11"/>
  <c r="H1660" i="11"/>
  <c r="H1652" i="11"/>
  <c r="H1644" i="11"/>
  <c r="H1636" i="11"/>
  <c r="H1628" i="11"/>
  <c r="H1620" i="11"/>
  <c r="H1612" i="11"/>
  <c r="H1604" i="11"/>
  <c r="H1596" i="11"/>
  <c r="H1588" i="11"/>
  <c r="H1580" i="11"/>
  <c r="H1572" i="11"/>
  <c r="H1564" i="11"/>
  <c r="H1556" i="11"/>
  <c r="H1548" i="11"/>
  <c r="H1540" i="11"/>
  <c r="H1532" i="11"/>
  <c r="H1524" i="11"/>
  <c r="H1516" i="11"/>
  <c r="H1508" i="11"/>
  <c r="H1500" i="11"/>
  <c r="H1492" i="11"/>
  <c r="H1484" i="11"/>
  <c r="H1476" i="11"/>
  <c r="H1468" i="11"/>
  <c r="H1460" i="11"/>
  <c r="H1452" i="11"/>
  <c r="H1444" i="11"/>
  <c r="H1436" i="11"/>
  <c r="H1428" i="11"/>
  <c r="H1420" i="11"/>
  <c r="H1412" i="11"/>
  <c r="H1404" i="11"/>
  <c r="H1396" i="11"/>
  <c r="H1388" i="11"/>
  <c r="H1380" i="11"/>
  <c r="H1372" i="11"/>
  <c r="H1364" i="11"/>
  <c r="H1356" i="11"/>
  <c r="H1348" i="11"/>
  <c r="H1340" i="11"/>
  <c r="H1332" i="11"/>
  <c r="H1324" i="11"/>
  <c r="H1316" i="11"/>
  <c r="H1308" i="11"/>
  <c r="H1300" i="11"/>
  <c r="H1292" i="11"/>
  <c r="H1284" i="11"/>
  <c r="H1276" i="11"/>
  <c r="H1268" i="11"/>
  <c r="H1260" i="11"/>
  <c r="H1252" i="11"/>
  <c r="H1244" i="11"/>
  <c r="H1236" i="11"/>
  <c r="H1228" i="11"/>
  <c r="H1220" i="11"/>
  <c r="H1212" i="11"/>
  <c r="H1204" i="11"/>
  <c r="H1196" i="11"/>
  <c r="H1188" i="11"/>
  <c r="H1180" i="11"/>
  <c r="H1172" i="11"/>
  <c r="H1164" i="11"/>
  <c r="H1156" i="11"/>
  <c r="H1148" i="11"/>
  <c r="H1140" i="11"/>
  <c r="H1132" i="11"/>
  <c r="H1124" i="11"/>
  <c r="H1116" i="11"/>
  <c r="H1108" i="11"/>
  <c r="H1100" i="11"/>
  <c r="H1092" i="11"/>
  <c r="H1084" i="11"/>
  <c r="H1076" i="11"/>
  <c r="H1068" i="11"/>
  <c r="H1060" i="11"/>
  <c r="H1052" i="11"/>
  <c r="H1044" i="11"/>
  <c r="H1036" i="11"/>
  <c r="H1028" i="11"/>
  <c r="H1020" i="11"/>
  <c r="H1012" i="11"/>
  <c r="H1004" i="11"/>
  <c r="H996" i="11"/>
  <c r="H988" i="11"/>
  <c r="H980" i="11"/>
  <c r="H972" i="11"/>
  <c r="H964" i="11"/>
  <c r="H956" i="11"/>
  <c r="H948" i="11"/>
  <c r="H940" i="11"/>
  <c r="H932" i="11"/>
  <c r="H924" i="11"/>
  <c r="H916" i="11"/>
  <c r="H908" i="11"/>
  <c r="H900" i="11"/>
  <c r="H892" i="11"/>
  <c r="H884" i="11"/>
  <c r="H876" i="11"/>
  <c r="H868" i="11"/>
  <c r="H860" i="11"/>
  <c r="H852" i="11"/>
  <c r="H844" i="11"/>
  <c r="H836" i="11"/>
  <c r="H828" i="11"/>
  <c r="H820" i="11"/>
  <c r="H812" i="11"/>
  <c r="H804" i="11"/>
  <c r="H796" i="11"/>
  <c r="H791" i="11"/>
  <c r="H786" i="11"/>
  <c r="H780" i="11"/>
  <c r="H775" i="11"/>
  <c r="H770" i="11"/>
  <c r="H764" i="11"/>
  <c r="H759" i="11"/>
  <c r="H754" i="11"/>
  <c r="H748" i="11"/>
  <c r="H743" i="11"/>
  <c r="H738" i="11"/>
  <c r="H732" i="11"/>
  <c r="H727" i="11"/>
  <c r="H722" i="11"/>
  <c r="H716" i="11"/>
  <c r="H711" i="11"/>
  <c r="H706" i="11"/>
  <c r="H700" i="11"/>
  <c r="H695" i="11"/>
  <c r="H690" i="11"/>
  <c r="H684" i="11"/>
  <c r="H679" i="11"/>
  <c r="H674" i="11"/>
  <c r="H668" i="11"/>
  <c r="H663" i="11"/>
  <c r="H658" i="11"/>
  <c r="H652" i="11"/>
  <c r="H647" i="11"/>
  <c r="H642" i="11"/>
  <c r="H636" i="11"/>
  <c r="H631" i="11"/>
  <c r="H626" i="11"/>
  <c r="H620" i="11"/>
  <c r="H615" i="11"/>
  <c r="H610" i="11"/>
  <c r="H604" i="11"/>
  <c r="H599" i="11"/>
  <c r="H594" i="11"/>
  <c r="H588" i="11"/>
  <c r="H583" i="11"/>
  <c r="H578" i="11"/>
  <c r="H572" i="11"/>
  <c r="H567" i="11"/>
  <c r="H562" i="11"/>
  <c r="H556" i="11"/>
  <c r="H551" i="11"/>
  <c r="H546" i="11"/>
  <c r="H540" i="11"/>
  <c r="H535" i="11"/>
  <c r="H530" i="11"/>
  <c r="H524" i="11"/>
  <c r="H519" i="11"/>
  <c r="H514" i="11"/>
  <c r="H508" i="11"/>
  <c r="H503" i="11"/>
  <c r="H498" i="11"/>
  <c r="H492" i="11"/>
  <c r="H487" i="11"/>
  <c r="H482" i="11"/>
  <c r="H476" i="11"/>
  <c r="H471" i="11"/>
  <c r="H466" i="11"/>
  <c r="H460" i="11"/>
  <c r="H455" i="11"/>
  <c r="H450" i="11"/>
  <c r="H444" i="11"/>
  <c r="H439" i="11"/>
  <c r="H434" i="11"/>
  <c r="H428" i="11"/>
  <c r="H423" i="11"/>
  <c r="H418" i="11"/>
  <c r="H412" i="11"/>
  <c r="H407" i="11"/>
  <c r="H402" i="11"/>
  <c r="H396" i="11"/>
  <c r="H391" i="11"/>
  <c r="H386" i="11"/>
  <c r="H380" i="11"/>
  <c r="H375" i="11"/>
  <c r="H370" i="11"/>
  <c r="H364" i="11"/>
  <c r="H359" i="11"/>
  <c r="H354" i="11"/>
  <c r="H348" i="11"/>
  <c r="H343" i="11"/>
  <c r="H338" i="11"/>
  <c r="H332" i="11"/>
  <c r="H327" i="11"/>
  <c r="H322" i="11"/>
  <c r="H316" i="11"/>
  <c r="H311" i="11"/>
  <c r="H306" i="11"/>
  <c r="H300" i="11"/>
  <c r="H295" i="11"/>
  <c r="H290" i="11"/>
  <c r="H284" i="11"/>
  <c r="H279" i="11"/>
  <c r="H274" i="11"/>
  <c r="H268" i="11"/>
  <c r="H263" i="11"/>
  <c r="H258" i="11"/>
  <c r="H252" i="11"/>
  <c r="H247" i="11"/>
  <c r="H242" i="11"/>
  <c r="H236" i="11"/>
  <c r="H231" i="11"/>
  <c r="H226" i="11"/>
  <c r="H220" i="11"/>
  <c r="H215" i="11"/>
  <c r="H210" i="11"/>
  <c r="H204" i="11"/>
  <c r="H199" i="11"/>
  <c r="H194" i="11"/>
  <c r="H188" i="11"/>
  <c r="H183" i="11"/>
  <c r="H178" i="11"/>
  <c r="H172" i="11"/>
  <c r="H167" i="11"/>
  <c r="H162" i="11"/>
  <c r="H156" i="11"/>
  <c r="H151" i="11"/>
  <c r="H146" i="11"/>
  <c r="H140" i="11"/>
  <c r="H135" i="11"/>
  <c r="H130" i="11"/>
  <c r="H124" i="11"/>
  <c r="H10011" i="11"/>
  <c r="H9995" i="11"/>
  <c r="H9979" i="11"/>
  <c r="H9963" i="11"/>
  <c r="H9947" i="11"/>
  <c r="H9931" i="11"/>
  <c r="H9915" i="11"/>
  <c r="H9899" i="11"/>
  <c r="H9883" i="11"/>
  <c r="H9867" i="11"/>
  <c r="H9851" i="11"/>
  <c r="H9835" i="11"/>
  <c r="H9819" i="11"/>
  <c r="H9803" i="11"/>
  <c r="H9787" i="11"/>
  <c r="H9771" i="11"/>
  <c r="H9755" i="11"/>
  <c r="H9739" i="11"/>
  <c r="H9723" i="11"/>
  <c r="H9707" i="11"/>
  <c r="H9691" i="11"/>
  <c r="H9675" i="11"/>
  <c r="H9659" i="11"/>
  <c r="H9643" i="11"/>
  <c r="H9627" i="11"/>
  <c r="H9611" i="11"/>
  <c r="H9595" i="11"/>
  <c r="H9579" i="11"/>
  <c r="H9563" i="11"/>
  <c r="H9547" i="11"/>
  <c r="H9531" i="11"/>
  <c r="H9515" i="11"/>
  <c r="H9499" i="11"/>
  <c r="H9483" i="11"/>
  <c r="H9467" i="11"/>
  <c r="H9451" i="11"/>
  <c r="H9435" i="11"/>
  <c r="H9419" i="11"/>
  <c r="H9403" i="11"/>
  <c r="H9387" i="11"/>
  <c r="H9371" i="11"/>
  <c r="H9355" i="11"/>
  <c r="H9339" i="11"/>
  <c r="H9323" i="11"/>
  <c r="H9307" i="11"/>
  <c r="H9291" i="11"/>
  <c r="H9275" i="11"/>
  <c r="H9259" i="11"/>
  <c r="H9243" i="11"/>
  <c r="H9227" i="11"/>
  <c r="H9211" i="11"/>
  <c r="H9195" i="11"/>
  <c r="H9179" i="11"/>
  <c r="H9163" i="11"/>
  <c r="H9147" i="11"/>
  <c r="H9131" i="11"/>
  <c r="H9115" i="11"/>
  <c r="H9099" i="11"/>
  <c r="H9083" i="11"/>
  <c r="H9067" i="11"/>
  <c r="H9051" i="11"/>
  <c r="H9035" i="11"/>
  <c r="H9019" i="11"/>
  <c r="H9003" i="11"/>
  <c r="H8987" i="11"/>
  <c r="H8971" i="11"/>
  <c r="H8955" i="11"/>
  <c r="H8939" i="11"/>
  <c r="H8923" i="11"/>
  <c r="H8907" i="11"/>
  <c r="H8891" i="11"/>
  <c r="H8875" i="11"/>
  <c r="H8859" i="11"/>
  <c r="H8843" i="11"/>
  <c r="H8827" i="11"/>
  <c r="H8811" i="11"/>
  <c r="H8795" i="11"/>
  <c r="H8779" i="11"/>
  <c r="H8763" i="11"/>
  <c r="H8747" i="11"/>
  <c r="H8731" i="11"/>
  <c r="H8715" i="11"/>
  <c r="H8699" i="11"/>
  <c r="H8683" i="11"/>
  <c r="H8667" i="11"/>
  <c r="H8651" i="11"/>
  <c r="H8635" i="11"/>
  <c r="H8619" i="11"/>
  <c r="H8603" i="11"/>
  <c r="H8587" i="11"/>
  <c r="H8571" i="11"/>
  <c r="H8555" i="11"/>
  <c r="H8539" i="11"/>
  <c r="H8523" i="11"/>
  <c r="H8507" i="11"/>
  <c r="H8491" i="11"/>
  <c r="H8475" i="11"/>
  <c r="H8459" i="11"/>
  <c r="H8443" i="11"/>
  <c r="H8427" i="11"/>
  <c r="H8411" i="11"/>
  <c r="H8395" i="11"/>
  <c r="H8379" i="11"/>
  <c r="H8363" i="11"/>
  <c r="H8347" i="11"/>
  <c r="H8331" i="11"/>
  <c r="H8315" i="11"/>
  <c r="H8299" i="11"/>
  <c r="H8283" i="11"/>
  <c r="H8267" i="11"/>
  <c r="H8251" i="11"/>
  <c r="H8235" i="11"/>
  <c r="H8219" i="11"/>
  <c r="H8203" i="11"/>
  <c r="H8187" i="11"/>
  <c r="H8171" i="11"/>
  <c r="H8155" i="11"/>
  <c r="H8139" i="11"/>
  <c r="H8123" i="11"/>
  <c r="H8107" i="11"/>
  <c r="H8091" i="11"/>
  <c r="H8075" i="11"/>
  <c r="H8059" i="11"/>
  <c r="H8043" i="11"/>
  <c r="H8027" i="11"/>
  <c r="H8011" i="11"/>
  <c r="H7995" i="11"/>
  <c r="H7979" i="11"/>
  <c r="H7963" i="11"/>
  <c r="H7947" i="11"/>
  <c r="H7931" i="11"/>
  <c r="H7915" i="11"/>
  <c r="H7899" i="11"/>
  <c r="H7883" i="11"/>
  <c r="H7867" i="11"/>
  <c r="H7851" i="11"/>
  <c r="H7835" i="11"/>
  <c r="H7819" i="11"/>
  <c r="H7803" i="11"/>
  <c r="H7787" i="11"/>
  <c r="H7771" i="11"/>
  <c r="H7755" i="11"/>
  <c r="H7739" i="11"/>
  <c r="H7723" i="11"/>
  <c r="H7707" i="11"/>
  <c r="H7691" i="11"/>
  <c r="H7675" i="11"/>
  <c r="H7659" i="11"/>
  <c r="H7643" i="11"/>
  <c r="H7627" i="11"/>
  <c r="H7611" i="11"/>
  <c r="H7595" i="11"/>
  <c r="H7579" i="11"/>
  <c r="H7563" i="11"/>
  <c r="H7547" i="11"/>
  <c r="H7531" i="11"/>
  <c r="H7515" i="11"/>
  <c r="H7499" i="11"/>
  <c r="H7483" i="11"/>
  <c r="H7467" i="11"/>
  <c r="H7451" i="11"/>
  <c r="H7435" i="11"/>
  <c r="H7419" i="11"/>
  <c r="H7403" i="11"/>
  <c r="H7387" i="11"/>
  <c r="H7371" i="11"/>
  <c r="H7355" i="11"/>
  <c r="H7339" i="11"/>
  <c r="H7323" i="11"/>
  <c r="H7307" i="11"/>
  <c r="H7291" i="11"/>
  <c r="H7275" i="11"/>
  <c r="H7259" i="11"/>
  <c r="H7243" i="11"/>
  <c r="H7227" i="11"/>
  <c r="H7211" i="11"/>
  <c r="H7195" i="11"/>
  <c r="H7179" i="11"/>
  <c r="H7163" i="11"/>
  <c r="H7147" i="11"/>
  <c r="H7131" i="11"/>
  <c r="H7115" i="11"/>
  <c r="H7099" i="11"/>
  <c r="H7083" i="11"/>
  <c r="H7067" i="11"/>
  <c r="H7051" i="11"/>
  <c r="H7035" i="11"/>
  <c r="H7019" i="11"/>
  <c r="H7003" i="11"/>
  <c r="H6987" i="11"/>
  <c r="H6971" i="11"/>
  <c r="H6955" i="11"/>
  <c r="H6939" i="11"/>
  <c r="H6923" i="11"/>
  <c r="H6907" i="11"/>
  <c r="H6891" i="11"/>
  <c r="H6875" i="11"/>
  <c r="H6859" i="11"/>
  <c r="H6843" i="11"/>
  <c r="H6827" i="11"/>
  <c r="H6811" i="11"/>
  <c r="H6795" i="11"/>
  <c r="H6779" i="11"/>
  <c r="H6763" i="11"/>
  <c r="H6747" i="11"/>
  <c r="H6731" i="11"/>
  <c r="H6715" i="11"/>
  <c r="H6699" i="11"/>
  <c r="H6683" i="11"/>
  <c r="H6667" i="11"/>
  <c r="H6651" i="11"/>
  <c r="H6635" i="11"/>
  <c r="H6619" i="11"/>
  <c r="H6603" i="11"/>
  <c r="H6587" i="11"/>
  <c r="H6571" i="11"/>
  <c r="H6555" i="11"/>
  <c r="H6539" i="11"/>
  <c r="H6523" i="11"/>
  <c r="H6507" i="11"/>
  <c r="H6491" i="11"/>
  <c r="H6475" i="11"/>
  <c r="H6459" i="11"/>
  <c r="H6443" i="11"/>
  <c r="H6427" i="11"/>
  <c r="H6411" i="11"/>
  <c r="H6395" i="11"/>
  <c r="H6379" i="11"/>
  <c r="H6363" i="11"/>
  <c r="H6347" i="11"/>
  <c r="H6331" i="11"/>
  <c r="H6315" i="11"/>
  <c r="H6299" i="11"/>
  <c r="H6283" i="11"/>
  <c r="H6267" i="11"/>
  <c r="H6251" i="11"/>
  <c r="H6235" i="11"/>
  <c r="H6219" i="11"/>
  <c r="H6203" i="11"/>
  <c r="H6187" i="11"/>
  <c r="H6171" i="11"/>
  <c r="H6155" i="11"/>
  <c r="H6139" i="11"/>
  <c r="H6123" i="11"/>
  <c r="H6107" i="11"/>
  <c r="H6091" i="11"/>
  <c r="H6075" i="11"/>
  <c r="H6059" i="11"/>
  <c r="H6043" i="11"/>
  <c r="H6027" i="11"/>
  <c r="H6011" i="11"/>
  <c r="H5995" i="11"/>
  <c r="H5979" i="11"/>
  <c r="H5963" i="11"/>
  <c r="H5947" i="11"/>
  <c r="H5931" i="11"/>
  <c r="H5915" i="11"/>
  <c r="H5899" i="11"/>
  <c r="H5883" i="11"/>
  <c r="H5867" i="11"/>
  <c r="H5851" i="11"/>
  <c r="H5835" i="11"/>
  <c r="H5819" i="11"/>
  <c r="H5803" i="11"/>
  <c r="H5787" i="11"/>
  <c r="H5771" i="11"/>
  <c r="H5755" i="11"/>
  <c r="H5739" i="11"/>
  <c r="H5723" i="11"/>
  <c r="H5707" i="11"/>
  <c r="H5691" i="11"/>
  <c r="H5675" i="11"/>
  <c r="H5659" i="11"/>
  <c r="H5643" i="11"/>
  <c r="H5627" i="11"/>
  <c r="H5611" i="11"/>
  <c r="H5595" i="11"/>
  <c r="H5579" i="11"/>
  <c r="H5563" i="11"/>
  <c r="H5547" i="11"/>
  <c r="H5531" i="11"/>
  <c r="H5515" i="11"/>
  <c r="H5499" i="11"/>
  <c r="H5483" i="11"/>
  <c r="H5467" i="11"/>
  <c r="H5451" i="11"/>
  <c r="H5435" i="11"/>
  <c r="H5419" i="11"/>
  <c r="H5403" i="11"/>
  <c r="H5387" i="11"/>
  <c r="H5371" i="11"/>
  <c r="H5355" i="11"/>
  <c r="H5339" i="11"/>
  <c r="H5323" i="11"/>
  <c r="H5307" i="11"/>
  <c r="H5291" i="11"/>
  <c r="H5275" i="11"/>
  <c r="H5259" i="11"/>
  <c r="H5243" i="11"/>
  <c r="H5227" i="11"/>
  <c r="H5211" i="11"/>
  <c r="H5195" i="11"/>
  <c r="H5179" i="11"/>
  <c r="H5163" i="11"/>
  <c r="H5147" i="11"/>
  <c r="H5131" i="11"/>
  <c r="H5115" i="11"/>
  <c r="H5099" i="11"/>
  <c r="H5083" i="11"/>
  <c r="H5067" i="11"/>
  <c r="H5051" i="11"/>
  <c r="H5035" i="11"/>
  <c r="H5019" i="11"/>
  <c r="H5003" i="11"/>
  <c r="H4987" i="11"/>
  <c r="H4971" i="11"/>
  <c r="H4955" i="11"/>
  <c r="H4939" i="11"/>
  <c r="H4923" i="11"/>
  <c r="H4907" i="11"/>
  <c r="H4891" i="11"/>
  <c r="H4875" i="11"/>
  <c r="H4859" i="11"/>
  <c r="H4843" i="11"/>
  <c r="H4827" i="11"/>
  <c r="H4811" i="11"/>
  <c r="H4795" i="11"/>
  <c r="H4779" i="11"/>
  <c r="H4763" i="11"/>
  <c r="H4747" i="11"/>
  <c r="H4731" i="11"/>
  <c r="H4715" i="11"/>
  <c r="H4699" i="11"/>
  <c r="H4683" i="11"/>
  <c r="H4667" i="11"/>
  <c r="H4651" i="11"/>
  <c r="H4635" i="11"/>
  <c r="H4619" i="11"/>
  <c r="H4603" i="11"/>
  <c r="H4587" i="11"/>
  <c r="H4571" i="11"/>
  <c r="H4555" i="11"/>
  <c r="H4539" i="11"/>
  <c r="H4523" i="11"/>
  <c r="H4507" i="11"/>
  <c r="H4491" i="11"/>
  <c r="H4475" i="11"/>
  <c r="H4459" i="11"/>
  <c r="H4443" i="11"/>
  <c r="H4427" i="11"/>
  <c r="H4411" i="11"/>
  <c r="H4395" i="11"/>
  <c r="H4379" i="11"/>
  <c r="H4363" i="11"/>
  <c r="H4347" i="11"/>
  <c r="H4331" i="11"/>
  <c r="H4315" i="11"/>
  <c r="H4299" i="11"/>
  <c r="H4283" i="11"/>
  <c r="H4267" i="11"/>
  <c r="H4251" i="11"/>
  <c r="H4235" i="11"/>
  <c r="H4219" i="11"/>
  <c r="H4203" i="11"/>
  <c r="H4187" i="11"/>
  <c r="H4171" i="11"/>
  <c r="H4155" i="11"/>
  <c r="H4139" i="11"/>
  <c r="H4123" i="11"/>
  <c r="H4107" i="11"/>
  <c r="H4091" i="11"/>
  <c r="H4075" i="11"/>
  <c r="H4059" i="11"/>
  <c r="H4043" i="11"/>
  <c r="H4027" i="11"/>
  <c r="H4011" i="11"/>
  <c r="H3995" i="11"/>
  <c r="H3979" i="11"/>
  <c r="H3963" i="11"/>
  <c r="H3947" i="11"/>
  <c r="H3931" i="11"/>
  <c r="H3915" i="11"/>
  <c r="H3899" i="11"/>
  <c r="H3883" i="11"/>
  <c r="H3867" i="11"/>
  <c r="H3851" i="11"/>
  <c r="H3835" i="11"/>
  <c r="H3819" i="11"/>
  <c r="H3803" i="11"/>
  <c r="H3787" i="11"/>
  <c r="H3771" i="11"/>
  <c r="H3755" i="11"/>
  <c r="H3739" i="11"/>
  <c r="H3723" i="11"/>
  <c r="H3707" i="11"/>
  <c r="H3691" i="11"/>
  <c r="H3675" i="11"/>
  <c r="H3661" i="11"/>
  <c r="H3651" i="11"/>
  <c r="H3640" i="11"/>
  <c r="H3629" i="11"/>
  <c r="H3619" i="11"/>
  <c r="H3608" i="11"/>
  <c r="H3597" i="11"/>
  <c r="H3587" i="11"/>
  <c r="H3576" i="11"/>
  <c r="H3565" i="11"/>
  <c r="H3555" i="11"/>
  <c r="H3544" i="11"/>
  <c r="H3533" i="11"/>
  <c r="H3523" i="11"/>
  <c r="H3512" i="11"/>
  <c r="H3501" i="11"/>
  <c r="H3491" i="11"/>
  <c r="H3482" i="11"/>
  <c r="H3474" i="11"/>
  <c r="H3466" i="11"/>
  <c r="H3458" i="11"/>
  <c r="H3450" i="11"/>
  <c r="H3442" i="11"/>
  <c r="H3434" i="11"/>
  <c r="H3426" i="11"/>
  <c r="H3418" i="11"/>
  <c r="H3410" i="11"/>
  <c r="H3402" i="11"/>
  <c r="H3394" i="11"/>
  <c r="H3386" i="11"/>
  <c r="H3378" i="11"/>
  <c r="H3370" i="11"/>
  <c r="H3362" i="11"/>
  <c r="H3354" i="11"/>
  <c r="H3346" i="11"/>
  <c r="H3338" i="11"/>
  <c r="H3330" i="11"/>
  <c r="H3322" i="11"/>
  <c r="H3314" i="11"/>
  <c r="H3306" i="11"/>
  <c r="H3298" i="11"/>
  <c r="H3290" i="11"/>
  <c r="H3282" i="11"/>
  <c r="H3274" i="11"/>
  <c r="H3266" i="11"/>
  <c r="H3258" i="11"/>
  <c r="H3250" i="11"/>
  <c r="H3242" i="11"/>
  <c r="H3234" i="11"/>
  <c r="H3226" i="11"/>
  <c r="H3218" i="11"/>
  <c r="H3210" i="11"/>
  <c r="H3202" i="11"/>
  <c r="H3194" i="11"/>
  <c r="H3186" i="11"/>
  <c r="H3178" i="11"/>
  <c r="H3170" i="11"/>
  <c r="H3162" i="11"/>
  <c r="H3154" i="11"/>
  <c r="H3146" i="11"/>
  <c r="H3138" i="11"/>
  <c r="H3130" i="11"/>
  <c r="H3122" i="11"/>
  <c r="H3114" i="11"/>
  <c r="H3106" i="11"/>
  <c r="H3098" i="11"/>
  <c r="H3090" i="11"/>
  <c r="H3082" i="11"/>
  <c r="H3074" i="11"/>
  <c r="H3066" i="11"/>
  <c r="H3058" i="11"/>
  <c r="H3050" i="11"/>
  <c r="H3042" i="11"/>
  <c r="H3034" i="11"/>
  <c r="H3026" i="11"/>
  <c r="H3018" i="11"/>
  <c r="H3010" i="11"/>
  <c r="H3002" i="11"/>
  <c r="H2994" i="11"/>
  <c r="H2986" i="11"/>
  <c r="H2978" i="11"/>
  <c r="H2970" i="11"/>
  <c r="H2962" i="11"/>
  <c r="H2954" i="11"/>
  <c r="H2946" i="11"/>
  <c r="H2938" i="11"/>
  <c r="H2930" i="11"/>
  <c r="H2922" i="11"/>
  <c r="H2914" i="11"/>
  <c r="H2906" i="11"/>
  <c r="H2898" i="11"/>
  <c r="H2890" i="11"/>
  <c r="H2882" i="11"/>
  <c r="H2874" i="11"/>
  <c r="H2866" i="11"/>
  <c r="H2858" i="11"/>
  <c r="H2850" i="11"/>
  <c r="H2842" i="11"/>
  <c r="H2834" i="11"/>
  <c r="H2826" i="11"/>
  <c r="H2818" i="11"/>
  <c r="H2810" i="11"/>
  <c r="H2802" i="11"/>
  <c r="H2794" i="11"/>
  <c r="H2786" i="11"/>
  <c r="H2778" i="11"/>
  <c r="H2770" i="11"/>
  <c r="H2762" i="11"/>
  <c r="H2754" i="11"/>
  <c r="H2746" i="11"/>
  <c r="H2738" i="11"/>
  <c r="H2730" i="11"/>
  <c r="H2722" i="11"/>
  <c r="H2714" i="11"/>
  <c r="H2706" i="11"/>
  <c r="H2698" i="11"/>
  <c r="H2690" i="11"/>
  <c r="H2682" i="11"/>
  <c r="H2674" i="11"/>
  <c r="H2666" i="11"/>
  <c r="H2658" i="11"/>
  <c r="H2650" i="11"/>
  <c r="H2642" i="11"/>
  <c r="H2634" i="11"/>
  <c r="H2626" i="11"/>
  <c r="H2618" i="11"/>
  <c r="H2610" i="11"/>
  <c r="H2602" i="11"/>
  <c r="H2594" i="11"/>
  <c r="H2586" i="11"/>
  <c r="H2578" i="11"/>
  <c r="H2570" i="11"/>
  <c r="H2562" i="11"/>
  <c r="H2554" i="11"/>
  <c r="H2546" i="11"/>
  <c r="H2538" i="11"/>
  <c r="H2530" i="11"/>
  <c r="H2522" i="11"/>
  <c r="H2514" i="11"/>
  <c r="H2506" i="11"/>
  <c r="H2498" i="11"/>
  <c r="H2490" i="11"/>
  <c r="H2482" i="11"/>
  <c r="H2474" i="11"/>
  <c r="H2466" i="11"/>
  <c r="H2458" i="11"/>
  <c r="H2450" i="11"/>
  <c r="H2442" i="11"/>
  <c r="H2434" i="11"/>
  <c r="H2426" i="11"/>
  <c r="H2418" i="11"/>
  <c r="H2410" i="11"/>
  <c r="H2402" i="11"/>
  <c r="H2394" i="11"/>
  <c r="H2386" i="11"/>
  <c r="H2378" i="11"/>
  <c r="H2370" i="11"/>
  <c r="H2362" i="11"/>
  <c r="H2354" i="11"/>
  <c r="H2346" i="11"/>
  <c r="H2338" i="11"/>
  <c r="H2330" i="11"/>
  <c r="H2322" i="11"/>
  <c r="H2314" i="11"/>
  <c r="H2306" i="11"/>
  <c r="H2298" i="11"/>
  <c r="H2290" i="11"/>
  <c r="H2282" i="11"/>
  <c r="H2274" i="11"/>
  <c r="H2266" i="11"/>
  <c r="H2258" i="11"/>
  <c r="H2250" i="11"/>
  <c r="H2242" i="11"/>
  <c r="H2234" i="11"/>
  <c r="H2226" i="11"/>
  <c r="H2218" i="11"/>
  <c r="H2210" i="11"/>
  <c r="H2202" i="11"/>
  <c r="H2194" i="11"/>
  <c r="H2186" i="11"/>
  <c r="H2178" i="11"/>
  <c r="H2170" i="11"/>
  <c r="H2162" i="11"/>
  <c r="H2154" i="11"/>
  <c r="H2146" i="11"/>
  <c r="H2138" i="11"/>
  <c r="H2130" i="11"/>
  <c r="H2122" i="11"/>
  <c r="H2114" i="11"/>
  <c r="H2106" i="11"/>
  <c r="H2098" i="11"/>
  <c r="H2090" i="11"/>
  <c r="H2082" i="11"/>
  <c r="H2074" i="11"/>
  <c r="H2066" i="11"/>
  <c r="H2058" i="11"/>
  <c r="H2050" i="11"/>
  <c r="H2042" i="11"/>
  <c r="H2034" i="11"/>
  <c r="H2026" i="11"/>
  <c r="H2018" i="11"/>
  <c r="H2010" i="11"/>
  <c r="H2002" i="11"/>
  <c r="H1994" i="11"/>
  <c r="H1986" i="11"/>
  <c r="H1978" i="11"/>
  <c r="H1970" i="11"/>
  <c r="H1962" i="11"/>
  <c r="H1954" i="11"/>
  <c r="H1946" i="11"/>
  <c r="H1938" i="11"/>
  <c r="H1930" i="11"/>
  <c r="H1922" i="11"/>
  <c r="H1914" i="11"/>
  <c r="H1906" i="11"/>
  <c r="H1898" i="11"/>
  <c r="H1890" i="11"/>
  <c r="H1882" i="11"/>
  <c r="H1874" i="11"/>
  <c r="H1866" i="11"/>
  <c r="H1858" i="11"/>
  <c r="H1850" i="11"/>
  <c r="H1842" i="11"/>
  <c r="H1834" i="11"/>
  <c r="H1826" i="11"/>
  <c r="H1818" i="11"/>
  <c r="H1810" i="11"/>
  <c r="H1802" i="11"/>
  <c r="H1794" i="11"/>
  <c r="H1786" i="11"/>
  <c r="H1778" i="11"/>
  <c r="H1770" i="11"/>
  <c r="H1762" i="11"/>
  <c r="H1754" i="11"/>
  <c r="H1746" i="11"/>
  <c r="H1738" i="11"/>
  <c r="H1730" i="11"/>
  <c r="H1722" i="11"/>
  <c r="H1714" i="11"/>
  <c r="H1706" i="11"/>
  <c r="H1698" i="11"/>
  <c r="H1690" i="11"/>
  <c r="H1682" i="11"/>
  <c r="H1674" i="11"/>
  <c r="H1666" i="11"/>
  <c r="H1658" i="11"/>
  <c r="H1650" i="11"/>
  <c r="H1642" i="11"/>
  <c r="H1634" i="11"/>
  <c r="H1626" i="11"/>
  <c r="H1618" i="11"/>
  <c r="H1610" i="11"/>
  <c r="H1602" i="11"/>
  <c r="H1594" i="11"/>
  <c r="H1586" i="11"/>
  <c r="H1578" i="11"/>
  <c r="H1570" i="11"/>
  <c r="H1562" i="11"/>
  <c r="H1554" i="11"/>
  <c r="H1546" i="11"/>
  <c r="H1538" i="11"/>
  <c r="H1530" i="11"/>
  <c r="H1522" i="11"/>
  <c r="H1514" i="11"/>
  <c r="H1506" i="11"/>
  <c r="H1498" i="11"/>
  <c r="H1490" i="11"/>
  <c r="H1482" i="11"/>
  <c r="H1474" i="11"/>
  <c r="H1466" i="11"/>
  <c r="H1458" i="11"/>
  <c r="H1450" i="11"/>
  <c r="H1442" i="11"/>
  <c r="H1434" i="11"/>
  <c r="H1426" i="11"/>
  <c r="H1418" i="11"/>
  <c r="H1410" i="11"/>
  <c r="H1402" i="11"/>
  <c r="H1394" i="11"/>
  <c r="H1386" i="11"/>
  <c r="H1378" i="11"/>
  <c r="H1370" i="11"/>
  <c r="H1362" i="11"/>
  <c r="H1354" i="11"/>
  <c r="H1346" i="11"/>
  <c r="H1338" i="11"/>
  <c r="H1330" i="11"/>
  <c r="H1322" i="11"/>
  <c r="H1314" i="11"/>
  <c r="H1306" i="11"/>
  <c r="H1298" i="11"/>
  <c r="H1290" i="11"/>
  <c r="H1282" i="11"/>
  <c r="H1274" i="11"/>
  <c r="H1266" i="11"/>
  <c r="H1258" i="11"/>
  <c r="H1250" i="11"/>
  <c r="H1242" i="11"/>
  <c r="H1234" i="11"/>
  <c r="H1226" i="11"/>
  <c r="H1218" i="11"/>
  <c r="H1210" i="11"/>
  <c r="H1202" i="11"/>
  <c r="H1194" i="11"/>
  <c r="H1186" i="11"/>
  <c r="H1178" i="11"/>
  <c r="H1170" i="11"/>
  <c r="H1162" i="11"/>
  <c r="H1154" i="11"/>
  <c r="H1146" i="11"/>
  <c r="H1138" i="11"/>
  <c r="H1130" i="11"/>
  <c r="H1122" i="11"/>
  <c r="H1114" i="11"/>
  <c r="H1106" i="11"/>
  <c r="H1098" i="11"/>
  <c r="H1090" i="11"/>
  <c r="H1082" i="11"/>
  <c r="H1074" i="11"/>
  <c r="H1066" i="11"/>
  <c r="H1058" i="11"/>
  <c r="H1050" i="11"/>
  <c r="H1042" i="11"/>
  <c r="H1034" i="11"/>
  <c r="H1026" i="11"/>
  <c r="H1018" i="11"/>
  <c r="H1010" i="11"/>
  <c r="H1002" i="11"/>
  <c r="H994" i="11"/>
  <c r="H986" i="11"/>
  <c r="H978" i="11"/>
  <c r="H970" i="11"/>
  <c r="H962" i="11"/>
  <c r="H954" i="11"/>
  <c r="H946" i="11"/>
  <c r="H938" i="11"/>
  <c r="H930" i="11"/>
  <c r="H922" i="11"/>
  <c r="H914" i="11"/>
  <c r="H906" i="11"/>
  <c r="H898" i="11"/>
  <c r="H890" i="11"/>
  <c r="H882" i="11"/>
  <c r="H874" i="11"/>
  <c r="H866" i="11"/>
  <c r="H858" i="11"/>
  <c r="H850" i="11"/>
  <c r="H842" i="11"/>
  <c r="H834" i="11"/>
  <c r="H826" i="11"/>
  <c r="H818" i="11"/>
  <c r="H810" i="11"/>
  <c r="H802" i="11"/>
  <c r="H795" i="11"/>
  <c r="H790" i="11"/>
  <c r="H784" i="11"/>
  <c r="H779" i="11"/>
  <c r="H774" i="11"/>
  <c r="H768" i="11"/>
  <c r="H763" i="11"/>
  <c r="H758" i="11"/>
  <c r="H752" i="11"/>
  <c r="H747" i="11"/>
  <c r="H742" i="11"/>
  <c r="H736" i="11"/>
  <c r="H731" i="11"/>
  <c r="H726" i="11"/>
  <c r="H720" i="11"/>
  <c r="H715" i="11"/>
  <c r="H710" i="11"/>
  <c r="H704" i="11"/>
  <c r="H699" i="11"/>
  <c r="H694" i="11"/>
  <c r="H688" i="11"/>
  <c r="H683" i="11"/>
  <c r="H678" i="11"/>
  <c r="H672" i="11"/>
  <c r="H667" i="11"/>
  <c r="H662" i="11"/>
  <c r="H656" i="11"/>
  <c r="H651" i="11"/>
  <c r="H646" i="11"/>
  <c r="H640" i="11"/>
  <c r="H635" i="11"/>
  <c r="H630" i="11"/>
  <c r="H624" i="11"/>
  <c r="H619" i="11"/>
  <c r="H614" i="11"/>
  <c r="H608" i="11"/>
  <c r="H603" i="11"/>
  <c r="H598" i="11"/>
  <c r="H592" i="11"/>
  <c r="H587" i="11"/>
  <c r="H582" i="11"/>
  <c r="H576" i="11"/>
  <c r="H571" i="11"/>
  <c r="H566" i="11"/>
  <c r="H560" i="11"/>
  <c r="H555" i="11"/>
  <c r="H550" i="11"/>
  <c r="H544" i="11"/>
  <c r="H539" i="11"/>
  <c r="H534" i="11"/>
  <c r="H528" i="11"/>
  <c r="H523" i="11"/>
  <c r="H518" i="11"/>
  <c r="H512" i="11"/>
  <c r="H507" i="11"/>
  <c r="H502" i="11"/>
  <c r="H496" i="11"/>
  <c r="H491" i="11"/>
  <c r="H486" i="11"/>
  <c r="H480" i="11"/>
  <c r="H475" i="11"/>
  <c r="H470" i="11"/>
  <c r="H464" i="11"/>
  <c r="H459" i="11"/>
  <c r="H454" i="11"/>
  <c r="H448" i="11"/>
  <c r="H443" i="11"/>
  <c r="H438" i="11"/>
  <c r="H432" i="11"/>
  <c r="H427" i="11"/>
  <c r="H422" i="11"/>
  <c r="H416" i="11"/>
  <c r="H411" i="11"/>
  <c r="H406" i="11"/>
  <c r="H400" i="11"/>
  <c r="H395" i="11"/>
  <c r="H390" i="11"/>
  <c r="H384" i="11"/>
  <c r="H379" i="11"/>
  <c r="H374" i="11"/>
  <c r="H368" i="11"/>
  <c r="H363" i="11"/>
  <c r="H358" i="11"/>
  <c r="H352" i="11"/>
  <c r="H347" i="11"/>
  <c r="H342" i="11"/>
  <c r="H336" i="11"/>
  <c r="H331" i="11"/>
  <c r="H326" i="11"/>
  <c r="H320" i="11"/>
  <c r="H315" i="11"/>
  <c r="H310" i="11"/>
  <c r="H304" i="11"/>
  <c r="H299" i="11"/>
  <c r="H294" i="11"/>
  <c r="H288" i="11"/>
  <c r="H283" i="11"/>
  <c r="H278" i="11"/>
  <c r="H272" i="11"/>
  <c r="H267" i="11"/>
  <c r="H262" i="11"/>
  <c r="H256" i="11"/>
  <c r="H251" i="11"/>
  <c r="H246" i="11"/>
  <c r="H240" i="11"/>
  <c r="H235" i="11"/>
  <c r="H230" i="11"/>
  <c r="H224" i="11"/>
  <c r="H219" i="11"/>
  <c r="H214" i="11"/>
  <c r="H208" i="11"/>
  <c r="H203" i="11"/>
  <c r="H198" i="11"/>
  <c r="H192" i="11"/>
  <c r="H187" i="11"/>
  <c r="H182" i="11"/>
  <c r="H176" i="11"/>
  <c r="H171" i="11"/>
  <c r="H166" i="11"/>
  <c r="H160" i="11"/>
  <c r="H155" i="11"/>
  <c r="H150" i="11"/>
  <c r="H144" i="11"/>
  <c r="H139" i="11"/>
  <c r="H134" i="11"/>
  <c r="H128" i="11"/>
  <c r="H123" i="11"/>
  <c r="H118" i="11"/>
  <c r="H112" i="11"/>
  <c r="H107" i="11"/>
  <c r="H102" i="11"/>
  <c r="H96" i="11"/>
  <c r="H91" i="11"/>
  <c r="H86" i="11"/>
  <c r="H80" i="11"/>
  <c r="H75" i="11"/>
  <c r="H70" i="11"/>
  <c r="H64" i="11"/>
  <c r="H59" i="11"/>
  <c r="H54" i="11"/>
  <c r="H48" i="11"/>
  <c r="H43" i="11"/>
  <c r="H38" i="11"/>
  <c r="H32" i="11"/>
  <c r="H27" i="11"/>
  <c r="H22" i="11"/>
  <c r="H16" i="11"/>
  <c r="H10007" i="11"/>
  <c r="H9991" i="11"/>
  <c r="H9975" i="11"/>
  <c r="H9959" i="11"/>
  <c r="H9943" i="11"/>
  <c r="H9927" i="11"/>
  <c r="H9911" i="11"/>
  <c r="H9895" i="11"/>
  <c r="H9879" i="11"/>
  <c r="H9863" i="11"/>
  <c r="H9847" i="11"/>
  <c r="H9831" i="11"/>
  <c r="H9815" i="11"/>
  <c r="H9799" i="11"/>
  <c r="H9783" i="11"/>
  <c r="H9767" i="11"/>
  <c r="H9751" i="11"/>
  <c r="H9735" i="11"/>
  <c r="H9719" i="11"/>
  <c r="H9703" i="11"/>
  <c r="H9687" i="11"/>
  <c r="H9671" i="11"/>
  <c r="H9655" i="11"/>
  <c r="H9639" i="11"/>
  <c r="H9623" i="11"/>
  <c r="H9607" i="11"/>
  <c r="H9591" i="11"/>
  <c r="H9575" i="11"/>
  <c r="H9559" i="11"/>
  <c r="H9543" i="11"/>
  <c r="H9527" i="11"/>
  <c r="H9511" i="11"/>
  <c r="H9495" i="11"/>
  <c r="H9479" i="11"/>
  <c r="H9463" i="11"/>
  <c r="H9447" i="11"/>
  <c r="H9431" i="11"/>
  <c r="H9415" i="11"/>
  <c r="H9399" i="11"/>
  <c r="H9383" i="11"/>
  <c r="H9367" i="11"/>
  <c r="H9351" i="11"/>
  <c r="H9335" i="11"/>
  <c r="H9319" i="11"/>
  <c r="H9303" i="11"/>
  <c r="H9287" i="11"/>
  <c r="H9271" i="11"/>
  <c r="H9255" i="11"/>
  <c r="H9239" i="11"/>
  <c r="H9223" i="11"/>
  <c r="H9207" i="11"/>
  <c r="H9191" i="11"/>
  <c r="H9175" i="11"/>
  <c r="H9159" i="11"/>
  <c r="H9143" i="11"/>
  <c r="H9127" i="11"/>
  <c r="H9111" i="11"/>
  <c r="H9095" i="11"/>
  <c r="H9079" i="11"/>
  <c r="H9063" i="11"/>
  <c r="H9047" i="11"/>
  <c r="H9031" i="11"/>
  <c r="H9015" i="11"/>
  <c r="H8999" i="11"/>
  <c r="H8983" i="11"/>
  <c r="H8967" i="11"/>
  <c r="H8951" i="11"/>
  <c r="H8935" i="11"/>
  <c r="H8919" i="11"/>
  <c r="H8903" i="11"/>
  <c r="H8887" i="11"/>
  <c r="H8871" i="11"/>
  <c r="H8855" i="11"/>
  <c r="H8839" i="11"/>
  <c r="H8823" i="11"/>
  <c r="H8807" i="11"/>
  <c r="H8791" i="11"/>
  <c r="H8775" i="11"/>
  <c r="H8759" i="11"/>
  <c r="H8743" i="11"/>
  <c r="H8727" i="11"/>
  <c r="H8711" i="11"/>
  <c r="H8695" i="11"/>
  <c r="H8679" i="11"/>
  <c r="H8663" i="11"/>
  <c r="H8647" i="11"/>
  <c r="H8631" i="11"/>
  <c r="H8615" i="11"/>
  <c r="H8599" i="11"/>
  <c r="H8583" i="11"/>
  <c r="H8567" i="11"/>
  <c r="H8551" i="11"/>
  <c r="H8535" i="11"/>
  <c r="H8519" i="11"/>
  <c r="H8503" i="11"/>
  <c r="H8487" i="11"/>
  <c r="H8471" i="11"/>
  <c r="H8455" i="11"/>
  <c r="H8439" i="11"/>
  <c r="H8423" i="11"/>
  <c r="H8407" i="11"/>
  <c r="H8391" i="11"/>
  <c r="H8375" i="11"/>
  <c r="H8359" i="11"/>
  <c r="H8343" i="11"/>
  <c r="H8327" i="11"/>
  <c r="H8311" i="11"/>
  <c r="H8295" i="11"/>
  <c r="H8279" i="11"/>
  <c r="H8263" i="11"/>
  <c r="H8247" i="11"/>
  <c r="H8231" i="11"/>
  <c r="H8215" i="11"/>
  <c r="H8199" i="11"/>
  <c r="H8183" i="11"/>
  <c r="H8167" i="11"/>
  <c r="H8151" i="11"/>
  <c r="H8135" i="11"/>
  <c r="H8119" i="11"/>
  <c r="H8103" i="11"/>
  <c r="H8087" i="11"/>
  <c r="H8071" i="11"/>
  <c r="H8055" i="11"/>
  <c r="H8039" i="11"/>
  <c r="H8023" i="11"/>
  <c r="H8007" i="11"/>
  <c r="H7991" i="11"/>
  <c r="H7975" i="11"/>
  <c r="H7959" i="11"/>
  <c r="H7943" i="11"/>
  <c r="H7927" i="11"/>
  <c r="H7911" i="11"/>
  <c r="H7895" i="11"/>
  <c r="H7879" i="11"/>
  <c r="H7863" i="11"/>
  <c r="H7847" i="11"/>
  <c r="H7831" i="11"/>
  <c r="H7815" i="11"/>
  <c r="H7799" i="11"/>
  <c r="H7783" i="11"/>
  <c r="H7767" i="11"/>
  <c r="H7751" i="11"/>
  <c r="H7735" i="11"/>
  <c r="H7719" i="11"/>
  <c r="H7703" i="11"/>
  <c r="H7687" i="11"/>
  <c r="H7671" i="11"/>
  <c r="H7655" i="11"/>
  <c r="H7639" i="11"/>
  <c r="H7623" i="11"/>
  <c r="H7607" i="11"/>
  <c r="H7591" i="11"/>
  <c r="H7575" i="11"/>
  <c r="H7559" i="11"/>
  <c r="H7543" i="11"/>
  <c r="H7527" i="11"/>
  <c r="H7511" i="11"/>
  <c r="H7495" i="11"/>
  <c r="H7479" i="11"/>
  <c r="H7463" i="11"/>
  <c r="H7447" i="11"/>
  <c r="H7431" i="11"/>
  <c r="H7415" i="11"/>
  <c r="H7399" i="11"/>
  <c r="H7383" i="11"/>
  <c r="H7367" i="11"/>
  <c r="H7351" i="11"/>
  <c r="H7335" i="11"/>
  <c r="H7319" i="11"/>
  <c r="H7303" i="11"/>
  <c r="H7287" i="11"/>
  <c r="H7271" i="11"/>
  <c r="H7255" i="11"/>
  <c r="H7239" i="11"/>
  <c r="H7223" i="11"/>
  <c r="H7207" i="11"/>
  <c r="H7191" i="11"/>
  <c r="H7175" i="11"/>
  <c r="H7159" i="11"/>
  <c r="H7143" i="11"/>
  <c r="H7127" i="11"/>
  <c r="H7111" i="11"/>
  <c r="H7095" i="11"/>
  <c r="H7079" i="11"/>
  <c r="H7063" i="11"/>
  <c r="H7047" i="11"/>
  <c r="H7031" i="11"/>
  <c r="H7015" i="11"/>
  <c r="H6999" i="11"/>
  <c r="H6983" i="11"/>
  <c r="H6967" i="11"/>
  <c r="H6951" i="11"/>
  <c r="H6935" i="11"/>
  <c r="H6919" i="11"/>
  <c r="H6903" i="11"/>
  <c r="H6887" i="11"/>
  <c r="H6871" i="11"/>
  <c r="H6855" i="11"/>
  <c r="H6839" i="11"/>
  <c r="H6823" i="11"/>
  <c r="H6807" i="11"/>
  <c r="H6791" i="11"/>
  <c r="H6775" i="11"/>
  <c r="H6759" i="11"/>
  <c r="H6743" i="11"/>
  <c r="H6727" i="11"/>
  <c r="H6711" i="11"/>
  <c r="H6695" i="11"/>
  <c r="H6679" i="11"/>
  <c r="H6663" i="11"/>
  <c r="H6647" i="11"/>
  <c r="H6631" i="11"/>
  <c r="H6615" i="11"/>
  <c r="H6599" i="11"/>
  <c r="H6583" i="11"/>
  <c r="H6567" i="11"/>
  <c r="H6551" i="11"/>
  <c r="H6535" i="11"/>
  <c r="H6519" i="11"/>
  <c r="H6503" i="11"/>
  <c r="H6487" i="11"/>
  <c r="H6471" i="11"/>
  <c r="H6455" i="11"/>
  <c r="H6439" i="11"/>
  <c r="H6423" i="11"/>
  <c r="H6407" i="11"/>
  <c r="H6391" i="11"/>
  <c r="H6375" i="11"/>
  <c r="H6359" i="11"/>
  <c r="H6343" i="11"/>
  <c r="H6327" i="11"/>
  <c r="H6311" i="11"/>
  <c r="H6295" i="11"/>
  <c r="H6279" i="11"/>
  <c r="H6263" i="11"/>
  <c r="H6247" i="11"/>
  <c r="H6231" i="11"/>
  <c r="H6215" i="11"/>
  <c r="H6199" i="11"/>
  <c r="H6183" i="11"/>
  <c r="H6167" i="11"/>
  <c r="H6151" i="11"/>
  <c r="H6135" i="11"/>
  <c r="H6119" i="11"/>
  <c r="H6103" i="11"/>
  <c r="H6087" i="11"/>
  <c r="H6071" i="11"/>
  <c r="H6055" i="11"/>
  <c r="H6039" i="11"/>
  <c r="H6023" i="11"/>
  <c r="H6007" i="11"/>
  <c r="H5991" i="11"/>
  <c r="H5975" i="11"/>
  <c r="H5959" i="11"/>
  <c r="H5943" i="11"/>
  <c r="H5927" i="11"/>
  <c r="H5911" i="11"/>
  <c r="H5895" i="11"/>
  <c r="H5879" i="11"/>
  <c r="H5863" i="11"/>
  <c r="H5847" i="11"/>
  <c r="H5831" i="11"/>
  <c r="H5815" i="11"/>
  <c r="H5799" i="11"/>
  <c r="H5783" i="11"/>
  <c r="H5767" i="11"/>
  <c r="H5751" i="11"/>
  <c r="H5735" i="11"/>
  <c r="H5719" i="11"/>
  <c r="H5703" i="11"/>
  <c r="H5687" i="11"/>
  <c r="H5671" i="11"/>
  <c r="H5655" i="11"/>
  <c r="H5639" i="11"/>
  <c r="H5623" i="11"/>
  <c r="H5607" i="11"/>
  <c r="H5591" i="11"/>
  <c r="H5575" i="11"/>
  <c r="H5559" i="11"/>
  <c r="H5543" i="11"/>
  <c r="H5527" i="11"/>
  <c r="H5511" i="11"/>
  <c r="H5495" i="11"/>
  <c r="H5479" i="11"/>
  <c r="H5463" i="11"/>
  <c r="H5447" i="11"/>
  <c r="H5431" i="11"/>
  <c r="H5415" i="11"/>
  <c r="H5399" i="11"/>
  <c r="H5383" i="11"/>
  <c r="H5367" i="11"/>
  <c r="H5351" i="11"/>
  <c r="H5335" i="11"/>
  <c r="H5319" i="11"/>
  <c r="H5303" i="11"/>
  <c r="H5287" i="11"/>
  <c r="H5271" i="11"/>
  <c r="H5255" i="11"/>
  <c r="H5239" i="11"/>
  <c r="H5223" i="11"/>
  <c r="H5207" i="11"/>
  <c r="H5191" i="11"/>
  <c r="H5175" i="11"/>
  <c r="H5159" i="11"/>
  <c r="H5143" i="11"/>
  <c r="H5127" i="11"/>
  <c r="H5111" i="11"/>
  <c r="H5095" i="11"/>
  <c r="H5079" i="11"/>
  <c r="H5063" i="11"/>
  <c r="H5047" i="11"/>
  <c r="H5031" i="11"/>
  <c r="H5015" i="11"/>
  <c r="H4999" i="11"/>
  <c r="H4983" i="11"/>
  <c r="H4967" i="11"/>
  <c r="H4951" i="11"/>
  <c r="H4935" i="11"/>
  <c r="H4919" i="11"/>
  <c r="H4903" i="11"/>
  <c r="H4887" i="11"/>
  <c r="H4871" i="11"/>
  <c r="H4855" i="11"/>
  <c r="H4839" i="11"/>
  <c r="H4823" i="11"/>
  <c r="H4807" i="11"/>
  <c r="H4791" i="11"/>
  <c r="H4775" i="11"/>
  <c r="H4759" i="11"/>
  <c r="H4743" i="11"/>
  <c r="H4727" i="11"/>
  <c r="H4711" i="11"/>
  <c r="H4695" i="11"/>
  <c r="H4679" i="11"/>
  <c r="H4663" i="11"/>
  <c r="H4647" i="11"/>
  <c r="H4631" i="11"/>
  <c r="H4615" i="11"/>
  <c r="H4599" i="11"/>
  <c r="H4583" i="11"/>
  <c r="H4567" i="11"/>
  <c r="H4551" i="11"/>
  <c r="H4535" i="11"/>
  <c r="H4519" i="11"/>
  <c r="H4503" i="11"/>
  <c r="H4487" i="11"/>
  <c r="H4471" i="11"/>
  <c r="H4455" i="11"/>
  <c r="H4439" i="11"/>
  <c r="H4423" i="11"/>
  <c r="H4407" i="11"/>
  <c r="H4391" i="11"/>
  <c r="H4375" i="11"/>
  <c r="H4359" i="11"/>
  <c r="H4343" i="11"/>
  <c r="H4327" i="11"/>
  <c r="H4311" i="11"/>
  <c r="H4295" i="11"/>
  <c r="H4279" i="11"/>
  <c r="H4263" i="11"/>
  <c r="H4247" i="11"/>
  <c r="H4231" i="11"/>
  <c r="H4215" i="11"/>
  <c r="H4199" i="11"/>
  <c r="H4183" i="11"/>
  <c r="H4167" i="11"/>
  <c r="H4151" i="11"/>
  <c r="H4135" i="11"/>
  <c r="H4119" i="11"/>
  <c r="H4103" i="11"/>
  <c r="H4087" i="11"/>
  <c r="H4071" i="11"/>
  <c r="H4055" i="11"/>
  <c r="H4039" i="11"/>
  <c r="H4023" i="11"/>
  <c r="H4007" i="11"/>
  <c r="H3991" i="11"/>
  <c r="H3975" i="11"/>
  <c r="H3959" i="11"/>
  <c r="H3943" i="11"/>
  <c r="H3927" i="11"/>
  <c r="H3911" i="11"/>
  <c r="H3895" i="11"/>
  <c r="H3879" i="11"/>
  <c r="H3863" i="11"/>
  <c r="H3847" i="11"/>
  <c r="H3831" i="11"/>
  <c r="H3815" i="11"/>
  <c r="H3799" i="11"/>
  <c r="H3783" i="11"/>
  <c r="H3767" i="11"/>
  <c r="H3751" i="11"/>
  <c r="H3735" i="11"/>
  <c r="H3719" i="11"/>
  <c r="H3703" i="11"/>
  <c r="H3687" i="11"/>
  <c r="H3671" i="11"/>
  <c r="H3659" i="11"/>
  <c r="H3648" i="11"/>
  <c r="H3637" i="11"/>
  <c r="H3627" i="11"/>
  <c r="H3616" i="11"/>
  <c r="H3605" i="11"/>
  <c r="H3595" i="11"/>
  <c r="H3584" i="11"/>
  <c r="H3573" i="11"/>
  <c r="H3563" i="11"/>
  <c r="H3552" i="11"/>
  <c r="H3541" i="11"/>
  <c r="H3531" i="11"/>
  <c r="H3520" i="11"/>
  <c r="H3509" i="11"/>
  <c r="H3499" i="11"/>
  <c r="H3488" i="11"/>
  <c r="H3480" i="11"/>
  <c r="H3472" i="11"/>
  <c r="H3464" i="11"/>
  <c r="H3456" i="11"/>
  <c r="H3448" i="11"/>
  <c r="H3440" i="11"/>
  <c r="H3432" i="11"/>
  <c r="H3424" i="11"/>
  <c r="H3416" i="11"/>
  <c r="H3408" i="11"/>
  <c r="H3400" i="11"/>
  <c r="H3392" i="11"/>
  <c r="H3384" i="11"/>
  <c r="H3376" i="11"/>
  <c r="H3368" i="11"/>
  <c r="H3360" i="11"/>
  <c r="H3352" i="11"/>
  <c r="H3344" i="11"/>
  <c r="H3336" i="11"/>
  <c r="H3328" i="11"/>
  <c r="H3320" i="11"/>
  <c r="H3312" i="11"/>
  <c r="H3304" i="11"/>
  <c r="H3296" i="11"/>
  <c r="H3288" i="11"/>
  <c r="H3280" i="11"/>
  <c r="H3272" i="11"/>
  <c r="H3264" i="11"/>
  <c r="H3256" i="11"/>
  <c r="H3248" i="11"/>
  <c r="H3240" i="11"/>
  <c r="H3232" i="11"/>
  <c r="H3224" i="11"/>
  <c r="H3216" i="11"/>
  <c r="H3208" i="11"/>
  <c r="H3200" i="11"/>
  <c r="H3192" i="11"/>
  <c r="H3184" i="11"/>
  <c r="H3176" i="11"/>
  <c r="H3168" i="11"/>
  <c r="H3160" i="11"/>
  <c r="H3152" i="11"/>
  <c r="H3144" i="11"/>
  <c r="H3136" i="11"/>
  <c r="H3128" i="11"/>
  <c r="H3120" i="11"/>
  <c r="H3112" i="11"/>
  <c r="H3104" i="11"/>
  <c r="H3096" i="11"/>
  <c r="H3088" i="11"/>
  <c r="H3080" i="11"/>
  <c r="H3072" i="11"/>
  <c r="H3064" i="11"/>
  <c r="H3056" i="11"/>
  <c r="H3048" i="11"/>
  <c r="H3040" i="11"/>
  <c r="H3032" i="11"/>
  <c r="H3024" i="11"/>
  <c r="H3016" i="11"/>
  <c r="H3008" i="11"/>
  <c r="H3000" i="11"/>
  <c r="H2992" i="11"/>
  <c r="H2984" i="11"/>
  <c r="H2976" i="11"/>
  <c r="H2968" i="11"/>
  <c r="H2960" i="11"/>
  <c r="H2952" i="11"/>
  <c r="H2944" i="11"/>
  <c r="H2936" i="11"/>
  <c r="H2928" i="11"/>
  <c r="H2920" i="11"/>
  <c r="H2912" i="11"/>
  <c r="H2904" i="11"/>
  <c r="H2896" i="11"/>
  <c r="H2888" i="11"/>
  <c r="H2880" i="11"/>
  <c r="H2872" i="11"/>
  <c r="H2864" i="11"/>
  <c r="H2856" i="11"/>
  <c r="H2848" i="11"/>
  <c r="H2840" i="11"/>
  <c r="H2832" i="11"/>
  <c r="H2824" i="11"/>
  <c r="H2816" i="11"/>
  <c r="H2808" i="11"/>
  <c r="H2800" i="11"/>
  <c r="H2792" i="11"/>
  <c r="H2784" i="11"/>
  <c r="H2776" i="11"/>
  <c r="H2768" i="11"/>
  <c r="H2760" i="11"/>
  <c r="H2752" i="11"/>
  <c r="H2744" i="11"/>
  <c r="H2736" i="11"/>
  <c r="H2728" i="11"/>
  <c r="H2720" i="11"/>
  <c r="H2712" i="11"/>
  <c r="H2704" i="11"/>
  <c r="H2696" i="11"/>
  <c r="H2688" i="11"/>
  <c r="H2680" i="11"/>
  <c r="H2672" i="11"/>
  <c r="H2664" i="11"/>
  <c r="H2656" i="11"/>
  <c r="H2648" i="11"/>
  <c r="H2640" i="11"/>
  <c r="H2632" i="11"/>
  <c r="H2624" i="11"/>
  <c r="H2616" i="11"/>
  <c r="H2608" i="11"/>
  <c r="H2600" i="11"/>
  <c r="H2592" i="11"/>
  <c r="H2584" i="11"/>
  <c r="H2576" i="11"/>
  <c r="H2568" i="11"/>
  <c r="H2560" i="11"/>
  <c r="H2552" i="11"/>
  <c r="H2544" i="11"/>
  <c r="H2536" i="11"/>
  <c r="H2528" i="11"/>
  <c r="H2520" i="11"/>
  <c r="H2512" i="11"/>
  <c r="H2504" i="11"/>
  <c r="H2496" i="11"/>
  <c r="H2488" i="11"/>
  <c r="H2480" i="11"/>
  <c r="H2472" i="11"/>
  <c r="H2464" i="11"/>
  <c r="H2456" i="11"/>
  <c r="H2448" i="11"/>
  <c r="H2440" i="11"/>
  <c r="H2432" i="11"/>
  <c r="H2424" i="11"/>
  <c r="H2416" i="11"/>
  <c r="H2408" i="11"/>
  <c r="H2400" i="11"/>
  <c r="H2392" i="11"/>
  <c r="H2384" i="11"/>
  <c r="H2376" i="11"/>
  <c r="H2368" i="11"/>
  <c r="H2360" i="11"/>
  <c r="H2352" i="11"/>
  <c r="H2344" i="11"/>
  <c r="H2336" i="11"/>
  <c r="H2328" i="11"/>
  <c r="H2320" i="11"/>
  <c r="H2312" i="11"/>
  <c r="H2304" i="11"/>
  <c r="H2296" i="11"/>
  <c r="H2288" i="11"/>
  <c r="H2280" i="11"/>
  <c r="H2272" i="11"/>
  <c r="H2264" i="11"/>
  <c r="H2256" i="11"/>
  <c r="H2248" i="11"/>
  <c r="H2240" i="11"/>
  <c r="H2232" i="11"/>
  <c r="H2224" i="11"/>
  <c r="H2216" i="11"/>
  <c r="H2208" i="11"/>
  <c r="H2200" i="11"/>
  <c r="H2192" i="11"/>
  <c r="H2184" i="11"/>
  <c r="H2176" i="11"/>
  <c r="H2168" i="11"/>
  <c r="H2160" i="11"/>
  <c r="H2152" i="11"/>
  <c r="H2144" i="11"/>
  <c r="H2136" i="11"/>
  <c r="H2128" i="11"/>
  <c r="H2120" i="11"/>
  <c r="H2112" i="11"/>
  <c r="H2104" i="11"/>
  <c r="H2096" i="11"/>
  <c r="H2088" i="11"/>
  <c r="H2080" i="11"/>
  <c r="H2072" i="11"/>
  <c r="H2064" i="11"/>
  <c r="H2056" i="11"/>
  <c r="H2048" i="11"/>
  <c r="H2040" i="11"/>
  <c r="H2032" i="11"/>
  <c r="H2024" i="11"/>
  <c r="H2016" i="11"/>
  <c r="H2008" i="11"/>
  <c r="H2000" i="11"/>
  <c r="H1992" i="11"/>
  <c r="H1984" i="11"/>
  <c r="H1976" i="11"/>
  <c r="H1968" i="11"/>
  <c r="H1960" i="11"/>
  <c r="H1952" i="11"/>
  <c r="H1944" i="11"/>
  <c r="H1936" i="11"/>
  <c r="H1928" i="11"/>
  <c r="H1920" i="11"/>
  <c r="H1912" i="11"/>
  <c r="H1904" i="11"/>
  <c r="H1896" i="11"/>
  <c r="H1888" i="11"/>
  <c r="H1880" i="11"/>
  <c r="H1872" i="11"/>
  <c r="H1864" i="11"/>
  <c r="H1856" i="11"/>
  <c r="H1848" i="11"/>
  <c r="H1840" i="11"/>
  <c r="H1832" i="11"/>
  <c r="H1824" i="11"/>
  <c r="H1816" i="11"/>
  <c r="H1808" i="11"/>
  <c r="H1800" i="11"/>
  <c r="H1792" i="11"/>
  <c r="H1784" i="11"/>
  <c r="H1776" i="11"/>
  <c r="H1768" i="11"/>
  <c r="H1760" i="11"/>
  <c r="H1752" i="11"/>
  <c r="H1744" i="11"/>
  <c r="H1736" i="11"/>
  <c r="H1728" i="11"/>
  <c r="H1720" i="11"/>
  <c r="H1712" i="11"/>
  <c r="H1704" i="11"/>
  <c r="H1696" i="11"/>
  <c r="H1688" i="11"/>
  <c r="H1680" i="11"/>
  <c r="H1672" i="11"/>
  <c r="H1664" i="11"/>
  <c r="H1656" i="11"/>
  <c r="H1648" i="11"/>
  <c r="H1640" i="11"/>
  <c r="H1632" i="11"/>
  <c r="H1624" i="11"/>
  <c r="H1616" i="11"/>
  <c r="H1608" i="11"/>
  <c r="H1600" i="11"/>
  <c r="H1592" i="11"/>
  <c r="H1584" i="11"/>
  <c r="H1576" i="11"/>
  <c r="H1568" i="11"/>
  <c r="H1560" i="11"/>
  <c r="H1552" i="11"/>
  <c r="H1544" i="11"/>
  <c r="H1536" i="11"/>
  <c r="H1528" i="11"/>
  <c r="H1520" i="11"/>
  <c r="H1512" i="11"/>
  <c r="H1504" i="11"/>
  <c r="H1496" i="11"/>
  <c r="H1488" i="11"/>
  <c r="H1480" i="11"/>
  <c r="H1472" i="11"/>
  <c r="H1464" i="11"/>
  <c r="H1456" i="11"/>
  <c r="H1448" i="11"/>
  <c r="H1440" i="11"/>
  <c r="H1432" i="11"/>
  <c r="H1424" i="11"/>
  <c r="H1416" i="11"/>
  <c r="H1408" i="11"/>
  <c r="H1400" i="11"/>
  <c r="H1392" i="11"/>
  <c r="H1384" i="11"/>
  <c r="H1376" i="11"/>
  <c r="H1368" i="11"/>
  <c r="H1360" i="11"/>
  <c r="H1352" i="11"/>
  <c r="H1344" i="11"/>
  <c r="H1336" i="11"/>
  <c r="H1328" i="11"/>
  <c r="H1320" i="11"/>
  <c r="H1312" i="11"/>
  <c r="H1304" i="11"/>
  <c r="H1296" i="11"/>
  <c r="H1288" i="11"/>
  <c r="H1280" i="11"/>
  <c r="H1272" i="11"/>
  <c r="H1264" i="11"/>
  <c r="H1256" i="11"/>
  <c r="H1248" i="11"/>
  <c r="H1240" i="11"/>
  <c r="H1232" i="11"/>
  <c r="H1224" i="11"/>
  <c r="H1216" i="11"/>
  <c r="H1208" i="11"/>
  <c r="H1200" i="11"/>
  <c r="H1192" i="11"/>
  <c r="H1184" i="11"/>
  <c r="H1176" i="11"/>
  <c r="H1168" i="11"/>
  <c r="H1160" i="11"/>
  <c r="H1152" i="11"/>
  <c r="H1144" i="11"/>
  <c r="H1136" i="11"/>
  <c r="H1128" i="11"/>
  <c r="H1120" i="11"/>
  <c r="H1112" i="11"/>
  <c r="H1104" i="11"/>
  <c r="H1096" i="11"/>
  <c r="H1088" i="11"/>
  <c r="H1080" i="11"/>
  <c r="H1072" i="11"/>
  <c r="H1064" i="11"/>
  <c r="H1056" i="11"/>
  <c r="H1048" i="11"/>
  <c r="H1040" i="11"/>
  <c r="H1032" i="11"/>
  <c r="H1024" i="11"/>
  <c r="H1016" i="11"/>
  <c r="H1008" i="11"/>
  <c r="H1000" i="11"/>
  <c r="H992" i="11"/>
  <c r="H984" i="11"/>
  <c r="H976" i="11"/>
  <c r="H968" i="11"/>
  <c r="H960" i="11"/>
  <c r="H952" i="11"/>
  <c r="H944" i="11"/>
  <c r="H936" i="11"/>
  <c r="H928" i="11"/>
  <c r="H920" i="11"/>
  <c r="H912" i="11"/>
  <c r="H904" i="11"/>
  <c r="H896" i="11"/>
  <c r="H888" i="11"/>
  <c r="H880" i="11"/>
  <c r="H872" i="11"/>
  <c r="H864" i="11"/>
  <c r="H856" i="11"/>
  <c r="H848" i="11"/>
  <c r="H840" i="11"/>
  <c r="H832" i="11"/>
  <c r="H824" i="11"/>
  <c r="H816" i="11"/>
  <c r="H808" i="11"/>
  <c r="H800" i="11"/>
  <c r="H794" i="11"/>
  <c r="H788" i="11"/>
  <c r="H783" i="11"/>
  <c r="H778" i="11"/>
  <c r="H772" i="11"/>
  <c r="H767" i="11"/>
  <c r="H762" i="11"/>
  <c r="H756" i="11"/>
  <c r="H751" i="11"/>
  <c r="H746" i="11"/>
  <c r="H740" i="11"/>
  <c r="H735" i="11"/>
  <c r="H730" i="11"/>
  <c r="H724" i="11"/>
  <c r="H719" i="11"/>
  <c r="H714" i="11"/>
  <c r="H708" i="11"/>
  <c r="H703" i="11"/>
  <c r="H698" i="11"/>
  <c r="H692" i="11"/>
  <c r="H687" i="11"/>
  <c r="H682" i="11"/>
  <c r="H676" i="11"/>
  <c r="H671" i="11"/>
  <c r="H666" i="11"/>
  <c r="H660" i="11"/>
  <c r="H655" i="11"/>
  <c r="H650" i="11"/>
  <c r="H644" i="11"/>
  <c r="H639" i="11"/>
  <c r="H634" i="11"/>
  <c r="H628" i="11"/>
  <c r="H623" i="11"/>
  <c r="H618" i="11"/>
  <c r="H612" i="11"/>
  <c r="H607" i="11"/>
  <c r="H602" i="11"/>
  <c r="H596" i="11"/>
  <c r="H591" i="11"/>
  <c r="H586" i="11"/>
  <c r="H580" i="11"/>
  <c r="H575" i="11"/>
  <c r="H570" i="11"/>
  <c r="H564" i="11"/>
  <c r="H559" i="11"/>
  <c r="H554" i="11"/>
  <c r="H548" i="11"/>
  <c r="H543" i="11"/>
  <c r="H538" i="11"/>
  <c r="H532" i="11"/>
  <c r="H527" i="11"/>
  <c r="H522" i="11"/>
  <c r="H516" i="11"/>
  <c r="H511" i="11"/>
  <c r="H506" i="11"/>
  <c r="H500" i="11"/>
  <c r="H495" i="11"/>
  <c r="H490" i="11"/>
  <c r="H484" i="11"/>
  <c r="H479" i="11"/>
  <c r="H474" i="11"/>
  <c r="H468" i="11"/>
  <c r="H463" i="11"/>
  <c r="H458" i="11"/>
  <c r="H452" i="11"/>
  <c r="H447" i="11"/>
  <c r="H442" i="11"/>
  <c r="H436" i="11"/>
  <c r="H431" i="11"/>
  <c r="H426" i="11"/>
  <c r="H420" i="11"/>
  <c r="H415" i="11"/>
  <c r="H410" i="11"/>
  <c r="H404" i="11"/>
  <c r="H399" i="11"/>
  <c r="H394" i="11"/>
  <c r="H388" i="11"/>
  <c r="H383" i="11"/>
  <c r="H378" i="11"/>
  <c r="H372" i="11"/>
  <c r="H367" i="11"/>
  <c r="H362" i="11"/>
  <c r="H356" i="11"/>
  <c r="H351" i="11"/>
  <c r="H346" i="11"/>
  <c r="H340" i="11"/>
  <c r="H335" i="11"/>
  <c r="H330" i="11"/>
  <c r="H324" i="11"/>
  <c r="H319" i="11"/>
  <c r="H314" i="11"/>
  <c r="H308" i="11"/>
  <c r="H303" i="11"/>
  <c r="H298" i="11"/>
  <c r="H292" i="11"/>
  <c r="H287" i="11"/>
  <c r="H282" i="11"/>
  <c r="H276" i="11"/>
  <c r="H271" i="11"/>
  <c r="H266" i="11"/>
  <c r="H260" i="11"/>
  <c r="H255" i="11"/>
  <c r="H250" i="11"/>
  <c r="H244" i="11"/>
  <c r="H239" i="11"/>
  <c r="H234" i="11"/>
  <c r="H228" i="11"/>
  <c r="H223" i="11"/>
  <c r="H218" i="11"/>
  <c r="H212" i="11"/>
  <c r="H207" i="11"/>
  <c r="H202" i="11"/>
  <c r="H196" i="11"/>
  <c r="H191" i="11"/>
  <c r="H186" i="11"/>
  <c r="H180" i="11"/>
  <c r="H175" i="11"/>
  <c r="H170" i="11"/>
  <c r="H164" i="11"/>
  <c r="H159" i="11"/>
  <c r="H154" i="11"/>
  <c r="H148" i="11"/>
  <c r="H143" i="11"/>
  <c r="H138" i="11"/>
  <c r="H132" i="11"/>
  <c r="H127" i="11"/>
  <c r="H122" i="11"/>
  <c r="H116" i="11"/>
  <c r="H111" i="11"/>
  <c r="H106" i="11"/>
  <c r="H100" i="11"/>
  <c r="H95" i="11"/>
  <c r="H90" i="11"/>
  <c r="H84" i="11"/>
  <c r="H79" i="11"/>
  <c r="H74" i="11"/>
  <c r="H68" i="11"/>
  <c r="H63" i="11"/>
  <c r="H58" i="11"/>
  <c r="H52" i="11"/>
  <c r="H47" i="11"/>
  <c r="H42" i="11"/>
  <c r="H36" i="11"/>
  <c r="H31" i="11"/>
  <c r="H26" i="11"/>
  <c r="H20" i="11"/>
  <c r="H15" i="11"/>
  <c r="H119" i="11"/>
  <c r="H98" i="11"/>
  <c r="H76" i="11"/>
  <c r="H62" i="11"/>
  <c r="H51" i="11"/>
  <c r="H40" i="11"/>
  <c r="H30" i="11"/>
  <c r="H19" i="11"/>
  <c r="H114" i="11"/>
  <c r="H92" i="11"/>
  <c r="H71" i="11"/>
  <c r="H60" i="11"/>
  <c r="H50" i="11"/>
  <c r="H39" i="11"/>
  <c r="H28" i="11"/>
  <c r="H18" i="11"/>
  <c r="H108" i="11"/>
  <c r="H87" i="11"/>
  <c r="H67" i="11"/>
  <c r="H56" i="11"/>
  <c r="H46" i="11"/>
  <c r="H35" i="11"/>
  <c r="H24" i="11"/>
  <c r="H103" i="11"/>
  <c r="H82" i="11"/>
  <c r="H66" i="11"/>
  <c r="H55" i="11"/>
  <c r="H44" i="11"/>
  <c r="H34" i="11"/>
  <c r="H23" i="11"/>
  <c r="D10014" i="11"/>
  <c r="D10010" i="11"/>
  <c r="D10006" i="11"/>
  <c r="D10002" i="11"/>
  <c r="D9998" i="11"/>
  <c r="D9994" i="11"/>
  <c r="D9990" i="11"/>
  <c r="D9986" i="11"/>
  <c r="D9982" i="11"/>
  <c r="D9978" i="11"/>
  <c r="D9974" i="11"/>
  <c r="D9970" i="11"/>
  <c r="D9966" i="11"/>
  <c r="D9962" i="11"/>
  <c r="D9958" i="11"/>
  <c r="D9954" i="11"/>
  <c r="D9950" i="11"/>
  <c r="D9946" i="11"/>
  <c r="D9942" i="11"/>
  <c r="D9938" i="11"/>
  <c r="D9934" i="11"/>
  <c r="D9930" i="11"/>
  <c r="D9926" i="11"/>
  <c r="D9922" i="11"/>
  <c r="D9918" i="11"/>
  <c r="D9914" i="11"/>
  <c r="D9910" i="11"/>
  <c r="D9906" i="11"/>
  <c r="D9902" i="11"/>
  <c r="D9898" i="11"/>
  <c r="D9894" i="11"/>
  <c r="D9890" i="11"/>
  <c r="D9886" i="11"/>
  <c r="D9882" i="11"/>
  <c r="D9878" i="11"/>
  <c r="D9874" i="11"/>
  <c r="D9870" i="11"/>
  <c r="D9866" i="11"/>
  <c r="D9862" i="11"/>
  <c r="D9858" i="11"/>
  <c r="D9854" i="11"/>
  <c r="D9850" i="11"/>
  <c r="D9846" i="11"/>
  <c r="D9842" i="11"/>
  <c r="D9838" i="11"/>
  <c r="D9834" i="11"/>
  <c r="D9830" i="11"/>
  <c r="D9826" i="11"/>
  <c r="D9822" i="11"/>
  <c r="D9818" i="11"/>
  <c r="D9814" i="11"/>
  <c r="D9810" i="11"/>
  <c r="D9806" i="11"/>
  <c r="D9802" i="11"/>
  <c r="D9798" i="11"/>
  <c r="D9794" i="11"/>
  <c r="D9790" i="11"/>
  <c r="D9786" i="11"/>
  <c r="D9782" i="11"/>
  <c r="D9778" i="11"/>
  <c r="D9774" i="11"/>
  <c r="D9770" i="11"/>
  <c r="D9766" i="11"/>
  <c r="D9762" i="11"/>
  <c r="D9758" i="11"/>
  <c r="D9754" i="11"/>
  <c r="D9750" i="11"/>
  <c r="D9746" i="11"/>
  <c r="D9742" i="11"/>
  <c r="D9738" i="11"/>
  <c r="D9734" i="11"/>
  <c r="D9730" i="11"/>
  <c r="D9726" i="11"/>
  <c r="D9722" i="11"/>
  <c r="D9718" i="11"/>
  <c r="D9714" i="11"/>
  <c r="D9710" i="11"/>
  <c r="D9706" i="11"/>
  <c r="D9702" i="11"/>
  <c r="D9698" i="11"/>
  <c r="D9694" i="11"/>
  <c r="D9690" i="11"/>
  <c r="D9686" i="11"/>
  <c r="D9682" i="11"/>
  <c r="D9678" i="11"/>
  <c r="D9674" i="11"/>
  <c r="D9670" i="11"/>
  <c r="D9666" i="11"/>
  <c r="D9662" i="11"/>
  <c r="D9658" i="11"/>
  <c r="D9654" i="11"/>
  <c r="D9650" i="11"/>
  <c r="D9646" i="11"/>
  <c r="D9642" i="11"/>
  <c r="D9638" i="11"/>
  <c r="D9634" i="11"/>
  <c r="D9630" i="11"/>
  <c r="D9626" i="11"/>
  <c r="D9622" i="11"/>
  <c r="D9618" i="11"/>
  <c r="D9614" i="11"/>
  <c r="D9610" i="11"/>
  <c r="D9606" i="11"/>
  <c r="D9602" i="11"/>
  <c r="D9598" i="11"/>
  <c r="D9594" i="11"/>
  <c r="D9590" i="11"/>
  <c r="D9586" i="11"/>
  <c r="D9582" i="11"/>
  <c r="D9578" i="11"/>
  <c r="D9574" i="11"/>
  <c r="D9570" i="11"/>
  <c r="D9566" i="11"/>
  <c r="D9562" i="11"/>
  <c r="D9558" i="11"/>
  <c r="D9554" i="11"/>
  <c r="D9550" i="11"/>
  <c r="D9546" i="11"/>
  <c r="D9542" i="11"/>
  <c r="D9538" i="11"/>
  <c r="D9534" i="11"/>
  <c r="D9530" i="11"/>
  <c r="D9526" i="11"/>
  <c r="D9522" i="11"/>
  <c r="D9518" i="11"/>
  <c r="D9514" i="11"/>
  <c r="D9510" i="11"/>
  <c r="D9506" i="11"/>
  <c r="D9502" i="11"/>
  <c r="D9498" i="11"/>
  <c r="D9494" i="11"/>
  <c r="D9490" i="11"/>
  <c r="D9486" i="11"/>
  <c r="D9482" i="11"/>
  <c r="D9478" i="11"/>
  <c r="D9474" i="11"/>
  <c r="D9470" i="11"/>
  <c r="D9466" i="11"/>
  <c r="D9462" i="11"/>
  <c r="D9458" i="11"/>
  <c r="D9454" i="11"/>
  <c r="D9450" i="11"/>
  <c r="D9446" i="11"/>
  <c r="D9442" i="11"/>
  <c r="D9438" i="11"/>
  <c r="D9434" i="11"/>
  <c r="D9430" i="11"/>
  <c r="D9426" i="11"/>
  <c r="D9422" i="11"/>
  <c r="D9418" i="11"/>
  <c r="D9414" i="11"/>
  <c r="D9410" i="11"/>
  <c r="D9406" i="11"/>
  <c r="D9402" i="11"/>
  <c r="D9398" i="11"/>
  <c r="D9394" i="11"/>
  <c r="D9390" i="11"/>
  <c r="D9386" i="11"/>
  <c r="D9382" i="11"/>
  <c r="D9378" i="11"/>
  <c r="D9374" i="11"/>
  <c r="D9370" i="11"/>
  <c r="D9366" i="11"/>
  <c r="D9362" i="11"/>
  <c r="D9358" i="11"/>
  <c r="D9354" i="11"/>
  <c r="D9350" i="11"/>
  <c r="D9346" i="11"/>
  <c r="D9342" i="11"/>
  <c r="D9338" i="11"/>
  <c r="D9334" i="11"/>
  <c r="D9330" i="11"/>
  <c r="D9326" i="11"/>
  <c r="D9322" i="11"/>
  <c r="D9318" i="11"/>
  <c r="D9314" i="11"/>
  <c r="D9310" i="11"/>
  <c r="D9306" i="11"/>
  <c r="D9302" i="11"/>
  <c r="D9298" i="11"/>
  <c r="D9294" i="11"/>
  <c r="D9290" i="11"/>
  <c r="D9286" i="11"/>
  <c r="D9282" i="11"/>
  <c r="D9278" i="11"/>
  <c r="D9274" i="11"/>
  <c r="D9270" i="11"/>
  <c r="D9266" i="11"/>
  <c r="D9262" i="11"/>
  <c r="D9258" i="11"/>
  <c r="D9254" i="11"/>
  <c r="D9250" i="11"/>
  <c r="D9246" i="11"/>
  <c r="D9242" i="11"/>
  <c r="D9238" i="11"/>
  <c r="D9234" i="11"/>
  <c r="D9230" i="11"/>
  <c r="D9226" i="11"/>
  <c r="D9222" i="11"/>
  <c r="D9218" i="11"/>
  <c r="D9214" i="11"/>
  <c r="D9210" i="11"/>
  <c r="D9206" i="11"/>
  <c r="D9202" i="11"/>
  <c r="D9198" i="11"/>
  <c r="D9194" i="11"/>
  <c r="D9190" i="11"/>
  <c r="D9186" i="11"/>
  <c r="D9182" i="11"/>
  <c r="D9178" i="11"/>
  <c r="D9174" i="11"/>
  <c r="D9170" i="11"/>
  <c r="D9166" i="11"/>
  <c r="D9162" i="11"/>
  <c r="D9158" i="11"/>
  <c r="D9154" i="11"/>
  <c r="D9150" i="11"/>
  <c r="D9146" i="11"/>
  <c r="D9142" i="11"/>
  <c r="D9138" i="11"/>
  <c r="D9134" i="11"/>
  <c r="D9130" i="11"/>
  <c r="D9126" i="11"/>
  <c r="D9122" i="11"/>
  <c r="D9118" i="11"/>
  <c r="D9114" i="11"/>
  <c r="D9110" i="11"/>
  <c r="D9106" i="11"/>
  <c r="D9102" i="11"/>
  <c r="D9098" i="11"/>
  <c r="D9094" i="11"/>
  <c r="D9090" i="11"/>
  <c r="D9086" i="11"/>
  <c r="D9082" i="11"/>
  <c r="D9078" i="11"/>
  <c r="D9074" i="11"/>
  <c r="D9070" i="11"/>
  <c r="D9066" i="11"/>
  <c r="D9062" i="11"/>
  <c r="D9058" i="11"/>
  <c r="D9054" i="11"/>
  <c r="D9050" i="11"/>
  <c r="D9046" i="11"/>
  <c r="D9042" i="11"/>
  <c r="D9038" i="11"/>
  <c r="D9034" i="11"/>
  <c r="D9030" i="11"/>
  <c r="D9026" i="11"/>
  <c r="D9022" i="11"/>
  <c r="D9018" i="11"/>
  <c r="D9014" i="11"/>
  <c r="D9010" i="11"/>
  <c r="D9006" i="11"/>
  <c r="D9002" i="11"/>
  <c r="D8998" i="11"/>
  <c r="D8994" i="11"/>
  <c r="D8990" i="11"/>
  <c r="D8986" i="11"/>
  <c r="D8982" i="11"/>
  <c r="D8978" i="11"/>
  <c r="D8974" i="11"/>
  <c r="D8970" i="11"/>
  <c r="D8966" i="11"/>
  <c r="D8962" i="11"/>
  <c r="D8958" i="11"/>
  <c r="D8954" i="11"/>
  <c r="D8950" i="11"/>
  <c r="D8946" i="11"/>
  <c r="D8942" i="11"/>
  <c r="D8938" i="11"/>
  <c r="D8934" i="11"/>
  <c r="D8930" i="11"/>
  <c r="D8926" i="11"/>
  <c r="D8922" i="11"/>
  <c r="D8918" i="11"/>
  <c r="D8914" i="11"/>
  <c r="D8910" i="11"/>
  <c r="D8906" i="11"/>
  <c r="D8902" i="11"/>
  <c r="D8898" i="11"/>
  <c r="D8894" i="11"/>
  <c r="D8890" i="11"/>
  <c r="D8886" i="11"/>
  <c r="D8882" i="11"/>
  <c r="D8878" i="11"/>
  <c r="D8874" i="11"/>
  <c r="D8870" i="11"/>
  <c r="D8866" i="11"/>
  <c r="D8862" i="11"/>
  <c r="D8858" i="11"/>
  <c r="D8854" i="11"/>
  <c r="D8850" i="11"/>
  <c r="D8846" i="11"/>
  <c r="D8842" i="11"/>
  <c r="D8838" i="11"/>
  <c r="D8834" i="11"/>
  <c r="D8830" i="11"/>
  <c r="D8826" i="11"/>
  <c r="D8822" i="11"/>
  <c r="D8818" i="11"/>
  <c r="D8814" i="11"/>
  <c r="D8810" i="11"/>
  <c r="D8806" i="11"/>
  <c r="D8802" i="11"/>
  <c r="D8798" i="11"/>
  <c r="D8794" i="11"/>
  <c r="D8790" i="11"/>
  <c r="D8786" i="11"/>
  <c r="D8782" i="11"/>
  <c r="D8778" i="11"/>
  <c r="D8774" i="11"/>
  <c r="D8770" i="11"/>
  <c r="D8766" i="11"/>
  <c r="D8762" i="11"/>
  <c r="D8758" i="11"/>
  <c r="D8754" i="11"/>
  <c r="D8750" i="11"/>
  <c r="D8746" i="11"/>
  <c r="D8742" i="11"/>
  <c r="D8738" i="11"/>
  <c r="D8734" i="11"/>
  <c r="D8730" i="11"/>
  <c r="D8726" i="11"/>
  <c r="D8722" i="11"/>
  <c r="D8718" i="11"/>
  <c r="D8714" i="11"/>
  <c r="D8710" i="11"/>
  <c r="D8706" i="11"/>
  <c r="D8702" i="11"/>
  <c r="D8698" i="11"/>
  <c r="D8694" i="11"/>
  <c r="D8690" i="11"/>
  <c r="D8686" i="11"/>
  <c r="D8682" i="11"/>
  <c r="D8678" i="11"/>
  <c r="D8674" i="11"/>
  <c r="D8670" i="11"/>
  <c r="D8666" i="11"/>
  <c r="D8662" i="11"/>
  <c r="D8658" i="11"/>
  <c r="D8654" i="11"/>
  <c r="D8650" i="11"/>
  <c r="D8646" i="11"/>
  <c r="D8642" i="11"/>
  <c r="D8638" i="11"/>
  <c r="D8634" i="11"/>
  <c r="D8630" i="11"/>
  <c r="D8626" i="11"/>
  <c r="D8622" i="11"/>
  <c r="D8618" i="11"/>
  <c r="D8614" i="11"/>
  <c r="D8610" i="11"/>
  <c r="D8606" i="11"/>
  <c r="D8602" i="11"/>
  <c r="D8598" i="11"/>
  <c r="D8594" i="11"/>
  <c r="D8590" i="11"/>
  <c r="D8586" i="11"/>
  <c r="D8582" i="11"/>
  <c r="D8578" i="11"/>
  <c r="D8574" i="11"/>
  <c r="D8570" i="11"/>
  <c r="D8566" i="11"/>
  <c r="D8562" i="11"/>
  <c r="D8558" i="11"/>
  <c r="D8554" i="11"/>
  <c r="D8550" i="11"/>
  <c r="D8546" i="11"/>
  <c r="D8542" i="11"/>
  <c r="D8538" i="11"/>
  <c r="D8534" i="11"/>
  <c r="D8530" i="11"/>
  <c r="D8526" i="11"/>
  <c r="D8522" i="11"/>
  <c r="D8518" i="11"/>
  <c r="D8514" i="11"/>
  <c r="D8510" i="11"/>
  <c r="D8506" i="11"/>
  <c r="D8502" i="11"/>
  <c r="D8498" i="11"/>
  <c r="D8494" i="11"/>
  <c r="D8490" i="11"/>
  <c r="D8486" i="11"/>
  <c r="D8482" i="11"/>
  <c r="D8478" i="11"/>
  <c r="D8474" i="11"/>
  <c r="D8470" i="11"/>
  <c r="D8466" i="11"/>
  <c r="D8462" i="11"/>
  <c r="D8458" i="11"/>
  <c r="D8454" i="11"/>
  <c r="D8450" i="11"/>
  <c r="D8446" i="11"/>
  <c r="D8442" i="11"/>
  <c r="D8438" i="11"/>
  <c r="D8434" i="11"/>
  <c r="D8430" i="11"/>
  <c r="D8426" i="11"/>
  <c r="D8422" i="11"/>
  <c r="D8418" i="11"/>
  <c r="D8414" i="11"/>
  <c r="D8410" i="11"/>
  <c r="D8406" i="11"/>
  <c r="D8402" i="11"/>
  <c r="D8398" i="11"/>
  <c r="D8394" i="11"/>
  <c r="D8390" i="11"/>
  <c r="D8386" i="11"/>
  <c r="D8382" i="11"/>
  <c r="D8378" i="11"/>
  <c r="D8374" i="11"/>
  <c r="D8370" i="11"/>
  <c r="D8366" i="11"/>
  <c r="D8362" i="11"/>
  <c r="D8358" i="11"/>
  <c r="D8354" i="11"/>
  <c r="D8350" i="11"/>
  <c r="D8346" i="11"/>
  <c r="D8342" i="11"/>
  <c r="D8338" i="11"/>
  <c r="D8334" i="11"/>
  <c r="D8330" i="11"/>
  <c r="D8326" i="11"/>
  <c r="D8322" i="11"/>
  <c r="D8318" i="11"/>
  <c r="D8314" i="11"/>
  <c r="D8310" i="11"/>
  <c r="D8306" i="11"/>
  <c r="D8302" i="11"/>
  <c r="D8298" i="11"/>
  <c r="D8294" i="11"/>
  <c r="D8290" i="11"/>
  <c r="D8286" i="11"/>
  <c r="D8282" i="11"/>
  <c r="D8278" i="11"/>
  <c r="D8274" i="11"/>
  <c r="D8270" i="11"/>
  <c r="D8266" i="11"/>
  <c r="D8262" i="11"/>
  <c r="D8258" i="11"/>
  <c r="D8254" i="11"/>
  <c r="D8250" i="11"/>
  <c r="D8246" i="11"/>
  <c r="D8242" i="11"/>
  <c r="D8238" i="11"/>
  <c r="D8234" i="11"/>
  <c r="D8230" i="11"/>
  <c r="D8226" i="11"/>
  <c r="D8222" i="11"/>
  <c r="D8218" i="11"/>
  <c r="D8214" i="11"/>
  <c r="D8210" i="11"/>
  <c r="D8206" i="11"/>
  <c r="D8202" i="11"/>
  <c r="D8198" i="11"/>
  <c r="D8194" i="11"/>
  <c r="D8190" i="11"/>
  <c r="D8186" i="11"/>
  <c r="D8182" i="11"/>
  <c r="D8178" i="11"/>
  <c r="D8174" i="11"/>
  <c r="D8170" i="11"/>
  <c r="D8166" i="11"/>
  <c r="D8162" i="11"/>
  <c r="D8158" i="11"/>
  <c r="D8154" i="11"/>
  <c r="D8150" i="11"/>
  <c r="D8146" i="11"/>
  <c r="D8142" i="11"/>
  <c r="D8138" i="11"/>
  <c r="D8134" i="11"/>
  <c r="D8130" i="11"/>
  <c r="D8126" i="11"/>
  <c r="D8122" i="11"/>
  <c r="D8118" i="11"/>
  <c r="D8114" i="11"/>
  <c r="D8110" i="11"/>
  <c r="D8106" i="11"/>
  <c r="D8102" i="11"/>
  <c r="D8098" i="11"/>
  <c r="D8094" i="11"/>
  <c r="D8090" i="11"/>
  <c r="D8086" i="11"/>
  <c r="D8082" i="11"/>
  <c r="D8078" i="11"/>
  <c r="D8074" i="11"/>
  <c r="D8070" i="11"/>
  <c r="D8066" i="11"/>
  <c r="D8062" i="11"/>
  <c r="D8058" i="11"/>
  <c r="D8054" i="11"/>
  <c r="D8050" i="11"/>
  <c r="D8046" i="11"/>
  <c r="D8042" i="11"/>
  <c r="D8038" i="11"/>
  <c r="D8034" i="11"/>
  <c r="D8030" i="11"/>
  <c r="D8026" i="11"/>
  <c r="D8022" i="11"/>
  <c r="D8018" i="11"/>
  <c r="D8014" i="11"/>
  <c r="D8010" i="11"/>
  <c r="D8006" i="11"/>
  <c r="D8002" i="11"/>
  <c r="D7998" i="11"/>
  <c r="D7994" i="11"/>
  <c r="D7990" i="11"/>
  <c r="D7986" i="11"/>
  <c r="D7982" i="11"/>
  <c r="D7978" i="11"/>
  <c r="D7974" i="11"/>
  <c r="D7970" i="11"/>
  <c r="D7966" i="11"/>
  <c r="D7962" i="11"/>
  <c r="D7958" i="11"/>
  <c r="D7954" i="11"/>
  <c r="D7950" i="11"/>
  <c r="D7946" i="11"/>
  <c r="D7942" i="11"/>
  <c r="D7938" i="11"/>
  <c r="D7934" i="11"/>
  <c r="D7930" i="11"/>
  <c r="D7926" i="11"/>
  <c r="D7922" i="11"/>
  <c r="D7918" i="11"/>
  <c r="D7914" i="11"/>
  <c r="D7910" i="11"/>
  <c r="D7906" i="11"/>
  <c r="D7902" i="11"/>
  <c r="D7898" i="11"/>
  <c r="D7894" i="11"/>
  <c r="D7890" i="11"/>
  <c r="D7886" i="11"/>
  <c r="D7882" i="11"/>
  <c r="D7878" i="11"/>
  <c r="D7874" i="11"/>
  <c r="D7870" i="11"/>
  <c r="D7866" i="11"/>
  <c r="D7862" i="11"/>
  <c r="D7858" i="11"/>
  <c r="D7854" i="11"/>
  <c r="D7850" i="11"/>
  <c r="D7846" i="11"/>
  <c r="D7842" i="11"/>
  <c r="D7838" i="11"/>
  <c r="D7834" i="11"/>
  <c r="D7830" i="11"/>
  <c r="D7826" i="11"/>
  <c r="D7822" i="11"/>
  <c r="D7818" i="11"/>
  <c r="D7814" i="11"/>
  <c r="D7810" i="11"/>
  <c r="D7806" i="11"/>
  <c r="D7802" i="11"/>
  <c r="D7798" i="11"/>
  <c r="D7794" i="11"/>
  <c r="D7790" i="11"/>
  <c r="D7786" i="11"/>
  <c r="D7782" i="11"/>
  <c r="D7778" i="11"/>
  <c r="D7774" i="11"/>
  <c r="D7770" i="11"/>
  <c r="D7766" i="11"/>
  <c r="D7762" i="11"/>
  <c r="D7758" i="11"/>
  <c r="D7754" i="11"/>
  <c r="D7750" i="11"/>
  <c r="D7746" i="11"/>
  <c r="D7742" i="11"/>
  <c r="D7738" i="11"/>
  <c r="D7734" i="11"/>
  <c r="D7730" i="11"/>
  <c r="D7726" i="11"/>
  <c r="D7722" i="11"/>
  <c r="D7718" i="11"/>
  <c r="D7714" i="11"/>
  <c r="D7710" i="11"/>
  <c r="D7706" i="11"/>
  <c r="D7702" i="11"/>
  <c r="D7698" i="11"/>
  <c r="D7694" i="11"/>
  <c r="D7690" i="11"/>
  <c r="D7686" i="11"/>
  <c r="D7682" i="11"/>
  <c r="D7678" i="11"/>
  <c r="D7674" i="11"/>
  <c r="D7670" i="11"/>
  <c r="D7666" i="11"/>
  <c r="D7662" i="11"/>
  <c r="D7658" i="11"/>
  <c r="D7654" i="11"/>
  <c r="D7650" i="11"/>
  <c r="D7646" i="11"/>
  <c r="D7642" i="11"/>
  <c r="D7638" i="11"/>
  <c r="D7634" i="11"/>
  <c r="D7630" i="11"/>
  <c r="D7626" i="11"/>
  <c r="D7622" i="11"/>
  <c r="D7618" i="11"/>
  <c r="D7614" i="11"/>
  <c r="D7610" i="11"/>
  <c r="D7606" i="11"/>
  <c r="D7602" i="11"/>
  <c r="D7598" i="11"/>
  <c r="D7594" i="11"/>
  <c r="D7590" i="11"/>
  <c r="D7586" i="11"/>
  <c r="D7582" i="11"/>
  <c r="D7578" i="11"/>
  <c r="D7574" i="11"/>
  <c r="D7570" i="11"/>
  <c r="D7566" i="11"/>
  <c r="D7562" i="11"/>
  <c r="D7558" i="11"/>
  <c r="D7554" i="11"/>
  <c r="D7550" i="11"/>
  <c r="D7546" i="11"/>
  <c r="D7542" i="11"/>
  <c r="D7538" i="11"/>
  <c r="D7534" i="11"/>
  <c r="D7530" i="11"/>
  <c r="D7526" i="11"/>
  <c r="D7522" i="11"/>
  <c r="D7518" i="11"/>
  <c r="D7514" i="11"/>
  <c r="D7510" i="11"/>
  <c r="D7506" i="11"/>
  <c r="D7502" i="11"/>
  <c r="D7498" i="11"/>
  <c r="D7494" i="11"/>
  <c r="D7490" i="11"/>
  <c r="D7486" i="11"/>
  <c r="D7482" i="11"/>
  <c r="D7478" i="11"/>
  <c r="D7474" i="11"/>
  <c r="D7470" i="11"/>
  <c r="D7466" i="11"/>
  <c r="D7462" i="11"/>
  <c r="D7458" i="11"/>
  <c r="D7454" i="11"/>
  <c r="D7450" i="11"/>
  <c r="D7446" i="11"/>
  <c r="D7442" i="11"/>
  <c r="D7438" i="11"/>
  <c r="D7434" i="11"/>
  <c r="D7430" i="11"/>
  <c r="D7426" i="11"/>
  <c r="D7422" i="11"/>
  <c r="D7418" i="11"/>
  <c r="D7414" i="11"/>
  <c r="D7410" i="11"/>
  <c r="D7406" i="11"/>
  <c r="D7402" i="11"/>
  <c r="D7398" i="11"/>
  <c r="D7394" i="11"/>
  <c r="D7390" i="11"/>
  <c r="D7386" i="11"/>
  <c r="D7382" i="11"/>
  <c r="D7378" i="11"/>
  <c r="D7374" i="11"/>
  <c r="D7370" i="11"/>
  <c r="D7366" i="11"/>
  <c r="D7362" i="11"/>
  <c r="D7358" i="11"/>
  <c r="D7354" i="11"/>
  <c r="D7350" i="11"/>
  <c r="D7346" i="11"/>
  <c r="D7342" i="11"/>
  <c r="D7338" i="11"/>
  <c r="D7334" i="11"/>
  <c r="D7330" i="11"/>
  <c r="D7326" i="11"/>
  <c r="D7322" i="11"/>
  <c r="D7318" i="11"/>
  <c r="D7314" i="11"/>
  <c r="D7310" i="11"/>
  <c r="D7306" i="11"/>
  <c r="D7302" i="11"/>
  <c r="D7298" i="11"/>
  <c r="D7294" i="11"/>
  <c r="D7290" i="11"/>
  <c r="D7286" i="11"/>
  <c r="D7282" i="11"/>
  <c r="D7278" i="11"/>
  <c r="D7274" i="11"/>
  <c r="D7270" i="11"/>
  <c r="D7266" i="11"/>
  <c r="D7262" i="11"/>
  <c r="D7258" i="11"/>
  <c r="D7254" i="11"/>
  <c r="D7250" i="11"/>
  <c r="D7246" i="11"/>
  <c r="D7242" i="11"/>
  <c r="D7238" i="11"/>
  <c r="D7234" i="11"/>
  <c r="D7230" i="11"/>
  <c r="D7226" i="11"/>
  <c r="D7222" i="11"/>
  <c r="D7218" i="11"/>
  <c r="D7214" i="11"/>
  <c r="D7210" i="11"/>
  <c r="D7206" i="11"/>
  <c r="D7202" i="11"/>
  <c r="D7198" i="11"/>
  <c r="D7194" i="11"/>
  <c r="D7190" i="11"/>
  <c r="D7186" i="11"/>
  <c r="D7182" i="11"/>
  <c r="D7178" i="11"/>
  <c r="D7174" i="11"/>
  <c r="D7170" i="11"/>
  <c r="D7166" i="11"/>
  <c r="D7162" i="11"/>
  <c r="D7158" i="11"/>
  <c r="D7154" i="11"/>
  <c r="D7150" i="11"/>
  <c r="D7146" i="11"/>
  <c r="D7142" i="11"/>
  <c r="D7138" i="11"/>
  <c r="D7134" i="11"/>
  <c r="D7130" i="11"/>
  <c r="D7126" i="11"/>
  <c r="D7122" i="11"/>
  <c r="D7118" i="11"/>
  <c r="D7114" i="11"/>
  <c r="D7110" i="11"/>
  <c r="D7106" i="11"/>
  <c r="D7102" i="11"/>
  <c r="D7098" i="11"/>
  <c r="D7094" i="11"/>
  <c r="D7090" i="11"/>
  <c r="D7086" i="11"/>
  <c r="D7082" i="11"/>
  <c r="D7078" i="11"/>
  <c r="D7074" i="11"/>
  <c r="D7070" i="11"/>
  <c r="D7066" i="11"/>
  <c r="D7062" i="11"/>
  <c r="D7058" i="11"/>
  <c r="D7054" i="11"/>
  <c r="D7050" i="11"/>
  <c r="D7046" i="11"/>
  <c r="D7042" i="11"/>
  <c r="D7038" i="11"/>
  <c r="D7034" i="11"/>
  <c r="D7030" i="11"/>
  <c r="D7026" i="11"/>
  <c r="D7022" i="11"/>
  <c r="D7018" i="11"/>
  <c r="D7014" i="11"/>
  <c r="D7010" i="11"/>
  <c r="D7006" i="11"/>
  <c r="D7002" i="11"/>
  <c r="D6998" i="11"/>
  <c r="D6994" i="11"/>
  <c r="D6990" i="11"/>
  <c r="D6986" i="11"/>
  <c r="D6982" i="11"/>
  <c r="D6978" i="11"/>
  <c r="D6974" i="11"/>
  <c r="D6970" i="11"/>
  <c r="D6966" i="11"/>
  <c r="D6962" i="11"/>
  <c r="D6958" i="11"/>
  <c r="D6954" i="11"/>
  <c r="D6950" i="11"/>
  <c r="D6946" i="11"/>
  <c r="D6942" i="11"/>
  <c r="D6938" i="11"/>
  <c r="D6934" i="11"/>
  <c r="D6930" i="11"/>
  <c r="D6926" i="11"/>
  <c r="D6922" i="11"/>
  <c r="D6918" i="11"/>
  <c r="D6914" i="11"/>
  <c r="D6910" i="11"/>
  <c r="D6906" i="11"/>
  <c r="D6902" i="11"/>
  <c r="D6898" i="11"/>
  <c r="D6894" i="11"/>
  <c r="D6890" i="11"/>
  <c r="D6886" i="11"/>
  <c r="D6882" i="11"/>
  <c r="D6878" i="11"/>
  <c r="D6874" i="11"/>
  <c r="D6870" i="11"/>
  <c r="D6866" i="11"/>
  <c r="D6862" i="11"/>
  <c r="D6858" i="11"/>
  <c r="D6854" i="11"/>
  <c r="D6850" i="11"/>
  <c r="D6846" i="11"/>
  <c r="D6842" i="11"/>
  <c r="D6838" i="11"/>
  <c r="D6834" i="11"/>
  <c r="D6830" i="11"/>
  <c r="D6826" i="11"/>
  <c r="D6822" i="11"/>
  <c r="D6818" i="11"/>
  <c r="D6814" i="11"/>
  <c r="D6810" i="11"/>
  <c r="D6806" i="11"/>
  <c r="D6802" i="11"/>
  <c r="D6798" i="11"/>
  <c r="D6794" i="11"/>
  <c r="D6790" i="11"/>
  <c r="D6786" i="11"/>
  <c r="D6782" i="11"/>
  <c r="D6778" i="11"/>
  <c r="D6774" i="11"/>
  <c r="D6770" i="11"/>
  <c r="D6766" i="11"/>
  <c r="D6762" i="11"/>
  <c r="D6758" i="11"/>
  <c r="D6754" i="11"/>
  <c r="D6750" i="11"/>
  <c r="D6746" i="11"/>
  <c r="D6742" i="11"/>
  <c r="D6738" i="11"/>
  <c r="D6734" i="11"/>
  <c r="D6730" i="11"/>
  <c r="D6726" i="11"/>
  <c r="D6722" i="11"/>
  <c r="D6718" i="11"/>
  <c r="D6714" i="11"/>
  <c r="D6710" i="11"/>
  <c r="D6706" i="11"/>
  <c r="D6702" i="11"/>
  <c r="D6698" i="11"/>
  <c r="D6694" i="11"/>
  <c r="D6690" i="11"/>
  <c r="D6686" i="11"/>
  <c r="D6682" i="11"/>
  <c r="D6678" i="11"/>
  <c r="D6674" i="11"/>
  <c r="D6670" i="11"/>
  <c r="D6666" i="11"/>
  <c r="D6662" i="11"/>
  <c r="D6658" i="11"/>
  <c r="D6654" i="11"/>
  <c r="D6650" i="11"/>
  <c r="D6646" i="11"/>
  <c r="D6642" i="11"/>
  <c r="D6638" i="11"/>
  <c r="D6634" i="11"/>
  <c r="D6630" i="11"/>
  <c r="D6626" i="11"/>
  <c r="D6622" i="11"/>
  <c r="D6618" i="11"/>
  <c r="D6614" i="11"/>
  <c r="D6610" i="11"/>
  <c r="D6606" i="11"/>
  <c r="D6602" i="11"/>
  <c r="D6598" i="11"/>
  <c r="D6594" i="11"/>
  <c r="D6590" i="11"/>
  <c r="D6586" i="11"/>
  <c r="D6582" i="11"/>
  <c r="D6578" i="11"/>
  <c r="D6574" i="11"/>
  <c r="D6570" i="11"/>
  <c r="D6566" i="11"/>
  <c r="D6562" i="11"/>
  <c r="D6558" i="11"/>
  <c r="D6554" i="11"/>
  <c r="D6550" i="11"/>
  <c r="D6546" i="11"/>
  <c r="D6542" i="11"/>
  <c r="D6538" i="11"/>
  <c r="D6534" i="11"/>
  <c r="D6530" i="11"/>
  <c r="D6526" i="11"/>
  <c r="D6522" i="11"/>
  <c r="D6518" i="11"/>
  <c r="D6514" i="11"/>
  <c r="D6510" i="11"/>
  <c r="D6506" i="11"/>
  <c r="D6502" i="11"/>
  <c r="D6498" i="11"/>
  <c r="D6494" i="11"/>
  <c r="D6490" i="11"/>
  <c r="D6486" i="11"/>
  <c r="D6482" i="11"/>
  <c r="D6478" i="11"/>
  <c r="D6474" i="11"/>
  <c r="D6470" i="11"/>
  <c r="D6466" i="11"/>
  <c r="D6462" i="11"/>
  <c r="D6458" i="11"/>
  <c r="D6454" i="11"/>
  <c r="D6450" i="11"/>
  <c r="D6446" i="11"/>
  <c r="D6442" i="11"/>
  <c r="D6438" i="11"/>
  <c r="D6434" i="11"/>
  <c r="D6430" i="11"/>
  <c r="D6426" i="11"/>
  <c r="D6422" i="11"/>
  <c r="D6418" i="11"/>
  <c r="D6414" i="11"/>
  <c r="D6410" i="11"/>
  <c r="D6406" i="11"/>
  <c r="D6402" i="11"/>
  <c r="D6398" i="11"/>
  <c r="D6394" i="11"/>
  <c r="D6390" i="11"/>
  <c r="D6386" i="11"/>
  <c r="D6382" i="11"/>
  <c r="D6378" i="11"/>
  <c r="D6374" i="11"/>
  <c r="D6370" i="11"/>
  <c r="D6366" i="11"/>
  <c r="D6362" i="11"/>
  <c r="D6358" i="11"/>
  <c r="D6354" i="11"/>
  <c r="D6350" i="11"/>
  <c r="D6346" i="11"/>
  <c r="D6342" i="11"/>
  <c r="D6338" i="11"/>
  <c r="D6334" i="11"/>
  <c r="D6330" i="11"/>
  <c r="D6326" i="11"/>
  <c r="D6322" i="11"/>
  <c r="D6318" i="11"/>
  <c r="D6314" i="11"/>
  <c r="D6310" i="11"/>
  <c r="D6306" i="11"/>
  <c r="D6302" i="11"/>
  <c r="D6298" i="11"/>
  <c r="D6294" i="11"/>
  <c r="D6290" i="11"/>
  <c r="D6286" i="11"/>
  <c r="D6282" i="11"/>
  <c r="D6278" i="11"/>
  <c r="D6274" i="11"/>
  <c r="D6270" i="11"/>
  <c r="D6266" i="11"/>
  <c r="D6262" i="11"/>
  <c r="D6258" i="11"/>
  <c r="D6254" i="11"/>
  <c r="D6250" i="11"/>
  <c r="D6246" i="11"/>
  <c r="D6242" i="11"/>
  <c r="D6238" i="11"/>
  <c r="D6234" i="11"/>
  <c r="D6230" i="11"/>
  <c r="D6226" i="11"/>
  <c r="D6222" i="11"/>
  <c r="D6218" i="11"/>
  <c r="D6214" i="11"/>
  <c r="D6210" i="11"/>
  <c r="D6206" i="11"/>
  <c r="D6202" i="11"/>
  <c r="D6198" i="11"/>
  <c r="D6194" i="11"/>
  <c r="D6190" i="11"/>
  <c r="D6186" i="11"/>
  <c r="D6182" i="11"/>
  <c r="D6178" i="11"/>
  <c r="D6174" i="11"/>
  <c r="D6170" i="11"/>
  <c r="D6166" i="11"/>
  <c r="D6162" i="11"/>
  <c r="D6158" i="11"/>
  <c r="D6154" i="11"/>
  <c r="D6150" i="11"/>
  <c r="D6146" i="11"/>
  <c r="D6142" i="11"/>
  <c r="D6138" i="11"/>
  <c r="D6134" i="11"/>
  <c r="D6130" i="11"/>
  <c r="D6126" i="11"/>
  <c r="D6122" i="11"/>
  <c r="D6118" i="11"/>
  <c r="D6114" i="11"/>
  <c r="D6110" i="11"/>
  <c r="D6106" i="11"/>
  <c r="D6102" i="11"/>
  <c r="D6098" i="11"/>
  <c r="D6094" i="11"/>
  <c r="D6090" i="11"/>
  <c r="D6086" i="11"/>
  <c r="D6082" i="11"/>
  <c r="D6078" i="11"/>
  <c r="D6074" i="11"/>
  <c r="D6070" i="11"/>
  <c r="D6066" i="11"/>
  <c r="D6062" i="11"/>
  <c r="D6058" i="11"/>
  <c r="D6054" i="11"/>
  <c r="D6050" i="11"/>
  <c r="D6046" i="11"/>
  <c r="D6042" i="11"/>
  <c r="D6038" i="11"/>
  <c r="D6034" i="11"/>
  <c r="D6030" i="11"/>
  <c r="D6026" i="11"/>
  <c r="D6022" i="11"/>
  <c r="D6018" i="11"/>
  <c r="D6014" i="11"/>
  <c r="D6010" i="11"/>
  <c r="D6006" i="11"/>
  <c r="D6002" i="11"/>
  <c r="D5998" i="11"/>
  <c r="D5994" i="11"/>
  <c r="D5990" i="11"/>
  <c r="D5986" i="11"/>
  <c r="D5982" i="11"/>
  <c r="D5978" i="11"/>
  <c r="D5974" i="11"/>
  <c r="D5970" i="11"/>
  <c r="D5966" i="11"/>
  <c r="D5962" i="11"/>
  <c r="D5958" i="11"/>
  <c r="D5954" i="11"/>
  <c r="D5950" i="11"/>
  <c r="D5946" i="11"/>
  <c r="D5942" i="11"/>
  <c r="D5938" i="11"/>
  <c r="D5934" i="11"/>
  <c r="D5930" i="11"/>
  <c r="D5926" i="11"/>
  <c r="D5922" i="11"/>
  <c r="D5918" i="11"/>
  <c r="D5914" i="11"/>
  <c r="D5910" i="11"/>
  <c r="D5906" i="11"/>
  <c r="D5902" i="11"/>
  <c r="D5898" i="11"/>
  <c r="D5894" i="11"/>
  <c r="D5890" i="11"/>
  <c r="D5886" i="11"/>
  <c r="D5882" i="11"/>
  <c r="D5878" i="11"/>
  <c r="D5874" i="11"/>
  <c r="D5870" i="11"/>
  <c r="D5866" i="11"/>
  <c r="D5862" i="11"/>
  <c r="D5858" i="11"/>
  <c r="D5854" i="11"/>
  <c r="D5850" i="11"/>
  <c r="D5846" i="11"/>
  <c r="D5842" i="11"/>
  <c r="D5838" i="11"/>
  <c r="D5834" i="11"/>
  <c r="D5830" i="11"/>
  <c r="D5826" i="11"/>
  <c r="D5822" i="11"/>
  <c r="D5818" i="11"/>
  <c r="D5814" i="11"/>
  <c r="D5810" i="11"/>
  <c r="D5806" i="11"/>
  <c r="D5802" i="11"/>
  <c r="D5798" i="11"/>
  <c r="D5794" i="11"/>
  <c r="D5790" i="11"/>
  <c r="D5786" i="11"/>
  <c r="D5782" i="11"/>
  <c r="D5778" i="11"/>
  <c r="D5774" i="11"/>
  <c r="D5770" i="11"/>
  <c r="D5766" i="11"/>
  <c r="D5762" i="11"/>
  <c r="D5758" i="11"/>
  <c r="D5754" i="11"/>
  <c r="D5750" i="11"/>
  <c r="D5746" i="11"/>
  <c r="D5742" i="11"/>
  <c r="D5738" i="11"/>
  <c r="D5734" i="11"/>
  <c r="D5730" i="11"/>
  <c r="D5726" i="11"/>
  <c r="D5722" i="11"/>
  <c r="D5718" i="11"/>
  <c r="D5714" i="11"/>
  <c r="D5710" i="11"/>
  <c r="D5706" i="11"/>
  <c r="D5702" i="11"/>
  <c r="D5698" i="11"/>
  <c r="D5694" i="11"/>
  <c r="D5690" i="11"/>
  <c r="D5686" i="11"/>
  <c r="D5682" i="11"/>
  <c r="D5678" i="11"/>
  <c r="D5674" i="11"/>
  <c r="D5670" i="11"/>
  <c r="D5666" i="11"/>
  <c r="D5662" i="11"/>
  <c r="D5658" i="11"/>
  <c r="D5654" i="11"/>
  <c r="D5650" i="11"/>
  <c r="D5646" i="11"/>
  <c r="D5642" i="11"/>
  <c r="D5638" i="11"/>
  <c r="D5634" i="11"/>
  <c r="D5630" i="11"/>
  <c r="D5626" i="11"/>
  <c r="D5622" i="11"/>
  <c r="D5618" i="11"/>
  <c r="D5614" i="11"/>
  <c r="D5610" i="11"/>
  <c r="D5606" i="11"/>
  <c r="D5602" i="11"/>
  <c r="D5598" i="11"/>
  <c r="D5594" i="11"/>
  <c r="D5590" i="11"/>
  <c r="D5586" i="11"/>
  <c r="D5582" i="11"/>
  <c r="D5578" i="11"/>
  <c r="D5574" i="11"/>
  <c r="D5570" i="11"/>
  <c r="D5566" i="11"/>
  <c r="D5562" i="11"/>
  <c r="D5558" i="11"/>
  <c r="D5554" i="11"/>
  <c r="D5550" i="11"/>
  <c r="D5546" i="11"/>
  <c r="D5542" i="11"/>
  <c r="D5538" i="11"/>
  <c r="D5534" i="11"/>
  <c r="D5530" i="11"/>
  <c r="D5526" i="11"/>
  <c r="D5522" i="11"/>
  <c r="D5518" i="11"/>
  <c r="D5514" i="11"/>
  <c r="D5510" i="11"/>
  <c r="D5506" i="11"/>
  <c r="D5502" i="11"/>
  <c r="D5498" i="11"/>
  <c r="D5494" i="11"/>
  <c r="D5490" i="11"/>
  <c r="D5486" i="11"/>
  <c r="D5482" i="11"/>
  <c r="D5478" i="11"/>
  <c r="D5474" i="11"/>
  <c r="D5470" i="11"/>
  <c r="D5466" i="11"/>
  <c r="D5462" i="11"/>
  <c r="D5458" i="11"/>
  <c r="D5454" i="11"/>
  <c r="D5450" i="11"/>
  <c r="D5446" i="11"/>
  <c r="D5442" i="11"/>
  <c r="D5438" i="11"/>
  <c r="D5434" i="11"/>
  <c r="D5430" i="11"/>
  <c r="D5426" i="11"/>
  <c r="D5422" i="11"/>
  <c r="D5418" i="11"/>
  <c r="D5414" i="11"/>
  <c r="D5410" i="11"/>
  <c r="D5406" i="11"/>
  <c r="D5402" i="11"/>
  <c r="D5398" i="11"/>
  <c r="D5394" i="11"/>
  <c r="D5390" i="11"/>
  <c r="D5386" i="11"/>
  <c r="D5382" i="11"/>
  <c r="D5378" i="11"/>
  <c r="D5374" i="11"/>
  <c r="D5370" i="11"/>
  <c r="D5366" i="11"/>
  <c r="D5362" i="11"/>
  <c r="D5358" i="11"/>
  <c r="D5354" i="11"/>
  <c r="D5350" i="11"/>
  <c r="D5346" i="11"/>
  <c r="D5342" i="11"/>
  <c r="D5338" i="11"/>
  <c r="D5334" i="11"/>
  <c r="D5330" i="11"/>
  <c r="D5326" i="11"/>
  <c r="D5322" i="11"/>
  <c r="D5318" i="11"/>
  <c r="D5314" i="11"/>
  <c r="D5310" i="11"/>
  <c r="D5306" i="11"/>
  <c r="D5302" i="11"/>
  <c r="D5298" i="11"/>
  <c r="D5294" i="11"/>
  <c r="D5290" i="11"/>
  <c r="D5286" i="11"/>
  <c r="D5282" i="11"/>
  <c r="D5278" i="11"/>
  <c r="D5274" i="11"/>
  <c r="D5270" i="11"/>
  <c r="D5266" i="11"/>
  <c r="D5262" i="11"/>
  <c r="D5258" i="11"/>
  <c r="D5254" i="11"/>
  <c r="D5250" i="11"/>
  <c r="D5246" i="11"/>
  <c r="D5242" i="11"/>
  <c r="D5238" i="11"/>
  <c r="D5234" i="11"/>
  <c r="D5230" i="11"/>
  <c r="D5226" i="11"/>
  <c r="D5222" i="11"/>
  <c r="D5218" i="11"/>
  <c r="D5214" i="11"/>
  <c r="D5210" i="11"/>
  <c r="D5206" i="11"/>
  <c r="D5202" i="11"/>
  <c r="D5198" i="11"/>
  <c r="D5194" i="11"/>
  <c r="D5190" i="11"/>
  <c r="D5186" i="11"/>
  <c r="D5182" i="11"/>
  <c r="D5178" i="11"/>
  <c r="D5174" i="11"/>
  <c r="D5170" i="11"/>
  <c r="D5166" i="11"/>
  <c r="D5162" i="11"/>
  <c r="D5158" i="11"/>
  <c r="D5154" i="11"/>
  <c r="D5150" i="11"/>
  <c r="D5146" i="11"/>
  <c r="D5142" i="11"/>
  <c r="D5138" i="11"/>
  <c r="D5134" i="11"/>
  <c r="D5130" i="11"/>
  <c r="D5126" i="11"/>
  <c r="D5122" i="11"/>
  <c r="D5118" i="11"/>
  <c r="D5114" i="11"/>
  <c r="D5110" i="11"/>
  <c r="D5106" i="11"/>
  <c r="D5102" i="11"/>
  <c r="D5098" i="11"/>
  <c r="D5094" i="11"/>
  <c r="D5090" i="11"/>
  <c r="D5086" i="11"/>
  <c r="D5082" i="11"/>
  <c r="D5078" i="11"/>
  <c r="D5074" i="11"/>
  <c r="D5070" i="11"/>
  <c r="D5066" i="11"/>
  <c r="D5062" i="11"/>
  <c r="D5058" i="11"/>
  <c r="D5054" i="11"/>
  <c r="D5050" i="11"/>
  <c r="D5046" i="11"/>
  <c r="D5042" i="11"/>
  <c r="D5038" i="11"/>
  <c r="D5034" i="11"/>
  <c r="D5030" i="11"/>
  <c r="D5026" i="11"/>
  <c r="D5022" i="11"/>
  <c r="D5018" i="11"/>
  <c r="D5014" i="11"/>
  <c r="D5010" i="11"/>
  <c r="D5006" i="11"/>
  <c r="D5002" i="11"/>
  <c r="D4998" i="11"/>
  <c r="D4994" i="11"/>
  <c r="D4990" i="11"/>
  <c r="D4986" i="11"/>
  <c r="D4982" i="11"/>
  <c r="D4978" i="11"/>
  <c r="D4974" i="11"/>
  <c r="D4970" i="11"/>
  <c r="D4966" i="11"/>
  <c r="D4962" i="11"/>
  <c r="D4958" i="11"/>
  <c r="D4954" i="11"/>
  <c r="D4950" i="11"/>
  <c r="D4946" i="11"/>
  <c r="D4942" i="11"/>
  <c r="D4938" i="11"/>
  <c r="D4934" i="11"/>
  <c r="D4930" i="11"/>
  <c r="D4926" i="11"/>
  <c r="D4922" i="11"/>
  <c r="D4918" i="11"/>
  <c r="D4914" i="11"/>
  <c r="D4910" i="11"/>
  <c r="D4906" i="11"/>
  <c r="D4902" i="11"/>
  <c r="D4898" i="11"/>
  <c r="D4894" i="11"/>
  <c r="D4890" i="11"/>
  <c r="D4886" i="11"/>
  <c r="D4882" i="11"/>
  <c r="D4878" i="11"/>
  <c r="D4874" i="11"/>
  <c r="D4870" i="11"/>
  <c r="D4866" i="11"/>
  <c r="D4862" i="11"/>
  <c r="D4858" i="11"/>
  <c r="D4854" i="11"/>
  <c r="D4850" i="11"/>
  <c r="D4846" i="11"/>
  <c r="D4842" i="11"/>
  <c r="D4838" i="11"/>
  <c r="D4834" i="11"/>
  <c r="D4830" i="11"/>
  <c r="D4826" i="11"/>
  <c r="D4822" i="11"/>
  <c r="D4818" i="11"/>
  <c r="D4814" i="11"/>
  <c r="D4810" i="11"/>
  <c r="D4806" i="11"/>
  <c r="D4802" i="11"/>
  <c r="D4798" i="11"/>
  <c r="D4794" i="11"/>
  <c r="D4790" i="11"/>
  <c r="D4786" i="11"/>
  <c r="D4782" i="11"/>
  <c r="D4778" i="11"/>
  <c r="D4774" i="11"/>
  <c r="D4770" i="11"/>
  <c r="D4766" i="11"/>
  <c r="D4762" i="11"/>
  <c r="D4758" i="11"/>
  <c r="D4754" i="11"/>
  <c r="D4750" i="11"/>
  <c r="D4746" i="11"/>
  <c r="D4742" i="11"/>
  <c r="D4738" i="11"/>
  <c r="D4734" i="11"/>
  <c r="D4730" i="11"/>
  <c r="D4726" i="11"/>
  <c r="D4722" i="11"/>
  <c r="D4718" i="11"/>
  <c r="D4714" i="11"/>
  <c r="D4710" i="11"/>
  <c r="D4706" i="11"/>
  <c r="D4702" i="11"/>
  <c r="D4698" i="11"/>
  <c r="D4694" i="11"/>
  <c r="D4690" i="11"/>
  <c r="D4686" i="11"/>
  <c r="D4682" i="11"/>
  <c r="D4678" i="11"/>
  <c r="D4674" i="11"/>
  <c r="D4670" i="11"/>
  <c r="D4666" i="11"/>
  <c r="D4662" i="11"/>
  <c r="D4658" i="11"/>
  <c r="D4654" i="11"/>
  <c r="D4650" i="11"/>
  <c r="D4646" i="11"/>
  <c r="D4642" i="11"/>
  <c r="D4638" i="11"/>
  <c r="D4634" i="11"/>
  <c r="D4630" i="11"/>
  <c r="D4626" i="11"/>
  <c r="D4622" i="11"/>
  <c r="D4618" i="11"/>
  <c r="D4614" i="11"/>
  <c r="D4610" i="11"/>
  <c r="D4606" i="11"/>
  <c r="D4602" i="11"/>
  <c r="D4598" i="11"/>
  <c r="D4594" i="11"/>
  <c r="D4590" i="11"/>
  <c r="D4586" i="11"/>
  <c r="D4582" i="11"/>
  <c r="D4578" i="11"/>
  <c r="D4574" i="11"/>
  <c r="D4570" i="11"/>
  <c r="D4566" i="11"/>
  <c r="D4562" i="11"/>
  <c r="D4558" i="11"/>
  <c r="D4554" i="11"/>
  <c r="D4550" i="11"/>
  <c r="D4546" i="11"/>
  <c r="D4542" i="11"/>
  <c r="D4538" i="11"/>
  <c r="D4534" i="11"/>
  <c r="D4530" i="11"/>
  <c r="D4526" i="11"/>
  <c r="D4522" i="11"/>
  <c r="D4518" i="11"/>
  <c r="D4514" i="11"/>
  <c r="D4510" i="11"/>
  <c r="D4506" i="11"/>
  <c r="D4502" i="11"/>
  <c r="D4498" i="11"/>
  <c r="D4494" i="11"/>
  <c r="D4490" i="11"/>
  <c r="D4486" i="11"/>
  <c r="D4482" i="11"/>
  <c r="D4478" i="11"/>
  <c r="D4474" i="11"/>
  <c r="D4470" i="11"/>
  <c r="D4466" i="11"/>
  <c r="D4462" i="11"/>
  <c r="D4458" i="11"/>
  <c r="D4454" i="11"/>
  <c r="D4450" i="11"/>
  <c r="D4446" i="11"/>
  <c r="D4442" i="11"/>
  <c r="D4438" i="11"/>
  <c r="D4434" i="11"/>
  <c r="D4430" i="11"/>
  <c r="D4426" i="11"/>
  <c r="D4422" i="11"/>
  <c r="D4418" i="11"/>
  <c r="D4414" i="11"/>
  <c r="D4410" i="11"/>
  <c r="D4406" i="11"/>
  <c r="D4402" i="11"/>
  <c r="D4398" i="11"/>
  <c r="D4394" i="11"/>
  <c r="D4390" i="11"/>
  <c r="D4386" i="11"/>
  <c r="D4382" i="11"/>
  <c r="D4378" i="11"/>
  <c r="D4374" i="11"/>
  <c r="D4370" i="11"/>
  <c r="D4366" i="11"/>
  <c r="D4362" i="11"/>
  <c r="D4358" i="11"/>
  <c r="D4354" i="11"/>
  <c r="D4350" i="11"/>
  <c r="D4346" i="11"/>
  <c r="D4342" i="11"/>
  <c r="D4338" i="11"/>
  <c r="D4334" i="11"/>
  <c r="D4330" i="11"/>
  <c r="D4326" i="11"/>
  <c r="D4322" i="11"/>
  <c r="D4318" i="11"/>
  <c r="D4314" i="11"/>
  <c r="D4310" i="11"/>
  <c r="D4306" i="11"/>
  <c r="D4302" i="11"/>
  <c r="D4298" i="11"/>
  <c r="D4294" i="11"/>
  <c r="D4290" i="11"/>
  <c r="D4286" i="11"/>
  <c r="D4282" i="11"/>
  <c r="D4278" i="11"/>
  <c r="D4274" i="11"/>
  <c r="D4270" i="11"/>
  <c r="D4266" i="11"/>
  <c r="D4262" i="11"/>
  <c r="D4258" i="11"/>
  <c r="D4254" i="11"/>
  <c r="D4250" i="11"/>
  <c r="D4246" i="11"/>
  <c r="D4242" i="11"/>
  <c r="D4238" i="11"/>
  <c r="D4234" i="11"/>
  <c r="D4230" i="11"/>
  <c r="D4226" i="11"/>
  <c r="D4222" i="11"/>
  <c r="D4218" i="11"/>
  <c r="D4214" i="11"/>
  <c r="D4210" i="11"/>
  <c r="D4206" i="11"/>
  <c r="D4202" i="11"/>
  <c r="D4198" i="11"/>
  <c r="D4194" i="11"/>
  <c r="D4190" i="11"/>
  <c r="D4186" i="11"/>
  <c r="D4182" i="11"/>
  <c r="D4178" i="11"/>
  <c r="D4174" i="11"/>
  <c r="D4170" i="11"/>
  <c r="D4166" i="11"/>
  <c r="D4162" i="11"/>
  <c r="D4158" i="11"/>
  <c r="D4154" i="11"/>
  <c r="D4150" i="11"/>
  <c r="D4146" i="11"/>
  <c r="D4142" i="11"/>
  <c r="D4138" i="11"/>
  <c r="D4134" i="11"/>
  <c r="D4130" i="11"/>
  <c r="D4126" i="11"/>
  <c r="D4122" i="11"/>
  <c r="D4118" i="11"/>
  <c r="D4114" i="11"/>
  <c r="D4110" i="11"/>
  <c r="D4106" i="11"/>
  <c r="D4102" i="11"/>
  <c r="D4098" i="11"/>
  <c r="D4094" i="11"/>
  <c r="D4090" i="11"/>
  <c r="D4086" i="11"/>
  <c r="D4082" i="11"/>
  <c r="D4078" i="11"/>
  <c r="D4074" i="11"/>
  <c r="D4070" i="11"/>
  <c r="D4066" i="11"/>
  <c r="D4062" i="11"/>
  <c r="D4058" i="11"/>
  <c r="D4054" i="11"/>
  <c r="D4050" i="11"/>
  <c r="D4046" i="11"/>
  <c r="D4042" i="11"/>
  <c r="D4038" i="11"/>
  <c r="D4034" i="11"/>
  <c r="D4030" i="11"/>
  <c r="D4026" i="11"/>
  <c r="D4022" i="11"/>
  <c r="D4018" i="11"/>
  <c r="D4014" i="11"/>
  <c r="D4010" i="11"/>
  <c r="D4006" i="11"/>
  <c r="D4002" i="11"/>
  <c r="D3998" i="11"/>
  <c r="D3994" i="11"/>
  <c r="D3990" i="11"/>
  <c r="D3986" i="11"/>
  <c r="D3982" i="11"/>
  <c r="D3978" i="11"/>
  <c r="D3974" i="11"/>
  <c r="D3970" i="11"/>
  <c r="D3966" i="11"/>
  <c r="D3962" i="11"/>
  <c r="D3958" i="11"/>
  <c r="D3954" i="11"/>
  <c r="D3950" i="11"/>
  <c r="D3946" i="11"/>
  <c r="D3942" i="11"/>
  <c r="D3938" i="11"/>
  <c r="D3934" i="11"/>
  <c r="D3930" i="11"/>
  <c r="D3926" i="11"/>
  <c r="D3922" i="11"/>
  <c r="D3918" i="11"/>
  <c r="D3914" i="11"/>
  <c r="D3910" i="11"/>
  <c r="D3906" i="11"/>
  <c r="D3902" i="11"/>
  <c r="D3898" i="11"/>
  <c r="D3894" i="11"/>
  <c r="D3890" i="11"/>
  <c r="D3886" i="11"/>
  <c r="D3882" i="11"/>
  <c r="D3878" i="11"/>
  <c r="D3874" i="11"/>
  <c r="D3870" i="11"/>
  <c r="D3866" i="11"/>
  <c r="D3862" i="11"/>
  <c r="D3858" i="11"/>
  <c r="D3854" i="11"/>
  <c r="D3850" i="11"/>
  <c r="D3846" i="11"/>
  <c r="D3842" i="11"/>
  <c r="D3838" i="11"/>
  <c r="D3834" i="11"/>
  <c r="D3830" i="11"/>
  <c r="D3826" i="11"/>
  <c r="D3822" i="11"/>
  <c r="D3818" i="11"/>
  <c r="D3814" i="11"/>
  <c r="D3810" i="11"/>
  <c r="D3806" i="11"/>
  <c r="D3802" i="11"/>
  <c r="D3798" i="11"/>
  <c r="D3794" i="11"/>
  <c r="D3790" i="11"/>
  <c r="D3786" i="11"/>
  <c r="D3782" i="11"/>
  <c r="D3778" i="11"/>
  <c r="D3774" i="11"/>
  <c r="D3770" i="11"/>
  <c r="D3766" i="11"/>
  <c r="D3762" i="11"/>
  <c r="D3758" i="11"/>
  <c r="D3754" i="11"/>
  <c r="D3750" i="11"/>
  <c r="D3746" i="11"/>
  <c r="D3742" i="11"/>
  <c r="D3738" i="11"/>
  <c r="D3734" i="11"/>
  <c r="D3730" i="11"/>
  <c r="D3726" i="11"/>
  <c r="D3722" i="11"/>
  <c r="D3718" i="11"/>
  <c r="D3714" i="11"/>
  <c r="D3710" i="11"/>
  <c r="D3706" i="11"/>
  <c r="D3702" i="11"/>
  <c r="D3698" i="11"/>
  <c r="D3694" i="11"/>
  <c r="D3690" i="11"/>
  <c r="D3686" i="11"/>
  <c r="D3682" i="11"/>
  <c r="D3678" i="11"/>
  <c r="D3674" i="11"/>
  <c r="D3670" i="11"/>
  <c r="D3666" i="11"/>
  <c r="D3662" i="11"/>
  <c r="D3658" i="11"/>
  <c r="D3654" i="11"/>
  <c r="D3650" i="11"/>
  <c r="D3646" i="11"/>
  <c r="D3642" i="11"/>
  <c r="D3638" i="11"/>
  <c r="D3634" i="11"/>
  <c r="D3630" i="11"/>
  <c r="D3626" i="11"/>
  <c r="D3622" i="11"/>
  <c r="D3618" i="11"/>
  <c r="D3614" i="11"/>
  <c r="D3610" i="11"/>
  <c r="D3606" i="11"/>
  <c r="D3602" i="11"/>
  <c r="D3598" i="11"/>
  <c r="D3594" i="11"/>
  <c r="D3590" i="11"/>
  <c r="D3586" i="11"/>
  <c r="D3582" i="11"/>
  <c r="D3578" i="11"/>
  <c r="D3574" i="11"/>
  <c r="D3570" i="11"/>
  <c r="D3566" i="11"/>
  <c r="D3562" i="11"/>
  <c r="D3558" i="11"/>
  <c r="D3554" i="11"/>
  <c r="D3550" i="11"/>
  <c r="D3546" i="11"/>
  <c r="D3542" i="11"/>
  <c r="D3538" i="11"/>
  <c r="D3534" i="11"/>
  <c r="D3530" i="11"/>
  <c r="D3526" i="11"/>
  <c r="D3522" i="11"/>
  <c r="D3518" i="11"/>
  <c r="D3514" i="11"/>
  <c r="D3510" i="11"/>
  <c r="D3506" i="11"/>
  <c r="D3502" i="11"/>
  <c r="D3498" i="11"/>
  <c r="D3494" i="11"/>
  <c r="D3490" i="11"/>
  <c r="D3486" i="11"/>
  <c r="D3482" i="11"/>
  <c r="D3478" i="11"/>
  <c r="D3474" i="11"/>
  <c r="D3470" i="11"/>
  <c r="D3466" i="11"/>
  <c r="D3462" i="11"/>
  <c r="D3458" i="11"/>
  <c r="D3454" i="11"/>
  <c r="D3450" i="11"/>
  <c r="D3446" i="11"/>
  <c r="D3442" i="11"/>
  <c r="D3438" i="11"/>
  <c r="D3434" i="11"/>
  <c r="D3430" i="11"/>
  <c r="D3426" i="11"/>
  <c r="D3422" i="11"/>
  <c r="D3418" i="11"/>
  <c r="D3414" i="11"/>
  <c r="D3410" i="11"/>
  <c r="D3406" i="11"/>
  <c r="D3402" i="11"/>
  <c r="D3398" i="11"/>
  <c r="D3394" i="11"/>
  <c r="D3390" i="11"/>
  <c r="D3386" i="11"/>
  <c r="D3382" i="11"/>
  <c r="D3378" i="11"/>
  <c r="D3374" i="11"/>
  <c r="D3370" i="11"/>
  <c r="D3366" i="11"/>
  <c r="D3362" i="11"/>
  <c r="D3358" i="11"/>
  <c r="D3354" i="11"/>
  <c r="D3350" i="11"/>
  <c r="D3346" i="11"/>
  <c r="D3342" i="11"/>
  <c r="D3338" i="11"/>
  <c r="D3334" i="11"/>
  <c r="D3330" i="11"/>
  <c r="D3326" i="11"/>
  <c r="D3322" i="11"/>
  <c r="D3318" i="11"/>
  <c r="D3314" i="11"/>
  <c r="D3310" i="11"/>
  <c r="D3306" i="11"/>
  <c r="D3302" i="11"/>
  <c r="D3298" i="11"/>
  <c r="D3294" i="11"/>
  <c r="D3290" i="11"/>
  <c r="D3286" i="11"/>
  <c r="D3282" i="11"/>
  <c r="D3278" i="11"/>
  <c r="D3274" i="11"/>
  <c r="D3270" i="11"/>
  <c r="D3266" i="11"/>
  <c r="D3262" i="11"/>
  <c r="D3258" i="11"/>
  <c r="D3254" i="11"/>
  <c r="D3250" i="11"/>
  <c r="D3246" i="11"/>
  <c r="D3242" i="11"/>
  <c r="D3238" i="11"/>
  <c r="D3234" i="11"/>
  <c r="D3230" i="11"/>
  <c r="D3226" i="11"/>
  <c r="D3222" i="11"/>
  <c r="D3218" i="11"/>
  <c r="D3214" i="11"/>
  <c r="D3210" i="11"/>
  <c r="D3206" i="11"/>
  <c r="D3202" i="11"/>
  <c r="D3198" i="11"/>
  <c r="D3194" i="11"/>
  <c r="D3190" i="11"/>
  <c r="D3186" i="11"/>
  <c r="D3182" i="11"/>
  <c r="D3178" i="11"/>
  <c r="D3174" i="11"/>
  <c r="D3170" i="11"/>
  <c r="D3166" i="11"/>
  <c r="D3162" i="11"/>
  <c r="D3158" i="11"/>
  <c r="D3154" i="11"/>
  <c r="D3150" i="11"/>
  <c r="D3146" i="11"/>
  <c r="D3142" i="11"/>
  <c r="D3138" i="11"/>
  <c r="D3134" i="11"/>
  <c r="D3130" i="11"/>
  <c r="D3126" i="11"/>
  <c r="D3122" i="11"/>
  <c r="D3118" i="11"/>
  <c r="D3114" i="11"/>
  <c r="D3110" i="11"/>
  <c r="D3106" i="11"/>
  <c r="D3102" i="11"/>
  <c r="D3098" i="11"/>
  <c r="D3094" i="11"/>
  <c r="D3090" i="11"/>
  <c r="D3086" i="11"/>
  <c r="D3082" i="11"/>
  <c r="D3078" i="11"/>
  <c r="D3074" i="11"/>
  <c r="D3070" i="11"/>
  <c r="D3066" i="11"/>
  <c r="D3062" i="11"/>
  <c r="D3058" i="11"/>
  <c r="D3054" i="11"/>
  <c r="D3050" i="11"/>
  <c r="D3046" i="11"/>
  <c r="D3042" i="11"/>
  <c r="D3038" i="11"/>
  <c r="D3034" i="11"/>
  <c r="D3030" i="11"/>
  <c r="D3026" i="11"/>
  <c r="D3022" i="11"/>
  <c r="D3018" i="11"/>
  <c r="D3014" i="11"/>
  <c r="D3010" i="11"/>
  <c r="D3006" i="11"/>
  <c r="D3002" i="11"/>
  <c r="D2998" i="11"/>
  <c r="D2994" i="11"/>
  <c r="D2990" i="11"/>
  <c r="D2986" i="11"/>
  <c r="D2982" i="11"/>
  <c r="D2978" i="11"/>
  <c r="D2974" i="11"/>
  <c r="D2970" i="11"/>
  <c r="D2966" i="11"/>
  <c r="D2962" i="11"/>
  <c r="D2958" i="11"/>
  <c r="D2954" i="11"/>
  <c r="D2950" i="11"/>
  <c r="D2946" i="11"/>
  <c r="D2942" i="11"/>
  <c r="D2938" i="11"/>
  <c r="D2934" i="11"/>
  <c r="D2930" i="11"/>
  <c r="D2926" i="11"/>
  <c r="D2922" i="11"/>
  <c r="D2918" i="11"/>
  <c r="D2914" i="11"/>
  <c r="D2910" i="11"/>
  <c r="D2906" i="11"/>
  <c r="D2902" i="11"/>
  <c r="D2898" i="11"/>
  <c r="D2894" i="11"/>
  <c r="D2890" i="11"/>
  <c r="D2886" i="11"/>
  <c r="D2882" i="11"/>
  <c r="D2878" i="11"/>
  <c r="D2874" i="11"/>
  <c r="D2870" i="11"/>
  <c r="D2866" i="11"/>
  <c r="D2862" i="11"/>
  <c r="D2858" i="11"/>
  <c r="D2854" i="11"/>
  <c r="D2850" i="11"/>
  <c r="D2846" i="11"/>
  <c r="D2842" i="11"/>
  <c r="D2838" i="11"/>
  <c r="D2834" i="11"/>
  <c r="D2830" i="11"/>
  <c r="D2826" i="11"/>
  <c r="D2822" i="11"/>
  <c r="D2818" i="11"/>
  <c r="D2814" i="11"/>
  <c r="D2810" i="11"/>
  <c r="D2806" i="11"/>
  <c r="D2802" i="11"/>
  <c r="D2798" i="11"/>
  <c r="D2794" i="11"/>
  <c r="D2790" i="11"/>
  <c r="D2786" i="11"/>
  <c r="D2782" i="11"/>
  <c r="D2778" i="11"/>
  <c r="D2774" i="11"/>
  <c r="D2770" i="11"/>
  <c r="D2766" i="11"/>
  <c r="D2762" i="11"/>
  <c r="D2758" i="11"/>
  <c r="D2754" i="11"/>
  <c r="D2750" i="11"/>
  <c r="D2746" i="11"/>
  <c r="D2742" i="11"/>
  <c r="D2738" i="11"/>
  <c r="D2734" i="11"/>
  <c r="D2730" i="11"/>
  <c r="D2726" i="11"/>
  <c r="D2722" i="11"/>
  <c r="D2718" i="11"/>
  <c r="D2714" i="11"/>
  <c r="D2710" i="11"/>
  <c r="D2706" i="11"/>
  <c r="D2702" i="11"/>
  <c r="D2698" i="11"/>
  <c r="D2694" i="11"/>
  <c r="D2690" i="11"/>
  <c r="D2686" i="11"/>
  <c r="D2682" i="11"/>
  <c r="D2678" i="11"/>
  <c r="D2674" i="11"/>
  <c r="D2670" i="11"/>
  <c r="D2666" i="11"/>
  <c r="D2662" i="11"/>
  <c r="D2658" i="11"/>
  <c r="D2654" i="11"/>
  <c r="D2650" i="11"/>
  <c r="D2646" i="11"/>
  <c r="D2642" i="11"/>
  <c r="D2638" i="11"/>
  <c r="D2634" i="11"/>
  <c r="D2630" i="11"/>
  <c r="D2626" i="11"/>
  <c r="D2622" i="11"/>
  <c r="D2618" i="11"/>
  <c r="D2614" i="11"/>
  <c r="D2610" i="11"/>
  <c r="D2606" i="11"/>
  <c r="D2602" i="11"/>
  <c r="D2598" i="11"/>
  <c r="D2594" i="11"/>
  <c r="D2590" i="11"/>
  <c r="D2586" i="11"/>
  <c r="D2582" i="11"/>
  <c r="D2578" i="11"/>
  <c r="D2574" i="11"/>
  <c r="D2570" i="11"/>
  <c r="D2566" i="11"/>
  <c r="D2562" i="11"/>
  <c r="D2558" i="11"/>
  <c r="D2554" i="11"/>
  <c r="D2550" i="11"/>
  <c r="D2546" i="11"/>
  <c r="D2542" i="11"/>
  <c r="D2538" i="11"/>
  <c r="D2534" i="11"/>
  <c r="D2530" i="11"/>
  <c r="D2526" i="11"/>
  <c r="D2522" i="11"/>
  <c r="D2518" i="11"/>
  <c r="D2514" i="11"/>
  <c r="D2510" i="11"/>
  <c r="D2506" i="11"/>
  <c r="D2502" i="11"/>
  <c r="D2498" i="11"/>
  <c r="D2494" i="11"/>
  <c r="D2490" i="11"/>
  <c r="D2486" i="11"/>
  <c r="D2482" i="11"/>
  <c r="D2478" i="11"/>
  <c r="D2474" i="11"/>
  <c r="D2470" i="11"/>
  <c r="D2466" i="11"/>
  <c r="D2462" i="11"/>
  <c r="D2458" i="11"/>
  <c r="D2454" i="11"/>
  <c r="D2450" i="11"/>
  <c r="D2446" i="11"/>
  <c r="D2442" i="11"/>
  <c r="D2438" i="11"/>
  <c r="D2434" i="11"/>
  <c r="D2430" i="11"/>
  <c r="D2426" i="11"/>
  <c r="D2422" i="11"/>
  <c r="D2418" i="11"/>
  <c r="D2414" i="11"/>
  <c r="D2410" i="11"/>
  <c r="D2406" i="11"/>
  <c r="D2402" i="11"/>
  <c r="D2398" i="11"/>
  <c r="D2394" i="11"/>
  <c r="D2390" i="11"/>
  <c r="D2386" i="11"/>
  <c r="D2382" i="11"/>
  <c r="D2378" i="11"/>
  <c r="D2374" i="11"/>
  <c r="D2370" i="11"/>
  <c r="D2366" i="11"/>
  <c r="D2362" i="11"/>
  <c r="D2358" i="11"/>
  <c r="D2354" i="11"/>
  <c r="D2350" i="11"/>
  <c r="D2346" i="11"/>
  <c r="D2342" i="11"/>
  <c r="D2338" i="11"/>
  <c r="D2334" i="11"/>
  <c r="D2330" i="11"/>
  <c r="D2326" i="11"/>
  <c r="D2322" i="11"/>
  <c r="D2318" i="11"/>
  <c r="D2314" i="11"/>
  <c r="D2310" i="11"/>
  <c r="D2306" i="11"/>
  <c r="D2302" i="11"/>
  <c r="D2298" i="11"/>
  <c r="D2294" i="11"/>
  <c r="D2290" i="11"/>
  <c r="D2286" i="11"/>
  <c r="D2282" i="11"/>
  <c r="D2278" i="11"/>
  <c r="D2274" i="11"/>
  <c r="D2270" i="11"/>
  <c r="D2266" i="11"/>
  <c r="D2262" i="11"/>
  <c r="D2258" i="11"/>
  <c r="D2254" i="11"/>
  <c r="D2250" i="11"/>
  <c r="D2246" i="11"/>
  <c r="D2242" i="11"/>
  <c r="D2238" i="11"/>
  <c r="D2234" i="11"/>
  <c r="D2230" i="11"/>
  <c r="D2226" i="11"/>
  <c r="D2222" i="11"/>
  <c r="D2218" i="11"/>
  <c r="D2214" i="11"/>
  <c r="D2210" i="11"/>
  <c r="D2206" i="11"/>
  <c r="D2202" i="11"/>
  <c r="D2198" i="11"/>
  <c r="D2194" i="11"/>
  <c r="D2190" i="11"/>
  <c r="D2186" i="11"/>
  <c r="D2182" i="11"/>
  <c r="D2178" i="11"/>
  <c r="D2174" i="11"/>
  <c r="D2170" i="11"/>
  <c r="D2166" i="11"/>
  <c r="D2162" i="11"/>
  <c r="D2158" i="11"/>
  <c r="D2154" i="11"/>
  <c r="D2150" i="11"/>
  <c r="D2146" i="11"/>
  <c r="D2142" i="11"/>
  <c r="D2138" i="11"/>
  <c r="D2134" i="11"/>
  <c r="D2130" i="11"/>
  <c r="D2126" i="11"/>
  <c r="D2122" i="11"/>
  <c r="D2118" i="11"/>
  <c r="D2114" i="11"/>
  <c r="D2110" i="11"/>
  <c r="D2106" i="11"/>
  <c r="D2102" i="11"/>
  <c r="D2098" i="11"/>
  <c r="D2094" i="11"/>
  <c r="D2090" i="11"/>
  <c r="D2086" i="11"/>
  <c r="D2082" i="11"/>
  <c r="D2078" i="11"/>
  <c r="D2074" i="11"/>
  <c r="D2070" i="11"/>
  <c r="D2066" i="11"/>
  <c r="D2062" i="11"/>
  <c r="D2058" i="11"/>
  <c r="D2054" i="11"/>
  <c r="D2050" i="11"/>
  <c r="D2046" i="11"/>
  <c r="D2042" i="11"/>
  <c r="D2038" i="11"/>
  <c r="D2034" i="11"/>
  <c r="D2030" i="11"/>
  <c r="D2026" i="11"/>
  <c r="D2022" i="11"/>
  <c r="D2018" i="11"/>
  <c r="D2014" i="11"/>
  <c r="D2010" i="11"/>
  <c r="D2006" i="11"/>
  <c r="D2002" i="11"/>
  <c r="D1998" i="11"/>
  <c r="D1994" i="11"/>
  <c r="D1990" i="11"/>
  <c r="D1986" i="11"/>
  <c r="D1982" i="11"/>
  <c r="D1978" i="11"/>
  <c r="D1974" i="11"/>
  <c r="D1970" i="11"/>
  <c r="D1966" i="11"/>
  <c r="D1962" i="11"/>
  <c r="D1958" i="11"/>
  <c r="D1954" i="11"/>
  <c r="D1950" i="11"/>
  <c r="D1946" i="11"/>
  <c r="D1942" i="11"/>
  <c r="D1938" i="11"/>
  <c r="D1934" i="11"/>
  <c r="D1930" i="11"/>
  <c r="D1926" i="11"/>
  <c r="D1922" i="11"/>
  <c r="D1918" i="11"/>
  <c r="D1914" i="11"/>
  <c r="D1910" i="11"/>
  <c r="D1906" i="11"/>
  <c r="D1902" i="11"/>
  <c r="D1898" i="11"/>
  <c r="D1894" i="11"/>
  <c r="D1890" i="11"/>
  <c r="D1886" i="11"/>
  <c r="D1882" i="11"/>
  <c r="D1878" i="11"/>
  <c r="D1874" i="11"/>
  <c r="D1870" i="11"/>
  <c r="D1866" i="11"/>
  <c r="D1862" i="11"/>
  <c r="D1858" i="11"/>
  <c r="D1854" i="11"/>
  <c r="D1850" i="11"/>
  <c r="D1846" i="11"/>
  <c r="D1842" i="11"/>
  <c r="D1838" i="11"/>
  <c r="D1834" i="11"/>
  <c r="D1830" i="11"/>
  <c r="D1826" i="11"/>
  <c r="D1822" i="11"/>
  <c r="D1818" i="11"/>
  <c r="D1814" i="11"/>
  <c r="D1810" i="11"/>
  <c r="D1806" i="11"/>
  <c r="D1802" i="11"/>
  <c r="D1798" i="11"/>
  <c r="D1794" i="11"/>
  <c r="D1790" i="11"/>
  <c r="D1786" i="11"/>
  <c r="D1782" i="11"/>
  <c r="D1778" i="11"/>
  <c r="D1774" i="11"/>
  <c r="D1770" i="11"/>
  <c r="D1766" i="11"/>
  <c r="D1762" i="11"/>
  <c r="D1758" i="11"/>
  <c r="D1754" i="11"/>
  <c r="D1750" i="11"/>
  <c r="D1746" i="11"/>
  <c r="D1742" i="11"/>
  <c r="D1738" i="11"/>
  <c r="D1734" i="11"/>
  <c r="D1730" i="11"/>
  <c r="D1726" i="11"/>
  <c r="D1722" i="11"/>
  <c r="D1718" i="11"/>
  <c r="D1714" i="11"/>
  <c r="D1710" i="11"/>
  <c r="D1706" i="11"/>
  <c r="D1702" i="11"/>
  <c r="D1698" i="11"/>
  <c r="D1694" i="11"/>
  <c r="D1690" i="11"/>
  <c r="D1686" i="11"/>
  <c r="D1682" i="11"/>
  <c r="D1678" i="11"/>
  <c r="D1674" i="11"/>
  <c r="D1670" i="11"/>
  <c r="D1666" i="11"/>
  <c r="D1662" i="11"/>
  <c r="D1658" i="11"/>
  <c r="D1654" i="11"/>
  <c r="D1650" i="11"/>
  <c r="D1646" i="11"/>
  <c r="D1642" i="11"/>
  <c r="D1638" i="11"/>
  <c r="D1634" i="11"/>
  <c r="D1630" i="11"/>
  <c r="D1626" i="11"/>
  <c r="D1622" i="11"/>
  <c r="D1618" i="11"/>
  <c r="D1614" i="11"/>
  <c r="D1610" i="11"/>
  <c r="D1606" i="11"/>
  <c r="D1602" i="11"/>
  <c r="D1598" i="11"/>
  <c r="D1594" i="11"/>
  <c r="D1590" i="11"/>
  <c r="D1586" i="11"/>
  <c r="D1582" i="11"/>
  <c r="D1578" i="11"/>
  <c r="D1574" i="11"/>
  <c r="D1570" i="11"/>
  <c r="D1566" i="11"/>
  <c r="D1562" i="11"/>
  <c r="D1558" i="11"/>
  <c r="D1554" i="11"/>
  <c r="D1550" i="11"/>
  <c r="D1546" i="11"/>
  <c r="D1542" i="11"/>
  <c r="D1538" i="11"/>
  <c r="D1534" i="11"/>
  <c r="D1530" i="11"/>
  <c r="D1526" i="11"/>
  <c r="D1522" i="11"/>
  <c r="D1518" i="11"/>
  <c r="D1514" i="11"/>
  <c r="D1510" i="11"/>
  <c r="D1506" i="11"/>
  <c r="D1502" i="11"/>
  <c r="D1498" i="11"/>
  <c r="D1494" i="11"/>
  <c r="D1490" i="11"/>
  <c r="D1486" i="11"/>
  <c r="D1482" i="11"/>
  <c r="D1478" i="11"/>
  <c r="D1474" i="11"/>
  <c r="D1470" i="11"/>
  <c r="D1466" i="11"/>
  <c r="D1462" i="11"/>
  <c r="D1458" i="11"/>
  <c r="D1454" i="11"/>
  <c r="D1450" i="11"/>
  <c r="D1446" i="11"/>
  <c r="D1442" i="11"/>
  <c r="D1438" i="11"/>
  <c r="D1434" i="11"/>
  <c r="D1430" i="11"/>
  <c r="D1426" i="11"/>
  <c r="D1422" i="11"/>
  <c r="D1418" i="11"/>
  <c r="D1414" i="11"/>
  <c r="D1410" i="11"/>
  <c r="D1406" i="11"/>
  <c r="D1402" i="11"/>
  <c r="D1398" i="11"/>
  <c r="D1394" i="11"/>
  <c r="D1390" i="11"/>
  <c r="D1386" i="11"/>
  <c r="D1382" i="11"/>
  <c r="D1378" i="11"/>
  <c r="D1374" i="11"/>
  <c r="D1370" i="11"/>
  <c r="D1366" i="11"/>
  <c r="D1362" i="11"/>
  <c r="D1358" i="11"/>
  <c r="D1354" i="11"/>
  <c r="D1350" i="11"/>
  <c r="D1346" i="11"/>
  <c r="D1342" i="11"/>
  <c r="D1338" i="11"/>
  <c r="D1334" i="11"/>
  <c r="D1330" i="11"/>
  <c r="D1326" i="11"/>
  <c r="D1322" i="11"/>
  <c r="D1318" i="11"/>
  <c r="D1314" i="11"/>
  <c r="D1310" i="11"/>
  <c r="D1306" i="11"/>
  <c r="D1302" i="11"/>
  <c r="D1298" i="11"/>
  <c r="D1294" i="11"/>
  <c r="D1290" i="11"/>
  <c r="D1286" i="11"/>
  <c r="D1282" i="11"/>
  <c r="D1278" i="11"/>
  <c r="D1274" i="11"/>
  <c r="D1270" i="11"/>
  <c r="D1266" i="11"/>
  <c r="D1262" i="11"/>
  <c r="D1258" i="11"/>
  <c r="D1254" i="11"/>
  <c r="D1250" i="11"/>
  <c r="D1246" i="11"/>
  <c r="D1242" i="11"/>
  <c r="D1238" i="11"/>
  <c r="D1234" i="11"/>
  <c r="D1230" i="11"/>
  <c r="D1226" i="11"/>
  <c r="D1222" i="11"/>
  <c r="D1218" i="11"/>
  <c r="D1214" i="11"/>
  <c r="D1210" i="11"/>
  <c r="D1206" i="11"/>
  <c r="D1202" i="11"/>
  <c r="D1198" i="11"/>
  <c r="D1194" i="11"/>
  <c r="D1190" i="11"/>
  <c r="D1186" i="11"/>
  <c r="D1182" i="11"/>
  <c r="D1178" i="11"/>
  <c r="D1174" i="11"/>
  <c r="D1170" i="11"/>
  <c r="D1166" i="11"/>
  <c r="D1162" i="11"/>
  <c r="D1158" i="11"/>
  <c r="D1154" i="11"/>
  <c r="D1150" i="11"/>
  <c r="D1146" i="11"/>
  <c r="D1142" i="11"/>
  <c r="D1138" i="11"/>
  <c r="D1134" i="11"/>
  <c r="D1130" i="11"/>
  <c r="D1126" i="11"/>
  <c r="D1122" i="11"/>
  <c r="D1118" i="11"/>
  <c r="D1114" i="11"/>
  <c r="D1110" i="11"/>
  <c r="D1106" i="11"/>
  <c r="D1102" i="11"/>
  <c r="D1098" i="11"/>
  <c r="D1094" i="11"/>
  <c r="D1090" i="11"/>
  <c r="D1086" i="11"/>
  <c r="D1082" i="11"/>
  <c r="D1078" i="11"/>
  <c r="D1074" i="11"/>
  <c r="D1070" i="11"/>
  <c r="D1066" i="11"/>
  <c r="D1062" i="11"/>
  <c r="D1058" i="11"/>
  <c r="D1054" i="11"/>
  <c r="D1050" i="11"/>
  <c r="D1046" i="11"/>
  <c r="D1042" i="11"/>
  <c r="D1038" i="11"/>
  <c r="D1034" i="11"/>
  <c r="D1030" i="11"/>
  <c r="D1026" i="11"/>
  <c r="D1022" i="11"/>
  <c r="D1018" i="11"/>
  <c r="D1014" i="11"/>
  <c r="D1010" i="11"/>
  <c r="D1006" i="11"/>
  <c r="D1002" i="11"/>
  <c r="D998" i="11"/>
  <c r="D994" i="11"/>
  <c r="D990" i="11"/>
  <c r="D986" i="11"/>
  <c r="D982" i="11"/>
  <c r="D978" i="11"/>
  <c r="D974" i="11"/>
  <c r="D970" i="11"/>
  <c r="D966" i="11"/>
  <c r="D962" i="11"/>
  <c r="D958" i="11"/>
  <c r="D954" i="11"/>
  <c r="D950" i="11"/>
  <c r="D946" i="11"/>
  <c r="D942" i="11"/>
  <c r="D938" i="11"/>
  <c r="D934" i="11"/>
  <c r="D930" i="11"/>
  <c r="D926" i="11"/>
  <c r="D922" i="11"/>
  <c r="D918" i="11"/>
  <c r="D914" i="11"/>
  <c r="D910" i="11"/>
  <c r="D906" i="11"/>
  <c r="D902" i="11"/>
  <c r="D898" i="11"/>
  <c r="D894" i="11"/>
  <c r="D890" i="11"/>
  <c r="D886" i="11"/>
  <c r="D882" i="11"/>
  <c r="D878" i="11"/>
  <c r="D874" i="11"/>
  <c r="D870" i="11"/>
  <c r="D866" i="11"/>
  <c r="D862" i="11"/>
  <c r="D858" i="11"/>
  <c r="D854" i="11"/>
  <c r="D850" i="11"/>
  <c r="D846" i="11"/>
  <c r="D842" i="11"/>
  <c r="D838" i="11"/>
  <c r="D834" i="11"/>
  <c r="D830" i="11"/>
  <c r="D826" i="11"/>
  <c r="D822" i="11"/>
  <c r="D818" i="11"/>
  <c r="D814" i="11"/>
  <c r="D810" i="11"/>
  <c r="D806" i="11"/>
  <c r="D802" i="11"/>
  <c r="D798" i="11"/>
  <c r="D794" i="11"/>
  <c r="D790" i="11"/>
  <c r="D786" i="11"/>
  <c r="D782" i="11"/>
  <c r="D778" i="11"/>
  <c r="D774" i="11"/>
  <c r="D770" i="11"/>
  <c r="D766" i="11"/>
  <c r="D762" i="11"/>
  <c r="D758" i="11"/>
  <c r="D754" i="11"/>
  <c r="D750" i="11"/>
  <c r="D746" i="11"/>
  <c r="D742" i="11"/>
  <c r="D738" i="11"/>
  <c r="D734" i="11"/>
  <c r="D730" i="11"/>
  <c r="D726" i="11"/>
  <c r="D722" i="11"/>
  <c r="D718" i="11"/>
  <c r="D714" i="11"/>
  <c r="D710" i="11"/>
  <c r="D706" i="11"/>
  <c r="D702" i="11"/>
  <c r="D698" i="11"/>
  <c r="D694" i="11"/>
  <c r="D690" i="11"/>
  <c r="D686" i="11"/>
  <c r="D682" i="11"/>
  <c r="D678" i="11"/>
  <c r="D674" i="11"/>
  <c r="D670" i="11"/>
  <c r="D666" i="11"/>
  <c r="D662" i="11"/>
  <c r="D658" i="11"/>
  <c r="D654" i="11"/>
  <c r="D650" i="11"/>
  <c r="D646" i="11"/>
  <c r="D642" i="11"/>
  <c r="D638" i="11"/>
  <c r="D634" i="11"/>
  <c r="D630" i="11"/>
  <c r="D626" i="11"/>
  <c r="D622" i="11"/>
  <c r="D618" i="11"/>
  <c r="D614" i="11"/>
  <c r="D610" i="11"/>
  <c r="D606" i="11"/>
  <c r="D602" i="11"/>
  <c r="D598" i="11"/>
  <c r="D594" i="11"/>
  <c r="D590" i="11"/>
  <c r="D586" i="11"/>
  <c r="D582" i="11"/>
  <c r="D578" i="11"/>
  <c r="D574" i="11"/>
  <c r="D570" i="11"/>
  <c r="D566" i="11"/>
  <c r="D562" i="11"/>
  <c r="D558" i="11"/>
  <c r="D554" i="11"/>
  <c r="D550" i="11"/>
  <c r="D546" i="11"/>
  <c r="D542" i="11"/>
  <c r="D538" i="11"/>
  <c r="D534" i="11"/>
  <c r="D530" i="11"/>
  <c r="D526" i="11"/>
  <c r="D522" i="11"/>
  <c r="D518" i="11"/>
  <c r="D514" i="11"/>
  <c r="D510" i="11"/>
  <c r="D506" i="11"/>
  <c r="D502" i="11"/>
  <c r="D498" i="11"/>
  <c r="D494" i="11"/>
  <c r="D490" i="11"/>
  <c r="D486" i="11"/>
  <c r="D482" i="11"/>
  <c r="D478" i="11"/>
  <c r="D474" i="11"/>
  <c r="D470" i="11"/>
  <c r="D466" i="11"/>
  <c r="D462" i="11"/>
  <c r="D458" i="11"/>
  <c r="D454" i="11"/>
  <c r="D450" i="11"/>
  <c r="D446" i="11"/>
  <c r="D442" i="11"/>
  <c r="D438" i="11"/>
  <c r="D434" i="11"/>
  <c r="D430" i="11"/>
  <c r="D426" i="11"/>
  <c r="D422" i="11"/>
  <c r="D418" i="11"/>
  <c r="D414" i="11"/>
  <c r="D410" i="11"/>
  <c r="D406" i="11"/>
  <c r="D402" i="11"/>
  <c r="D398" i="11"/>
  <c r="D394" i="11"/>
  <c r="D390" i="11"/>
  <c r="D386" i="11"/>
  <c r="D382" i="11"/>
  <c r="D378" i="11"/>
  <c r="D374" i="11"/>
  <c r="D370" i="11"/>
  <c r="D366" i="11"/>
  <c r="D362" i="11"/>
  <c r="D358" i="11"/>
  <c r="D354" i="11"/>
  <c r="D350" i="11"/>
  <c r="D346" i="11"/>
  <c r="D342" i="11"/>
  <c r="D338" i="11"/>
  <c r="D334" i="11"/>
  <c r="D330" i="11"/>
  <c r="D326" i="11"/>
  <c r="D322" i="11"/>
  <c r="D318" i="11"/>
  <c r="D314" i="11"/>
  <c r="D310" i="11"/>
  <c r="D306" i="11"/>
  <c r="D302" i="11"/>
  <c r="D298" i="11"/>
  <c r="D294" i="11"/>
  <c r="D290" i="11"/>
  <c r="D286" i="11"/>
  <c r="D282" i="11"/>
  <c r="D278" i="11"/>
  <c r="D274" i="11"/>
  <c r="D270" i="11"/>
  <c r="D266" i="11"/>
  <c r="D262" i="11"/>
  <c r="D258" i="11"/>
  <c r="D254" i="11"/>
  <c r="D250" i="11"/>
  <c r="D246" i="11"/>
  <c r="D242" i="11"/>
  <c r="D238" i="11"/>
  <c r="D234" i="11"/>
  <c r="D230" i="11"/>
  <c r="D226" i="11"/>
  <c r="D222" i="11"/>
  <c r="D218" i="11"/>
  <c r="D214" i="11"/>
  <c r="D210" i="11"/>
  <c r="D206" i="11"/>
  <c r="D202" i="11"/>
  <c r="D198" i="11"/>
  <c r="D194" i="11"/>
  <c r="D190" i="11"/>
  <c r="D186" i="11"/>
  <c r="D182" i="11"/>
  <c r="D178" i="11"/>
  <c r="D174" i="11"/>
  <c r="D170" i="11"/>
  <c r="D166" i="11"/>
  <c r="D162" i="11"/>
  <c r="D158" i="11"/>
  <c r="D154" i="11"/>
  <c r="D150" i="11"/>
  <c r="D146" i="11"/>
  <c r="D142" i="11"/>
  <c r="D138" i="11"/>
  <c r="D134" i="11"/>
  <c r="D130" i="11"/>
  <c r="D126" i="11"/>
  <c r="D122" i="11"/>
  <c r="D118" i="11"/>
  <c r="D114" i="11"/>
  <c r="D110" i="11"/>
  <c r="D106" i="11"/>
  <c r="D102" i="11"/>
  <c r="D98" i="11"/>
  <c r="D94" i="11"/>
  <c r="D90" i="11"/>
  <c r="D86" i="11"/>
  <c r="D82" i="11"/>
  <c r="D78" i="11"/>
  <c r="D74" i="11"/>
  <c r="D70" i="11"/>
  <c r="D66" i="11"/>
  <c r="D62" i="11"/>
  <c r="D58" i="11"/>
  <c r="D54" i="11"/>
  <c r="D50" i="11"/>
  <c r="D46" i="11"/>
  <c r="D42" i="11"/>
  <c r="D38" i="11"/>
  <c r="D34" i="11"/>
  <c r="D30" i="11"/>
  <c r="D26" i="11"/>
  <c r="D22" i="11"/>
  <c r="D18" i="11"/>
  <c r="D10013" i="11"/>
  <c r="D10009" i="11"/>
  <c r="D10005" i="11"/>
  <c r="D10001" i="11"/>
  <c r="D9997" i="11"/>
  <c r="D9993" i="11"/>
  <c r="D9989" i="11"/>
  <c r="D9985" i="11"/>
  <c r="D9981" i="11"/>
  <c r="D9977" i="11"/>
  <c r="D9973" i="11"/>
  <c r="D9969" i="11"/>
  <c r="D9965" i="11"/>
  <c r="D9961" i="11"/>
  <c r="D9957" i="11"/>
  <c r="D9953" i="11"/>
  <c r="D9949" i="11"/>
  <c r="D9945" i="11"/>
  <c r="D9941" i="11"/>
  <c r="D9937" i="11"/>
  <c r="D9933" i="11"/>
  <c r="D9929" i="11"/>
  <c r="D9925" i="11"/>
  <c r="D9921" i="11"/>
  <c r="D9917" i="11"/>
  <c r="D9913" i="11"/>
  <c r="D9909" i="11"/>
  <c r="D9905" i="11"/>
  <c r="D9901" i="11"/>
  <c r="D9897" i="11"/>
  <c r="D9893" i="11"/>
  <c r="D9889" i="11"/>
  <c r="D9885" i="11"/>
  <c r="D9881" i="11"/>
  <c r="D9877" i="11"/>
  <c r="D9873" i="11"/>
  <c r="D9869" i="11"/>
  <c r="D9865" i="11"/>
  <c r="D9861" i="11"/>
  <c r="D9857" i="11"/>
  <c r="D9853" i="11"/>
  <c r="D9849" i="11"/>
  <c r="D9845" i="11"/>
  <c r="D9841" i="11"/>
  <c r="D9837" i="11"/>
  <c r="D9833" i="11"/>
  <c r="D9829" i="11"/>
  <c r="D9825" i="11"/>
  <c r="D9821" i="11"/>
  <c r="D9817" i="11"/>
  <c r="D9813" i="11"/>
  <c r="D9809" i="11"/>
  <c r="D9805" i="11"/>
  <c r="D9801" i="11"/>
  <c r="D9797" i="11"/>
  <c r="D9793" i="11"/>
  <c r="D9789" i="11"/>
  <c r="D9785" i="11"/>
  <c r="D9781" i="11"/>
  <c r="D9777" i="11"/>
  <c r="D9773" i="11"/>
  <c r="D9769" i="11"/>
  <c r="D9765" i="11"/>
  <c r="D9761" i="11"/>
  <c r="D9757" i="11"/>
  <c r="D9753" i="11"/>
  <c r="D9749" i="11"/>
  <c r="D9745" i="11"/>
  <c r="D9741" i="11"/>
  <c r="D9737" i="11"/>
  <c r="D9733" i="11"/>
  <c r="D9729" i="11"/>
  <c r="D9725" i="11"/>
  <c r="D9721" i="11"/>
  <c r="D9717" i="11"/>
  <c r="D9713" i="11"/>
  <c r="D9709" i="11"/>
  <c r="D9705" i="11"/>
  <c r="D9701" i="11"/>
  <c r="D9697" i="11"/>
  <c r="D9693" i="11"/>
  <c r="D9689" i="11"/>
  <c r="D9685" i="11"/>
  <c r="D9681" i="11"/>
  <c r="D9677" i="11"/>
  <c r="D9673" i="11"/>
  <c r="D9669" i="11"/>
  <c r="D9665" i="11"/>
  <c r="D9661" i="11"/>
  <c r="D9657" i="11"/>
  <c r="D9653" i="11"/>
  <c r="D9649" i="11"/>
  <c r="D9645" i="11"/>
  <c r="D9641" i="11"/>
  <c r="D9637" i="11"/>
  <c r="D9633" i="11"/>
  <c r="D9629" i="11"/>
  <c r="D9625" i="11"/>
  <c r="D9621" i="11"/>
  <c r="D9617" i="11"/>
  <c r="D9613" i="11"/>
  <c r="D9609" i="11"/>
  <c r="D9605" i="11"/>
  <c r="D9601" i="11"/>
  <c r="D9597" i="11"/>
  <c r="D9593" i="11"/>
  <c r="D9589" i="11"/>
  <c r="D9585" i="11"/>
  <c r="D9581" i="11"/>
  <c r="D9577" i="11"/>
  <c r="D9573" i="11"/>
  <c r="D9569" i="11"/>
  <c r="D9565" i="11"/>
  <c r="D9561" i="11"/>
  <c r="D9557" i="11"/>
  <c r="D9553" i="11"/>
  <c r="D9549" i="11"/>
  <c r="D9545" i="11"/>
  <c r="D9541" i="11"/>
  <c r="D9537" i="11"/>
  <c r="D9533" i="11"/>
  <c r="D9529" i="11"/>
  <c r="D9525" i="11"/>
  <c r="D9521" i="11"/>
  <c r="D9517" i="11"/>
  <c r="D9513" i="11"/>
  <c r="D9509" i="11"/>
  <c r="D9505" i="11"/>
  <c r="D9501" i="11"/>
  <c r="D9497" i="11"/>
  <c r="D9493" i="11"/>
  <c r="D9489" i="11"/>
  <c r="D9485" i="11"/>
  <c r="D9481" i="11"/>
  <c r="D9477" i="11"/>
  <c r="D9473" i="11"/>
  <c r="D9469" i="11"/>
  <c r="D9465" i="11"/>
  <c r="D9461" i="11"/>
  <c r="D9457" i="11"/>
  <c r="D9453" i="11"/>
  <c r="D9449" i="11"/>
  <c r="D9445" i="11"/>
  <c r="D9441" i="11"/>
  <c r="D9437" i="11"/>
  <c r="D9433" i="11"/>
  <c r="D9429" i="11"/>
  <c r="D9425" i="11"/>
  <c r="D9421" i="11"/>
  <c r="D9417" i="11"/>
  <c r="D9413" i="11"/>
  <c r="D9409" i="11"/>
  <c r="D9405" i="11"/>
  <c r="D9401" i="11"/>
  <c r="D9397" i="11"/>
  <c r="D9393" i="11"/>
  <c r="D9389" i="11"/>
  <c r="D9385" i="11"/>
  <c r="D9381" i="11"/>
  <c r="D9377" i="11"/>
  <c r="D9373" i="11"/>
  <c r="D9369" i="11"/>
  <c r="D9365" i="11"/>
  <c r="D9361" i="11"/>
  <c r="D9357" i="11"/>
  <c r="D9353" i="11"/>
  <c r="D9349" i="11"/>
  <c r="D9345" i="11"/>
  <c r="D9341" i="11"/>
  <c r="D9337" i="11"/>
  <c r="D9333" i="11"/>
  <c r="D9329" i="11"/>
  <c r="D9325" i="11"/>
  <c r="D9321" i="11"/>
  <c r="D9317" i="11"/>
  <c r="D9313" i="11"/>
  <c r="D9309" i="11"/>
  <c r="D9305" i="11"/>
  <c r="D9301" i="11"/>
  <c r="D9297" i="11"/>
  <c r="D9293" i="11"/>
  <c r="D9289" i="11"/>
  <c r="D9285" i="11"/>
  <c r="D9281" i="11"/>
  <c r="D9277" i="11"/>
  <c r="D9273" i="11"/>
  <c r="D9269" i="11"/>
  <c r="D9265" i="11"/>
  <c r="D9261" i="11"/>
  <c r="D9257" i="11"/>
  <c r="D9253" i="11"/>
  <c r="D9249" i="11"/>
  <c r="D9245" i="11"/>
  <c r="D9241" i="11"/>
  <c r="D9237" i="11"/>
  <c r="D9233" i="11"/>
  <c r="D9229" i="11"/>
  <c r="D9225" i="11"/>
  <c r="D9221" i="11"/>
  <c r="D9217" i="11"/>
  <c r="D9213" i="11"/>
  <c r="D9209" i="11"/>
  <c r="D9205" i="11"/>
  <c r="D9201" i="11"/>
  <c r="D9197" i="11"/>
  <c r="D9193" i="11"/>
  <c r="D9189" i="11"/>
  <c r="D9185" i="11"/>
  <c r="D9181" i="11"/>
  <c r="D9177" i="11"/>
  <c r="D9173" i="11"/>
  <c r="D9169" i="11"/>
  <c r="D9165" i="11"/>
  <c r="D9161" i="11"/>
  <c r="D9157" i="11"/>
  <c r="D9153" i="11"/>
  <c r="D9149" i="11"/>
  <c r="D9145" i="11"/>
  <c r="D9141" i="11"/>
  <c r="D9137" i="11"/>
  <c r="D9133" i="11"/>
  <c r="D9129" i="11"/>
  <c r="D9125" i="11"/>
  <c r="D9121" i="11"/>
  <c r="D9117" i="11"/>
  <c r="D9113" i="11"/>
  <c r="D9109" i="11"/>
  <c r="D9105" i="11"/>
  <c r="D9101" i="11"/>
  <c r="D9097" i="11"/>
  <c r="D9093" i="11"/>
  <c r="D9089" i="11"/>
  <c r="D9085" i="11"/>
  <c r="D9081" i="11"/>
  <c r="D9077" i="11"/>
  <c r="D9073" i="11"/>
  <c r="D9069" i="11"/>
  <c r="D9065" i="11"/>
  <c r="D9061" i="11"/>
  <c r="D9057" i="11"/>
  <c r="D9053" i="11"/>
  <c r="D9049" i="11"/>
  <c r="D9045" i="11"/>
  <c r="D9041" i="11"/>
  <c r="D9037" i="11"/>
  <c r="D9033" i="11"/>
  <c r="D9029" i="11"/>
  <c r="D9025" i="11"/>
  <c r="D9021" i="11"/>
  <c r="D9017" i="11"/>
  <c r="D9013" i="11"/>
  <c r="D9009" i="11"/>
  <c r="D9005" i="11"/>
  <c r="D9001" i="11"/>
  <c r="D8997" i="11"/>
  <c r="D8993" i="11"/>
  <c r="D8989" i="11"/>
  <c r="D8985" i="11"/>
  <c r="D8981" i="11"/>
  <c r="D8977" i="11"/>
  <c r="D8973" i="11"/>
  <c r="D8969" i="11"/>
  <c r="D8965" i="11"/>
  <c r="D8961" i="11"/>
  <c r="D8957" i="11"/>
  <c r="D8953" i="11"/>
  <c r="D8949" i="11"/>
  <c r="D8945" i="11"/>
  <c r="D8941" i="11"/>
  <c r="D8937" i="11"/>
  <c r="D8933" i="11"/>
  <c r="D8929" i="11"/>
  <c r="D8925" i="11"/>
  <c r="D8921" i="11"/>
  <c r="D8917" i="11"/>
  <c r="D8913" i="11"/>
  <c r="D8909" i="11"/>
  <c r="D8905" i="11"/>
  <c r="D8901" i="11"/>
  <c r="D8897" i="11"/>
  <c r="D8893" i="11"/>
  <c r="D8889" i="11"/>
  <c r="D8885" i="11"/>
  <c r="D8881" i="11"/>
  <c r="D8877" i="11"/>
  <c r="D8873" i="11"/>
  <c r="D8869" i="11"/>
  <c r="D8865" i="11"/>
  <c r="D8861" i="11"/>
  <c r="D8857" i="11"/>
  <c r="D8853" i="11"/>
  <c r="D8849" i="11"/>
  <c r="D8845" i="11"/>
  <c r="D8841" i="11"/>
  <c r="D8837" i="11"/>
  <c r="D8833" i="11"/>
  <c r="D8829" i="11"/>
  <c r="D8825" i="11"/>
  <c r="D8821" i="11"/>
  <c r="D8817" i="11"/>
  <c r="D8813" i="11"/>
  <c r="D8809" i="11"/>
  <c r="D8805" i="11"/>
  <c r="D8801" i="11"/>
  <c r="D8797" i="11"/>
  <c r="D8793" i="11"/>
  <c r="D8789" i="11"/>
  <c r="D8785" i="11"/>
  <c r="D8781" i="11"/>
  <c r="D8777" i="11"/>
  <c r="D8773" i="11"/>
  <c r="D8769" i="11"/>
  <c r="D8765" i="11"/>
  <c r="D8761" i="11"/>
  <c r="D8757" i="11"/>
  <c r="D8753" i="11"/>
  <c r="D8749" i="11"/>
  <c r="D8745" i="11"/>
  <c r="D8741" i="11"/>
  <c r="D8737" i="11"/>
  <c r="D8733" i="11"/>
  <c r="D8729" i="11"/>
  <c r="D8725" i="11"/>
  <c r="D8721" i="11"/>
  <c r="D8717" i="11"/>
  <c r="D8713" i="11"/>
  <c r="D8709" i="11"/>
  <c r="D8705" i="11"/>
  <c r="D8701" i="11"/>
  <c r="D8697" i="11"/>
  <c r="D8693" i="11"/>
  <c r="D8689" i="11"/>
  <c r="D8685" i="11"/>
  <c r="D8681" i="11"/>
  <c r="D8677" i="11"/>
  <c r="D8673" i="11"/>
  <c r="D8669" i="11"/>
  <c r="D8665" i="11"/>
  <c r="D8661" i="11"/>
  <c r="D8657" i="11"/>
  <c r="D8653" i="11"/>
  <c r="D8649" i="11"/>
  <c r="D8645" i="11"/>
  <c r="D8641" i="11"/>
  <c r="D8637" i="11"/>
  <c r="D8633" i="11"/>
  <c r="D8629" i="11"/>
  <c r="D8625" i="11"/>
  <c r="D8621" i="11"/>
  <c r="D8617" i="11"/>
  <c r="D8613" i="11"/>
  <c r="D8609" i="11"/>
  <c r="D8605" i="11"/>
  <c r="D8601" i="11"/>
  <c r="D8597" i="11"/>
  <c r="D8593" i="11"/>
  <c r="D8589" i="11"/>
  <c r="D8585" i="11"/>
  <c r="D8581" i="11"/>
  <c r="D8577" i="11"/>
  <c r="D8573" i="11"/>
  <c r="D8569" i="11"/>
  <c r="D8565" i="11"/>
  <c r="D8561" i="11"/>
  <c r="D8557" i="11"/>
  <c r="D8553" i="11"/>
  <c r="D8549" i="11"/>
  <c r="D8545" i="11"/>
  <c r="D8541" i="11"/>
  <c r="D8537" i="11"/>
  <c r="D8533" i="11"/>
  <c r="D8529" i="11"/>
  <c r="D8525" i="11"/>
  <c r="D8521" i="11"/>
  <c r="D8517" i="11"/>
  <c r="D8513" i="11"/>
  <c r="D8509" i="11"/>
  <c r="D8505" i="11"/>
  <c r="D8501" i="11"/>
  <c r="D8497" i="11"/>
  <c r="D8493" i="11"/>
  <c r="D8489" i="11"/>
  <c r="D8485" i="11"/>
  <c r="D8481" i="11"/>
  <c r="D8477" i="11"/>
  <c r="D8473" i="11"/>
  <c r="D8469" i="11"/>
  <c r="D8465" i="11"/>
  <c r="D8461" i="11"/>
  <c r="D8457" i="11"/>
  <c r="D8453" i="11"/>
  <c r="D8449" i="11"/>
  <c r="D8445" i="11"/>
  <c r="D8441" i="11"/>
  <c r="D8437" i="11"/>
  <c r="D8433" i="11"/>
  <c r="D8429" i="11"/>
  <c r="D8425" i="11"/>
  <c r="D8421" i="11"/>
  <c r="D8417" i="11"/>
  <c r="D8413" i="11"/>
  <c r="D8409" i="11"/>
  <c r="D8405" i="11"/>
  <c r="D8401" i="11"/>
  <c r="D8397" i="11"/>
  <c r="D8393" i="11"/>
  <c r="D8389" i="11"/>
  <c r="D8385" i="11"/>
  <c r="D8381" i="11"/>
  <c r="D8377" i="11"/>
  <c r="D8373" i="11"/>
  <c r="D8369" i="11"/>
  <c r="D8365" i="11"/>
  <c r="D8361" i="11"/>
  <c r="D8357" i="11"/>
  <c r="D8353" i="11"/>
  <c r="D8349" i="11"/>
  <c r="D8345" i="11"/>
  <c r="D8341" i="11"/>
  <c r="D8337" i="11"/>
  <c r="D8333" i="11"/>
  <c r="D8329" i="11"/>
  <c r="D8325" i="11"/>
  <c r="D8321" i="11"/>
  <c r="D8317" i="11"/>
  <c r="D8313" i="11"/>
  <c r="D8309" i="11"/>
  <c r="D8305" i="11"/>
  <c r="D8301" i="11"/>
  <c r="D8297" i="11"/>
  <c r="D8293" i="11"/>
  <c r="D8289" i="11"/>
  <c r="D8285" i="11"/>
  <c r="D8281" i="11"/>
  <c r="D8277" i="11"/>
  <c r="D8273" i="11"/>
  <c r="D8269" i="11"/>
  <c r="D8265" i="11"/>
  <c r="D8261" i="11"/>
  <c r="D8257" i="11"/>
  <c r="D8253" i="11"/>
  <c r="D8249" i="11"/>
  <c r="D8245" i="11"/>
  <c r="D8241" i="11"/>
  <c r="D8237" i="11"/>
  <c r="D8233" i="11"/>
  <c r="D8229" i="11"/>
  <c r="D8225" i="11"/>
  <c r="D8221" i="11"/>
  <c r="D8217" i="11"/>
  <c r="D8213" i="11"/>
  <c r="D8209" i="11"/>
  <c r="D8205" i="11"/>
  <c r="D8201" i="11"/>
  <c r="D8197" i="11"/>
  <c r="D8193" i="11"/>
  <c r="D8189" i="11"/>
  <c r="D8185" i="11"/>
  <c r="D8181" i="11"/>
  <c r="D8177" i="11"/>
  <c r="D8173" i="11"/>
  <c r="D8169" i="11"/>
  <c r="D8165" i="11"/>
  <c r="D8161" i="11"/>
  <c r="D8157" i="11"/>
  <c r="D8153" i="11"/>
  <c r="D8149" i="11"/>
  <c r="D8145" i="11"/>
  <c r="D8141" i="11"/>
  <c r="D8137" i="11"/>
  <c r="D8133" i="11"/>
  <c r="D8129" i="11"/>
  <c r="D8125" i="11"/>
  <c r="D8121" i="11"/>
  <c r="D8117" i="11"/>
  <c r="D8113" i="11"/>
  <c r="D8109" i="11"/>
  <c r="D8105" i="11"/>
  <c r="D8101" i="11"/>
  <c r="D8097" i="11"/>
  <c r="D8093" i="11"/>
  <c r="D8089" i="11"/>
  <c r="D8085" i="11"/>
  <c r="D8081" i="11"/>
  <c r="D8077" i="11"/>
  <c r="D8073" i="11"/>
  <c r="D8069" i="11"/>
  <c r="D8065" i="11"/>
  <c r="D8061" i="11"/>
  <c r="D8057" i="11"/>
  <c r="D8053" i="11"/>
  <c r="D8049" i="11"/>
  <c r="D8045" i="11"/>
  <c r="D8041" i="11"/>
  <c r="D8037" i="11"/>
  <c r="D8033" i="11"/>
  <c r="D8029" i="11"/>
  <c r="D8025" i="11"/>
  <c r="D8021" i="11"/>
  <c r="D8017" i="11"/>
  <c r="D8013" i="11"/>
  <c r="D8009" i="11"/>
  <c r="D8005" i="11"/>
  <c r="D8001" i="11"/>
  <c r="D7997" i="11"/>
  <c r="D7993" i="11"/>
  <c r="D7989" i="11"/>
  <c r="D7985" i="11"/>
  <c r="D7981" i="11"/>
  <c r="D7977" i="11"/>
  <c r="D7973" i="11"/>
  <c r="D7969" i="11"/>
  <c r="D7965" i="11"/>
  <c r="D7961" i="11"/>
  <c r="D7957" i="11"/>
  <c r="D7953" i="11"/>
  <c r="D7949" i="11"/>
  <c r="D7945" i="11"/>
  <c r="D7941" i="11"/>
  <c r="D7937" i="11"/>
  <c r="D7933" i="11"/>
  <c r="D7929" i="11"/>
  <c r="D7925" i="11"/>
  <c r="D7921" i="11"/>
  <c r="D7917" i="11"/>
  <c r="D7913" i="11"/>
  <c r="D7909" i="11"/>
  <c r="D7905" i="11"/>
  <c r="D7901" i="11"/>
  <c r="D7897" i="11"/>
  <c r="D7893" i="11"/>
  <c r="D7889" i="11"/>
  <c r="D7885" i="11"/>
  <c r="D7881" i="11"/>
  <c r="D7877" i="11"/>
  <c r="D7873" i="11"/>
  <c r="D7869" i="11"/>
  <c r="D7865" i="11"/>
  <c r="D7861" i="11"/>
  <c r="D7857" i="11"/>
  <c r="D7853" i="11"/>
  <c r="D7849" i="11"/>
  <c r="D7845" i="11"/>
  <c r="D7841" i="11"/>
  <c r="D7837" i="11"/>
  <c r="D7833" i="11"/>
  <c r="D7829" i="11"/>
  <c r="D7825" i="11"/>
  <c r="D7821" i="11"/>
  <c r="D7817" i="11"/>
  <c r="D7813" i="11"/>
  <c r="D7809" i="11"/>
  <c r="D7805" i="11"/>
  <c r="D7801" i="11"/>
  <c r="D7797" i="11"/>
  <c r="D7793" i="11"/>
  <c r="D7789" i="11"/>
  <c r="D7785" i="11"/>
  <c r="D7781" i="11"/>
  <c r="D7777" i="11"/>
  <c r="D7773" i="11"/>
  <c r="D7769" i="11"/>
  <c r="D7765" i="11"/>
  <c r="D7761" i="11"/>
  <c r="D7757" i="11"/>
  <c r="D7753" i="11"/>
  <c r="D7749" i="11"/>
  <c r="D7745" i="11"/>
  <c r="D7741" i="11"/>
  <c r="D7737" i="11"/>
  <c r="D7733" i="11"/>
  <c r="D7729" i="11"/>
  <c r="D7725" i="11"/>
  <c r="D7721" i="11"/>
  <c r="D7717" i="11"/>
  <c r="D7713" i="11"/>
  <c r="D7709" i="11"/>
  <c r="D7705" i="11"/>
  <c r="D7701" i="11"/>
  <c r="D7697" i="11"/>
  <c r="D7693" i="11"/>
  <c r="D7689" i="11"/>
  <c r="D7685" i="11"/>
  <c r="D7681" i="11"/>
  <c r="D7677" i="11"/>
  <c r="D7673" i="11"/>
  <c r="D7669" i="11"/>
  <c r="D7665" i="11"/>
  <c r="D7661" i="11"/>
  <c r="D7657" i="11"/>
  <c r="D7653" i="11"/>
  <c r="D7649" i="11"/>
  <c r="D7645" i="11"/>
  <c r="D7641" i="11"/>
  <c r="D7637" i="11"/>
  <c r="D7633" i="11"/>
  <c r="D7629" i="11"/>
  <c r="D7625" i="11"/>
  <c r="D7621" i="11"/>
  <c r="D7617" i="11"/>
  <c r="D7613" i="11"/>
  <c r="D7609" i="11"/>
  <c r="D7605" i="11"/>
  <c r="D7601" i="11"/>
  <c r="D7597" i="11"/>
  <c r="D7593" i="11"/>
  <c r="D7589" i="11"/>
  <c r="D7585" i="11"/>
  <c r="D7581" i="11"/>
  <c r="D7577" i="11"/>
  <c r="D7573" i="11"/>
  <c r="D7569" i="11"/>
  <c r="D7565" i="11"/>
  <c r="D7561" i="11"/>
  <c r="D7557" i="11"/>
  <c r="D7553" i="11"/>
  <c r="D7549" i="11"/>
  <c r="D7545" i="11"/>
  <c r="D7541" i="11"/>
  <c r="D7537" i="11"/>
  <c r="D7533" i="11"/>
  <c r="D7529" i="11"/>
  <c r="D7525" i="11"/>
  <c r="D7521" i="11"/>
  <c r="D7517" i="11"/>
  <c r="D7513" i="11"/>
  <c r="D7509" i="11"/>
  <c r="D7505" i="11"/>
  <c r="D7501" i="11"/>
  <c r="D7497" i="11"/>
  <c r="D7493" i="11"/>
  <c r="D7489" i="11"/>
  <c r="D7485" i="11"/>
  <c r="D7481" i="11"/>
  <c r="D7477" i="11"/>
  <c r="D7473" i="11"/>
  <c r="D7469" i="11"/>
  <c r="D7465" i="11"/>
  <c r="D7461" i="11"/>
  <c r="D7457" i="11"/>
  <c r="D7453" i="11"/>
  <c r="D7449" i="11"/>
  <c r="D7445" i="11"/>
  <c r="D7441" i="11"/>
  <c r="D7437" i="11"/>
  <c r="D7433" i="11"/>
  <c r="D7429" i="11"/>
  <c r="D7425" i="11"/>
  <c r="D7421" i="11"/>
  <c r="D7417" i="11"/>
  <c r="D7413" i="11"/>
  <c r="D7409" i="11"/>
  <c r="D7405" i="11"/>
  <c r="D7401" i="11"/>
  <c r="D7397" i="11"/>
  <c r="D7393" i="11"/>
  <c r="D7389" i="11"/>
  <c r="D7385" i="11"/>
  <c r="D7381" i="11"/>
  <c r="D7377" i="11"/>
  <c r="D7373" i="11"/>
  <c r="D7369" i="11"/>
  <c r="D7365" i="11"/>
  <c r="D7361" i="11"/>
  <c r="D7357" i="11"/>
  <c r="D7353" i="11"/>
  <c r="D7349" i="11"/>
  <c r="D7345" i="11"/>
  <c r="D7341" i="11"/>
  <c r="D7337" i="11"/>
  <c r="D7333" i="11"/>
  <c r="D7329" i="11"/>
  <c r="D7325" i="11"/>
  <c r="D7321" i="11"/>
  <c r="D7317" i="11"/>
  <c r="D7313" i="11"/>
  <c r="D7309" i="11"/>
  <c r="D7305" i="11"/>
  <c r="D7301" i="11"/>
  <c r="D7297" i="11"/>
  <c r="D7293" i="11"/>
  <c r="D7289" i="11"/>
  <c r="D7285" i="11"/>
  <c r="D7281" i="11"/>
  <c r="D7277" i="11"/>
  <c r="D7273" i="11"/>
  <c r="D7269" i="11"/>
  <c r="D7265" i="11"/>
  <c r="D7261" i="11"/>
  <c r="D7257" i="11"/>
  <c r="D7253" i="11"/>
  <c r="D7249" i="11"/>
  <c r="D7245" i="11"/>
  <c r="D7241" i="11"/>
  <c r="D7237" i="11"/>
  <c r="D7233" i="11"/>
  <c r="D7229" i="11"/>
  <c r="D7225" i="11"/>
  <c r="D7221" i="11"/>
  <c r="D7217" i="11"/>
  <c r="D7213" i="11"/>
  <c r="D7209" i="11"/>
  <c r="D7205" i="11"/>
  <c r="D7201" i="11"/>
  <c r="D7197" i="11"/>
  <c r="D7193" i="11"/>
  <c r="D7189" i="11"/>
  <c r="D7185" i="11"/>
  <c r="D7181" i="11"/>
  <c r="D7177" i="11"/>
  <c r="D7173" i="11"/>
  <c r="D7169" i="11"/>
  <c r="D7165" i="11"/>
  <c r="D7161" i="11"/>
  <c r="D7157" i="11"/>
  <c r="D7153" i="11"/>
  <c r="D7149" i="11"/>
  <c r="D7145" i="11"/>
  <c r="D7141" i="11"/>
  <c r="D7137" i="11"/>
  <c r="D7133" i="11"/>
  <c r="D7129" i="11"/>
  <c r="D7125" i="11"/>
  <c r="D7121" i="11"/>
  <c r="D7117" i="11"/>
  <c r="D7113" i="11"/>
  <c r="D7109" i="11"/>
  <c r="D7105" i="11"/>
  <c r="D7101" i="11"/>
  <c r="D7097" i="11"/>
  <c r="D7093" i="11"/>
  <c r="D7089" i="11"/>
  <c r="D7085" i="11"/>
  <c r="D7081" i="11"/>
  <c r="D7077" i="11"/>
  <c r="D7073" i="11"/>
  <c r="D7069" i="11"/>
  <c r="D7065" i="11"/>
  <c r="D7061" i="11"/>
  <c r="D7057" i="11"/>
  <c r="D7053" i="11"/>
  <c r="D7049" i="11"/>
  <c r="D7045" i="11"/>
  <c r="D7041" i="11"/>
  <c r="D7037" i="11"/>
  <c r="D7033" i="11"/>
  <c r="D7029" i="11"/>
  <c r="D7025" i="11"/>
  <c r="D7021" i="11"/>
  <c r="D7017" i="11"/>
  <c r="D7013" i="11"/>
  <c r="D7009" i="11"/>
  <c r="D7005" i="11"/>
  <c r="D7001" i="11"/>
  <c r="D6997" i="11"/>
  <c r="D6993" i="11"/>
  <c r="D6989" i="11"/>
  <c r="D6985" i="11"/>
  <c r="D6981" i="11"/>
  <c r="D6977" i="11"/>
  <c r="D6973" i="11"/>
  <c r="D6969" i="11"/>
  <c r="D6965" i="11"/>
  <c r="D6961" i="11"/>
  <c r="D6957" i="11"/>
  <c r="D6953" i="11"/>
  <c r="D6949" i="11"/>
  <c r="D6945" i="11"/>
  <c r="D6941" i="11"/>
  <c r="D6937" i="11"/>
  <c r="D6933" i="11"/>
  <c r="D6929" i="11"/>
  <c r="D6925" i="11"/>
  <c r="D6921" i="11"/>
  <c r="D6917" i="11"/>
  <c r="D6913" i="11"/>
  <c r="D6909" i="11"/>
  <c r="D6905" i="11"/>
  <c r="D6901" i="11"/>
  <c r="D6897" i="11"/>
  <c r="D6893" i="11"/>
  <c r="D6889" i="11"/>
  <c r="D6885" i="11"/>
  <c r="D6881" i="11"/>
  <c r="D6877" i="11"/>
  <c r="D6873" i="11"/>
  <c r="D6869" i="11"/>
  <c r="D6865" i="11"/>
  <c r="D6861" i="11"/>
  <c r="D6857" i="11"/>
  <c r="D6853" i="11"/>
  <c r="D6849" i="11"/>
  <c r="D6845" i="11"/>
  <c r="D6841" i="11"/>
  <c r="D6837" i="11"/>
  <c r="D6833" i="11"/>
  <c r="D6829" i="11"/>
  <c r="D6825" i="11"/>
  <c r="D6821" i="11"/>
  <c r="D6817" i="11"/>
  <c r="D6813" i="11"/>
  <c r="D6809" i="11"/>
  <c r="D6805" i="11"/>
  <c r="D6801" i="11"/>
  <c r="D6797" i="11"/>
  <c r="D6793" i="11"/>
  <c r="D6789" i="11"/>
  <c r="D6785" i="11"/>
  <c r="D6781" i="11"/>
  <c r="D6777" i="11"/>
  <c r="D6773" i="11"/>
  <c r="D6769" i="11"/>
  <c r="D6765" i="11"/>
  <c r="D6761" i="11"/>
  <c r="D6757" i="11"/>
  <c r="D6753" i="11"/>
  <c r="D6749" i="11"/>
  <c r="D6745" i="11"/>
  <c r="D6741" i="11"/>
  <c r="D6737" i="11"/>
  <c r="D6733" i="11"/>
  <c r="D6729" i="11"/>
  <c r="D6725" i="11"/>
  <c r="D6721" i="11"/>
  <c r="D6717" i="11"/>
  <c r="D6713" i="11"/>
  <c r="D6709" i="11"/>
  <c r="D6705" i="11"/>
  <c r="D6701" i="11"/>
  <c r="D6697" i="11"/>
  <c r="D6693" i="11"/>
  <c r="D6689" i="11"/>
  <c r="D6685" i="11"/>
  <c r="D6681" i="11"/>
  <c r="D6677" i="11"/>
  <c r="D6673" i="11"/>
  <c r="D6669" i="11"/>
  <c r="D6665" i="11"/>
  <c r="D6661" i="11"/>
  <c r="D6657" i="11"/>
  <c r="D6653" i="11"/>
  <c r="D6649" i="11"/>
  <c r="D6645" i="11"/>
  <c r="D6641" i="11"/>
  <c r="D6637" i="11"/>
  <c r="D6633" i="11"/>
  <c r="D6629" i="11"/>
  <c r="D6625" i="11"/>
  <c r="D6621" i="11"/>
  <c r="D6617" i="11"/>
  <c r="D6613" i="11"/>
  <c r="D6609" i="11"/>
  <c r="D6605" i="11"/>
  <c r="D6601" i="11"/>
  <c r="D6597" i="11"/>
  <c r="D6593" i="11"/>
  <c r="D6589" i="11"/>
  <c r="D6585" i="11"/>
  <c r="D6581" i="11"/>
  <c r="D6577" i="11"/>
  <c r="D6573" i="11"/>
  <c r="D6569" i="11"/>
  <c r="D6565" i="11"/>
  <c r="D6561" i="11"/>
  <c r="D6557" i="11"/>
  <c r="D6553" i="11"/>
  <c r="D6549" i="11"/>
  <c r="D6545" i="11"/>
  <c r="D6541" i="11"/>
  <c r="D6537" i="11"/>
  <c r="D6533" i="11"/>
  <c r="D6529" i="11"/>
  <c r="D6525" i="11"/>
  <c r="D6521" i="11"/>
  <c r="D6517" i="11"/>
  <c r="D6513" i="11"/>
  <c r="D6509" i="11"/>
  <c r="D6505" i="11"/>
  <c r="D6501" i="11"/>
  <c r="D6497" i="11"/>
  <c r="D6493" i="11"/>
  <c r="D6489" i="11"/>
  <c r="D6485" i="11"/>
  <c r="D6481" i="11"/>
  <c r="D6477" i="11"/>
  <c r="D6473" i="11"/>
  <c r="D6469" i="11"/>
  <c r="D6465" i="11"/>
  <c r="D6461" i="11"/>
  <c r="D6457" i="11"/>
  <c r="D6453" i="11"/>
  <c r="D6449" i="11"/>
  <c r="D6445" i="11"/>
  <c r="D6441" i="11"/>
  <c r="D6437" i="11"/>
  <c r="D6433" i="11"/>
  <c r="D6429" i="11"/>
  <c r="D6425" i="11"/>
  <c r="D6421" i="11"/>
  <c r="D6417" i="11"/>
  <c r="D6413" i="11"/>
  <c r="D6409" i="11"/>
  <c r="D6405" i="11"/>
  <c r="D6401" i="11"/>
  <c r="D6397" i="11"/>
  <c r="D6393" i="11"/>
  <c r="D6389" i="11"/>
  <c r="D6385" i="11"/>
  <c r="D6381" i="11"/>
  <c r="D6377" i="11"/>
  <c r="D6373" i="11"/>
  <c r="D6369" i="11"/>
  <c r="D6365" i="11"/>
  <c r="D6361" i="11"/>
  <c r="D6357" i="11"/>
  <c r="D6353" i="11"/>
  <c r="D6349" i="11"/>
  <c r="D6345" i="11"/>
  <c r="D6341" i="11"/>
  <c r="D6337" i="11"/>
  <c r="D6333" i="11"/>
  <c r="D6329" i="11"/>
  <c r="D6325" i="11"/>
  <c r="D6321" i="11"/>
  <c r="D6317" i="11"/>
  <c r="D6313" i="11"/>
  <c r="D6309" i="11"/>
  <c r="D6305" i="11"/>
  <c r="D6301" i="11"/>
  <c r="D6297" i="11"/>
  <c r="D6293" i="11"/>
  <c r="D6289" i="11"/>
  <c r="D6285" i="11"/>
  <c r="D6281" i="11"/>
  <c r="D6277" i="11"/>
  <c r="D6273" i="11"/>
  <c r="D6269" i="11"/>
  <c r="D6265" i="11"/>
  <c r="D6261" i="11"/>
  <c r="D6257" i="11"/>
  <c r="D6253" i="11"/>
  <c r="D6249" i="11"/>
  <c r="D6245" i="11"/>
  <c r="D6241" i="11"/>
  <c r="D6237" i="11"/>
  <c r="D6233" i="11"/>
  <c r="D6229" i="11"/>
  <c r="D6225" i="11"/>
  <c r="D6221" i="11"/>
  <c r="D6217" i="11"/>
  <c r="D6213" i="11"/>
  <c r="D6209" i="11"/>
  <c r="D6205" i="11"/>
  <c r="D6201" i="11"/>
  <c r="D6197" i="11"/>
  <c r="D6193" i="11"/>
  <c r="D6189" i="11"/>
  <c r="D6185" i="11"/>
  <c r="D6181" i="11"/>
  <c r="D6177" i="11"/>
  <c r="D6173" i="11"/>
  <c r="D6169" i="11"/>
  <c r="D6165" i="11"/>
  <c r="D6161" i="11"/>
  <c r="D6157" i="11"/>
  <c r="D6153" i="11"/>
  <c r="D6149" i="11"/>
  <c r="D6145" i="11"/>
  <c r="D6141" i="11"/>
  <c r="D6137" i="11"/>
  <c r="D6133" i="11"/>
  <c r="D6129" i="11"/>
  <c r="D6125" i="11"/>
  <c r="D6121" i="11"/>
  <c r="D6117" i="11"/>
  <c r="D6113" i="11"/>
  <c r="D6109" i="11"/>
  <c r="D6105" i="11"/>
  <c r="D6101" i="11"/>
  <c r="D6097" i="11"/>
  <c r="D6093" i="11"/>
  <c r="D6089" i="11"/>
  <c r="D6085" i="11"/>
  <c r="D6081" i="11"/>
  <c r="D6077" i="11"/>
  <c r="D6073" i="11"/>
  <c r="D6069" i="11"/>
  <c r="D6065" i="11"/>
  <c r="D6061" i="11"/>
  <c r="D6057" i="11"/>
  <c r="D6053" i="11"/>
  <c r="D6049" i="11"/>
  <c r="D6045" i="11"/>
  <c r="D6041" i="11"/>
  <c r="D6037" i="11"/>
  <c r="D6033" i="11"/>
  <c r="D6029" i="11"/>
  <c r="D6025" i="11"/>
  <c r="D6021" i="11"/>
  <c r="D6017" i="11"/>
  <c r="D6013" i="11"/>
  <c r="D6009" i="11"/>
  <c r="D6005" i="11"/>
  <c r="D6001" i="11"/>
  <c r="D5997" i="11"/>
  <c r="D5993" i="11"/>
  <c r="D5989" i="11"/>
  <c r="D5985" i="11"/>
  <c r="D5981" i="11"/>
  <c r="D5977" i="11"/>
  <c r="D5973" i="11"/>
  <c r="D5969" i="11"/>
  <c r="D5965" i="11"/>
  <c r="D5961" i="11"/>
  <c r="D5957" i="11"/>
  <c r="D5953" i="11"/>
  <c r="D5949" i="11"/>
  <c r="D5945" i="11"/>
  <c r="D5941" i="11"/>
  <c r="D5937" i="11"/>
  <c r="D5933" i="11"/>
  <c r="D5929" i="11"/>
  <c r="D5925" i="11"/>
  <c r="D5921" i="11"/>
  <c r="D5917" i="11"/>
  <c r="D5913" i="11"/>
  <c r="D5909" i="11"/>
  <c r="D5905" i="11"/>
  <c r="D5901" i="11"/>
  <c r="D5897" i="11"/>
  <c r="D5893" i="11"/>
  <c r="D5889" i="11"/>
  <c r="D5885" i="11"/>
  <c r="D5881" i="11"/>
  <c r="D5877" i="11"/>
  <c r="D5873" i="11"/>
  <c r="D5869" i="11"/>
  <c r="D5865" i="11"/>
  <c r="D5861" i="11"/>
  <c r="D5857" i="11"/>
  <c r="D5853" i="11"/>
  <c r="D5849" i="11"/>
  <c r="D5845" i="11"/>
  <c r="D5841" i="11"/>
  <c r="D5837" i="11"/>
  <c r="D5833" i="11"/>
  <c r="D5829" i="11"/>
  <c r="D5825" i="11"/>
  <c r="D5821" i="11"/>
  <c r="D5817" i="11"/>
  <c r="D5813" i="11"/>
  <c r="D5809" i="11"/>
  <c r="D5805" i="11"/>
  <c r="D5801" i="11"/>
  <c r="D5797" i="11"/>
  <c r="D5793" i="11"/>
  <c r="D5789" i="11"/>
  <c r="D5785" i="11"/>
  <c r="D5781" i="11"/>
  <c r="D5777" i="11"/>
  <c r="D5773" i="11"/>
  <c r="D5769" i="11"/>
  <c r="D5765" i="11"/>
  <c r="D5761" i="11"/>
  <c r="D5757" i="11"/>
  <c r="D5753" i="11"/>
  <c r="D5749" i="11"/>
  <c r="D5745" i="11"/>
  <c r="D5741" i="11"/>
  <c r="D5737" i="11"/>
  <c r="D5733" i="11"/>
  <c r="D5729" i="11"/>
  <c r="D5725" i="11"/>
  <c r="D5721" i="11"/>
  <c r="D5717" i="11"/>
  <c r="D5713" i="11"/>
  <c r="D5709" i="11"/>
  <c r="D5705" i="11"/>
  <c r="D5701" i="11"/>
  <c r="D5697" i="11"/>
  <c r="D5693" i="11"/>
  <c r="D5689" i="11"/>
  <c r="D5685" i="11"/>
  <c r="D5681" i="11"/>
  <c r="D5677" i="11"/>
  <c r="D5673" i="11"/>
  <c r="D5669" i="11"/>
  <c r="D5665" i="11"/>
  <c r="D5661" i="11"/>
  <c r="D5657" i="11"/>
  <c r="D5653" i="11"/>
  <c r="D5649" i="11"/>
  <c r="D5645" i="11"/>
  <c r="D5641" i="11"/>
  <c r="D5637" i="11"/>
  <c r="D5633" i="11"/>
  <c r="D5629" i="11"/>
  <c r="D5625" i="11"/>
  <c r="D5621" i="11"/>
  <c r="D5617" i="11"/>
  <c r="D5613" i="11"/>
  <c r="D5609" i="11"/>
  <c r="D5605" i="11"/>
  <c r="D5601" i="11"/>
  <c r="D5597" i="11"/>
  <c r="D5593" i="11"/>
  <c r="D5589" i="11"/>
  <c r="D5585" i="11"/>
  <c r="D5581" i="11"/>
  <c r="D5577" i="11"/>
  <c r="D5573" i="11"/>
  <c r="D5569" i="11"/>
  <c r="D5565" i="11"/>
  <c r="D5561" i="11"/>
  <c r="D5557" i="11"/>
  <c r="D5553" i="11"/>
  <c r="D5549" i="11"/>
  <c r="D5545" i="11"/>
  <c r="D5541" i="11"/>
  <c r="D5537" i="11"/>
  <c r="D5533" i="11"/>
  <c r="D5529" i="11"/>
  <c r="D5525" i="11"/>
  <c r="D5521" i="11"/>
  <c r="D5517" i="11"/>
  <c r="D5513" i="11"/>
  <c r="D5509" i="11"/>
  <c r="D5505" i="11"/>
  <c r="D5501" i="11"/>
  <c r="D5497" i="11"/>
  <c r="D5493" i="11"/>
  <c r="D5489" i="11"/>
  <c r="D5485" i="11"/>
  <c r="D5481" i="11"/>
  <c r="D5477" i="11"/>
  <c r="D5473" i="11"/>
  <c r="D5469" i="11"/>
  <c r="D5465" i="11"/>
  <c r="D5461" i="11"/>
  <c r="D5457" i="11"/>
  <c r="D5453" i="11"/>
  <c r="D5449" i="11"/>
  <c r="D5445" i="11"/>
  <c r="D5441" i="11"/>
  <c r="D5437" i="11"/>
  <c r="D5433" i="11"/>
  <c r="D5429" i="11"/>
  <c r="D5425" i="11"/>
  <c r="D5421" i="11"/>
  <c r="D5417" i="11"/>
  <c r="D5413" i="11"/>
  <c r="D5409" i="11"/>
  <c r="D5405" i="11"/>
  <c r="D5401" i="11"/>
  <c r="D5397" i="11"/>
  <c r="D5393" i="11"/>
  <c r="D5389" i="11"/>
  <c r="D5385" i="11"/>
  <c r="D5381" i="11"/>
  <c r="D5377" i="11"/>
  <c r="D5373" i="11"/>
  <c r="D5369" i="11"/>
  <c r="D5365" i="11"/>
  <c r="D5361" i="11"/>
  <c r="D5357" i="11"/>
  <c r="D5353" i="11"/>
  <c r="D5349" i="11"/>
  <c r="D5345" i="11"/>
  <c r="D5341" i="11"/>
  <c r="D5337" i="11"/>
  <c r="D5333" i="11"/>
  <c r="D5329" i="11"/>
  <c r="D5325" i="11"/>
  <c r="D5321" i="11"/>
  <c r="D5317" i="11"/>
  <c r="D5313" i="11"/>
  <c r="D5309" i="11"/>
  <c r="D5305" i="11"/>
  <c r="D5301" i="11"/>
  <c r="D5297" i="11"/>
  <c r="D5293" i="11"/>
  <c r="D5289" i="11"/>
  <c r="D5285" i="11"/>
  <c r="D5281" i="11"/>
  <c r="D5277" i="11"/>
  <c r="D5273" i="11"/>
  <c r="D5269" i="11"/>
  <c r="D5265" i="11"/>
  <c r="D5261" i="11"/>
  <c r="D5257" i="11"/>
  <c r="D5253" i="11"/>
  <c r="D5249" i="11"/>
  <c r="D5245" i="11"/>
  <c r="D5241" i="11"/>
  <c r="D5237" i="11"/>
  <c r="D5233" i="11"/>
  <c r="D5229" i="11"/>
  <c r="D5225" i="11"/>
  <c r="D5221" i="11"/>
  <c r="D5217" i="11"/>
  <c r="D5213" i="11"/>
  <c r="D5209" i="11"/>
  <c r="D5205" i="11"/>
  <c r="D5201" i="11"/>
  <c r="D5197" i="11"/>
  <c r="D5193" i="11"/>
  <c r="D5189" i="11"/>
  <c r="D5185" i="11"/>
  <c r="D5181" i="11"/>
  <c r="D5177" i="11"/>
  <c r="D5173" i="11"/>
  <c r="D5169" i="11"/>
  <c r="D5165" i="11"/>
  <c r="D5161" i="11"/>
  <c r="D5157" i="11"/>
  <c r="D5153" i="11"/>
  <c r="D5149" i="11"/>
  <c r="D5145" i="11"/>
  <c r="D5141" i="11"/>
  <c r="D5137" i="11"/>
  <c r="D5133" i="11"/>
  <c r="D5129" i="11"/>
  <c r="D5125" i="11"/>
  <c r="D5121" i="11"/>
  <c r="D5117" i="11"/>
  <c r="D5113" i="11"/>
  <c r="D5109" i="11"/>
  <c r="D5105" i="11"/>
  <c r="D5101" i="11"/>
  <c r="D5097" i="11"/>
  <c r="D5093" i="11"/>
  <c r="D5089" i="11"/>
  <c r="D5085" i="11"/>
  <c r="D5081" i="11"/>
  <c r="D5077" i="11"/>
  <c r="D5073" i="11"/>
  <c r="D5069" i="11"/>
  <c r="D5065" i="11"/>
  <c r="D5061" i="11"/>
  <c r="D5057" i="11"/>
  <c r="D5053" i="11"/>
  <c r="D5049" i="11"/>
  <c r="D5045" i="11"/>
  <c r="D5041" i="11"/>
  <c r="D5037" i="11"/>
  <c r="D5033" i="11"/>
  <c r="D5029" i="11"/>
  <c r="D5025" i="11"/>
  <c r="D5021" i="11"/>
  <c r="D5017" i="11"/>
  <c r="D5013" i="11"/>
  <c r="D5009" i="11"/>
  <c r="D5005" i="11"/>
  <c r="D5001" i="11"/>
  <c r="D4997" i="11"/>
  <c r="D4993" i="11"/>
  <c r="D4989" i="11"/>
  <c r="D4985" i="11"/>
  <c r="D4981" i="11"/>
  <c r="D4977" i="11"/>
  <c r="D4973" i="11"/>
  <c r="D4969" i="11"/>
  <c r="D4965" i="11"/>
  <c r="D4961" i="11"/>
  <c r="D4957" i="11"/>
  <c r="D4953" i="11"/>
  <c r="D4949" i="11"/>
  <c r="D4945" i="11"/>
  <c r="D4941" i="11"/>
  <c r="D4937" i="11"/>
  <c r="D4933" i="11"/>
  <c r="D4929" i="11"/>
  <c r="D4925" i="11"/>
  <c r="D4921" i="11"/>
  <c r="D4917" i="11"/>
  <c r="D4913" i="11"/>
  <c r="D4909" i="11"/>
  <c r="D4905" i="11"/>
  <c r="D4901" i="11"/>
  <c r="D4897" i="11"/>
  <c r="D4893" i="11"/>
  <c r="D4889" i="11"/>
  <c r="D4885" i="11"/>
  <c r="D4881" i="11"/>
  <c r="D4877" i="11"/>
  <c r="D4873" i="11"/>
  <c r="D4869" i="11"/>
  <c r="D4865" i="11"/>
  <c r="D4861" i="11"/>
  <c r="D4857" i="11"/>
  <c r="D4853" i="11"/>
  <c r="D4849" i="11"/>
  <c r="D4845" i="11"/>
  <c r="D4841" i="11"/>
  <c r="D4837" i="11"/>
  <c r="D4833" i="11"/>
  <c r="D4829" i="11"/>
  <c r="D4825" i="11"/>
  <c r="D4821" i="11"/>
  <c r="D4817" i="11"/>
  <c r="D4813" i="11"/>
  <c r="D4809" i="11"/>
  <c r="D4805" i="11"/>
  <c r="D4801" i="11"/>
  <c r="D4797" i="11"/>
  <c r="D4793" i="11"/>
  <c r="D4789" i="11"/>
  <c r="D4785" i="11"/>
  <c r="D4781" i="11"/>
  <c r="D4777" i="11"/>
  <c r="D4773" i="11"/>
  <c r="D4769" i="11"/>
  <c r="D4765" i="11"/>
  <c r="D4761" i="11"/>
  <c r="D4757" i="11"/>
  <c r="D4753" i="11"/>
  <c r="D4749" i="11"/>
  <c r="D4745" i="11"/>
  <c r="D4741" i="11"/>
  <c r="D4737" i="11"/>
  <c r="D4733" i="11"/>
  <c r="D4729" i="11"/>
  <c r="D4725" i="11"/>
  <c r="D4721" i="11"/>
  <c r="D4717" i="11"/>
  <c r="D4713" i="11"/>
  <c r="D4709" i="11"/>
  <c r="D4705" i="11"/>
  <c r="D4701" i="11"/>
  <c r="D4697" i="11"/>
  <c r="D4693" i="11"/>
  <c r="D4689" i="11"/>
  <c r="D4685" i="11"/>
  <c r="D4681" i="11"/>
  <c r="D4677" i="11"/>
  <c r="D4673" i="11"/>
  <c r="D4669" i="11"/>
  <c r="D4665" i="11"/>
  <c r="D4661" i="11"/>
  <c r="D4657" i="11"/>
  <c r="D4653" i="11"/>
  <c r="D4649" i="11"/>
  <c r="D4645" i="11"/>
  <c r="D4641" i="11"/>
  <c r="D4637" i="11"/>
  <c r="D4633" i="11"/>
  <c r="D4629" i="11"/>
  <c r="D4625" i="11"/>
  <c r="D4621" i="11"/>
  <c r="D4617" i="11"/>
  <c r="D4613" i="11"/>
  <c r="D4609" i="11"/>
  <c r="D4605" i="11"/>
  <c r="D4601" i="11"/>
  <c r="D4597" i="11"/>
  <c r="D4593" i="11"/>
  <c r="D4589" i="11"/>
  <c r="D4585" i="11"/>
  <c r="D4581" i="11"/>
  <c r="D4577" i="11"/>
  <c r="D4573" i="11"/>
  <c r="D4569" i="11"/>
  <c r="D4565" i="11"/>
  <c r="D4561" i="11"/>
  <c r="D4557" i="11"/>
  <c r="D4553" i="11"/>
  <c r="D4549" i="11"/>
  <c r="D4545" i="11"/>
  <c r="D4541" i="11"/>
  <c r="D4537" i="11"/>
  <c r="D4533" i="11"/>
  <c r="D4529" i="11"/>
  <c r="D4525" i="11"/>
  <c r="D4521" i="11"/>
  <c r="D4517" i="11"/>
  <c r="D4513" i="11"/>
  <c r="D4509" i="11"/>
  <c r="D4505" i="11"/>
  <c r="D4501" i="11"/>
  <c r="D4497" i="11"/>
  <c r="D4493" i="11"/>
  <c r="D4489" i="11"/>
  <c r="D4485" i="11"/>
  <c r="D4481" i="11"/>
  <c r="D4477" i="11"/>
  <c r="D4473" i="11"/>
  <c r="D4469" i="11"/>
  <c r="D4465" i="11"/>
  <c r="D4461" i="11"/>
  <c r="D4457" i="11"/>
  <c r="D4453" i="11"/>
  <c r="D4449" i="11"/>
  <c r="D4445" i="11"/>
  <c r="D4441" i="11"/>
  <c r="D4437" i="11"/>
  <c r="D4433" i="11"/>
  <c r="D4429" i="11"/>
  <c r="D4425" i="11"/>
  <c r="D4421" i="11"/>
  <c r="D4417" i="11"/>
  <c r="D4413" i="11"/>
  <c r="D4409" i="11"/>
  <c r="D4405" i="11"/>
  <c r="D4401" i="11"/>
  <c r="D4397" i="11"/>
  <c r="D4393" i="11"/>
  <c r="D4389" i="11"/>
  <c r="D4385" i="11"/>
  <c r="D4381" i="11"/>
  <c r="D4377" i="11"/>
  <c r="D4373" i="11"/>
  <c r="D4369" i="11"/>
  <c r="D4365" i="11"/>
  <c r="D4361" i="11"/>
  <c r="D4357" i="11"/>
  <c r="D4353" i="11"/>
  <c r="D4349" i="11"/>
  <c r="D4345" i="11"/>
  <c r="D4341" i="11"/>
  <c r="D4337" i="11"/>
  <c r="D4333" i="11"/>
  <c r="D4329" i="11"/>
  <c r="D4325" i="11"/>
  <c r="D4321" i="11"/>
  <c r="D4317" i="11"/>
  <c r="D4313" i="11"/>
  <c r="D4309" i="11"/>
  <c r="D4305" i="11"/>
  <c r="D4301" i="11"/>
  <c r="D4297" i="11"/>
  <c r="D4293" i="11"/>
  <c r="D4289" i="11"/>
  <c r="D4285" i="11"/>
  <c r="D4281" i="11"/>
  <c r="D4277" i="11"/>
  <c r="D4273" i="11"/>
  <c r="D4269" i="11"/>
  <c r="D4265" i="11"/>
  <c r="D4261" i="11"/>
  <c r="D4257" i="11"/>
  <c r="D4253" i="11"/>
  <c r="D4249" i="11"/>
  <c r="D4245" i="11"/>
  <c r="D4241" i="11"/>
  <c r="D4237" i="11"/>
  <c r="D4233" i="11"/>
  <c r="D4229" i="11"/>
  <c r="D4225" i="11"/>
  <c r="D4221" i="11"/>
  <c r="D4217" i="11"/>
  <c r="D4213" i="11"/>
  <c r="D4209" i="11"/>
  <c r="D4205" i="11"/>
  <c r="D4201" i="11"/>
  <c r="D4197" i="11"/>
  <c r="D4193" i="11"/>
  <c r="D4189" i="11"/>
  <c r="D4185" i="11"/>
  <c r="D4181" i="11"/>
  <c r="D4177" i="11"/>
  <c r="D4173" i="11"/>
  <c r="D4169" i="11"/>
  <c r="D4165" i="11"/>
  <c r="D4161" i="11"/>
  <c r="D4157" i="11"/>
  <c r="D4153" i="11"/>
  <c r="D4149" i="11"/>
  <c r="D4145" i="11"/>
  <c r="D4141" i="11"/>
  <c r="D4137" i="11"/>
  <c r="D4133" i="11"/>
  <c r="D4129" i="11"/>
  <c r="D4125" i="11"/>
  <c r="D4121" i="11"/>
  <c r="D4117" i="11"/>
  <c r="D4113" i="11"/>
  <c r="D4109" i="11"/>
  <c r="D4105" i="11"/>
  <c r="D4101" i="11"/>
  <c r="D4097" i="11"/>
  <c r="D4093" i="11"/>
  <c r="D4089" i="11"/>
  <c r="D4085" i="11"/>
  <c r="D4081" i="11"/>
  <c r="D4077" i="11"/>
  <c r="D4073" i="11"/>
  <c r="D4069" i="11"/>
  <c r="D4065" i="11"/>
  <c r="D4061" i="11"/>
  <c r="D4057" i="11"/>
  <c r="D4053" i="11"/>
  <c r="D4049" i="11"/>
  <c r="D4045" i="11"/>
  <c r="D4041" i="11"/>
  <c r="D4037" i="11"/>
  <c r="D4033" i="11"/>
  <c r="D4029" i="11"/>
  <c r="D4025" i="11"/>
  <c r="D4021" i="11"/>
  <c r="D4017" i="11"/>
  <c r="D4013" i="11"/>
  <c r="D4009" i="11"/>
  <c r="D4005" i="11"/>
  <c r="D4001" i="11"/>
  <c r="D3997" i="11"/>
  <c r="D3993" i="11"/>
  <c r="D3989" i="11"/>
  <c r="D3985" i="11"/>
  <c r="D3981" i="11"/>
  <c r="D3977" i="11"/>
  <c r="D3973" i="11"/>
  <c r="D3969" i="11"/>
  <c r="D3965" i="11"/>
  <c r="D3961" i="11"/>
  <c r="D3957" i="11"/>
  <c r="D3953" i="11"/>
  <c r="D3949" i="11"/>
  <c r="D3945" i="11"/>
  <c r="D3941" i="11"/>
  <c r="D3937" i="11"/>
  <c r="D3933" i="11"/>
  <c r="D3929" i="11"/>
  <c r="D3925" i="11"/>
  <c r="D3921" i="11"/>
  <c r="D3917" i="11"/>
  <c r="D3913" i="11"/>
  <c r="D3909" i="11"/>
  <c r="D3905" i="11"/>
  <c r="D3901" i="11"/>
  <c r="D3897" i="11"/>
  <c r="D3893" i="11"/>
  <c r="D3889" i="11"/>
  <c r="D3885" i="11"/>
  <c r="D3881" i="11"/>
  <c r="D3877" i="11"/>
  <c r="D3873" i="11"/>
  <c r="D3869" i="11"/>
  <c r="D3865" i="11"/>
  <c r="D3861" i="11"/>
  <c r="D3857" i="11"/>
  <c r="D3853" i="11"/>
  <c r="D3849" i="11"/>
  <c r="D3845" i="11"/>
  <c r="D3841" i="11"/>
  <c r="D3837" i="11"/>
  <c r="D3833" i="11"/>
  <c r="D3829" i="11"/>
  <c r="D3825" i="11"/>
  <c r="D3821" i="11"/>
  <c r="D3817" i="11"/>
  <c r="D3813" i="11"/>
  <c r="D3809" i="11"/>
  <c r="D3805" i="11"/>
  <c r="D3801" i="11"/>
  <c r="D3797" i="11"/>
  <c r="D3793" i="11"/>
  <c r="D3789" i="11"/>
  <c r="D3785" i="11"/>
  <c r="D3781" i="11"/>
  <c r="D3777" i="11"/>
  <c r="D3773" i="11"/>
  <c r="D3769" i="11"/>
  <c r="D3765" i="11"/>
  <c r="D3761" i="11"/>
  <c r="D3757" i="11"/>
  <c r="D3753" i="11"/>
  <c r="D3749" i="11"/>
  <c r="D3745" i="11"/>
  <c r="D3741" i="11"/>
  <c r="D3737" i="11"/>
  <c r="D3733" i="11"/>
  <c r="D3729" i="11"/>
  <c r="D3725" i="11"/>
  <c r="D3721" i="11"/>
  <c r="D3717" i="11"/>
  <c r="D3713" i="11"/>
  <c r="D3709" i="11"/>
  <c r="D3705" i="11"/>
  <c r="D3701" i="11"/>
  <c r="D3697" i="11"/>
  <c r="D3693" i="11"/>
  <c r="D3689" i="11"/>
  <c r="D3685" i="11"/>
  <c r="D3681" i="11"/>
  <c r="D3677" i="11"/>
  <c r="D3673" i="11"/>
  <c r="D3669" i="11"/>
  <c r="D3665" i="11"/>
  <c r="D3661" i="11"/>
  <c r="D3657" i="11"/>
  <c r="D3653" i="11"/>
  <c r="D3649" i="11"/>
  <c r="D3645" i="11"/>
  <c r="D3641" i="11"/>
  <c r="D3637" i="11"/>
  <c r="D3633" i="11"/>
  <c r="D3629" i="11"/>
  <c r="D3625" i="11"/>
  <c r="D3621" i="11"/>
  <c r="D3617" i="11"/>
  <c r="D3613" i="11"/>
  <c r="D3609" i="11"/>
  <c r="D3605" i="11"/>
  <c r="D3601" i="11"/>
  <c r="D3597" i="11"/>
  <c r="D3593" i="11"/>
  <c r="D3589" i="11"/>
  <c r="D3585" i="11"/>
  <c r="D3581" i="11"/>
  <c r="D3577" i="11"/>
  <c r="D3573" i="11"/>
  <c r="D3569" i="11"/>
  <c r="D3565" i="11"/>
  <c r="D3561" i="11"/>
  <c r="D3557" i="11"/>
  <c r="D3553" i="11"/>
  <c r="D3549" i="11"/>
  <c r="D3545" i="11"/>
  <c r="D3541" i="11"/>
  <c r="D3537" i="11"/>
  <c r="D3533" i="11"/>
  <c r="D3529" i="11"/>
  <c r="D3525" i="11"/>
  <c r="D3521" i="11"/>
  <c r="D3517" i="11"/>
  <c r="D3513" i="11"/>
  <c r="D3509" i="11"/>
  <c r="D3505" i="11"/>
  <c r="D3501" i="11"/>
  <c r="D3497" i="11"/>
  <c r="D3493" i="11"/>
  <c r="D3489" i="11"/>
  <c r="D3485" i="11"/>
  <c r="D3481" i="11"/>
  <c r="D3477" i="11"/>
  <c r="D3473" i="11"/>
  <c r="D3469" i="11"/>
  <c r="D3465" i="11"/>
  <c r="D3461" i="11"/>
  <c r="D3457" i="11"/>
  <c r="D3453" i="11"/>
  <c r="D3449" i="11"/>
  <c r="D3445" i="11"/>
  <c r="D3441" i="11"/>
  <c r="D3437" i="11"/>
  <c r="D3433" i="11"/>
  <c r="D3429" i="11"/>
  <c r="D3425" i="11"/>
  <c r="D3421" i="11"/>
  <c r="D3417" i="11"/>
  <c r="D3413" i="11"/>
  <c r="D3409" i="11"/>
  <c r="D3405" i="11"/>
  <c r="D3401" i="11"/>
  <c r="D3397" i="11"/>
  <c r="D3393" i="11"/>
  <c r="D3389" i="11"/>
  <c r="D3385" i="11"/>
  <c r="D3381" i="11"/>
  <c r="D3377" i="11"/>
  <c r="D3373" i="11"/>
  <c r="D3369" i="11"/>
  <c r="D3365" i="11"/>
  <c r="D3361" i="11"/>
  <c r="D3357" i="11"/>
  <c r="D3353" i="11"/>
  <c r="D3349" i="11"/>
  <c r="D3345" i="11"/>
  <c r="D3341" i="11"/>
  <c r="D3337" i="11"/>
  <c r="D3333" i="11"/>
  <c r="D3329" i="11"/>
  <c r="D3325" i="11"/>
  <c r="D3321" i="11"/>
  <c r="D3317" i="11"/>
  <c r="D3313" i="11"/>
  <c r="D3309" i="11"/>
  <c r="D3305" i="11"/>
  <c r="D3301" i="11"/>
  <c r="D3297" i="11"/>
  <c r="D3293" i="11"/>
  <c r="D3289" i="11"/>
  <c r="D3285" i="11"/>
  <c r="D3281" i="11"/>
  <c r="D3277" i="11"/>
  <c r="D3273" i="11"/>
  <c r="D3269" i="11"/>
  <c r="D3265" i="11"/>
  <c r="D3261" i="11"/>
  <c r="D3257" i="11"/>
  <c r="D3253" i="11"/>
  <c r="D3249" i="11"/>
  <c r="D3245" i="11"/>
  <c r="D3241" i="11"/>
  <c r="D3237" i="11"/>
  <c r="D3233" i="11"/>
  <c r="D3229" i="11"/>
  <c r="D3225" i="11"/>
  <c r="D3221" i="11"/>
  <c r="D3217" i="11"/>
  <c r="D3213" i="11"/>
  <c r="D3209" i="11"/>
  <c r="D3205" i="11"/>
  <c r="D3201" i="11"/>
  <c r="D3197" i="11"/>
  <c r="D3193" i="11"/>
  <c r="D3189" i="11"/>
  <c r="D3185" i="11"/>
  <c r="D3181" i="11"/>
  <c r="D3177" i="11"/>
  <c r="D3173" i="11"/>
  <c r="D3169" i="11"/>
  <c r="D3165" i="11"/>
  <c r="D3161" i="11"/>
  <c r="D3157" i="11"/>
  <c r="D3153" i="11"/>
  <c r="D3149" i="11"/>
  <c r="D3145" i="11"/>
  <c r="D3141" i="11"/>
  <c r="D3137" i="11"/>
  <c r="D3133" i="11"/>
  <c r="D3129" i="11"/>
  <c r="D3125" i="11"/>
  <c r="D3121" i="11"/>
  <c r="D3117" i="11"/>
  <c r="D3113" i="11"/>
  <c r="D3109" i="11"/>
  <c r="D3105" i="11"/>
  <c r="D3101" i="11"/>
  <c r="D3097" i="11"/>
  <c r="D3093" i="11"/>
  <c r="D3089" i="11"/>
  <c r="D3085" i="11"/>
  <c r="D3081" i="11"/>
  <c r="D3077" i="11"/>
  <c r="D3073" i="11"/>
  <c r="D3069" i="11"/>
  <c r="D3065" i="11"/>
  <c r="D3061" i="11"/>
  <c r="D3057" i="11"/>
  <c r="D3053" i="11"/>
  <c r="D3049" i="11"/>
  <c r="D3045" i="11"/>
  <c r="D3041" i="11"/>
  <c r="D3037" i="11"/>
  <c r="D3033" i="11"/>
  <c r="D3029" i="11"/>
  <c r="D3025" i="11"/>
  <c r="D3021" i="11"/>
  <c r="D3017" i="11"/>
  <c r="D3013" i="11"/>
  <c r="D3009" i="11"/>
  <c r="D3005" i="11"/>
  <c r="D3001" i="11"/>
  <c r="D2997" i="11"/>
  <c r="D2993" i="11"/>
  <c r="D2989" i="11"/>
  <c r="D2985" i="11"/>
  <c r="D2981" i="11"/>
  <c r="D2977" i="11"/>
  <c r="D2973" i="11"/>
  <c r="D2969" i="11"/>
  <c r="D2965" i="11"/>
  <c r="D2961" i="11"/>
  <c r="D2957" i="11"/>
  <c r="D2953" i="11"/>
  <c r="D2949" i="11"/>
  <c r="D2945" i="11"/>
  <c r="D2941" i="11"/>
  <c r="D2937" i="11"/>
  <c r="D2933" i="11"/>
  <c r="D2929" i="11"/>
  <c r="D2925" i="11"/>
  <c r="D2921" i="11"/>
  <c r="D2917" i="11"/>
  <c r="D2913" i="11"/>
  <c r="D2909" i="11"/>
  <c r="D2905" i="11"/>
  <c r="D2901" i="11"/>
  <c r="D2897" i="11"/>
  <c r="D2893" i="11"/>
  <c r="D2889" i="11"/>
  <c r="D2885" i="11"/>
  <c r="D2881" i="11"/>
  <c r="D2877" i="11"/>
  <c r="D2873" i="11"/>
  <c r="D2869" i="11"/>
  <c r="D2865" i="11"/>
  <c r="D2861" i="11"/>
  <c r="D2857" i="11"/>
  <c r="D2853" i="11"/>
  <c r="D2849" i="11"/>
  <c r="D2845" i="11"/>
  <c r="D2841" i="11"/>
  <c r="D2837" i="11"/>
  <c r="D2833" i="11"/>
  <c r="D2829" i="11"/>
  <c r="D2825" i="11"/>
  <c r="D2821" i="11"/>
  <c r="D2817" i="11"/>
  <c r="D2813" i="11"/>
  <c r="D2809" i="11"/>
  <c r="D2805" i="11"/>
  <c r="D2801" i="11"/>
  <c r="D2797" i="11"/>
  <c r="D2793" i="11"/>
  <c r="D2789" i="11"/>
  <c r="D2785" i="11"/>
  <c r="D2781" i="11"/>
  <c r="D2777" i="11"/>
  <c r="D2773" i="11"/>
  <c r="D2769" i="11"/>
  <c r="D2765" i="11"/>
  <c r="D2761" i="11"/>
  <c r="D2757" i="11"/>
  <c r="D2753" i="11"/>
  <c r="D2749" i="11"/>
  <c r="D2745" i="11"/>
  <c r="D2741" i="11"/>
  <c r="D2737" i="11"/>
  <c r="D2733" i="11"/>
  <c r="D2729" i="11"/>
  <c r="D2725" i="11"/>
  <c r="D2721" i="11"/>
  <c r="D2717" i="11"/>
  <c r="D2713" i="11"/>
  <c r="D2709" i="11"/>
  <c r="D2705" i="11"/>
  <c r="D2701" i="11"/>
  <c r="D2697" i="11"/>
  <c r="D2693" i="11"/>
  <c r="D2689" i="11"/>
  <c r="D2685" i="11"/>
  <c r="D2681" i="11"/>
  <c r="D2677" i="11"/>
  <c r="D2673" i="11"/>
  <c r="D2669" i="11"/>
  <c r="D2665" i="11"/>
  <c r="D2661" i="11"/>
  <c r="D2657" i="11"/>
  <c r="D2653" i="11"/>
  <c r="D2649" i="11"/>
  <c r="D2645" i="11"/>
  <c r="D2641" i="11"/>
  <c r="D2637" i="11"/>
  <c r="D2633" i="11"/>
  <c r="D2629" i="11"/>
  <c r="D2625" i="11"/>
  <c r="D2621" i="11"/>
  <c r="D2617" i="11"/>
  <c r="D2613" i="11"/>
  <c r="D2609" i="11"/>
  <c r="D2605" i="11"/>
  <c r="D2601" i="11"/>
  <c r="D2597" i="11"/>
  <c r="D2593" i="11"/>
  <c r="D2589" i="11"/>
  <c r="D2585" i="11"/>
  <c r="D2581" i="11"/>
  <c r="D2577" i="11"/>
  <c r="D2573" i="11"/>
  <c r="D2569" i="11"/>
  <c r="D2565" i="11"/>
  <c r="D2561" i="11"/>
  <c r="D2557" i="11"/>
  <c r="D2553" i="11"/>
  <c r="D2549" i="11"/>
  <c r="D2545" i="11"/>
  <c r="D2541" i="11"/>
  <c r="D2537" i="11"/>
  <c r="D2533" i="11"/>
  <c r="D2529" i="11"/>
  <c r="D2525" i="11"/>
  <c r="D2521" i="11"/>
  <c r="D2517" i="11"/>
  <c r="D2513" i="11"/>
  <c r="D2509" i="11"/>
  <c r="D2505" i="11"/>
  <c r="D2501" i="11"/>
  <c r="D2497" i="11"/>
  <c r="D2493" i="11"/>
  <c r="D2489" i="11"/>
  <c r="D2485" i="11"/>
  <c r="D2481" i="11"/>
  <c r="D2477" i="11"/>
  <c r="D2473" i="11"/>
  <c r="D2469" i="11"/>
  <c r="D2465" i="11"/>
  <c r="D2461" i="11"/>
  <c r="D2457" i="11"/>
  <c r="D2453" i="11"/>
  <c r="D2449" i="11"/>
  <c r="D2445" i="11"/>
  <c r="D2441" i="11"/>
  <c r="D2437" i="11"/>
  <c r="D2433" i="11"/>
  <c r="D2429" i="11"/>
  <c r="D2425" i="11"/>
  <c r="D2421" i="11"/>
  <c r="D2417" i="11"/>
  <c r="D2413" i="11"/>
  <c r="D2409" i="11"/>
  <c r="D2405" i="11"/>
  <c r="D2401" i="11"/>
  <c r="D2397" i="11"/>
  <c r="D2393" i="11"/>
  <c r="D2389" i="11"/>
  <c r="D2385" i="11"/>
  <c r="D2381" i="11"/>
  <c r="D2377" i="11"/>
  <c r="D2373" i="11"/>
  <c r="D2369" i="11"/>
  <c r="D2365" i="11"/>
  <c r="D2361" i="11"/>
  <c r="D2357" i="11"/>
  <c r="D2353" i="11"/>
  <c r="D2349" i="11"/>
  <c r="D2345" i="11"/>
  <c r="D2341" i="11"/>
  <c r="D2337" i="11"/>
  <c r="D2333" i="11"/>
  <c r="D2329" i="11"/>
  <c r="D2325" i="11"/>
  <c r="D2321" i="11"/>
  <c r="D2317" i="11"/>
  <c r="D2313" i="11"/>
  <c r="D2309" i="11"/>
  <c r="D2305" i="11"/>
  <c r="D2301" i="11"/>
  <c r="D2297" i="11"/>
  <c r="D2293" i="11"/>
  <c r="D2289" i="11"/>
  <c r="D2285" i="11"/>
  <c r="D2281" i="11"/>
  <c r="D2277" i="11"/>
  <c r="D2273" i="11"/>
  <c r="D2269" i="11"/>
  <c r="D2265" i="11"/>
  <c r="D2261" i="11"/>
  <c r="D2257" i="11"/>
  <c r="D2253" i="11"/>
  <c r="D2249" i="11"/>
  <c r="D2245" i="11"/>
  <c r="D2241" i="11"/>
  <c r="D2237" i="11"/>
  <c r="D2233" i="11"/>
  <c r="D2229" i="11"/>
  <c r="D2225" i="11"/>
  <c r="D2221" i="11"/>
  <c r="D2217" i="11"/>
  <c r="D2213" i="11"/>
  <c r="D2209" i="11"/>
  <c r="D2205" i="11"/>
  <c r="D2201" i="11"/>
  <c r="D2197" i="11"/>
  <c r="D2193" i="11"/>
  <c r="D2189" i="11"/>
  <c r="D2185" i="11"/>
  <c r="D2181" i="11"/>
  <c r="D2177" i="11"/>
  <c r="D2173" i="11"/>
  <c r="D2169" i="11"/>
  <c r="D2165" i="11"/>
  <c r="D2161" i="11"/>
  <c r="D2157" i="11"/>
  <c r="D2153" i="11"/>
  <c r="D2149" i="11"/>
  <c r="D2145" i="11"/>
  <c r="D2141" i="11"/>
  <c r="D2137" i="11"/>
  <c r="D2133" i="11"/>
  <c r="D2129" i="11"/>
  <c r="D2125" i="11"/>
  <c r="D2121" i="11"/>
  <c r="D2117" i="11"/>
  <c r="D2113" i="11"/>
  <c r="D2109" i="11"/>
  <c r="D2105" i="11"/>
  <c r="D2101" i="11"/>
  <c r="D2097" i="11"/>
  <c r="D2093" i="11"/>
  <c r="D2089" i="11"/>
  <c r="D2085" i="11"/>
  <c r="D2081" i="11"/>
  <c r="D2077" i="11"/>
  <c r="D2073" i="11"/>
  <c r="D2069" i="11"/>
  <c r="D2065" i="11"/>
  <c r="D2061" i="11"/>
  <c r="D2057" i="11"/>
  <c r="D2053" i="11"/>
  <c r="D2049" i="11"/>
  <c r="D2045" i="11"/>
  <c r="D2041" i="11"/>
  <c r="D2037" i="11"/>
  <c r="D2033" i="11"/>
  <c r="D2029" i="11"/>
  <c r="D2025" i="11"/>
  <c r="D2021" i="11"/>
  <c r="D2017" i="11"/>
  <c r="D2013" i="11"/>
  <c r="D2009" i="11"/>
  <c r="D2005" i="11"/>
  <c r="D2001" i="11"/>
  <c r="D1997" i="11"/>
  <c r="D1993" i="11"/>
  <c r="D1989" i="11"/>
  <c r="D1985" i="11"/>
  <c r="D1981" i="11"/>
  <c r="D1977" i="11"/>
  <c r="D1973" i="11"/>
  <c r="D1969" i="11"/>
  <c r="D1965" i="11"/>
  <c r="D1961" i="11"/>
  <c r="D1957" i="11"/>
  <c r="D1953" i="11"/>
  <c r="D1949" i="11"/>
  <c r="D1945" i="11"/>
  <c r="D1941" i="11"/>
  <c r="D1937" i="11"/>
  <c r="D1933" i="11"/>
  <c r="D1929" i="11"/>
  <c r="D1925" i="11"/>
  <c r="D1921" i="11"/>
  <c r="D1917" i="11"/>
  <c r="D1913" i="11"/>
  <c r="D1909" i="11"/>
  <c r="D1905" i="11"/>
  <c r="D1901" i="11"/>
  <c r="D1897" i="11"/>
  <c r="D1893" i="11"/>
  <c r="D1889" i="11"/>
  <c r="D1885" i="11"/>
  <c r="D1881" i="11"/>
  <c r="D1877" i="11"/>
  <c r="D1873" i="11"/>
  <c r="D1869" i="11"/>
  <c r="D1865" i="11"/>
  <c r="D1861" i="11"/>
  <c r="D1857" i="11"/>
  <c r="D1853" i="11"/>
  <c r="D1849" i="11"/>
  <c r="D1845" i="11"/>
  <c r="D1841" i="11"/>
  <c r="D1837" i="11"/>
  <c r="D1833" i="11"/>
  <c r="D1829" i="11"/>
  <c r="D1825" i="11"/>
  <c r="D1821" i="11"/>
  <c r="D1817" i="11"/>
  <c r="D1813" i="11"/>
  <c r="D1809" i="11"/>
  <c r="D1805" i="11"/>
  <c r="D1801" i="11"/>
  <c r="D1797" i="11"/>
  <c r="D1793" i="11"/>
  <c r="D1789" i="11"/>
  <c r="D1785" i="11"/>
  <c r="D1781" i="11"/>
  <c r="D1777" i="11"/>
  <c r="D1773" i="11"/>
  <c r="D1769" i="11"/>
  <c r="D1765" i="11"/>
  <c r="D1761" i="11"/>
  <c r="D1757" i="11"/>
  <c r="D1753" i="11"/>
  <c r="D1749" i="11"/>
  <c r="D1745" i="11"/>
  <c r="D1741" i="11"/>
  <c r="D1737" i="11"/>
  <c r="D1733" i="11"/>
  <c r="D1729" i="11"/>
  <c r="D1725" i="11"/>
  <c r="D1721" i="11"/>
  <c r="D1717" i="11"/>
  <c r="D1713" i="11"/>
  <c r="D1709" i="11"/>
  <c r="D1705" i="11"/>
  <c r="D1701" i="11"/>
  <c r="D1697" i="11"/>
  <c r="D1693" i="11"/>
  <c r="D1689" i="11"/>
  <c r="D1685" i="11"/>
  <c r="D1681" i="11"/>
  <c r="D1677" i="11"/>
  <c r="D1673" i="11"/>
  <c r="D1669" i="11"/>
  <c r="D1665" i="11"/>
  <c r="D1661" i="11"/>
  <c r="D1657" i="11"/>
  <c r="D1653" i="11"/>
  <c r="D1649" i="11"/>
  <c r="D1645" i="11"/>
  <c r="D1641" i="11"/>
  <c r="D1637" i="11"/>
  <c r="D1633" i="11"/>
  <c r="D1629" i="11"/>
  <c r="D1625" i="11"/>
  <c r="D1621" i="11"/>
  <c r="D1617" i="11"/>
  <c r="D1613" i="11"/>
  <c r="D1609" i="11"/>
  <c r="D1605" i="11"/>
  <c r="D1601" i="11"/>
  <c r="D1597" i="11"/>
  <c r="D1593" i="11"/>
  <c r="D1589" i="11"/>
  <c r="D1585" i="11"/>
  <c r="D1581" i="11"/>
  <c r="D1577" i="11"/>
  <c r="D1573" i="11"/>
  <c r="D1569" i="11"/>
  <c r="D1565" i="11"/>
  <c r="D1561" i="11"/>
  <c r="D1557" i="11"/>
  <c r="D1553" i="11"/>
  <c r="D1549" i="11"/>
  <c r="D1545" i="11"/>
  <c r="D1541" i="11"/>
  <c r="D1537" i="11"/>
  <c r="D1533" i="11"/>
  <c r="D1529" i="11"/>
  <c r="D1525" i="11"/>
  <c r="D1521" i="11"/>
  <c r="D1517" i="11"/>
  <c r="D1513" i="11"/>
  <c r="D1509" i="11"/>
  <c r="D1505" i="11"/>
  <c r="D1501" i="11"/>
  <c r="D1497" i="11"/>
  <c r="D1493" i="11"/>
  <c r="D1489" i="11"/>
  <c r="D1485" i="11"/>
  <c r="D1481" i="11"/>
  <c r="D1477" i="11"/>
  <c r="D1473" i="11"/>
  <c r="D1469" i="11"/>
  <c r="D1465" i="11"/>
  <c r="D1461" i="11"/>
  <c r="D1457" i="11"/>
  <c r="D1453" i="11"/>
  <c r="D1449" i="11"/>
  <c r="D1445" i="11"/>
  <c r="D1441" i="11"/>
  <c r="D1437" i="11"/>
  <c r="D1433" i="11"/>
  <c r="D1429" i="11"/>
  <c r="D1425" i="11"/>
  <c r="D1421" i="11"/>
  <c r="D1417" i="11"/>
  <c r="D1413" i="11"/>
  <c r="D1409" i="11"/>
  <c r="D1405" i="11"/>
  <c r="D1401" i="11"/>
  <c r="D1397" i="11"/>
  <c r="D1393" i="11"/>
  <c r="D1389" i="11"/>
  <c r="D1385" i="11"/>
  <c r="D1381" i="11"/>
  <c r="D1377" i="11"/>
  <c r="D1373" i="11"/>
  <c r="D1369" i="11"/>
  <c r="D1365" i="11"/>
  <c r="D1361" i="11"/>
  <c r="D1357" i="11"/>
  <c r="D1353" i="11"/>
  <c r="D1349" i="11"/>
  <c r="D1345" i="11"/>
  <c r="D1341" i="11"/>
  <c r="D1337" i="11"/>
  <c r="D1333" i="11"/>
  <c r="D1329" i="11"/>
  <c r="D1325" i="11"/>
  <c r="D1321" i="11"/>
  <c r="D1317" i="11"/>
  <c r="D1313" i="11"/>
  <c r="D1309" i="11"/>
  <c r="D1305" i="11"/>
  <c r="D1301" i="11"/>
  <c r="D1297" i="11"/>
  <c r="D1293" i="11"/>
  <c r="D1289" i="11"/>
  <c r="D1285" i="11"/>
  <c r="D1281" i="11"/>
  <c r="D1277" i="11"/>
  <c r="D1273" i="11"/>
  <c r="D1269" i="11"/>
  <c r="D1265" i="11"/>
  <c r="D1261" i="11"/>
  <c r="D1257" i="11"/>
  <c r="D1253" i="11"/>
  <c r="D1249" i="11"/>
  <c r="D1245" i="11"/>
  <c r="D1241" i="11"/>
  <c r="D1237" i="11"/>
  <c r="D1233" i="11"/>
  <c r="D1229" i="11"/>
  <c r="D1225" i="11"/>
  <c r="D1221" i="11"/>
  <c r="D1217" i="11"/>
  <c r="D1213" i="11"/>
  <c r="D1209" i="11"/>
  <c r="D1205" i="11"/>
  <c r="D1201" i="11"/>
  <c r="D1197" i="11"/>
  <c r="D1193" i="11"/>
  <c r="D1189" i="11"/>
  <c r="D1185" i="11"/>
  <c r="D1181" i="11"/>
  <c r="D1177" i="11"/>
  <c r="D1173" i="11"/>
  <c r="D1169" i="11"/>
  <c r="D1165" i="11"/>
  <c r="D1161" i="11"/>
  <c r="D1157" i="11"/>
  <c r="D1153" i="11"/>
  <c r="D1149" i="11"/>
  <c r="D1145" i="11"/>
  <c r="D1141" i="11"/>
  <c r="D1137" i="11"/>
  <c r="D1133" i="11"/>
  <c r="D1129" i="11"/>
  <c r="D1125" i="11"/>
  <c r="D1121" i="11"/>
  <c r="D1117" i="11"/>
  <c r="D1113" i="11"/>
  <c r="D1109" i="11"/>
  <c r="D1105" i="11"/>
  <c r="D1101" i="11"/>
  <c r="D1097" i="11"/>
  <c r="D1093" i="11"/>
  <c r="D1089" i="11"/>
  <c r="D1085" i="11"/>
  <c r="D1081" i="11"/>
  <c r="D1077" i="11"/>
  <c r="D1073" i="11"/>
  <c r="D1069" i="11"/>
  <c r="D1065" i="11"/>
  <c r="D1061" i="11"/>
  <c r="D1057" i="11"/>
  <c r="D1053" i="11"/>
  <c r="D1049" i="11"/>
  <c r="D1045" i="11"/>
  <c r="D1041" i="11"/>
  <c r="D1037" i="11"/>
  <c r="D1033" i="11"/>
  <c r="D1029" i="11"/>
  <c r="D1025" i="11"/>
  <c r="D1021" i="11"/>
  <c r="D1017" i="11"/>
  <c r="D1013" i="11"/>
  <c r="D1009" i="11"/>
  <c r="D1005" i="11"/>
  <c r="D1001" i="11"/>
  <c r="D997" i="11"/>
  <c r="D993" i="11"/>
  <c r="D989" i="11"/>
  <c r="D985" i="11"/>
  <c r="D981" i="11"/>
  <c r="D977" i="11"/>
  <c r="D973" i="11"/>
  <c r="D969" i="11"/>
  <c r="D965" i="11"/>
  <c r="D961" i="11"/>
  <c r="D957" i="11"/>
  <c r="D953" i="11"/>
  <c r="D949" i="11"/>
  <c r="D945" i="11"/>
  <c r="D941" i="11"/>
  <c r="D937" i="11"/>
  <c r="D933" i="11"/>
  <c r="D929" i="11"/>
  <c r="D925" i="11"/>
  <c r="D921" i="11"/>
  <c r="D917" i="11"/>
  <c r="D913" i="11"/>
  <c r="D909" i="11"/>
  <c r="D905" i="11"/>
  <c r="D901" i="11"/>
  <c r="D897" i="11"/>
  <c r="D893" i="11"/>
  <c r="D889" i="11"/>
  <c r="D885" i="11"/>
  <c r="D881" i="11"/>
  <c r="D877" i="11"/>
  <c r="D873" i="11"/>
  <c r="D869" i="11"/>
  <c r="D865" i="11"/>
  <c r="D861" i="11"/>
  <c r="D857" i="11"/>
  <c r="D853" i="11"/>
  <c r="D849" i="11"/>
  <c r="D845" i="11"/>
  <c r="D841" i="11"/>
  <c r="D837" i="11"/>
  <c r="D833" i="11"/>
  <c r="D829" i="11"/>
  <c r="D825" i="11"/>
  <c r="D821" i="11"/>
  <c r="D817" i="11"/>
  <c r="D813" i="11"/>
  <c r="D809" i="11"/>
  <c r="D805" i="11"/>
  <c r="D801" i="11"/>
  <c r="D797" i="11"/>
  <c r="D793" i="11"/>
  <c r="D789" i="11"/>
  <c r="D785" i="11"/>
  <c r="D781" i="11"/>
  <c r="D777" i="11"/>
  <c r="D773" i="11"/>
  <c r="D769" i="11"/>
  <c r="D765" i="11"/>
  <c r="D761" i="11"/>
  <c r="D757" i="11"/>
  <c r="D753" i="11"/>
  <c r="D749" i="11"/>
  <c r="D745" i="11"/>
  <c r="D741" i="11"/>
  <c r="D737" i="11"/>
  <c r="D733" i="11"/>
  <c r="D729" i="11"/>
  <c r="D725" i="11"/>
  <c r="D721" i="11"/>
  <c r="D717" i="11"/>
  <c r="D713" i="11"/>
  <c r="D709" i="11"/>
  <c r="D705" i="11"/>
  <c r="D701" i="11"/>
  <c r="D697" i="11"/>
  <c r="D693" i="11"/>
  <c r="D689" i="11"/>
  <c r="D685" i="11"/>
  <c r="D681" i="11"/>
  <c r="D677" i="11"/>
  <c r="D673" i="11"/>
  <c r="D669" i="11"/>
  <c r="D665" i="11"/>
  <c r="D661" i="11"/>
  <c r="D657" i="11"/>
  <c r="D653" i="11"/>
  <c r="D649" i="11"/>
  <c r="D645" i="11"/>
  <c r="D641" i="11"/>
  <c r="D637" i="11"/>
  <c r="D633" i="11"/>
  <c r="D629" i="11"/>
  <c r="D625" i="11"/>
  <c r="D621" i="11"/>
  <c r="D617" i="11"/>
  <c r="D613" i="11"/>
  <c r="D609" i="11"/>
  <c r="D605" i="11"/>
  <c r="D601" i="11"/>
  <c r="D597" i="11"/>
  <c r="D593" i="11"/>
  <c r="D589" i="11"/>
  <c r="D585" i="11"/>
  <c r="D581" i="11"/>
  <c r="D577" i="11"/>
  <c r="D573" i="11"/>
  <c r="D569" i="11"/>
  <c r="D565" i="11"/>
  <c r="D561" i="11"/>
  <c r="D557" i="11"/>
  <c r="D553" i="11"/>
  <c r="D549" i="11"/>
  <c r="D545" i="11"/>
  <c r="D541" i="11"/>
  <c r="D537" i="11"/>
  <c r="D533" i="11"/>
  <c r="D529" i="11"/>
  <c r="D525" i="11"/>
  <c r="D521" i="11"/>
  <c r="D517" i="11"/>
  <c r="D513" i="11"/>
  <c r="D509" i="11"/>
  <c r="D505" i="11"/>
  <c r="D501" i="11"/>
  <c r="D497" i="11"/>
  <c r="D493" i="11"/>
  <c r="D489" i="11"/>
  <c r="D485" i="11"/>
  <c r="D481" i="11"/>
  <c r="D477" i="11"/>
  <c r="D473" i="11"/>
  <c r="D469" i="11"/>
  <c r="D465" i="11"/>
  <c r="D461" i="11"/>
  <c r="D457" i="11"/>
  <c r="D453" i="11"/>
  <c r="D449" i="11"/>
  <c r="D445" i="11"/>
  <c r="D441" i="11"/>
  <c r="D437" i="11"/>
  <c r="D433" i="11"/>
  <c r="D429" i="11"/>
  <c r="D425" i="11"/>
  <c r="D421" i="11"/>
  <c r="D417" i="11"/>
  <c r="D413" i="11"/>
  <c r="D409" i="11"/>
  <c r="D405" i="11"/>
  <c r="D401" i="11"/>
  <c r="D397" i="11"/>
  <c r="D393" i="11"/>
  <c r="D389" i="11"/>
  <c r="D385" i="11"/>
  <c r="D381" i="11"/>
  <c r="D377" i="11"/>
  <c r="D373" i="11"/>
  <c r="D369" i="11"/>
  <c r="D365" i="11"/>
  <c r="D361" i="11"/>
  <c r="D357" i="11"/>
  <c r="D353" i="11"/>
  <c r="D349" i="11"/>
  <c r="D345" i="11"/>
  <c r="D341" i="11"/>
  <c r="D337" i="11"/>
  <c r="D333" i="11"/>
  <c r="D329" i="11"/>
  <c r="D325" i="11"/>
  <c r="D321" i="11"/>
  <c r="D317" i="11"/>
  <c r="D313" i="11"/>
  <c r="D309" i="11"/>
  <c r="D305" i="11"/>
  <c r="D301" i="11"/>
  <c r="D297" i="11"/>
  <c r="D293" i="11"/>
  <c r="D289" i="11"/>
  <c r="D285" i="11"/>
  <c r="D281" i="11"/>
  <c r="D277" i="11"/>
  <c r="D273" i="11"/>
  <c r="D269" i="11"/>
  <c r="D265" i="11"/>
  <c r="D261" i="11"/>
  <c r="D257" i="11"/>
  <c r="D253" i="11"/>
  <c r="D249" i="11"/>
  <c r="D245" i="11"/>
  <c r="D241" i="11"/>
  <c r="D237" i="11"/>
  <c r="D233" i="11"/>
  <c r="D229" i="11"/>
  <c r="D225" i="11"/>
  <c r="D221" i="11"/>
  <c r="D217" i="11"/>
  <c r="D213" i="11"/>
  <c r="D209" i="11"/>
  <c r="D205" i="11"/>
  <c r="D201" i="11"/>
  <c r="D197" i="11"/>
  <c r="D193" i="11"/>
  <c r="D189" i="11"/>
  <c r="D185" i="11"/>
  <c r="D181" i="11"/>
  <c r="D177" i="11"/>
  <c r="D173" i="11"/>
  <c r="D169" i="11"/>
  <c r="D165" i="11"/>
  <c r="D161" i="11"/>
  <c r="D157" i="11"/>
  <c r="D153" i="11"/>
  <c r="D149" i="11"/>
  <c r="D145" i="11"/>
  <c r="D141" i="11"/>
  <c r="D137" i="11"/>
  <c r="D133" i="11"/>
  <c r="D129" i="11"/>
  <c r="D125" i="11"/>
  <c r="D121" i="11"/>
  <c r="D117" i="11"/>
  <c r="D113" i="11"/>
  <c r="D109" i="11"/>
  <c r="D105" i="11"/>
  <c r="D101" i="11"/>
  <c r="D97" i="11"/>
  <c r="D93" i="11"/>
  <c r="D89" i="11"/>
  <c r="D85" i="11"/>
  <c r="D81" i="11"/>
  <c r="D77" i="11"/>
  <c r="D73" i="11"/>
  <c r="D69" i="11"/>
  <c r="D65" i="11"/>
  <c r="D61" i="11"/>
  <c r="D57" i="11"/>
  <c r="D53" i="11"/>
  <c r="D49" i="11"/>
  <c r="D45" i="11"/>
  <c r="D41" i="11"/>
  <c r="D37" i="11"/>
  <c r="D33" i="11"/>
  <c r="D29" i="11"/>
  <c r="D25" i="11"/>
  <c r="D21" i="11"/>
  <c r="D17" i="11"/>
  <c r="D10012" i="11"/>
  <c r="D10008" i="11"/>
  <c r="D10004" i="11"/>
  <c r="D10000" i="11"/>
  <c r="D9996" i="11"/>
  <c r="D9992" i="11"/>
  <c r="D9988" i="11"/>
  <c r="D9984" i="11"/>
  <c r="D9980" i="11"/>
  <c r="D9976" i="11"/>
  <c r="D9972" i="11"/>
  <c r="D9968" i="11"/>
  <c r="D9964" i="11"/>
  <c r="D9960" i="11"/>
  <c r="D9956" i="11"/>
  <c r="D9952" i="11"/>
  <c r="D9948" i="11"/>
  <c r="D9944" i="11"/>
  <c r="D9940" i="11"/>
  <c r="D9936" i="11"/>
  <c r="D9932" i="11"/>
  <c r="D9928" i="11"/>
  <c r="D9924" i="11"/>
  <c r="D9920" i="11"/>
  <c r="D9916" i="11"/>
  <c r="D9912" i="11"/>
  <c r="D9908" i="11"/>
  <c r="D9904" i="11"/>
  <c r="D9900" i="11"/>
  <c r="D9896" i="11"/>
  <c r="D9892" i="11"/>
  <c r="D9888" i="11"/>
  <c r="D9884" i="11"/>
  <c r="D9880" i="11"/>
  <c r="D9876" i="11"/>
  <c r="D9872" i="11"/>
  <c r="D9868" i="11"/>
  <c r="D9864" i="11"/>
  <c r="D9860" i="11"/>
  <c r="D9856" i="11"/>
  <c r="D9852" i="11"/>
  <c r="D9848" i="11"/>
  <c r="D9844" i="11"/>
  <c r="D9840" i="11"/>
  <c r="D9836" i="11"/>
  <c r="D9832" i="11"/>
  <c r="D9828" i="11"/>
  <c r="D9824" i="11"/>
  <c r="D9820" i="11"/>
  <c r="D9816" i="11"/>
  <c r="D9812" i="11"/>
  <c r="D9808" i="11"/>
  <c r="D9804" i="11"/>
  <c r="D9800" i="11"/>
  <c r="D9796" i="11"/>
  <c r="D9792" i="11"/>
  <c r="D9788" i="11"/>
  <c r="D9784" i="11"/>
  <c r="D9780" i="11"/>
  <c r="D9776" i="11"/>
  <c r="D9772" i="11"/>
  <c r="D9768" i="11"/>
  <c r="D9764" i="11"/>
  <c r="D9760" i="11"/>
  <c r="D9756" i="11"/>
  <c r="D9752" i="11"/>
  <c r="D9748" i="11"/>
  <c r="D9744" i="11"/>
  <c r="D9740" i="11"/>
  <c r="D9736" i="11"/>
  <c r="D9732" i="11"/>
  <c r="D9728" i="11"/>
  <c r="D9724" i="11"/>
  <c r="D9720" i="11"/>
  <c r="D9716" i="11"/>
  <c r="D9712" i="11"/>
  <c r="D9708" i="11"/>
  <c r="D9704" i="11"/>
  <c r="D9700" i="11"/>
  <c r="D9696" i="11"/>
  <c r="D9692" i="11"/>
  <c r="D9688" i="11"/>
  <c r="D9684" i="11"/>
  <c r="D9680" i="11"/>
  <c r="D9676" i="11"/>
  <c r="D9672" i="11"/>
  <c r="D9668" i="11"/>
  <c r="D9664" i="11"/>
  <c r="D9660" i="11"/>
  <c r="D9656" i="11"/>
  <c r="D9652" i="11"/>
  <c r="D9648" i="11"/>
  <c r="D9644" i="11"/>
  <c r="D9640" i="11"/>
  <c r="D9636" i="11"/>
  <c r="D9632" i="11"/>
  <c r="D9628" i="11"/>
  <c r="D9624" i="11"/>
  <c r="D9620" i="11"/>
  <c r="D9616" i="11"/>
  <c r="D9612" i="11"/>
  <c r="D9608" i="11"/>
  <c r="D9604" i="11"/>
  <c r="D9600" i="11"/>
  <c r="D9596" i="11"/>
  <c r="D9592" i="11"/>
  <c r="D9588" i="11"/>
  <c r="D9584" i="11"/>
  <c r="D9580" i="11"/>
  <c r="D9576" i="11"/>
  <c r="D9572" i="11"/>
  <c r="D9568" i="11"/>
  <c r="D9564" i="11"/>
  <c r="D9560" i="11"/>
  <c r="D9556" i="11"/>
  <c r="D9552" i="11"/>
  <c r="D9548" i="11"/>
  <c r="D9544" i="11"/>
  <c r="D9540" i="11"/>
  <c r="D9536" i="11"/>
  <c r="D9532" i="11"/>
  <c r="D9528" i="11"/>
  <c r="D9524" i="11"/>
  <c r="D9520" i="11"/>
  <c r="D9516" i="11"/>
  <c r="D9512" i="11"/>
  <c r="D9508" i="11"/>
  <c r="D9504" i="11"/>
  <c r="D9500" i="11"/>
  <c r="D9496" i="11"/>
  <c r="D9492" i="11"/>
  <c r="D9488" i="11"/>
  <c r="D9484" i="11"/>
  <c r="D9480" i="11"/>
  <c r="D9476" i="11"/>
  <c r="D9472" i="11"/>
  <c r="D9468" i="11"/>
  <c r="D9464" i="11"/>
  <c r="D9460" i="11"/>
  <c r="D9456" i="11"/>
  <c r="D9452" i="11"/>
  <c r="D9448" i="11"/>
  <c r="D9444" i="11"/>
  <c r="D9440" i="11"/>
  <c r="D9436" i="11"/>
  <c r="D9432" i="11"/>
  <c r="D9428" i="11"/>
  <c r="D9424" i="11"/>
  <c r="D9420" i="11"/>
  <c r="D9416" i="11"/>
  <c r="D9412" i="11"/>
  <c r="D9408" i="11"/>
  <c r="D9404" i="11"/>
  <c r="D9400" i="11"/>
  <c r="D9396" i="11"/>
  <c r="D9392" i="11"/>
  <c r="D9388" i="11"/>
  <c r="D9384" i="11"/>
  <c r="D9380" i="11"/>
  <c r="D9376" i="11"/>
  <c r="D9372" i="11"/>
  <c r="D9368" i="11"/>
  <c r="D9364" i="11"/>
  <c r="D9360" i="11"/>
  <c r="D9356" i="11"/>
  <c r="D9352" i="11"/>
  <c r="D9348" i="11"/>
  <c r="D9344" i="11"/>
  <c r="D9340" i="11"/>
  <c r="D9336" i="11"/>
  <c r="D9332" i="11"/>
  <c r="D9328" i="11"/>
  <c r="D9324" i="11"/>
  <c r="D9320" i="11"/>
  <c r="D9316" i="11"/>
  <c r="D9312" i="11"/>
  <c r="D9308" i="11"/>
  <c r="D9304" i="11"/>
  <c r="D9300" i="11"/>
  <c r="D9296" i="11"/>
  <c r="D9292" i="11"/>
  <c r="D9288" i="11"/>
  <c r="D9284" i="11"/>
  <c r="D9280" i="11"/>
  <c r="D9276" i="11"/>
  <c r="D9272" i="11"/>
  <c r="D9268" i="11"/>
  <c r="D9264" i="11"/>
  <c r="D9260" i="11"/>
  <c r="D9256" i="11"/>
  <c r="D9252" i="11"/>
  <c r="D9248" i="11"/>
  <c r="D9244" i="11"/>
  <c r="D9240" i="11"/>
  <c r="D9236" i="11"/>
  <c r="D9232" i="11"/>
  <c r="D9228" i="11"/>
  <c r="D9224" i="11"/>
  <c r="D9220" i="11"/>
  <c r="D9216" i="11"/>
  <c r="D9212" i="11"/>
  <c r="D9208" i="11"/>
  <c r="D9204" i="11"/>
  <c r="D9200" i="11"/>
  <c r="D9196" i="11"/>
  <c r="D9192" i="11"/>
  <c r="D9188" i="11"/>
  <c r="D9184" i="11"/>
  <c r="D9180" i="11"/>
  <c r="D9176" i="11"/>
  <c r="D9172" i="11"/>
  <c r="D9168" i="11"/>
  <c r="D9164" i="11"/>
  <c r="D9160" i="11"/>
  <c r="D9156" i="11"/>
  <c r="D9152" i="11"/>
  <c r="D9148" i="11"/>
  <c r="D9144" i="11"/>
  <c r="D9140" i="11"/>
  <c r="D9136" i="11"/>
  <c r="D9132" i="11"/>
  <c r="D9128" i="11"/>
  <c r="D9124" i="11"/>
  <c r="D9120" i="11"/>
  <c r="D9116" i="11"/>
  <c r="D9112" i="11"/>
  <c r="D9108" i="11"/>
  <c r="D9104" i="11"/>
  <c r="D9100" i="11"/>
  <c r="D9096" i="11"/>
  <c r="D9092" i="11"/>
  <c r="D9088" i="11"/>
  <c r="D9084" i="11"/>
  <c r="D9080" i="11"/>
  <c r="D9076" i="11"/>
  <c r="D9072" i="11"/>
  <c r="D9068" i="11"/>
  <c r="D9064" i="11"/>
  <c r="D9060" i="11"/>
  <c r="D9056" i="11"/>
  <c r="D9052" i="11"/>
  <c r="D9048" i="11"/>
  <c r="D9044" i="11"/>
  <c r="D9040" i="11"/>
  <c r="D9036" i="11"/>
  <c r="D9032" i="11"/>
  <c r="D9028" i="11"/>
  <c r="D9024" i="11"/>
  <c r="D9020" i="11"/>
  <c r="D9016" i="11"/>
  <c r="D9012" i="11"/>
  <c r="D9008" i="11"/>
  <c r="D9004" i="11"/>
  <c r="D9000" i="11"/>
  <c r="D8996" i="11"/>
  <c r="D8992" i="11"/>
  <c r="D8988" i="11"/>
  <c r="D8984" i="11"/>
  <c r="D8980" i="11"/>
  <c r="D8976" i="11"/>
  <c r="D8972" i="11"/>
  <c r="D8968" i="11"/>
  <c r="D8964" i="11"/>
  <c r="D8960" i="11"/>
  <c r="D8956" i="11"/>
  <c r="D8952" i="11"/>
  <c r="D8948" i="11"/>
  <c r="D8944" i="11"/>
  <c r="D8940" i="11"/>
  <c r="D8936" i="11"/>
  <c r="D8932" i="11"/>
  <c r="D8928" i="11"/>
  <c r="D8924" i="11"/>
  <c r="D8920" i="11"/>
  <c r="D8916" i="11"/>
  <c r="D8912" i="11"/>
  <c r="D8908" i="11"/>
  <c r="D8904" i="11"/>
  <c r="D8900" i="11"/>
  <c r="D8896" i="11"/>
  <c r="D8892" i="11"/>
  <c r="D8888" i="11"/>
  <c r="D8884" i="11"/>
  <c r="D8880" i="11"/>
  <c r="D8876" i="11"/>
  <c r="D8872" i="11"/>
  <c r="D8868" i="11"/>
  <c r="D8864" i="11"/>
  <c r="D8860" i="11"/>
  <c r="D8856" i="11"/>
  <c r="D8852" i="11"/>
  <c r="D8848" i="11"/>
  <c r="D8844" i="11"/>
  <c r="D8840" i="11"/>
  <c r="D8836" i="11"/>
  <c r="D8832" i="11"/>
  <c r="D8828" i="11"/>
  <c r="D8824" i="11"/>
  <c r="D8820" i="11"/>
  <c r="D8816" i="11"/>
  <c r="D8812" i="11"/>
  <c r="D8808" i="11"/>
  <c r="D8804" i="11"/>
  <c r="D8800" i="11"/>
  <c r="D8796" i="11"/>
  <c r="D8792" i="11"/>
  <c r="D8788" i="11"/>
  <c r="D8784" i="11"/>
  <c r="D8780" i="11"/>
  <c r="D8776" i="11"/>
  <c r="D8772" i="11"/>
  <c r="D8768" i="11"/>
  <c r="D8764" i="11"/>
  <c r="D8760" i="11"/>
  <c r="D8756" i="11"/>
  <c r="D8752" i="11"/>
  <c r="D8748" i="11"/>
  <c r="D8744" i="11"/>
  <c r="D8740" i="11"/>
  <c r="D8736" i="11"/>
  <c r="D8732" i="11"/>
  <c r="D8728" i="11"/>
  <c r="D8724" i="11"/>
  <c r="D8720" i="11"/>
  <c r="D8716" i="11"/>
  <c r="D8712" i="11"/>
  <c r="D8708" i="11"/>
  <c r="D8704" i="11"/>
  <c r="D8700" i="11"/>
  <c r="D8696" i="11"/>
  <c r="D8692" i="11"/>
  <c r="D8688" i="11"/>
  <c r="D8684" i="11"/>
  <c r="D8680" i="11"/>
  <c r="D8676" i="11"/>
  <c r="D8672" i="11"/>
  <c r="D8668" i="11"/>
  <c r="D8664" i="11"/>
  <c r="D8660" i="11"/>
  <c r="D8656" i="11"/>
  <c r="D8652" i="11"/>
  <c r="D8648" i="11"/>
  <c r="D8644" i="11"/>
  <c r="D8640" i="11"/>
  <c r="D8636" i="11"/>
  <c r="D8632" i="11"/>
  <c r="D8628" i="11"/>
  <c r="D8624" i="11"/>
  <c r="D8620" i="11"/>
  <c r="D8616" i="11"/>
  <c r="D8612" i="11"/>
  <c r="D8608" i="11"/>
  <c r="D8604" i="11"/>
  <c r="D8600" i="11"/>
  <c r="D8596" i="11"/>
  <c r="D8592" i="11"/>
  <c r="D8588" i="11"/>
  <c r="D8584" i="11"/>
  <c r="D8580" i="11"/>
  <c r="D8576" i="11"/>
  <c r="D8572" i="11"/>
  <c r="D8568" i="11"/>
  <c r="D8564" i="11"/>
  <c r="D8560" i="11"/>
  <c r="D8556" i="11"/>
  <c r="D8552" i="11"/>
  <c r="D8548" i="11"/>
  <c r="D8544" i="11"/>
  <c r="D8540" i="11"/>
  <c r="D8536" i="11"/>
  <c r="D8532" i="11"/>
  <c r="D8528" i="11"/>
  <c r="D8524" i="11"/>
  <c r="D8520" i="11"/>
  <c r="D8516" i="11"/>
  <c r="D8512" i="11"/>
  <c r="D8508" i="11"/>
  <c r="D8504" i="11"/>
  <c r="D8500" i="11"/>
  <c r="D8496" i="11"/>
  <c r="D8492" i="11"/>
  <c r="D8488" i="11"/>
  <c r="D8484" i="11"/>
  <c r="D8480" i="11"/>
  <c r="D8476" i="11"/>
  <c r="D8472" i="11"/>
  <c r="D8468" i="11"/>
  <c r="D8464" i="11"/>
  <c r="D8460" i="11"/>
  <c r="D8456" i="11"/>
  <c r="D8452" i="11"/>
  <c r="D8448" i="11"/>
  <c r="D8444" i="11"/>
  <c r="D8440" i="11"/>
  <c r="D8436" i="11"/>
  <c r="D8432" i="11"/>
  <c r="D8428" i="11"/>
  <c r="D8424" i="11"/>
  <c r="D8420" i="11"/>
  <c r="D8416" i="11"/>
  <c r="D8412" i="11"/>
  <c r="D8408" i="11"/>
  <c r="D8404" i="11"/>
  <c r="D8400" i="11"/>
  <c r="D8396" i="11"/>
  <c r="D8392" i="11"/>
  <c r="D8388" i="11"/>
  <c r="D8384" i="11"/>
  <c r="D8380" i="11"/>
  <c r="D8376" i="11"/>
  <c r="D8372" i="11"/>
  <c r="D8368" i="11"/>
  <c r="D8364" i="11"/>
  <c r="D8360" i="11"/>
  <c r="D8356" i="11"/>
  <c r="D8352" i="11"/>
  <c r="D8348" i="11"/>
  <c r="D8344" i="11"/>
  <c r="D8340" i="11"/>
  <c r="D8336" i="11"/>
  <c r="D8332" i="11"/>
  <c r="D8328" i="11"/>
  <c r="D8324" i="11"/>
  <c r="D8320" i="11"/>
  <c r="D8316" i="11"/>
  <c r="D8312" i="11"/>
  <c r="D8308" i="11"/>
  <c r="D8304" i="11"/>
  <c r="D8300" i="11"/>
  <c r="D8296" i="11"/>
  <c r="D8292" i="11"/>
  <c r="D8288" i="11"/>
  <c r="D8284" i="11"/>
  <c r="D8280" i="11"/>
  <c r="D8276" i="11"/>
  <c r="D8272" i="11"/>
  <c r="D8268" i="11"/>
  <c r="D8264" i="11"/>
  <c r="D8260" i="11"/>
  <c r="D8256" i="11"/>
  <c r="D8252" i="11"/>
  <c r="D8248" i="11"/>
  <c r="D8244" i="11"/>
  <c r="D8240" i="11"/>
  <c r="D8236" i="11"/>
  <c r="D8232" i="11"/>
  <c r="D8228" i="11"/>
  <c r="D8224" i="11"/>
  <c r="D8220" i="11"/>
  <c r="D8216" i="11"/>
  <c r="D8212" i="11"/>
  <c r="D8208" i="11"/>
  <c r="D8204" i="11"/>
  <c r="D8200" i="11"/>
  <c r="D8196" i="11"/>
  <c r="D8192" i="11"/>
  <c r="D8188" i="11"/>
  <c r="D8184" i="11"/>
  <c r="D8180" i="11"/>
  <c r="D8176" i="11"/>
  <c r="D8172" i="11"/>
  <c r="D8168" i="11"/>
  <c r="D8164" i="11"/>
  <c r="D8160" i="11"/>
  <c r="D8156" i="11"/>
  <c r="D8152" i="11"/>
  <c r="D8148" i="11"/>
  <c r="D8144" i="11"/>
  <c r="D8140" i="11"/>
  <c r="D8136" i="11"/>
  <c r="D8132" i="11"/>
  <c r="D8128" i="11"/>
  <c r="D8124" i="11"/>
  <c r="D8120" i="11"/>
  <c r="D8116" i="11"/>
  <c r="D8112" i="11"/>
  <c r="D8108" i="11"/>
  <c r="D8104" i="11"/>
  <c r="D8100" i="11"/>
  <c r="D8096" i="11"/>
  <c r="D8092" i="11"/>
  <c r="D8088" i="11"/>
  <c r="D8084" i="11"/>
  <c r="D8080" i="11"/>
  <c r="D8076" i="11"/>
  <c r="D8072" i="11"/>
  <c r="D8068" i="11"/>
  <c r="D8064" i="11"/>
  <c r="D8060" i="11"/>
  <c r="D8056" i="11"/>
  <c r="D8052" i="11"/>
  <c r="D8048" i="11"/>
  <c r="D8044" i="11"/>
  <c r="D8040" i="11"/>
  <c r="D8036" i="11"/>
  <c r="D8032" i="11"/>
  <c r="D8028" i="11"/>
  <c r="D8024" i="11"/>
  <c r="D8020" i="11"/>
  <c r="D8016" i="11"/>
  <c r="D8012" i="11"/>
  <c r="D8008" i="11"/>
  <c r="D8004" i="11"/>
  <c r="D8000" i="11"/>
  <c r="D7996" i="11"/>
  <c r="D7992" i="11"/>
  <c r="D7988" i="11"/>
  <c r="D7984" i="11"/>
  <c r="D7980" i="11"/>
  <c r="D7976" i="11"/>
  <c r="D7972" i="11"/>
  <c r="D7968" i="11"/>
  <c r="D7964" i="11"/>
  <c r="D7960" i="11"/>
  <c r="D7956" i="11"/>
  <c r="D7952" i="11"/>
  <c r="D7948" i="11"/>
  <c r="D7944" i="11"/>
  <c r="D7940" i="11"/>
  <c r="D7936" i="11"/>
  <c r="D7932" i="11"/>
  <c r="D7928" i="11"/>
  <c r="D7924" i="11"/>
  <c r="D7920" i="11"/>
  <c r="D7916" i="11"/>
  <c r="D7912" i="11"/>
  <c r="D7908" i="11"/>
  <c r="D7904" i="11"/>
  <c r="D7900" i="11"/>
  <c r="D7896" i="11"/>
  <c r="D7892" i="11"/>
  <c r="D7888" i="11"/>
  <c r="D7884" i="11"/>
  <c r="D7880" i="11"/>
  <c r="D7876" i="11"/>
  <c r="D7872" i="11"/>
  <c r="D7868" i="11"/>
  <c r="D7864" i="11"/>
  <c r="D7860" i="11"/>
  <c r="D7856" i="11"/>
  <c r="D7852" i="11"/>
  <c r="D7848" i="11"/>
  <c r="D7844" i="11"/>
  <c r="D7840" i="11"/>
  <c r="D7836" i="11"/>
  <c r="D7832" i="11"/>
  <c r="D7828" i="11"/>
  <c r="D7824" i="11"/>
  <c r="D7820" i="11"/>
  <c r="D7816" i="11"/>
  <c r="D7812" i="11"/>
  <c r="D7808" i="11"/>
  <c r="D7804" i="11"/>
  <c r="D7800" i="11"/>
  <c r="D7796" i="11"/>
  <c r="D7792" i="11"/>
  <c r="D7788" i="11"/>
  <c r="D7784" i="11"/>
  <c r="D7780" i="11"/>
  <c r="D7776" i="11"/>
  <c r="D7772" i="11"/>
  <c r="D7768" i="11"/>
  <c r="D7764" i="11"/>
  <c r="D7760" i="11"/>
  <c r="D7756" i="11"/>
  <c r="D7752" i="11"/>
  <c r="D7748" i="11"/>
  <c r="D7744" i="11"/>
  <c r="D7740" i="11"/>
  <c r="D7736" i="11"/>
  <c r="D7732" i="11"/>
  <c r="D7728" i="11"/>
  <c r="D7724" i="11"/>
  <c r="D7720" i="11"/>
  <c r="D7716" i="11"/>
  <c r="D7712" i="11"/>
  <c r="D7708" i="11"/>
  <c r="D7704" i="11"/>
  <c r="D7700" i="11"/>
  <c r="D7696" i="11"/>
  <c r="D7692" i="11"/>
  <c r="D7688" i="11"/>
  <c r="D7684" i="11"/>
  <c r="D7680" i="11"/>
  <c r="D7676" i="11"/>
  <c r="D7672" i="11"/>
  <c r="D7668" i="11"/>
  <c r="D7664" i="11"/>
  <c r="D7660" i="11"/>
  <c r="D7656" i="11"/>
  <c r="D7652" i="11"/>
  <c r="D7648" i="11"/>
  <c r="D7644" i="11"/>
  <c r="D7640" i="11"/>
  <c r="D7636" i="11"/>
  <c r="D7632" i="11"/>
  <c r="D7628" i="11"/>
  <c r="D7624" i="11"/>
  <c r="D7620" i="11"/>
  <c r="D7616" i="11"/>
  <c r="D7612" i="11"/>
  <c r="D7608" i="11"/>
  <c r="D7604" i="11"/>
  <c r="D7600" i="11"/>
  <c r="D7596" i="11"/>
  <c r="D7592" i="11"/>
  <c r="D7588" i="11"/>
  <c r="D7584" i="11"/>
  <c r="D7580" i="11"/>
  <c r="D7576" i="11"/>
  <c r="D7572" i="11"/>
  <c r="D7568" i="11"/>
  <c r="D7564" i="11"/>
  <c r="D7560" i="11"/>
  <c r="D7556" i="11"/>
  <c r="D7552" i="11"/>
  <c r="D7548" i="11"/>
  <c r="D7544" i="11"/>
  <c r="D7540" i="11"/>
  <c r="D7536" i="11"/>
  <c r="D7532" i="11"/>
  <c r="D7528" i="11"/>
  <c r="D7524" i="11"/>
  <c r="D7520" i="11"/>
  <c r="D7516" i="11"/>
  <c r="D7512" i="11"/>
  <c r="D7508" i="11"/>
  <c r="D7504" i="11"/>
  <c r="D7500" i="11"/>
  <c r="D7496" i="11"/>
  <c r="D7492" i="11"/>
  <c r="D7488" i="11"/>
  <c r="D7484" i="11"/>
  <c r="D7480" i="11"/>
  <c r="D7476" i="11"/>
  <c r="D7472" i="11"/>
  <c r="D7468" i="11"/>
  <c r="D7464" i="11"/>
  <c r="D7460" i="11"/>
  <c r="D7456" i="11"/>
  <c r="D7452" i="11"/>
  <c r="D7448" i="11"/>
  <c r="D7444" i="11"/>
  <c r="D7440" i="11"/>
  <c r="D7436" i="11"/>
  <c r="D7432" i="11"/>
  <c r="D7428" i="11"/>
  <c r="D7424" i="11"/>
  <c r="D7420" i="11"/>
  <c r="D7416" i="11"/>
  <c r="D7412" i="11"/>
  <c r="D7408" i="11"/>
  <c r="D7404" i="11"/>
  <c r="D7400" i="11"/>
  <c r="D7396" i="11"/>
  <c r="D7392" i="11"/>
  <c r="D7388" i="11"/>
  <c r="D7384" i="11"/>
  <c r="D7380" i="11"/>
  <c r="D7376" i="11"/>
  <c r="D7372" i="11"/>
  <c r="D7368" i="11"/>
  <c r="D7364" i="11"/>
  <c r="D7360" i="11"/>
  <c r="D7356" i="11"/>
  <c r="D7352" i="11"/>
  <c r="D7348" i="11"/>
  <c r="D7344" i="11"/>
  <c r="D7340" i="11"/>
  <c r="D7336" i="11"/>
  <c r="D7332" i="11"/>
  <c r="D7328" i="11"/>
  <c r="D7324" i="11"/>
  <c r="D7320" i="11"/>
  <c r="D7316" i="11"/>
  <c r="D7312" i="11"/>
  <c r="D7308" i="11"/>
  <c r="D7304" i="11"/>
  <c r="D7300" i="11"/>
  <c r="D7296" i="11"/>
  <c r="D7292" i="11"/>
  <c r="D7288" i="11"/>
  <c r="D7284" i="11"/>
  <c r="D7280" i="11"/>
  <c r="D7276" i="11"/>
  <c r="D7272" i="11"/>
  <c r="D7268" i="11"/>
  <c r="D7264" i="11"/>
  <c r="D7260" i="11"/>
  <c r="D7256" i="11"/>
  <c r="D7252" i="11"/>
  <c r="D7248" i="11"/>
  <c r="D7244" i="11"/>
  <c r="D7240" i="11"/>
  <c r="D7236" i="11"/>
  <c r="D7232" i="11"/>
  <c r="D7228" i="11"/>
  <c r="D7224" i="11"/>
  <c r="D7220" i="11"/>
  <c r="D7216" i="11"/>
  <c r="D7212" i="11"/>
  <c r="D7208" i="11"/>
  <c r="D7204" i="11"/>
  <c r="D7200" i="11"/>
  <c r="D7196" i="11"/>
  <c r="D7192" i="11"/>
  <c r="D7188" i="11"/>
  <c r="D7184" i="11"/>
  <c r="D7180" i="11"/>
  <c r="D7176" i="11"/>
  <c r="D7172" i="11"/>
  <c r="D7168" i="11"/>
  <c r="D7164" i="11"/>
  <c r="D7160" i="11"/>
  <c r="D7156" i="11"/>
  <c r="D7152" i="11"/>
  <c r="D7148" i="11"/>
  <c r="D7144" i="11"/>
  <c r="D7140" i="11"/>
  <c r="D7136" i="11"/>
  <c r="D7132" i="11"/>
  <c r="D7128" i="11"/>
  <c r="D7124" i="11"/>
  <c r="D7120" i="11"/>
  <c r="D7116" i="11"/>
  <c r="D7112" i="11"/>
  <c r="D7108" i="11"/>
  <c r="D7104" i="11"/>
  <c r="D7100" i="11"/>
  <c r="D7096" i="11"/>
  <c r="D7092" i="11"/>
  <c r="D7088" i="11"/>
  <c r="D7084" i="11"/>
  <c r="D7080" i="11"/>
  <c r="D7076" i="11"/>
  <c r="D7072" i="11"/>
  <c r="D7068" i="11"/>
  <c r="D7064" i="11"/>
  <c r="D7060" i="11"/>
  <c r="D7056" i="11"/>
  <c r="D7052" i="11"/>
  <c r="D7048" i="11"/>
  <c r="D7044" i="11"/>
  <c r="D7040" i="11"/>
  <c r="D7036" i="11"/>
  <c r="D7032" i="11"/>
  <c r="D7028" i="11"/>
  <c r="D7024" i="11"/>
  <c r="D7020" i="11"/>
  <c r="D7016" i="11"/>
  <c r="D7012" i="11"/>
  <c r="D7008" i="11"/>
  <c r="D7004" i="11"/>
  <c r="D7000" i="11"/>
  <c r="D6996" i="11"/>
  <c r="D6992" i="11"/>
  <c r="D6988" i="11"/>
  <c r="D6984" i="11"/>
  <c r="D6980" i="11"/>
  <c r="D6976" i="11"/>
  <c r="D6972" i="11"/>
  <c r="D6968" i="11"/>
  <c r="D6964" i="11"/>
  <c r="D6960" i="11"/>
  <c r="D6956" i="11"/>
  <c r="D6952" i="11"/>
  <c r="D6948" i="11"/>
  <c r="D6944" i="11"/>
  <c r="D6940" i="11"/>
  <c r="D6936" i="11"/>
  <c r="D6932" i="11"/>
  <c r="D6928" i="11"/>
  <c r="D6924" i="11"/>
  <c r="D6920" i="11"/>
  <c r="D6916" i="11"/>
  <c r="D6912" i="11"/>
  <c r="D6908" i="11"/>
  <c r="D6904" i="11"/>
  <c r="D6900" i="11"/>
  <c r="D6896" i="11"/>
  <c r="D6892" i="11"/>
  <c r="D6888" i="11"/>
  <c r="D6884" i="11"/>
  <c r="D6880" i="11"/>
  <c r="D6876" i="11"/>
  <c r="D6872" i="11"/>
  <c r="D6868" i="11"/>
  <c r="D6864" i="11"/>
  <c r="D6860" i="11"/>
  <c r="D6856" i="11"/>
  <c r="D6852" i="11"/>
  <c r="D6848" i="11"/>
  <c r="D6844" i="11"/>
  <c r="D6840" i="11"/>
  <c r="D6836" i="11"/>
  <c r="D6832" i="11"/>
  <c r="D6828" i="11"/>
  <c r="D6824" i="11"/>
  <c r="D6820" i="11"/>
  <c r="D6816" i="11"/>
  <c r="D6812" i="11"/>
  <c r="D6808" i="11"/>
  <c r="D6804" i="11"/>
  <c r="D6800" i="11"/>
  <c r="D6796" i="11"/>
  <c r="D6792" i="11"/>
  <c r="D6788" i="11"/>
  <c r="D6784" i="11"/>
  <c r="D6780" i="11"/>
  <c r="D6776" i="11"/>
  <c r="D6772" i="11"/>
  <c r="D6768" i="11"/>
  <c r="D6764" i="11"/>
  <c r="D6760" i="11"/>
  <c r="D6756" i="11"/>
  <c r="D6752" i="11"/>
  <c r="D6748" i="11"/>
  <c r="D6744" i="11"/>
  <c r="D6740" i="11"/>
  <c r="D6736" i="11"/>
  <c r="D6732" i="11"/>
  <c r="D6728" i="11"/>
  <c r="D6724" i="11"/>
  <c r="D6720" i="11"/>
  <c r="D6716" i="11"/>
  <c r="D6712" i="11"/>
  <c r="D6708" i="11"/>
  <c r="D6704" i="11"/>
  <c r="D6700" i="11"/>
  <c r="D6696" i="11"/>
  <c r="D6692" i="11"/>
  <c r="D6688" i="11"/>
  <c r="D6684" i="11"/>
  <c r="D6680" i="11"/>
  <c r="D6676" i="11"/>
  <c r="D6672" i="11"/>
  <c r="D6668" i="11"/>
  <c r="D6664" i="11"/>
  <c r="D6660" i="11"/>
  <c r="D6656" i="11"/>
  <c r="D6652" i="11"/>
  <c r="D6648" i="11"/>
  <c r="D6644" i="11"/>
  <c r="D6640" i="11"/>
  <c r="D6636" i="11"/>
  <c r="D6632" i="11"/>
  <c r="D6628" i="11"/>
  <c r="D6624" i="11"/>
  <c r="D6620" i="11"/>
  <c r="D6616" i="11"/>
  <c r="D6612" i="11"/>
  <c r="D6608" i="11"/>
  <c r="D6604" i="11"/>
  <c r="D6600" i="11"/>
  <c r="D6596" i="11"/>
  <c r="D6592" i="11"/>
  <c r="D6588" i="11"/>
  <c r="D6584" i="11"/>
  <c r="D6580" i="11"/>
  <c r="D6576" i="11"/>
  <c r="D6572" i="11"/>
  <c r="D6568" i="11"/>
  <c r="D6564" i="11"/>
  <c r="D6560" i="11"/>
  <c r="D6556" i="11"/>
  <c r="D6552" i="11"/>
  <c r="D6548" i="11"/>
  <c r="D6544" i="11"/>
  <c r="D6540" i="11"/>
  <c r="D6536" i="11"/>
  <c r="D6532" i="11"/>
  <c r="D6528" i="11"/>
  <c r="D6524" i="11"/>
  <c r="D6520" i="11"/>
  <c r="D6516" i="11"/>
  <c r="D6512" i="11"/>
  <c r="D6508" i="11"/>
  <c r="D6504" i="11"/>
  <c r="D6500" i="11"/>
  <c r="D6496" i="11"/>
  <c r="D6492" i="11"/>
  <c r="D6488" i="11"/>
  <c r="D6484" i="11"/>
  <c r="D6480" i="11"/>
  <c r="D6476" i="11"/>
  <c r="D6472" i="11"/>
  <c r="D6468" i="11"/>
  <c r="D6464" i="11"/>
  <c r="D6460" i="11"/>
  <c r="D6456" i="11"/>
  <c r="D6452" i="11"/>
  <c r="D6448" i="11"/>
  <c r="D6444" i="11"/>
  <c r="D6440" i="11"/>
  <c r="D6436" i="11"/>
  <c r="D6432" i="11"/>
  <c r="D6428" i="11"/>
  <c r="D6424" i="11"/>
  <c r="D6420" i="11"/>
  <c r="D6416" i="11"/>
  <c r="D6412" i="11"/>
  <c r="D6408" i="11"/>
  <c r="D6404" i="11"/>
  <c r="D6400" i="11"/>
  <c r="D6396" i="11"/>
  <c r="D6392" i="11"/>
  <c r="D6388" i="11"/>
  <c r="D6384" i="11"/>
  <c r="D6380" i="11"/>
  <c r="D6376" i="11"/>
  <c r="D6372" i="11"/>
  <c r="D6368" i="11"/>
  <c r="D6364" i="11"/>
  <c r="D6360" i="11"/>
  <c r="D6356" i="11"/>
  <c r="D6352" i="11"/>
  <c r="D6348" i="11"/>
  <c r="D6344" i="11"/>
  <c r="D6340" i="11"/>
  <c r="D6336" i="11"/>
  <c r="D6332" i="11"/>
  <c r="D6328" i="11"/>
  <c r="D6324" i="11"/>
  <c r="D6320" i="11"/>
  <c r="D6316" i="11"/>
  <c r="D6312" i="11"/>
  <c r="D6308" i="11"/>
  <c r="D6304" i="11"/>
  <c r="D6300" i="11"/>
  <c r="D6296" i="11"/>
  <c r="D6292" i="11"/>
  <c r="D6288" i="11"/>
  <c r="D6284" i="11"/>
  <c r="D6280" i="11"/>
  <c r="D6276" i="11"/>
  <c r="D6272" i="11"/>
  <c r="D6268" i="11"/>
  <c r="D6264" i="11"/>
  <c r="D6260" i="11"/>
  <c r="D6256" i="11"/>
  <c r="D6252" i="11"/>
  <c r="D6248" i="11"/>
  <c r="D6244" i="11"/>
  <c r="D6240" i="11"/>
  <c r="D6236" i="11"/>
  <c r="D6232" i="11"/>
  <c r="D6228" i="11"/>
  <c r="D6224" i="11"/>
  <c r="D6220" i="11"/>
  <c r="D6216" i="11"/>
  <c r="D6212" i="11"/>
  <c r="D6208" i="11"/>
  <c r="D6204" i="11"/>
  <c r="D6200" i="11"/>
  <c r="D6196" i="11"/>
  <c r="D6192" i="11"/>
  <c r="D6188" i="11"/>
  <c r="D6184" i="11"/>
  <c r="D6180" i="11"/>
  <c r="D6176" i="11"/>
  <c r="D6172" i="11"/>
  <c r="D6168" i="11"/>
  <c r="D6164" i="11"/>
  <c r="D6160" i="11"/>
  <c r="D6156" i="11"/>
  <c r="D6152" i="11"/>
  <c r="D6148" i="11"/>
  <c r="D6144" i="11"/>
  <c r="D6140" i="11"/>
  <c r="D6136" i="11"/>
  <c r="D6132" i="11"/>
  <c r="D6128" i="11"/>
  <c r="D6124" i="11"/>
  <c r="D6120" i="11"/>
  <c r="D6116" i="11"/>
  <c r="D6112" i="11"/>
  <c r="D6108" i="11"/>
  <c r="D6104" i="11"/>
  <c r="D6100" i="11"/>
  <c r="D6096" i="11"/>
  <c r="D6092" i="11"/>
  <c r="D6088" i="11"/>
  <c r="D6084" i="11"/>
  <c r="D6080" i="11"/>
  <c r="D6076" i="11"/>
  <c r="D6072" i="11"/>
  <c r="D6068" i="11"/>
  <c r="D6064" i="11"/>
  <c r="D6060" i="11"/>
  <c r="D6056" i="11"/>
  <c r="D6052" i="11"/>
  <c r="D6048" i="11"/>
  <c r="D6044" i="11"/>
  <c r="D6040" i="11"/>
  <c r="D6036" i="11"/>
  <c r="D6032" i="11"/>
  <c r="D6028" i="11"/>
  <c r="D6024" i="11"/>
  <c r="D6020" i="11"/>
  <c r="D6016" i="11"/>
  <c r="D6012" i="11"/>
  <c r="D6008" i="11"/>
  <c r="D6004" i="11"/>
  <c r="D6000" i="11"/>
  <c r="D5996" i="11"/>
  <c r="D5992" i="11"/>
  <c r="D5988" i="11"/>
  <c r="D5984" i="11"/>
  <c r="D5980" i="11"/>
  <c r="D5976" i="11"/>
  <c r="D5972" i="11"/>
  <c r="D5968" i="11"/>
  <c r="D5964" i="11"/>
  <c r="D5960" i="11"/>
  <c r="D5956" i="11"/>
  <c r="D5952" i="11"/>
  <c r="D5948" i="11"/>
  <c r="D5944" i="11"/>
  <c r="D5940" i="11"/>
  <c r="D5936" i="11"/>
  <c r="D5932" i="11"/>
  <c r="D5928" i="11"/>
  <c r="D5924" i="11"/>
  <c r="D5920" i="11"/>
  <c r="D5916" i="11"/>
  <c r="D5912" i="11"/>
  <c r="D5908" i="11"/>
  <c r="D5904" i="11"/>
  <c r="D5900" i="11"/>
  <c r="D5896" i="11"/>
  <c r="D5892" i="11"/>
  <c r="D5888" i="11"/>
  <c r="D5884" i="11"/>
  <c r="D5880" i="11"/>
  <c r="D5876" i="11"/>
  <c r="D5872" i="11"/>
  <c r="D5868" i="11"/>
  <c r="D5864" i="11"/>
  <c r="D5860" i="11"/>
  <c r="D5856" i="11"/>
  <c r="D5852" i="11"/>
  <c r="D5848" i="11"/>
  <c r="D5844" i="11"/>
  <c r="D5840" i="11"/>
  <c r="D5836" i="11"/>
  <c r="D5832" i="11"/>
  <c r="D5828" i="11"/>
  <c r="D5824" i="11"/>
  <c r="D5820" i="11"/>
  <c r="D5816" i="11"/>
  <c r="D5812" i="11"/>
  <c r="D5808" i="11"/>
  <c r="D5804" i="11"/>
  <c r="D5800" i="11"/>
  <c r="D5796" i="11"/>
  <c r="D5792" i="11"/>
  <c r="D5788" i="11"/>
  <c r="D5784" i="11"/>
  <c r="D5780" i="11"/>
  <c r="D5776" i="11"/>
  <c r="D5772" i="11"/>
  <c r="D5768" i="11"/>
  <c r="D5764" i="11"/>
  <c r="D5760" i="11"/>
  <c r="D5756" i="11"/>
  <c r="D5752" i="11"/>
  <c r="D5748" i="11"/>
  <c r="D5744" i="11"/>
  <c r="D5740" i="11"/>
  <c r="D5736" i="11"/>
  <c r="D5732" i="11"/>
  <c r="D5728" i="11"/>
  <c r="D5724" i="11"/>
  <c r="D5720" i="11"/>
  <c r="D5716" i="11"/>
  <c r="D5712" i="11"/>
  <c r="D5708" i="11"/>
  <c r="D5704" i="11"/>
  <c r="D5700" i="11"/>
  <c r="D5696" i="11"/>
  <c r="D5692" i="11"/>
  <c r="D5688" i="11"/>
  <c r="D5684" i="11"/>
  <c r="D5680" i="11"/>
  <c r="D5676" i="11"/>
  <c r="D5672" i="11"/>
  <c r="D5668" i="11"/>
  <c r="D5664" i="11"/>
  <c r="D5660" i="11"/>
  <c r="D5656" i="11"/>
  <c r="D5652" i="11"/>
  <c r="D5648" i="11"/>
  <c r="D5644" i="11"/>
  <c r="D5640" i="11"/>
  <c r="D5636" i="11"/>
  <c r="D5632" i="11"/>
  <c r="D5628" i="11"/>
  <c r="D5624" i="11"/>
  <c r="D5620" i="11"/>
  <c r="D5616" i="11"/>
  <c r="D5612" i="11"/>
  <c r="D5608" i="11"/>
  <c r="D5604" i="11"/>
  <c r="D5600" i="11"/>
  <c r="D5596" i="11"/>
  <c r="D5592" i="11"/>
  <c r="D5588" i="11"/>
  <c r="D5584" i="11"/>
  <c r="D5580" i="11"/>
  <c r="D5576" i="11"/>
  <c r="D5572" i="11"/>
  <c r="D5568" i="11"/>
  <c r="D5564" i="11"/>
  <c r="D5560" i="11"/>
  <c r="D5556" i="11"/>
  <c r="D5552" i="11"/>
  <c r="D5548" i="11"/>
  <c r="D5544" i="11"/>
  <c r="D5540" i="11"/>
  <c r="D5536" i="11"/>
  <c r="D5532" i="11"/>
  <c r="D5528" i="11"/>
  <c r="D5524" i="11"/>
  <c r="D5520" i="11"/>
  <c r="D5516" i="11"/>
  <c r="D5512" i="11"/>
  <c r="D5508" i="11"/>
  <c r="D5504" i="11"/>
  <c r="D5500" i="11"/>
  <c r="D5496" i="11"/>
  <c r="D5492" i="11"/>
  <c r="D5488" i="11"/>
  <c r="D5484" i="11"/>
  <c r="D5480" i="11"/>
  <c r="D5476" i="11"/>
  <c r="D5472" i="11"/>
  <c r="D5468" i="11"/>
  <c r="D5464" i="11"/>
  <c r="D5460" i="11"/>
  <c r="D5456" i="11"/>
  <c r="D5452" i="11"/>
  <c r="D5448" i="11"/>
  <c r="D5444" i="11"/>
  <c r="D5440" i="11"/>
  <c r="D5436" i="11"/>
  <c r="D5432" i="11"/>
  <c r="D5428" i="11"/>
  <c r="D5424" i="11"/>
  <c r="D5420" i="11"/>
  <c r="D5416" i="11"/>
  <c r="D5412" i="11"/>
  <c r="D5408" i="11"/>
  <c r="D5404" i="11"/>
  <c r="D5400" i="11"/>
  <c r="D5396" i="11"/>
  <c r="D5392" i="11"/>
  <c r="D5388" i="11"/>
  <c r="D5384" i="11"/>
  <c r="D5380" i="11"/>
  <c r="D5376" i="11"/>
  <c r="D5372" i="11"/>
  <c r="D5368" i="11"/>
  <c r="D5364" i="11"/>
  <c r="D5360" i="11"/>
  <c r="D5356" i="11"/>
  <c r="D5352" i="11"/>
  <c r="D5348" i="11"/>
  <c r="D5344" i="11"/>
  <c r="D5340" i="11"/>
  <c r="D5336" i="11"/>
  <c r="D5332" i="11"/>
  <c r="D5328" i="11"/>
  <c r="D5324" i="11"/>
  <c r="D5320" i="11"/>
  <c r="D5316" i="11"/>
  <c r="D5312" i="11"/>
  <c r="D5308" i="11"/>
  <c r="D5304" i="11"/>
  <c r="D5300" i="11"/>
  <c r="D5296" i="11"/>
  <c r="D5292" i="11"/>
  <c r="D5288" i="11"/>
  <c r="D5284" i="11"/>
  <c r="D5280" i="11"/>
  <c r="D5276" i="11"/>
  <c r="D5272" i="11"/>
  <c r="D5268" i="11"/>
  <c r="D5264" i="11"/>
  <c r="D5260" i="11"/>
  <c r="D5256" i="11"/>
  <c r="D5252" i="11"/>
  <c r="D5248" i="11"/>
  <c r="D5244" i="11"/>
  <c r="D5240" i="11"/>
  <c r="D5236" i="11"/>
  <c r="D5232" i="11"/>
  <c r="D5228" i="11"/>
  <c r="D5224" i="11"/>
  <c r="D5220" i="11"/>
  <c r="D5216" i="11"/>
  <c r="D5212" i="11"/>
  <c r="D5208" i="11"/>
  <c r="D5204" i="11"/>
  <c r="D5200" i="11"/>
  <c r="D5196" i="11"/>
  <c r="D5192" i="11"/>
  <c r="D5188" i="11"/>
  <c r="D5184" i="11"/>
  <c r="D5180" i="11"/>
  <c r="D5176" i="11"/>
  <c r="D5172" i="11"/>
  <c r="D5168" i="11"/>
  <c r="D5164" i="11"/>
  <c r="D5160" i="11"/>
  <c r="D5156" i="11"/>
  <c r="D5152" i="11"/>
  <c r="D5148" i="11"/>
  <c r="D5144" i="11"/>
  <c r="D5140" i="11"/>
  <c r="D5136" i="11"/>
  <c r="D5132" i="11"/>
  <c r="D5128" i="11"/>
  <c r="D5124" i="11"/>
  <c r="D5120" i="11"/>
  <c r="D5116" i="11"/>
  <c r="D5112" i="11"/>
  <c r="D5108" i="11"/>
  <c r="D5104" i="11"/>
  <c r="D5100" i="11"/>
  <c r="D5096" i="11"/>
  <c r="D5092" i="11"/>
  <c r="D5088" i="11"/>
  <c r="D5084" i="11"/>
  <c r="D5080" i="11"/>
  <c r="D5076" i="11"/>
  <c r="D5072" i="11"/>
  <c r="D5068" i="11"/>
  <c r="D5064" i="11"/>
  <c r="D5060" i="11"/>
  <c r="D5056" i="11"/>
  <c r="D5052" i="11"/>
  <c r="D5048" i="11"/>
  <c r="D5044" i="11"/>
  <c r="D5040" i="11"/>
  <c r="D5036" i="11"/>
  <c r="D5032" i="11"/>
  <c r="D5028" i="11"/>
  <c r="D5024" i="11"/>
  <c r="D5020" i="11"/>
  <c r="D5016" i="11"/>
  <c r="D5012" i="11"/>
  <c r="D5008" i="11"/>
  <c r="D5004" i="11"/>
  <c r="D5000" i="11"/>
  <c r="D4996" i="11"/>
  <c r="D4992" i="11"/>
  <c r="D4988" i="11"/>
  <c r="D4984" i="11"/>
  <c r="D4980" i="11"/>
  <c r="D4976" i="11"/>
  <c r="D4972" i="11"/>
  <c r="D4968" i="11"/>
  <c r="D4964" i="11"/>
  <c r="D4960" i="11"/>
  <c r="D4956" i="11"/>
  <c r="D4952" i="11"/>
  <c r="D4948" i="11"/>
  <c r="D4944" i="11"/>
  <c r="D4940" i="11"/>
  <c r="D4936" i="11"/>
  <c r="D4932" i="11"/>
  <c r="D4928" i="11"/>
  <c r="D4924" i="11"/>
  <c r="D4920" i="11"/>
  <c r="D4916" i="11"/>
  <c r="D4912" i="11"/>
  <c r="D4908" i="11"/>
  <c r="D4904" i="11"/>
  <c r="D4900" i="11"/>
  <c r="D4896" i="11"/>
  <c r="D4892" i="11"/>
  <c r="D4888" i="11"/>
  <c r="D4884" i="11"/>
  <c r="D4880" i="11"/>
  <c r="D4876" i="11"/>
  <c r="D4872" i="11"/>
  <c r="D4868" i="11"/>
  <c r="D4864" i="11"/>
  <c r="D4860" i="11"/>
  <c r="D4856" i="11"/>
  <c r="D4852" i="11"/>
  <c r="D4848" i="11"/>
  <c r="D4844" i="11"/>
  <c r="D4840" i="11"/>
  <c r="D4836" i="11"/>
  <c r="D4832" i="11"/>
  <c r="D4828" i="11"/>
  <c r="D4824" i="11"/>
  <c r="D4820" i="11"/>
  <c r="D4816" i="11"/>
  <c r="D4812" i="11"/>
  <c r="D4808" i="11"/>
  <c r="D4804" i="11"/>
  <c r="D4800" i="11"/>
  <c r="D4796" i="11"/>
  <c r="D4792" i="11"/>
  <c r="D4788" i="11"/>
  <c r="D4784" i="11"/>
  <c r="D4780" i="11"/>
  <c r="D4776" i="11"/>
  <c r="D4772" i="11"/>
  <c r="D4768" i="11"/>
  <c r="D4764" i="11"/>
  <c r="D4760" i="11"/>
  <c r="D4756" i="11"/>
  <c r="D4752" i="11"/>
  <c r="D4748" i="11"/>
  <c r="D4744" i="11"/>
  <c r="D4740" i="11"/>
  <c r="D4736" i="11"/>
  <c r="D4732" i="11"/>
  <c r="D4728" i="11"/>
  <c r="D4724" i="11"/>
  <c r="D4720" i="11"/>
  <c r="D4716" i="11"/>
  <c r="D4712" i="11"/>
  <c r="D4708" i="11"/>
  <c r="D4704" i="11"/>
  <c r="D4700" i="11"/>
  <c r="D4696" i="11"/>
  <c r="D4692" i="11"/>
  <c r="D4688" i="11"/>
  <c r="D4684" i="11"/>
  <c r="D4680" i="11"/>
  <c r="D4676" i="11"/>
  <c r="D4672" i="11"/>
  <c r="D4668" i="11"/>
  <c r="D4664" i="11"/>
  <c r="D4660" i="11"/>
  <c r="D4656" i="11"/>
  <c r="D4652" i="11"/>
  <c r="D4648" i="11"/>
  <c r="D4644" i="11"/>
  <c r="D4640" i="11"/>
  <c r="D4636" i="11"/>
  <c r="D4632" i="11"/>
  <c r="D4628" i="11"/>
  <c r="D4624" i="11"/>
  <c r="D4620" i="11"/>
  <c r="D4616" i="11"/>
  <c r="D4612" i="11"/>
  <c r="D4608" i="11"/>
  <c r="D4604" i="11"/>
  <c r="D4600" i="11"/>
  <c r="D4596" i="11"/>
  <c r="D4592" i="11"/>
  <c r="D4588" i="11"/>
  <c r="D4584" i="11"/>
  <c r="D4580" i="11"/>
  <c r="D4576" i="11"/>
  <c r="D4572" i="11"/>
  <c r="D4568" i="11"/>
  <c r="D4564" i="11"/>
  <c r="D4560" i="11"/>
  <c r="D4556" i="11"/>
  <c r="D4552" i="11"/>
  <c r="D4548" i="11"/>
  <c r="D4544" i="11"/>
  <c r="D4540" i="11"/>
  <c r="D4536" i="11"/>
  <c r="D4532" i="11"/>
  <c r="D4528" i="11"/>
  <c r="D4524" i="11"/>
  <c r="D4520" i="11"/>
  <c r="D4516" i="11"/>
  <c r="D4512" i="11"/>
  <c r="D4508" i="11"/>
  <c r="D4504" i="11"/>
  <c r="D4500" i="11"/>
  <c r="D4496" i="11"/>
  <c r="D4492" i="11"/>
  <c r="D4488" i="11"/>
  <c r="D4484" i="11"/>
  <c r="D4480" i="11"/>
  <c r="D4476" i="11"/>
  <c r="D4472" i="11"/>
  <c r="D4468" i="11"/>
  <c r="D4464" i="11"/>
  <c r="D4460" i="11"/>
  <c r="D4456" i="11"/>
  <c r="D4452" i="11"/>
  <c r="D4448" i="11"/>
  <c r="D4444" i="11"/>
  <c r="D4440" i="11"/>
  <c r="D4436" i="11"/>
  <c r="D4432" i="11"/>
  <c r="D4428" i="11"/>
  <c r="D4424" i="11"/>
  <c r="D4420" i="11"/>
  <c r="D4416" i="11"/>
  <c r="D4412" i="11"/>
  <c r="D4408" i="11"/>
  <c r="D4404" i="11"/>
  <c r="D4400" i="11"/>
  <c r="D4396" i="11"/>
  <c r="D4392" i="11"/>
  <c r="D4388" i="11"/>
  <c r="D4384" i="11"/>
  <c r="D4380" i="11"/>
  <c r="D4376" i="11"/>
  <c r="D4372" i="11"/>
  <c r="D4368" i="11"/>
  <c r="D4364" i="11"/>
  <c r="D4360" i="11"/>
  <c r="D4356" i="11"/>
  <c r="D4352" i="11"/>
  <c r="D4348" i="11"/>
  <c r="D4344" i="11"/>
  <c r="D4340" i="11"/>
  <c r="D4336" i="11"/>
  <c r="D4332" i="11"/>
  <c r="D4328" i="11"/>
  <c r="D4324" i="11"/>
  <c r="D4320" i="11"/>
  <c r="D4316" i="11"/>
  <c r="D4312" i="11"/>
  <c r="D4308" i="11"/>
  <c r="D4304" i="11"/>
  <c r="D4300" i="11"/>
  <c r="D4296" i="11"/>
  <c r="D4292" i="11"/>
  <c r="D4288" i="11"/>
  <c r="D4284" i="11"/>
  <c r="D4280" i="11"/>
  <c r="D4276" i="11"/>
  <c r="D4272" i="11"/>
  <c r="D4268" i="11"/>
  <c r="D4264" i="11"/>
  <c r="D4260" i="11"/>
  <c r="D4256" i="11"/>
  <c r="D4252" i="11"/>
  <c r="D4248" i="11"/>
  <c r="D4244" i="11"/>
  <c r="D4240" i="11"/>
  <c r="D4236" i="11"/>
  <c r="D4232" i="11"/>
  <c r="D4228" i="11"/>
  <c r="D4224" i="11"/>
  <c r="D4220" i="11"/>
  <c r="D4216" i="11"/>
  <c r="D4212" i="11"/>
  <c r="D4208" i="11"/>
  <c r="D4204" i="11"/>
  <c r="D4200" i="11"/>
  <c r="D4196" i="11"/>
  <c r="D4192" i="11"/>
  <c r="D4188" i="11"/>
  <c r="D4184" i="11"/>
  <c r="D4180" i="11"/>
  <c r="D4176" i="11"/>
  <c r="D4172" i="11"/>
  <c r="D4168" i="11"/>
  <c r="D4164" i="11"/>
  <c r="D4160" i="11"/>
  <c r="D4156" i="11"/>
  <c r="D4152" i="11"/>
  <c r="D4148" i="11"/>
  <c r="D4144" i="11"/>
  <c r="D4140" i="11"/>
  <c r="D4136" i="11"/>
  <c r="D4132" i="11"/>
  <c r="D4128" i="11"/>
  <c r="D4124" i="11"/>
  <c r="D4120" i="11"/>
  <c r="D4116" i="11"/>
  <c r="D4112" i="11"/>
  <c r="D4108" i="11"/>
  <c r="D4104" i="11"/>
  <c r="D4100" i="11"/>
  <c r="D4096" i="11"/>
  <c r="D4092" i="11"/>
  <c r="D4088" i="11"/>
  <c r="D4084" i="11"/>
  <c r="D4080" i="11"/>
  <c r="D4076" i="11"/>
  <c r="D4072" i="11"/>
  <c r="D4068" i="11"/>
  <c r="D4064" i="11"/>
  <c r="D4060" i="11"/>
  <c r="D4056" i="11"/>
  <c r="D4052" i="11"/>
  <c r="D4048" i="11"/>
  <c r="D4044" i="11"/>
  <c r="D4040" i="11"/>
  <c r="D4036" i="11"/>
  <c r="D4032" i="11"/>
  <c r="D4028" i="11"/>
  <c r="D4024" i="11"/>
  <c r="D4020" i="11"/>
  <c r="D4016" i="11"/>
  <c r="D4012" i="11"/>
  <c r="D4008" i="11"/>
  <c r="D4004" i="11"/>
  <c r="D4000" i="11"/>
  <c r="D3996" i="11"/>
  <c r="D3992" i="11"/>
  <c r="D3988" i="11"/>
  <c r="D3984" i="11"/>
  <c r="D3980" i="11"/>
  <c r="D3976" i="11"/>
  <c r="D3972" i="11"/>
  <c r="D3968" i="11"/>
  <c r="D3964" i="11"/>
  <c r="D3960" i="11"/>
  <c r="D3956" i="11"/>
  <c r="D3952" i="11"/>
  <c r="D3948" i="11"/>
  <c r="D3944" i="11"/>
  <c r="D3940" i="11"/>
  <c r="D3936" i="11"/>
  <c r="D3932" i="11"/>
  <c r="D3928" i="11"/>
  <c r="D3924" i="11"/>
  <c r="D3920" i="11"/>
  <c r="D3916" i="11"/>
  <c r="D3912" i="11"/>
  <c r="D3908" i="11"/>
  <c r="D3904" i="11"/>
  <c r="D3900" i="11"/>
  <c r="D3896" i="11"/>
  <c r="D3892" i="11"/>
  <c r="D3888" i="11"/>
  <c r="D3884" i="11"/>
  <c r="D3880" i="11"/>
  <c r="D3876" i="11"/>
  <c r="D3872" i="11"/>
  <c r="D3868" i="11"/>
  <c r="D3864" i="11"/>
  <c r="D3860" i="11"/>
  <c r="D3856" i="11"/>
  <c r="D3852" i="11"/>
  <c r="D3848" i="11"/>
  <c r="D3844" i="11"/>
  <c r="D3840" i="11"/>
  <c r="D3836" i="11"/>
  <c r="D3832" i="11"/>
  <c r="D3828" i="11"/>
  <c r="D3824" i="11"/>
  <c r="D3820" i="11"/>
  <c r="D3816" i="11"/>
  <c r="D3812" i="11"/>
  <c r="D3808" i="11"/>
  <c r="D3804" i="11"/>
  <c r="D3800" i="11"/>
  <c r="D3796" i="11"/>
  <c r="D3792" i="11"/>
  <c r="D3788" i="11"/>
  <c r="D3784" i="11"/>
  <c r="D3780" i="11"/>
  <c r="D3776" i="11"/>
  <c r="D3772" i="11"/>
  <c r="D3768" i="11"/>
  <c r="D3764" i="11"/>
  <c r="D3760" i="11"/>
  <c r="D3756" i="11"/>
  <c r="D3752" i="11"/>
  <c r="D3748" i="11"/>
  <c r="D3744" i="11"/>
  <c r="D3740" i="11"/>
  <c r="D3736" i="11"/>
  <c r="D3732" i="11"/>
  <c r="D3728" i="11"/>
  <c r="D3724" i="11"/>
  <c r="D3720" i="11"/>
  <c r="D3716" i="11"/>
  <c r="D3712" i="11"/>
  <c r="D3708" i="11"/>
  <c r="D3704" i="11"/>
  <c r="D3700" i="11"/>
  <c r="D3696" i="11"/>
  <c r="D3692" i="11"/>
  <c r="D3688" i="11"/>
  <c r="D3684" i="11"/>
  <c r="D3680" i="11"/>
  <c r="D3676" i="11"/>
  <c r="D3672" i="11"/>
  <c r="D3668" i="11"/>
  <c r="D3664" i="11"/>
  <c r="D3660" i="11"/>
  <c r="D3656" i="11"/>
  <c r="D3652" i="11"/>
  <c r="D3648" i="11"/>
  <c r="D3644" i="11"/>
  <c r="D3640" i="11"/>
  <c r="D3636" i="11"/>
  <c r="D3632" i="11"/>
  <c r="D3628" i="11"/>
  <c r="D3624" i="11"/>
  <c r="D3620" i="11"/>
  <c r="D3616" i="11"/>
  <c r="D3612" i="11"/>
  <c r="D3608" i="11"/>
  <c r="D3604" i="11"/>
  <c r="D3600" i="11"/>
  <c r="D3596" i="11"/>
  <c r="D3592" i="11"/>
  <c r="D3588" i="11"/>
  <c r="D3584" i="11"/>
  <c r="D3580" i="11"/>
  <c r="D3576" i="11"/>
  <c r="D3572" i="11"/>
  <c r="D3568" i="11"/>
  <c r="D3564" i="11"/>
  <c r="D3560" i="11"/>
  <c r="D3556" i="11"/>
  <c r="D3552" i="11"/>
  <c r="D3548" i="11"/>
  <c r="D3544" i="11"/>
  <c r="D3540" i="11"/>
  <c r="D3536" i="11"/>
  <c r="D3532" i="11"/>
  <c r="D3528" i="11"/>
  <c r="D3524" i="11"/>
  <c r="D3520" i="11"/>
  <c r="D3516" i="11"/>
  <c r="D3512" i="11"/>
  <c r="D3508" i="11"/>
  <c r="D3504" i="11"/>
  <c r="D3500" i="11"/>
  <c r="D3496" i="11"/>
  <c r="D3492" i="11"/>
  <c r="D3488" i="11"/>
  <c r="D3484" i="11"/>
  <c r="D3480" i="11"/>
  <c r="D3476" i="11"/>
  <c r="D3472" i="11"/>
  <c r="D3468" i="11"/>
  <c r="D3464" i="11"/>
  <c r="D3460" i="11"/>
  <c r="D3456" i="11"/>
  <c r="D3452" i="11"/>
  <c r="D3448" i="11"/>
  <c r="D3444" i="11"/>
  <c r="D3440" i="11"/>
  <c r="D3436" i="11"/>
  <c r="D3432" i="11"/>
  <c r="D3428" i="11"/>
  <c r="D3424" i="11"/>
  <c r="D3420" i="11"/>
  <c r="D3416" i="11"/>
  <c r="D3412" i="11"/>
  <c r="D3408" i="11"/>
  <c r="D3404" i="11"/>
  <c r="D3400" i="11"/>
  <c r="D3396" i="11"/>
  <c r="D3392" i="11"/>
  <c r="D3388" i="11"/>
  <c r="D3384" i="11"/>
  <c r="D3380" i="11"/>
  <c r="D3376" i="11"/>
  <c r="D3372" i="11"/>
  <c r="D3368" i="11"/>
  <c r="D3364" i="11"/>
  <c r="D3360" i="11"/>
  <c r="D3356" i="11"/>
  <c r="D3352" i="11"/>
  <c r="D3348" i="11"/>
  <c r="D3344" i="11"/>
  <c r="D3340" i="11"/>
  <c r="D3336" i="11"/>
  <c r="D3332" i="11"/>
  <c r="D3328" i="11"/>
  <c r="D3324" i="11"/>
  <c r="D3320" i="11"/>
  <c r="D3316" i="11"/>
  <c r="D3312" i="11"/>
  <c r="D3308" i="11"/>
  <c r="D3304" i="11"/>
  <c r="D3300" i="11"/>
  <c r="D3296" i="11"/>
  <c r="D3292" i="11"/>
  <c r="D3288" i="11"/>
  <c r="D3284" i="11"/>
  <c r="D3280" i="11"/>
  <c r="D3276" i="11"/>
  <c r="D3272" i="11"/>
  <c r="D3268" i="11"/>
  <c r="D3264" i="11"/>
  <c r="D3260" i="11"/>
  <c r="D3256" i="11"/>
  <c r="D3252" i="11"/>
  <c r="D3248" i="11"/>
  <c r="D3244" i="11"/>
  <c r="D3240" i="11"/>
  <c r="D3236" i="11"/>
  <c r="D3232" i="11"/>
  <c r="D3228" i="11"/>
  <c r="D3224" i="11"/>
  <c r="D3220" i="11"/>
  <c r="D3216" i="11"/>
  <c r="D3212" i="11"/>
  <c r="D3208" i="11"/>
  <c r="D3204" i="11"/>
  <c r="D3200" i="11"/>
  <c r="D3196" i="11"/>
  <c r="D3192" i="11"/>
  <c r="D3188" i="11"/>
  <c r="D3184" i="11"/>
  <c r="D3180" i="11"/>
  <c r="D3176" i="11"/>
  <c r="D3172" i="11"/>
  <c r="D3168" i="11"/>
  <c r="D3164" i="11"/>
  <c r="D3160" i="11"/>
  <c r="D3156" i="11"/>
  <c r="D3152" i="11"/>
  <c r="D3148" i="11"/>
  <c r="D3144" i="11"/>
  <c r="D3140" i="11"/>
  <c r="D3136" i="11"/>
  <c r="D3132" i="11"/>
  <c r="D3128" i="11"/>
  <c r="D3124" i="11"/>
  <c r="D3120" i="11"/>
  <c r="D3116" i="11"/>
  <c r="D3112" i="11"/>
  <c r="D3108" i="11"/>
  <c r="D3104" i="11"/>
  <c r="D3100" i="11"/>
  <c r="D3096" i="11"/>
  <c r="D3092" i="11"/>
  <c r="D3088" i="11"/>
  <c r="D3084" i="11"/>
  <c r="D3080" i="11"/>
  <c r="D3076" i="11"/>
  <c r="D3072" i="11"/>
  <c r="D3068" i="11"/>
  <c r="D3064" i="11"/>
  <c r="D3060" i="11"/>
  <c r="D3056" i="11"/>
  <c r="D3052" i="11"/>
  <c r="D3048" i="11"/>
  <c r="D3044" i="11"/>
  <c r="D3040" i="11"/>
  <c r="D3036" i="11"/>
  <c r="D3032" i="11"/>
  <c r="D3028" i="11"/>
  <c r="D3024" i="11"/>
  <c r="D3020" i="11"/>
  <c r="D3016" i="11"/>
  <c r="D3012" i="11"/>
  <c r="D3008" i="11"/>
  <c r="D3004" i="11"/>
  <c r="D3000" i="11"/>
  <c r="D2996" i="11"/>
  <c r="D2992" i="11"/>
  <c r="D2988" i="11"/>
  <c r="D2984" i="11"/>
  <c r="D2980" i="11"/>
  <c r="D2976" i="11"/>
  <c r="D2972" i="11"/>
  <c r="D2968" i="11"/>
  <c r="D2964" i="11"/>
  <c r="D2960" i="11"/>
  <c r="D2956" i="11"/>
  <c r="D2952" i="11"/>
  <c r="D2948" i="11"/>
  <c r="D2944" i="11"/>
  <c r="D2940" i="11"/>
  <c r="D2936" i="11"/>
  <c r="D2932" i="11"/>
  <c r="D2928" i="11"/>
  <c r="D2924" i="11"/>
  <c r="D2920" i="11"/>
  <c r="D2916" i="11"/>
  <c r="D2912" i="11"/>
  <c r="D2908" i="11"/>
  <c r="D2904" i="11"/>
  <c r="D2900" i="11"/>
  <c r="D2896" i="11"/>
  <c r="D2892" i="11"/>
  <c r="D2888" i="11"/>
  <c r="D2884" i="11"/>
  <c r="D2880" i="11"/>
  <c r="D2876" i="11"/>
  <c r="D2872" i="11"/>
  <c r="D2868" i="11"/>
  <c r="D2864" i="11"/>
  <c r="D2860" i="11"/>
  <c r="D2856" i="11"/>
  <c r="D2852" i="11"/>
  <c r="D2848" i="11"/>
  <c r="D2844" i="11"/>
  <c r="D2840" i="11"/>
  <c r="D2836" i="11"/>
  <c r="D2832" i="11"/>
  <c r="D2828" i="11"/>
  <c r="D2824" i="11"/>
  <c r="D2820" i="11"/>
  <c r="D2816" i="11"/>
  <c r="D2812" i="11"/>
  <c r="D2808" i="11"/>
  <c r="D2804" i="11"/>
  <c r="D2800" i="11"/>
  <c r="D2796" i="11"/>
  <c r="D2792" i="11"/>
  <c r="D2788" i="11"/>
  <c r="D2784" i="11"/>
  <c r="D2780" i="11"/>
  <c r="D2776" i="11"/>
  <c r="D2772" i="11"/>
  <c r="D2768" i="11"/>
  <c r="D2764" i="11"/>
  <c r="D2760" i="11"/>
  <c r="D2756" i="11"/>
  <c r="D2752" i="11"/>
  <c r="D2748" i="11"/>
  <c r="D2744" i="11"/>
  <c r="D2740" i="11"/>
  <c r="D2736" i="11"/>
  <c r="D2732" i="11"/>
  <c r="D2728" i="11"/>
  <c r="D2724" i="11"/>
  <c r="D2720" i="11"/>
  <c r="D2716" i="11"/>
  <c r="D2712" i="11"/>
  <c r="D2708" i="11"/>
  <c r="D2704" i="11"/>
  <c r="D2700" i="11"/>
  <c r="D2696" i="11"/>
  <c r="D2692" i="11"/>
  <c r="D2688" i="11"/>
  <c r="D2684" i="11"/>
  <c r="D2680" i="11"/>
  <c r="D2676" i="11"/>
  <c r="D2672" i="11"/>
  <c r="D2668" i="11"/>
  <c r="D2664" i="11"/>
  <c r="D2660" i="11"/>
  <c r="D2656" i="11"/>
  <c r="D2652" i="11"/>
  <c r="D2648" i="11"/>
  <c r="D2644" i="11"/>
  <c r="D2640" i="11"/>
  <c r="D2636" i="11"/>
  <c r="D2632" i="11"/>
  <c r="D2628" i="11"/>
  <c r="D2624" i="11"/>
  <c r="D2620" i="11"/>
  <c r="D2616" i="11"/>
  <c r="D2612" i="11"/>
  <c r="D2608" i="11"/>
  <c r="D2604" i="11"/>
  <c r="D2600" i="11"/>
  <c r="D2596" i="11"/>
  <c r="D2592" i="11"/>
  <c r="D2588" i="11"/>
  <c r="D2584" i="11"/>
  <c r="D2580" i="11"/>
  <c r="D2576" i="11"/>
  <c r="D2572" i="11"/>
  <c r="D2568" i="11"/>
  <c r="D2564" i="11"/>
  <c r="D2560" i="11"/>
  <c r="D2556" i="11"/>
  <c r="D2552" i="11"/>
  <c r="D2548" i="11"/>
  <c r="D2544" i="11"/>
  <c r="D2540" i="11"/>
  <c r="D2536" i="11"/>
  <c r="D2532" i="11"/>
  <c r="D2528" i="11"/>
  <c r="D2524" i="11"/>
  <c r="D2520" i="11"/>
  <c r="D2516" i="11"/>
  <c r="D2512" i="11"/>
  <c r="D2508" i="11"/>
  <c r="D2504" i="11"/>
  <c r="D2500" i="11"/>
  <c r="D2496" i="11"/>
  <c r="D2492" i="11"/>
  <c r="D2488" i="11"/>
  <c r="D2484" i="11"/>
  <c r="D2480" i="11"/>
  <c r="D2476" i="11"/>
  <c r="D2472" i="11"/>
  <c r="D2468" i="11"/>
  <c r="D2464" i="11"/>
  <c r="D2460" i="11"/>
  <c r="D2456" i="11"/>
  <c r="D2452" i="11"/>
  <c r="D2448" i="11"/>
  <c r="D2444" i="11"/>
  <c r="D2440" i="11"/>
  <c r="D2436" i="11"/>
  <c r="D2432" i="11"/>
  <c r="D2428" i="11"/>
  <c r="D2424" i="11"/>
  <c r="D2420" i="11"/>
  <c r="D2416" i="11"/>
  <c r="D2412" i="11"/>
  <c r="D2408" i="11"/>
  <c r="D2404" i="11"/>
  <c r="D2400" i="11"/>
  <c r="D2396" i="11"/>
  <c r="D2392" i="11"/>
  <c r="D2388" i="11"/>
  <c r="D2384" i="11"/>
  <c r="D2380" i="11"/>
  <c r="D2376" i="11"/>
  <c r="D2372" i="11"/>
  <c r="D2368" i="11"/>
  <c r="D2364" i="11"/>
  <c r="D2360" i="11"/>
  <c r="D2356" i="11"/>
  <c r="D2352" i="11"/>
  <c r="D2348" i="11"/>
  <c r="D2344" i="11"/>
  <c r="D2340" i="11"/>
  <c r="D2336" i="11"/>
  <c r="D2332" i="11"/>
  <c r="D2328" i="11"/>
  <c r="D2324" i="11"/>
  <c r="D2320" i="11"/>
  <c r="D2316" i="11"/>
  <c r="D2312" i="11"/>
  <c r="D2308" i="11"/>
  <c r="D2304" i="11"/>
  <c r="D2300" i="11"/>
  <c r="D2296" i="11"/>
  <c r="D2292" i="11"/>
  <c r="D2288" i="11"/>
  <c r="D2284" i="11"/>
  <c r="D2280" i="11"/>
  <c r="D2276" i="11"/>
  <c r="D2272" i="11"/>
  <c r="D2268" i="11"/>
  <c r="D2264" i="11"/>
  <c r="D2260" i="11"/>
  <c r="D2256" i="11"/>
  <c r="D2252" i="11"/>
  <c r="D2248" i="11"/>
  <c r="D2244" i="11"/>
  <c r="D2240" i="11"/>
  <c r="D2236" i="11"/>
  <c r="D2232" i="11"/>
  <c r="D2228" i="11"/>
  <c r="D2224" i="11"/>
  <c r="D2220" i="11"/>
  <c r="D2216" i="11"/>
  <c r="D2212" i="11"/>
  <c r="D2208" i="11"/>
  <c r="D2204" i="11"/>
  <c r="D2200" i="11"/>
  <c r="D2196" i="11"/>
  <c r="D2192" i="11"/>
  <c r="D2188" i="11"/>
  <c r="D2184" i="11"/>
  <c r="D2180" i="11"/>
  <c r="D2176" i="11"/>
  <c r="D2172" i="11"/>
  <c r="D2168" i="11"/>
  <c r="D2164" i="11"/>
  <c r="D2160" i="11"/>
  <c r="D2156" i="11"/>
  <c r="D2152" i="11"/>
  <c r="D2148" i="11"/>
  <c r="D2144" i="11"/>
  <c r="D2140" i="11"/>
  <c r="D2136" i="11"/>
  <c r="D2132" i="11"/>
  <c r="D2128" i="11"/>
  <c r="D2124" i="11"/>
  <c r="D2120" i="11"/>
  <c r="D2116" i="11"/>
  <c r="D2112" i="11"/>
  <c r="D2108" i="11"/>
  <c r="D2104" i="11"/>
  <c r="D2100" i="11"/>
  <c r="D2096" i="11"/>
  <c r="D2092" i="11"/>
  <c r="D2088" i="11"/>
  <c r="D2084" i="11"/>
  <c r="D2080" i="11"/>
  <c r="D2076" i="11"/>
  <c r="D2072" i="11"/>
  <c r="D2068" i="11"/>
  <c r="D2064" i="11"/>
  <c r="D2060" i="11"/>
  <c r="D2056" i="11"/>
  <c r="D2052" i="11"/>
  <c r="D2048" i="11"/>
  <c r="D2044" i="11"/>
  <c r="D2040" i="11"/>
  <c r="D2036" i="11"/>
  <c r="D2032" i="11"/>
  <c r="D2028" i="11"/>
  <c r="D2024" i="11"/>
  <c r="D2020" i="11"/>
  <c r="D2016" i="11"/>
  <c r="D2012" i="11"/>
  <c r="D2008" i="11"/>
  <c r="D2004" i="11"/>
  <c r="D2000" i="11"/>
  <c r="D1996" i="11"/>
  <c r="D1992" i="11"/>
  <c r="D1988" i="11"/>
  <c r="D1984" i="11"/>
  <c r="D1980" i="11"/>
  <c r="D1976" i="11"/>
  <c r="D1972" i="11"/>
  <c r="D1968" i="11"/>
  <c r="D1964" i="11"/>
  <c r="D1960" i="11"/>
  <c r="D1956" i="11"/>
  <c r="D1952" i="11"/>
  <c r="D1948" i="11"/>
  <c r="D1944" i="11"/>
  <c r="D1940" i="11"/>
  <c r="D1936" i="11"/>
  <c r="D1932" i="11"/>
  <c r="D1928" i="11"/>
  <c r="D1924" i="11"/>
  <c r="D1920" i="11"/>
  <c r="D1916" i="11"/>
  <c r="D1912" i="11"/>
  <c r="D1908" i="11"/>
  <c r="D1904" i="11"/>
  <c r="D1900" i="11"/>
  <c r="D1896" i="11"/>
  <c r="D1892" i="11"/>
  <c r="D1888" i="11"/>
  <c r="D1884" i="11"/>
  <c r="D1880" i="11"/>
  <c r="D1876" i="11"/>
  <c r="D1872" i="11"/>
  <c r="D1868" i="11"/>
  <c r="D1864" i="11"/>
  <c r="D1860" i="11"/>
  <c r="D1856" i="11"/>
  <c r="D1852" i="11"/>
  <c r="D1848" i="11"/>
  <c r="D1844" i="11"/>
  <c r="D1840" i="11"/>
  <c r="D1836" i="11"/>
  <c r="D1832" i="11"/>
  <c r="D1828" i="11"/>
  <c r="D1824" i="11"/>
  <c r="D1820" i="11"/>
  <c r="D1816" i="11"/>
  <c r="D1812" i="11"/>
  <c r="D1808" i="11"/>
  <c r="D1804" i="11"/>
  <c r="D1800" i="11"/>
  <c r="D1796" i="11"/>
  <c r="D1792" i="11"/>
  <c r="D1788" i="11"/>
  <c r="D1784" i="11"/>
  <c r="D1780" i="11"/>
  <c r="D1776" i="11"/>
  <c r="D1772" i="11"/>
  <c r="D1768" i="11"/>
  <c r="D1764" i="11"/>
  <c r="D1760" i="11"/>
  <c r="D1756" i="11"/>
  <c r="D1752" i="11"/>
  <c r="D1748" i="11"/>
  <c r="D1744" i="11"/>
  <c r="D1740" i="11"/>
  <c r="D1736" i="11"/>
  <c r="D1732" i="11"/>
  <c r="D1728" i="11"/>
  <c r="D1724" i="11"/>
  <c r="D1720" i="11"/>
  <c r="D1716" i="11"/>
  <c r="D1712" i="11"/>
  <c r="D1708" i="11"/>
  <c r="D1704" i="11"/>
  <c r="D1700" i="11"/>
  <c r="D1696" i="11"/>
  <c r="D1692" i="11"/>
  <c r="D1688" i="11"/>
  <c r="D1684" i="11"/>
  <c r="D1680" i="11"/>
  <c r="D1676" i="11"/>
  <c r="D1672" i="11"/>
  <c r="D1668" i="11"/>
  <c r="D1664" i="11"/>
  <c r="D1660" i="11"/>
  <c r="D1656" i="11"/>
  <c r="D1652" i="11"/>
  <c r="D1648" i="11"/>
  <c r="D1644" i="11"/>
  <c r="D1640" i="11"/>
  <c r="D1636" i="11"/>
  <c r="D1632" i="11"/>
  <c r="D1628" i="11"/>
  <c r="D1624" i="11"/>
  <c r="D1620" i="11"/>
  <c r="D1616" i="11"/>
  <c r="D1612" i="11"/>
  <c r="D1608" i="11"/>
  <c r="D1604" i="11"/>
  <c r="D1600" i="11"/>
  <c r="D1596" i="11"/>
  <c r="D1592" i="11"/>
  <c r="D1588" i="11"/>
  <c r="D1584" i="11"/>
  <c r="D1580" i="11"/>
  <c r="D1576" i="11"/>
  <c r="D1572" i="11"/>
  <c r="D1568" i="11"/>
  <c r="D1564" i="11"/>
  <c r="D1560" i="11"/>
  <c r="D1556" i="11"/>
  <c r="D1552" i="11"/>
  <c r="D1548" i="11"/>
  <c r="D1544" i="11"/>
  <c r="D1540" i="11"/>
  <c r="D1536" i="11"/>
  <c r="D1532" i="11"/>
  <c r="D1528" i="11"/>
  <c r="D1524" i="11"/>
  <c r="D1520" i="11"/>
  <c r="D1516" i="11"/>
  <c r="D1512" i="11"/>
  <c r="D1508" i="11"/>
  <c r="D1504" i="11"/>
  <c r="D1500" i="11"/>
  <c r="D1496" i="11"/>
  <c r="D1492" i="11"/>
  <c r="D1488" i="11"/>
  <c r="D1484" i="11"/>
  <c r="D1480" i="11"/>
  <c r="D1476" i="11"/>
  <c r="D1472" i="11"/>
  <c r="D1468" i="11"/>
  <c r="D1464" i="11"/>
  <c r="D1460" i="11"/>
  <c r="D1456" i="11"/>
  <c r="D1452" i="11"/>
  <c r="D1448" i="11"/>
  <c r="D1444" i="11"/>
  <c r="D1440" i="11"/>
  <c r="D1436" i="11"/>
  <c r="D1432" i="11"/>
  <c r="D1428" i="11"/>
  <c r="D1424" i="11"/>
  <c r="D1420" i="11"/>
  <c r="D1416" i="11"/>
  <c r="D1412" i="11"/>
  <c r="D1408" i="11"/>
  <c r="D1404" i="11"/>
  <c r="D1400" i="11"/>
  <c r="D1396" i="11"/>
  <c r="D1392" i="11"/>
  <c r="D1388" i="11"/>
  <c r="D1384" i="11"/>
  <c r="D1380" i="11"/>
  <c r="D1376" i="11"/>
  <c r="D1372" i="11"/>
  <c r="D1368" i="11"/>
  <c r="D1364" i="11"/>
  <c r="D1360" i="11"/>
  <c r="D1356" i="11"/>
  <c r="D1352" i="11"/>
  <c r="D1348" i="11"/>
  <c r="D1344" i="11"/>
  <c r="D1340" i="11"/>
  <c r="D1336" i="11"/>
  <c r="D1332" i="11"/>
  <c r="D1328" i="11"/>
  <c r="D1324" i="11"/>
  <c r="D1320" i="11"/>
  <c r="D1316" i="11"/>
  <c r="D1312" i="11"/>
  <c r="D1308" i="11"/>
  <c r="D1304" i="11"/>
  <c r="D1300" i="11"/>
  <c r="D1296" i="11"/>
  <c r="D1292" i="11"/>
  <c r="D1288" i="11"/>
  <c r="D1284" i="11"/>
  <c r="D1280" i="11"/>
  <c r="D1276" i="11"/>
  <c r="D1272" i="11"/>
  <c r="D1268" i="11"/>
  <c r="D1264" i="11"/>
  <c r="D1260" i="11"/>
  <c r="D1256" i="11"/>
  <c r="D1252" i="11"/>
  <c r="D1248" i="11"/>
  <c r="D1244" i="11"/>
  <c r="D1240" i="11"/>
  <c r="D1236" i="11"/>
  <c r="D1232" i="11"/>
  <c r="D1228" i="11"/>
  <c r="D1224" i="11"/>
  <c r="D1220" i="11"/>
  <c r="D1216" i="11"/>
  <c r="D1212" i="11"/>
  <c r="D1208" i="11"/>
  <c r="D1204" i="11"/>
  <c r="D1200" i="11"/>
  <c r="D1196" i="11"/>
  <c r="D1192" i="11"/>
  <c r="D1188" i="11"/>
  <c r="D1184" i="11"/>
  <c r="D1180" i="11"/>
  <c r="D1176" i="11"/>
  <c r="D1172" i="11"/>
  <c r="D1168" i="11"/>
  <c r="D1164" i="11"/>
  <c r="D1160" i="11"/>
  <c r="D1156" i="11"/>
  <c r="D1152" i="11"/>
  <c r="D1148" i="11"/>
  <c r="D1144" i="11"/>
  <c r="D1140" i="11"/>
  <c r="D1136" i="11"/>
  <c r="D1132" i="11"/>
  <c r="D1128" i="11"/>
  <c r="D1124" i="11"/>
  <c r="D1120" i="11"/>
  <c r="D1116" i="11"/>
  <c r="D1112" i="11"/>
  <c r="D1108" i="11"/>
  <c r="D1104" i="11"/>
  <c r="D1100" i="11"/>
  <c r="D1096" i="11"/>
  <c r="D1092" i="11"/>
  <c r="D1088" i="11"/>
  <c r="D1084" i="11"/>
  <c r="D1080" i="11"/>
  <c r="D1076" i="11"/>
  <c r="D1072" i="11"/>
  <c r="D1068" i="11"/>
  <c r="D1064" i="11"/>
  <c r="D1060" i="11"/>
  <c r="D1056" i="11"/>
  <c r="D1052" i="11"/>
  <c r="D1048" i="11"/>
  <c r="D1044" i="11"/>
  <c r="D1040" i="11"/>
  <c r="D1036" i="11"/>
  <c r="D1032" i="11"/>
  <c r="D1028" i="11"/>
  <c r="D1024" i="11"/>
  <c r="D1020" i="11"/>
  <c r="D1016" i="11"/>
  <c r="D1012" i="11"/>
  <c r="D1008" i="11"/>
  <c r="D1004" i="11"/>
  <c r="D1000" i="11"/>
  <c r="D996" i="11"/>
  <c r="D992" i="11"/>
  <c r="D988" i="11"/>
  <c r="D984" i="11"/>
  <c r="D980" i="11"/>
  <c r="D976" i="11"/>
  <c r="D972" i="11"/>
  <c r="D968" i="11"/>
  <c r="D964" i="11"/>
  <c r="D960" i="11"/>
  <c r="D956" i="11"/>
  <c r="D952" i="11"/>
  <c r="D948" i="11"/>
  <c r="D944" i="11"/>
  <c r="D940" i="11"/>
  <c r="D936" i="11"/>
  <c r="D932" i="11"/>
  <c r="D928" i="11"/>
  <c r="D924" i="11"/>
  <c r="D920" i="11"/>
  <c r="D916" i="11"/>
  <c r="D912" i="11"/>
  <c r="D908" i="11"/>
  <c r="D904" i="11"/>
  <c r="D900" i="11"/>
  <c r="D896" i="11"/>
  <c r="D892" i="11"/>
  <c r="D888" i="11"/>
  <c r="D884" i="11"/>
  <c r="D880" i="11"/>
  <c r="D876" i="11"/>
  <c r="D872" i="11"/>
  <c r="D868" i="11"/>
  <c r="D864" i="11"/>
  <c r="D860" i="11"/>
  <c r="D856" i="11"/>
  <c r="D852" i="11"/>
  <c r="D848" i="11"/>
  <c r="D844" i="11"/>
  <c r="D840" i="11"/>
  <c r="D836" i="11"/>
  <c r="D832" i="11"/>
  <c r="D828" i="11"/>
  <c r="D824" i="11"/>
  <c r="D820" i="11"/>
  <c r="D816" i="11"/>
  <c r="D812" i="11"/>
  <c r="D808" i="11"/>
  <c r="D804" i="11"/>
  <c r="D800" i="11"/>
  <c r="D796" i="11"/>
  <c r="D792" i="11"/>
  <c r="D788" i="11"/>
  <c r="D784" i="11"/>
  <c r="D780" i="11"/>
  <c r="D776" i="11"/>
  <c r="D772" i="11"/>
  <c r="D768" i="11"/>
  <c r="D764" i="11"/>
  <c r="D760" i="11"/>
  <c r="D756" i="11"/>
  <c r="D752" i="11"/>
  <c r="D748" i="11"/>
  <c r="D744" i="11"/>
  <c r="D740" i="11"/>
  <c r="D736" i="11"/>
  <c r="D732" i="11"/>
  <c r="D728" i="11"/>
  <c r="D724" i="11"/>
  <c r="D720" i="11"/>
  <c r="D716" i="11"/>
  <c r="D712" i="11"/>
  <c r="D708" i="11"/>
  <c r="D704" i="11"/>
  <c r="D700" i="11"/>
  <c r="D696" i="11"/>
  <c r="D692" i="11"/>
  <c r="D688" i="11"/>
  <c r="D684" i="11"/>
  <c r="D680" i="11"/>
  <c r="D676" i="11"/>
  <c r="D672" i="11"/>
  <c r="D668" i="11"/>
  <c r="D664" i="11"/>
  <c r="D660" i="11"/>
  <c r="D656" i="11"/>
  <c r="D652" i="11"/>
  <c r="D648" i="11"/>
  <c r="D644" i="11"/>
  <c r="D640" i="11"/>
  <c r="D636" i="11"/>
  <c r="D632" i="11"/>
  <c r="D628" i="11"/>
  <c r="D624" i="11"/>
  <c r="D620" i="11"/>
  <c r="D616" i="11"/>
  <c r="D612" i="11"/>
  <c r="D608" i="11"/>
  <c r="D604" i="11"/>
  <c r="D600" i="11"/>
  <c r="D596" i="11"/>
  <c r="D592" i="11"/>
  <c r="D588" i="11"/>
  <c r="D584" i="11"/>
  <c r="D580" i="11"/>
  <c r="D576" i="11"/>
  <c r="D572" i="11"/>
  <c r="D568" i="11"/>
  <c r="D564" i="11"/>
  <c r="D560" i="11"/>
  <c r="D556" i="11"/>
  <c r="D552" i="11"/>
  <c r="D548" i="11"/>
  <c r="D544" i="11"/>
  <c r="D540" i="11"/>
  <c r="D536" i="11"/>
  <c r="D532" i="11"/>
  <c r="D528" i="11"/>
  <c r="D524" i="11"/>
  <c r="D520" i="11"/>
  <c r="D516" i="11"/>
  <c r="D512" i="11"/>
  <c r="D508" i="11"/>
  <c r="D504" i="11"/>
  <c r="D500" i="11"/>
  <c r="D496" i="11"/>
  <c r="D492" i="11"/>
  <c r="D488" i="11"/>
  <c r="D484" i="11"/>
  <c r="D480" i="11"/>
  <c r="D476" i="11"/>
  <c r="D472" i="11"/>
  <c r="D468" i="11"/>
  <c r="D464" i="11"/>
  <c r="D460" i="11"/>
  <c r="D456" i="11"/>
  <c r="D452" i="11"/>
  <c r="D448" i="11"/>
  <c r="D444" i="11"/>
  <c r="D440" i="11"/>
  <c r="D436" i="11"/>
  <c r="D432" i="11"/>
  <c r="D428" i="11"/>
  <c r="D424" i="11"/>
  <c r="D420" i="11"/>
  <c r="D416" i="11"/>
  <c r="D412" i="11"/>
  <c r="D408" i="11"/>
  <c r="D404" i="11"/>
  <c r="D400" i="11"/>
  <c r="D396" i="11"/>
  <c r="D392" i="11"/>
  <c r="D388" i="11"/>
  <c r="D384" i="11"/>
  <c r="D380" i="11"/>
  <c r="D376" i="11"/>
  <c r="D372" i="11"/>
  <c r="D368" i="11"/>
  <c r="D364" i="11"/>
  <c r="D360" i="11"/>
  <c r="D356" i="11"/>
  <c r="D352" i="11"/>
  <c r="D348" i="11"/>
  <c r="D344" i="11"/>
  <c r="D340" i="11"/>
  <c r="D336" i="11"/>
  <c r="D332" i="11"/>
  <c r="D328" i="11"/>
  <c r="D324" i="11"/>
  <c r="D320" i="11"/>
  <c r="D316" i="11"/>
  <c r="D312" i="11"/>
  <c r="D308" i="11"/>
  <c r="D304" i="11"/>
  <c r="D300" i="11"/>
  <c r="D296" i="11"/>
  <c r="D292" i="11"/>
  <c r="D288" i="11"/>
  <c r="D284" i="11"/>
  <c r="D280" i="11"/>
  <c r="D276" i="11"/>
  <c r="D272" i="11"/>
  <c r="D268" i="11"/>
  <c r="D264" i="11"/>
  <c r="D260" i="11"/>
  <c r="D256" i="11"/>
  <c r="D252" i="11"/>
  <c r="D248" i="11"/>
  <c r="D244" i="11"/>
  <c r="D240" i="11"/>
  <c r="D236" i="11"/>
  <c r="D232" i="11"/>
  <c r="D228" i="11"/>
  <c r="D224" i="11"/>
  <c r="D220" i="11"/>
  <c r="D216" i="11"/>
  <c r="D212" i="11"/>
  <c r="D208" i="11"/>
  <c r="D204" i="11"/>
  <c r="D200" i="11"/>
  <c r="D196" i="11"/>
  <c r="D192" i="11"/>
  <c r="D188" i="11"/>
  <c r="D184" i="11"/>
  <c r="D180" i="11"/>
  <c r="D176" i="11"/>
  <c r="D172" i="11"/>
  <c r="D168" i="11"/>
  <c r="D164" i="11"/>
  <c r="D160" i="11"/>
  <c r="D156" i="11"/>
  <c r="D152" i="11"/>
  <c r="D148" i="11"/>
  <c r="D144" i="11"/>
  <c r="D140" i="11"/>
  <c r="D136" i="11"/>
  <c r="D132" i="11"/>
  <c r="D128" i="11"/>
  <c r="D124" i="11"/>
  <c r="D120" i="11"/>
  <c r="D116" i="11"/>
  <c r="D112" i="11"/>
  <c r="D108" i="11"/>
  <c r="D104" i="11"/>
  <c r="D100" i="11"/>
  <c r="D96" i="11"/>
  <c r="D92" i="11"/>
  <c r="D88" i="11"/>
  <c r="D84" i="11"/>
  <c r="D80" i="11"/>
  <c r="D76" i="11"/>
  <c r="D72" i="11"/>
  <c r="D68" i="11"/>
  <c r="D64" i="11"/>
  <c r="D60" i="11"/>
  <c r="D56" i="11"/>
  <c r="D52" i="11"/>
  <c r="D48" i="11"/>
  <c r="D44" i="11"/>
  <c r="D40" i="11"/>
  <c r="D36" i="11"/>
  <c r="D32" i="11"/>
  <c r="D28" i="11"/>
  <c r="D24" i="11"/>
  <c r="D20" i="11"/>
  <c r="D16" i="11"/>
  <c r="D10011" i="11"/>
  <c r="D10007" i="11"/>
  <c r="D10003" i="11"/>
  <c r="D9999" i="11"/>
  <c r="D9995" i="11"/>
  <c r="D9991" i="11"/>
  <c r="D9987" i="11"/>
  <c r="D9983" i="11"/>
  <c r="D9979" i="11"/>
  <c r="D9975" i="11"/>
  <c r="D9971" i="11"/>
  <c r="D9967" i="11"/>
  <c r="D9963" i="11"/>
  <c r="D9959" i="11"/>
  <c r="D9955" i="11"/>
  <c r="D9951" i="11"/>
  <c r="D9947" i="11"/>
  <c r="D9943" i="11"/>
  <c r="D9939" i="11"/>
  <c r="D9935" i="11"/>
  <c r="D9931" i="11"/>
  <c r="D9927" i="11"/>
  <c r="D9923" i="11"/>
  <c r="D9919" i="11"/>
  <c r="D9915" i="11"/>
  <c r="D9911" i="11"/>
  <c r="D9907" i="11"/>
  <c r="D9903" i="11"/>
  <c r="D9899" i="11"/>
  <c r="D9895" i="11"/>
  <c r="D9891" i="11"/>
  <c r="D9887" i="11"/>
  <c r="D9883" i="11"/>
  <c r="D9879" i="11"/>
  <c r="D9875" i="11"/>
  <c r="D9871" i="11"/>
  <c r="D9867" i="11"/>
  <c r="D9863" i="11"/>
  <c r="D9859" i="11"/>
  <c r="D9855" i="11"/>
  <c r="D9851" i="11"/>
  <c r="D9847" i="11"/>
  <c r="D9843" i="11"/>
  <c r="D9839" i="11"/>
  <c r="D9835" i="11"/>
  <c r="D9831" i="11"/>
  <c r="D9827" i="11"/>
  <c r="D9823" i="11"/>
  <c r="D9819" i="11"/>
  <c r="D9815" i="11"/>
  <c r="D9811" i="11"/>
  <c r="D9807" i="11"/>
  <c r="D9803" i="11"/>
  <c r="D9799" i="11"/>
  <c r="D9795" i="11"/>
  <c r="D9791" i="11"/>
  <c r="D9787" i="11"/>
  <c r="D9783" i="11"/>
  <c r="D9779" i="11"/>
  <c r="D9775" i="11"/>
  <c r="D9771" i="11"/>
  <c r="D9767" i="11"/>
  <c r="D9763" i="11"/>
  <c r="D9759" i="11"/>
  <c r="D9755" i="11"/>
  <c r="D9751" i="11"/>
  <c r="D9747" i="11"/>
  <c r="D9743" i="11"/>
  <c r="D9739" i="11"/>
  <c r="D9735" i="11"/>
  <c r="D9731" i="11"/>
  <c r="D9727" i="11"/>
  <c r="D9723" i="11"/>
  <c r="D9719" i="11"/>
  <c r="D9715" i="11"/>
  <c r="D9711" i="11"/>
  <c r="D9707" i="11"/>
  <c r="D9703" i="11"/>
  <c r="D9699" i="11"/>
  <c r="D9695" i="11"/>
  <c r="D9691" i="11"/>
  <c r="D9687" i="11"/>
  <c r="D9683" i="11"/>
  <c r="D9679" i="11"/>
  <c r="D9675" i="11"/>
  <c r="D9671" i="11"/>
  <c r="D9667" i="11"/>
  <c r="D9663" i="11"/>
  <c r="D9659" i="11"/>
  <c r="D9655" i="11"/>
  <c r="D9651" i="11"/>
  <c r="D9647" i="11"/>
  <c r="D9643" i="11"/>
  <c r="D9639" i="11"/>
  <c r="D9635" i="11"/>
  <c r="D9631" i="11"/>
  <c r="D9627" i="11"/>
  <c r="D9623" i="11"/>
  <c r="D9619" i="11"/>
  <c r="D9615" i="11"/>
  <c r="D9611" i="11"/>
  <c r="D9607" i="11"/>
  <c r="D9603" i="11"/>
  <c r="D9599" i="11"/>
  <c r="D9595" i="11"/>
  <c r="D9591" i="11"/>
  <c r="D9587" i="11"/>
  <c r="D9583" i="11"/>
  <c r="D9579" i="11"/>
  <c r="D9575" i="11"/>
  <c r="D9571" i="11"/>
  <c r="D9567" i="11"/>
  <c r="D9563" i="11"/>
  <c r="D9559" i="11"/>
  <c r="D9555" i="11"/>
  <c r="D9551" i="11"/>
  <c r="D9547" i="11"/>
  <c r="D9543" i="11"/>
  <c r="D9539" i="11"/>
  <c r="D9535" i="11"/>
  <c r="D9531" i="11"/>
  <c r="D9527" i="11"/>
  <c r="D9523" i="11"/>
  <c r="D9519" i="11"/>
  <c r="D9515" i="11"/>
  <c r="D9511" i="11"/>
  <c r="D9507" i="11"/>
  <c r="D9503" i="11"/>
  <c r="D9499" i="11"/>
  <c r="D9495" i="11"/>
  <c r="D9491" i="11"/>
  <c r="D9487" i="11"/>
  <c r="D9483" i="11"/>
  <c r="D9479" i="11"/>
  <c r="D9475" i="11"/>
  <c r="D9471" i="11"/>
  <c r="D9467" i="11"/>
  <c r="D9463" i="11"/>
  <c r="D9459" i="11"/>
  <c r="D9455" i="11"/>
  <c r="D9451" i="11"/>
  <c r="D9447" i="11"/>
  <c r="D9443" i="11"/>
  <c r="D9439" i="11"/>
  <c r="D9435" i="11"/>
  <c r="D9431" i="11"/>
  <c r="D9427" i="11"/>
  <c r="D9423" i="11"/>
  <c r="D9419" i="11"/>
  <c r="D9415" i="11"/>
  <c r="D9411" i="11"/>
  <c r="D9407" i="11"/>
  <c r="D9403" i="11"/>
  <c r="D9399" i="11"/>
  <c r="D9395" i="11"/>
  <c r="D9391" i="11"/>
  <c r="D9387" i="11"/>
  <c r="D9383" i="11"/>
  <c r="D9379" i="11"/>
  <c r="D9375" i="11"/>
  <c r="D9371" i="11"/>
  <c r="D9367" i="11"/>
  <c r="D9363" i="11"/>
  <c r="D9359" i="11"/>
  <c r="D9355" i="11"/>
  <c r="D9351" i="11"/>
  <c r="D9347" i="11"/>
  <c r="D9343" i="11"/>
  <c r="D9339" i="11"/>
  <c r="D9335" i="11"/>
  <c r="D9331" i="11"/>
  <c r="D9327" i="11"/>
  <c r="D9323" i="11"/>
  <c r="D9319" i="11"/>
  <c r="D9315" i="11"/>
  <c r="D9311" i="11"/>
  <c r="D9307" i="11"/>
  <c r="D9303" i="11"/>
  <c r="D9299" i="11"/>
  <c r="D9295" i="11"/>
  <c r="D9291" i="11"/>
  <c r="D9287" i="11"/>
  <c r="D9283" i="11"/>
  <c r="D9279" i="11"/>
  <c r="D9275" i="11"/>
  <c r="D9271" i="11"/>
  <c r="D9267" i="11"/>
  <c r="D9263" i="11"/>
  <c r="D9259" i="11"/>
  <c r="D9255" i="11"/>
  <c r="D9251" i="11"/>
  <c r="D9247" i="11"/>
  <c r="D9243" i="11"/>
  <c r="D9239" i="11"/>
  <c r="D9235" i="11"/>
  <c r="D9231" i="11"/>
  <c r="D9227" i="11"/>
  <c r="D9223" i="11"/>
  <c r="D9219" i="11"/>
  <c r="D9215" i="11"/>
  <c r="D9211" i="11"/>
  <c r="D9207" i="11"/>
  <c r="D9203" i="11"/>
  <c r="D9199" i="11"/>
  <c r="D9195" i="11"/>
  <c r="D9191" i="11"/>
  <c r="D9187" i="11"/>
  <c r="D9183" i="11"/>
  <c r="D9179" i="11"/>
  <c r="D9175" i="11"/>
  <c r="D9171" i="11"/>
  <c r="D9167" i="11"/>
  <c r="D9163" i="11"/>
  <c r="D9159" i="11"/>
  <c r="D9155" i="11"/>
  <c r="D9151" i="11"/>
  <c r="D9147" i="11"/>
  <c r="D9143" i="11"/>
  <c r="D9139" i="11"/>
  <c r="D9135" i="11"/>
  <c r="D9131" i="11"/>
  <c r="D9127" i="11"/>
  <c r="D9123" i="11"/>
  <c r="D9119" i="11"/>
  <c r="D9115" i="11"/>
  <c r="D9111" i="11"/>
  <c r="D9107" i="11"/>
  <c r="D9103" i="11"/>
  <c r="D9099" i="11"/>
  <c r="D9095" i="11"/>
  <c r="D9091" i="11"/>
  <c r="D9087" i="11"/>
  <c r="D9083" i="11"/>
  <c r="D9079" i="11"/>
  <c r="D9075" i="11"/>
  <c r="D9071" i="11"/>
  <c r="D9067" i="11"/>
  <c r="D9063" i="11"/>
  <c r="D9059" i="11"/>
  <c r="D9055" i="11"/>
  <c r="D9051" i="11"/>
  <c r="D9047" i="11"/>
  <c r="D9043" i="11"/>
  <c r="D9039" i="11"/>
  <c r="D9035" i="11"/>
  <c r="D9031" i="11"/>
  <c r="D9027" i="11"/>
  <c r="D9023" i="11"/>
  <c r="D9019" i="11"/>
  <c r="D9015" i="11"/>
  <c r="D9011" i="11"/>
  <c r="D9007" i="11"/>
  <c r="D9003" i="11"/>
  <c r="D8999" i="11"/>
  <c r="D8995" i="11"/>
  <c r="D8991" i="11"/>
  <c r="D8987" i="11"/>
  <c r="D8983" i="11"/>
  <c r="D8979" i="11"/>
  <c r="D8975" i="11"/>
  <c r="D8971" i="11"/>
  <c r="D8967" i="11"/>
  <c r="D8963" i="11"/>
  <c r="D8959" i="11"/>
  <c r="D8955" i="11"/>
  <c r="D8951" i="11"/>
  <c r="D8947" i="11"/>
  <c r="D8943" i="11"/>
  <c r="D8939" i="11"/>
  <c r="D8935" i="11"/>
  <c r="D8931" i="11"/>
  <c r="D8927" i="11"/>
  <c r="D8923" i="11"/>
  <c r="D8919" i="11"/>
  <c r="D8915" i="11"/>
  <c r="D8911" i="11"/>
  <c r="D8907" i="11"/>
  <c r="D8903" i="11"/>
  <c r="D8899" i="11"/>
  <c r="D8895" i="11"/>
  <c r="D8891" i="11"/>
  <c r="D8887" i="11"/>
  <c r="D8883" i="11"/>
  <c r="D8879" i="11"/>
  <c r="D8875" i="11"/>
  <c r="D8871" i="11"/>
  <c r="D8867" i="11"/>
  <c r="D8863" i="11"/>
  <c r="D8859" i="11"/>
  <c r="D8855" i="11"/>
  <c r="D8851" i="11"/>
  <c r="D8847" i="11"/>
  <c r="D8843" i="11"/>
  <c r="D8839" i="11"/>
  <c r="D8835" i="11"/>
  <c r="D8831" i="11"/>
  <c r="D8827" i="11"/>
  <c r="D8823" i="11"/>
  <c r="D8819" i="11"/>
  <c r="D8815" i="11"/>
  <c r="D8811" i="11"/>
  <c r="D8807" i="11"/>
  <c r="D8803" i="11"/>
  <c r="D8799" i="11"/>
  <c r="D8795" i="11"/>
  <c r="D8791" i="11"/>
  <c r="D8787" i="11"/>
  <c r="D8783" i="11"/>
  <c r="D8779" i="11"/>
  <c r="D8775" i="11"/>
  <c r="D8771" i="11"/>
  <c r="D8767" i="11"/>
  <c r="D8763" i="11"/>
  <c r="D8759" i="11"/>
  <c r="D8755" i="11"/>
  <c r="D8751" i="11"/>
  <c r="D8747" i="11"/>
  <c r="D8743" i="11"/>
  <c r="D8739" i="11"/>
  <c r="D8735" i="11"/>
  <c r="D8731" i="11"/>
  <c r="D8727" i="11"/>
  <c r="D8723" i="11"/>
  <c r="D8719" i="11"/>
  <c r="D8715" i="11"/>
  <c r="D8711" i="11"/>
  <c r="D8707" i="11"/>
  <c r="D8703" i="11"/>
  <c r="D8699" i="11"/>
  <c r="D8695" i="11"/>
  <c r="D8691" i="11"/>
  <c r="D8687" i="11"/>
  <c r="D8683" i="11"/>
  <c r="D8679" i="11"/>
  <c r="D8675" i="11"/>
  <c r="D8671" i="11"/>
  <c r="D8667" i="11"/>
  <c r="D8663" i="11"/>
  <c r="D8659" i="11"/>
  <c r="D8655" i="11"/>
  <c r="D8651" i="11"/>
  <c r="D8647" i="11"/>
  <c r="D8643" i="11"/>
  <c r="D8639" i="11"/>
  <c r="D8635" i="11"/>
  <c r="D8631" i="11"/>
  <c r="D8627" i="11"/>
  <c r="D8623" i="11"/>
  <c r="D8619" i="11"/>
  <c r="D8615" i="11"/>
  <c r="D8611" i="11"/>
  <c r="D8607" i="11"/>
  <c r="D8603" i="11"/>
  <c r="D8599" i="11"/>
  <c r="D8595" i="11"/>
  <c r="D8591" i="11"/>
  <c r="D8587" i="11"/>
  <c r="D8583" i="11"/>
  <c r="D8579" i="11"/>
  <c r="D8575" i="11"/>
  <c r="D8571" i="11"/>
  <c r="D8567" i="11"/>
  <c r="D8563" i="11"/>
  <c r="D8559" i="11"/>
  <c r="D8555" i="11"/>
  <c r="D8551" i="11"/>
  <c r="D8547" i="11"/>
  <c r="D8543" i="11"/>
  <c r="D8539" i="11"/>
  <c r="D8535" i="11"/>
  <c r="D8531" i="11"/>
  <c r="D8527" i="11"/>
  <c r="D8523" i="11"/>
  <c r="D8519" i="11"/>
  <c r="D8515" i="11"/>
  <c r="D8511" i="11"/>
  <c r="D8507" i="11"/>
  <c r="D8503" i="11"/>
  <c r="D8499" i="11"/>
  <c r="D8495" i="11"/>
  <c r="D8491" i="11"/>
  <c r="D8487" i="11"/>
  <c r="D8483" i="11"/>
  <c r="D8479" i="11"/>
  <c r="D8475" i="11"/>
  <c r="D8471" i="11"/>
  <c r="D8467" i="11"/>
  <c r="D8463" i="11"/>
  <c r="D8459" i="11"/>
  <c r="D8455" i="11"/>
  <c r="D8451" i="11"/>
  <c r="D8447" i="11"/>
  <c r="D8443" i="11"/>
  <c r="D8439" i="11"/>
  <c r="D8435" i="11"/>
  <c r="D8431" i="11"/>
  <c r="D8427" i="11"/>
  <c r="D8423" i="11"/>
  <c r="D8419" i="11"/>
  <c r="D8415" i="11"/>
  <c r="D8411" i="11"/>
  <c r="D8407" i="11"/>
  <c r="D8403" i="11"/>
  <c r="D8399" i="11"/>
  <c r="D8395" i="11"/>
  <c r="D8391" i="11"/>
  <c r="D8387" i="11"/>
  <c r="D8383" i="11"/>
  <c r="D8379" i="11"/>
  <c r="D8375" i="11"/>
  <c r="D8371" i="11"/>
  <c r="D8367" i="11"/>
  <c r="D8363" i="11"/>
  <c r="D8359" i="11"/>
  <c r="D8355" i="11"/>
  <c r="D8351" i="11"/>
  <c r="D8347" i="11"/>
  <c r="D8343" i="11"/>
  <c r="D8339" i="11"/>
  <c r="D8335" i="11"/>
  <c r="D8331" i="11"/>
  <c r="D8327" i="11"/>
  <c r="D8323" i="11"/>
  <c r="D8319" i="11"/>
  <c r="D8315" i="11"/>
  <c r="D8311" i="11"/>
  <c r="D8307" i="11"/>
  <c r="D8303" i="11"/>
  <c r="D8299" i="11"/>
  <c r="D8295" i="11"/>
  <c r="D8291" i="11"/>
  <c r="D8287" i="11"/>
  <c r="D8283" i="11"/>
  <c r="D8279" i="11"/>
  <c r="D8275" i="11"/>
  <c r="D8271" i="11"/>
  <c r="D8267" i="11"/>
  <c r="D8263" i="11"/>
  <c r="D8259" i="11"/>
  <c r="D8255" i="11"/>
  <c r="D8251" i="11"/>
  <c r="D8247" i="11"/>
  <c r="D8243" i="11"/>
  <c r="D8239" i="11"/>
  <c r="D8235" i="11"/>
  <c r="D8231" i="11"/>
  <c r="D8227" i="11"/>
  <c r="D8223" i="11"/>
  <c r="D8219" i="11"/>
  <c r="D8215" i="11"/>
  <c r="D8211" i="11"/>
  <c r="D8207" i="11"/>
  <c r="D8203" i="11"/>
  <c r="D8199" i="11"/>
  <c r="D8195" i="11"/>
  <c r="D8191" i="11"/>
  <c r="D8187" i="11"/>
  <c r="D8183" i="11"/>
  <c r="D8179" i="11"/>
  <c r="D8175" i="11"/>
  <c r="D8171" i="11"/>
  <c r="D8167" i="11"/>
  <c r="D8163" i="11"/>
  <c r="D8159" i="11"/>
  <c r="D8155" i="11"/>
  <c r="D8151" i="11"/>
  <c r="D8147" i="11"/>
  <c r="D8143" i="11"/>
  <c r="D8139" i="11"/>
  <c r="D8135" i="11"/>
  <c r="D8131" i="11"/>
  <c r="D8127" i="11"/>
  <c r="D8123" i="11"/>
  <c r="D8119" i="11"/>
  <c r="D8115" i="11"/>
  <c r="D8111" i="11"/>
  <c r="D8107" i="11"/>
  <c r="D8103" i="11"/>
  <c r="D8099" i="11"/>
  <c r="D8095" i="11"/>
  <c r="D8091" i="11"/>
  <c r="D8087" i="11"/>
  <c r="D8083" i="11"/>
  <c r="D8079" i="11"/>
  <c r="D8075" i="11"/>
  <c r="D8071" i="11"/>
  <c r="D8067" i="11"/>
  <c r="D8063" i="11"/>
  <c r="D8059" i="11"/>
  <c r="D8055" i="11"/>
  <c r="D8051" i="11"/>
  <c r="D8047" i="11"/>
  <c r="D8043" i="11"/>
  <c r="D8039" i="11"/>
  <c r="D8035" i="11"/>
  <c r="D8031" i="11"/>
  <c r="D8027" i="11"/>
  <c r="D8023" i="11"/>
  <c r="D8019" i="11"/>
  <c r="D8015" i="11"/>
  <c r="D8011" i="11"/>
  <c r="D8007" i="11"/>
  <c r="D8003" i="11"/>
  <c r="D7999" i="11"/>
  <c r="D7995" i="11"/>
  <c r="D7991" i="11"/>
  <c r="D7987" i="11"/>
  <c r="D7983" i="11"/>
  <c r="D7979" i="11"/>
  <c r="D7975" i="11"/>
  <c r="D7971" i="11"/>
  <c r="D7967" i="11"/>
  <c r="D7963" i="11"/>
  <c r="D7959" i="11"/>
  <c r="D7955" i="11"/>
  <c r="D7951" i="11"/>
  <c r="D7947" i="11"/>
  <c r="D7943" i="11"/>
  <c r="D7939" i="11"/>
  <c r="D7935" i="11"/>
  <c r="D7931" i="11"/>
  <c r="D7927" i="11"/>
  <c r="D7923" i="11"/>
  <c r="D7919" i="11"/>
  <c r="D7915" i="11"/>
  <c r="D7911" i="11"/>
  <c r="D7907" i="11"/>
  <c r="D7903" i="11"/>
  <c r="D7899" i="11"/>
  <c r="D7895" i="11"/>
  <c r="D7891" i="11"/>
  <c r="D7887" i="11"/>
  <c r="D7883" i="11"/>
  <c r="D7879" i="11"/>
  <c r="D7875" i="11"/>
  <c r="D7871" i="11"/>
  <c r="D7867" i="11"/>
  <c r="D7863" i="11"/>
  <c r="D7859" i="11"/>
  <c r="D7855" i="11"/>
  <c r="D7851" i="11"/>
  <c r="D7847" i="11"/>
  <c r="D7843" i="11"/>
  <c r="D7839" i="11"/>
  <c r="D7835" i="11"/>
  <c r="D7831" i="11"/>
  <c r="D7827" i="11"/>
  <c r="D7823" i="11"/>
  <c r="D7819" i="11"/>
  <c r="D7815" i="11"/>
  <c r="D7811" i="11"/>
  <c r="D7807" i="11"/>
  <c r="D7803" i="11"/>
  <c r="D7799" i="11"/>
  <c r="D7795" i="11"/>
  <c r="D7791" i="11"/>
  <c r="D7787" i="11"/>
  <c r="D7783" i="11"/>
  <c r="D7779" i="11"/>
  <c r="D7775" i="11"/>
  <c r="D7771" i="11"/>
  <c r="D7767" i="11"/>
  <c r="D7763" i="11"/>
  <c r="D7759" i="11"/>
  <c r="D7755" i="11"/>
  <c r="D7751" i="11"/>
  <c r="D7747" i="11"/>
  <c r="D7743" i="11"/>
  <c r="D7739" i="11"/>
  <c r="D7735" i="11"/>
  <c r="D7731" i="11"/>
  <c r="D7727" i="11"/>
  <c r="D7723" i="11"/>
  <c r="D7719" i="11"/>
  <c r="D7715" i="11"/>
  <c r="D7711" i="11"/>
  <c r="D7707" i="11"/>
  <c r="D7703" i="11"/>
  <c r="D7699" i="11"/>
  <c r="D7695" i="11"/>
  <c r="D7691" i="11"/>
  <c r="D7687" i="11"/>
  <c r="D7683" i="11"/>
  <c r="D7679" i="11"/>
  <c r="D7675" i="11"/>
  <c r="D7671" i="11"/>
  <c r="D7667" i="11"/>
  <c r="D7663" i="11"/>
  <c r="D7659" i="11"/>
  <c r="D7655" i="11"/>
  <c r="D7651" i="11"/>
  <c r="D7647" i="11"/>
  <c r="D7643" i="11"/>
  <c r="D7639" i="11"/>
  <c r="D7635" i="11"/>
  <c r="D7631" i="11"/>
  <c r="D7627" i="11"/>
  <c r="D7623" i="11"/>
  <c r="D7619" i="11"/>
  <c r="D7615" i="11"/>
  <c r="D7611" i="11"/>
  <c r="D7607" i="11"/>
  <c r="D7603" i="11"/>
  <c r="D7599" i="11"/>
  <c r="D7595" i="11"/>
  <c r="D7591" i="11"/>
  <c r="D7587" i="11"/>
  <c r="D7583" i="11"/>
  <c r="D7579" i="11"/>
  <c r="D7575" i="11"/>
  <c r="D7571" i="11"/>
  <c r="D7567" i="11"/>
  <c r="D7563" i="11"/>
  <c r="D7559" i="11"/>
  <c r="D7555" i="11"/>
  <c r="D7551" i="11"/>
  <c r="D7547" i="11"/>
  <c r="D7543" i="11"/>
  <c r="D7539" i="11"/>
  <c r="D7535" i="11"/>
  <c r="D7531" i="11"/>
  <c r="D7527" i="11"/>
  <c r="D7523" i="11"/>
  <c r="D7519" i="11"/>
  <c r="D7515" i="11"/>
  <c r="D7511" i="11"/>
  <c r="D7507" i="11"/>
  <c r="D7503" i="11"/>
  <c r="D7499" i="11"/>
  <c r="D7495" i="11"/>
  <c r="D7491" i="11"/>
  <c r="D7487" i="11"/>
  <c r="D7483" i="11"/>
  <c r="D7479" i="11"/>
  <c r="D7475" i="11"/>
  <c r="D7471" i="11"/>
  <c r="D7467" i="11"/>
  <c r="D7463" i="11"/>
  <c r="D7459" i="11"/>
  <c r="D7455" i="11"/>
  <c r="D7451" i="11"/>
  <c r="D7447" i="11"/>
  <c r="D7443" i="11"/>
  <c r="D7439" i="11"/>
  <c r="D7435" i="11"/>
  <c r="D7431" i="11"/>
  <c r="D7427" i="11"/>
  <c r="D7423" i="11"/>
  <c r="D7419" i="11"/>
  <c r="D7415" i="11"/>
  <c r="D7411" i="11"/>
  <c r="D7407" i="11"/>
  <c r="D7403" i="11"/>
  <c r="D7399" i="11"/>
  <c r="D7395" i="11"/>
  <c r="D7391" i="11"/>
  <c r="D7387" i="11"/>
  <c r="D7383" i="11"/>
  <c r="D7379" i="11"/>
  <c r="D7375" i="11"/>
  <c r="D7371" i="11"/>
  <c r="D7367" i="11"/>
  <c r="D7363" i="11"/>
  <c r="D7359" i="11"/>
  <c r="D7355" i="11"/>
  <c r="D7351" i="11"/>
  <c r="D7347" i="11"/>
  <c r="D7343" i="11"/>
  <c r="D7339" i="11"/>
  <c r="D7335" i="11"/>
  <c r="D7331" i="11"/>
  <c r="D7327" i="11"/>
  <c r="D7323" i="11"/>
  <c r="D7319" i="11"/>
  <c r="D7315" i="11"/>
  <c r="D7311" i="11"/>
  <c r="D7307" i="11"/>
  <c r="D7303" i="11"/>
  <c r="D7299" i="11"/>
  <c r="D7295" i="11"/>
  <c r="D7291" i="11"/>
  <c r="D7287" i="11"/>
  <c r="D7283" i="11"/>
  <c r="D7279" i="11"/>
  <c r="D7275" i="11"/>
  <c r="D7271" i="11"/>
  <c r="D7267" i="11"/>
  <c r="D7263" i="11"/>
  <c r="D7259" i="11"/>
  <c r="D7255" i="11"/>
  <c r="D7251" i="11"/>
  <c r="D7247" i="11"/>
  <c r="D7243" i="11"/>
  <c r="D7239" i="11"/>
  <c r="D7235" i="11"/>
  <c r="D7231" i="11"/>
  <c r="D7227" i="11"/>
  <c r="D7223" i="11"/>
  <c r="D7219" i="11"/>
  <c r="D7215" i="11"/>
  <c r="D7211" i="11"/>
  <c r="D7207" i="11"/>
  <c r="D7203" i="11"/>
  <c r="D7199" i="11"/>
  <c r="D7195" i="11"/>
  <c r="D7191" i="11"/>
  <c r="D7187" i="11"/>
  <c r="D7183" i="11"/>
  <c r="D7179" i="11"/>
  <c r="D7175" i="11"/>
  <c r="D7171" i="11"/>
  <c r="D7167" i="11"/>
  <c r="D7163" i="11"/>
  <c r="D7159" i="11"/>
  <c r="D7155" i="11"/>
  <c r="D7151" i="11"/>
  <c r="D7147" i="11"/>
  <c r="D7143" i="11"/>
  <c r="D7139" i="11"/>
  <c r="D7135" i="11"/>
  <c r="D7131" i="11"/>
  <c r="D7127" i="11"/>
  <c r="D7123" i="11"/>
  <c r="D7119" i="11"/>
  <c r="D7115" i="11"/>
  <c r="D7111" i="11"/>
  <c r="D7107" i="11"/>
  <c r="D7103" i="11"/>
  <c r="D7099" i="11"/>
  <c r="D7095" i="11"/>
  <c r="D7091" i="11"/>
  <c r="D7087" i="11"/>
  <c r="D7083" i="11"/>
  <c r="D7079" i="11"/>
  <c r="D7075" i="11"/>
  <c r="D7071" i="11"/>
  <c r="D7067" i="11"/>
  <c r="D7063" i="11"/>
  <c r="D7059" i="11"/>
  <c r="D7055" i="11"/>
  <c r="D7051" i="11"/>
  <c r="D7047" i="11"/>
  <c r="D7043" i="11"/>
  <c r="D7039" i="11"/>
  <c r="D7035" i="11"/>
  <c r="D7031" i="11"/>
  <c r="D7027" i="11"/>
  <c r="D7023" i="11"/>
  <c r="D7019" i="11"/>
  <c r="D7015" i="11"/>
  <c r="D7011" i="11"/>
  <c r="D7007" i="11"/>
  <c r="D7003" i="11"/>
  <c r="D6999" i="11"/>
  <c r="D6995" i="11"/>
  <c r="D6991" i="11"/>
  <c r="D6987" i="11"/>
  <c r="D6983" i="11"/>
  <c r="D6979" i="11"/>
  <c r="D6975" i="11"/>
  <c r="D6971" i="11"/>
  <c r="D6967" i="11"/>
  <c r="D6963" i="11"/>
  <c r="D6959" i="11"/>
  <c r="D6955" i="11"/>
  <c r="D6951" i="11"/>
  <c r="D6947" i="11"/>
  <c r="D6943" i="11"/>
  <c r="D6939" i="11"/>
  <c r="D6935" i="11"/>
  <c r="D6931" i="11"/>
  <c r="D6927" i="11"/>
  <c r="D6923" i="11"/>
  <c r="D6919" i="11"/>
  <c r="D6915" i="11"/>
  <c r="D6911" i="11"/>
  <c r="D6907" i="11"/>
  <c r="D6903" i="11"/>
  <c r="D6899" i="11"/>
  <c r="D6895" i="11"/>
  <c r="D6891" i="11"/>
  <c r="D6887" i="11"/>
  <c r="D6883" i="11"/>
  <c r="D6879" i="11"/>
  <c r="D6875" i="11"/>
  <c r="D6871" i="11"/>
  <c r="D6867" i="11"/>
  <c r="D6863" i="11"/>
  <c r="D6859" i="11"/>
  <c r="D6855" i="11"/>
  <c r="D6851" i="11"/>
  <c r="D6847" i="11"/>
  <c r="D6843" i="11"/>
  <c r="D6839" i="11"/>
  <c r="D6835" i="11"/>
  <c r="D6831" i="11"/>
  <c r="D6827" i="11"/>
  <c r="D6823" i="11"/>
  <c r="D6819" i="11"/>
  <c r="D6815" i="11"/>
  <c r="D6811" i="11"/>
  <c r="D6807" i="11"/>
  <c r="D6803" i="11"/>
  <c r="D6799" i="11"/>
  <c r="D6795" i="11"/>
  <c r="D6791" i="11"/>
  <c r="D6787" i="11"/>
  <c r="D6783" i="11"/>
  <c r="D6779" i="11"/>
  <c r="D6775" i="11"/>
  <c r="D6771" i="11"/>
  <c r="D6767" i="11"/>
  <c r="D6763" i="11"/>
  <c r="D6759" i="11"/>
  <c r="D6755" i="11"/>
  <c r="D6751" i="11"/>
  <c r="D6747" i="11"/>
  <c r="D6743" i="11"/>
  <c r="D6739" i="11"/>
  <c r="D6735" i="11"/>
  <c r="D6731" i="11"/>
  <c r="D6727" i="11"/>
  <c r="D6723" i="11"/>
  <c r="D6719" i="11"/>
  <c r="D6715" i="11"/>
  <c r="D6711" i="11"/>
  <c r="D6707" i="11"/>
  <c r="D6703" i="11"/>
  <c r="D6699" i="11"/>
  <c r="D6695" i="11"/>
  <c r="D6691" i="11"/>
  <c r="D6687" i="11"/>
  <c r="D6683" i="11"/>
  <c r="D6679" i="11"/>
  <c r="D6675" i="11"/>
  <c r="D6671" i="11"/>
  <c r="D6667" i="11"/>
  <c r="D6663" i="11"/>
  <c r="D6659" i="11"/>
  <c r="D6655" i="11"/>
  <c r="D6651" i="11"/>
  <c r="D6647" i="11"/>
  <c r="D6643" i="11"/>
  <c r="D6639" i="11"/>
  <c r="D6635" i="11"/>
  <c r="D6631" i="11"/>
  <c r="D6627" i="11"/>
  <c r="D6623" i="11"/>
  <c r="D6619" i="11"/>
  <c r="D6615" i="11"/>
  <c r="D6611" i="11"/>
  <c r="D6607" i="11"/>
  <c r="D6603" i="11"/>
  <c r="D6599" i="11"/>
  <c r="D6595" i="11"/>
  <c r="D6591" i="11"/>
  <c r="D6587" i="11"/>
  <c r="D6583" i="11"/>
  <c r="D6579" i="11"/>
  <c r="D6575" i="11"/>
  <c r="D6571" i="11"/>
  <c r="D6567" i="11"/>
  <c r="D6563" i="11"/>
  <c r="D6559" i="11"/>
  <c r="D6555" i="11"/>
  <c r="D6551" i="11"/>
  <c r="D6547" i="11"/>
  <c r="D6543" i="11"/>
  <c r="D6539" i="11"/>
  <c r="D6535" i="11"/>
  <c r="D6531" i="11"/>
  <c r="D6527" i="11"/>
  <c r="D6523" i="11"/>
  <c r="D6519" i="11"/>
  <c r="D6515" i="11"/>
  <c r="D6511" i="11"/>
  <c r="D6507" i="11"/>
  <c r="D6503" i="11"/>
  <c r="D6499" i="11"/>
  <c r="D6495" i="11"/>
  <c r="D6491" i="11"/>
  <c r="D6487" i="11"/>
  <c r="D6483" i="11"/>
  <c r="D6479" i="11"/>
  <c r="D6475" i="11"/>
  <c r="D6471" i="11"/>
  <c r="D6467" i="11"/>
  <c r="D6463" i="11"/>
  <c r="D6459" i="11"/>
  <c r="D6455" i="11"/>
  <c r="D6451" i="11"/>
  <c r="D6447" i="11"/>
  <c r="D6443" i="11"/>
  <c r="D6439" i="11"/>
  <c r="D6435" i="11"/>
  <c r="D6431" i="11"/>
  <c r="D6427" i="11"/>
  <c r="D6423" i="11"/>
  <c r="D6419" i="11"/>
  <c r="D6415" i="11"/>
  <c r="D6411" i="11"/>
  <c r="D6407" i="11"/>
  <c r="D6403" i="11"/>
  <c r="D6399" i="11"/>
  <c r="D6395" i="11"/>
  <c r="D6391" i="11"/>
  <c r="D6387" i="11"/>
  <c r="D6383" i="11"/>
  <c r="D6379" i="11"/>
  <c r="D6375" i="11"/>
  <c r="D6371" i="11"/>
  <c r="D6367" i="11"/>
  <c r="D6363" i="11"/>
  <c r="D6359" i="11"/>
  <c r="D6355" i="11"/>
  <c r="D6351" i="11"/>
  <c r="D6347" i="11"/>
  <c r="D6343" i="11"/>
  <c r="D6339" i="11"/>
  <c r="D6335" i="11"/>
  <c r="D6331" i="11"/>
  <c r="D6327" i="11"/>
  <c r="D6323" i="11"/>
  <c r="D6319" i="11"/>
  <c r="D6315" i="11"/>
  <c r="D6311" i="11"/>
  <c r="D6307" i="11"/>
  <c r="D6303" i="11"/>
  <c r="D6299" i="11"/>
  <c r="D6295" i="11"/>
  <c r="D6291" i="11"/>
  <c r="D6287" i="11"/>
  <c r="D6283" i="11"/>
  <c r="D6279" i="11"/>
  <c r="D6275" i="11"/>
  <c r="D6271" i="11"/>
  <c r="D6267" i="11"/>
  <c r="D6263" i="11"/>
  <c r="D6259" i="11"/>
  <c r="D6255" i="11"/>
  <c r="D6251" i="11"/>
  <c r="D6247" i="11"/>
  <c r="D6243" i="11"/>
  <c r="D6239" i="11"/>
  <c r="D6235" i="11"/>
  <c r="D6231" i="11"/>
  <c r="D6227" i="11"/>
  <c r="D6223" i="11"/>
  <c r="D6219" i="11"/>
  <c r="D6215" i="11"/>
  <c r="D6211" i="11"/>
  <c r="D6207" i="11"/>
  <c r="D6203" i="11"/>
  <c r="D6199" i="11"/>
  <c r="D6195" i="11"/>
  <c r="D6191" i="11"/>
  <c r="D6187" i="11"/>
  <c r="D6183" i="11"/>
  <c r="D6179" i="11"/>
  <c r="D6175" i="11"/>
  <c r="D6171" i="11"/>
  <c r="D6167" i="11"/>
  <c r="D6163" i="11"/>
  <c r="D6159" i="11"/>
  <c r="D6155" i="11"/>
  <c r="D6151" i="11"/>
  <c r="D6147" i="11"/>
  <c r="D6143" i="11"/>
  <c r="D6139" i="11"/>
  <c r="D6135" i="11"/>
  <c r="D6131" i="11"/>
  <c r="D6127" i="11"/>
  <c r="D6123" i="11"/>
  <c r="D6119" i="11"/>
  <c r="D6115" i="11"/>
  <c r="D6111" i="11"/>
  <c r="D6107" i="11"/>
  <c r="D6103" i="11"/>
  <c r="D6099" i="11"/>
  <c r="D6095" i="11"/>
  <c r="D6091" i="11"/>
  <c r="D6087" i="11"/>
  <c r="D6083" i="11"/>
  <c r="D6079" i="11"/>
  <c r="D6075" i="11"/>
  <c r="D6071" i="11"/>
  <c r="D6067" i="11"/>
  <c r="D6063" i="11"/>
  <c r="D6059" i="11"/>
  <c r="D6055" i="11"/>
  <c r="D6051" i="11"/>
  <c r="D6047" i="11"/>
  <c r="D6043" i="11"/>
  <c r="D6039" i="11"/>
  <c r="D6035" i="11"/>
  <c r="D6031" i="11"/>
  <c r="D6027" i="11"/>
  <c r="D6023" i="11"/>
  <c r="D6019" i="11"/>
  <c r="D6015" i="11"/>
  <c r="D6011" i="11"/>
  <c r="D6007" i="11"/>
  <c r="D6003" i="11"/>
  <c r="D5999" i="11"/>
  <c r="D5995" i="11"/>
  <c r="D5991" i="11"/>
  <c r="D5987" i="11"/>
  <c r="D5983" i="11"/>
  <c r="D5979" i="11"/>
  <c r="D5975" i="11"/>
  <c r="D5971" i="11"/>
  <c r="D5967" i="11"/>
  <c r="D5963" i="11"/>
  <c r="D5959" i="11"/>
  <c r="D5955" i="11"/>
  <c r="D5951" i="11"/>
  <c r="D5947" i="11"/>
  <c r="D5943" i="11"/>
  <c r="D5939" i="11"/>
  <c r="D5935" i="11"/>
  <c r="D5931" i="11"/>
  <c r="D5927" i="11"/>
  <c r="D5923" i="11"/>
  <c r="D5919" i="11"/>
  <c r="D5915" i="11"/>
  <c r="D5911" i="11"/>
  <c r="D5907" i="11"/>
  <c r="D5903" i="11"/>
  <c r="D5899" i="11"/>
  <c r="D5895" i="11"/>
  <c r="D5891" i="11"/>
  <c r="D5887" i="11"/>
  <c r="D5883" i="11"/>
  <c r="D5879" i="11"/>
  <c r="D5875" i="11"/>
  <c r="D5871" i="11"/>
  <c r="D5867" i="11"/>
  <c r="D5863" i="11"/>
  <c r="D5859" i="11"/>
  <c r="D5855" i="11"/>
  <c r="D5851" i="11"/>
  <c r="D5847" i="11"/>
  <c r="D5843" i="11"/>
  <c r="D5839" i="11"/>
  <c r="D5835" i="11"/>
  <c r="D5831" i="11"/>
  <c r="D5827" i="11"/>
  <c r="D5823" i="11"/>
  <c r="D5819" i="11"/>
  <c r="D5815" i="11"/>
  <c r="D5811" i="11"/>
  <c r="D5807" i="11"/>
  <c r="D5803" i="11"/>
  <c r="D5799" i="11"/>
  <c r="D5795" i="11"/>
  <c r="D5791" i="11"/>
  <c r="D5787" i="11"/>
  <c r="D5783" i="11"/>
  <c r="D5779" i="11"/>
  <c r="D5775" i="11"/>
  <c r="D5771" i="11"/>
  <c r="D5767" i="11"/>
  <c r="D5763" i="11"/>
  <c r="D5759" i="11"/>
  <c r="D5755" i="11"/>
  <c r="D5751" i="11"/>
  <c r="D5747" i="11"/>
  <c r="D5743" i="11"/>
  <c r="D5739" i="11"/>
  <c r="D5735" i="11"/>
  <c r="D5731" i="11"/>
  <c r="D5727" i="11"/>
  <c r="D5723" i="11"/>
  <c r="D5719" i="11"/>
  <c r="D5715" i="11"/>
  <c r="D5711" i="11"/>
  <c r="D5707" i="11"/>
  <c r="D5703" i="11"/>
  <c r="D5699" i="11"/>
  <c r="D5695" i="11"/>
  <c r="D5691" i="11"/>
  <c r="D5687" i="11"/>
  <c r="D5683" i="11"/>
  <c r="D5679" i="11"/>
  <c r="D5675" i="11"/>
  <c r="D5671" i="11"/>
  <c r="D5667" i="11"/>
  <c r="D5663" i="11"/>
  <c r="D5659" i="11"/>
  <c r="D5655" i="11"/>
  <c r="D5651" i="11"/>
  <c r="D5647" i="11"/>
  <c r="D5643" i="11"/>
  <c r="D5639" i="11"/>
  <c r="D5635" i="11"/>
  <c r="D5631" i="11"/>
  <c r="D5627" i="11"/>
  <c r="D5623" i="11"/>
  <c r="D5619" i="11"/>
  <c r="D5615" i="11"/>
  <c r="D5611" i="11"/>
  <c r="D5607" i="11"/>
  <c r="D5603" i="11"/>
  <c r="D5599" i="11"/>
  <c r="D5595" i="11"/>
  <c r="D5591" i="11"/>
  <c r="D5587" i="11"/>
  <c r="D5583" i="11"/>
  <c r="D5579" i="11"/>
  <c r="D5575" i="11"/>
  <c r="D5571" i="11"/>
  <c r="D5567" i="11"/>
  <c r="D5563" i="11"/>
  <c r="D5559" i="11"/>
  <c r="D5555" i="11"/>
  <c r="D5551" i="11"/>
  <c r="D5547" i="11"/>
  <c r="D5543" i="11"/>
  <c r="D5539" i="11"/>
  <c r="D5535" i="11"/>
  <c r="D5531" i="11"/>
  <c r="D5527" i="11"/>
  <c r="D5523" i="11"/>
  <c r="D5519" i="11"/>
  <c r="D5515" i="11"/>
  <c r="D5511" i="11"/>
  <c r="D5507" i="11"/>
  <c r="D5503" i="11"/>
  <c r="D5499" i="11"/>
  <c r="D5495" i="11"/>
  <c r="D5491" i="11"/>
  <c r="D5487" i="11"/>
  <c r="D5483" i="11"/>
  <c r="D5479" i="11"/>
  <c r="D5475" i="11"/>
  <c r="D5471" i="11"/>
  <c r="D5467" i="11"/>
  <c r="D5463" i="11"/>
  <c r="D5459" i="11"/>
  <c r="D5455" i="11"/>
  <c r="D5451" i="11"/>
  <c r="D5447" i="11"/>
  <c r="D5443" i="11"/>
  <c r="D5439" i="11"/>
  <c r="D5435" i="11"/>
  <c r="D5431" i="11"/>
  <c r="D5427" i="11"/>
  <c r="D5423" i="11"/>
  <c r="D5419" i="11"/>
  <c r="D5415" i="11"/>
  <c r="D5411" i="11"/>
  <c r="D5407" i="11"/>
  <c r="D5403" i="11"/>
  <c r="D5399" i="11"/>
  <c r="D5395" i="11"/>
  <c r="D5391" i="11"/>
  <c r="D5387" i="11"/>
  <c r="D5383" i="11"/>
  <c r="D5379" i="11"/>
  <c r="D5375" i="11"/>
  <c r="D5371" i="11"/>
  <c r="D5367" i="11"/>
  <c r="D5363" i="11"/>
  <c r="D5359" i="11"/>
  <c r="D5355" i="11"/>
  <c r="D5351" i="11"/>
  <c r="D5347" i="11"/>
  <c r="D5343" i="11"/>
  <c r="D5339" i="11"/>
  <c r="D5335" i="11"/>
  <c r="D5331" i="11"/>
  <c r="D5327" i="11"/>
  <c r="D5323" i="11"/>
  <c r="D5319" i="11"/>
  <c r="D5315" i="11"/>
  <c r="D5311" i="11"/>
  <c r="D5307" i="11"/>
  <c r="D5303" i="11"/>
  <c r="D5299" i="11"/>
  <c r="D5295" i="11"/>
  <c r="D5291" i="11"/>
  <c r="D5287" i="11"/>
  <c r="D5283" i="11"/>
  <c r="D5279" i="11"/>
  <c r="D5275" i="11"/>
  <c r="D5271" i="11"/>
  <c r="D5267" i="11"/>
  <c r="D5263" i="11"/>
  <c r="D5259" i="11"/>
  <c r="D5255" i="11"/>
  <c r="D5251" i="11"/>
  <c r="D5247" i="11"/>
  <c r="D5243" i="11"/>
  <c r="D5239" i="11"/>
  <c r="D5235" i="11"/>
  <c r="D5231" i="11"/>
  <c r="D5227" i="11"/>
  <c r="D5223" i="11"/>
  <c r="D5219" i="11"/>
  <c r="D5215" i="11"/>
  <c r="D5211" i="11"/>
  <c r="D5207" i="11"/>
  <c r="D5203" i="11"/>
  <c r="D5199" i="11"/>
  <c r="D5195" i="11"/>
  <c r="D5191" i="11"/>
  <c r="D5187" i="11"/>
  <c r="D5183" i="11"/>
  <c r="D5179" i="11"/>
  <c r="D5175" i="11"/>
  <c r="D5171" i="11"/>
  <c r="D5167" i="11"/>
  <c r="D5163" i="11"/>
  <c r="D5159" i="11"/>
  <c r="D5155" i="11"/>
  <c r="D5151" i="11"/>
  <c r="D5147" i="11"/>
  <c r="D5143" i="11"/>
  <c r="D5139" i="11"/>
  <c r="D5135" i="11"/>
  <c r="D5131" i="11"/>
  <c r="D5127" i="11"/>
  <c r="D5123" i="11"/>
  <c r="D5119" i="11"/>
  <c r="D5115" i="11"/>
  <c r="D5111" i="11"/>
  <c r="D5107" i="11"/>
  <c r="D5103" i="11"/>
  <c r="D5099" i="11"/>
  <c r="D5095" i="11"/>
  <c r="D5091" i="11"/>
  <c r="D5087" i="11"/>
  <c r="D5083" i="11"/>
  <c r="D5079" i="11"/>
  <c r="D5075" i="11"/>
  <c r="D5071" i="11"/>
  <c r="D5067" i="11"/>
  <c r="D5063" i="11"/>
  <c r="D5059" i="11"/>
  <c r="D5055" i="11"/>
  <c r="D5051" i="11"/>
  <c r="D5047" i="11"/>
  <c r="D5043" i="11"/>
  <c r="D5039" i="11"/>
  <c r="D5035" i="11"/>
  <c r="D5031" i="11"/>
  <c r="D5027" i="11"/>
  <c r="D5023" i="11"/>
  <c r="D5019" i="11"/>
  <c r="D5015" i="11"/>
  <c r="D5011" i="11"/>
  <c r="D5007" i="11"/>
  <c r="D5003" i="11"/>
  <c r="D4999" i="11"/>
  <c r="D4995" i="11"/>
  <c r="D4991" i="11"/>
  <c r="D4987" i="11"/>
  <c r="D4983" i="11"/>
  <c r="D4979" i="11"/>
  <c r="D4975" i="11"/>
  <c r="D4971" i="11"/>
  <c r="D4967" i="11"/>
  <c r="D4963" i="11"/>
  <c r="D4959" i="11"/>
  <c r="D4955" i="11"/>
  <c r="D4951" i="11"/>
  <c r="D4947" i="11"/>
  <c r="D4943" i="11"/>
  <c r="D4939" i="11"/>
  <c r="D4935" i="11"/>
  <c r="D4931" i="11"/>
  <c r="D4927" i="11"/>
  <c r="D4923" i="11"/>
  <c r="D4919" i="11"/>
  <c r="D4915" i="11"/>
  <c r="D4911" i="11"/>
  <c r="D4907" i="11"/>
  <c r="D4903" i="11"/>
  <c r="D4899" i="11"/>
  <c r="D4895" i="11"/>
  <c r="D4891" i="11"/>
  <c r="D4887" i="11"/>
  <c r="D4883" i="11"/>
  <c r="D4879" i="11"/>
  <c r="D4875" i="11"/>
  <c r="D4871" i="11"/>
  <c r="D4867" i="11"/>
  <c r="D4863" i="11"/>
  <c r="D4859" i="11"/>
  <c r="D4855" i="11"/>
  <c r="D4851" i="11"/>
  <c r="D4847" i="11"/>
  <c r="D4843" i="11"/>
  <c r="D4839" i="11"/>
  <c r="D4835" i="11"/>
  <c r="D4831" i="11"/>
  <c r="D4827" i="11"/>
  <c r="D4823" i="11"/>
  <c r="D4819" i="11"/>
  <c r="D4815" i="11"/>
  <c r="D4811" i="11"/>
  <c r="D4807" i="11"/>
  <c r="D4803" i="11"/>
  <c r="D4799" i="11"/>
  <c r="D4795" i="11"/>
  <c r="D4791" i="11"/>
  <c r="D4787" i="11"/>
  <c r="D4783" i="11"/>
  <c r="D4779" i="11"/>
  <c r="D4775" i="11"/>
  <c r="D4771" i="11"/>
  <c r="D4767" i="11"/>
  <c r="D4763" i="11"/>
  <c r="D4759" i="11"/>
  <c r="D4755" i="11"/>
  <c r="D4751" i="11"/>
  <c r="D4747" i="11"/>
  <c r="D4743" i="11"/>
  <c r="D4739" i="11"/>
  <c r="D4735" i="11"/>
  <c r="D4731" i="11"/>
  <c r="D4727" i="11"/>
  <c r="D4723" i="11"/>
  <c r="D4719" i="11"/>
  <c r="D4715" i="11"/>
  <c r="D4711" i="11"/>
  <c r="D4707" i="11"/>
  <c r="D4703" i="11"/>
  <c r="D4699" i="11"/>
  <c r="D4695" i="11"/>
  <c r="D4691" i="11"/>
  <c r="D4687" i="11"/>
  <c r="D4683" i="11"/>
  <c r="D4679" i="11"/>
  <c r="D4675" i="11"/>
  <c r="D4671" i="11"/>
  <c r="D4667" i="11"/>
  <c r="D4663" i="11"/>
  <c r="D4659" i="11"/>
  <c r="D4655" i="11"/>
  <c r="D4651" i="11"/>
  <c r="D4647" i="11"/>
  <c r="D4643" i="11"/>
  <c r="D4639" i="11"/>
  <c r="D4635" i="11"/>
  <c r="D4631" i="11"/>
  <c r="D4627" i="11"/>
  <c r="D4623" i="11"/>
  <c r="D4619" i="11"/>
  <c r="D4615" i="11"/>
  <c r="D4611" i="11"/>
  <c r="D4607" i="11"/>
  <c r="D4603" i="11"/>
  <c r="D4599" i="11"/>
  <c r="D4595" i="11"/>
  <c r="D4591" i="11"/>
  <c r="D4587" i="11"/>
  <c r="D4583" i="11"/>
  <c r="D4579" i="11"/>
  <c r="D4575" i="11"/>
  <c r="D4571" i="11"/>
  <c r="D4567" i="11"/>
  <c r="D4563" i="11"/>
  <c r="D4559" i="11"/>
  <c r="D4555" i="11"/>
  <c r="D4551" i="11"/>
  <c r="D4547" i="11"/>
  <c r="D4543" i="11"/>
  <c r="D4539" i="11"/>
  <c r="D4535" i="11"/>
  <c r="D4531" i="11"/>
  <c r="D4527" i="11"/>
  <c r="D4523" i="11"/>
  <c r="D4519" i="11"/>
  <c r="D4515" i="11"/>
  <c r="D4511" i="11"/>
  <c r="D4507" i="11"/>
  <c r="D4503" i="11"/>
  <c r="D4499" i="11"/>
  <c r="D4495" i="11"/>
  <c r="D4491" i="11"/>
  <c r="D4487" i="11"/>
  <c r="D4483" i="11"/>
  <c r="D4479" i="11"/>
  <c r="D4475" i="11"/>
  <c r="D4471" i="11"/>
  <c r="D4467" i="11"/>
  <c r="D4463" i="11"/>
  <c r="D4459" i="11"/>
  <c r="D4455" i="11"/>
  <c r="D4451" i="11"/>
  <c r="D4447" i="11"/>
  <c r="D4443" i="11"/>
  <c r="D4439" i="11"/>
  <c r="D4435" i="11"/>
  <c r="D4431" i="11"/>
  <c r="D4427" i="11"/>
  <c r="D4423" i="11"/>
  <c r="D4419" i="11"/>
  <c r="D4415" i="11"/>
  <c r="D4411" i="11"/>
  <c r="D4407" i="11"/>
  <c r="D4403" i="11"/>
  <c r="D4399" i="11"/>
  <c r="D4395" i="11"/>
  <c r="D4391" i="11"/>
  <c r="D4387" i="11"/>
  <c r="D4383" i="11"/>
  <c r="D4379" i="11"/>
  <c r="D4375" i="11"/>
  <c r="D4371" i="11"/>
  <c r="D4367" i="11"/>
  <c r="D4363" i="11"/>
  <c r="D4359" i="11"/>
  <c r="D4355" i="11"/>
  <c r="D4351" i="11"/>
  <c r="D4347" i="11"/>
  <c r="D4343" i="11"/>
  <c r="D4339" i="11"/>
  <c r="D4335" i="11"/>
  <c r="D4331" i="11"/>
  <c r="D4327" i="11"/>
  <c r="D4323" i="11"/>
  <c r="D4319" i="11"/>
  <c r="D4315" i="11"/>
  <c r="D4311" i="11"/>
  <c r="D4307" i="11"/>
  <c r="D4303" i="11"/>
  <c r="D4299" i="11"/>
  <c r="D4295" i="11"/>
  <c r="D4291" i="11"/>
  <c r="D4287" i="11"/>
  <c r="D4283" i="11"/>
  <c r="D4279" i="11"/>
  <c r="D4275" i="11"/>
  <c r="D4271" i="11"/>
  <c r="D4267" i="11"/>
  <c r="D4263" i="11"/>
  <c r="D4259" i="11"/>
  <c r="D4255" i="11"/>
  <c r="D4251" i="11"/>
  <c r="D4247" i="11"/>
  <c r="D4243" i="11"/>
  <c r="D4239" i="11"/>
  <c r="D4235" i="11"/>
  <c r="D4231" i="11"/>
  <c r="D4227" i="11"/>
  <c r="D4223" i="11"/>
  <c r="D4219" i="11"/>
  <c r="D4215" i="11"/>
  <c r="D4211" i="11"/>
  <c r="D4207" i="11"/>
  <c r="D4203" i="11"/>
  <c r="D4199" i="11"/>
  <c r="D4195" i="11"/>
  <c r="D4191" i="11"/>
  <c r="D4187" i="11"/>
  <c r="D4183" i="11"/>
  <c r="D4179" i="11"/>
  <c r="D4175" i="11"/>
  <c r="D4171" i="11"/>
  <c r="D4167" i="11"/>
  <c r="D4163" i="11"/>
  <c r="D4159" i="11"/>
  <c r="D4155" i="11"/>
  <c r="D4151" i="11"/>
  <c r="D4147" i="11"/>
  <c r="D4143" i="11"/>
  <c r="D4139" i="11"/>
  <c r="D4135" i="11"/>
  <c r="D4131" i="11"/>
  <c r="D4127" i="11"/>
  <c r="D4123" i="11"/>
  <c r="D4119" i="11"/>
  <c r="D4115" i="11"/>
  <c r="D4111" i="11"/>
  <c r="D4107" i="11"/>
  <c r="D4103" i="11"/>
  <c r="D4099" i="11"/>
  <c r="D4095" i="11"/>
  <c r="D4091" i="11"/>
  <c r="D4087" i="11"/>
  <c r="D4083" i="11"/>
  <c r="D4079" i="11"/>
  <c r="D4075" i="11"/>
  <c r="D4071" i="11"/>
  <c r="D4067" i="11"/>
  <c r="D4063" i="11"/>
  <c r="D4059" i="11"/>
  <c r="D4055" i="11"/>
  <c r="D4051" i="11"/>
  <c r="D4047" i="11"/>
  <c r="D4043" i="11"/>
  <c r="D4039" i="11"/>
  <c r="D4035" i="11"/>
  <c r="D4031" i="11"/>
  <c r="D4027" i="11"/>
  <c r="D4023" i="11"/>
  <c r="D4019" i="11"/>
  <c r="D4015" i="11"/>
  <c r="D4011" i="11"/>
  <c r="D4007" i="11"/>
  <c r="D4003" i="11"/>
  <c r="D3999" i="11"/>
  <c r="D3995" i="11"/>
  <c r="D3991" i="11"/>
  <c r="D3987" i="11"/>
  <c r="D3983" i="11"/>
  <c r="D3979" i="11"/>
  <c r="D3975" i="11"/>
  <c r="D3971" i="11"/>
  <c r="D3967" i="11"/>
  <c r="D3963" i="11"/>
  <c r="D3959" i="11"/>
  <c r="D3955" i="11"/>
  <c r="D3951" i="11"/>
  <c r="D3947" i="11"/>
  <c r="D3943" i="11"/>
  <c r="D3939" i="11"/>
  <c r="D3935" i="11"/>
  <c r="D3931" i="11"/>
  <c r="D3927" i="11"/>
  <c r="D3923" i="11"/>
  <c r="D3919" i="11"/>
  <c r="D3915" i="11"/>
  <c r="D3911" i="11"/>
  <c r="D3907" i="11"/>
  <c r="D3903" i="11"/>
  <c r="D3899" i="11"/>
  <c r="D3895" i="11"/>
  <c r="D3891" i="11"/>
  <c r="D3887" i="11"/>
  <c r="D3883" i="11"/>
  <c r="D3879" i="11"/>
  <c r="D3875" i="11"/>
  <c r="D3871" i="11"/>
  <c r="D3867" i="11"/>
  <c r="D3863" i="11"/>
  <c r="D3859" i="11"/>
  <c r="D3855" i="11"/>
  <c r="D3851" i="11"/>
  <c r="D3847" i="11"/>
  <c r="D3843" i="11"/>
  <c r="D3839" i="11"/>
  <c r="D3835" i="11"/>
  <c r="D3831" i="11"/>
  <c r="D3827" i="11"/>
  <c r="D3823" i="11"/>
  <c r="D3819" i="11"/>
  <c r="D3815" i="11"/>
  <c r="D3811" i="11"/>
  <c r="D3807" i="11"/>
  <c r="D3803" i="11"/>
  <c r="D3799" i="11"/>
  <c r="D3795" i="11"/>
  <c r="D3791" i="11"/>
  <c r="D3787" i="11"/>
  <c r="D3783" i="11"/>
  <c r="D3779" i="11"/>
  <c r="D3775" i="11"/>
  <c r="D3771" i="11"/>
  <c r="D3767" i="11"/>
  <c r="D3763" i="11"/>
  <c r="D3759" i="11"/>
  <c r="D3755" i="11"/>
  <c r="D3751" i="11"/>
  <c r="D3747" i="11"/>
  <c r="D3743" i="11"/>
  <c r="D3739" i="11"/>
  <c r="D3735" i="11"/>
  <c r="D3731" i="11"/>
  <c r="D3727" i="11"/>
  <c r="D3723" i="11"/>
  <c r="D3719" i="11"/>
  <c r="D3715" i="11"/>
  <c r="D3711" i="11"/>
  <c r="D3707" i="11"/>
  <c r="D3703" i="11"/>
  <c r="D3699" i="11"/>
  <c r="D3695" i="11"/>
  <c r="D3691" i="11"/>
  <c r="D3687" i="11"/>
  <c r="D3683" i="11"/>
  <c r="D3679" i="11"/>
  <c r="D3675" i="11"/>
  <c r="D3671" i="11"/>
  <c r="D3667" i="11"/>
  <c r="D3663" i="11"/>
  <c r="D3659" i="11"/>
  <c r="D3655" i="11"/>
  <c r="D3651" i="11"/>
  <c r="D3647" i="11"/>
  <c r="D3643" i="11"/>
  <c r="D3639" i="11"/>
  <c r="D3635" i="11"/>
  <c r="D3631" i="11"/>
  <c r="D3627" i="11"/>
  <c r="D3623" i="11"/>
  <c r="D3619" i="11"/>
  <c r="D3615" i="11"/>
  <c r="D3611" i="11"/>
  <c r="D3607" i="11"/>
  <c r="D3603" i="11"/>
  <c r="D3599" i="11"/>
  <c r="D3595" i="11"/>
  <c r="D3591" i="11"/>
  <c r="D3587" i="11"/>
  <c r="D3583" i="11"/>
  <c r="D3579" i="11"/>
  <c r="D3575" i="11"/>
  <c r="D3571" i="11"/>
  <c r="D3567" i="11"/>
  <c r="D3563" i="11"/>
  <c r="D3559" i="11"/>
  <c r="D3555" i="11"/>
  <c r="D3551" i="11"/>
  <c r="D3547" i="11"/>
  <c r="D3543" i="11"/>
  <c r="D3539" i="11"/>
  <c r="D3535" i="11"/>
  <c r="D3531" i="11"/>
  <c r="D3527" i="11"/>
  <c r="D3523" i="11"/>
  <c r="D3519" i="11"/>
  <c r="D3515" i="11"/>
  <c r="D3511" i="11"/>
  <c r="D3507" i="11"/>
  <c r="D3503" i="11"/>
  <c r="D3499" i="11"/>
  <c r="D3495" i="11"/>
  <c r="D3491" i="11"/>
  <c r="D3487" i="11"/>
  <c r="D3483" i="11"/>
  <c r="D3479" i="11"/>
  <c r="D3475" i="11"/>
  <c r="D3471" i="11"/>
  <c r="D3467" i="11"/>
  <c r="D3463" i="11"/>
  <c r="D3459" i="11"/>
  <c r="D3455" i="11"/>
  <c r="D3451" i="11"/>
  <c r="D3447" i="11"/>
  <c r="D3443" i="11"/>
  <c r="D3439" i="11"/>
  <c r="D3435" i="11"/>
  <c r="D3431" i="11"/>
  <c r="D3427" i="11"/>
  <c r="D3423" i="11"/>
  <c r="D3419" i="11"/>
  <c r="D3415" i="11"/>
  <c r="D3411" i="11"/>
  <c r="D3407" i="11"/>
  <c r="D3403" i="11"/>
  <c r="D3399" i="11"/>
  <c r="D3395" i="11"/>
  <c r="D3391" i="11"/>
  <c r="D3387" i="11"/>
  <c r="D3383" i="11"/>
  <c r="D3379" i="11"/>
  <c r="D3375" i="11"/>
  <c r="D3371" i="11"/>
  <c r="D3367" i="11"/>
  <c r="D3363" i="11"/>
  <c r="D3359" i="11"/>
  <c r="D3355" i="11"/>
  <c r="D3351" i="11"/>
  <c r="D3347" i="11"/>
  <c r="D3343" i="11"/>
  <c r="D3339" i="11"/>
  <c r="D3335" i="11"/>
  <c r="D3331" i="11"/>
  <c r="D3327" i="11"/>
  <c r="D3323" i="11"/>
  <c r="D3319" i="11"/>
  <c r="D3315" i="11"/>
  <c r="D3311" i="11"/>
  <c r="D3307" i="11"/>
  <c r="D3303" i="11"/>
  <c r="D3299" i="11"/>
  <c r="D3295" i="11"/>
  <c r="D3291" i="11"/>
  <c r="D3287" i="11"/>
  <c r="D3283" i="11"/>
  <c r="D3279" i="11"/>
  <c r="D3275" i="11"/>
  <c r="D3271" i="11"/>
  <c r="D3267" i="11"/>
  <c r="D3263" i="11"/>
  <c r="D3259" i="11"/>
  <c r="D3255" i="11"/>
  <c r="D3251" i="11"/>
  <c r="D3247" i="11"/>
  <c r="D3243" i="11"/>
  <c r="D3239" i="11"/>
  <c r="D3235" i="11"/>
  <c r="D3231" i="11"/>
  <c r="D3227" i="11"/>
  <c r="D3223" i="11"/>
  <c r="D3219" i="11"/>
  <c r="D3215" i="11"/>
  <c r="D3211" i="11"/>
  <c r="D3207" i="11"/>
  <c r="D3203" i="11"/>
  <c r="D3199" i="11"/>
  <c r="D3195" i="11"/>
  <c r="D3191" i="11"/>
  <c r="D3187" i="11"/>
  <c r="D3183" i="11"/>
  <c r="D3179" i="11"/>
  <c r="D3175" i="11"/>
  <c r="D3171" i="11"/>
  <c r="D3167" i="11"/>
  <c r="D3163" i="11"/>
  <c r="D3159" i="11"/>
  <c r="D3155" i="11"/>
  <c r="D3151" i="11"/>
  <c r="D3147" i="11"/>
  <c r="D3143" i="11"/>
  <c r="D3139" i="11"/>
  <c r="D3135" i="11"/>
  <c r="D3131" i="11"/>
  <c r="D3127" i="11"/>
  <c r="D3123" i="11"/>
  <c r="D3119" i="11"/>
  <c r="D3115" i="11"/>
  <c r="D3111" i="11"/>
  <c r="D3107" i="11"/>
  <c r="D3103" i="11"/>
  <c r="D3099" i="11"/>
  <c r="D3095" i="11"/>
  <c r="D3091" i="11"/>
  <c r="D3087" i="11"/>
  <c r="D3083" i="11"/>
  <c r="D3079" i="11"/>
  <c r="D3075" i="11"/>
  <c r="D3071" i="11"/>
  <c r="D3067" i="11"/>
  <c r="D3063" i="11"/>
  <c r="D3059" i="11"/>
  <c r="D3055" i="11"/>
  <c r="D3051" i="11"/>
  <c r="D3047" i="11"/>
  <c r="D3043" i="11"/>
  <c r="D3039" i="11"/>
  <c r="D3035" i="11"/>
  <c r="D3031" i="11"/>
  <c r="D3027" i="11"/>
  <c r="D3023" i="11"/>
  <c r="D3019" i="11"/>
  <c r="D3015" i="11"/>
  <c r="D3011" i="11"/>
  <c r="D3007" i="11"/>
  <c r="D3003" i="11"/>
  <c r="D2999" i="11"/>
  <c r="D2995" i="11"/>
  <c r="D2991" i="11"/>
  <c r="D2987" i="11"/>
  <c r="D2983" i="11"/>
  <c r="D2979" i="11"/>
  <c r="D2975" i="11"/>
  <c r="D2971" i="11"/>
  <c r="D2967" i="11"/>
  <c r="D2963" i="11"/>
  <c r="D2959" i="11"/>
  <c r="D2955" i="11"/>
  <c r="D2951" i="11"/>
  <c r="D2947" i="11"/>
  <c r="D2943" i="11"/>
  <c r="D2939" i="11"/>
  <c r="D2935" i="11"/>
  <c r="D2931" i="11"/>
  <c r="D2927" i="11"/>
  <c r="D2923" i="11"/>
  <c r="D2919" i="11"/>
  <c r="D2915" i="11"/>
  <c r="D2911" i="11"/>
  <c r="D2907" i="11"/>
  <c r="D2903" i="11"/>
  <c r="D2899" i="11"/>
  <c r="D2895" i="11"/>
  <c r="D2891" i="11"/>
  <c r="D2887" i="11"/>
  <c r="D2883" i="11"/>
  <c r="D2879" i="11"/>
  <c r="D2875" i="11"/>
  <c r="D2871" i="11"/>
  <c r="D2867" i="11"/>
  <c r="D2863" i="11"/>
  <c r="D2859" i="11"/>
  <c r="D2855" i="11"/>
  <c r="D2851" i="11"/>
  <c r="D2847" i="11"/>
  <c r="D2843" i="11"/>
  <c r="D2839" i="11"/>
  <c r="D2835" i="11"/>
  <c r="D2831" i="11"/>
  <c r="D2827" i="11"/>
  <c r="D2823" i="11"/>
  <c r="D2819" i="11"/>
  <c r="D2815" i="11"/>
  <c r="D2811" i="11"/>
  <c r="D2807" i="11"/>
  <c r="D2803" i="11"/>
  <c r="D2799" i="11"/>
  <c r="D2795" i="11"/>
  <c r="D2791" i="11"/>
  <c r="D2787" i="11"/>
  <c r="D2783" i="11"/>
  <c r="D2779" i="11"/>
  <c r="D2775" i="11"/>
  <c r="D2771" i="11"/>
  <c r="D2767" i="11"/>
  <c r="D2763" i="11"/>
  <c r="D2759" i="11"/>
  <c r="D2755" i="11"/>
  <c r="D2751" i="11"/>
  <c r="D2747" i="11"/>
  <c r="D2743" i="11"/>
  <c r="D2739" i="11"/>
  <c r="D2735" i="11"/>
  <c r="D2731" i="11"/>
  <c r="D2727" i="11"/>
  <c r="D2723" i="11"/>
  <c r="D2719" i="11"/>
  <c r="D2715" i="11"/>
  <c r="D2711" i="11"/>
  <c r="D2707" i="11"/>
  <c r="D2703" i="11"/>
  <c r="D2699" i="11"/>
  <c r="D2695" i="11"/>
  <c r="D2691" i="11"/>
  <c r="D2687" i="11"/>
  <c r="D2683" i="11"/>
  <c r="D2679" i="11"/>
  <c r="D2675" i="11"/>
  <c r="D2671" i="11"/>
  <c r="D2667" i="11"/>
  <c r="D2663" i="11"/>
  <c r="D2659" i="11"/>
  <c r="D2655" i="11"/>
  <c r="D2651" i="11"/>
  <c r="D2647" i="11"/>
  <c r="D2643" i="11"/>
  <c r="D2639" i="11"/>
  <c r="D2635" i="11"/>
  <c r="D2631" i="11"/>
  <c r="D2627" i="11"/>
  <c r="D2623" i="11"/>
  <c r="D2619" i="11"/>
  <c r="D2615" i="11"/>
  <c r="D2611" i="11"/>
  <c r="D2607" i="11"/>
  <c r="D2603" i="11"/>
  <c r="D2599" i="11"/>
  <c r="D2595" i="11"/>
  <c r="D2591" i="11"/>
  <c r="D2587" i="11"/>
  <c r="D2583" i="11"/>
  <c r="D2579" i="11"/>
  <c r="D2575" i="11"/>
  <c r="D2571" i="11"/>
  <c r="D2567" i="11"/>
  <c r="D2563" i="11"/>
  <c r="D2559" i="11"/>
  <c r="D2555" i="11"/>
  <c r="D2551" i="11"/>
  <c r="D2547" i="11"/>
  <c r="D2543" i="11"/>
  <c r="D2539" i="11"/>
  <c r="D2535" i="11"/>
  <c r="D2531" i="11"/>
  <c r="D2527" i="11"/>
  <c r="D2523" i="11"/>
  <c r="D2519" i="11"/>
  <c r="D2515" i="11"/>
  <c r="D2511" i="11"/>
  <c r="D2507" i="11"/>
  <c r="D2503" i="11"/>
  <c r="D2499" i="11"/>
  <c r="D2495" i="11"/>
  <c r="D2491" i="11"/>
  <c r="D2487" i="11"/>
  <c r="D2483" i="11"/>
  <c r="D2479" i="11"/>
  <c r="D2475" i="11"/>
  <c r="D2471" i="11"/>
  <c r="D2467" i="11"/>
  <c r="D2463" i="11"/>
  <c r="D2459" i="11"/>
  <c r="D2455" i="11"/>
  <c r="D2451" i="11"/>
  <c r="D2447" i="11"/>
  <c r="D2443" i="11"/>
  <c r="D2439" i="11"/>
  <c r="D2435" i="11"/>
  <c r="D2431" i="11"/>
  <c r="D2427" i="11"/>
  <c r="D2423" i="11"/>
  <c r="D2419" i="11"/>
  <c r="D2415" i="11"/>
  <c r="D2411" i="11"/>
  <c r="D2407" i="11"/>
  <c r="D2403" i="11"/>
  <c r="D2399" i="11"/>
  <c r="D2395" i="11"/>
  <c r="D2391" i="11"/>
  <c r="D2387" i="11"/>
  <c r="D2383" i="11"/>
  <c r="D2379" i="11"/>
  <c r="D2375" i="11"/>
  <c r="D2371" i="11"/>
  <c r="D2367" i="11"/>
  <c r="D2363" i="11"/>
  <c r="D2359" i="11"/>
  <c r="D2355" i="11"/>
  <c r="D2351" i="11"/>
  <c r="D2347" i="11"/>
  <c r="D2343" i="11"/>
  <c r="D2339" i="11"/>
  <c r="D2335" i="11"/>
  <c r="D2331" i="11"/>
  <c r="D2327" i="11"/>
  <c r="D2323" i="11"/>
  <c r="D2319" i="11"/>
  <c r="D2315" i="11"/>
  <c r="D2311" i="11"/>
  <c r="D2307" i="11"/>
  <c r="D2303" i="11"/>
  <c r="D2299" i="11"/>
  <c r="D2295" i="11"/>
  <c r="D2291" i="11"/>
  <c r="D2287" i="11"/>
  <c r="D2283" i="11"/>
  <c r="D2279" i="11"/>
  <c r="D2275" i="11"/>
  <c r="D2271" i="11"/>
  <c r="D2267" i="11"/>
  <c r="D2263" i="11"/>
  <c r="D2259" i="11"/>
  <c r="D2255" i="11"/>
  <c r="D2251" i="11"/>
  <c r="D2247" i="11"/>
  <c r="D2243" i="11"/>
  <c r="D2239" i="11"/>
  <c r="D2235" i="11"/>
  <c r="D2231" i="11"/>
  <c r="D2227" i="11"/>
  <c r="D2223" i="11"/>
  <c r="D2219" i="11"/>
  <c r="D2215" i="11"/>
  <c r="D2211" i="11"/>
  <c r="D2207" i="11"/>
  <c r="D2203" i="11"/>
  <c r="D2199" i="11"/>
  <c r="D2195" i="11"/>
  <c r="D2191" i="11"/>
  <c r="D2187" i="11"/>
  <c r="D2183" i="11"/>
  <c r="D2179" i="11"/>
  <c r="D2175" i="11"/>
  <c r="D2171" i="11"/>
  <c r="D2167" i="11"/>
  <c r="D2163" i="11"/>
  <c r="D2159" i="11"/>
  <c r="D2155" i="11"/>
  <c r="D2151" i="11"/>
  <c r="D2147" i="11"/>
  <c r="D2143" i="11"/>
  <c r="D2139" i="11"/>
  <c r="D2135" i="11"/>
  <c r="D2131" i="11"/>
  <c r="D2127" i="11"/>
  <c r="D2123" i="11"/>
  <c r="D2119" i="11"/>
  <c r="D2115" i="11"/>
  <c r="D2111" i="11"/>
  <c r="D2107" i="11"/>
  <c r="D2103" i="11"/>
  <c r="D2099" i="11"/>
  <c r="D2095" i="11"/>
  <c r="D2091" i="11"/>
  <c r="D2087" i="11"/>
  <c r="D2083" i="11"/>
  <c r="D2079" i="11"/>
  <c r="D2075" i="11"/>
  <c r="D2071" i="11"/>
  <c r="D2067" i="11"/>
  <c r="D2063" i="11"/>
  <c r="D2059" i="11"/>
  <c r="D2055" i="11"/>
  <c r="D2051" i="11"/>
  <c r="D2047" i="11"/>
  <c r="D2043" i="11"/>
  <c r="D2039" i="11"/>
  <c r="D2035" i="11"/>
  <c r="D2031" i="11"/>
  <c r="D2027" i="11"/>
  <c r="D2023" i="11"/>
  <c r="D2019" i="11"/>
  <c r="D2015" i="11"/>
  <c r="D2011" i="11"/>
  <c r="D2007" i="11"/>
  <c r="D2003" i="11"/>
  <c r="D1999" i="11"/>
  <c r="D1995" i="11"/>
  <c r="D1991" i="11"/>
  <c r="D1987" i="11"/>
  <c r="D1983" i="11"/>
  <c r="D1979" i="11"/>
  <c r="D1975" i="11"/>
  <c r="D1971" i="11"/>
  <c r="D1967" i="11"/>
  <c r="D1963" i="11"/>
  <c r="D1959" i="11"/>
  <c r="D1955" i="11"/>
  <c r="D1951" i="11"/>
  <c r="D1947" i="11"/>
  <c r="D1943" i="11"/>
  <c r="D1939" i="11"/>
  <c r="D1935" i="11"/>
  <c r="D1931" i="11"/>
  <c r="D1927" i="11"/>
  <c r="D1923" i="11"/>
  <c r="D1919" i="11"/>
  <c r="D1915" i="11"/>
  <c r="D1911" i="11"/>
  <c r="D1907" i="11"/>
  <c r="D1903" i="11"/>
  <c r="D1899" i="11"/>
  <c r="D1895" i="11"/>
  <c r="D1891" i="11"/>
  <c r="D1887" i="11"/>
  <c r="D1883" i="11"/>
  <c r="D1879" i="11"/>
  <c r="D1875" i="11"/>
  <c r="D1871" i="11"/>
  <c r="D1867" i="11"/>
  <c r="D1863" i="11"/>
  <c r="D1859" i="11"/>
  <c r="D1855" i="11"/>
  <c r="D1851" i="11"/>
  <c r="D1847" i="11"/>
  <c r="D1843" i="11"/>
  <c r="D1839" i="11"/>
  <c r="D1835" i="11"/>
  <c r="D1831" i="11"/>
  <c r="D1827" i="11"/>
  <c r="D1823" i="11"/>
  <c r="D1819" i="11"/>
  <c r="D1815" i="11"/>
  <c r="D1811" i="11"/>
  <c r="D1807" i="11"/>
  <c r="D1803" i="11"/>
  <c r="D1799" i="11"/>
  <c r="D1795" i="11"/>
  <c r="D1791" i="11"/>
  <c r="D1787" i="11"/>
  <c r="D1783" i="11"/>
  <c r="D1779" i="11"/>
  <c r="D1775" i="11"/>
  <c r="D1771" i="11"/>
  <c r="D1767" i="11"/>
  <c r="D1763" i="11"/>
  <c r="D1759" i="11"/>
  <c r="D1755" i="11"/>
  <c r="D1751" i="11"/>
  <c r="D1747" i="11"/>
  <c r="D1743" i="11"/>
  <c r="D1739" i="11"/>
  <c r="D1735" i="11"/>
  <c r="D1731" i="11"/>
  <c r="D1727" i="11"/>
  <c r="D1723" i="11"/>
  <c r="D1719" i="11"/>
  <c r="D1715" i="11"/>
  <c r="D1711" i="11"/>
  <c r="D1707" i="11"/>
  <c r="D1703" i="11"/>
  <c r="D1699" i="11"/>
  <c r="D1695" i="11"/>
  <c r="D1691" i="11"/>
  <c r="D1687" i="11"/>
  <c r="D1683" i="11"/>
  <c r="D1679" i="11"/>
  <c r="D1675" i="11"/>
  <c r="D1671" i="11"/>
  <c r="D1667" i="11"/>
  <c r="D1663" i="11"/>
  <c r="D1659" i="11"/>
  <c r="D1655" i="11"/>
  <c r="D1651" i="11"/>
  <c r="D1647" i="11"/>
  <c r="D1643" i="11"/>
  <c r="D1639" i="11"/>
  <c r="D1635" i="11"/>
  <c r="D1631" i="11"/>
  <c r="D1627" i="11"/>
  <c r="D1623" i="11"/>
  <c r="D1619" i="11"/>
  <c r="D1615" i="11"/>
  <c r="D1611" i="11"/>
  <c r="D1607" i="11"/>
  <c r="D1603" i="11"/>
  <c r="D1599" i="11"/>
  <c r="D1595" i="11"/>
  <c r="D1591" i="11"/>
  <c r="D1587" i="11"/>
  <c r="D1583" i="11"/>
  <c r="D1579" i="11"/>
  <c r="D1575" i="11"/>
  <c r="D1571" i="11"/>
  <c r="D1567" i="11"/>
  <c r="D1563" i="11"/>
  <c r="D1559" i="11"/>
  <c r="D1555" i="11"/>
  <c r="D1551" i="11"/>
  <c r="D1547" i="11"/>
  <c r="D1543" i="11"/>
  <c r="D1539" i="11"/>
  <c r="D1535" i="11"/>
  <c r="D1531" i="11"/>
  <c r="D1527" i="11"/>
  <c r="D1523" i="11"/>
  <c r="D1519" i="11"/>
  <c r="D1515" i="11"/>
  <c r="D1511" i="11"/>
  <c r="D1507" i="11"/>
  <c r="D1503" i="11"/>
  <c r="D1499" i="11"/>
  <c r="D1495" i="11"/>
  <c r="D1491" i="11"/>
  <c r="D1487" i="11"/>
  <c r="D1483" i="11"/>
  <c r="D1479" i="11"/>
  <c r="D1475" i="11"/>
  <c r="D1471" i="11"/>
  <c r="D1467" i="11"/>
  <c r="D1463" i="11"/>
  <c r="D1459" i="11"/>
  <c r="D1455" i="11"/>
  <c r="D1451" i="11"/>
  <c r="D1447" i="11"/>
  <c r="D1443" i="11"/>
  <c r="D1439" i="11"/>
  <c r="D1435" i="11"/>
  <c r="D1431" i="11"/>
  <c r="D1427" i="11"/>
  <c r="D1423" i="11"/>
  <c r="D1419" i="11"/>
  <c r="D1415" i="11"/>
  <c r="D1411" i="11"/>
  <c r="D1407" i="11"/>
  <c r="D1403" i="11"/>
  <c r="D1399" i="11"/>
  <c r="D1395" i="11"/>
  <c r="D1391" i="11"/>
  <c r="D1387" i="11"/>
  <c r="D1383" i="11"/>
  <c r="D1379" i="11"/>
  <c r="D1375" i="11"/>
  <c r="D1371" i="11"/>
  <c r="D1367" i="11"/>
  <c r="D1363" i="11"/>
  <c r="D1359" i="11"/>
  <c r="D1355" i="11"/>
  <c r="D1351" i="11"/>
  <c r="D1347" i="11"/>
  <c r="D1343" i="11"/>
  <c r="D1339" i="11"/>
  <c r="D1335" i="11"/>
  <c r="D1331" i="11"/>
  <c r="D1327" i="11"/>
  <c r="D1323" i="11"/>
  <c r="D1319" i="11"/>
  <c r="D1315" i="11"/>
  <c r="D1311" i="11"/>
  <c r="D1307" i="11"/>
  <c r="D1303" i="11"/>
  <c r="D1299" i="11"/>
  <c r="D1295" i="11"/>
  <c r="D1291" i="11"/>
  <c r="D1287" i="11"/>
  <c r="D1283" i="11"/>
  <c r="D1279" i="11"/>
  <c r="D1275" i="11"/>
  <c r="D1271" i="11"/>
  <c r="D1267" i="11"/>
  <c r="D1263" i="11"/>
  <c r="D1259" i="11"/>
  <c r="D1255" i="11"/>
  <c r="D1251" i="11"/>
  <c r="D1247" i="11"/>
  <c r="D1243" i="11"/>
  <c r="D1239" i="11"/>
  <c r="D1235" i="11"/>
  <c r="D1231" i="11"/>
  <c r="D1227" i="11"/>
  <c r="D1223" i="11"/>
  <c r="D1219" i="11"/>
  <c r="D1215" i="11"/>
  <c r="D1211" i="11"/>
  <c r="D1207" i="11"/>
  <c r="D1203" i="11"/>
  <c r="D1199" i="11"/>
  <c r="D1195" i="11"/>
  <c r="D1191" i="11"/>
  <c r="D1187" i="11"/>
  <c r="D1183" i="11"/>
  <c r="D1179" i="11"/>
  <c r="D1175" i="11"/>
  <c r="D1171" i="11"/>
  <c r="D1167" i="11"/>
  <c r="D1163" i="11"/>
  <c r="D1159" i="11"/>
  <c r="D1155" i="11"/>
  <c r="D1151" i="11"/>
  <c r="D1147" i="11"/>
  <c r="D1143" i="11"/>
  <c r="D1139" i="11"/>
  <c r="D1135" i="11"/>
  <c r="D1131" i="11"/>
  <c r="D1127" i="11"/>
  <c r="D1123" i="11"/>
  <c r="D1119" i="11"/>
  <c r="D1115" i="11"/>
  <c r="D1111" i="11"/>
  <c r="D1107" i="11"/>
  <c r="D1103" i="11"/>
  <c r="D1099" i="11"/>
  <c r="D1095" i="11"/>
  <c r="D1091" i="11"/>
  <c r="D1087" i="11"/>
  <c r="D1083" i="11"/>
  <c r="D1079" i="11"/>
  <c r="D1075" i="11"/>
  <c r="D1071" i="11"/>
  <c r="D1067" i="11"/>
  <c r="D1063" i="11"/>
  <c r="D1059" i="11"/>
  <c r="D1055" i="11"/>
  <c r="D1051" i="11"/>
  <c r="D1047" i="11"/>
  <c r="D1043" i="11"/>
  <c r="D1039" i="11"/>
  <c r="D1035" i="11"/>
  <c r="D1031" i="11"/>
  <c r="D1027" i="11"/>
  <c r="D1023" i="11"/>
  <c r="D1019" i="11"/>
  <c r="D1015" i="11"/>
  <c r="D1011" i="11"/>
  <c r="D1007" i="11"/>
  <c r="D1003" i="11"/>
  <c r="D999" i="11"/>
  <c r="D995" i="11"/>
  <c r="D991" i="11"/>
  <c r="D987" i="11"/>
  <c r="D983" i="11"/>
  <c r="D979" i="11"/>
  <c r="D975" i="11"/>
  <c r="D971" i="11"/>
  <c r="D967" i="11"/>
  <c r="D963" i="11"/>
  <c r="D959" i="11"/>
  <c r="D955" i="11"/>
  <c r="D951" i="11"/>
  <c r="D947" i="11"/>
  <c r="D943" i="11"/>
  <c r="D939" i="11"/>
  <c r="D935" i="11"/>
  <c r="D931" i="11"/>
  <c r="D927" i="11"/>
  <c r="D923" i="11"/>
  <c r="D919" i="11"/>
  <c r="D915" i="11"/>
  <c r="D911" i="11"/>
  <c r="D907" i="11"/>
  <c r="D903" i="11"/>
  <c r="D899" i="11"/>
  <c r="D895" i="11"/>
  <c r="D891" i="11"/>
  <c r="D887" i="11"/>
  <c r="D883" i="11"/>
  <c r="D879" i="11"/>
  <c r="D875" i="11"/>
  <c r="D871" i="11"/>
  <c r="D867" i="11"/>
  <c r="D863" i="11"/>
  <c r="D859" i="11"/>
  <c r="D855" i="11"/>
  <c r="D851" i="11"/>
  <c r="D847" i="11"/>
  <c r="D843" i="11"/>
  <c r="D839" i="11"/>
  <c r="D835" i="11"/>
  <c r="D831" i="11"/>
  <c r="D827" i="11"/>
  <c r="D823" i="11"/>
  <c r="D819" i="11"/>
  <c r="D815" i="11"/>
  <c r="D811" i="11"/>
  <c r="D807" i="11"/>
  <c r="D803" i="11"/>
  <c r="D799" i="11"/>
  <c r="D795" i="11"/>
  <c r="D791" i="11"/>
  <c r="D787" i="11"/>
  <c r="D783" i="11"/>
  <c r="D779" i="11"/>
  <c r="D775" i="11"/>
  <c r="D771" i="11"/>
  <c r="D767" i="11"/>
  <c r="D763" i="11"/>
  <c r="D759" i="11"/>
  <c r="D755" i="11"/>
  <c r="D751" i="11"/>
  <c r="D747" i="11"/>
  <c r="D743" i="11"/>
  <c r="D739" i="11"/>
  <c r="D735" i="11"/>
  <c r="D731" i="11"/>
  <c r="D727" i="11"/>
  <c r="D723" i="11"/>
  <c r="D719" i="11"/>
  <c r="D715" i="11"/>
  <c r="D711" i="11"/>
  <c r="D707" i="11"/>
  <c r="D703" i="11"/>
  <c r="D699" i="11"/>
  <c r="D695" i="11"/>
  <c r="D691" i="11"/>
  <c r="D687" i="11"/>
  <c r="D683" i="11"/>
  <c r="D679" i="11"/>
  <c r="D675" i="11"/>
  <c r="D671" i="11"/>
  <c r="D667" i="11"/>
  <c r="D663" i="11"/>
  <c r="D659" i="11"/>
  <c r="D655" i="11"/>
  <c r="D651" i="11"/>
  <c r="D647" i="11"/>
  <c r="D643" i="11"/>
  <c r="D639" i="11"/>
  <c r="D635" i="11"/>
  <c r="D631" i="11"/>
  <c r="D627" i="11"/>
  <c r="D623" i="11"/>
  <c r="D619" i="11"/>
  <c r="D615" i="11"/>
  <c r="D611" i="11"/>
  <c r="D607" i="11"/>
  <c r="D603" i="11"/>
  <c r="D599" i="11"/>
  <c r="D595" i="11"/>
  <c r="D591" i="11"/>
  <c r="D587" i="11"/>
  <c r="D583" i="11"/>
  <c r="D579" i="11"/>
  <c r="D575" i="11"/>
  <c r="D571" i="11"/>
  <c r="D567" i="11"/>
  <c r="D563" i="11"/>
  <c r="D559" i="11"/>
  <c r="D555" i="11"/>
  <c r="D551" i="11"/>
  <c r="D547" i="11"/>
  <c r="D543" i="11"/>
  <c r="D539" i="11"/>
  <c r="D535" i="11"/>
  <c r="D531" i="11"/>
  <c r="D527" i="11"/>
  <c r="D523" i="11"/>
  <c r="D519" i="11"/>
  <c r="D515" i="11"/>
  <c r="D511" i="11"/>
  <c r="D507" i="11"/>
  <c r="D503" i="11"/>
  <c r="D499" i="11"/>
  <c r="D495" i="11"/>
  <c r="D491" i="11"/>
  <c r="D487" i="11"/>
  <c r="D483" i="11"/>
  <c r="D479" i="11"/>
  <c r="D475" i="11"/>
  <c r="D471" i="11"/>
  <c r="D467" i="11"/>
  <c r="D463" i="11"/>
  <c r="D459" i="11"/>
  <c r="D455" i="11"/>
  <c r="D451" i="11"/>
  <c r="D447" i="11"/>
  <c r="D443" i="11"/>
  <c r="D439" i="11"/>
  <c r="D435" i="11"/>
  <c r="D431" i="11"/>
  <c r="D427" i="11"/>
  <c r="D423" i="11"/>
  <c r="D419" i="11"/>
  <c r="D415" i="11"/>
  <c r="D411" i="11"/>
  <c r="D407" i="11"/>
  <c r="D403" i="11"/>
  <c r="D399" i="11"/>
  <c r="D395" i="11"/>
  <c r="D391" i="11"/>
  <c r="D387" i="11"/>
  <c r="D383" i="11"/>
  <c r="D379" i="11"/>
  <c r="D375" i="11"/>
  <c r="D371" i="11"/>
  <c r="D367" i="11"/>
  <c r="D363" i="11"/>
  <c r="D359" i="11"/>
  <c r="D355" i="11"/>
  <c r="D351" i="11"/>
  <c r="D347" i="11"/>
  <c r="D343" i="11"/>
  <c r="D339" i="11"/>
  <c r="D335" i="11"/>
  <c r="D331" i="11"/>
  <c r="D327" i="11"/>
  <c r="D323" i="11"/>
  <c r="D319" i="11"/>
  <c r="D315" i="11"/>
  <c r="D311" i="11"/>
  <c r="D307" i="11"/>
  <c r="D303" i="11"/>
  <c r="D299" i="11"/>
  <c r="D295" i="11"/>
  <c r="D291" i="11"/>
  <c r="D287" i="11"/>
  <c r="D283" i="11"/>
  <c r="D279" i="11"/>
  <c r="D275" i="11"/>
  <c r="D271" i="11"/>
  <c r="D267" i="11"/>
  <c r="D263" i="11"/>
  <c r="D259" i="11"/>
  <c r="D255" i="11"/>
  <c r="D251" i="11"/>
  <c r="D247" i="11"/>
  <c r="D243" i="11"/>
  <c r="D239" i="11"/>
  <c r="D235" i="11"/>
  <c r="D231" i="11"/>
  <c r="D227" i="11"/>
  <c r="D223" i="11"/>
  <c r="D219" i="11"/>
  <c r="D215" i="11"/>
  <c r="D211" i="11"/>
  <c r="D207" i="11"/>
  <c r="D203" i="11"/>
  <c r="D199" i="11"/>
  <c r="D195" i="11"/>
  <c r="D191" i="11"/>
  <c r="D187" i="11"/>
  <c r="D183" i="11"/>
  <c r="D179" i="11"/>
  <c r="D175" i="11"/>
  <c r="D171" i="11"/>
  <c r="D167" i="11"/>
  <c r="D163" i="11"/>
  <c r="D159" i="11"/>
  <c r="D155" i="11"/>
  <c r="D151" i="11"/>
  <c r="D147" i="11"/>
  <c r="D143" i="11"/>
  <c r="D139" i="11"/>
  <c r="D135" i="11"/>
  <c r="D131" i="11"/>
  <c r="D127" i="11"/>
  <c r="D123" i="11"/>
  <c r="D119" i="11"/>
  <c r="D115" i="11"/>
  <c r="D111" i="11"/>
  <c r="D107" i="11"/>
  <c r="D103" i="11"/>
  <c r="D99" i="11"/>
  <c r="D95" i="11"/>
  <c r="D91" i="11"/>
  <c r="D87" i="11"/>
  <c r="D83" i="11"/>
  <c r="D79" i="11"/>
  <c r="D75" i="11"/>
  <c r="D71" i="11"/>
  <c r="D67" i="11"/>
  <c r="D63" i="11"/>
  <c r="D59" i="11"/>
  <c r="D55" i="11"/>
  <c r="D51" i="11"/>
  <c r="D47" i="11"/>
  <c r="D43" i="11"/>
  <c r="D39" i="11"/>
  <c r="D35" i="11"/>
  <c r="D31" i="11"/>
  <c r="D27" i="11"/>
  <c r="D23" i="11"/>
  <c r="D19" i="11"/>
  <c r="D15" i="11"/>
  <c r="I19" i="13"/>
  <c r="Q108" i="5"/>
  <c r="Q76" i="5"/>
  <c r="Q44" i="5"/>
  <c r="Q73" i="5"/>
  <c r="Q21" i="5"/>
  <c r="Q61" i="5"/>
  <c r="Q86" i="5"/>
  <c r="Q54" i="5"/>
  <c r="Q22" i="5"/>
  <c r="Q85" i="5"/>
  <c r="Q23" i="5"/>
  <c r="Q111" i="5"/>
  <c r="Q88" i="5"/>
  <c r="Q56" i="5"/>
  <c r="Q24" i="5"/>
  <c r="Q83" i="5"/>
  <c r="Q97" i="5"/>
  <c r="Q17" i="5"/>
  <c r="Q98" i="5"/>
  <c r="Q66" i="5"/>
  <c r="Q34" i="5"/>
  <c r="Q55" i="5"/>
  <c r="Q107" i="5"/>
  <c r="Q25" i="5"/>
  <c r="Q79" i="5"/>
  <c r="Q112" i="5"/>
  <c r="Q80" i="5"/>
  <c r="Q48" i="5"/>
  <c r="Q16" i="5"/>
  <c r="Q67" i="5"/>
  <c r="Q65" i="5"/>
  <c r="Q105" i="5"/>
  <c r="Q90" i="5"/>
  <c r="Q58" i="5"/>
  <c r="Q26" i="5"/>
  <c r="Q45" i="5"/>
  <c r="Q63" i="5"/>
  <c r="Q31" i="5"/>
  <c r="Q35" i="5"/>
  <c r="Q87" i="5"/>
  <c r="Q74" i="5"/>
  <c r="Q15" i="5"/>
  <c r="Q71" i="5"/>
  <c r="Q100" i="5"/>
  <c r="Q68" i="5"/>
  <c r="Q36" i="5"/>
  <c r="Q59" i="5"/>
  <c r="Q10" i="5"/>
  <c r="Q13" i="5"/>
  <c r="Q110" i="5"/>
  <c r="Q78" i="5"/>
  <c r="Q46" i="5"/>
  <c r="Q14" i="5"/>
  <c r="Q77" i="5"/>
  <c r="Q81" i="5"/>
  <c r="Q92" i="5"/>
  <c r="Q60" i="5"/>
  <c r="Q28" i="5"/>
  <c r="Q49" i="5"/>
  <c r="Q109" i="5"/>
  <c r="Q102" i="5"/>
  <c r="Q70" i="5"/>
  <c r="Q38" i="5"/>
  <c r="Q101" i="5"/>
  <c r="Q69" i="5"/>
  <c r="Q37" i="5"/>
  <c r="Q104" i="5"/>
  <c r="Q72" i="5"/>
  <c r="Q40" i="5"/>
  <c r="Q99" i="5"/>
  <c r="Q43" i="5"/>
  <c r="Q51" i="5"/>
  <c r="Q75" i="5"/>
  <c r="Q82" i="5"/>
  <c r="Q50" i="5"/>
  <c r="Q18" i="5"/>
  <c r="Q29" i="5"/>
  <c r="Q53" i="5"/>
  <c r="Q57" i="5"/>
  <c r="Q95" i="5"/>
  <c r="Q84" i="5"/>
  <c r="Q52" i="5"/>
  <c r="Q20" i="5"/>
  <c r="Q103" i="5"/>
  <c r="Q94" i="5"/>
  <c r="Q62" i="5"/>
  <c r="Q93" i="5"/>
  <c r="Q39" i="5"/>
  <c r="Q19" i="5"/>
  <c r="Q64" i="5"/>
  <c r="Q32" i="5"/>
  <c r="Q27" i="5"/>
  <c r="Q106" i="5"/>
  <c r="Q47" i="5"/>
  <c r="Q89" i="5"/>
  <c r="Q33" i="5"/>
  <c r="Q30" i="5"/>
  <c r="Q96" i="5"/>
  <c r="Q91" i="5"/>
  <c r="Q41" i="5"/>
  <c r="Q42" i="5"/>
  <c r="G45" i="2"/>
  <c r="G48" i="2"/>
  <c r="G47" i="2"/>
  <c r="G46" i="2"/>
  <c r="H9" i="12"/>
  <c r="S14" i="8"/>
  <c r="O14" i="8" s="1"/>
  <c r="E15" i="8"/>
  <c r="P15" i="7"/>
  <c r="C16" i="7"/>
  <c r="B17" i="7"/>
  <c r="B30" i="3"/>
  <c r="C29" i="3"/>
  <c r="H12" i="11"/>
  <c r="I11" i="11"/>
  <c r="H15" i="8"/>
  <c r="I15" i="8" s="1"/>
  <c r="P14" i="8"/>
  <c r="E26" i="12" a="1"/>
  <c r="I13" i="12"/>
  <c r="E126" i="12" l="1"/>
  <c r="E122" i="12"/>
  <c r="E118" i="12"/>
  <c r="E114" i="12"/>
  <c r="E110" i="12"/>
  <c r="E106" i="12"/>
  <c r="E102" i="12"/>
  <c r="E98" i="12"/>
  <c r="E94" i="12"/>
  <c r="E90" i="12"/>
  <c r="E86" i="12"/>
  <c r="E82" i="12"/>
  <c r="E78" i="12"/>
  <c r="E74" i="12"/>
  <c r="E70" i="12"/>
  <c r="E66" i="12"/>
  <c r="E62" i="12"/>
  <c r="E58" i="12"/>
  <c r="E54" i="12"/>
  <c r="E50" i="12"/>
  <c r="E46" i="12"/>
  <c r="E42" i="12"/>
  <c r="E38" i="12"/>
  <c r="E34" i="12"/>
  <c r="E30" i="12"/>
  <c r="E26" i="12"/>
  <c r="E125" i="12"/>
  <c r="E121" i="12"/>
  <c r="E117" i="12"/>
  <c r="E113" i="12"/>
  <c r="E109" i="12"/>
  <c r="E105" i="12"/>
  <c r="E101" i="12"/>
  <c r="E97" i="12"/>
  <c r="E93" i="12"/>
  <c r="E89" i="12"/>
  <c r="E85" i="12"/>
  <c r="E81" i="12"/>
  <c r="E77" i="12"/>
  <c r="E73" i="12"/>
  <c r="E69" i="12"/>
  <c r="E65" i="12"/>
  <c r="E61" i="12"/>
  <c r="E57" i="12"/>
  <c r="E53" i="12"/>
  <c r="E49" i="12"/>
  <c r="E45" i="12"/>
  <c r="E41" i="12"/>
  <c r="E37" i="12"/>
  <c r="E33" i="12"/>
  <c r="E29" i="12"/>
  <c r="E123" i="12"/>
  <c r="E119" i="12"/>
  <c r="E115" i="12"/>
  <c r="E111" i="12"/>
  <c r="E107" i="12"/>
  <c r="E103" i="12"/>
  <c r="E99" i="12"/>
  <c r="E95" i="12"/>
  <c r="E91" i="12"/>
  <c r="E87" i="12"/>
  <c r="E83" i="12"/>
  <c r="E79" i="12"/>
  <c r="E75" i="12"/>
  <c r="E71" i="12"/>
  <c r="E67" i="12"/>
  <c r="E63" i="12"/>
  <c r="E59" i="12"/>
  <c r="E55" i="12"/>
  <c r="E51" i="12"/>
  <c r="E47" i="12"/>
  <c r="E43" i="12"/>
  <c r="E39" i="12"/>
  <c r="E35" i="12"/>
  <c r="E31" i="12"/>
  <c r="E27" i="12"/>
  <c r="E124" i="12"/>
  <c r="E108" i="12"/>
  <c r="E92" i="12"/>
  <c r="E76" i="12"/>
  <c r="E60" i="12"/>
  <c r="E44" i="12"/>
  <c r="E28" i="12"/>
  <c r="E116" i="12"/>
  <c r="E100" i="12"/>
  <c r="E84" i="12"/>
  <c r="E68" i="12"/>
  <c r="E52" i="12"/>
  <c r="E36" i="12"/>
  <c r="E96" i="12"/>
  <c r="E64" i="12"/>
  <c r="E32" i="12"/>
  <c r="E104" i="12"/>
  <c r="E72" i="12"/>
  <c r="E40" i="12"/>
  <c r="E120" i="12"/>
  <c r="E56" i="12"/>
  <c r="E88" i="12"/>
  <c r="E112" i="12"/>
  <c r="E80" i="12"/>
  <c r="E48" i="12"/>
  <c r="C6" i="6"/>
  <c r="C7" i="6"/>
  <c r="Q9" i="5"/>
  <c r="S15" i="8"/>
  <c r="O15" i="8" s="1"/>
  <c r="E16" i="8"/>
  <c r="P16" i="7"/>
  <c r="J11" i="11"/>
  <c r="I12" i="11"/>
  <c r="B31" i="3"/>
  <c r="C30" i="3"/>
  <c r="C17" i="7"/>
  <c r="B18" i="7"/>
  <c r="P15" i="8"/>
  <c r="H16" i="8"/>
  <c r="I16" i="8" s="1"/>
  <c r="E17" i="8" l="1"/>
  <c r="S16" i="8"/>
  <c r="O16" i="8" s="1"/>
  <c r="P17" i="7"/>
  <c r="C18" i="7"/>
  <c r="B19" i="7"/>
  <c r="J12" i="11"/>
  <c r="B32" i="3"/>
  <c r="C31" i="3"/>
  <c r="H17" i="8"/>
  <c r="I17" i="8" s="1"/>
  <c r="P16" i="8"/>
  <c r="E18" i="8" l="1"/>
  <c r="S17" i="8"/>
  <c r="O17" i="8" s="1"/>
  <c r="P18" i="7"/>
  <c r="C19" i="7"/>
  <c r="B20" i="7"/>
  <c r="B33" i="3"/>
  <c r="C32" i="3"/>
  <c r="H18" i="8"/>
  <c r="I18" i="8" s="1"/>
  <c r="P17" i="8"/>
  <c r="S18" i="8" l="1"/>
  <c r="O18" i="8" s="1"/>
  <c r="E19" i="8"/>
  <c r="P19" i="7"/>
  <c r="C33" i="3"/>
  <c r="B34" i="3"/>
  <c r="C20" i="7"/>
  <c r="B21" i="7"/>
  <c r="H19" i="8"/>
  <c r="I19" i="8" s="1"/>
  <c r="P18" i="8"/>
  <c r="S19" i="8" l="1"/>
  <c r="O19" i="8" s="1"/>
  <c r="E20" i="8"/>
  <c r="P20" i="7"/>
  <c r="C21" i="7"/>
  <c r="B22" i="7"/>
  <c r="B35" i="3"/>
  <c r="C34" i="3"/>
  <c r="H20" i="8"/>
  <c r="I20" i="8" s="1"/>
  <c r="P19" i="8"/>
  <c r="S20" i="8" l="1"/>
  <c r="O20" i="8" s="1"/>
  <c r="E21" i="8"/>
  <c r="P21" i="7"/>
  <c r="B36" i="3"/>
  <c r="C35" i="3"/>
  <c r="C22" i="7"/>
  <c r="B23" i="7"/>
  <c r="P20" i="8"/>
  <c r="H21" i="8"/>
  <c r="I21" i="8" s="1"/>
  <c r="S21" i="8" l="1"/>
  <c r="O21" i="8" s="1"/>
  <c r="E22" i="8"/>
  <c r="P22" i="7"/>
  <c r="C23" i="7"/>
  <c r="B24" i="7"/>
  <c r="B37" i="3"/>
  <c r="C36" i="3"/>
  <c r="H22" i="8"/>
  <c r="I22" i="8" s="1"/>
  <c r="P21" i="8"/>
  <c r="S22" i="8" l="1"/>
  <c r="O22" i="8" s="1"/>
  <c r="E23" i="8"/>
  <c r="P23" i="7"/>
  <c r="C24" i="7"/>
  <c r="B25" i="7"/>
  <c r="B38" i="3"/>
  <c r="C37" i="3"/>
  <c r="P22" i="8"/>
  <c r="H23" i="8"/>
  <c r="I23" i="8" s="1"/>
  <c r="S23" i="8" l="1"/>
  <c r="O23" i="8" s="1"/>
  <c r="E24" i="8"/>
  <c r="P24" i="7"/>
  <c r="B39" i="3"/>
  <c r="C38" i="3"/>
  <c r="C25" i="7"/>
  <c r="B26" i="7"/>
  <c r="P23" i="8"/>
  <c r="H24" i="8"/>
  <c r="I24" i="8" s="1"/>
  <c r="S24" i="8" l="1"/>
  <c r="O24" i="8" s="1"/>
  <c r="E25" i="8"/>
  <c r="P25" i="7"/>
  <c r="C26" i="7"/>
  <c r="B27" i="7"/>
  <c r="B40" i="3"/>
  <c r="C39" i="3"/>
  <c r="P24" i="8"/>
  <c r="H25" i="8"/>
  <c r="I25" i="8" s="1"/>
  <c r="E26" i="8" l="1"/>
  <c r="S25" i="8"/>
  <c r="O25" i="8" s="1"/>
  <c r="P26" i="7"/>
  <c r="C27" i="7"/>
  <c r="B28" i="7"/>
  <c r="B41" i="3"/>
  <c r="C40" i="3"/>
  <c r="H26" i="8"/>
  <c r="I26" i="8" s="1"/>
  <c r="P25" i="8"/>
  <c r="E27" i="8" l="1"/>
  <c r="S26" i="8"/>
  <c r="O26" i="8" s="1"/>
  <c r="P27" i="7"/>
  <c r="C41" i="3"/>
  <c r="B42" i="3"/>
  <c r="C28" i="7"/>
  <c r="B29" i="7"/>
  <c r="H27" i="8"/>
  <c r="I27" i="8" s="1"/>
  <c r="P26" i="8"/>
  <c r="E28" i="8" l="1"/>
  <c r="S27" i="8"/>
  <c r="O27" i="8" s="1"/>
  <c r="P28" i="7"/>
  <c r="C29" i="7"/>
  <c r="B30" i="7"/>
  <c r="B43" i="3"/>
  <c r="C42" i="3"/>
  <c r="H28" i="8"/>
  <c r="I28" i="8" s="1"/>
  <c r="P27" i="8"/>
  <c r="S28" i="8" l="1"/>
  <c r="O28" i="8" s="1"/>
  <c r="E29" i="8"/>
  <c r="P29" i="7"/>
  <c r="C30" i="7"/>
  <c r="B31" i="7"/>
  <c r="C43" i="3"/>
  <c r="B44" i="3"/>
  <c r="P28" i="8"/>
  <c r="H29" i="8"/>
  <c r="I29" i="8" s="1"/>
  <c r="S29" i="8" l="1"/>
  <c r="O29" i="8" s="1"/>
  <c r="E30" i="8"/>
  <c r="P30" i="7"/>
  <c r="B45" i="3"/>
  <c r="C44" i="3"/>
  <c r="C31" i="7"/>
  <c r="B32" i="7"/>
  <c r="P29" i="8"/>
  <c r="H30" i="8"/>
  <c r="I30" i="8" s="1"/>
  <c r="E31" i="8" l="1"/>
  <c r="S30" i="8"/>
  <c r="O30" i="8" s="1"/>
  <c r="P31" i="7"/>
  <c r="C32" i="7"/>
  <c r="B33" i="7"/>
  <c r="B46" i="3"/>
  <c r="C45" i="3"/>
  <c r="H31" i="8"/>
  <c r="I31" i="8" s="1"/>
  <c r="P30" i="8"/>
  <c r="S31" i="8" l="1"/>
  <c r="O31" i="8" s="1"/>
  <c r="E32" i="8"/>
  <c r="P32" i="7"/>
  <c r="C33" i="7"/>
  <c r="B34" i="7"/>
  <c r="B47" i="3"/>
  <c r="C46" i="3"/>
  <c r="P31" i="8"/>
  <c r="H32" i="8"/>
  <c r="I32" i="8" s="1"/>
  <c r="E33" i="8" l="1"/>
  <c r="S32" i="8"/>
  <c r="O32" i="8" s="1"/>
  <c r="P33" i="7"/>
  <c r="C47" i="3"/>
  <c r="B48" i="3"/>
  <c r="C34" i="7"/>
  <c r="B35" i="7"/>
  <c r="H33" i="8"/>
  <c r="I33" i="8" s="1"/>
  <c r="P32" i="8"/>
  <c r="S33" i="8" l="1"/>
  <c r="O33" i="8" s="1"/>
  <c r="E34" i="8"/>
  <c r="P34" i="7"/>
  <c r="C35" i="7"/>
  <c r="B36" i="7"/>
  <c r="B49" i="3"/>
  <c r="C48" i="3"/>
  <c r="P33" i="8"/>
  <c r="H34" i="8"/>
  <c r="I34" i="8" s="1"/>
  <c r="S34" i="8" l="1"/>
  <c r="O34" i="8" s="1"/>
  <c r="E35" i="8"/>
  <c r="P35" i="7"/>
  <c r="C36" i="7"/>
  <c r="B37" i="7"/>
  <c r="C49" i="3"/>
  <c r="B50" i="3"/>
  <c r="P34" i="8"/>
  <c r="H35" i="8"/>
  <c r="I35" i="8" s="1"/>
  <c r="S35" i="8" l="1"/>
  <c r="O35" i="8" s="1"/>
  <c r="E36" i="8"/>
  <c r="P36" i="7"/>
  <c r="C37" i="7"/>
  <c r="B38" i="7"/>
  <c r="B51" i="3"/>
  <c r="C50" i="3"/>
  <c r="P35" i="8"/>
  <c r="H36" i="8"/>
  <c r="I36" i="8" s="1"/>
  <c r="S36" i="8" l="1"/>
  <c r="O36" i="8" s="1"/>
  <c r="E37" i="8"/>
  <c r="P37" i="7"/>
  <c r="B52" i="3"/>
  <c r="C51" i="3"/>
  <c r="C38" i="7"/>
  <c r="B39" i="7"/>
  <c r="P36" i="8"/>
  <c r="H37" i="8"/>
  <c r="I37" i="8" s="1"/>
  <c r="S37" i="8" l="1"/>
  <c r="O37" i="8" s="1"/>
  <c r="E38" i="8"/>
  <c r="P38" i="7"/>
  <c r="B53" i="3"/>
  <c r="C52" i="3"/>
  <c r="C39" i="7"/>
  <c r="B40" i="7"/>
  <c r="P37" i="8"/>
  <c r="H38" i="8"/>
  <c r="I38" i="8" s="1"/>
  <c r="S38" i="8" l="1"/>
  <c r="O38" i="8" s="1"/>
  <c r="E39" i="8"/>
  <c r="P39" i="7"/>
  <c r="B54" i="3"/>
  <c r="C53" i="3"/>
  <c r="C40" i="7"/>
  <c r="B41" i="7"/>
  <c r="P38" i="8"/>
  <c r="H39" i="8"/>
  <c r="I39" i="8" s="1"/>
  <c r="E40" i="8" l="1"/>
  <c r="S39" i="8"/>
  <c r="O39" i="8" s="1"/>
  <c r="P40" i="7"/>
  <c r="B55" i="3"/>
  <c r="C54" i="3"/>
  <c r="C41" i="7"/>
  <c r="B42" i="7"/>
  <c r="H40" i="8"/>
  <c r="I40" i="8" s="1"/>
  <c r="P39" i="8"/>
  <c r="S40" i="8" l="1"/>
  <c r="O40" i="8" s="1"/>
  <c r="E41" i="8"/>
  <c r="P41" i="7"/>
  <c r="B56" i="3"/>
  <c r="C55" i="3"/>
  <c r="C42" i="7"/>
  <c r="B43" i="7"/>
  <c r="P40" i="8"/>
  <c r="H41" i="8"/>
  <c r="I41" i="8" s="1"/>
  <c r="S41" i="8" l="1"/>
  <c r="O41" i="8" s="1"/>
  <c r="E42" i="8"/>
  <c r="P42" i="7"/>
  <c r="C43" i="7"/>
  <c r="B44" i="7"/>
  <c r="B57" i="3"/>
  <c r="C56" i="3"/>
  <c r="P41" i="8"/>
  <c r="H42" i="8"/>
  <c r="I42" i="8" s="1"/>
  <c r="S42" i="8" l="1"/>
  <c r="O42" i="8" s="1"/>
  <c r="E43" i="8"/>
  <c r="P43" i="7"/>
  <c r="B58" i="3"/>
  <c r="C57" i="3"/>
  <c r="C44" i="7"/>
  <c r="B45" i="7"/>
  <c r="P42" i="8"/>
  <c r="H43" i="8"/>
  <c r="I43" i="8" s="1"/>
  <c r="S43" i="8" l="1"/>
  <c r="O43" i="8" s="1"/>
  <c r="E44" i="8"/>
  <c r="P44" i="7"/>
  <c r="C45" i="7"/>
  <c r="B46" i="7"/>
  <c r="B59" i="3"/>
  <c r="C58" i="3"/>
  <c r="P43" i="8"/>
  <c r="H44" i="8"/>
  <c r="I44" i="8" s="1"/>
  <c r="E45" i="8" l="1"/>
  <c r="S44" i="8"/>
  <c r="O44" i="8" s="1"/>
  <c r="P45" i="7"/>
  <c r="B60" i="3"/>
  <c r="C59" i="3"/>
  <c r="C46" i="7"/>
  <c r="B47" i="7"/>
  <c r="H45" i="8"/>
  <c r="I45" i="8" s="1"/>
  <c r="P44" i="8"/>
  <c r="E46" i="8" l="1"/>
  <c r="S45" i="8"/>
  <c r="O45" i="8" s="1"/>
  <c r="P46" i="7"/>
  <c r="C47" i="7"/>
  <c r="B48" i="7"/>
  <c r="B61" i="3"/>
  <c r="C60" i="3"/>
  <c r="H46" i="8"/>
  <c r="I46" i="8" s="1"/>
  <c r="P45" i="8"/>
  <c r="S46" i="8" l="1"/>
  <c r="O46" i="8" s="1"/>
  <c r="E47" i="8"/>
  <c r="P47" i="7"/>
  <c r="B62" i="3"/>
  <c r="C61" i="3"/>
  <c r="C48" i="7"/>
  <c r="B49" i="7"/>
  <c r="C49" i="7" s="1"/>
  <c r="H47" i="8"/>
  <c r="I47" i="8" s="1"/>
  <c r="P46" i="8"/>
  <c r="S47" i="8" l="1"/>
  <c r="O47" i="8" s="1"/>
  <c r="E48" i="8"/>
  <c r="P49" i="7"/>
  <c r="P48" i="7"/>
  <c r="B63" i="3"/>
  <c r="C62" i="3"/>
  <c r="H48" i="8"/>
  <c r="I48" i="8" s="1"/>
  <c r="P47" i="8"/>
  <c r="S48" i="8" l="1"/>
  <c r="O48" i="8" s="1"/>
  <c r="E49" i="8"/>
  <c r="C63" i="3"/>
  <c r="B64" i="3"/>
  <c r="H6" i="7"/>
  <c r="H7" i="7"/>
  <c r="P48" i="8"/>
  <c r="H49" i="8"/>
  <c r="I49" i="8" s="1"/>
  <c r="E50" i="8" l="1"/>
  <c r="S49" i="8"/>
  <c r="O49" i="8" s="1"/>
  <c r="B65" i="3"/>
  <c r="C64" i="3"/>
  <c r="H50" i="8"/>
  <c r="I50" i="8" s="1"/>
  <c r="P49" i="8"/>
  <c r="E51" i="8" l="1"/>
  <c r="S50" i="8"/>
  <c r="O50" i="8" s="1"/>
  <c r="B66" i="3"/>
  <c r="C65" i="3"/>
  <c r="H51" i="8"/>
  <c r="I51" i="8" s="1"/>
  <c r="P50" i="8"/>
  <c r="S51" i="8" l="1"/>
  <c r="O51" i="8" s="1"/>
  <c r="E52" i="8"/>
  <c r="B67" i="3"/>
  <c r="C66" i="3"/>
  <c r="H52" i="8"/>
  <c r="I52" i="8" s="1"/>
  <c r="P51" i="8"/>
  <c r="J51" i="8"/>
  <c r="M51" i="8" s="1"/>
  <c r="J50" i="8"/>
  <c r="M50" i="8" s="1"/>
  <c r="J49" i="8"/>
  <c r="M49" i="8" s="1"/>
  <c r="J48" i="8"/>
  <c r="M48" i="8" s="1"/>
  <c r="J47" i="8"/>
  <c r="M47" i="8" s="1"/>
  <c r="J46" i="8"/>
  <c r="M46" i="8" s="1"/>
  <c r="J45" i="8"/>
  <c r="M45" i="8" s="1"/>
  <c r="J44" i="8"/>
  <c r="M44" i="8" s="1"/>
  <c r="J43" i="8"/>
  <c r="M43" i="8" s="1"/>
  <c r="J42" i="8"/>
  <c r="M42" i="8" s="1"/>
  <c r="J41" i="8"/>
  <c r="M41" i="8" s="1"/>
  <c r="J40" i="8"/>
  <c r="M40" i="8" s="1"/>
  <c r="J39" i="8"/>
  <c r="M39" i="8" s="1"/>
  <c r="J38" i="8"/>
  <c r="M38" i="8" s="1"/>
  <c r="J37" i="8"/>
  <c r="M37" i="8" s="1"/>
  <c r="J36" i="8"/>
  <c r="M36" i="8" s="1"/>
  <c r="J35" i="8"/>
  <c r="M35" i="8" s="1"/>
  <c r="J34" i="8"/>
  <c r="M34" i="8" s="1"/>
  <c r="J33" i="8"/>
  <c r="M33" i="8" s="1"/>
  <c r="J32" i="8"/>
  <c r="M32" i="8" s="1"/>
  <c r="J31" i="8"/>
  <c r="M31" i="8" s="1"/>
  <c r="J30" i="8"/>
  <c r="M30" i="8" s="1"/>
  <c r="J29" i="8"/>
  <c r="M29" i="8" s="1"/>
  <c r="J28" i="8"/>
  <c r="M28" i="8" s="1"/>
  <c r="J27" i="8"/>
  <c r="M27" i="8" s="1"/>
  <c r="J26" i="8"/>
  <c r="M26" i="8" s="1"/>
  <c r="J25" i="8"/>
  <c r="M25" i="8" s="1"/>
  <c r="J24" i="8"/>
  <c r="M24" i="8" s="1"/>
  <c r="J23" i="8"/>
  <c r="M23" i="8" s="1"/>
  <c r="J22" i="8"/>
  <c r="M22" i="8" s="1"/>
  <c r="J21" i="8"/>
  <c r="M21" i="8" s="1"/>
  <c r="J20" i="8"/>
  <c r="M20" i="8" s="1"/>
  <c r="Q20" i="8" s="1"/>
  <c r="J19" i="8"/>
  <c r="M19" i="8" s="1"/>
  <c r="Q19" i="8" s="1"/>
  <c r="J18" i="8"/>
  <c r="M18" i="8" s="1"/>
  <c r="Q18" i="8" s="1"/>
  <c r="J17" i="8"/>
  <c r="M17" i="8" s="1"/>
  <c r="Q17" i="8" s="1"/>
  <c r="J16" i="8"/>
  <c r="M16" i="8" s="1"/>
  <c r="Q16" i="8" s="1"/>
  <c r="J15" i="8"/>
  <c r="M15" i="8" s="1"/>
  <c r="Q15" i="8" s="1"/>
  <c r="J14" i="8"/>
  <c r="M14" i="8" s="1"/>
  <c r="Q14" i="8" s="1"/>
  <c r="J52" i="8"/>
  <c r="M52" i="8" s="1"/>
  <c r="Q51" i="8"/>
  <c r="Q50" i="8"/>
  <c r="Q49" i="8"/>
  <c r="Q48" i="8"/>
  <c r="Q47" i="8"/>
  <c r="Q46" i="8"/>
  <c r="Q45" i="8"/>
  <c r="Q44" i="8"/>
  <c r="Q43" i="8"/>
  <c r="Q42" i="8"/>
  <c r="Q41" i="8"/>
  <c r="Q40" i="8"/>
  <c r="Q39" i="8"/>
  <c r="Q38" i="8"/>
  <c r="Q37" i="8"/>
  <c r="Q36" i="8"/>
  <c r="Q35" i="8"/>
  <c r="Q34" i="8"/>
  <c r="Q33" i="8"/>
  <c r="Q32" i="8"/>
  <c r="Q31" i="8"/>
  <c r="Q30" i="8"/>
  <c r="Q29" i="8"/>
  <c r="Q28" i="8"/>
  <c r="Q27" i="8"/>
  <c r="Q26" i="8"/>
  <c r="Q25" i="8"/>
  <c r="Q24" i="8"/>
  <c r="Q23" i="8"/>
  <c r="Q22" i="8"/>
  <c r="Q21" i="8"/>
  <c r="Q52" i="8"/>
  <c r="N52" i="8" l="1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S52" i="8"/>
  <c r="O52" i="8" s="1"/>
  <c r="B68" i="3"/>
  <c r="C67" i="3"/>
  <c r="P52" i="8"/>
  <c r="B69" i="3" l="1"/>
  <c r="C68" i="3"/>
  <c r="C69" i="3" l="1"/>
  <c r="B70" i="3"/>
  <c r="B71" i="3" l="1"/>
  <c r="C70" i="3"/>
  <c r="C71" i="3" l="1"/>
  <c r="B72" i="3"/>
  <c r="B73" i="3" l="1"/>
  <c r="C72" i="3"/>
  <c r="B74" i="3" l="1"/>
  <c r="C73" i="3"/>
  <c r="B75" i="3" l="1"/>
  <c r="C74" i="3"/>
  <c r="B76" i="3" l="1"/>
  <c r="C75" i="3"/>
  <c r="B77" i="3" l="1"/>
  <c r="C76" i="3"/>
  <c r="B78" i="3" l="1"/>
  <c r="C77" i="3"/>
  <c r="B79" i="3" l="1"/>
  <c r="C78" i="3"/>
  <c r="B80" i="3" l="1"/>
  <c r="C79" i="3"/>
  <c r="B81" i="3" l="1"/>
  <c r="C80" i="3"/>
  <c r="C81" i="3" l="1"/>
  <c r="B82" i="3"/>
  <c r="B83" i="3" l="1"/>
  <c r="C82" i="3"/>
  <c r="B84" i="3" l="1"/>
  <c r="C83" i="3"/>
  <c r="B85" i="3" l="1"/>
  <c r="C84" i="3"/>
  <c r="B86" i="3" l="1"/>
  <c r="C85" i="3"/>
  <c r="B87" i="3" l="1"/>
  <c r="C86" i="3"/>
  <c r="C87" i="3" l="1"/>
  <c r="B88" i="3"/>
  <c r="B89" i="3" l="1"/>
  <c r="C88" i="3"/>
  <c r="B90" i="3" l="1"/>
  <c r="C89" i="3"/>
  <c r="B91" i="3" l="1"/>
  <c r="C90" i="3"/>
  <c r="B92" i="3" l="1"/>
  <c r="C91" i="3"/>
  <c r="B93" i="3" l="1"/>
  <c r="C92" i="3"/>
  <c r="C93" i="3" l="1"/>
  <c r="B94" i="3"/>
  <c r="B95" i="3" l="1"/>
  <c r="C94" i="3"/>
  <c r="B96" i="3" l="1"/>
  <c r="C95" i="3"/>
  <c r="B97" i="3" l="1"/>
  <c r="C96" i="3"/>
  <c r="B98" i="3" l="1"/>
  <c r="C97" i="3"/>
  <c r="B99" i="3" l="1"/>
  <c r="C98" i="3"/>
  <c r="B100" i="3" l="1"/>
  <c r="C99" i="3"/>
  <c r="B101" i="3" l="1"/>
  <c r="C100" i="3"/>
  <c r="B102" i="3" l="1"/>
  <c r="C101" i="3"/>
  <c r="B103" i="3" l="1"/>
  <c r="C102" i="3"/>
  <c r="B104" i="3" l="1"/>
  <c r="C103" i="3"/>
  <c r="B105" i="3" l="1"/>
  <c r="C104" i="3"/>
  <c r="B106" i="3" l="1"/>
  <c r="C105" i="3"/>
  <c r="B107" i="3" l="1"/>
  <c r="C106" i="3"/>
  <c r="B108" i="3" l="1"/>
  <c r="C107" i="3"/>
  <c r="B109" i="3" l="1"/>
  <c r="C108" i="3"/>
  <c r="B110" i="3" l="1"/>
  <c r="C109" i="3"/>
  <c r="B111" i="3" l="1"/>
  <c r="C110" i="3"/>
  <c r="B112" i="3" l="1"/>
  <c r="C111" i="3"/>
  <c r="B113" i="3" l="1"/>
  <c r="C112" i="3"/>
  <c r="B114" i="3" l="1"/>
  <c r="C113" i="3"/>
  <c r="B115" i="3" l="1"/>
  <c r="C114" i="3"/>
  <c r="B116" i="3" l="1"/>
  <c r="C115" i="3"/>
  <c r="B117" i="3" l="1"/>
  <c r="C116" i="3"/>
  <c r="B118" i="3" l="1"/>
  <c r="C117" i="3"/>
  <c r="B119" i="3" l="1"/>
  <c r="C118" i="3"/>
  <c r="B120" i="3" l="1"/>
  <c r="C119" i="3"/>
  <c r="B121" i="3" l="1"/>
  <c r="C120" i="3"/>
  <c r="B122" i="3" l="1"/>
  <c r="C121" i="3"/>
  <c r="B123" i="3" l="1"/>
  <c r="C123" i="3" s="1"/>
  <c r="C122" i="3"/>
</calcChain>
</file>

<file path=xl/sharedStrings.xml><?xml version="1.0" encoding="utf-8"?>
<sst xmlns="http://schemas.openxmlformats.org/spreadsheetml/2006/main" count="300" uniqueCount="175">
  <si>
    <r>
      <rPr>
        <i/>
        <sz val="8"/>
        <rFont val="Arial"/>
        <family val="2"/>
      </rPr>
      <t>Note:</t>
    </r>
    <r>
      <rPr>
        <i/>
        <u/>
        <sz val="8"/>
        <color rgb="FF0000FF"/>
        <rFont val="Arial"/>
        <family val="2"/>
      </rPr>
      <t>This sheet requires Obba 4.0.14 (</t>
    </r>
    <r>
      <rPr>
        <i/>
        <sz val="8"/>
        <rFont val="Arial"/>
        <family val="2"/>
      </rPr>
      <t>http://www.obba.info/</t>
    </r>
    <r>
      <rPr>
        <i/>
        <sz val="8"/>
        <rFont val="Arial"/>
        <family val="2"/>
      </rPr>
      <t>)</t>
    </r>
  </si>
  <si>
    <t>Object Viewer</t>
  </si>
  <si>
    <t>Libraries (folder with JAR files)</t>
  </si>
  <si>
    <t>Specify Java libraries and code (jar and class files) here.</t>
  </si>
  <si>
    <t>Parameters:</t>
  </si>
  <si>
    <t>Load libraries from</t>
  </si>
  <si>
    <t>Note: in case of success, that cell contains an empty string,</t>
  </si>
  <si>
    <t>Visibility</t>
  </si>
  <si>
    <t>Path:</t>
  </si>
  <si>
    <t>lib</t>
  </si>
  <si>
    <t>however, referencing it, will ensure that libraries are loaded prior to functions execution.</t>
  </si>
  <si>
    <t>isRelative:</t>
  </si>
  <si>
    <t>Result:</t>
  </si>
  <si>
    <t>Loaded:</t>
  </si>
  <si>
    <t>Obba Version</t>
  </si>
  <si>
    <t>Additional Class Folder (leave empty if not needed)</t>
  </si>
  <si>
    <t>Load classes from</t>
  </si>
  <si>
    <t>Version:</t>
  </si>
  <si>
    <t>Build:</t>
  </si>
  <si>
    <t>finmath lib Version</t>
  </si>
  <si>
    <t>Reference cell below to ensure lib is loaded:</t>
  </si>
  <si>
    <r>
      <rPr>
        <sz val="12"/>
        <color rgb="FF0000FF"/>
        <rFont val="Arial"/>
        <family val="2"/>
      </rPr>
      <t>LIBOR Market Model – for documentation of this sheet see</t>
    </r>
    <r>
      <rPr>
        <sz val="12"/>
        <color rgb="FF0000FF"/>
        <rFont val="Arial"/>
        <family val="2"/>
      </rPr>
      <t>http://finmath.net/topics/libormarketmodel</t>
    </r>
  </si>
  <si>
    <r>
      <rPr>
        <i/>
        <u/>
        <sz val="8"/>
        <color rgb="FF0000FF"/>
        <rFont val="Arial"/>
        <family val="2"/>
      </rPr>
      <t>Note: This sheet requires Obba 4.0 (</t>
    </r>
    <r>
      <rPr>
        <i/>
        <sz val="8"/>
        <rFont val="Arial"/>
        <family val="2"/>
      </rPr>
      <t>http://www.obba.info/</t>
    </r>
    <r>
      <rPr>
        <i/>
        <sz val="8"/>
        <rFont val="Arial"/>
        <family val="2"/>
      </rPr>
      <t>)</t>
    </r>
  </si>
  <si>
    <t>Tenor Discretization</t>
  </si>
  <si>
    <t>Volatility model</t>
  </si>
  <si>
    <t>Curves Market Data (see other sheet)</t>
  </si>
  <si>
    <t>Brownian Motion</t>
  </si>
  <si>
    <t>(calibrated)</t>
  </si>
  <si>
    <t>Object:</t>
  </si>
  <si>
    <t>(Note: if you like to use more path or time steps you may need to increase the memory of the JVM).</t>
  </si>
  <si>
    <t>Calibration Products (see other sheet)</t>
  </si>
  <si>
    <t>Numerical Scheme</t>
  </si>
  <si>
    <t>Time Discretization (Simulation)</t>
  </si>
  <si>
    <t>Correlation Model</t>
  </si>
  <si>
    <t>EULER</t>
  </si>
  <si>
    <t>{ EULER, PREDICTOR_CORRECTOR }</t>
  </si>
  <si>
    <t>Monte Carlo LIBOR Market Model</t>
  </si>
  <si>
    <t>Properties</t>
  </si>
  <si>
    <t>measure</t>
  </si>
  <si>
    <t>SPOT</t>
  </si>
  <si>
    <t>{ SPOT, TERMINAL }</t>
  </si>
  <si>
    <t>Covariance Model from Volatility and Correlation</t>
  </si>
  <si>
    <t>stateSpace</t>
  </si>
  <si>
    <t>LOGNORMAL</t>
  </si>
  <si>
    <t>{ LOGNORMAL, NORMAL }</t>
  </si>
  <si>
    <t>useLocalVolModel</t>
  </si>
  <si>
    <t>(be careful with these settings, some may result in long calculation times [mc calibration])</t>
  </si>
  <si>
    <t>Local Volatlitly Model (Blended / Displaced Diffusion)</t>
  </si>
  <si>
    <t>only active if useLocalVolModel is TRUE</t>
  </si>
  <si>
    <t>Create Model</t>
  </si>
  <si>
    <t>(If FALSE, stops calculation. Useful when changing multiple settings.)</t>
  </si>
  <si>
    <t>LIBOR Market Model</t>
  </si>
  <si>
    <t>#N/A</t>
  </si>
  <si>
    <t>Rate Curves Market Data</t>
  </si>
  <si>
    <t>Analytic Model (Collection of Curves)</t>
  </si>
  <si>
    <t>Discount Curve Collateral</t>
  </si>
  <si>
    <t>Forward Curve (Collateralized)</t>
  </si>
  <si>
    <t>Discount Curve Funding</t>
  </si>
  <si>
    <t>name</t>
  </si>
  <si>
    <t>discountCurveIssuer1</t>
  </si>
  <si>
    <t>forwardCurve</t>
  </si>
  <si>
    <t>discountCurveIssuer</t>
  </si>
  <si>
    <t>forwardCurve-shifted</t>
  </si>
  <si>
    <t>tenor</t>
  </si>
  <si>
    <t>shift</t>
  </si>
  <si>
    <t>Swaption Market Data (used for calibration)</t>
  </si>
  <si>
    <t>Swaption Market Data Object</t>
  </si>
  <si>
    <t>(fix leg period length)</t>
  </si>
  <si>
    <t>floatTenor</t>
  </si>
  <si>
    <t>(not used in this setup)</t>
  </si>
  <si>
    <t>Swaption ATM Volatiltiy</t>
  </si>
  <si>
    <t>Swap Maturity:</t>
  </si>
  <si>
    <t>Option Maturity:</t>
  </si>
  <si>
    <t>LIBOR Market Model Calibration Products</t>
  </si>
  <si>
    <t>Definition of the calibration product and target value</t>
  </si>
  <si>
    <t>LMM calibration item object</t>
  </si>
  <si>
    <t>Check of calibration</t>
  </si>
  <si>
    <t>Common Settings</t>
  </si>
  <si>
    <t>SHORT_PERIOD_AT_START</t>
  </si>
  <si>
    <t>atm offset</t>
  </si>
  <si>
    <t>analyticIfPossible</t>
  </si>
  <si>
    <t>useAnalyticProduct</t>
  </si>
  <si>
    <t>rms diff:</t>
  </si>
  <si>
    <t>productClass</t>
  </si>
  <si>
    <t>option maturiy</t>
  </si>
  <si>
    <t>swap maturiy</t>
  </si>
  <si>
    <t>swap rate period</t>
  </si>
  <si>
    <t>swap rate</t>
  </si>
  <si>
    <t>objects</t>
  </si>
  <si>
    <t>par swap rate</t>
  </si>
  <si>
    <t>analytic product</t>
  </si>
  <si>
    <t>target value</t>
  </si>
  <si>
    <t>weight</t>
  </si>
  <si>
    <t>calibration item</t>
  </si>
  <si>
    <t>calibrated value</t>
  </si>
  <si>
    <t>difference</t>
  </si>
  <si>
    <t>LIBOR Market Model Zero Bond Valuation</t>
  </si>
  <si>
    <t>Zero bond calibration error (basis points)</t>
  </si>
  <si>
    <t>Mean (bp):</t>
  </si>
  <si>
    <t>- if a discount curve is set, then the model does not show any error, because it uses an error correction.</t>
  </si>
  <si>
    <t>Standard deviation (bp):</t>
  </si>
  <si>
    <t>maturity</t>
  </si>
  <si>
    <t>bond objects</t>
  </si>
  <si>
    <t>valuation objects</t>
  </si>
  <si>
    <t>mc value</t>
  </si>
  <si>
    <t>analytic (via ForwardCurve)</t>
  </si>
  <si>
    <t>analytic (via DiscountCurve)</t>
  </si>
  <si>
    <t>deviation</t>
  </si>
  <si>
    <t>LIBOR Market Model Swaption Valuation</t>
  </si>
  <si>
    <t>Swaption calibration error (vol)</t>
  </si>
  <si>
    <t>Mean (vol):</t>
  </si>
  <si>
    <t>Standard deviation (vol):</t>
  </si>
  <si>
    <t>swap length</t>
  </si>
  <si>
    <t>model</t>
  </si>
  <si>
    <t>market data</t>
  </si>
  <si>
    <t>swap start</t>
  </si>
  <si>
    <t>swap end</t>
  </si>
  <si>
    <t>price</t>
  </si>
  <si>
    <t>swap annuity</t>
  </si>
  <si>
    <t>implied vol</t>
  </si>
  <si>
    <t>Swaption Volatiltiy Smile Offset</t>
  </si>
  <si>
    <t>Stike Offset:</t>
  </si>
  <si>
    <t>Option Mat.</t>
  </si>
  <si>
    <t>Swap Mat.</t>
  </si>
  <si>
    <t>swap period</t>
  </si>
  <si>
    <t>value</t>
  </si>
  <si>
    <t>implied ATM vol</t>
  </si>
  <si>
    <t>smile vol offset</t>
  </si>
  <si>
    <t>Swap Tenor</t>
  </si>
  <si>
    <t>Swaption</t>
  </si>
  <si>
    <t>Swaption with flexible Payment Schedule</t>
  </si>
  <si>
    <t>Swaption payment schedule</t>
  </si>
  <si>
    <t>payment schedule</t>
  </si>
  <si>
    <t>(see right)</t>
  </si>
  <si>
    <t>Result</t>
  </si>
  <si>
    <t>Value(LMM):</t>
  </si>
  <si>
    <t>Implied Volatility:</t>
  </si>
  <si>
    <t>Corresponding Swaption (under Black-Scholes):</t>
  </si>
  <si>
    <t>Value(Black-Scholes):</t>
  </si>
  <si>
    <t>Volatility and Correlation Model</t>
  </si>
  <si>
    <t>Note: This sheet only works if the model has been created with a covariance model of type LIBORCovarianceModelFromVolatilityAndCorrelation</t>
  </si>
  <si>
    <t>Calculate:</t>
  </si>
  <si>
    <t>← Set this field to true, to calculate this sheet: NOTE: Calculation of this sheet is slow!</t>
  </si>
  <si>
    <t>Covariance Model:</t>
  </si>
  <si>
    <t>Volatility Model:</t>
  </si>
  <si>
    <t>simulation time</t>
  </si>
  <si>
    <t>Correlation Model:</t>
  </si>
  <si>
    <t>Simulation time:</t>
  </si>
  <si>
    <t>forward rate index</t>
  </si>
  <si>
    <t>Simulated Rates</t>
  </si>
  <si>
    <t>Settings</t>
  </si>
  <si>
    <t>t</t>
  </si>
  <si>
    <t>T</t>
  </si>
  <si>
    <t>periodLength</t>
  </si>
  <si>
    <t>t:</t>
  </si>
  <si>
    <t>T1:</t>
  </si>
  <si>
    <t>T2:</t>
  </si>
  <si>
    <t>Realizations:</t>
  </si>
  <si>
    <t>&lt;</t>
  </si>
  <si>
    <t>LIBOR Market Model Rolling Investment Acconut</t>
  </si>
  <si>
    <t>Money Market Account (N(T))</t>
  </si>
  <si>
    <t>Option (V(T) = max(N(T), K)</t>
  </si>
  <si>
    <t>Valuation</t>
  </si>
  <si>
    <t>Model</t>
  </si>
  <si>
    <t>Density Plot Data</t>
  </si>
  <si>
    <t>Density Plot Parameters</t>
  </si>
  <si>
    <t>Left</t>
  </si>
  <si>
    <t>frequency</t>
  </si>
  <si>
    <t>Right</t>
  </si>
  <si>
    <t>Example: Calculation of a Sensitivity</t>
  </si>
  <si>
    <t>← Set this field to true, to calculate this sheet.</t>
  </si>
  <si>
    <t>Valuation 1</t>
  </si>
  <si>
    <t>Valuation 2</t>
  </si>
  <si>
    <t>Sensitivitiy</t>
  </si>
  <si>
    <t>forwardRateCurve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</si>
</sst>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9">
    <numFmt numFmtId="164" formatCode="&quot;WAHR&quot;;&quot;WAHR&quot;;&quot;FALSCH&quot;"/>
    <numFmt numFmtId="165" formatCode="0.00000"/>
    <numFmt numFmtId="166" formatCode="&quot;TRUE&quot;;&quot;TRUE&quot;;&quot;FALSE&quot;"/>
    <numFmt numFmtId="167" formatCode="0.0000"/>
    <numFmt numFmtId="168" formatCode="0.0"/>
    <numFmt numFmtId="169" formatCode="0.0%"/>
    <numFmt numFmtId="170" formatCode="0.000%"/>
    <numFmt numFmtId="171" formatCode="0.00000%"/>
    <numFmt numFmtId="172" formatCode="0.0000%"/>
  </numFmts>
  <fonts count="18" x14ac:knownFonts="1">
    <font>
      <sz val="10"/>
      <name val="Arial"/>
      <family val="2"/>
    </font>
    <font>
      <b/>
      <i/>
      <sz val="8"/>
      <name val="Arial"/>
      <family val="2"/>
    </font>
    <font>
      <i/>
      <sz val="8"/>
      <name val="Arial"/>
      <family val="2"/>
    </font>
    <font>
      <i/>
      <u/>
      <sz val="8"/>
      <color rgb="FF0000FF"/>
      <name val="Arial"/>
      <family val="2"/>
    </font>
    <font>
      <b/>
      <sz val="18"/>
      <color rgb="FF1F497D"/>
      <name val="Arial"/>
      <family val="2"/>
    </font>
    <font>
      <u/>
      <sz val="10"/>
      <color rgb="FF0000FF"/>
      <name val="Arial"/>
      <family val="2"/>
    </font>
    <font>
      <sz val="9"/>
      <color rgb="FFFF0000"/>
      <name val="Lucida Calligraphy"/>
      <family val="4"/>
    </font>
    <font>
      <sz val="10"/>
      <color rgb="FF999999"/>
      <name val="Arial"/>
      <family val="2"/>
    </font>
    <font>
      <sz val="12"/>
      <name val="Arial"/>
      <family val="2"/>
    </font>
    <font>
      <sz val="12"/>
      <color rgb="FF0000FF"/>
      <name val="Arial"/>
      <family val="2"/>
    </font>
    <font>
      <i/>
      <sz val="10"/>
      <name val="Arial"/>
      <family val="2"/>
    </font>
    <font>
      <b/>
      <sz val="10"/>
      <color rgb="FF800000"/>
      <name val="Arial"/>
      <family val="2"/>
    </font>
    <font>
      <sz val="10"/>
      <color rgb="FFFF0000"/>
      <name val="Lucida Calligraphy"/>
      <family val="4"/>
    </font>
    <font>
      <b/>
      <i/>
      <sz val="10"/>
      <name val="Arial"/>
      <family val="2"/>
    </font>
    <font>
      <b/>
      <sz val="9"/>
      <color rgb="FFFF0000"/>
      <name val="Lucida Calligraphy"/>
      <family val="4"/>
    </font>
    <font>
      <i/>
      <sz val="10"/>
      <color rgb="FF800000"/>
      <name val="Arial"/>
      <family val="2"/>
    </font>
    <font>
      <b/>
      <sz val="10"/>
      <color rgb="FFFF0000"/>
      <name val="Lucida Calligraphy"/>
      <family val="4"/>
    </font>
    <font>
      <sz val="1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E6E6E6"/>
        <bgColor rgb="FFE6E6FF"/>
      </patternFill>
    </fill>
    <fill>
      <patternFill patternType="solid">
        <fgColor rgb="FFC0C0C0"/>
        <bgColor rgb="FFB3B3B3"/>
      </patternFill>
    </fill>
    <fill>
      <patternFill patternType="solid">
        <fgColor rgb="FFFFFF00"/>
        <bgColor rgb="FFFFCC00"/>
      </patternFill>
    </fill>
    <fill>
      <patternFill patternType="solid">
        <fgColor rgb="FFFFFFFF"/>
        <bgColor rgb="FFFFFFCC"/>
      </patternFill>
    </fill>
    <fill>
      <patternFill patternType="solid">
        <fgColor rgb="FFE6E6FF"/>
        <bgColor rgb="FFE6E6E6"/>
      </patternFill>
    </fill>
  </fills>
  <borders count="3">
    <border>
      <left/>
      <right/>
      <top/>
      <bottom/>
      <diagonal/>
    </border>
    <border>
      <left/>
      <right/>
      <top/>
      <bottom style="thick">
        <color auto="1"/>
      </bottom>
      <diagonal/>
    </border>
    <border>
      <left/>
      <right/>
      <top/>
      <bottom style="thin">
        <color auto="1"/>
      </bottom>
      <diagonal/>
    </border>
  </borders>
  <cellStyleXfs count="4">
    <xf numFmtId="0" fontId="0" fillId="0" borderId="0"/>
    <xf numFmtId="9" fontId="17" fillId="0" borderId="0" applyBorder="0" applyAlignment="0" applyProtection="0"/>
    <xf numFmtId="0" fontId="5" fillId="0" borderId="0" applyBorder="0" applyAlignment="0" applyProtection="0"/>
    <xf numFmtId="0" fontId="4" fillId="0" borderId="0" applyBorder="0" applyAlignment="0" applyProtection="0"/>
  </cellStyleXfs>
  <cellXfs count="93">
    <xf numFmtId="0" fontId="0" fillId="0" borderId="0" xfId="0"/>
    <xf numFmtId="0" fontId="0" fillId="2" borderId="0" xfId="0" applyFont="1" applyFill="1"/>
    <xf numFmtId="0" fontId="0" fillId="2" borderId="0" xfId="0" applyFont="1" applyFill="1" applyAlignment="1">
      <alignment horizontal="center"/>
    </xf>
    <xf numFmtId="0" fontId="1" fillId="2" borderId="0" xfId="0" applyFont="1" applyFill="1" applyAlignment="1">
      <alignment vertical="top"/>
    </xf>
    <xf numFmtId="0" fontId="5" fillId="2" borderId="0" xfId="3" applyFont="1" applyFill="1" applyBorder="1" applyAlignment="1" applyProtection="1"/>
    <xf numFmtId="0" fontId="0" fillId="2" borderId="1" xfId="0" applyFont="1" applyFill="1" applyBorder="1"/>
    <xf numFmtId="0" fontId="6" fillId="2" borderId="0" xfId="0" applyFont="1" applyFill="1" applyAlignment="1">
      <alignment vertical="top"/>
    </xf>
    <xf numFmtId="0" fontId="0" fillId="3" borderId="0" xfId="0" applyFont="1" applyFill="1"/>
    <xf numFmtId="0" fontId="0" fillId="2" borderId="0" xfId="0" applyFont="1" applyFill="1"/>
    <xf numFmtId="0" fontId="0" fillId="2" borderId="0" xfId="0" applyFont="1" applyFill="1" applyAlignment="1">
      <alignment horizontal="left"/>
    </xf>
    <xf numFmtId="0" fontId="6" fillId="2" borderId="0" xfId="0" applyFont="1" applyFill="1"/>
    <xf numFmtId="164" fontId="0" fillId="2" borderId="0" xfId="0" applyNumberFormat="1" applyFont="1" applyFill="1" applyAlignment="1">
      <alignment horizontal="center"/>
    </xf>
    <xf numFmtId="164" fontId="0" fillId="2" borderId="0" xfId="0" applyNumberFormat="1" applyFont="1" applyFill="1"/>
    <xf numFmtId="0" fontId="0" fillId="4" borderId="0" xfId="0" applyFont="1" applyFill="1"/>
    <xf numFmtId="0" fontId="0" fillId="2" borderId="0" xfId="0" applyFont="1" applyFill="1" applyAlignment="1">
      <alignment vertical="top"/>
    </xf>
    <xf numFmtId="0" fontId="7" fillId="2" borderId="0" xfId="0" applyFont="1" applyFill="1" applyAlignment="1">
      <alignment vertical="top"/>
    </xf>
    <xf numFmtId="0" fontId="8" fillId="2" borderId="0" xfId="0" applyFont="1" applyFill="1" applyAlignment="1">
      <alignment vertical="top"/>
    </xf>
    <xf numFmtId="0" fontId="10" fillId="2" borderId="0" xfId="0" applyFont="1" applyFill="1" applyAlignment="1">
      <alignment vertical="top"/>
    </xf>
    <xf numFmtId="165" fontId="0" fillId="2" borderId="0" xfId="0" applyNumberFormat="1" applyFont="1" applyFill="1" applyAlignment="1">
      <alignment vertical="top"/>
    </xf>
    <xf numFmtId="0" fontId="11" fillId="2" borderId="0" xfId="0" applyFont="1" applyFill="1" applyAlignment="1">
      <alignment vertical="top"/>
    </xf>
    <xf numFmtId="0" fontId="0" fillId="2" borderId="1" xfId="0" applyFont="1" applyFill="1" applyBorder="1" applyAlignment="1">
      <alignment vertical="top"/>
    </xf>
    <xf numFmtId="0" fontId="0" fillId="3" borderId="0" xfId="0" applyFont="1" applyFill="1" applyAlignment="1">
      <alignment vertical="top"/>
    </xf>
    <xf numFmtId="0" fontId="7" fillId="2" borderId="0" xfId="0" applyFont="1" applyFill="1" applyAlignment="1">
      <alignment horizontal="center" vertical="top"/>
    </xf>
    <xf numFmtId="0" fontId="0" fillId="2" borderId="0" xfId="0" applyFont="1" applyFill="1" applyAlignment="1">
      <alignment vertical="top" wrapText="1"/>
    </xf>
    <xf numFmtId="0" fontId="0" fillId="5" borderId="0" xfId="0" applyFont="1" applyFill="1" applyAlignment="1">
      <alignment vertical="top"/>
    </xf>
    <xf numFmtId="2" fontId="0" fillId="5" borderId="0" xfId="0" applyNumberFormat="1" applyFont="1" applyFill="1" applyAlignment="1">
      <alignment vertical="top"/>
    </xf>
    <xf numFmtId="2" fontId="7" fillId="2" borderId="0" xfId="0" applyNumberFormat="1" applyFont="1" applyFill="1" applyAlignment="1">
      <alignment horizontal="center" vertical="top"/>
    </xf>
    <xf numFmtId="166" fontId="0" fillId="5" borderId="0" xfId="0" applyNumberFormat="1" applyFont="1" applyFill="1" applyAlignment="1">
      <alignment vertical="top"/>
    </xf>
    <xf numFmtId="0" fontId="7" fillId="2" borderId="0" xfId="0" applyFont="1" applyFill="1" applyAlignment="1">
      <alignment horizontal="left" vertical="top" wrapText="1"/>
    </xf>
    <xf numFmtId="1" fontId="0" fillId="5" borderId="0" xfId="0" applyNumberFormat="1" applyFont="1" applyFill="1" applyAlignment="1">
      <alignment vertical="top"/>
    </xf>
    <xf numFmtId="0" fontId="0" fillId="5" borderId="0" xfId="0" applyFont="1" applyFill="1" applyAlignment="1">
      <alignment horizontal="center" vertical="top"/>
    </xf>
    <xf numFmtId="0" fontId="7" fillId="2" borderId="0" xfId="0" applyFont="1" applyFill="1" applyAlignment="1">
      <alignment horizontal="left" vertical="top"/>
    </xf>
    <xf numFmtId="0" fontId="0" fillId="2" borderId="0" xfId="0" applyFont="1" applyFill="1" applyAlignment="1">
      <alignment horizontal="left" vertical="top"/>
    </xf>
    <xf numFmtId="166" fontId="0" fillId="6" borderId="0" xfId="0" applyNumberFormat="1" applyFont="1" applyFill="1" applyAlignment="1">
      <alignment horizontal="center" vertical="top"/>
    </xf>
    <xf numFmtId="0" fontId="0" fillId="2" borderId="0" xfId="0" applyFont="1" applyFill="1" applyAlignment="1">
      <alignment horizontal="center" vertical="top"/>
    </xf>
    <xf numFmtId="166" fontId="0" fillId="5" borderId="0" xfId="0" applyNumberFormat="1" applyFont="1" applyFill="1" applyAlignment="1">
      <alignment horizontal="center" vertical="top"/>
    </xf>
    <xf numFmtId="167" fontId="7" fillId="2" borderId="0" xfId="0" applyNumberFormat="1" applyFont="1" applyFill="1" applyAlignment="1">
      <alignment horizontal="center" vertical="top"/>
    </xf>
    <xf numFmtId="0" fontId="12" fillId="2" borderId="0" xfId="0" applyFont="1" applyFill="1" applyAlignment="1">
      <alignment vertical="top"/>
    </xf>
    <xf numFmtId="0" fontId="0" fillId="2" borderId="0" xfId="0" applyFill="1" applyAlignment="1">
      <alignment vertical="top"/>
    </xf>
    <xf numFmtId="0" fontId="0" fillId="2" borderId="0" xfId="0" applyFill="1" applyAlignment="1">
      <alignment horizontal="center" vertical="top"/>
    </xf>
    <xf numFmtId="0" fontId="0" fillId="2" borderId="2" xfId="0" applyFont="1" applyFill="1" applyBorder="1" applyAlignment="1">
      <alignment vertical="top"/>
    </xf>
    <xf numFmtId="0" fontId="0" fillId="2" borderId="0" xfId="0" applyFont="1" applyFill="1" applyAlignment="1">
      <alignment horizontal="left" vertical="top" wrapText="1"/>
    </xf>
    <xf numFmtId="0" fontId="0" fillId="2" borderId="0" xfId="0" applyFont="1" applyFill="1" applyAlignment="1">
      <alignment horizontal="center" vertical="top" wrapText="1"/>
    </xf>
    <xf numFmtId="168" fontId="0" fillId="2" borderId="0" xfId="0" applyNumberFormat="1" applyFont="1" applyFill="1" applyAlignment="1">
      <alignment horizontal="center" vertical="top"/>
    </xf>
    <xf numFmtId="10" fontId="0" fillId="5" borderId="0" xfId="1" applyNumberFormat="1" applyFont="1" applyFill="1" applyBorder="1" applyAlignment="1" applyProtection="1">
      <alignment horizontal="center" vertical="top"/>
    </xf>
    <xf numFmtId="10" fontId="0" fillId="2" borderId="0" xfId="0" applyNumberFormat="1" applyFill="1" applyAlignment="1">
      <alignment horizontal="center" vertical="top"/>
    </xf>
    <xf numFmtId="0" fontId="0" fillId="2" borderId="0" xfId="0" applyFill="1" applyAlignment="1">
      <alignment vertical="top" wrapText="1"/>
    </xf>
    <xf numFmtId="0" fontId="0" fillId="2" borderId="0" xfId="0" applyFont="1" applyFill="1" applyAlignment="1">
      <alignment horizontal="right" vertical="top"/>
    </xf>
    <xf numFmtId="2" fontId="0" fillId="2" borderId="0" xfId="0" applyNumberFormat="1" applyFill="1" applyAlignment="1">
      <alignment vertical="top"/>
    </xf>
    <xf numFmtId="169" fontId="0" fillId="2" borderId="0" xfId="0" applyNumberFormat="1" applyFill="1" applyAlignment="1">
      <alignment horizontal="center" vertical="top"/>
    </xf>
    <xf numFmtId="0" fontId="13" fillId="2" borderId="0" xfId="0" applyFont="1" applyFill="1" applyAlignment="1">
      <alignment vertical="top"/>
    </xf>
    <xf numFmtId="0" fontId="14" fillId="2" borderId="0" xfId="0" applyFont="1" applyFill="1" applyAlignment="1">
      <alignment vertical="top"/>
    </xf>
    <xf numFmtId="9" fontId="0" fillId="2" borderId="0" xfId="0" applyNumberFormat="1" applyFont="1" applyFill="1" applyAlignment="1">
      <alignment horizontal="center" vertical="top"/>
    </xf>
    <xf numFmtId="0" fontId="0" fillId="2" borderId="0" xfId="0" applyFont="1" applyFill="1" applyAlignment="1">
      <alignment horizontal="center" vertical="top"/>
    </xf>
    <xf numFmtId="10" fontId="0" fillId="2" borderId="0" xfId="0" applyNumberFormat="1" applyFont="1" applyFill="1" applyAlignment="1">
      <alignment horizontal="center" vertical="top"/>
    </xf>
    <xf numFmtId="9" fontId="0" fillId="2" borderId="0" xfId="0" applyNumberFormat="1" applyFont="1" applyFill="1" applyAlignment="1">
      <alignment horizontal="left" vertical="top"/>
    </xf>
    <xf numFmtId="9" fontId="0" fillId="2" borderId="0" xfId="0" applyNumberFormat="1" applyFont="1" applyFill="1" applyAlignment="1">
      <alignment vertical="top"/>
    </xf>
    <xf numFmtId="0" fontId="0" fillId="2" borderId="1" xfId="0" applyFont="1" applyFill="1" applyBorder="1" applyAlignment="1">
      <alignment horizontal="center" vertical="top"/>
    </xf>
    <xf numFmtId="0" fontId="0" fillId="2" borderId="1" xfId="0" applyFont="1" applyFill="1" applyBorder="1" applyAlignment="1">
      <alignment horizontal="left" vertical="top"/>
    </xf>
    <xf numFmtId="168" fontId="0" fillId="2" borderId="0" xfId="0" applyNumberFormat="1" applyFill="1" applyAlignment="1">
      <alignment horizontal="center" vertical="top"/>
    </xf>
    <xf numFmtId="169" fontId="0" fillId="2" borderId="0" xfId="1" applyNumberFormat="1" applyFont="1" applyFill="1" applyBorder="1" applyAlignment="1" applyProtection="1">
      <alignment horizontal="center" vertical="top"/>
    </xf>
    <xf numFmtId="168" fontId="0" fillId="2" borderId="0" xfId="1" applyNumberFormat="1" applyFont="1" applyFill="1" applyBorder="1" applyAlignment="1" applyProtection="1">
      <alignment horizontal="center" vertical="top"/>
    </xf>
    <xf numFmtId="167" fontId="0" fillId="2" borderId="0" xfId="0" applyNumberFormat="1" applyFont="1" applyFill="1" applyAlignment="1">
      <alignment horizontal="right" vertical="top"/>
    </xf>
    <xf numFmtId="0" fontId="15" fillId="2" borderId="0" xfId="0" applyFont="1" applyFill="1" applyAlignment="1">
      <alignment horizontal="left" vertical="top"/>
    </xf>
    <xf numFmtId="170" fontId="0" fillId="2" borderId="0" xfId="1" applyNumberFormat="1" applyFont="1" applyFill="1" applyBorder="1" applyAlignment="1" applyProtection="1">
      <alignment horizontal="left" vertical="top" wrapText="1"/>
    </xf>
    <xf numFmtId="170" fontId="0" fillId="2" borderId="0" xfId="1" applyNumberFormat="1" applyFont="1" applyFill="1" applyBorder="1" applyAlignment="1" applyProtection="1">
      <alignment horizontal="center" vertical="top"/>
    </xf>
    <xf numFmtId="10" fontId="0" fillId="2" borderId="0" xfId="1" applyNumberFormat="1" applyFont="1" applyFill="1" applyBorder="1" applyAlignment="1" applyProtection="1">
      <alignment horizontal="center" vertical="top"/>
    </xf>
    <xf numFmtId="0" fontId="0" fillId="2" borderId="0" xfId="0" applyFont="1" applyFill="1" applyAlignment="1">
      <alignment horizontal="left" vertical="top" wrapText="1"/>
    </xf>
    <xf numFmtId="10" fontId="0" fillId="2" borderId="0" xfId="0" applyNumberFormat="1" applyFont="1" applyFill="1" applyAlignment="1">
      <alignment vertical="top"/>
    </xf>
    <xf numFmtId="0" fontId="5" fillId="2" borderId="0" xfId="2" applyFont="1" applyFill="1" applyBorder="1" applyAlignment="1" applyProtection="1">
      <alignment vertical="top"/>
    </xf>
    <xf numFmtId="0" fontId="0" fillId="2" borderId="0" xfId="0" applyFont="1" applyFill="1" applyBorder="1" applyAlignment="1">
      <alignment vertical="top"/>
    </xf>
    <xf numFmtId="0" fontId="0" fillId="2" borderId="0" xfId="0" applyFont="1" applyFill="1" applyAlignment="1">
      <alignment horizontal="right" vertical="top" wrapText="1"/>
    </xf>
    <xf numFmtId="170" fontId="0" fillId="2" borderId="0" xfId="1" applyNumberFormat="1" applyFont="1" applyFill="1" applyBorder="1" applyAlignment="1" applyProtection="1">
      <alignment vertical="top"/>
    </xf>
    <xf numFmtId="171" fontId="0" fillId="2" borderId="0" xfId="1" applyNumberFormat="1" applyFont="1" applyFill="1" applyBorder="1" applyAlignment="1" applyProtection="1">
      <alignment vertical="top"/>
    </xf>
    <xf numFmtId="169" fontId="0" fillId="2" borderId="0" xfId="1" applyNumberFormat="1" applyFont="1" applyFill="1" applyBorder="1" applyAlignment="1" applyProtection="1">
      <alignment horizontal="right" vertical="top"/>
    </xf>
    <xf numFmtId="170" fontId="0" fillId="2" borderId="0" xfId="1" applyNumberFormat="1" applyFont="1" applyFill="1" applyBorder="1" applyAlignment="1" applyProtection="1">
      <alignment horizontal="right" vertical="top"/>
    </xf>
    <xf numFmtId="166" fontId="0" fillId="2" borderId="0" xfId="0" applyNumberFormat="1" applyFont="1" applyFill="1" applyAlignment="1">
      <alignment horizontal="left" vertical="top"/>
    </xf>
    <xf numFmtId="0" fontId="16" fillId="2" borderId="0" xfId="0" applyFont="1" applyFill="1" applyAlignment="1">
      <alignment vertical="top"/>
    </xf>
    <xf numFmtId="0" fontId="0" fillId="2" borderId="1" xfId="0" applyFill="1" applyBorder="1" applyAlignment="1">
      <alignment horizontal="center" vertical="top"/>
    </xf>
    <xf numFmtId="10" fontId="0" fillId="2" borderId="0" xfId="1" applyNumberFormat="1" applyFont="1" applyFill="1" applyBorder="1" applyAlignment="1" applyProtection="1">
      <alignment horizontal="left" vertical="top"/>
    </xf>
    <xf numFmtId="0" fontId="0" fillId="2" borderId="0" xfId="0" applyFill="1" applyAlignment="1">
      <alignment horizontal="left" vertical="top"/>
    </xf>
    <xf numFmtId="0" fontId="0" fillId="2" borderId="1" xfId="0" applyFont="1" applyFill="1" applyBorder="1" applyAlignment="1">
      <alignment horizontal="right" vertical="top"/>
    </xf>
    <xf numFmtId="172" fontId="0" fillId="2" borderId="0" xfId="1" applyNumberFormat="1" applyFont="1" applyFill="1" applyBorder="1" applyAlignment="1" applyProtection="1">
      <alignment horizontal="center"/>
    </xf>
    <xf numFmtId="0" fontId="8" fillId="2" borderId="0" xfId="0" applyFont="1" applyFill="1" applyAlignment="1"/>
    <xf numFmtId="0" fontId="0" fillId="2" borderId="1" xfId="0" applyFont="1" applyFill="1" applyBorder="1" applyAlignment="1">
      <alignment horizontal="right"/>
    </xf>
    <xf numFmtId="0" fontId="0" fillId="2" borderId="1" xfId="0" applyFont="1" applyFill="1" applyBorder="1" applyAlignment="1"/>
    <xf numFmtId="0" fontId="0" fillId="2" borderId="0" xfId="0" applyFont="1" applyFill="1" applyAlignment="1">
      <alignment horizontal="right"/>
    </xf>
    <xf numFmtId="0" fontId="0" fillId="2" borderId="0" xfId="1" applyNumberFormat="1" applyFont="1" applyFill="1" applyBorder="1" applyAlignment="1" applyProtection="1">
      <alignment horizontal="center"/>
    </xf>
    <xf numFmtId="0" fontId="0" fillId="2" borderId="0" xfId="1" applyNumberFormat="1" applyFont="1" applyFill="1" applyBorder="1" applyAlignment="1" applyProtection="1">
      <alignment horizontal="left" wrapText="1"/>
    </xf>
    <xf numFmtId="10" fontId="0" fillId="2" borderId="0" xfId="0" applyNumberFormat="1" applyFont="1" applyFill="1" applyAlignment="1">
      <alignment horizontal="center"/>
    </xf>
    <xf numFmtId="10" fontId="0" fillId="2" borderId="0" xfId="0" applyNumberFormat="1" applyFont="1" applyFill="1"/>
    <xf numFmtId="0" fontId="0" fillId="2" borderId="1" xfId="0" applyFont="1" applyFill="1" applyBorder="1" applyAlignment="1">
      <alignment horizontal="center" vertical="top" wrapText="1"/>
    </xf>
    <xf numFmtId="164" fontId="0" fillId="2" borderId="0" xfId="0" applyNumberFormat="1" applyFont="1" applyFill="1" applyAlignment="1">
      <alignment horizontal="left" vertical="top"/>
    </xf>
  </cellXfs>
  <cellStyles count="4">
    <cellStyle name="Erklärender Text" xfId="3" builtinId="53" customBuiltin="1"/>
    <cellStyle name="Link" xfId="2" builtinId="8"/>
    <cellStyle name="Prozent" xfId="1" builtinId="5"/>
    <cellStyle name="Standard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1F497D"/>
      <rgbColor rgb="FFFF00FF"/>
      <rgbColor rgb="FFE6E6E6"/>
      <rgbColor rgb="FFB3B3B3"/>
      <rgbColor rgb="FF999999"/>
      <rgbColor rgb="FF800000"/>
      <rgbColor rgb="FF004586"/>
      <rgbColor rgb="FF0000FF"/>
      <rgbColor rgb="FF00CCFF"/>
      <rgbColor rgb="FFE6E6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FF420E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c:style val="2"/>
  <c:chart>
    <c:title>
      <c:tx>
        <c:rich>
          <a:bodyPr/>
          <a:lstStyle/>
          <a:p>
            <a:pPr>
              <a:defRPr sz="1300" spc="-1">
                <a:solidFill>
                  <a:srgbClr val="000000"/>
                </a:solidFill>
                <a:latin typeface="Arial"/>
              </a:defRPr>
            </a:pPr>
            <a:r>
              <a:rPr sz="1300" spc="-1">
                <a:solidFill>
                  <a:srgbClr val="000000"/>
                </a:solidFill>
                <a:latin typeface="Arial"/>
              </a:rPr>
              <a:t>Swaption Calibration
Implied Volatility</a:t>
            </a:r>
          </a:p>
        </c:rich>
      </c:tx>
      <c:layout>
        <c:manualLayout>
          <c:xMode val="edge"/>
          <c:yMode val="edge"/>
          <c:x val="0.37739163164167899"/>
          <c:y val="4.5092838196286497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3154758170754699"/>
          <c:y val="0.26823607427055701"/>
          <c:w val="0.83865504046170303"/>
          <c:h val="0.49160035366931898"/>
        </c:manualLayout>
      </c:layout>
      <c:lineChart>
        <c:grouping val="standard"/>
        <c:varyColors val="1"/>
        <c:ser>
          <c:idx val="0"/>
          <c:order val="0"/>
          <c:tx>
            <c:strRef>
              <c:f>Swaptions!$O$9</c:f>
              <c:strCache>
                <c:ptCount val="1"/>
                <c:pt idx="0">
                  <c:v>market data</c:v>
                </c:pt>
              </c:strCache>
            </c:strRef>
          </c:tx>
          <c:spPr>
            <a:ln w="37800">
              <a:solidFill>
                <a:srgbClr val="FF420E"/>
              </a:solidFill>
              <a:round/>
            </a:ln>
          </c:spPr>
          <c:marker>
            <c:symbol val="diamond"/>
            <c:size val="9"/>
            <c:spPr>
              <a:solidFill>
                <a:srgbClr val="FF420E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Swaptions!$O$11:$O$49</c:f>
              <c:numCache>
                <c:formatCode>General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0.38100000000000001</c:v>
                </c:pt>
                <c:pt idx="4">
                  <c:v>#N/A</c:v>
                </c:pt>
                <c:pt idx="5">
                  <c:v>0.33200000000000002</c:v>
                </c:pt>
                <c:pt idx="6">
                  <c:v>#N/A</c:v>
                </c:pt>
                <c:pt idx="7">
                  <c:v>0.29199999999999998</c:v>
                </c:pt>
                <c:pt idx="8">
                  <c:v>#N/A</c:v>
                </c:pt>
                <c:pt idx="9">
                  <c:v>0.26200000000000001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0.216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0.215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0.183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Swaptions!$M$9</c:f>
              <c:strCache>
                <c:ptCount val="1"/>
                <c:pt idx="0">
                  <c:v>model</c:v>
                </c:pt>
              </c:strCache>
            </c:strRef>
          </c:tx>
          <c:spPr>
            <a:ln w="37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Swaptions!$M$11:$M$49</c:f>
              <c:numCache>
                <c:formatCode>0.00%</c:formatCode>
                <c:ptCount val="39"/>
                <c:pt idx="0">
                  <c:v>0.43204101306245607</c:v>
                </c:pt>
                <c:pt idx="1">
                  <c:v>0.36776205605769013</c:v>
                </c:pt>
                <c:pt idx="2">
                  <c:v>0.32667742998990063</c:v>
                </c:pt>
                <c:pt idx="3">
                  <c:v>0.29720802297808013</c:v>
                </c:pt>
                <c:pt idx="4">
                  <c:v>0.28195197123843457</c:v>
                </c:pt>
                <c:pt idx="5">
                  <c:v>0.26994578052945351</c:v>
                </c:pt>
                <c:pt idx="6">
                  <c:v>0.25859875735129273</c:v>
                </c:pt>
                <c:pt idx="7">
                  <c:v>0.25192401278215054</c:v>
                </c:pt>
                <c:pt idx="8">
                  <c:v>0.23942688465066489</c:v>
                </c:pt>
                <c:pt idx="9">
                  <c:v>0.23640570809785219</c:v>
                </c:pt>
                <c:pt idx="10">
                  <c:v>0.22649396529290255</c:v>
                </c:pt>
                <c:pt idx="11">
                  <c:v>0.22200957963498363</c:v>
                </c:pt>
                <c:pt idx="12">
                  <c:v>0.217955610687186</c:v>
                </c:pt>
                <c:pt idx="13">
                  <c:v>0.21145461124632098</c:v>
                </c:pt>
                <c:pt idx="14">
                  <c:v>0.20803659984161815</c:v>
                </c:pt>
                <c:pt idx="15">
                  <c:v>0.20990097210479688</c:v>
                </c:pt>
                <c:pt idx="16">
                  <c:v>0.20695442532053177</c:v>
                </c:pt>
                <c:pt idx="17">
                  <c:v>0.20556712802248647</c:v>
                </c:pt>
                <c:pt idx="18">
                  <c:v>0.20325900507320496</c:v>
                </c:pt>
                <c:pt idx="19">
                  <c:v>0.2013868406415554</c:v>
                </c:pt>
                <c:pt idx="20">
                  <c:v>0.19803477476472794</c:v>
                </c:pt>
                <c:pt idx="21">
                  <c:v>0.19658296470692971</c:v>
                </c:pt>
                <c:pt idx="22">
                  <c:v>0.19429761052370043</c:v>
                </c:pt>
                <c:pt idx="23">
                  <c:v>0.19186603733304386</c:v>
                </c:pt>
                <c:pt idx="24">
                  <c:v>0.18752544083033892</c:v>
                </c:pt>
                <c:pt idx="25">
                  <c:v>0.18474878443112253</c:v>
                </c:pt>
                <c:pt idx="26">
                  <c:v>0.18517391832804006</c:v>
                </c:pt>
                <c:pt idx="27">
                  <c:v>0.18406770902413871</c:v>
                </c:pt>
                <c:pt idx="28">
                  <c:v>0.18406090668214581</c:v>
                </c:pt>
                <c:pt idx="29">
                  <c:v>0.18331602746830652</c:v>
                </c:pt>
                <c:pt idx="30">
                  <c:v>0.18398224842312036</c:v>
                </c:pt>
                <c:pt idx="31">
                  <c:v>0.18089052667496794</c:v>
                </c:pt>
                <c:pt idx="32">
                  <c:v>0.1837769243693422</c:v>
                </c:pt>
                <c:pt idx="33">
                  <c:v>0.18294986624735499</c:v>
                </c:pt>
                <c:pt idx="34">
                  <c:v>0.18260896930548606</c:v>
                </c:pt>
                <c:pt idx="35">
                  <c:v>0.18177744866526041</c:v>
                </c:pt>
                <c:pt idx="36">
                  <c:v>0.18039870529711288</c:v>
                </c:pt>
                <c:pt idx="37">
                  <c:v>0.1786192851510903</c:v>
                </c:pt>
                <c:pt idx="38">
                  <c:v>0.18045047836404282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marker val="1"/>
        <c:smooth val="0"/>
        <c:axId val="291704144"/>
        <c:axId val="291704704"/>
      </c:lineChart>
      <c:catAx>
        <c:axId val="2917041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00" spc="-1">
                    <a:solidFill>
                      <a:srgbClr val="000000"/>
                    </a:solidFill>
                    <a:latin typeface="Arial"/>
                  </a:defRPr>
                </a:pPr>
                <a:r>
                  <a:rPr sz="900" spc="-1">
                    <a:solidFill>
                      <a:srgbClr val="000000"/>
                    </a:solidFill>
                    <a:latin typeface="Arial"/>
                  </a:rPr>
                  <a:t>Swaption</a:t>
                </a:r>
              </a:p>
            </c:rich>
          </c:tx>
          <c:layout>
            <c:manualLayout>
              <c:xMode val="edge"/>
              <c:yMode val="edge"/>
              <c:x val="0.50034502226961897"/>
              <c:y val="0.84449602122015899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000" spc="-1">
                <a:solidFill>
                  <a:srgbClr val="000000"/>
                </a:solidFill>
                <a:latin typeface="Arial"/>
              </a:defRPr>
            </a:pPr>
            <a:endParaRPr lang="de-DE"/>
          </a:p>
        </c:txPr>
        <c:crossAx val="291704704"/>
        <c:crosses val="autoZero"/>
        <c:auto val="1"/>
        <c:lblAlgn val="ctr"/>
        <c:lblOffset val="100"/>
        <c:noMultiLvlLbl val="1"/>
      </c:catAx>
      <c:valAx>
        <c:axId val="29170470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sz="900" spc="-1">
                    <a:solidFill>
                      <a:srgbClr val="000000"/>
                    </a:solidFill>
                    <a:latin typeface="Arial"/>
                  </a:defRPr>
                </a:pPr>
                <a:r>
                  <a:rPr sz="900" spc="-1">
                    <a:solidFill>
                      <a:srgbClr val="000000"/>
                    </a:solidFill>
                    <a:latin typeface="Arial"/>
                  </a:rPr>
                  <a:t>Implied Volatility</a:t>
                </a:r>
              </a:p>
            </c:rich>
          </c:tx>
          <c:layout>
            <c:manualLayout>
              <c:xMode val="edge"/>
              <c:yMode val="edge"/>
              <c:x val="1.5745561758986299E-2"/>
              <c:y val="0.35621131741821399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000" spc="-1">
                <a:solidFill>
                  <a:srgbClr val="000000"/>
                </a:solidFill>
                <a:latin typeface="Arial"/>
              </a:defRPr>
            </a:pPr>
            <a:endParaRPr lang="de-DE"/>
          </a:p>
        </c:txPr>
        <c:crossAx val="291704144"/>
        <c:crossesAt val="1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layout>
        <c:manualLayout>
          <c:xMode val="edge"/>
          <c:yMode val="edge"/>
          <c:x val="0.38736591179976199"/>
          <c:y val="0.90240937223695905"/>
        </c:manualLayout>
      </c:layout>
      <c:overlay val="1"/>
      <c:spPr>
        <a:noFill/>
        <a:ln>
          <a:noFill/>
        </a:ln>
      </c:spPr>
    </c:legend>
    <c:plotVisOnly val="1"/>
    <c:dispBlanksAs val="gap"/>
    <c:showDLblsOverMax val="1"/>
  </c:chart>
  <c:spPr>
    <a:solidFill>
      <a:srgbClr val="FFFFFF"/>
    </a:solidFill>
    <a:ln>
      <a:noFill/>
    </a:ln>
  </c:sp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c:style val="2"/>
  <c:chart>
    <c:title>
      <c:tx>
        <c:rich>
          <a:bodyPr/>
          <a:lstStyle/>
          <a:p>
            <a:pPr>
              <a:defRPr sz="1300" spc="-1">
                <a:solidFill>
                  <a:srgbClr val="000000"/>
                </a:solidFill>
                <a:latin typeface="Arial"/>
              </a:defRPr>
            </a:pPr>
            <a:r>
              <a:rPr sz="1300" spc="-1">
                <a:solidFill>
                  <a:srgbClr val="000000"/>
                </a:solidFill>
                <a:latin typeface="Arial"/>
              </a:rPr>
              <a:t>Swaption Calibration
Value</a:t>
            </a:r>
          </a:p>
        </c:rich>
      </c:tx>
      <c:layout>
        <c:manualLayout>
          <c:xMode val="edge"/>
          <c:yMode val="edge"/>
          <c:x val="0.37739163164167899"/>
          <c:y val="4.5092838196286497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6341509315601299"/>
          <c:y val="0.268125552608311"/>
          <c:w val="0.80678752901323603"/>
          <c:h val="0.44584438549955802"/>
        </c:manualLayout>
      </c:layout>
      <c:lineChart>
        <c:grouping val="standard"/>
        <c:varyColors val="1"/>
        <c:ser>
          <c:idx val="0"/>
          <c:order val="0"/>
          <c:tx>
            <c:strRef>
              <c:f>'Swaption Smile'!$P$12</c:f>
              <c:strCache>
                <c:ptCount val="1"/>
                <c:pt idx="0">
                  <c:v>market data</c:v>
                </c:pt>
              </c:strCache>
            </c:strRef>
          </c:tx>
          <c:spPr>
            <a:ln w="37800">
              <a:solidFill>
                <a:srgbClr val="FF420E"/>
              </a:solidFill>
              <a:round/>
            </a:ln>
          </c:spPr>
          <c:marker>
            <c:symbol val="diamond"/>
            <c:size val="9"/>
            <c:spPr>
              <a:solidFill>
                <a:srgbClr val="FF420E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'Swaption Smile'!$E$14:$E$52</c:f>
              <c:numCache>
                <c:formatCode>0.0%</c:formatCode>
                <c:ptCount val="39"/>
                <c:pt idx="0">
                  <c:v>1.4934720832044444E-2</c:v>
                </c:pt>
                <c:pt idx="1">
                  <c:v>1.5934720832044443E-2</c:v>
                </c:pt>
                <c:pt idx="2">
                  <c:v>1.6934720832044444E-2</c:v>
                </c:pt>
                <c:pt idx="3">
                  <c:v>1.7934720832044445E-2</c:v>
                </c:pt>
                <c:pt idx="4">
                  <c:v>1.8934720832044446E-2</c:v>
                </c:pt>
                <c:pt idx="5">
                  <c:v>1.9934720832044447E-2</c:v>
                </c:pt>
                <c:pt idx="6">
                  <c:v>2.0934720832044448E-2</c:v>
                </c:pt>
                <c:pt idx="7">
                  <c:v>2.1934720832044449E-2</c:v>
                </c:pt>
                <c:pt idx="8">
                  <c:v>2.2934720832044449E-2</c:v>
                </c:pt>
                <c:pt idx="9">
                  <c:v>2.393472083204445E-2</c:v>
                </c:pt>
                <c:pt idx="10">
                  <c:v>2.4934720832044451E-2</c:v>
                </c:pt>
                <c:pt idx="11">
                  <c:v>2.5934720832044452E-2</c:v>
                </c:pt>
                <c:pt idx="12">
                  <c:v>2.6934720832044453E-2</c:v>
                </c:pt>
                <c:pt idx="13">
                  <c:v>2.7934720832044454E-2</c:v>
                </c:pt>
                <c:pt idx="14">
                  <c:v>2.8934720832044455E-2</c:v>
                </c:pt>
                <c:pt idx="15">
                  <c:v>2.9934720832044456E-2</c:v>
                </c:pt>
                <c:pt idx="16">
                  <c:v>3.0934720832044457E-2</c:v>
                </c:pt>
                <c:pt idx="17">
                  <c:v>3.1934720832044454E-2</c:v>
                </c:pt>
                <c:pt idx="18">
                  <c:v>3.2934720832044455E-2</c:v>
                </c:pt>
                <c:pt idx="19">
                  <c:v>3.3934720832044456E-2</c:v>
                </c:pt>
                <c:pt idx="20">
                  <c:v>3.4934720832044457E-2</c:v>
                </c:pt>
                <c:pt idx="21">
                  <c:v>3.5934720832044457E-2</c:v>
                </c:pt>
                <c:pt idx="22">
                  <c:v>3.6934720832044458E-2</c:v>
                </c:pt>
                <c:pt idx="23">
                  <c:v>3.7934720832044459E-2</c:v>
                </c:pt>
                <c:pt idx="24">
                  <c:v>3.893472083204446E-2</c:v>
                </c:pt>
                <c:pt idx="25">
                  <c:v>3.9934720832044461E-2</c:v>
                </c:pt>
                <c:pt idx="26">
                  <c:v>4.0934720832044462E-2</c:v>
                </c:pt>
                <c:pt idx="27">
                  <c:v>4.1934720832044463E-2</c:v>
                </c:pt>
                <c:pt idx="28">
                  <c:v>4.2934720832044464E-2</c:v>
                </c:pt>
                <c:pt idx="29">
                  <c:v>4.3934720832044465E-2</c:v>
                </c:pt>
                <c:pt idx="30">
                  <c:v>4.4934720832044465E-2</c:v>
                </c:pt>
                <c:pt idx="31">
                  <c:v>4.5934720832044466E-2</c:v>
                </c:pt>
                <c:pt idx="32">
                  <c:v>4.6934720832044467E-2</c:v>
                </c:pt>
                <c:pt idx="33">
                  <c:v>4.7934720832044468E-2</c:v>
                </c:pt>
                <c:pt idx="34">
                  <c:v>4.8934720832044469E-2</c:v>
                </c:pt>
                <c:pt idx="35">
                  <c:v>4.993472083204447E-2</c:v>
                </c:pt>
                <c:pt idx="36">
                  <c:v>5.0934720832044471E-2</c:v>
                </c:pt>
                <c:pt idx="37">
                  <c:v>5.1934720832044472E-2</c:v>
                </c:pt>
                <c:pt idx="38">
                  <c:v>5.2934720832044473E-2</c:v>
                </c:pt>
              </c:numCache>
            </c:numRef>
          </c:cat>
          <c:val>
            <c:numRef>
              <c:f>'Swaption Smile'!$P$14:$P$52</c:f>
              <c:numCache>
                <c:formatCode>0.00%</c:formatCode>
                <c:ptCount val="39"/>
                <c:pt idx="0">
                  <c:v>5.3390038190019501E-2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3.79052792299409E-2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2.5583869252720406E-2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1.6600601569038798E-2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1.0544764062054819E-2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4.2574847901214125E-3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'Swaption Smile'!$J$12</c:f>
              <c:strCache>
                <c:ptCount val="1"/>
                <c:pt idx="0">
                  <c:v>model</c:v>
                </c:pt>
              </c:strCache>
            </c:strRef>
          </c:tx>
          <c:spPr>
            <a:ln w="37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'Swaption Smile'!$E$14:$E$52</c:f>
              <c:numCache>
                <c:formatCode>0.0%</c:formatCode>
                <c:ptCount val="39"/>
                <c:pt idx="0">
                  <c:v>1.4934720832044444E-2</c:v>
                </c:pt>
                <c:pt idx="1">
                  <c:v>1.5934720832044443E-2</c:v>
                </c:pt>
                <c:pt idx="2">
                  <c:v>1.6934720832044444E-2</c:v>
                </c:pt>
                <c:pt idx="3">
                  <c:v>1.7934720832044445E-2</c:v>
                </c:pt>
                <c:pt idx="4">
                  <c:v>1.8934720832044446E-2</c:v>
                </c:pt>
                <c:pt idx="5">
                  <c:v>1.9934720832044447E-2</c:v>
                </c:pt>
                <c:pt idx="6">
                  <c:v>2.0934720832044448E-2</c:v>
                </c:pt>
                <c:pt idx="7">
                  <c:v>2.1934720832044449E-2</c:v>
                </c:pt>
                <c:pt idx="8">
                  <c:v>2.2934720832044449E-2</c:v>
                </c:pt>
                <c:pt idx="9">
                  <c:v>2.393472083204445E-2</c:v>
                </c:pt>
                <c:pt idx="10">
                  <c:v>2.4934720832044451E-2</c:v>
                </c:pt>
                <c:pt idx="11">
                  <c:v>2.5934720832044452E-2</c:v>
                </c:pt>
                <c:pt idx="12">
                  <c:v>2.6934720832044453E-2</c:v>
                </c:pt>
                <c:pt idx="13">
                  <c:v>2.7934720832044454E-2</c:v>
                </c:pt>
                <c:pt idx="14">
                  <c:v>2.8934720832044455E-2</c:v>
                </c:pt>
                <c:pt idx="15">
                  <c:v>2.9934720832044456E-2</c:v>
                </c:pt>
                <c:pt idx="16">
                  <c:v>3.0934720832044457E-2</c:v>
                </c:pt>
                <c:pt idx="17">
                  <c:v>3.1934720832044454E-2</c:v>
                </c:pt>
                <c:pt idx="18">
                  <c:v>3.2934720832044455E-2</c:v>
                </c:pt>
                <c:pt idx="19">
                  <c:v>3.3934720832044456E-2</c:v>
                </c:pt>
                <c:pt idx="20">
                  <c:v>3.4934720832044457E-2</c:v>
                </c:pt>
                <c:pt idx="21">
                  <c:v>3.5934720832044457E-2</c:v>
                </c:pt>
                <c:pt idx="22">
                  <c:v>3.6934720832044458E-2</c:v>
                </c:pt>
                <c:pt idx="23">
                  <c:v>3.7934720832044459E-2</c:v>
                </c:pt>
                <c:pt idx="24">
                  <c:v>3.893472083204446E-2</c:v>
                </c:pt>
                <c:pt idx="25">
                  <c:v>3.9934720832044461E-2</c:v>
                </c:pt>
                <c:pt idx="26">
                  <c:v>4.0934720832044462E-2</c:v>
                </c:pt>
                <c:pt idx="27">
                  <c:v>4.1934720832044463E-2</c:v>
                </c:pt>
                <c:pt idx="28">
                  <c:v>4.2934720832044464E-2</c:v>
                </c:pt>
                <c:pt idx="29">
                  <c:v>4.3934720832044465E-2</c:v>
                </c:pt>
                <c:pt idx="30">
                  <c:v>4.4934720832044465E-2</c:v>
                </c:pt>
                <c:pt idx="31">
                  <c:v>4.5934720832044466E-2</c:v>
                </c:pt>
                <c:pt idx="32">
                  <c:v>4.6934720832044467E-2</c:v>
                </c:pt>
                <c:pt idx="33">
                  <c:v>4.7934720832044468E-2</c:v>
                </c:pt>
                <c:pt idx="34">
                  <c:v>4.8934720832044469E-2</c:v>
                </c:pt>
                <c:pt idx="35">
                  <c:v>4.993472083204447E-2</c:v>
                </c:pt>
                <c:pt idx="36">
                  <c:v>5.0934720832044471E-2</c:v>
                </c:pt>
                <c:pt idx="37">
                  <c:v>5.1934720832044472E-2</c:v>
                </c:pt>
                <c:pt idx="38">
                  <c:v>5.2934720832044473E-2</c:v>
                </c:pt>
              </c:numCache>
            </c:numRef>
          </c:cat>
          <c:val>
            <c:numRef>
              <c:f>'Swaption Smile'!$J$14:$J$52</c:f>
              <c:numCache>
                <c:formatCode>0.000%</c:formatCode>
                <c:ptCount val="39"/>
                <c:pt idx="0">
                  <c:v>4.3185075637219988E-2</c:v>
                </c:pt>
                <c:pt idx="1">
                  <c:v>4.0336657922826043E-2</c:v>
                </c:pt>
                <c:pt idx="2">
                  <c:v>3.7647844232316131E-2</c:v>
                </c:pt>
                <c:pt idx="3">
                  <c:v>3.5122273221420607E-2</c:v>
                </c:pt>
                <c:pt idx="4">
                  <c:v>3.2752696086504308E-2</c:v>
                </c:pt>
                <c:pt idx="5">
                  <c:v>3.0534044872457939E-2</c:v>
                </c:pt>
                <c:pt idx="6">
                  <c:v>2.8457783194881171E-2</c:v>
                </c:pt>
                <c:pt idx="7">
                  <c:v>2.6526115153244451E-2</c:v>
                </c:pt>
                <c:pt idx="8">
                  <c:v>2.4720390608247735E-2</c:v>
                </c:pt>
                <c:pt idx="9">
                  <c:v>2.3039588787719698E-2</c:v>
                </c:pt>
                <c:pt idx="10">
                  <c:v>2.1482654194008872E-2</c:v>
                </c:pt>
                <c:pt idx="11">
                  <c:v>2.0033141335358124E-2</c:v>
                </c:pt>
                <c:pt idx="12">
                  <c:v>1.8691937859108516E-2</c:v>
                </c:pt>
                <c:pt idx="13">
                  <c:v>1.7446450455307565E-2</c:v>
                </c:pt>
                <c:pt idx="14">
                  <c:v>1.6290840925745891E-2</c:v>
                </c:pt>
                <c:pt idx="15">
                  <c:v>1.5220884804600876E-2</c:v>
                </c:pt>
                <c:pt idx="16">
                  <c:v>1.4221880009716557E-2</c:v>
                </c:pt>
                <c:pt idx="17">
                  <c:v>1.3300581772822196E-2</c:v>
                </c:pt>
                <c:pt idx="18">
                  <c:v>1.2445791725246402E-2</c:v>
                </c:pt>
                <c:pt idx="19">
                  <c:v>1.1651340294229649E-2</c:v>
                </c:pt>
                <c:pt idx="20">
                  <c:v>1.0908585647210159E-2</c:v>
                </c:pt>
                <c:pt idx="21">
                  <c:v>1.0213337825982591E-2</c:v>
                </c:pt>
                <c:pt idx="22">
                  <c:v>9.5696478285794903E-3</c:v>
                </c:pt>
                <c:pt idx="23">
                  <c:v>8.9708225212478086E-3</c:v>
                </c:pt>
                <c:pt idx="24">
                  <c:v>8.4134123077390724E-3</c:v>
                </c:pt>
                <c:pt idx="25">
                  <c:v>7.8914496391233203E-3</c:v>
                </c:pt>
                <c:pt idx="26">
                  <c:v>7.4028387900774021E-3</c:v>
                </c:pt>
                <c:pt idx="27">
                  <c:v>6.9428926505666795E-3</c:v>
                </c:pt>
                <c:pt idx="28">
                  <c:v>6.5169713965789328E-3</c:v>
                </c:pt>
                <c:pt idx="29">
                  <c:v>6.1177870344018698E-3</c:v>
                </c:pt>
                <c:pt idx="30">
                  <c:v>5.7449891923931715E-3</c:v>
                </c:pt>
                <c:pt idx="31">
                  <c:v>5.4009063461200497E-3</c:v>
                </c:pt>
                <c:pt idx="32">
                  <c:v>5.0823810193535547E-3</c:v>
                </c:pt>
                <c:pt idx="33">
                  <c:v>4.7851072600923186E-3</c:v>
                </c:pt>
                <c:pt idx="34">
                  <c:v>4.5061654598726646E-3</c:v>
                </c:pt>
                <c:pt idx="35">
                  <c:v>4.2445547382731416E-3</c:v>
                </c:pt>
                <c:pt idx="36">
                  <c:v>4.0010510660688373E-3</c:v>
                </c:pt>
                <c:pt idx="37">
                  <c:v>3.7726311239823745E-3</c:v>
                </c:pt>
                <c:pt idx="38">
                  <c:v>3.557515444946605E-3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marker val="1"/>
        <c:smooth val="0"/>
        <c:axId val="291707504"/>
        <c:axId val="291708064"/>
      </c:lineChart>
      <c:catAx>
        <c:axId val="2917075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00" spc="-1">
                    <a:solidFill>
                      <a:srgbClr val="000000"/>
                    </a:solidFill>
                    <a:latin typeface="Arial"/>
                  </a:defRPr>
                </a:pPr>
                <a:r>
                  <a:rPr sz="900" spc="-1">
                    <a:solidFill>
                      <a:srgbClr val="000000"/>
                    </a:solidFill>
                    <a:latin typeface="Arial"/>
                  </a:rPr>
                  <a:t>Strike Swaprate</a:t>
                </a:r>
              </a:p>
            </c:rich>
          </c:tx>
          <c:layout>
            <c:manualLayout>
              <c:xMode val="edge"/>
              <c:yMode val="edge"/>
              <c:x val="0.485477699015118"/>
              <c:y val="0.87654730327144104"/>
            </c:manualLayout>
          </c:layout>
          <c:overlay val="0"/>
        </c:title>
        <c:numFmt formatCode="0.0%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000" spc="-1">
                <a:solidFill>
                  <a:srgbClr val="000000"/>
                </a:solidFill>
                <a:latin typeface="Arial"/>
              </a:defRPr>
            </a:pPr>
            <a:endParaRPr lang="de-DE"/>
          </a:p>
        </c:txPr>
        <c:crossAx val="291708064"/>
        <c:crosses val="autoZero"/>
        <c:auto val="1"/>
        <c:lblAlgn val="ctr"/>
        <c:lblOffset val="100"/>
        <c:noMultiLvlLbl val="1"/>
      </c:catAx>
      <c:valAx>
        <c:axId val="291708064"/>
        <c:scaling>
          <c:orientation val="minMax"/>
          <c:min val="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sz="900" spc="-1">
                    <a:solidFill>
                      <a:srgbClr val="000000"/>
                    </a:solidFill>
                    <a:latin typeface="Arial"/>
                  </a:defRPr>
                </a:pPr>
                <a:r>
                  <a:rPr sz="900" spc="-1">
                    <a:solidFill>
                      <a:srgbClr val="000000"/>
                    </a:solidFill>
                    <a:latin typeface="Arial"/>
                  </a:rPr>
                  <a:t>Value</a:t>
                </a:r>
              </a:p>
            </c:rich>
          </c:tx>
          <c:layout>
            <c:manualLayout>
              <c:xMode val="edge"/>
              <c:yMode val="edge"/>
              <c:x val="1.5745561758986299E-2"/>
              <c:y val="0.43423961096374902"/>
            </c:manualLayout>
          </c:layout>
          <c:overlay val="0"/>
        </c:title>
        <c:numFmt formatCode="0.00%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000" spc="-1">
                <a:solidFill>
                  <a:srgbClr val="000000"/>
                </a:solidFill>
                <a:latin typeface="Arial"/>
              </a:defRPr>
            </a:pPr>
            <a:endParaRPr lang="de-DE"/>
          </a:p>
        </c:txPr>
        <c:crossAx val="291707504"/>
        <c:crossesAt val="1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layout>
        <c:manualLayout>
          <c:xMode val="edge"/>
          <c:yMode val="edge"/>
          <c:x val="0.40292327959350099"/>
          <c:y val="0.90240937223695905"/>
        </c:manualLayout>
      </c:layout>
      <c:overlay val="1"/>
      <c:spPr>
        <a:noFill/>
        <a:ln>
          <a:noFill/>
        </a:ln>
      </c:spPr>
    </c:legend>
    <c:plotVisOnly val="1"/>
    <c:dispBlanksAs val="gap"/>
    <c:showDLblsOverMax val="1"/>
  </c:chart>
  <c:spPr>
    <a:solidFill>
      <a:srgbClr val="FFFFFF"/>
    </a:solidFill>
    <a:ln>
      <a:noFill/>
    </a:ln>
  </c:spPr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c:style val="2"/>
  <c:chart>
    <c:title>
      <c:tx>
        <c:rich>
          <a:bodyPr/>
          <a:lstStyle/>
          <a:p>
            <a:pPr>
              <a:defRPr sz="1300" spc="-1">
                <a:solidFill>
                  <a:srgbClr val="000000"/>
                </a:solidFill>
                <a:latin typeface="Arial"/>
              </a:defRPr>
            </a:pPr>
            <a:r>
              <a:rPr sz="1300" spc="-1">
                <a:solidFill>
                  <a:srgbClr val="000000"/>
                </a:solidFill>
                <a:latin typeface="Arial"/>
              </a:rPr>
              <a:t>Swaption Calibration
Implied Volatility</a:t>
            </a:r>
          </a:p>
        </c:rich>
      </c:tx>
      <c:layout>
        <c:manualLayout>
          <c:xMode val="edge"/>
          <c:yMode val="edge"/>
          <c:x val="0.37739163164167899"/>
          <c:y val="4.5232815964523297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6341509315601299"/>
          <c:y val="0.268736141906874"/>
          <c:w val="0.80678752901323603"/>
          <c:h val="0.44445676274944601"/>
        </c:manualLayout>
      </c:layout>
      <c:lineChart>
        <c:grouping val="standard"/>
        <c:varyColors val="1"/>
        <c:ser>
          <c:idx val="0"/>
          <c:order val="0"/>
          <c:tx>
            <c:strRef>
              <c:f>'Swaption Smile'!$O$12</c:f>
              <c:strCache>
                <c:ptCount val="1"/>
                <c:pt idx="0">
                  <c:v>market data</c:v>
                </c:pt>
              </c:strCache>
            </c:strRef>
          </c:tx>
          <c:spPr>
            <a:ln w="37800">
              <a:solidFill>
                <a:srgbClr val="FF420E"/>
              </a:solidFill>
              <a:round/>
            </a:ln>
          </c:spPr>
          <c:marker>
            <c:symbol val="diamond"/>
            <c:size val="9"/>
            <c:spPr>
              <a:solidFill>
                <a:srgbClr val="FF420E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'Swaption Smile'!$E$14:$E$52</c:f>
              <c:numCache>
                <c:formatCode>0.0%</c:formatCode>
                <c:ptCount val="39"/>
                <c:pt idx="0">
                  <c:v>1.4934720832044444E-2</c:v>
                </c:pt>
                <c:pt idx="1">
                  <c:v>1.5934720832044443E-2</c:v>
                </c:pt>
                <c:pt idx="2">
                  <c:v>1.6934720832044444E-2</c:v>
                </c:pt>
                <c:pt idx="3">
                  <c:v>1.7934720832044445E-2</c:v>
                </c:pt>
                <c:pt idx="4">
                  <c:v>1.8934720832044446E-2</c:v>
                </c:pt>
                <c:pt idx="5">
                  <c:v>1.9934720832044447E-2</c:v>
                </c:pt>
                <c:pt idx="6">
                  <c:v>2.0934720832044448E-2</c:v>
                </c:pt>
                <c:pt idx="7">
                  <c:v>2.1934720832044449E-2</c:v>
                </c:pt>
                <c:pt idx="8">
                  <c:v>2.2934720832044449E-2</c:v>
                </c:pt>
                <c:pt idx="9">
                  <c:v>2.393472083204445E-2</c:v>
                </c:pt>
                <c:pt idx="10">
                  <c:v>2.4934720832044451E-2</c:v>
                </c:pt>
                <c:pt idx="11">
                  <c:v>2.5934720832044452E-2</c:v>
                </c:pt>
                <c:pt idx="12">
                  <c:v>2.6934720832044453E-2</c:v>
                </c:pt>
                <c:pt idx="13">
                  <c:v>2.7934720832044454E-2</c:v>
                </c:pt>
                <c:pt idx="14">
                  <c:v>2.8934720832044455E-2</c:v>
                </c:pt>
                <c:pt idx="15">
                  <c:v>2.9934720832044456E-2</c:v>
                </c:pt>
                <c:pt idx="16">
                  <c:v>3.0934720832044457E-2</c:v>
                </c:pt>
                <c:pt idx="17">
                  <c:v>3.1934720832044454E-2</c:v>
                </c:pt>
                <c:pt idx="18">
                  <c:v>3.2934720832044455E-2</c:v>
                </c:pt>
                <c:pt idx="19">
                  <c:v>3.3934720832044456E-2</c:v>
                </c:pt>
                <c:pt idx="20">
                  <c:v>3.4934720832044457E-2</c:v>
                </c:pt>
                <c:pt idx="21">
                  <c:v>3.5934720832044457E-2</c:v>
                </c:pt>
                <c:pt idx="22">
                  <c:v>3.6934720832044458E-2</c:v>
                </c:pt>
                <c:pt idx="23">
                  <c:v>3.7934720832044459E-2</c:v>
                </c:pt>
                <c:pt idx="24">
                  <c:v>3.893472083204446E-2</c:v>
                </c:pt>
                <c:pt idx="25">
                  <c:v>3.9934720832044461E-2</c:v>
                </c:pt>
                <c:pt idx="26">
                  <c:v>4.0934720832044462E-2</c:v>
                </c:pt>
                <c:pt idx="27">
                  <c:v>4.1934720832044463E-2</c:v>
                </c:pt>
                <c:pt idx="28">
                  <c:v>4.2934720832044464E-2</c:v>
                </c:pt>
                <c:pt idx="29">
                  <c:v>4.3934720832044465E-2</c:v>
                </c:pt>
                <c:pt idx="30">
                  <c:v>4.4934720832044465E-2</c:v>
                </c:pt>
                <c:pt idx="31">
                  <c:v>4.5934720832044466E-2</c:v>
                </c:pt>
                <c:pt idx="32">
                  <c:v>4.6934720832044467E-2</c:v>
                </c:pt>
                <c:pt idx="33">
                  <c:v>4.7934720832044468E-2</c:v>
                </c:pt>
                <c:pt idx="34">
                  <c:v>4.8934720832044469E-2</c:v>
                </c:pt>
                <c:pt idx="35">
                  <c:v>4.993472083204447E-2</c:v>
                </c:pt>
                <c:pt idx="36">
                  <c:v>5.0934720832044471E-2</c:v>
                </c:pt>
                <c:pt idx="37">
                  <c:v>5.1934720832044472E-2</c:v>
                </c:pt>
                <c:pt idx="38">
                  <c:v>5.2934720832044473E-2</c:v>
                </c:pt>
              </c:numCache>
            </c:numRef>
          </c:cat>
          <c:val>
            <c:numRef>
              <c:f>'Swaption Smile'!$O$14:$O$52</c:f>
              <c:numCache>
                <c:formatCode>0.00%</c:formatCode>
                <c:ptCount val="39"/>
                <c:pt idx="0">
                  <c:v>0.33110000000000001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0.28920000000000001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0.26200000000000001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0.2445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0.2336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0.22320000000000001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'Swaption Smile'!$M$12</c:f>
              <c:strCache>
                <c:ptCount val="1"/>
                <c:pt idx="0">
                  <c:v>model</c:v>
                </c:pt>
              </c:strCache>
            </c:strRef>
          </c:tx>
          <c:spPr>
            <a:ln w="37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'Swaption Smile'!$E$14:$E$52</c:f>
              <c:numCache>
                <c:formatCode>0.0%</c:formatCode>
                <c:ptCount val="39"/>
                <c:pt idx="0">
                  <c:v>1.4934720832044444E-2</c:v>
                </c:pt>
                <c:pt idx="1">
                  <c:v>1.5934720832044443E-2</c:v>
                </c:pt>
                <c:pt idx="2">
                  <c:v>1.6934720832044444E-2</c:v>
                </c:pt>
                <c:pt idx="3">
                  <c:v>1.7934720832044445E-2</c:v>
                </c:pt>
                <c:pt idx="4">
                  <c:v>1.8934720832044446E-2</c:v>
                </c:pt>
                <c:pt idx="5">
                  <c:v>1.9934720832044447E-2</c:v>
                </c:pt>
                <c:pt idx="6">
                  <c:v>2.0934720832044448E-2</c:v>
                </c:pt>
                <c:pt idx="7">
                  <c:v>2.1934720832044449E-2</c:v>
                </c:pt>
                <c:pt idx="8">
                  <c:v>2.2934720832044449E-2</c:v>
                </c:pt>
                <c:pt idx="9">
                  <c:v>2.393472083204445E-2</c:v>
                </c:pt>
                <c:pt idx="10">
                  <c:v>2.4934720832044451E-2</c:v>
                </c:pt>
                <c:pt idx="11">
                  <c:v>2.5934720832044452E-2</c:v>
                </c:pt>
                <c:pt idx="12">
                  <c:v>2.6934720832044453E-2</c:v>
                </c:pt>
                <c:pt idx="13">
                  <c:v>2.7934720832044454E-2</c:v>
                </c:pt>
                <c:pt idx="14">
                  <c:v>2.8934720832044455E-2</c:v>
                </c:pt>
                <c:pt idx="15">
                  <c:v>2.9934720832044456E-2</c:v>
                </c:pt>
                <c:pt idx="16">
                  <c:v>3.0934720832044457E-2</c:v>
                </c:pt>
                <c:pt idx="17">
                  <c:v>3.1934720832044454E-2</c:v>
                </c:pt>
                <c:pt idx="18">
                  <c:v>3.2934720832044455E-2</c:v>
                </c:pt>
                <c:pt idx="19">
                  <c:v>3.3934720832044456E-2</c:v>
                </c:pt>
                <c:pt idx="20">
                  <c:v>3.4934720832044457E-2</c:v>
                </c:pt>
                <c:pt idx="21">
                  <c:v>3.5934720832044457E-2</c:v>
                </c:pt>
                <c:pt idx="22">
                  <c:v>3.6934720832044458E-2</c:v>
                </c:pt>
                <c:pt idx="23">
                  <c:v>3.7934720832044459E-2</c:v>
                </c:pt>
                <c:pt idx="24">
                  <c:v>3.893472083204446E-2</c:v>
                </c:pt>
                <c:pt idx="25">
                  <c:v>3.9934720832044461E-2</c:v>
                </c:pt>
                <c:pt idx="26">
                  <c:v>4.0934720832044462E-2</c:v>
                </c:pt>
                <c:pt idx="27">
                  <c:v>4.1934720832044463E-2</c:v>
                </c:pt>
                <c:pt idx="28">
                  <c:v>4.2934720832044464E-2</c:v>
                </c:pt>
                <c:pt idx="29">
                  <c:v>4.3934720832044465E-2</c:v>
                </c:pt>
                <c:pt idx="30">
                  <c:v>4.4934720832044465E-2</c:v>
                </c:pt>
                <c:pt idx="31">
                  <c:v>4.5934720832044466E-2</c:v>
                </c:pt>
                <c:pt idx="32">
                  <c:v>4.6934720832044467E-2</c:v>
                </c:pt>
                <c:pt idx="33">
                  <c:v>4.7934720832044468E-2</c:v>
                </c:pt>
                <c:pt idx="34">
                  <c:v>4.8934720832044469E-2</c:v>
                </c:pt>
                <c:pt idx="35">
                  <c:v>4.993472083204447E-2</c:v>
                </c:pt>
                <c:pt idx="36">
                  <c:v>5.0934720832044471E-2</c:v>
                </c:pt>
                <c:pt idx="37">
                  <c:v>5.1934720832044472E-2</c:v>
                </c:pt>
                <c:pt idx="38">
                  <c:v>5.2934720832044473E-2</c:v>
                </c:pt>
              </c:numCache>
            </c:numRef>
          </c:cat>
          <c:val>
            <c:numRef>
              <c:f>'Swaption Smile'!$M$14:$M$52</c:f>
              <c:numCache>
                <c:formatCode>0.00%</c:formatCode>
                <c:ptCount val="39"/>
                <c:pt idx="0">
                  <c:v>6.7247310538718214E-2</c:v>
                </c:pt>
                <c:pt idx="1">
                  <c:v>0.10768194095745104</c:v>
                </c:pt>
                <c:pt idx="2">
                  <c:v>0.15356623916395035</c:v>
                </c:pt>
                <c:pt idx="3">
                  <c:v>0.17307102840687424</c:v>
                </c:pt>
                <c:pt idx="4">
                  <c:v>0.1856764405276507</c:v>
                </c:pt>
                <c:pt idx="5">
                  <c:v>0.19479990934538174</c:v>
                </c:pt>
                <c:pt idx="6">
                  <c:v>0.20177124577331823</c:v>
                </c:pt>
                <c:pt idx="7">
                  <c:v>0.20739600068750713</c:v>
                </c:pt>
                <c:pt idx="8">
                  <c:v>0.21194561035050016</c:v>
                </c:pt>
                <c:pt idx="9">
                  <c:v>0.21575509800680889</c:v>
                </c:pt>
                <c:pt idx="10">
                  <c:v>0.21906465269575415</c:v>
                </c:pt>
                <c:pt idx="11">
                  <c:v>0.22190039820219984</c:v>
                </c:pt>
                <c:pt idx="12">
                  <c:v>0.22443508311446264</c:v>
                </c:pt>
                <c:pt idx="13">
                  <c:v>0.22667759430727982</c:v>
                </c:pt>
                <c:pt idx="14">
                  <c:v>0.22868755761175202</c:v>
                </c:pt>
                <c:pt idx="15">
                  <c:v>0.23052613279218687</c:v>
                </c:pt>
                <c:pt idx="16">
                  <c:v>0.23213611725028954</c:v>
                </c:pt>
                <c:pt idx="17">
                  <c:v>0.23366862389068768</c:v>
                </c:pt>
                <c:pt idx="18">
                  <c:v>0.23508402531314906</c:v>
                </c:pt>
                <c:pt idx="19">
                  <c:v>0.23638587301421002</c:v>
                </c:pt>
                <c:pt idx="20">
                  <c:v>0.23754353339653136</c:v>
                </c:pt>
                <c:pt idx="21">
                  <c:v>0.23856599628764968</c:v>
                </c:pt>
                <c:pt idx="22">
                  <c:v>0.23954904196075721</c:v>
                </c:pt>
                <c:pt idx="23">
                  <c:v>0.24046749421772493</c:v>
                </c:pt>
                <c:pt idx="24">
                  <c:v>0.24132701262541956</c:v>
                </c:pt>
                <c:pt idx="25">
                  <c:v>0.2420986712928789</c:v>
                </c:pt>
                <c:pt idx="26">
                  <c:v>0.24279413368156352</c:v>
                </c:pt>
                <c:pt idx="27">
                  <c:v>0.24338920984282972</c:v>
                </c:pt>
                <c:pt idx="28">
                  <c:v>0.24398494403406681</c:v>
                </c:pt>
                <c:pt idx="29">
                  <c:v>0.24452010751594791</c:v>
                </c:pt>
                <c:pt idx="30">
                  <c:v>0.24501935592578522</c:v>
                </c:pt>
                <c:pt idx="31">
                  <c:v>0.24554590217611461</c:v>
                </c:pt>
                <c:pt idx="32">
                  <c:v>0.24608698794872524</c:v>
                </c:pt>
                <c:pt idx="33">
                  <c:v>0.24660790666370383</c:v>
                </c:pt>
                <c:pt idx="34">
                  <c:v>0.2470887044051841</c:v>
                </c:pt>
                <c:pt idx="35">
                  <c:v>0.24753570060154559</c:v>
                </c:pt>
                <c:pt idx="36">
                  <c:v>0.24798384619178901</c:v>
                </c:pt>
                <c:pt idx="37">
                  <c:v>0.2484047167481343</c:v>
                </c:pt>
                <c:pt idx="38">
                  <c:v>0.24878634839731187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marker val="1"/>
        <c:smooth val="0"/>
        <c:axId val="291711424"/>
        <c:axId val="293339552"/>
      </c:lineChart>
      <c:catAx>
        <c:axId val="2917114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00" spc="-1">
                    <a:solidFill>
                      <a:srgbClr val="000000"/>
                    </a:solidFill>
                    <a:latin typeface="Arial"/>
                  </a:defRPr>
                </a:pPr>
                <a:r>
                  <a:rPr sz="900" spc="-1">
                    <a:solidFill>
                      <a:srgbClr val="000000"/>
                    </a:solidFill>
                    <a:latin typeface="Arial"/>
                  </a:rPr>
                  <a:t>Strike Swaprate</a:t>
                </a:r>
              </a:p>
            </c:rich>
          </c:tx>
          <c:layout>
            <c:manualLayout>
              <c:xMode val="edge"/>
              <c:yMode val="edge"/>
              <c:x val="0.485477699015118"/>
              <c:y val="0.87705099778270501"/>
            </c:manualLayout>
          </c:layout>
          <c:overlay val="0"/>
        </c:title>
        <c:numFmt formatCode="0.0%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000" spc="-1">
                <a:solidFill>
                  <a:srgbClr val="000000"/>
                </a:solidFill>
                <a:latin typeface="Arial"/>
              </a:defRPr>
            </a:pPr>
            <a:endParaRPr lang="de-DE"/>
          </a:p>
        </c:txPr>
        <c:crossAx val="293339552"/>
        <c:crosses val="autoZero"/>
        <c:auto val="1"/>
        <c:lblAlgn val="ctr"/>
        <c:lblOffset val="100"/>
        <c:noMultiLvlLbl val="1"/>
      </c:catAx>
      <c:valAx>
        <c:axId val="293339552"/>
        <c:scaling>
          <c:orientation val="minMax"/>
          <c:min val="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sz="900" spc="-1">
                    <a:solidFill>
                      <a:srgbClr val="000000"/>
                    </a:solidFill>
                    <a:latin typeface="Arial"/>
                  </a:defRPr>
                </a:pPr>
                <a:r>
                  <a:rPr sz="900" spc="-1">
                    <a:solidFill>
                      <a:srgbClr val="000000"/>
                    </a:solidFill>
                    <a:latin typeface="Arial"/>
                  </a:rPr>
                  <a:t>Implied Volatility</a:t>
                </a:r>
              </a:p>
            </c:rich>
          </c:tx>
          <c:layout>
            <c:manualLayout>
              <c:xMode val="edge"/>
              <c:yMode val="edge"/>
              <c:x val="1.5745561758986299E-2"/>
              <c:y val="0.33991130820399101"/>
            </c:manualLayout>
          </c:layout>
          <c:overlay val="0"/>
        </c:title>
        <c:numFmt formatCode="0.00%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000" spc="-1">
                <a:solidFill>
                  <a:srgbClr val="000000"/>
                </a:solidFill>
                <a:latin typeface="Arial"/>
              </a:defRPr>
            </a:pPr>
            <a:endParaRPr lang="de-DE"/>
          </a:p>
        </c:txPr>
        <c:crossAx val="291711424"/>
        <c:crossesAt val="1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layout>
        <c:manualLayout>
          <c:xMode val="edge"/>
          <c:yMode val="edge"/>
          <c:x val="0.40292327959350099"/>
          <c:y val="0.90210643015521097"/>
        </c:manualLayout>
      </c:layout>
      <c:overlay val="1"/>
      <c:spPr>
        <a:noFill/>
        <a:ln>
          <a:noFill/>
        </a:ln>
      </c:spPr>
    </c:legend>
    <c:plotVisOnly val="1"/>
    <c:dispBlanksAs val="gap"/>
    <c:showDLblsOverMax val="1"/>
  </c:chart>
  <c:spPr>
    <a:solidFill>
      <a:srgbClr val="FFFFFF"/>
    </a:solidFill>
    <a:ln>
      <a:noFill/>
    </a:ln>
  </c:sp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c:style val="2"/>
  <c:chart>
    <c:title>
      <c:tx>
        <c:rich>
          <a:bodyPr/>
          <a:lstStyle/>
          <a:p>
            <a:pPr>
              <a:defRPr sz="900" spc="-1">
                <a:solidFill>
                  <a:srgbClr val="000000"/>
                </a:solidFill>
                <a:latin typeface="Arial"/>
              </a:defRPr>
            </a:pPr>
            <a:r>
              <a:rPr sz="900" spc="-1">
                <a:solidFill>
                  <a:srgbClr val="000000"/>
                </a:solidFill>
                <a:latin typeface="Arial"/>
              </a:rPr>
              <a:t>Instantaneous Volatility</a:t>
            </a:r>
          </a:p>
        </c:rich>
      </c:tx>
      <c:layout>
        <c:manualLayout>
          <c:xMode val="edge"/>
          <c:yMode val="edge"/>
          <c:x val="0.363856784934939"/>
          <c:y val="4.3556823585354301E-2"/>
        </c:manualLayout>
      </c:layout>
      <c:overlay val="0"/>
    </c:title>
    <c:autoTitleDeleted val="0"/>
    <c:view3D>
      <c:rotX val="28"/>
      <c:rotY val="313"/>
      <c:rAngAx val="0"/>
      <c:perspective val="60"/>
    </c:view3D>
    <c:floor>
      <c:thickness val="0"/>
      <c:spPr>
        <a:solidFill>
          <a:srgbClr val="808080"/>
        </a:solidFill>
        <a:ln>
          <a:solidFill>
            <a:srgbClr val="000000"/>
          </a:solidFill>
        </a:ln>
      </c:spPr>
    </c:floor>
    <c:sideWall>
      <c:thickness val="0"/>
    </c:sideWall>
    <c:backWall>
      <c:thickness val="0"/>
      <c:spPr>
        <a:solidFill>
          <a:srgbClr val="C0C0C0"/>
        </a:solidFill>
        <a:ln w="12600">
          <a:solidFill>
            <a:srgbClr val="808080"/>
          </a:solidFill>
          <a:round/>
        </a:ln>
      </c:spPr>
    </c:backWall>
    <c:plotArea>
      <c:layout>
        <c:manualLayout>
          <c:layoutTarget val="inner"/>
          <c:xMode val="edge"/>
          <c:yMode val="edge"/>
          <c:x val="0.18451466903742"/>
          <c:y val="0.153304802662863"/>
          <c:w val="0.74993938414289196"/>
          <c:h val="0.56405135520684702"/>
        </c:manualLayout>
      </c:layout>
      <c:bar3DChart>
        <c:barDir val="col"/>
        <c:grouping val="standard"/>
        <c:varyColors val="0"/>
        <c:ser>
          <c:idx val="0"/>
          <c:order val="0"/>
          <c:tx>
            <c:strRef>
              <c:f>Model!$B$11</c:f>
              <c:strCache>
                <c:ptCount val="1"/>
                <c:pt idx="0">
                  <c:v>0</c:v>
                </c:pt>
              </c:strCache>
            </c:strRef>
          </c:tx>
          <c:spPr>
            <a:solidFill>
              <a:srgbClr val="9999FF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Model!$C$10:$AO$10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Model!$C$11:$AO$11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1"/>
          <c:order val="1"/>
          <c:tx>
            <c:strRef>
              <c:f>Model!$B$12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rgbClr val="993366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Model!$C$10:$AO$10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Model!$C$12:$AO$12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2"/>
          <c:order val="2"/>
          <c:tx>
            <c:strRef>
              <c:f>Model!$B$13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rgbClr val="FFFFCC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Model!$C$10:$AO$10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Model!$C$13:$AO$13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3"/>
          <c:order val="3"/>
          <c:tx>
            <c:strRef>
              <c:f>Model!$B$14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rgbClr val="CCFFFF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Model!$C$10:$AO$10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Model!$C$14:$AO$14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4"/>
          <c:order val="4"/>
          <c:tx>
            <c:strRef>
              <c:f>Model!$B$15</c:f>
              <c:strCache>
                <c:ptCount val="1"/>
                <c:pt idx="0">
                  <c:v>4</c:v>
                </c:pt>
              </c:strCache>
            </c:strRef>
          </c:tx>
          <c:spPr>
            <a:solidFill>
              <a:srgbClr val="660066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Model!$C$10:$AO$10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Model!$C$15:$AO$15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5"/>
          <c:order val="5"/>
          <c:tx>
            <c:strRef>
              <c:f>Model!$B$16</c:f>
              <c:strCache>
                <c:ptCount val="1"/>
                <c:pt idx="0">
                  <c:v>5</c:v>
                </c:pt>
              </c:strCache>
            </c:strRef>
          </c:tx>
          <c:spPr>
            <a:solidFill>
              <a:srgbClr val="FF8080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Model!$C$10:$AO$10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Model!$C$16:$AO$16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6"/>
          <c:order val="6"/>
          <c:tx>
            <c:strRef>
              <c:f>Model!$B$17</c:f>
              <c:strCache>
                <c:ptCount val="1"/>
                <c:pt idx="0">
                  <c:v>6</c:v>
                </c:pt>
              </c:strCache>
            </c:strRef>
          </c:tx>
          <c:spPr>
            <a:solidFill>
              <a:srgbClr val="0066CC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Model!$C$10:$AO$10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Model!$C$17:$AO$17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7"/>
          <c:order val="7"/>
          <c:tx>
            <c:strRef>
              <c:f>Model!$B$18</c:f>
              <c:strCache>
                <c:ptCount val="1"/>
                <c:pt idx="0">
                  <c:v>7</c:v>
                </c:pt>
              </c:strCache>
            </c:strRef>
          </c:tx>
          <c:spPr>
            <a:solidFill>
              <a:srgbClr val="CCCCFF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Model!$C$10:$AO$10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Model!$C$18:$AO$18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8"/>
          <c:order val="8"/>
          <c:tx>
            <c:strRef>
              <c:f>Model!$B$19</c:f>
              <c:strCache>
                <c:ptCount val="1"/>
                <c:pt idx="0">
                  <c:v>8</c:v>
                </c:pt>
              </c:strCache>
            </c:strRef>
          </c:tx>
          <c:spPr>
            <a:solidFill>
              <a:srgbClr val="000080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Model!$C$10:$AO$10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Model!$C$19:$AO$19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9"/>
          <c:order val="9"/>
          <c:tx>
            <c:strRef>
              <c:f>Model!$B$20</c:f>
              <c:strCache>
                <c:ptCount val="1"/>
                <c:pt idx="0">
                  <c:v>9</c:v>
                </c:pt>
              </c:strCache>
            </c:strRef>
          </c:tx>
          <c:spPr>
            <a:solidFill>
              <a:srgbClr val="FF00FF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Model!$C$10:$AO$10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Model!$C$20:$AO$20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10"/>
          <c:order val="10"/>
          <c:tx>
            <c:strRef>
              <c:f>Model!$B$21</c:f>
              <c:strCache>
                <c:ptCount val="1"/>
                <c:pt idx="0">
                  <c:v>10</c:v>
                </c:pt>
              </c:strCache>
            </c:strRef>
          </c:tx>
          <c:spPr>
            <a:solidFill>
              <a:srgbClr val="FFFF00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Model!$C$10:$AO$10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Model!$C$21:$AO$21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11"/>
          <c:order val="11"/>
          <c:tx>
            <c:strRef>
              <c:f>Model!$B$22</c:f>
              <c:strCache>
                <c:ptCount val="1"/>
                <c:pt idx="0">
                  <c:v>11</c:v>
                </c:pt>
              </c:strCache>
            </c:strRef>
          </c:tx>
          <c:spPr>
            <a:solidFill>
              <a:srgbClr val="00FFFF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Model!$C$10:$AO$10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Model!$C$22:$AO$22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12"/>
          <c:order val="12"/>
          <c:tx>
            <c:strRef>
              <c:f>Model!$B$23</c:f>
              <c:strCache>
                <c:ptCount val="1"/>
                <c:pt idx="0">
                  <c:v>12</c:v>
                </c:pt>
              </c:strCache>
            </c:strRef>
          </c:tx>
          <c:spPr>
            <a:solidFill>
              <a:srgbClr val="800080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Model!$C$10:$AO$10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Model!$C$23:$AO$23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13"/>
          <c:order val="13"/>
          <c:tx>
            <c:strRef>
              <c:f>Model!$B$24</c:f>
              <c:strCache>
                <c:ptCount val="1"/>
                <c:pt idx="0">
                  <c:v>13</c:v>
                </c:pt>
              </c:strCache>
            </c:strRef>
          </c:tx>
          <c:spPr>
            <a:solidFill>
              <a:srgbClr val="800000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Model!$C$10:$AO$10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Model!$C$24:$AO$24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14"/>
          <c:order val="14"/>
          <c:tx>
            <c:strRef>
              <c:f>Model!$B$25</c:f>
              <c:strCache>
                <c:ptCount val="1"/>
                <c:pt idx="0">
                  <c:v>14</c:v>
                </c:pt>
              </c:strCache>
            </c:strRef>
          </c:tx>
          <c:spPr>
            <a:solidFill>
              <a:srgbClr val="008080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Model!$C$10:$AO$10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Model!$C$25:$AO$25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15"/>
          <c:order val="15"/>
          <c:tx>
            <c:strRef>
              <c:f>Model!$B$26</c:f>
              <c:strCache>
                <c:ptCount val="1"/>
                <c:pt idx="0">
                  <c:v>15</c:v>
                </c:pt>
              </c:strCache>
            </c:strRef>
          </c:tx>
          <c:spPr>
            <a:solidFill>
              <a:srgbClr val="0000FF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Model!$C$10:$AO$10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Model!$C$26:$AO$26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16"/>
          <c:order val="16"/>
          <c:tx>
            <c:strRef>
              <c:f>Model!$B$27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CCFF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Model!$C$10:$AO$10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Model!$C$27:$AO$27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17"/>
          <c:order val="17"/>
          <c:tx>
            <c:strRef>
              <c:f>Model!$B$28</c:f>
              <c:strCache>
                <c:ptCount val="1"/>
                <c:pt idx="0">
                  <c:v>17</c:v>
                </c:pt>
              </c:strCache>
            </c:strRef>
          </c:tx>
          <c:spPr>
            <a:solidFill>
              <a:srgbClr val="CCFFFF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Model!$C$10:$AO$10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Model!$C$28:$AO$28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18"/>
          <c:order val="18"/>
          <c:tx>
            <c:strRef>
              <c:f>Model!$B$29</c:f>
              <c:strCache>
                <c:ptCount val="1"/>
                <c:pt idx="0">
                  <c:v>18</c:v>
                </c:pt>
              </c:strCache>
            </c:strRef>
          </c:tx>
          <c:spPr>
            <a:solidFill>
              <a:srgbClr val="CCFFCC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Model!$C$10:$AO$10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Model!$C$29:$AO$29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19"/>
          <c:order val="19"/>
          <c:tx>
            <c:strRef>
              <c:f>Model!$B$30</c:f>
              <c:strCache>
                <c:ptCount val="1"/>
                <c:pt idx="0">
                  <c:v>19</c:v>
                </c:pt>
              </c:strCache>
            </c:strRef>
          </c:tx>
          <c:spPr>
            <a:solidFill>
              <a:srgbClr val="FFFF99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Model!$C$10:$AO$10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Model!$C$30:$AO$30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20"/>
          <c:order val="20"/>
          <c:tx>
            <c:strRef>
              <c:f>Model!$B$31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99CCFF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Model!$C$10:$AO$10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Model!$C$31:$AO$31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21"/>
          <c:order val="21"/>
          <c:tx>
            <c:strRef>
              <c:f>Model!$B$32</c:f>
              <c:strCache>
                <c:ptCount val="1"/>
                <c:pt idx="0">
                  <c:v>21</c:v>
                </c:pt>
              </c:strCache>
            </c:strRef>
          </c:tx>
          <c:spPr>
            <a:solidFill>
              <a:srgbClr val="FF99CC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Model!$C$10:$AO$10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Model!$C$32:$AO$32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22"/>
          <c:order val="22"/>
          <c:tx>
            <c:strRef>
              <c:f>Model!$B$33</c:f>
              <c:strCache>
                <c:ptCount val="1"/>
                <c:pt idx="0">
                  <c:v>22</c:v>
                </c:pt>
              </c:strCache>
            </c:strRef>
          </c:tx>
          <c:spPr>
            <a:solidFill>
              <a:srgbClr val="CC99FF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Model!$C$10:$AO$10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Model!$C$33:$AO$33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23"/>
          <c:order val="23"/>
          <c:tx>
            <c:strRef>
              <c:f>Model!$B$34</c:f>
              <c:strCache>
                <c:ptCount val="1"/>
                <c:pt idx="0">
                  <c:v>23</c:v>
                </c:pt>
              </c:strCache>
            </c:strRef>
          </c:tx>
          <c:spPr>
            <a:solidFill>
              <a:srgbClr val="FFCC99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Model!$C$10:$AO$10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Model!$C$34:$AO$34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24"/>
          <c:order val="24"/>
          <c:tx>
            <c:strRef>
              <c:f>Model!$B$35</c:f>
              <c:strCache>
                <c:ptCount val="1"/>
                <c:pt idx="0">
                  <c:v>24</c:v>
                </c:pt>
              </c:strCache>
            </c:strRef>
          </c:tx>
          <c:spPr>
            <a:solidFill>
              <a:srgbClr val="3366FF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Model!$C$10:$AO$10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Model!$C$35:$AO$35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25"/>
          <c:order val="25"/>
          <c:tx>
            <c:strRef>
              <c:f>Model!$B$36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33CCCC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Model!$C$10:$AO$10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Model!$C$36:$AO$36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26"/>
          <c:order val="26"/>
          <c:tx>
            <c:strRef>
              <c:f>Model!$B$37</c:f>
              <c:strCache>
                <c:ptCount val="1"/>
                <c:pt idx="0">
                  <c:v>26</c:v>
                </c:pt>
              </c:strCache>
            </c:strRef>
          </c:tx>
          <c:spPr>
            <a:solidFill>
              <a:srgbClr val="99CC00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Model!$C$10:$AO$10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Model!$C$37:$AO$37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27"/>
          <c:order val="27"/>
          <c:tx>
            <c:strRef>
              <c:f>Model!$B$38</c:f>
              <c:strCache>
                <c:ptCount val="1"/>
                <c:pt idx="0">
                  <c:v>27</c:v>
                </c:pt>
              </c:strCache>
            </c:strRef>
          </c:tx>
          <c:spPr>
            <a:solidFill>
              <a:srgbClr val="FFCC00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Model!$C$10:$AO$10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Model!$C$38:$AO$38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28"/>
          <c:order val="28"/>
          <c:tx>
            <c:strRef>
              <c:f>Model!$B$39</c:f>
              <c:strCache>
                <c:ptCount val="1"/>
                <c:pt idx="0">
                  <c:v>28</c:v>
                </c:pt>
              </c:strCache>
            </c:strRef>
          </c:tx>
          <c:spPr>
            <a:solidFill>
              <a:srgbClr val="FF9900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Model!$C$10:$AO$10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Model!$C$39:$AO$39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29"/>
          <c:order val="29"/>
          <c:tx>
            <c:strRef>
              <c:f>Model!$B$40</c:f>
              <c:strCache>
                <c:ptCount val="1"/>
                <c:pt idx="0">
                  <c:v>29</c:v>
                </c:pt>
              </c:strCache>
            </c:strRef>
          </c:tx>
          <c:spPr>
            <a:solidFill>
              <a:srgbClr val="FF6600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Model!$C$10:$AO$10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Model!$C$40:$AO$40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30"/>
          <c:order val="30"/>
          <c:tx>
            <c:strRef>
              <c:f>Model!$B$41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666699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Model!$C$10:$AO$10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Model!$C$41:$AO$41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31"/>
          <c:order val="31"/>
          <c:tx>
            <c:strRef>
              <c:f>Model!$B$42</c:f>
              <c:strCache>
                <c:ptCount val="1"/>
                <c:pt idx="0">
                  <c:v>31</c:v>
                </c:pt>
              </c:strCache>
            </c:strRef>
          </c:tx>
          <c:spPr>
            <a:solidFill>
              <a:srgbClr val="969696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Model!$C$10:$AO$10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Model!$C$42:$AO$42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32"/>
          <c:order val="32"/>
          <c:tx>
            <c:strRef>
              <c:f>Model!$B$43</c:f>
              <c:strCache>
                <c:ptCount val="1"/>
                <c:pt idx="0">
                  <c:v>32</c:v>
                </c:pt>
              </c:strCache>
            </c:strRef>
          </c:tx>
          <c:spPr>
            <a:solidFill>
              <a:srgbClr val="003366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Model!$C$10:$AO$10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Model!$C$43:$AO$43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33"/>
          <c:order val="33"/>
          <c:tx>
            <c:strRef>
              <c:f>Model!$B$44</c:f>
              <c:strCache>
                <c:ptCount val="1"/>
                <c:pt idx="0">
                  <c:v>33</c:v>
                </c:pt>
              </c:strCache>
            </c:strRef>
          </c:tx>
          <c:spPr>
            <a:solidFill>
              <a:srgbClr val="339966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Model!$C$10:$AO$10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Model!$C$44:$AO$44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34"/>
          <c:order val="34"/>
          <c:tx>
            <c:strRef>
              <c:f>Model!$B$45</c:f>
              <c:strCache>
                <c:ptCount val="1"/>
                <c:pt idx="0">
                  <c:v>34</c:v>
                </c:pt>
              </c:strCache>
            </c:strRef>
          </c:tx>
          <c:spPr>
            <a:solidFill>
              <a:srgbClr val="003300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Model!$C$10:$AO$10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Model!$C$45:$AO$45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35"/>
          <c:order val="35"/>
          <c:tx>
            <c:strRef>
              <c:f>Model!$B$46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333300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Model!$C$10:$AO$10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Model!$C$46:$AO$46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36"/>
          <c:order val="36"/>
          <c:tx>
            <c:strRef>
              <c:f>Model!$B$47</c:f>
              <c:strCache>
                <c:ptCount val="1"/>
                <c:pt idx="0">
                  <c:v>36</c:v>
                </c:pt>
              </c:strCache>
            </c:strRef>
          </c:tx>
          <c:spPr>
            <a:solidFill>
              <a:srgbClr val="993300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Model!$C$10:$AO$10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Model!$C$47:$AO$47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37"/>
          <c:order val="37"/>
          <c:tx>
            <c:strRef>
              <c:f>Model!$B$48</c:f>
              <c:strCache>
                <c:ptCount val="1"/>
                <c:pt idx="0">
                  <c:v>37</c:v>
                </c:pt>
              </c:strCache>
            </c:strRef>
          </c:tx>
          <c:spPr>
            <a:solidFill>
              <a:srgbClr val="993366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Model!$C$10:$AO$10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Model!$C$48:$AO$48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38"/>
          <c:order val="38"/>
          <c:tx>
            <c:strRef>
              <c:f>Model!$B$49</c:f>
              <c:strCache>
                <c:ptCount val="1"/>
                <c:pt idx="0">
                  <c:v>38</c:v>
                </c:pt>
              </c:strCache>
            </c:strRef>
          </c:tx>
          <c:spPr>
            <a:solidFill>
              <a:srgbClr val="333399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Model!$C$10:$AO$10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Model!$C$49:$AO$49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39"/>
          <c:order val="39"/>
          <c:tx>
            <c:strRef>
              <c:f>Model!$B$50</c:f>
              <c:strCache>
                <c:ptCount val="1"/>
                <c:pt idx="0">
                  <c:v>39</c:v>
                </c:pt>
              </c:strCache>
            </c:strRef>
          </c:tx>
          <c:spPr>
            <a:solidFill>
              <a:srgbClr val="333333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Model!$C$10:$AO$10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Model!$C$50:$AO$50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shape val="box"/>
        <c:axId val="295075456"/>
        <c:axId val="295076016"/>
        <c:axId val="295076576"/>
      </c:bar3DChart>
      <c:catAx>
        <c:axId val="295075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900" spc="-1">
                <a:solidFill>
                  <a:srgbClr val="000000"/>
                </a:solidFill>
                <a:latin typeface="Arial"/>
              </a:defRPr>
            </a:pPr>
            <a:endParaRPr lang="de-DE"/>
          </a:p>
        </c:txPr>
        <c:crossAx val="295076016"/>
        <c:crosses val="autoZero"/>
        <c:auto val="1"/>
        <c:lblAlgn val="ctr"/>
        <c:lblOffset val="100"/>
        <c:noMultiLvlLbl val="1"/>
      </c:catAx>
      <c:valAx>
        <c:axId val="295076016"/>
        <c:scaling>
          <c:orientation val="minMax"/>
        </c:scaling>
        <c:delete val="0"/>
        <c:axPos val="l"/>
        <c:majorGridlines>
          <c:spPr>
            <a:ln>
              <a:solidFill>
                <a:srgbClr val="000000"/>
              </a:solidFill>
            </a:ln>
          </c:spPr>
        </c:majorGridlines>
        <c:numFmt formatCode="0.00%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900" spc="-1">
                <a:solidFill>
                  <a:srgbClr val="000000"/>
                </a:solidFill>
                <a:latin typeface="Arial"/>
              </a:defRPr>
            </a:pPr>
            <a:endParaRPr lang="de-DE"/>
          </a:p>
        </c:txPr>
        <c:crossAx val="295075456"/>
        <c:crossesAt val="1"/>
        <c:crossBetween val="between"/>
      </c:valAx>
      <c:catAx>
        <c:axId val="2950765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900" spc="-1">
                <a:solidFill>
                  <a:srgbClr val="000000"/>
                </a:solidFill>
                <a:latin typeface="Arial"/>
              </a:defRPr>
            </a:pPr>
            <a:endParaRPr lang="de-DE"/>
          </a:p>
        </c:txPr>
        <c:crossAx val="295076016"/>
        <c:crosses val="autoZero"/>
        <c:auto val="1"/>
        <c:lblAlgn val="ctr"/>
        <c:lblOffset val="100"/>
        <c:noMultiLvlLbl val="1"/>
      </c:catAx>
      <c:spPr>
        <a:solidFill>
          <a:srgbClr val="C0C0C0"/>
        </a:solidFill>
        <a:ln w="12600">
          <a:solidFill>
            <a:srgbClr val="808080"/>
          </a:solidFill>
          <a:round/>
        </a:ln>
      </c:spPr>
    </c:plotArea>
    <c:legend>
      <c:legendPos val="r"/>
      <c:layout>
        <c:manualLayout>
          <c:xMode val="edge"/>
          <c:yMode val="edge"/>
          <c:x val="0.90042835205689797"/>
          <c:y val="0.130670470756063"/>
        </c:manualLayout>
      </c:layout>
      <c:overlay val="1"/>
      <c:spPr>
        <a:solidFill>
          <a:srgbClr val="FFFFFF"/>
        </a:solidFill>
        <a:ln>
          <a:solidFill>
            <a:srgbClr val="000000"/>
          </a:solidFill>
        </a:ln>
      </c:spPr>
    </c:legend>
    <c:plotVisOnly val="0"/>
    <c:dispBlanksAs val="gap"/>
    <c:showDLblsOverMax val="1"/>
  </c:chart>
  <c:spPr>
    <a:solidFill>
      <a:srgbClr val="C0C0C0"/>
    </a:solidFill>
    <a:ln>
      <a:solidFill>
        <a:srgbClr val="000000"/>
      </a:solidFill>
    </a:ln>
  </c:spPr>
  <c:printSettings>
    <c:headerFooter/>
    <c:pageMargins b="0.78740157499999996" l="0.7" r="0.7" t="0.78740157499999996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c:style val="2"/>
  <c:chart>
    <c:title>
      <c:tx>
        <c:rich>
          <a:bodyPr/>
          <a:lstStyle/>
          <a:p>
            <a:pPr>
              <a:defRPr sz="900" spc="-1">
                <a:solidFill>
                  <a:srgbClr val="000000"/>
                </a:solidFill>
                <a:latin typeface="Arial"/>
              </a:defRPr>
            </a:pPr>
            <a:r>
              <a:rPr sz="900" spc="-1">
                <a:solidFill>
                  <a:srgbClr val="000000"/>
                </a:solidFill>
                <a:latin typeface="Arial"/>
              </a:rPr>
              <a:t>Instantaneous Correlation</a:t>
            </a:r>
          </a:p>
        </c:rich>
      </c:tx>
      <c:layout>
        <c:manualLayout>
          <c:xMode val="edge"/>
          <c:yMode val="edge"/>
          <c:x val="0.34499632982627798"/>
          <c:y val="4.3556823585354301E-2"/>
        </c:manualLayout>
      </c:layout>
      <c:overlay val="0"/>
    </c:title>
    <c:autoTitleDeleted val="0"/>
    <c:view3D>
      <c:rotX val="28"/>
      <c:rotY val="313"/>
      <c:rAngAx val="0"/>
      <c:perspective val="60"/>
    </c:view3D>
    <c:floor>
      <c:thickness val="0"/>
      <c:spPr>
        <a:solidFill>
          <a:srgbClr val="808080"/>
        </a:solidFill>
        <a:ln>
          <a:solidFill>
            <a:srgbClr val="000000"/>
          </a:solidFill>
        </a:ln>
      </c:spPr>
    </c:floor>
    <c:sideWall>
      <c:thickness val="0"/>
    </c:sideWall>
    <c:backWall>
      <c:thickness val="0"/>
      <c:spPr>
        <a:solidFill>
          <a:srgbClr val="C0C0C0"/>
        </a:solidFill>
        <a:ln w="12600">
          <a:solidFill>
            <a:srgbClr val="808080"/>
          </a:solidFill>
          <a:round/>
        </a:ln>
      </c:spPr>
    </c:backWall>
    <c:plotArea>
      <c:layout>
        <c:manualLayout>
          <c:layoutTarget val="inner"/>
          <c:xMode val="edge"/>
          <c:yMode val="edge"/>
          <c:x val="0.18546611206263799"/>
          <c:y val="0.155967665240133"/>
          <c:w val="0.75083598401435403"/>
          <c:h val="0.55958155016642896"/>
        </c:manualLayout>
      </c:layout>
      <c:bar3DChart>
        <c:barDir val="col"/>
        <c:grouping val="standard"/>
        <c:varyColors val="0"/>
        <c:ser>
          <c:idx val="0"/>
          <c:order val="0"/>
          <c:tx>
            <c:strRef>
              <c:f>Model!$B$56</c:f>
              <c:strCache>
                <c:ptCount val="1"/>
                <c:pt idx="0">
                  <c:v>0</c:v>
                </c:pt>
              </c:strCache>
            </c:strRef>
          </c:tx>
          <c:spPr>
            <a:solidFill>
              <a:srgbClr val="9999FF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Model!$C$55:$AO$55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Model!$C$56:$AO$56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1"/>
          <c:order val="1"/>
          <c:tx>
            <c:strRef>
              <c:f>Model!$B$57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rgbClr val="993366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Model!$C$55:$AO$55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Model!$C$57:$AO$57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2"/>
          <c:order val="2"/>
          <c:tx>
            <c:strRef>
              <c:f>Model!$B$58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rgbClr val="FFFFCC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Model!$C$55:$AO$55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Model!$C$58:$AO$58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3"/>
          <c:order val="3"/>
          <c:tx>
            <c:strRef>
              <c:f>Model!$B$59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rgbClr val="CCFFFF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Model!$C$55:$AO$55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Model!$C$59:$AO$59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4"/>
          <c:order val="4"/>
          <c:tx>
            <c:strRef>
              <c:f>Model!$B$60</c:f>
              <c:strCache>
                <c:ptCount val="1"/>
                <c:pt idx="0">
                  <c:v>4</c:v>
                </c:pt>
              </c:strCache>
            </c:strRef>
          </c:tx>
          <c:spPr>
            <a:solidFill>
              <a:srgbClr val="660066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Model!$C$55:$AO$55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Model!$C$60:$AO$60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5"/>
          <c:order val="5"/>
          <c:tx>
            <c:strRef>
              <c:f>Model!$B$61</c:f>
              <c:strCache>
                <c:ptCount val="1"/>
                <c:pt idx="0">
                  <c:v>5</c:v>
                </c:pt>
              </c:strCache>
            </c:strRef>
          </c:tx>
          <c:spPr>
            <a:solidFill>
              <a:srgbClr val="FF8080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Model!$C$55:$AO$55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Model!$C$61:$AO$61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6"/>
          <c:order val="6"/>
          <c:tx>
            <c:strRef>
              <c:f>Model!$B$62</c:f>
              <c:strCache>
                <c:ptCount val="1"/>
                <c:pt idx="0">
                  <c:v>6</c:v>
                </c:pt>
              </c:strCache>
            </c:strRef>
          </c:tx>
          <c:spPr>
            <a:solidFill>
              <a:srgbClr val="0066CC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Model!$C$55:$AO$55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Model!$C$62:$AO$62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7"/>
          <c:order val="7"/>
          <c:tx>
            <c:strRef>
              <c:f>Model!$B$63</c:f>
              <c:strCache>
                <c:ptCount val="1"/>
                <c:pt idx="0">
                  <c:v>7</c:v>
                </c:pt>
              </c:strCache>
            </c:strRef>
          </c:tx>
          <c:spPr>
            <a:solidFill>
              <a:srgbClr val="CCCCFF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Model!$C$55:$AO$55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Model!$C$63:$AO$63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8"/>
          <c:order val="8"/>
          <c:tx>
            <c:strRef>
              <c:f>Model!$B$64</c:f>
              <c:strCache>
                <c:ptCount val="1"/>
                <c:pt idx="0">
                  <c:v>8</c:v>
                </c:pt>
              </c:strCache>
            </c:strRef>
          </c:tx>
          <c:spPr>
            <a:solidFill>
              <a:srgbClr val="000080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Model!$C$55:$AO$55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Model!$C$64:$AO$64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9"/>
          <c:order val="9"/>
          <c:tx>
            <c:strRef>
              <c:f>Model!$B$65</c:f>
              <c:strCache>
                <c:ptCount val="1"/>
                <c:pt idx="0">
                  <c:v>9</c:v>
                </c:pt>
              </c:strCache>
            </c:strRef>
          </c:tx>
          <c:spPr>
            <a:solidFill>
              <a:srgbClr val="FF00FF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Model!$C$55:$AO$55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Model!$C$65:$AO$65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10"/>
          <c:order val="10"/>
          <c:tx>
            <c:strRef>
              <c:f>Model!$B$66</c:f>
              <c:strCache>
                <c:ptCount val="1"/>
                <c:pt idx="0">
                  <c:v>10</c:v>
                </c:pt>
              </c:strCache>
            </c:strRef>
          </c:tx>
          <c:spPr>
            <a:solidFill>
              <a:srgbClr val="FFFF00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Model!$C$55:$AO$55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Model!$C$66:$AO$66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11"/>
          <c:order val="11"/>
          <c:tx>
            <c:strRef>
              <c:f>Model!$B$67</c:f>
              <c:strCache>
                <c:ptCount val="1"/>
                <c:pt idx="0">
                  <c:v>11</c:v>
                </c:pt>
              </c:strCache>
            </c:strRef>
          </c:tx>
          <c:spPr>
            <a:solidFill>
              <a:srgbClr val="00FFFF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Model!$C$55:$AO$55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Model!$C$67:$AO$67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12"/>
          <c:order val="12"/>
          <c:tx>
            <c:strRef>
              <c:f>Model!$B$68</c:f>
              <c:strCache>
                <c:ptCount val="1"/>
                <c:pt idx="0">
                  <c:v>12</c:v>
                </c:pt>
              </c:strCache>
            </c:strRef>
          </c:tx>
          <c:spPr>
            <a:solidFill>
              <a:srgbClr val="800080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Model!$C$55:$AO$55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Model!$C$68:$AO$68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13"/>
          <c:order val="13"/>
          <c:tx>
            <c:strRef>
              <c:f>Model!$B$69</c:f>
              <c:strCache>
                <c:ptCount val="1"/>
                <c:pt idx="0">
                  <c:v>13</c:v>
                </c:pt>
              </c:strCache>
            </c:strRef>
          </c:tx>
          <c:spPr>
            <a:solidFill>
              <a:srgbClr val="800000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Model!$C$55:$AO$55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Model!$C$69:$AO$69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14"/>
          <c:order val="14"/>
          <c:tx>
            <c:strRef>
              <c:f>Model!$B$70</c:f>
              <c:strCache>
                <c:ptCount val="1"/>
                <c:pt idx="0">
                  <c:v>14</c:v>
                </c:pt>
              </c:strCache>
            </c:strRef>
          </c:tx>
          <c:spPr>
            <a:solidFill>
              <a:srgbClr val="008080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Model!$C$55:$AO$55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Model!$C$70:$AO$70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15"/>
          <c:order val="15"/>
          <c:tx>
            <c:strRef>
              <c:f>Model!$B$71</c:f>
              <c:strCache>
                <c:ptCount val="1"/>
                <c:pt idx="0">
                  <c:v>15</c:v>
                </c:pt>
              </c:strCache>
            </c:strRef>
          </c:tx>
          <c:spPr>
            <a:solidFill>
              <a:srgbClr val="0000FF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Model!$C$55:$AO$55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Model!$C$71:$AO$71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16"/>
          <c:order val="16"/>
          <c:tx>
            <c:strRef>
              <c:f>Model!$B$72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CCFF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Model!$C$55:$AO$55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Model!$C$72:$AO$72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17"/>
          <c:order val="17"/>
          <c:tx>
            <c:strRef>
              <c:f>Model!$B$73</c:f>
              <c:strCache>
                <c:ptCount val="1"/>
                <c:pt idx="0">
                  <c:v>17</c:v>
                </c:pt>
              </c:strCache>
            </c:strRef>
          </c:tx>
          <c:spPr>
            <a:solidFill>
              <a:srgbClr val="CCFFFF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Model!$C$55:$AO$55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Model!$C$73:$AO$73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18"/>
          <c:order val="18"/>
          <c:tx>
            <c:strRef>
              <c:f>Model!$B$74</c:f>
              <c:strCache>
                <c:ptCount val="1"/>
                <c:pt idx="0">
                  <c:v>18</c:v>
                </c:pt>
              </c:strCache>
            </c:strRef>
          </c:tx>
          <c:spPr>
            <a:solidFill>
              <a:srgbClr val="CCFFCC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Model!$C$55:$AO$55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Model!$C$74:$AO$74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19"/>
          <c:order val="19"/>
          <c:tx>
            <c:strRef>
              <c:f>Model!$B$75</c:f>
              <c:strCache>
                <c:ptCount val="1"/>
                <c:pt idx="0">
                  <c:v>19</c:v>
                </c:pt>
              </c:strCache>
            </c:strRef>
          </c:tx>
          <c:spPr>
            <a:solidFill>
              <a:srgbClr val="FFFF99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Model!$C$55:$AO$55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Model!$C$75:$AO$75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20"/>
          <c:order val="20"/>
          <c:tx>
            <c:strRef>
              <c:f>Model!$B$76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99CCFF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Model!$C$55:$AO$55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Model!$C$76:$AO$76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21"/>
          <c:order val="21"/>
          <c:tx>
            <c:strRef>
              <c:f>Model!$B$77</c:f>
              <c:strCache>
                <c:ptCount val="1"/>
                <c:pt idx="0">
                  <c:v>21</c:v>
                </c:pt>
              </c:strCache>
            </c:strRef>
          </c:tx>
          <c:spPr>
            <a:solidFill>
              <a:srgbClr val="FF99CC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Model!$C$55:$AO$55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Model!$C$77:$AO$77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22"/>
          <c:order val="22"/>
          <c:tx>
            <c:strRef>
              <c:f>Model!$B$78</c:f>
              <c:strCache>
                <c:ptCount val="1"/>
                <c:pt idx="0">
                  <c:v>22</c:v>
                </c:pt>
              </c:strCache>
            </c:strRef>
          </c:tx>
          <c:spPr>
            <a:solidFill>
              <a:srgbClr val="CC99FF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Model!$C$55:$AO$55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Model!$C$78:$AO$78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23"/>
          <c:order val="23"/>
          <c:tx>
            <c:strRef>
              <c:f>Model!$B$79</c:f>
              <c:strCache>
                <c:ptCount val="1"/>
                <c:pt idx="0">
                  <c:v>23</c:v>
                </c:pt>
              </c:strCache>
            </c:strRef>
          </c:tx>
          <c:spPr>
            <a:solidFill>
              <a:srgbClr val="FFCC99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Model!$C$55:$AO$55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Model!$C$79:$AO$79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24"/>
          <c:order val="24"/>
          <c:tx>
            <c:strRef>
              <c:f>Model!$B$80</c:f>
              <c:strCache>
                <c:ptCount val="1"/>
                <c:pt idx="0">
                  <c:v>24</c:v>
                </c:pt>
              </c:strCache>
            </c:strRef>
          </c:tx>
          <c:spPr>
            <a:solidFill>
              <a:srgbClr val="3366FF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Model!$C$55:$AO$55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Model!$C$80:$AO$80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25"/>
          <c:order val="25"/>
          <c:tx>
            <c:strRef>
              <c:f>Model!$B$81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33CCCC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Model!$C$55:$AO$55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Model!$C$81:$AO$81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26"/>
          <c:order val="26"/>
          <c:tx>
            <c:strRef>
              <c:f>Model!$B$82</c:f>
              <c:strCache>
                <c:ptCount val="1"/>
                <c:pt idx="0">
                  <c:v>26</c:v>
                </c:pt>
              </c:strCache>
            </c:strRef>
          </c:tx>
          <c:spPr>
            <a:solidFill>
              <a:srgbClr val="99CC00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Model!$C$55:$AO$55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Model!$C$82:$AO$82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27"/>
          <c:order val="27"/>
          <c:tx>
            <c:strRef>
              <c:f>Model!$B$83</c:f>
              <c:strCache>
                <c:ptCount val="1"/>
                <c:pt idx="0">
                  <c:v>27</c:v>
                </c:pt>
              </c:strCache>
            </c:strRef>
          </c:tx>
          <c:spPr>
            <a:solidFill>
              <a:srgbClr val="FFCC00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Model!$C$55:$AO$55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Model!$C$83:$AO$83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28"/>
          <c:order val="28"/>
          <c:tx>
            <c:strRef>
              <c:f>Model!$B$84</c:f>
              <c:strCache>
                <c:ptCount val="1"/>
                <c:pt idx="0">
                  <c:v>28</c:v>
                </c:pt>
              </c:strCache>
            </c:strRef>
          </c:tx>
          <c:spPr>
            <a:solidFill>
              <a:srgbClr val="FF9900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Model!$C$55:$AO$55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Model!$C$84:$AO$84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29"/>
          <c:order val="29"/>
          <c:tx>
            <c:strRef>
              <c:f>Model!$B$85</c:f>
              <c:strCache>
                <c:ptCount val="1"/>
                <c:pt idx="0">
                  <c:v>29</c:v>
                </c:pt>
              </c:strCache>
            </c:strRef>
          </c:tx>
          <c:spPr>
            <a:solidFill>
              <a:srgbClr val="FF6600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Model!$C$55:$AO$55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Model!$C$85:$AO$85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30"/>
          <c:order val="30"/>
          <c:tx>
            <c:strRef>
              <c:f>Model!$B$86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666699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Model!$C$55:$AO$55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Model!$C$86:$AO$86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31"/>
          <c:order val="31"/>
          <c:tx>
            <c:strRef>
              <c:f>Model!$B$87</c:f>
              <c:strCache>
                <c:ptCount val="1"/>
                <c:pt idx="0">
                  <c:v>31</c:v>
                </c:pt>
              </c:strCache>
            </c:strRef>
          </c:tx>
          <c:spPr>
            <a:solidFill>
              <a:srgbClr val="969696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Model!$C$55:$AO$55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Model!$C$87:$AO$87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32"/>
          <c:order val="32"/>
          <c:tx>
            <c:strRef>
              <c:f>Model!$B$88</c:f>
              <c:strCache>
                <c:ptCount val="1"/>
                <c:pt idx="0">
                  <c:v>32</c:v>
                </c:pt>
              </c:strCache>
            </c:strRef>
          </c:tx>
          <c:spPr>
            <a:solidFill>
              <a:srgbClr val="003366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Model!$C$55:$AO$55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Model!$C$88:$AO$88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33"/>
          <c:order val="33"/>
          <c:tx>
            <c:strRef>
              <c:f>Model!$B$89</c:f>
              <c:strCache>
                <c:ptCount val="1"/>
                <c:pt idx="0">
                  <c:v>33</c:v>
                </c:pt>
              </c:strCache>
            </c:strRef>
          </c:tx>
          <c:spPr>
            <a:solidFill>
              <a:srgbClr val="339966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Model!$C$55:$AO$55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Model!$C$89:$AO$89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34"/>
          <c:order val="34"/>
          <c:tx>
            <c:strRef>
              <c:f>Model!$B$90</c:f>
              <c:strCache>
                <c:ptCount val="1"/>
                <c:pt idx="0">
                  <c:v>34</c:v>
                </c:pt>
              </c:strCache>
            </c:strRef>
          </c:tx>
          <c:spPr>
            <a:solidFill>
              <a:srgbClr val="003300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Model!$C$55:$AO$55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Model!$C$90:$AO$90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35"/>
          <c:order val="35"/>
          <c:tx>
            <c:strRef>
              <c:f>Model!$B$91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333300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Model!$C$55:$AO$55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Model!$C$91:$AO$91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36"/>
          <c:order val="36"/>
          <c:tx>
            <c:strRef>
              <c:f>Model!$B$92</c:f>
              <c:strCache>
                <c:ptCount val="1"/>
                <c:pt idx="0">
                  <c:v>36</c:v>
                </c:pt>
              </c:strCache>
            </c:strRef>
          </c:tx>
          <c:spPr>
            <a:solidFill>
              <a:srgbClr val="993300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Model!$C$55:$AO$55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Model!$C$92:$AO$92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37"/>
          <c:order val="37"/>
          <c:tx>
            <c:strRef>
              <c:f>Model!$B$93</c:f>
              <c:strCache>
                <c:ptCount val="1"/>
                <c:pt idx="0">
                  <c:v>37</c:v>
                </c:pt>
              </c:strCache>
            </c:strRef>
          </c:tx>
          <c:spPr>
            <a:solidFill>
              <a:srgbClr val="993366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Model!$C$55:$AO$55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Model!$C$93:$AO$93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38"/>
          <c:order val="38"/>
          <c:tx>
            <c:strRef>
              <c:f>Model!$B$94</c:f>
              <c:strCache>
                <c:ptCount val="1"/>
                <c:pt idx="0">
                  <c:v>38</c:v>
                </c:pt>
              </c:strCache>
            </c:strRef>
          </c:tx>
          <c:spPr>
            <a:solidFill>
              <a:srgbClr val="333399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Model!$C$55:$AO$55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Model!$C$94:$AO$94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39"/>
          <c:order val="39"/>
          <c:tx>
            <c:strRef>
              <c:f>Model!$B$95</c:f>
              <c:strCache>
                <c:ptCount val="1"/>
                <c:pt idx="0">
                  <c:v>39</c:v>
                </c:pt>
              </c:strCache>
            </c:strRef>
          </c:tx>
          <c:spPr>
            <a:solidFill>
              <a:srgbClr val="333333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Model!$C$55:$AO$55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Model!$C$95:$AO$95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shape val="box"/>
        <c:axId val="295978048"/>
        <c:axId val="295978608"/>
        <c:axId val="295979168"/>
      </c:bar3DChart>
      <c:catAx>
        <c:axId val="2959780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900" spc="-1">
                <a:solidFill>
                  <a:srgbClr val="000000"/>
                </a:solidFill>
                <a:latin typeface="Arial"/>
              </a:defRPr>
            </a:pPr>
            <a:endParaRPr lang="de-DE"/>
          </a:p>
        </c:txPr>
        <c:crossAx val="295978608"/>
        <c:crosses val="autoZero"/>
        <c:auto val="1"/>
        <c:lblAlgn val="ctr"/>
        <c:lblOffset val="100"/>
        <c:noMultiLvlLbl val="1"/>
      </c:catAx>
      <c:valAx>
        <c:axId val="295978608"/>
        <c:scaling>
          <c:orientation val="minMax"/>
        </c:scaling>
        <c:delete val="0"/>
        <c:axPos val="l"/>
        <c:majorGridlines>
          <c:spPr>
            <a:ln>
              <a:solidFill>
                <a:srgbClr val="000000"/>
              </a:solidFill>
            </a:ln>
          </c:spPr>
        </c:majorGridlines>
        <c:numFmt formatCode="0.00%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900" spc="-1">
                <a:solidFill>
                  <a:srgbClr val="000000"/>
                </a:solidFill>
                <a:latin typeface="Arial"/>
              </a:defRPr>
            </a:pPr>
            <a:endParaRPr lang="de-DE"/>
          </a:p>
        </c:txPr>
        <c:crossAx val="295978048"/>
        <c:crossesAt val="1"/>
        <c:crossBetween val="between"/>
      </c:valAx>
      <c:catAx>
        <c:axId val="295979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900" spc="-1">
                <a:solidFill>
                  <a:srgbClr val="000000"/>
                </a:solidFill>
                <a:latin typeface="Arial"/>
              </a:defRPr>
            </a:pPr>
            <a:endParaRPr lang="de-DE"/>
          </a:p>
        </c:txPr>
        <c:crossAx val="295978608"/>
        <c:crosses val="autoZero"/>
        <c:auto val="1"/>
        <c:lblAlgn val="ctr"/>
        <c:lblOffset val="100"/>
        <c:noMultiLvlLbl val="1"/>
      </c:catAx>
      <c:spPr>
        <a:solidFill>
          <a:srgbClr val="C0C0C0"/>
        </a:solidFill>
        <a:ln w="12600">
          <a:solidFill>
            <a:srgbClr val="808080"/>
          </a:solidFill>
          <a:round/>
        </a:ln>
      </c:spPr>
    </c:plotArea>
    <c:legend>
      <c:legendPos val="r"/>
      <c:layout>
        <c:manualLayout>
          <c:xMode val="edge"/>
          <c:yMode val="edge"/>
          <c:x val="0.89902944294918796"/>
          <c:y val="0.13019495958155"/>
        </c:manualLayout>
      </c:layout>
      <c:overlay val="1"/>
      <c:spPr>
        <a:solidFill>
          <a:srgbClr val="FFFFFF"/>
        </a:solidFill>
        <a:ln>
          <a:solidFill>
            <a:srgbClr val="000000"/>
          </a:solidFill>
        </a:ln>
      </c:spPr>
    </c:legend>
    <c:plotVisOnly val="0"/>
    <c:dispBlanksAs val="gap"/>
    <c:showDLblsOverMax val="1"/>
  </c:chart>
  <c:spPr>
    <a:solidFill>
      <a:srgbClr val="C0C0C0"/>
    </a:solidFill>
    <a:ln>
      <a:solidFill>
        <a:srgbClr val="000000"/>
      </a:solidFill>
    </a:ln>
  </c:spPr>
  <c:printSettings>
    <c:headerFooter/>
    <c:pageMargins b="0.78740157499999996" l="0.7" r="0.7" t="0.78740157499999996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c:style val="2"/>
  <c:chart>
    <c:title>
      <c:tx>
        <c:rich>
          <a:bodyPr/>
          <a:lstStyle/>
          <a:p>
            <a:pPr>
              <a:defRPr sz="900" spc="-1">
                <a:solidFill>
                  <a:srgbClr val="000000"/>
                </a:solidFill>
                <a:latin typeface="Arial"/>
              </a:defRPr>
            </a:pPr>
            <a:r>
              <a:rPr sz="900" spc="-1">
                <a:solidFill>
                  <a:srgbClr val="000000"/>
                </a:solidFill>
                <a:latin typeface="Arial"/>
              </a:rPr>
              <a:t>Forward Rate Curves</a:t>
            </a:r>
          </a:p>
        </c:rich>
      </c:tx>
      <c:layout>
        <c:manualLayout>
          <c:xMode val="edge"/>
          <c:yMode val="edge"/>
          <c:x val="0.37569467146126201"/>
          <c:y val="5.172660839661839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761359921543001"/>
          <c:y val="0.212064765725749"/>
          <c:w val="0.76291271657404403"/>
          <c:h val="0.62917323398767699"/>
        </c:manualLayout>
      </c:layout>
      <c:lineChart>
        <c:grouping val="standard"/>
        <c:varyColors val="1"/>
        <c:ser>
          <c:idx val="0"/>
          <c:order val="0"/>
          <c:spPr>
            <a:ln w="12600">
              <a:solidFill>
                <a:srgbClr val="00008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Simulation!$C$15:$J$15</c:f>
              <c:numCache>
                <c:formatCode>0.0000%</c:formatCode>
                <c:ptCount val="8"/>
                <c:pt idx="0">
                  <c:v>5.5724046990481644E-3</c:v>
                </c:pt>
                <c:pt idx="1">
                  <c:v>9.1413074963914692E-3</c:v>
                </c:pt>
                <c:pt idx="2">
                  <c:v>1.2665589071816806E-2</c:v>
                </c:pt>
                <c:pt idx="3">
                  <c:v>1.5799173639091838E-2</c:v>
                </c:pt>
                <c:pt idx="4">
                  <c:v>1.8490297214315606E-2</c:v>
                </c:pt>
                <c:pt idx="5">
                  <c:v>2.0712864436879631E-2</c:v>
                </c:pt>
                <c:pt idx="6">
                  <c:v>2.2619645385982327E-2</c:v>
                </c:pt>
                <c:pt idx="7">
                  <c:v>2.4215737900631452E-2</c:v>
                </c:pt>
              </c:numCache>
            </c:numRef>
          </c:val>
          <c:smooth val="0"/>
        </c:ser>
        <c:ser>
          <c:idx val="1"/>
          <c:order val="1"/>
          <c:spPr>
            <a:ln w="12600">
              <a:solidFill>
                <a:srgbClr val="FF00FF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Simulation!$C$16:$J$16</c:f>
              <c:numCache>
                <c:formatCode>0.0000%</c:formatCode>
                <c:ptCount val="8"/>
                <c:pt idx="0">
                  <c:v>1.1585616903725412E-2</c:v>
                </c:pt>
                <c:pt idx="1">
                  <c:v>1.6975981636222656E-2</c:v>
                </c:pt>
                <c:pt idx="2">
                  <c:v>2.1664835073352155E-2</c:v>
                </c:pt>
                <c:pt idx="3">
                  <c:v>2.5366892851529061E-2</c:v>
                </c:pt>
                <c:pt idx="4">
                  <c:v>2.8177255962620069E-2</c:v>
                </c:pt>
                <c:pt idx="5">
                  <c:v>3.0144179613195172E-2</c:v>
                </c:pt>
                <c:pt idx="6">
                  <c:v>3.1540550396972566E-2</c:v>
                </c:pt>
                <c:pt idx="7">
                  <c:v>3.2405973814407962E-2</c:v>
                </c:pt>
              </c:numCache>
            </c:numRef>
          </c:val>
          <c:smooth val="0"/>
        </c:ser>
        <c:ser>
          <c:idx val="2"/>
          <c:order val="2"/>
          <c:spPr>
            <a:ln w="12600">
              <a:solidFill>
                <a:srgbClr val="FFFF0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Simulation!$C$17:$J$17</c:f>
              <c:numCache>
                <c:formatCode>0.0000%</c:formatCode>
                <c:ptCount val="8"/>
                <c:pt idx="0">
                  <c:v>5.8710918520388573E-2</c:v>
                </c:pt>
                <c:pt idx="1">
                  <c:v>5.7162231194468338E-2</c:v>
                </c:pt>
                <c:pt idx="2">
                  <c:v>5.461978954751056E-2</c:v>
                </c:pt>
                <c:pt idx="3">
                  <c:v>5.2071443220548748E-2</c:v>
                </c:pt>
                <c:pt idx="4">
                  <c:v>4.9924680055480557E-2</c:v>
                </c:pt>
                <c:pt idx="5">
                  <c:v>4.8006090297879493E-2</c:v>
                </c:pt>
                <c:pt idx="6">
                  <c:v>4.6440887763257443E-2</c:v>
                </c:pt>
                <c:pt idx="7">
                  <c:v>4.5001289053096194E-2</c:v>
                </c:pt>
              </c:numCache>
            </c:numRef>
          </c:val>
          <c:smooth val="0"/>
        </c:ser>
        <c:ser>
          <c:idx val="3"/>
          <c:order val="3"/>
          <c:spPr>
            <a:ln w="12600">
              <a:solidFill>
                <a:srgbClr val="00FFFF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Simulation!$C$18:$J$18</c:f>
              <c:numCache>
                <c:formatCode>0.0000%</c:formatCode>
                <c:ptCount val="8"/>
                <c:pt idx="0">
                  <c:v>9.3997260920666396E-3</c:v>
                </c:pt>
                <c:pt idx="1">
                  <c:v>1.3563327658922269E-2</c:v>
                </c:pt>
                <c:pt idx="2">
                  <c:v>1.6969686089726859E-2</c:v>
                </c:pt>
                <c:pt idx="3">
                  <c:v>1.9442455512925737E-2</c:v>
                </c:pt>
                <c:pt idx="4">
                  <c:v>2.1119325848744302E-2</c:v>
                </c:pt>
                <c:pt idx="5">
                  <c:v>2.2091588252508228E-2</c:v>
                </c:pt>
                <c:pt idx="6">
                  <c:v>2.260230619219495E-2</c:v>
                </c:pt>
                <c:pt idx="7">
                  <c:v>2.2713140460337376E-2</c:v>
                </c:pt>
              </c:numCache>
            </c:numRef>
          </c:val>
          <c:smooth val="0"/>
        </c:ser>
        <c:ser>
          <c:idx val="4"/>
          <c:order val="4"/>
          <c:spPr>
            <a:ln w="12600">
              <a:solidFill>
                <a:srgbClr val="80008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Simulation!$C$19:$J$19</c:f>
              <c:numCache>
                <c:formatCode>0.0000%</c:formatCode>
                <c:ptCount val="8"/>
                <c:pt idx="0">
                  <c:v>8.5596079605021608E-3</c:v>
                </c:pt>
                <c:pt idx="1">
                  <c:v>1.1747681077825926E-2</c:v>
                </c:pt>
                <c:pt idx="2">
                  <c:v>1.4389808652561047E-2</c:v>
                </c:pt>
                <c:pt idx="3">
                  <c:v>1.6394425947708652E-2</c:v>
                </c:pt>
                <c:pt idx="4">
                  <c:v>1.7846260408277703E-2</c:v>
                </c:pt>
                <c:pt idx="5">
                  <c:v>1.8776958285520211E-2</c:v>
                </c:pt>
                <c:pt idx="6">
                  <c:v>1.9363271814060237E-2</c:v>
                </c:pt>
                <c:pt idx="7">
                  <c:v>1.9645722048128134E-2</c:v>
                </c:pt>
              </c:numCache>
            </c:numRef>
          </c:val>
          <c:smooth val="0"/>
        </c:ser>
        <c:ser>
          <c:idx val="5"/>
          <c:order val="5"/>
          <c:spPr>
            <a:ln w="12600">
              <a:solidFill>
                <a:srgbClr val="80000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Simulation!$C$20:$J$20</c:f>
              <c:numCache>
                <c:formatCode>0.0000%</c:formatCode>
                <c:ptCount val="8"/>
                <c:pt idx="0">
                  <c:v>1.4653103036509732E-2</c:v>
                </c:pt>
                <c:pt idx="1">
                  <c:v>1.973393191379403E-2</c:v>
                </c:pt>
                <c:pt idx="2">
                  <c:v>2.3452538362767728E-2</c:v>
                </c:pt>
                <c:pt idx="3">
                  <c:v>2.5808373624830655E-2</c:v>
                </c:pt>
                <c:pt idx="4">
                  <c:v>2.7113155473908728E-2</c:v>
                </c:pt>
                <c:pt idx="5">
                  <c:v>2.7551981811095378E-2</c:v>
                </c:pt>
                <c:pt idx="6">
                  <c:v>2.7473983792380051E-2</c:v>
                </c:pt>
                <c:pt idx="7">
                  <c:v>2.6986530051615162E-2</c:v>
                </c:pt>
              </c:numCache>
            </c:numRef>
          </c:val>
          <c:smooth val="0"/>
        </c:ser>
        <c:ser>
          <c:idx val="6"/>
          <c:order val="6"/>
          <c:spPr>
            <a:ln w="12600">
              <a:solidFill>
                <a:srgbClr val="00808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Simulation!$C$21:$J$21</c:f>
              <c:numCache>
                <c:formatCode>0.0000%</c:formatCode>
                <c:ptCount val="8"/>
                <c:pt idx="0">
                  <c:v>4.6527649575803867E-3</c:v>
                </c:pt>
                <c:pt idx="1">
                  <c:v>6.4398214404055194E-3</c:v>
                </c:pt>
                <c:pt idx="2">
                  <c:v>7.9961770588918915E-3</c:v>
                </c:pt>
                <c:pt idx="3">
                  <c:v>9.2520305160790593E-3</c:v>
                </c:pt>
                <c:pt idx="4">
                  <c:v>1.0231495605767384E-2</c:v>
                </c:pt>
                <c:pt idx="5">
                  <c:v>1.0937780536145462E-2</c:v>
                </c:pt>
                <c:pt idx="6">
                  <c:v>1.1470810231380713E-2</c:v>
                </c:pt>
                <c:pt idx="7">
                  <c:v>1.1862821837184564E-2</c:v>
                </c:pt>
              </c:numCache>
            </c:numRef>
          </c:val>
          <c:smooth val="0"/>
        </c:ser>
        <c:ser>
          <c:idx val="7"/>
          <c:order val="7"/>
          <c:spPr>
            <a:ln w="12600">
              <a:solidFill>
                <a:srgbClr val="0000FF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Simulation!$C$22:$J$22</c:f>
              <c:numCache>
                <c:formatCode>0.0000%</c:formatCode>
                <c:ptCount val="8"/>
                <c:pt idx="0">
                  <c:v>2.9670597246170265E-2</c:v>
                </c:pt>
                <c:pt idx="1">
                  <c:v>2.9983739695897869E-2</c:v>
                </c:pt>
                <c:pt idx="2">
                  <c:v>2.9289053963923676E-2</c:v>
                </c:pt>
                <c:pt idx="3">
                  <c:v>2.8165372953902229E-2</c:v>
                </c:pt>
                <c:pt idx="4">
                  <c:v>2.6905991037038442E-2</c:v>
                </c:pt>
                <c:pt idx="5">
                  <c:v>2.5483665624638635E-2</c:v>
                </c:pt>
                <c:pt idx="6">
                  <c:v>2.4028653798419973E-2</c:v>
                </c:pt>
                <c:pt idx="7">
                  <c:v>2.2489312811478424E-2</c:v>
                </c:pt>
              </c:numCache>
            </c:numRef>
          </c:val>
          <c:smooth val="0"/>
        </c:ser>
        <c:ser>
          <c:idx val="8"/>
          <c:order val="8"/>
          <c:spPr>
            <a:ln w="12600">
              <a:solidFill>
                <a:srgbClr val="00CCFF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Simulation!$C$23:$J$23</c:f>
              <c:numCache>
                <c:formatCode>0.0000%</c:formatCode>
                <c:ptCount val="8"/>
                <c:pt idx="0">
                  <c:v>8.1778063130353521E-3</c:v>
                </c:pt>
                <c:pt idx="1">
                  <c:v>1.1355935731210033E-2</c:v>
                </c:pt>
                <c:pt idx="2">
                  <c:v>1.3982037495099945E-2</c:v>
                </c:pt>
                <c:pt idx="3">
                  <c:v>1.599399976834151E-2</c:v>
                </c:pt>
                <c:pt idx="4">
                  <c:v>1.7516490048047097E-2</c:v>
                </c:pt>
                <c:pt idx="5">
                  <c:v>1.8612952685789556E-2</c:v>
                </c:pt>
                <c:pt idx="6">
                  <c:v>1.947548875702871E-2</c:v>
                </c:pt>
                <c:pt idx="7">
                  <c:v>2.0150875579903933E-2</c:v>
                </c:pt>
              </c:numCache>
            </c:numRef>
          </c:val>
          <c:smooth val="0"/>
        </c:ser>
        <c:ser>
          <c:idx val="9"/>
          <c:order val="9"/>
          <c:spPr>
            <a:ln w="12600">
              <a:solidFill>
                <a:srgbClr val="CCFFFF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Simulation!$C$24:$J$24</c:f>
              <c:numCache>
                <c:formatCode>0.0000%</c:formatCode>
                <c:ptCount val="8"/>
                <c:pt idx="0">
                  <c:v>7.3808904973051939E-2</c:v>
                </c:pt>
                <c:pt idx="1">
                  <c:v>7.2261739472618491E-2</c:v>
                </c:pt>
                <c:pt idx="2">
                  <c:v>6.8977452924988664E-2</c:v>
                </c:pt>
                <c:pt idx="3">
                  <c:v>6.557877360793983E-2</c:v>
                </c:pt>
                <c:pt idx="4">
                  <c:v>6.2731260264137736E-2</c:v>
                </c:pt>
                <c:pt idx="5">
                  <c:v>6.023731829298927E-2</c:v>
                </c:pt>
                <c:pt idx="6">
                  <c:v>5.8221209132900791E-2</c:v>
                </c:pt>
                <c:pt idx="7">
                  <c:v>5.6353570863187721E-2</c:v>
                </c:pt>
              </c:numCache>
            </c:numRef>
          </c:val>
          <c:smooth val="0"/>
        </c:ser>
        <c:ser>
          <c:idx val="10"/>
          <c:order val="10"/>
          <c:spPr>
            <a:ln w="12600">
              <a:solidFill>
                <a:srgbClr val="CCFFCC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Simulation!$C$25:$J$25</c:f>
              <c:numCache>
                <c:formatCode>0.0000%</c:formatCode>
                <c:ptCount val="8"/>
                <c:pt idx="0">
                  <c:v>3.1581513428692101E-2</c:v>
                </c:pt>
                <c:pt idx="1">
                  <c:v>3.5253836956991524E-2</c:v>
                </c:pt>
                <c:pt idx="2">
                  <c:v>3.7327763315237079E-2</c:v>
                </c:pt>
                <c:pt idx="3">
                  <c:v>3.8556994195443325E-2</c:v>
                </c:pt>
                <c:pt idx="4">
                  <c:v>3.9463557960387384E-2</c:v>
                </c:pt>
                <c:pt idx="5">
                  <c:v>4.0107119975228936E-2</c:v>
                </c:pt>
                <c:pt idx="6">
                  <c:v>4.0727583131345654E-2</c:v>
                </c:pt>
                <c:pt idx="7">
                  <c:v>4.1230002094467429E-2</c:v>
                </c:pt>
              </c:numCache>
            </c:numRef>
          </c:val>
          <c:smooth val="0"/>
        </c:ser>
        <c:ser>
          <c:idx val="11"/>
          <c:order val="11"/>
          <c:spPr>
            <a:ln w="12600">
              <a:solidFill>
                <a:srgbClr val="FFFF99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Simulation!$C$26:$J$26</c:f>
              <c:numCache>
                <c:formatCode>0.0000%</c:formatCode>
                <c:ptCount val="8"/>
                <c:pt idx="0">
                  <c:v>9.1319572271858478E-3</c:v>
                </c:pt>
                <c:pt idx="1">
                  <c:v>1.2318475277148919E-2</c:v>
                </c:pt>
                <c:pt idx="2">
                  <c:v>1.499759580268043E-2</c:v>
                </c:pt>
                <c:pt idx="3">
                  <c:v>1.7109141990945039E-2</c:v>
                </c:pt>
                <c:pt idx="4">
                  <c:v>1.8746715736832873E-2</c:v>
                </c:pt>
                <c:pt idx="5">
                  <c:v>1.9938347246902244E-2</c:v>
                </c:pt>
                <c:pt idx="6">
                  <c:v>2.0863723186687073E-2</c:v>
                </c:pt>
                <c:pt idx="7">
                  <c:v>2.1558125535788609E-2</c:v>
                </c:pt>
              </c:numCache>
            </c:numRef>
          </c:val>
          <c:smooth val="0"/>
        </c:ser>
        <c:ser>
          <c:idx val="12"/>
          <c:order val="12"/>
          <c:spPr>
            <a:ln w="12600">
              <a:solidFill>
                <a:srgbClr val="99CCFF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Simulation!$C$27:$J$27</c:f>
              <c:numCache>
                <c:formatCode>0.0000%</c:formatCode>
                <c:ptCount val="8"/>
                <c:pt idx="0">
                  <c:v>1.9732058022566452E-3</c:v>
                </c:pt>
                <c:pt idx="1">
                  <c:v>3.5837195152760184E-3</c:v>
                </c:pt>
                <c:pt idx="2">
                  <c:v>5.3715897399839504E-3</c:v>
                </c:pt>
                <c:pt idx="3">
                  <c:v>7.0929969900142865E-3</c:v>
                </c:pt>
                <c:pt idx="4">
                  <c:v>8.6252127682947786E-3</c:v>
                </c:pt>
                <c:pt idx="5">
                  <c:v>9.8937922565288435E-3</c:v>
                </c:pt>
                <c:pt idx="6">
                  <c:v>1.0950463213548887E-2</c:v>
                </c:pt>
                <c:pt idx="7">
                  <c:v>1.1807768572447329E-2</c:v>
                </c:pt>
              </c:numCache>
            </c:numRef>
          </c:val>
          <c:smooth val="0"/>
        </c:ser>
        <c:ser>
          <c:idx val="13"/>
          <c:order val="13"/>
          <c:spPr>
            <a:ln w="12600">
              <a:solidFill>
                <a:srgbClr val="FF99CC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Simulation!$C$28:$J$28</c:f>
              <c:numCache>
                <c:formatCode>0.0000%</c:formatCode>
                <c:ptCount val="8"/>
                <c:pt idx="0">
                  <c:v>6.191460245146602E-3</c:v>
                </c:pt>
                <c:pt idx="1">
                  <c:v>8.9225755640254013E-3</c:v>
                </c:pt>
                <c:pt idx="2">
                  <c:v>1.1461460189081759E-2</c:v>
                </c:pt>
                <c:pt idx="3">
                  <c:v>1.3670236563088998E-2</c:v>
                </c:pt>
                <c:pt idx="4">
                  <c:v>1.5552132841861783E-2</c:v>
                </c:pt>
                <c:pt idx="5">
                  <c:v>1.7080131053337534E-2</c:v>
                </c:pt>
                <c:pt idx="6">
                  <c:v>1.837417675459627E-2</c:v>
                </c:pt>
                <c:pt idx="7">
                  <c:v>1.9448086346118533E-2</c:v>
                </c:pt>
              </c:numCache>
            </c:numRef>
          </c:val>
          <c:smooth val="0"/>
        </c:ser>
        <c:ser>
          <c:idx val="14"/>
          <c:order val="14"/>
          <c:spPr>
            <a:ln w="12600">
              <a:solidFill>
                <a:srgbClr val="CC99FF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Simulation!$C$29:$J$29</c:f>
              <c:numCache>
                <c:formatCode>0.0000%</c:formatCode>
                <c:ptCount val="8"/>
                <c:pt idx="0">
                  <c:v>7.3929325658869116E-3</c:v>
                </c:pt>
                <c:pt idx="1">
                  <c:v>1.0676387280494496E-2</c:v>
                </c:pt>
                <c:pt idx="2">
                  <c:v>1.3339802731648474E-2</c:v>
                </c:pt>
                <c:pt idx="3">
                  <c:v>1.5256834822077391E-2</c:v>
                </c:pt>
                <c:pt idx="4">
                  <c:v>1.6560825346977729E-2</c:v>
                </c:pt>
                <c:pt idx="5">
                  <c:v>1.7348109290458533E-2</c:v>
                </c:pt>
                <c:pt idx="6">
                  <c:v>1.7826147515036112E-2</c:v>
                </c:pt>
                <c:pt idx="7">
                  <c:v>1.8049308266158273E-2</c:v>
                </c:pt>
              </c:numCache>
            </c:numRef>
          </c:val>
          <c:smooth val="0"/>
        </c:ser>
        <c:ser>
          <c:idx val="15"/>
          <c:order val="15"/>
          <c:spPr>
            <a:ln w="12600">
              <a:solidFill>
                <a:srgbClr val="FFCC99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Simulation!$C$30:$J$30</c:f>
              <c:numCache>
                <c:formatCode>0.0000%</c:formatCode>
                <c:ptCount val="8"/>
                <c:pt idx="0">
                  <c:v>1.8072504889747949E-2</c:v>
                </c:pt>
                <c:pt idx="1">
                  <c:v>2.2768638981166687E-2</c:v>
                </c:pt>
                <c:pt idx="2">
                  <c:v>2.6096201563334059E-2</c:v>
                </c:pt>
                <c:pt idx="3">
                  <c:v>2.8271133250756239E-2</c:v>
                </c:pt>
                <c:pt idx="4">
                  <c:v>2.9634177815627039E-2</c:v>
                </c:pt>
                <c:pt idx="5">
                  <c:v>3.029551777299639E-2</c:v>
                </c:pt>
                <c:pt idx="6">
                  <c:v>3.0526574500905995E-2</c:v>
                </c:pt>
                <c:pt idx="7">
                  <c:v>3.0344626235918118E-2</c:v>
                </c:pt>
              </c:numCache>
            </c:numRef>
          </c:val>
          <c:smooth val="0"/>
        </c:ser>
        <c:ser>
          <c:idx val="16"/>
          <c:order val="16"/>
          <c:spPr>
            <a:ln w="12600">
              <a:solidFill>
                <a:srgbClr val="3366FF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Simulation!$C$31:$J$31</c:f>
              <c:numCache>
                <c:formatCode>0.0000%</c:formatCode>
                <c:ptCount val="8"/>
                <c:pt idx="0">
                  <c:v>2.8877920401738917E-3</c:v>
                </c:pt>
                <c:pt idx="1">
                  <c:v>5.5224607626959262E-3</c:v>
                </c:pt>
                <c:pt idx="2">
                  <c:v>8.556023761540299E-3</c:v>
                </c:pt>
                <c:pt idx="3">
                  <c:v>1.1592363285432658E-2</c:v>
                </c:pt>
                <c:pt idx="4">
                  <c:v>1.4458990475664549E-2</c:v>
                </c:pt>
                <c:pt idx="5">
                  <c:v>1.7074507887371679E-2</c:v>
                </c:pt>
                <c:pt idx="6">
                  <c:v>1.9563722368597426E-2</c:v>
                </c:pt>
                <c:pt idx="7">
                  <c:v>2.1970016667408884E-2</c:v>
                </c:pt>
              </c:numCache>
            </c:numRef>
          </c:val>
          <c:smooth val="0"/>
        </c:ser>
        <c:ser>
          <c:idx val="17"/>
          <c:order val="17"/>
          <c:spPr>
            <a:ln w="12600">
              <a:solidFill>
                <a:srgbClr val="33CCCC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Simulation!$C$32:$J$32</c:f>
              <c:numCache>
                <c:formatCode>0.0000%</c:formatCode>
                <c:ptCount val="8"/>
                <c:pt idx="0">
                  <c:v>1.4524504981090477E-2</c:v>
                </c:pt>
                <c:pt idx="1">
                  <c:v>1.8448175982622082E-2</c:v>
                </c:pt>
                <c:pt idx="2">
                  <c:v>2.1347806941769631E-2</c:v>
                </c:pt>
                <c:pt idx="3">
                  <c:v>2.3378213430336765E-2</c:v>
                </c:pt>
                <c:pt idx="4">
                  <c:v>2.4821293460101274E-2</c:v>
                </c:pt>
                <c:pt idx="5">
                  <c:v>2.579139606625103E-2</c:v>
                </c:pt>
                <c:pt idx="6">
                  <c:v>2.6551920547693859E-2</c:v>
                </c:pt>
                <c:pt idx="7">
                  <c:v>2.7152388967461985E-2</c:v>
                </c:pt>
              </c:numCache>
            </c:numRef>
          </c:val>
          <c:smooth val="0"/>
        </c:ser>
        <c:ser>
          <c:idx val="18"/>
          <c:order val="18"/>
          <c:spPr>
            <a:ln w="12600">
              <a:solidFill>
                <a:srgbClr val="99CC0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Simulation!$C$33:$J$33</c:f>
              <c:numCache>
                <c:formatCode>0.0000%</c:formatCode>
                <c:ptCount val="8"/>
                <c:pt idx="0">
                  <c:v>1.0705374676707903E-2</c:v>
                </c:pt>
                <c:pt idx="1">
                  <c:v>1.3745922759714977E-2</c:v>
                </c:pt>
                <c:pt idx="2">
                  <c:v>1.6311023585672643E-2</c:v>
                </c:pt>
                <c:pt idx="3">
                  <c:v>1.8431190989359372E-2</c:v>
                </c:pt>
                <c:pt idx="4">
                  <c:v>2.0214502603692681E-2</c:v>
                </c:pt>
                <c:pt idx="5">
                  <c:v>2.1654432645831008E-2</c:v>
                </c:pt>
                <c:pt idx="6">
                  <c:v>2.2894550429680187E-2</c:v>
                </c:pt>
                <c:pt idx="7">
                  <c:v>2.3922294611120668E-2</c:v>
                </c:pt>
              </c:numCache>
            </c:numRef>
          </c:val>
          <c:smooth val="0"/>
        </c:ser>
        <c:ser>
          <c:idx val="19"/>
          <c:order val="19"/>
          <c:spPr>
            <a:ln w="12600">
              <a:solidFill>
                <a:srgbClr val="FFCC0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Simulation!$C$34:$J$34</c:f>
              <c:numCache>
                <c:formatCode>0.0000%</c:formatCode>
                <c:ptCount val="8"/>
                <c:pt idx="0">
                  <c:v>1.9029824792815002E-3</c:v>
                </c:pt>
                <c:pt idx="1">
                  <c:v>3.6460245734134815E-3</c:v>
                </c:pt>
                <c:pt idx="2">
                  <c:v>5.7959467487673525E-3</c:v>
                </c:pt>
                <c:pt idx="3">
                  <c:v>8.1169865166717502E-3</c:v>
                </c:pt>
                <c:pt idx="4">
                  <c:v>1.0434412698585738E-2</c:v>
                </c:pt>
                <c:pt idx="5">
                  <c:v>1.2591710333369078E-2</c:v>
                </c:pt>
                <c:pt idx="6">
                  <c:v>1.4583330468277712E-2</c:v>
                </c:pt>
                <c:pt idx="7">
                  <c:v>1.6369341257778777E-2</c:v>
                </c:pt>
              </c:numCache>
            </c:numRef>
          </c:val>
          <c:smooth val="0"/>
        </c:ser>
        <c:ser>
          <c:idx val="20"/>
          <c:order val="20"/>
          <c:spPr>
            <a:ln w="12600">
              <a:solidFill>
                <a:srgbClr val="FF990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Simulation!$C$35:$J$35</c:f>
              <c:numCache>
                <c:formatCode>0.0000%</c:formatCode>
                <c:ptCount val="8"/>
                <c:pt idx="0">
                  <c:v>7.8290536023699654E-3</c:v>
                </c:pt>
                <c:pt idx="1">
                  <c:v>8.87144942793772E-3</c:v>
                </c:pt>
                <c:pt idx="2">
                  <c:v>9.5552115204830222E-3</c:v>
                </c:pt>
                <c:pt idx="3">
                  <c:v>1.0012575991413013E-2</c:v>
                </c:pt>
                <c:pt idx="4">
                  <c:v>1.0356064096093459E-2</c:v>
                </c:pt>
                <c:pt idx="5">
                  <c:v>1.060917208924941E-2</c:v>
                </c:pt>
                <c:pt idx="6">
                  <c:v>1.0861876473357304E-2</c:v>
                </c:pt>
                <c:pt idx="7">
                  <c:v>1.112533463138737E-2</c:v>
                </c:pt>
              </c:numCache>
            </c:numRef>
          </c:val>
          <c:smooth val="0"/>
        </c:ser>
        <c:ser>
          <c:idx val="21"/>
          <c:order val="21"/>
          <c:spPr>
            <a:ln w="12600">
              <a:solidFill>
                <a:srgbClr val="FF660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Simulation!$C$36:$J$36</c:f>
              <c:numCache>
                <c:formatCode>0.0000%</c:formatCode>
                <c:ptCount val="8"/>
                <c:pt idx="0">
                  <c:v>1.6841437162590202E-2</c:v>
                </c:pt>
                <c:pt idx="1">
                  <c:v>2.2404691118454053E-2</c:v>
                </c:pt>
                <c:pt idx="2">
                  <c:v>2.6678100578341513E-2</c:v>
                </c:pt>
                <c:pt idx="3">
                  <c:v>2.9814707399697844E-2</c:v>
                </c:pt>
                <c:pt idx="4">
                  <c:v>3.2218133577924635E-2</c:v>
                </c:pt>
                <c:pt idx="5">
                  <c:v>3.406943928673966E-2</c:v>
                </c:pt>
                <c:pt idx="6">
                  <c:v>3.5703411957744194E-2</c:v>
                </c:pt>
                <c:pt idx="7">
                  <c:v>3.7130774183232108E-2</c:v>
                </c:pt>
              </c:numCache>
            </c:numRef>
          </c:val>
          <c:smooth val="0"/>
        </c:ser>
        <c:ser>
          <c:idx val="22"/>
          <c:order val="22"/>
          <c:spPr>
            <a:ln w="12600">
              <a:solidFill>
                <a:srgbClr val="666699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Simulation!$C$37:$J$37</c:f>
              <c:numCache>
                <c:formatCode>0.0000%</c:formatCode>
                <c:ptCount val="8"/>
                <c:pt idx="0">
                  <c:v>2.0336935538933388E-3</c:v>
                </c:pt>
                <c:pt idx="1">
                  <c:v>3.3066528500835515E-3</c:v>
                </c:pt>
                <c:pt idx="2">
                  <c:v>4.6851968484045055E-3</c:v>
                </c:pt>
                <c:pt idx="3">
                  <c:v>6.0211718499927434E-3</c:v>
                </c:pt>
                <c:pt idx="4">
                  <c:v>7.2278879851100141E-3</c:v>
                </c:pt>
                <c:pt idx="5">
                  <c:v>8.2384949047269555E-3</c:v>
                </c:pt>
                <c:pt idx="6">
                  <c:v>9.0939634535679003E-3</c:v>
                </c:pt>
                <c:pt idx="7">
                  <c:v>9.8136899141835904E-3</c:v>
                </c:pt>
              </c:numCache>
            </c:numRef>
          </c:val>
          <c:smooth val="0"/>
        </c:ser>
        <c:ser>
          <c:idx val="23"/>
          <c:order val="23"/>
          <c:spPr>
            <a:ln w="12600">
              <a:solidFill>
                <a:srgbClr val="969696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Simulation!$C$38:$J$38</c:f>
              <c:numCache>
                <c:formatCode>0.0000%</c:formatCode>
                <c:ptCount val="8"/>
                <c:pt idx="0">
                  <c:v>1.1924077944741441E-2</c:v>
                </c:pt>
                <c:pt idx="1">
                  <c:v>1.5720870923616417E-2</c:v>
                </c:pt>
                <c:pt idx="2">
                  <c:v>1.9002817799858598E-2</c:v>
                </c:pt>
                <c:pt idx="3">
                  <c:v>2.1789400032023776E-2</c:v>
                </c:pt>
                <c:pt idx="4">
                  <c:v>2.4226670812928786E-2</c:v>
                </c:pt>
                <c:pt idx="5">
                  <c:v>2.6335352447870917E-2</c:v>
                </c:pt>
                <c:pt idx="6">
                  <c:v>2.8315040167667085E-2</c:v>
                </c:pt>
                <c:pt idx="7">
                  <c:v>3.0169652869621262E-2</c:v>
                </c:pt>
              </c:numCache>
            </c:numRef>
          </c:val>
          <c:smooth val="0"/>
        </c:ser>
        <c:ser>
          <c:idx val="24"/>
          <c:order val="24"/>
          <c:spPr>
            <a:ln w="12600">
              <a:solidFill>
                <a:srgbClr val="003366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Simulation!$C$39:$J$39</c:f>
              <c:numCache>
                <c:formatCode>0.0000%</c:formatCode>
                <c:ptCount val="8"/>
                <c:pt idx="0">
                  <c:v>4.1832593861007746E-3</c:v>
                </c:pt>
                <c:pt idx="1">
                  <c:v>6.6165704764599292E-3</c:v>
                </c:pt>
                <c:pt idx="2">
                  <c:v>9.093589577293535E-3</c:v>
                </c:pt>
                <c:pt idx="3">
                  <c:v>1.140868489379002E-2</c:v>
                </c:pt>
                <c:pt idx="4">
                  <c:v>1.3501284871532905E-2</c:v>
                </c:pt>
                <c:pt idx="5">
                  <c:v>1.5314070641343812E-2</c:v>
                </c:pt>
                <c:pt idx="6">
                  <c:v>1.6937418263227332E-2</c:v>
                </c:pt>
                <c:pt idx="7">
                  <c:v>1.8377984601487093E-2</c:v>
                </c:pt>
              </c:numCache>
            </c:numRef>
          </c:val>
          <c:smooth val="0"/>
        </c:ser>
        <c:ser>
          <c:idx val="25"/>
          <c:order val="25"/>
          <c:spPr>
            <a:ln w="12600">
              <a:solidFill>
                <a:srgbClr val="339966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Simulation!$C$40:$J$40</c:f>
              <c:numCache>
                <c:formatCode>0.0000%</c:formatCode>
                <c:ptCount val="8"/>
                <c:pt idx="0">
                  <c:v>8.9878287275284019E-3</c:v>
                </c:pt>
                <c:pt idx="1">
                  <c:v>1.3285555207427465E-2</c:v>
                </c:pt>
                <c:pt idx="2">
                  <c:v>1.7203248542684971E-2</c:v>
                </c:pt>
                <c:pt idx="3">
                  <c:v>2.0538206616208927E-2</c:v>
                </c:pt>
                <c:pt idx="4">
                  <c:v>2.3368759394396595E-2</c:v>
                </c:pt>
                <c:pt idx="5">
                  <c:v>2.5726745009870548E-2</c:v>
                </c:pt>
                <c:pt idx="6">
                  <c:v>2.7830422725646394E-2</c:v>
                </c:pt>
                <c:pt idx="7">
                  <c:v>2.9697392379555779E-2</c:v>
                </c:pt>
              </c:numCache>
            </c:numRef>
          </c:val>
          <c:smooth val="0"/>
        </c:ser>
        <c:ser>
          <c:idx val="26"/>
          <c:order val="26"/>
          <c:spPr>
            <a:ln w="12600">
              <a:solidFill>
                <a:srgbClr val="00330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Simulation!$C$41:$J$41</c:f>
              <c:numCache>
                <c:formatCode>0.0000%</c:formatCode>
                <c:ptCount val="8"/>
                <c:pt idx="0">
                  <c:v>9.9202765640762341E-3</c:v>
                </c:pt>
                <c:pt idx="1">
                  <c:v>1.3690728765787315E-2</c:v>
                </c:pt>
                <c:pt idx="2">
                  <c:v>1.6678952670679655E-2</c:v>
                </c:pt>
                <c:pt idx="3">
                  <c:v>1.8766609946662988E-2</c:v>
                </c:pt>
                <c:pt idx="4">
                  <c:v>2.0075333066399158E-2</c:v>
                </c:pt>
                <c:pt idx="5">
                  <c:v>2.0677632840753857E-2</c:v>
                </c:pt>
                <c:pt idx="6">
                  <c:v>2.0810819649345384E-2</c:v>
                </c:pt>
                <c:pt idx="7">
                  <c:v>2.0563370395449743E-2</c:v>
                </c:pt>
              </c:numCache>
            </c:numRef>
          </c:val>
          <c:smooth val="0"/>
        </c:ser>
        <c:ser>
          <c:idx val="27"/>
          <c:order val="27"/>
          <c:spPr>
            <a:ln w="12600">
              <a:solidFill>
                <a:srgbClr val="33330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Simulation!$C$42:$J$42</c:f>
              <c:numCache>
                <c:formatCode>0.0000%</c:formatCode>
                <c:ptCount val="8"/>
                <c:pt idx="0">
                  <c:v>1.3211441212393394E-2</c:v>
                </c:pt>
                <c:pt idx="1">
                  <c:v>1.6580600373805942E-2</c:v>
                </c:pt>
                <c:pt idx="2">
                  <c:v>1.9093488054829529E-2</c:v>
                </c:pt>
                <c:pt idx="3">
                  <c:v>2.0909909995050113E-2</c:v>
                </c:pt>
                <c:pt idx="4">
                  <c:v>2.2279486098148789E-2</c:v>
                </c:pt>
                <c:pt idx="5">
                  <c:v>2.3293139043453908E-2</c:v>
                </c:pt>
                <c:pt idx="6">
                  <c:v>2.4172550334650218E-2</c:v>
                </c:pt>
                <c:pt idx="7">
                  <c:v>2.4943256853629026E-2</c:v>
                </c:pt>
              </c:numCache>
            </c:numRef>
          </c:val>
          <c:smooth val="0"/>
        </c:ser>
        <c:ser>
          <c:idx val="28"/>
          <c:order val="28"/>
          <c:spPr>
            <a:ln w="12600">
              <a:solidFill>
                <a:srgbClr val="99330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Simulation!$C$43:$J$43</c:f>
              <c:numCache>
                <c:formatCode>0.0000%</c:formatCode>
                <c:ptCount val="8"/>
                <c:pt idx="0">
                  <c:v>1.0188199406739176E-2</c:v>
                </c:pt>
                <c:pt idx="1">
                  <c:v>1.4175166667476591E-2</c:v>
                </c:pt>
                <c:pt idx="2">
                  <c:v>1.7758606011521443E-2</c:v>
                </c:pt>
                <c:pt idx="3">
                  <c:v>2.0861267781155542E-2</c:v>
                </c:pt>
                <c:pt idx="4">
                  <c:v>2.3587207082311098E-2</c:v>
                </c:pt>
                <c:pt idx="5">
                  <c:v>2.594294613672702E-2</c:v>
                </c:pt>
                <c:pt idx="6">
                  <c:v>2.8107414430893783E-2</c:v>
                </c:pt>
                <c:pt idx="7">
                  <c:v>3.0053157144290091E-2</c:v>
                </c:pt>
              </c:numCache>
            </c:numRef>
          </c:val>
          <c:smooth val="0"/>
        </c:ser>
        <c:ser>
          <c:idx val="29"/>
          <c:order val="29"/>
          <c:spPr>
            <a:ln w="12600">
              <a:solidFill>
                <a:srgbClr val="993366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Simulation!$C$44:$J$44</c:f>
              <c:numCache>
                <c:formatCode>0.0000%</c:formatCode>
                <c:ptCount val="8"/>
                <c:pt idx="0">
                  <c:v>1.1177707317822798E-2</c:v>
                </c:pt>
                <c:pt idx="1">
                  <c:v>1.5691345338436202E-2</c:v>
                </c:pt>
                <c:pt idx="2">
                  <c:v>1.9071680522571906E-2</c:v>
                </c:pt>
                <c:pt idx="3">
                  <c:v>2.1363508158558652E-2</c:v>
                </c:pt>
                <c:pt idx="4">
                  <c:v>2.293783988386244E-2</c:v>
                </c:pt>
                <c:pt idx="5">
                  <c:v>2.4025094868320062E-2</c:v>
                </c:pt>
                <c:pt idx="6">
                  <c:v>2.4940263110877509E-2</c:v>
                </c:pt>
                <c:pt idx="7">
                  <c:v>2.5746456964952317E-2</c:v>
                </c:pt>
              </c:numCache>
            </c:numRef>
          </c:val>
          <c:smooth val="0"/>
        </c:ser>
        <c:ser>
          <c:idx val="30"/>
          <c:order val="30"/>
          <c:spPr>
            <a:ln w="12600">
              <a:solidFill>
                <a:srgbClr val="333399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Simulation!$C$45:$J$45</c:f>
              <c:numCache>
                <c:formatCode>0.0000%</c:formatCode>
                <c:ptCount val="8"/>
                <c:pt idx="0">
                  <c:v>1.7433237076003159E-2</c:v>
                </c:pt>
                <c:pt idx="1">
                  <c:v>2.2054964636930168E-2</c:v>
                </c:pt>
                <c:pt idx="2">
                  <c:v>2.5521206506269652E-2</c:v>
                </c:pt>
                <c:pt idx="3">
                  <c:v>2.7982792000669721E-2</c:v>
                </c:pt>
                <c:pt idx="4">
                  <c:v>2.9711546469980223E-2</c:v>
                </c:pt>
                <c:pt idx="5">
                  <c:v>3.0768665499221946E-2</c:v>
                </c:pt>
                <c:pt idx="6">
                  <c:v>3.1394257102001236E-2</c:v>
                </c:pt>
                <c:pt idx="7">
                  <c:v>3.1579290410055479E-2</c:v>
                </c:pt>
              </c:numCache>
            </c:numRef>
          </c:val>
          <c:smooth val="0"/>
        </c:ser>
        <c:ser>
          <c:idx val="31"/>
          <c:order val="31"/>
          <c:spPr>
            <a:ln w="12600">
              <a:solidFill>
                <a:srgbClr val="00000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Simulation!$C$46:$J$46</c:f>
              <c:numCache>
                <c:formatCode>0.0000%</c:formatCode>
                <c:ptCount val="8"/>
                <c:pt idx="0">
                  <c:v>2.1346355048520334E-2</c:v>
                </c:pt>
                <c:pt idx="1">
                  <c:v>2.3182511126648077E-2</c:v>
                </c:pt>
                <c:pt idx="2">
                  <c:v>2.3952685542045524E-2</c:v>
                </c:pt>
                <c:pt idx="3">
                  <c:v>2.4120317490360837E-2</c:v>
                </c:pt>
                <c:pt idx="4">
                  <c:v>2.4005384059695056E-2</c:v>
                </c:pt>
                <c:pt idx="5">
                  <c:v>2.3660810899584214E-2</c:v>
                </c:pt>
                <c:pt idx="6">
                  <c:v>2.3264687038200293E-2</c:v>
                </c:pt>
                <c:pt idx="7">
                  <c:v>2.2806156338764341E-2</c:v>
                </c:pt>
              </c:numCache>
            </c:numRef>
          </c:val>
          <c:smooth val="0"/>
        </c:ser>
        <c:ser>
          <c:idx val="32"/>
          <c:order val="32"/>
          <c:spPr>
            <a:ln w="12600">
              <a:solidFill>
                <a:srgbClr val="FFFFFF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Simulation!$C$47:$J$47</c:f>
              <c:numCache>
                <c:formatCode>0.0000%</c:formatCode>
                <c:ptCount val="8"/>
                <c:pt idx="0">
                  <c:v>1.9499505045630467E-3</c:v>
                </c:pt>
                <c:pt idx="1">
                  <c:v>4.0903982050553046E-3</c:v>
                </c:pt>
                <c:pt idx="2">
                  <c:v>6.73289163098067E-3</c:v>
                </c:pt>
                <c:pt idx="3">
                  <c:v>9.4543386762425113E-3</c:v>
                </c:pt>
                <c:pt idx="4">
                  <c:v>1.1982377712513025E-2</c:v>
                </c:pt>
                <c:pt idx="5">
                  <c:v>1.4145068199166645E-2</c:v>
                </c:pt>
                <c:pt idx="6">
                  <c:v>1.5975862480790585E-2</c:v>
                </c:pt>
                <c:pt idx="7">
                  <c:v>1.7466422525173594E-2</c:v>
                </c:pt>
              </c:numCache>
            </c:numRef>
          </c:val>
          <c:smooth val="0"/>
        </c:ser>
        <c:ser>
          <c:idx val="33"/>
          <c:order val="33"/>
          <c:spPr>
            <a:ln w="12600">
              <a:solidFill>
                <a:srgbClr val="FF000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Simulation!$C$48:$J$48</c:f>
              <c:numCache>
                <c:formatCode>0.0000%</c:formatCode>
                <c:ptCount val="8"/>
                <c:pt idx="0">
                  <c:v>3.9915954385245304E-2</c:v>
                </c:pt>
                <c:pt idx="1">
                  <c:v>4.0725163873734059E-2</c:v>
                </c:pt>
                <c:pt idx="2">
                  <c:v>3.9969901798382647E-2</c:v>
                </c:pt>
                <c:pt idx="3">
                  <c:v>3.8760114863184147E-2</c:v>
                </c:pt>
                <c:pt idx="4">
                  <c:v>3.7682581895889959E-2</c:v>
                </c:pt>
                <c:pt idx="5">
                  <c:v>3.6772164168424833E-2</c:v>
                </c:pt>
                <c:pt idx="6">
                  <c:v>3.6212714975430209E-2</c:v>
                </c:pt>
                <c:pt idx="7">
                  <c:v>3.5875548040218232E-2</c:v>
                </c:pt>
              </c:numCache>
            </c:numRef>
          </c:val>
          <c:smooth val="0"/>
        </c:ser>
        <c:ser>
          <c:idx val="34"/>
          <c:order val="34"/>
          <c:spPr>
            <a:ln w="12600">
              <a:solidFill>
                <a:srgbClr val="00FF0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Simulation!$C$49:$J$49</c:f>
              <c:numCache>
                <c:formatCode>0.0000%</c:formatCode>
                <c:ptCount val="8"/>
                <c:pt idx="0">
                  <c:v>4.7436647182231622E-3</c:v>
                </c:pt>
                <c:pt idx="1">
                  <c:v>8.5873205783925932E-3</c:v>
                </c:pt>
                <c:pt idx="2">
                  <c:v>1.279532436909552E-2</c:v>
                </c:pt>
                <c:pt idx="3">
                  <c:v>1.6801039234086511E-2</c:v>
                </c:pt>
                <c:pt idx="4">
                  <c:v>2.0358542215955566E-2</c:v>
                </c:pt>
                <c:pt idx="5">
                  <c:v>2.3338961812470027E-2</c:v>
                </c:pt>
                <c:pt idx="6">
                  <c:v>2.5894378557591344E-2</c:v>
                </c:pt>
                <c:pt idx="7">
                  <c:v>2.8061999539509198E-2</c:v>
                </c:pt>
              </c:numCache>
            </c:numRef>
          </c:val>
          <c:smooth val="0"/>
        </c:ser>
        <c:ser>
          <c:idx val="35"/>
          <c:order val="35"/>
          <c:spPr>
            <a:ln w="12600">
              <a:solidFill>
                <a:srgbClr val="0000FF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Simulation!$C$50:$J$50</c:f>
              <c:numCache>
                <c:formatCode>0.0000%</c:formatCode>
                <c:ptCount val="8"/>
                <c:pt idx="0">
                  <c:v>2.7220757365921571E-3</c:v>
                </c:pt>
                <c:pt idx="1">
                  <c:v>5.1638185770765304E-3</c:v>
                </c:pt>
                <c:pt idx="2">
                  <c:v>7.9817244801896319E-3</c:v>
                </c:pt>
                <c:pt idx="3">
                  <c:v>1.0820162193711548E-2</c:v>
                </c:pt>
                <c:pt idx="4">
                  <c:v>1.35197533236543E-2</c:v>
                </c:pt>
                <c:pt idx="5">
                  <c:v>1.5997716104382997E-2</c:v>
                </c:pt>
                <c:pt idx="6">
                  <c:v>1.8359908131979626E-2</c:v>
                </c:pt>
                <c:pt idx="7">
                  <c:v>2.0632871933715744E-2</c:v>
                </c:pt>
              </c:numCache>
            </c:numRef>
          </c:val>
          <c:smooth val="0"/>
        </c:ser>
        <c:ser>
          <c:idx val="36"/>
          <c:order val="36"/>
          <c:spPr>
            <a:ln w="12600">
              <a:solidFill>
                <a:srgbClr val="FFFF0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Simulation!$C$51:$J$51</c:f>
              <c:numCache>
                <c:formatCode>0.0000%</c:formatCode>
                <c:ptCount val="8"/>
                <c:pt idx="0">
                  <c:v>4.4631253052474847E-2</c:v>
                </c:pt>
                <c:pt idx="1">
                  <c:v>5.2160895090702847E-2</c:v>
                </c:pt>
                <c:pt idx="2">
                  <c:v>5.5767423083181875E-2</c:v>
                </c:pt>
                <c:pt idx="3">
                  <c:v>5.7039221272439253E-2</c:v>
                </c:pt>
                <c:pt idx="4">
                  <c:v>5.7278710053595375E-2</c:v>
                </c:pt>
                <c:pt idx="5">
                  <c:v>5.690925197599541E-2</c:v>
                </c:pt>
                <c:pt idx="6">
                  <c:v>5.6426220969497669E-2</c:v>
                </c:pt>
                <c:pt idx="7">
                  <c:v>5.5727343796434931E-2</c:v>
                </c:pt>
              </c:numCache>
            </c:numRef>
          </c:val>
          <c:smooth val="0"/>
        </c:ser>
        <c:ser>
          <c:idx val="37"/>
          <c:order val="37"/>
          <c:spPr>
            <a:ln w="12600">
              <a:solidFill>
                <a:srgbClr val="FF00FF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Simulation!$C$52:$J$52</c:f>
              <c:numCache>
                <c:formatCode>0.0000%</c:formatCode>
                <c:ptCount val="8"/>
                <c:pt idx="0">
                  <c:v>2.2298122371568814E-2</c:v>
                </c:pt>
                <c:pt idx="1">
                  <c:v>2.8272758162282977E-2</c:v>
                </c:pt>
                <c:pt idx="2">
                  <c:v>3.274633146356714E-2</c:v>
                </c:pt>
                <c:pt idx="3">
                  <c:v>3.5970792523511298E-2</c:v>
                </c:pt>
                <c:pt idx="4">
                  <c:v>3.8331236353752622E-2</c:v>
                </c:pt>
                <c:pt idx="5">
                  <c:v>3.9906686744484943E-2</c:v>
                </c:pt>
                <c:pt idx="6">
                  <c:v>4.0979383500102357E-2</c:v>
                </c:pt>
                <c:pt idx="7">
                  <c:v>4.1492918056526183E-2</c:v>
                </c:pt>
              </c:numCache>
            </c:numRef>
          </c:val>
          <c:smooth val="0"/>
        </c:ser>
        <c:ser>
          <c:idx val="38"/>
          <c:order val="38"/>
          <c:spPr>
            <a:ln w="12600">
              <a:solidFill>
                <a:srgbClr val="00FFFF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Simulation!$C$53:$J$53</c:f>
              <c:numCache>
                <c:formatCode>0.0000%</c:formatCode>
                <c:ptCount val="8"/>
                <c:pt idx="0">
                  <c:v>4.084661479593305E-3</c:v>
                </c:pt>
                <c:pt idx="1">
                  <c:v>6.0585668878144205E-3</c:v>
                </c:pt>
                <c:pt idx="2">
                  <c:v>7.8282854174149177E-3</c:v>
                </c:pt>
                <c:pt idx="3">
                  <c:v>9.250960364393105E-3</c:v>
                </c:pt>
                <c:pt idx="4">
                  <c:v>1.0321001333645422E-2</c:v>
                </c:pt>
                <c:pt idx="5">
                  <c:v>1.1035480804364131E-2</c:v>
                </c:pt>
                <c:pt idx="6">
                  <c:v>1.1498788451842362E-2</c:v>
                </c:pt>
                <c:pt idx="7">
                  <c:v>1.175123026585314E-2</c:v>
                </c:pt>
              </c:numCache>
            </c:numRef>
          </c:val>
          <c:smooth val="0"/>
        </c:ser>
        <c:ser>
          <c:idx val="39"/>
          <c:order val="39"/>
          <c:spPr>
            <a:ln w="12600">
              <a:solidFill>
                <a:srgbClr val="80000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Simulation!$C$54:$J$54</c:f>
              <c:numCache>
                <c:formatCode>0.0000%</c:formatCode>
                <c:ptCount val="8"/>
                <c:pt idx="0">
                  <c:v>8.7944181641976295E-3</c:v>
                </c:pt>
                <c:pt idx="1">
                  <c:v>1.3015702095297154E-2</c:v>
                </c:pt>
                <c:pt idx="2">
                  <c:v>1.6619021800489815E-2</c:v>
                </c:pt>
                <c:pt idx="3">
                  <c:v>1.935777833912174E-2</c:v>
                </c:pt>
                <c:pt idx="4">
                  <c:v>2.1334446743445465E-2</c:v>
                </c:pt>
                <c:pt idx="5">
                  <c:v>2.2641200511301366E-2</c:v>
                </c:pt>
                <c:pt idx="6">
                  <c:v>2.3542079905160319E-2</c:v>
                </c:pt>
                <c:pt idx="7">
                  <c:v>2.4117900829793634E-2</c:v>
                </c:pt>
              </c:numCache>
            </c:numRef>
          </c:val>
          <c:smooth val="0"/>
        </c:ser>
        <c:ser>
          <c:idx val="40"/>
          <c:order val="40"/>
          <c:spPr>
            <a:ln w="12600">
              <a:solidFill>
                <a:srgbClr val="00800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Simulation!$C$55:$J$55</c:f>
              <c:numCache>
                <c:formatCode>0.0000%</c:formatCode>
                <c:ptCount val="8"/>
                <c:pt idx="0">
                  <c:v>1.2555705839386134E-2</c:v>
                </c:pt>
                <c:pt idx="1">
                  <c:v>1.7122476567508611E-2</c:v>
                </c:pt>
                <c:pt idx="2">
                  <c:v>2.0600375115168167E-2</c:v>
                </c:pt>
                <c:pt idx="3">
                  <c:v>2.2976070610293404E-2</c:v>
                </c:pt>
                <c:pt idx="4">
                  <c:v>2.4510560843828924E-2</c:v>
                </c:pt>
                <c:pt idx="5">
                  <c:v>2.5342555767364383E-2</c:v>
                </c:pt>
                <c:pt idx="6">
                  <c:v>2.5751681547627778E-2</c:v>
                </c:pt>
                <c:pt idx="7">
                  <c:v>2.5792243606712256E-2</c:v>
                </c:pt>
              </c:numCache>
            </c:numRef>
          </c:val>
          <c:smooth val="0"/>
        </c:ser>
        <c:ser>
          <c:idx val="41"/>
          <c:order val="41"/>
          <c:spPr>
            <a:ln w="12600">
              <a:solidFill>
                <a:srgbClr val="00008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Simulation!$C$56:$J$56</c:f>
              <c:numCache>
                <c:formatCode>0.0000%</c:formatCode>
                <c:ptCount val="8"/>
                <c:pt idx="0">
                  <c:v>4.5569968913788748E-2</c:v>
                </c:pt>
                <c:pt idx="1">
                  <c:v>3.8630669204877836E-2</c:v>
                </c:pt>
                <c:pt idx="2">
                  <c:v>3.3415024622893148E-2</c:v>
                </c:pt>
                <c:pt idx="3">
                  <c:v>2.9537749825839458E-2</c:v>
                </c:pt>
                <c:pt idx="4">
                  <c:v>2.6634715539763747E-2</c:v>
                </c:pt>
                <c:pt idx="5">
                  <c:v>2.4291721319620884E-2</c:v>
                </c:pt>
                <c:pt idx="6">
                  <c:v>2.2417855621460207E-2</c:v>
                </c:pt>
                <c:pt idx="7">
                  <c:v>2.0832877654660888E-2</c:v>
                </c:pt>
              </c:numCache>
            </c:numRef>
          </c:val>
          <c:smooth val="0"/>
        </c:ser>
        <c:ser>
          <c:idx val="42"/>
          <c:order val="42"/>
          <c:spPr>
            <a:ln w="12600">
              <a:solidFill>
                <a:srgbClr val="80800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Simulation!$C$57:$J$57</c:f>
              <c:numCache>
                <c:formatCode>0.0000%</c:formatCode>
                <c:ptCount val="8"/>
                <c:pt idx="0">
                  <c:v>3.0315276075871915E-2</c:v>
                </c:pt>
                <c:pt idx="1">
                  <c:v>3.1493935185089708E-2</c:v>
                </c:pt>
                <c:pt idx="2">
                  <c:v>3.1629522838731043E-2</c:v>
                </c:pt>
                <c:pt idx="3">
                  <c:v>3.135879599892108E-2</c:v>
                </c:pt>
                <c:pt idx="4">
                  <c:v>3.1052509003164544E-2</c:v>
                </c:pt>
                <c:pt idx="5">
                  <c:v>3.0719309440150708E-2</c:v>
                </c:pt>
                <c:pt idx="6">
                  <c:v>3.0531320887704504E-2</c:v>
                </c:pt>
                <c:pt idx="7">
                  <c:v>3.0417652319709793E-2</c:v>
                </c:pt>
              </c:numCache>
            </c:numRef>
          </c:val>
          <c:smooth val="0"/>
        </c:ser>
        <c:ser>
          <c:idx val="43"/>
          <c:order val="43"/>
          <c:spPr>
            <a:ln w="12600">
              <a:solidFill>
                <a:srgbClr val="80008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Simulation!$C$58:$J$58</c:f>
              <c:numCache>
                <c:formatCode>0.0000%</c:formatCode>
                <c:ptCount val="8"/>
                <c:pt idx="0">
                  <c:v>1.3150917428977798E-2</c:v>
                </c:pt>
                <c:pt idx="1">
                  <c:v>1.9273384550519395E-2</c:v>
                </c:pt>
                <c:pt idx="2">
                  <c:v>2.4772879382923566E-2</c:v>
                </c:pt>
                <c:pt idx="3">
                  <c:v>2.9285784581154804E-2</c:v>
                </c:pt>
                <c:pt idx="4">
                  <c:v>3.2851614962897645E-2</c:v>
                </c:pt>
                <c:pt idx="5">
                  <c:v>3.5471788365119467E-2</c:v>
                </c:pt>
                <c:pt idx="6">
                  <c:v>3.7436938808293949E-2</c:v>
                </c:pt>
                <c:pt idx="7">
                  <c:v>3.8781096339013582E-2</c:v>
                </c:pt>
              </c:numCache>
            </c:numRef>
          </c:val>
          <c:smooth val="0"/>
        </c:ser>
        <c:ser>
          <c:idx val="44"/>
          <c:order val="44"/>
          <c:spPr>
            <a:ln w="12600">
              <a:solidFill>
                <a:srgbClr val="00808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Simulation!$C$59:$J$59</c:f>
              <c:numCache>
                <c:formatCode>0.0000%</c:formatCode>
                <c:ptCount val="8"/>
                <c:pt idx="0">
                  <c:v>5.3643303514007475E-3</c:v>
                </c:pt>
                <c:pt idx="1">
                  <c:v>8.0737850150414958E-3</c:v>
                </c:pt>
                <c:pt idx="2">
                  <c:v>1.0640039186364861E-2</c:v>
                </c:pt>
                <c:pt idx="3">
                  <c:v>1.290865693910555E-2</c:v>
                </c:pt>
                <c:pt idx="4">
                  <c:v>1.4885579069522616E-2</c:v>
                </c:pt>
                <c:pt idx="5">
                  <c:v>1.6547487016740858E-2</c:v>
                </c:pt>
                <c:pt idx="6">
                  <c:v>1.7999465477359828E-2</c:v>
                </c:pt>
                <c:pt idx="7">
                  <c:v>1.9231473958838261E-2</c:v>
                </c:pt>
              </c:numCache>
            </c:numRef>
          </c:val>
          <c:smooth val="0"/>
        </c:ser>
        <c:ser>
          <c:idx val="45"/>
          <c:order val="45"/>
          <c:spPr>
            <a:ln w="12600">
              <a:solidFill>
                <a:srgbClr val="C0C0C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Simulation!$C$60:$J$60</c:f>
              <c:numCache>
                <c:formatCode>0.0000%</c:formatCode>
                <c:ptCount val="8"/>
                <c:pt idx="0">
                  <c:v>2.2088936961508772E-2</c:v>
                </c:pt>
                <c:pt idx="1">
                  <c:v>2.7767808387688813E-2</c:v>
                </c:pt>
                <c:pt idx="2">
                  <c:v>3.1091442538009988E-2</c:v>
                </c:pt>
                <c:pt idx="3">
                  <c:v>3.270903648619209E-2</c:v>
                </c:pt>
                <c:pt idx="4">
                  <c:v>3.3404007146238437E-2</c:v>
                </c:pt>
                <c:pt idx="5">
                  <c:v>3.3547481985741326E-2</c:v>
                </c:pt>
                <c:pt idx="6">
                  <c:v>3.3559115322771116E-2</c:v>
                </c:pt>
                <c:pt idx="7">
                  <c:v>3.3489518919633393E-2</c:v>
                </c:pt>
              </c:numCache>
            </c:numRef>
          </c:val>
          <c:smooth val="0"/>
        </c:ser>
        <c:ser>
          <c:idx val="46"/>
          <c:order val="46"/>
          <c:spPr>
            <a:ln w="12600">
              <a:solidFill>
                <a:srgbClr val="80808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Simulation!$C$61:$J$61</c:f>
              <c:numCache>
                <c:formatCode>0.0000%</c:formatCode>
                <c:ptCount val="8"/>
                <c:pt idx="0">
                  <c:v>7.1134662107394074E-3</c:v>
                </c:pt>
                <c:pt idx="1">
                  <c:v>1.0677638840620906E-2</c:v>
                </c:pt>
                <c:pt idx="2">
                  <c:v>1.3903654953895667E-2</c:v>
                </c:pt>
                <c:pt idx="3">
                  <c:v>1.6506733489466779E-2</c:v>
                </c:pt>
                <c:pt idx="4">
                  <c:v>1.845723649793354E-2</c:v>
                </c:pt>
                <c:pt idx="5">
                  <c:v>1.9733165155583716E-2</c:v>
                </c:pt>
                <c:pt idx="6">
                  <c:v>2.0499621327107437E-2</c:v>
                </c:pt>
                <c:pt idx="7">
                  <c:v>2.0800450289955193E-2</c:v>
                </c:pt>
              </c:numCache>
            </c:numRef>
          </c:val>
          <c:smooth val="0"/>
        </c:ser>
        <c:ser>
          <c:idx val="47"/>
          <c:order val="47"/>
          <c:spPr>
            <a:ln w="12600">
              <a:solidFill>
                <a:srgbClr val="9999FF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Simulation!$C$62:$J$62</c:f>
              <c:numCache>
                <c:formatCode>0.0000%</c:formatCode>
                <c:ptCount val="8"/>
                <c:pt idx="0">
                  <c:v>1.676581828740294E-2</c:v>
                </c:pt>
                <c:pt idx="1">
                  <c:v>2.3315354100517077E-2</c:v>
                </c:pt>
                <c:pt idx="2">
                  <c:v>2.894957802484692E-2</c:v>
                </c:pt>
                <c:pt idx="3">
                  <c:v>3.3518866345836583E-2</c:v>
                </c:pt>
                <c:pt idx="4">
                  <c:v>3.7199477096589516E-2</c:v>
                </c:pt>
                <c:pt idx="5">
                  <c:v>4.0014253050071849E-2</c:v>
                </c:pt>
                <c:pt idx="6">
                  <c:v>4.2253072253600685E-2</c:v>
                </c:pt>
                <c:pt idx="7">
                  <c:v>4.3891597661651828E-2</c:v>
                </c:pt>
              </c:numCache>
            </c:numRef>
          </c:val>
          <c:smooth val="0"/>
        </c:ser>
        <c:ser>
          <c:idx val="48"/>
          <c:order val="48"/>
          <c:spPr>
            <a:ln w="12600">
              <a:solidFill>
                <a:srgbClr val="993366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Simulation!$C$63:$J$63</c:f>
              <c:numCache>
                <c:formatCode>0.0000%</c:formatCode>
                <c:ptCount val="8"/>
                <c:pt idx="0">
                  <c:v>6.8053249013551691E-3</c:v>
                </c:pt>
                <c:pt idx="1">
                  <c:v>1.1156693628055587E-2</c:v>
                </c:pt>
                <c:pt idx="2">
                  <c:v>1.5189931442350804E-2</c:v>
                </c:pt>
                <c:pt idx="3">
                  <c:v>1.8433139355975663E-2</c:v>
                </c:pt>
                <c:pt idx="4">
                  <c:v>2.0876863802323346E-2</c:v>
                </c:pt>
                <c:pt idx="5">
                  <c:v>2.2588001507561146E-2</c:v>
                </c:pt>
                <c:pt idx="6">
                  <c:v>2.3835024318583413E-2</c:v>
                </c:pt>
                <c:pt idx="7">
                  <c:v>2.4711514685160273E-2</c:v>
                </c:pt>
              </c:numCache>
            </c:numRef>
          </c:val>
          <c:smooth val="0"/>
        </c:ser>
        <c:ser>
          <c:idx val="49"/>
          <c:order val="49"/>
          <c:spPr>
            <a:ln w="12600">
              <a:solidFill>
                <a:srgbClr val="FFFFCC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Simulation!$C$64:$J$64</c:f>
              <c:numCache>
                <c:formatCode>0.0000%</c:formatCode>
                <c:ptCount val="8"/>
                <c:pt idx="0">
                  <c:v>7.9658856653176506E-3</c:v>
                </c:pt>
                <c:pt idx="1">
                  <c:v>1.281612252463649E-2</c:v>
                </c:pt>
                <c:pt idx="2">
                  <c:v>1.7335063395035825E-2</c:v>
                </c:pt>
                <c:pt idx="3">
                  <c:v>2.1043090919662149E-2</c:v>
                </c:pt>
                <c:pt idx="4">
                  <c:v>2.3922972230183418E-2</c:v>
                </c:pt>
                <c:pt idx="5">
                  <c:v>2.6017458783659572E-2</c:v>
                </c:pt>
                <c:pt idx="6">
                  <c:v>2.7600745505758317E-2</c:v>
                </c:pt>
                <c:pt idx="7">
                  <c:v>2.8755092867183696E-2</c:v>
                </c:pt>
              </c:numCache>
            </c:numRef>
          </c:val>
          <c:smooth val="0"/>
        </c:ser>
        <c:ser>
          <c:idx val="50"/>
          <c:order val="50"/>
          <c:spPr>
            <a:ln w="12600">
              <a:solidFill>
                <a:srgbClr val="CCFFFF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Simulation!$C$65:$J$65</c:f>
              <c:numCache>
                <c:formatCode>0.0000%</c:formatCode>
                <c:ptCount val="8"/>
                <c:pt idx="0">
                  <c:v>1.3244012631727604E-2</c:v>
                </c:pt>
                <c:pt idx="1">
                  <c:v>1.7076364255057225E-2</c:v>
                </c:pt>
                <c:pt idx="2">
                  <c:v>2.0244813430642588E-2</c:v>
                </c:pt>
                <c:pt idx="3">
                  <c:v>2.2791465036737332E-2</c:v>
                </c:pt>
                <c:pt idx="4">
                  <c:v>2.4884281792224572E-2</c:v>
                </c:pt>
                <c:pt idx="5">
                  <c:v>2.6556686268896502E-2</c:v>
                </c:pt>
                <c:pt idx="6">
                  <c:v>2.8015902199600966E-2</c:v>
                </c:pt>
                <c:pt idx="7">
                  <c:v>2.9256515983400535E-2</c:v>
                </c:pt>
              </c:numCache>
            </c:numRef>
          </c:val>
          <c:smooth val="0"/>
        </c:ser>
        <c:ser>
          <c:idx val="51"/>
          <c:order val="51"/>
          <c:spPr>
            <a:ln w="12600">
              <a:solidFill>
                <a:srgbClr val="660066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Simulation!$C$66:$J$66</c:f>
              <c:numCache>
                <c:formatCode>0.0000%</c:formatCode>
                <c:ptCount val="8"/>
                <c:pt idx="0">
                  <c:v>1.2891455852592895E-2</c:v>
                </c:pt>
                <c:pt idx="1">
                  <c:v>1.7262224626195206E-2</c:v>
                </c:pt>
                <c:pt idx="2">
                  <c:v>2.0518159633351379E-2</c:v>
                </c:pt>
                <c:pt idx="3">
                  <c:v>2.2653143340856639E-2</c:v>
                </c:pt>
                <c:pt idx="4">
                  <c:v>2.3895143903887618E-2</c:v>
                </c:pt>
                <c:pt idx="5">
                  <c:v>2.4352861586269724E-2</c:v>
                </c:pt>
                <c:pt idx="6">
                  <c:v>2.4291516156480338E-2</c:v>
                </c:pt>
                <c:pt idx="7">
                  <c:v>2.3783243601797358E-2</c:v>
                </c:pt>
              </c:numCache>
            </c:numRef>
          </c:val>
          <c:smooth val="0"/>
        </c:ser>
        <c:ser>
          <c:idx val="52"/>
          <c:order val="52"/>
          <c:spPr>
            <a:ln w="12600">
              <a:solidFill>
                <a:srgbClr val="FF808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Simulation!$C$67:$J$67</c:f>
              <c:numCache>
                <c:formatCode>0.0000%</c:formatCode>
                <c:ptCount val="8"/>
                <c:pt idx="0">
                  <c:v>2.361116451321811E-3</c:v>
                </c:pt>
                <c:pt idx="1">
                  <c:v>4.2203691514087205E-3</c:v>
                </c:pt>
                <c:pt idx="2">
                  <c:v>6.2391490162966084E-3</c:v>
                </c:pt>
                <c:pt idx="3">
                  <c:v>8.1398233157474378E-3</c:v>
                </c:pt>
                <c:pt idx="4">
                  <c:v>9.798696929763321E-3</c:v>
                </c:pt>
                <c:pt idx="5">
                  <c:v>1.115568549558746E-2</c:v>
                </c:pt>
                <c:pt idx="6">
                  <c:v>1.2297281947450646E-2</c:v>
                </c:pt>
                <c:pt idx="7">
                  <c:v>1.3266509165019823E-2</c:v>
                </c:pt>
              </c:numCache>
            </c:numRef>
          </c:val>
          <c:smooth val="0"/>
        </c:ser>
        <c:ser>
          <c:idx val="53"/>
          <c:order val="53"/>
          <c:spPr>
            <a:ln w="12600">
              <a:solidFill>
                <a:srgbClr val="0066CC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Simulation!$C$68:$J$68</c:f>
              <c:numCache>
                <c:formatCode>0.0000%</c:formatCode>
                <c:ptCount val="8"/>
                <c:pt idx="0">
                  <c:v>2.3891028881820012E-3</c:v>
                </c:pt>
                <c:pt idx="1">
                  <c:v>4.8262835972855507E-3</c:v>
                </c:pt>
                <c:pt idx="2">
                  <c:v>7.7725119169665445E-3</c:v>
                </c:pt>
                <c:pt idx="3">
                  <c:v>1.0767737861194561E-2</c:v>
                </c:pt>
                <c:pt idx="4">
                  <c:v>1.3509637674869656E-2</c:v>
                </c:pt>
                <c:pt idx="5">
                  <c:v>1.5793451964188601E-2</c:v>
                </c:pt>
                <c:pt idx="6">
                  <c:v>1.7642638055870068E-2</c:v>
                </c:pt>
                <c:pt idx="7">
                  <c:v>1.904174523422102E-2</c:v>
                </c:pt>
              </c:numCache>
            </c:numRef>
          </c:val>
          <c:smooth val="0"/>
        </c:ser>
        <c:ser>
          <c:idx val="54"/>
          <c:order val="54"/>
          <c:spPr>
            <a:ln w="12600">
              <a:solidFill>
                <a:srgbClr val="CCCCFF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Simulation!$C$69:$J$69</c:f>
              <c:numCache>
                <c:formatCode>0.0000%</c:formatCode>
                <c:ptCount val="8"/>
                <c:pt idx="0">
                  <c:v>2.4869003901294432E-2</c:v>
                </c:pt>
                <c:pt idx="1">
                  <c:v>2.6604346063358205E-2</c:v>
                </c:pt>
                <c:pt idx="2">
                  <c:v>2.7596411429730384E-2</c:v>
                </c:pt>
                <c:pt idx="3">
                  <c:v>2.8294915476532911E-2</c:v>
                </c:pt>
                <c:pt idx="4">
                  <c:v>2.8993829896623309E-2</c:v>
                </c:pt>
                <c:pt idx="5">
                  <c:v>2.9696654262026442E-2</c:v>
                </c:pt>
                <c:pt idx="6">
                  <c:v>3.0573306693168968E-2</c:v>
                </c:pt>
                <c:pt idx="7">
                  <c:v>3.1556517831057035E-2</c:v>
                </c:pt>
              </c:numCache>
            </c:numRef>
          </c:val>
          <c:smooth val="0"/>
        </c:ser>
        <c:ser>
          <c:idx val="55"/>
          <c:order val="55"/>
          <c:spPr>
            <a:ln w="12600">
              <a:solidFill>
                <a:srgbClr val="333333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Simulation!$C$70:$J$70</c:f>
              <c:numCache>
                <c:formatCode>0.0000%</c:formatCode>
                <c:ptCount val="8"/>
                <c:pt idx="0">
                  <c:v>1.7835070607808555E-2</c:v>
                </c:pt>
                <c:pt idx="1">
                  <c:v>1.757829650940072E-2</c:v>
                </c:pt>
                <c:pt idx="2">
                  <c:v>1.7437987175611656E-2</c:v>
                </c:pt>
                <c:pt idx="3">
                  <c:v>1.7471743551015162E-2</c:v>
                </c:pt>
                <c:pt idx="4">
                  <c:v>1.7691467717380754E-2</c:v>
                </c:pt>
                <c:pt idx="5">
                  <c:v>1.7993318925332728E-2</c:v>
                </c:pt>
                <c:pt idx="6">
                  <c:v>1.842302922446977E-2</c:v>
                </c:pt>
                <c:pt idx="7">
                  <c:v>1.8915499973055461E-2</c:v>
                </c:pt>
              </c:numCache>
            </c:numRef>
          </c:val>
          <c:smooth val="0"/>
        </c:ser>
        <c:ser>
          <c:idx val="56"/>
          <c:order val="56"/>
          <c:spPr>
            <a:ln w="12600">
              <a:solidFill>
                <a:srgbClr val="00008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Simulation!$C$71:$J$71</c:f>
              <c:numCache>
                <c:formatCode>0.0000%</c:formatCode>
                <c:ptCount val="8"/>
                <c:pt idx="0">
                  <c:v>1.8675572125544465E-2</c:v>
                </c:pt>
                <c:pt idx="1">
                  <c:v>2.1635849426888749E-2</c:v>
                </c:pt>
                <c:pt idx="2">
                  <c:v>2.3546662543427084E-2</c:v>
                </c:pt>
                <c:pt idx="3">
                  <c:v>2.4778588916342745E-2</c:v>
                </c:pt>
                <c:pt idx="4">
                  <c:v>2.564949556617635E-2</c:v>
                </c:pt>
                <c:pt idx="5">
                  <c:v>2.6225106411467206E-2</c:v>
                </c:pt>
                <c:pt idx="6">
                  <c:v>2.6706377699152305E-2</c:v>
                </c:pt>
                <c:pt idx="7">
                  <c:v>2.7080380583397616E-2</c:v>
                </c:pt>
              </c:numCache>
            </c:numRef>
          </c:val>
          <c:smooth val="0"/>
        </c:ser>
        <c:ser>
          <c:idx val="57"/>
          <c:order val="57"/>
          <c:spPr>
            <a:ln w="12600">
              <a:solidFill>
                <a:srgbClr val="FF00FF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Simulation!$C$72:$J$72</c:f>
              <c:numCache>
                <c:formatCode>0.0000%</c:formatCode>
                <c:ptCount val="8"/>
                <c:pt idx="0">
                  <c:v>4.950153110044906E-3</c:v>
                </c:pt>
                <c:pt idx="1">
                  <c:v>7.8191760582744692E-3</c:v>
                </c:pt>
                <c:pt idx="2">
                  <c:v>1.0532916304252295E-2</c:v>
                </c:pt>
                <c:pt idx="3">
                  <c:v>1.2858142661469302E-2</c:v>
                </c:pt>
                <c:pt idx="4">
                  <c:v>1.4809683046478507E-2</c:v>
                </c:pt>
                <c:pt idx="5">
                  <c:v>1.6426682246133566E-2</c:v>
                </c:pt>
                <c:pt idx="6">
                  <c:v>1.7895765921818827E-2</c:v>
                </c:pt>
                <c:pt idx="7">
                  <c:v>1.9291323486074007E-2</c:v>
                </c:pt>
              </c:numCache>
            </c:numRef>
          </c:val>
          <c:smooth val="0"/>
        </c:ser>
        <c:ser>
          <c:idx val="58"/>
          <c:order val="58"/>
          <c:spPr>
            <a:ln w="12600">
              <a:solidFill>
                <a:srgbClr val="FFFF0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Simulation!$C$73:$J$73</c:f>
              <c:numCache>
                <c:formatCode>0.0000%</c:formatCode>
                <c:ptCount val="8"/>
                <c:pt idx="0">
                  <c:v>4.2855563369161905E-3</c:v>
                </c:pt>
                <c:pt idx="1">
                  <c:v>7.410212682276803E-3</c:v>
                </c:pt>
                <c:pt idx="2">
                  <c:v>1.0731867194545965E-2</c:v>
                </c:pt>
                <c:pt idx="3">
                  <c:v>1.3820830610616933E-2</c:v>
                </c:pt>
                <c:pt idx="4">
                  <c:v>1.6478247537582404E-2</c:v>
                </c:pt>
                <c:pt idx="5">
                  <c:v>1.8573667516869789E-2</c:v>
                </c:pt>
                <c:pt idx="6">
                  <c:v>2.0194643547057387E-2</c:v>
                </c:pt>
                <c:pt idx="7">
                  <c:v>2.1341350493629549E-2</c:v>
                </c:pt>
              </c:numCache>
            </c:numRef>
          </c:val>
          <c:smooth val="0"/>
        </c:ser>
        <c:ser>
          <c:idx val="59"/>
          <c:order val="59"/>
          <c:spPr>
            <a:ln w="12600">
              <a:solidFill>
                <a:srgbClr val="00FFFF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Simulation!$C$74:$J$74</c:f>
              <c:numCache>
                <c:formatCode>0.0000%</c:formatCode>
                <c:ptCount val="8"/>
                <c:pt idx="0">
                  <c:v>1.0421822657763122E-2</c:v>
                </c:pt>
                <c:pt idx="1">
                  <c:v>1.2473503206582776E-2</c:v>
                </c:pt>
                <c:pt idx="2">
                  <c:v>1.4031161572278683E-2</c:v>
                </c:pt>
                <c:pt idx="3">
                  <c:v>1.5235170818450199E-2</c:v>
                </c:pt>
                <c:pt idx="4">
                  <c:v>1.6222553896040694E-2</c:v>
                </c:pt>
                <c:pt idx="5">
                  <c:v>1.6998618425607539E-2</c:v>
                </c:pt>
                <c:pt idx="6">
                  <c:v>1.7672763976212535E-2</c:v>
                </c:pt>
                <c:pt idx="7">
                  <c:v>1.8228669737743508E-2</c:v>
                </c:pt>
              </c:numCache>
            </c:numRef>
          </c:val>
          <c:smooth val="0"/>
        </c:ser>
        <c:ser>
          <c:idx val="60"/>
          <c:order val="60"/>
          <c:spPr>
            <a:ln w="12600">
              <a:solidFill>
                <a:srgbClr val="80008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Simulation!$C$75:$J$75</c:f>
              <c:numCache>
                <c:formatCode>0.0000%</c:formatCode>
                <c:ptCount val="8"/>
                <c:pt idx="0">
                  <c:v>2.5794774793251596E-3</c:v>
                </c:pt>
                <c:pt idx="1">
                  <c:v>3.9426033112435902E-3</c:v>
                </c:pt>
                <c:pt idx="2">
                  <c:v>5.3010850585696262E-3</c:v>
                </c:pt>
                <c:pt idx="3">
                  <c:v>6.5499339398501222E-3</c:v>
                </c:pt>
                <c:pt idx="4">
                  <c:v>7.6622416748155786E-3</c:v>
                </c:pt>
                <c:pt idx="5">
                  <c:v>8.613730445450973E-3</c:v>
                </c:pt>
                <c:pt idx="6">
                  <c:v>9.4681014627253472E-3</c:v>
                </c:pt>
                <c:pt idx="7">
                  <c:v>1.0246360775120518E-2</c:v>
                </c:pt>
              </c:numCache>
            </c:numRef>
          </c:val>
          <c:smooth val="0"/>
        </c:ser>
        <c:ser>
          <c:idx val="61"/>
          <c:order val="61"/>
          <c:spPr>
            <a:ln w="12600">
              <a:solidFill>
                <a:srgbClr val="80000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Simulation!$C$76:$J$76</c:f>
              <c:numCache>
                <c:formatCode>0.0000%</c:formatCode>
                <c:ptCount val="8"/>
                <c:pt idx="0">
                  <c:v>1.0881826010644935E-2</c:v>
                </c:pt>
                <c:pt idx="1">
                  <c:v>1.4419855951423598E-2</c:v>
                </c:pt>
                <c:pt idx="2">
                  <c:v>1.7213435640149245E-2</c:v>
                </c:pt>
                <c:pt idx="3">
                  <c:v>1.9245312281757063E-2</c:v>
                </c:pt>
                <c:pt idx="4">
                  <c:v>2.0671267620087773E-2</c:v>
                </c:pt>
                <c:pt idx="5">
                  <c:v>2.1558574857201147E-2</c:v>
                </c:pt>
                <c:pt idx="6">
                  <c:v>2.212506737438908E-2</c:v>
                </c:pt>
                <c:pt idx="7">
                  <c:v>2.2420390696522633E-2</c:v>
                </c:pt>
              </c:numCache>
            </c:numRef>
          </c:val>
          <c:smooth val="0"/>
        </c:ser>
        <c:ser>
          <c:idx val="62"/>
          <c:order val="62"/>
          <c:spPr>
            <a:ln w="12600">
              <a:solidFill>
                <a:srgbClr val="00808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Simulation!$C$77:$J$77</c:f>
              <c:numCache>
                <c:formatCode>0.0000%</c:formatCode>
                <c:ptCount val="8"/>
                <c:pt idx="0">
                  <c:v>3.1841569142517958E-3</c:v>
                </c:pt>
                <c:pt idx="1">
                  <c:v>5.744374482635835E-3</c:v>
                </c:pt>
                <c:pt idx="2">
                  <c:v>8.4399782342080842E-3</c:v>
                </c:pt>
                <c:pt idx="3">
                  <c:v>1.0851623577332603E-2</c:v>
                </c:pt>
                <c:pt idx="4">
                  <c:v>1.2805106847404777E-2</c:v>
                </c:pt>
                <c:pt idx="5">
                  <c:v>1.4220828341203438E-2</c:v>
                </c:pt>
                <c:pt idx="6">
                  <c:v>1.5202372779181527E-2</c:v>
                </c:pt>
                <c:pt idx="7">
                  <c:v>1.5788387375861187E-2</c:v>
                </c:pt>
              </c:numCache>
            </c:numRef>
          </c:val>
          <c:smooth val="0"/>
        </c:ser>
        <c:ser>
          <c:idx val="63"/>
          <c:order val="63"/>
          <c:spPr>
            <a:ln w="12600">
              <a:solidFill>
                <a:srgbClr val="0000FF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Simulation!$C$78:$J$78</c:f>
              <c:numCache>
                <c:formatCode>0.0000%</c:formatCode>
                <c:ptCount val="8"/>
                <c:pt idx="0">
                  <c:v>1.9406661457236195E-3</c:v>
                </c:pt>
                <c:pt idx="1">
                  <c:v>4.6574896170154889E-3</c:v>
                </c:pt>
                <c:pt idx="2">
                  <c:v>8.4770362276922074E-3</c:v>
                </c:pt>
                <c:pt idx="3">
                  <c:v>1.2807685423871023E-2</c:v>
                </c:pt>
                <c:pt idx="4">
                  <c:v>1.7079362118600217E-2</c:v>
                </c:pt>
                <c:pt idx="5">
                  <c:v>2.0823113918561845E-2</c:v>
                </c:pt>
                <c:pt idx="6">
                  <c:v>2.3912545418781132E-2</c:v>
                </c:pt>
                <c:pt idx="7">
                  <c:v>2.6234817228923582E-2</c:v>
                </c:pt>
              </c:numCache>
            </c:numRef>
          </c:val>
          <c:smooth val="0"/>
        </c:ser>
        <c:ser>
          <c:idx val="64"/>
          <c:order val="64"/>
          <c:spPr>
            <a:ln w="12600">
              <a:solidFill>
                <a:srgbClr val="00CCFF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Simulation!$C$79:$J$79</c:f>
              <c:numCache>
                <c:formatCode>0.0000%</c:formatCode>
                <c:ptCount val="8"/>
                <c:pt idx="0">
                  <c:v>9.7829365918483194E-3</c:v>
                </c:pt>
                <c:pt idx="1">
                  <c:v>1.1533917102336654E-2</c:v>
                </c:pt>
                <c:pt idx="2">
                  <c:v>1.2994765601122466E-2</c:v>
                </c:pt>
                <c:pt idx="3">
                  <c:v>1.4256552652240729E-2</c:v>
                </c:pt>
                <c:pt idx="4">
                  <c:v>1.5405978396642518E-2</c:v>
                </c:pt>
                <c:pt idx="5">
                  <c:v>1.6423473381778974E-2</c:v>
                </c:pt>
                <c:pt idx="6">
                  <c:v>1.7407490618587335E-2</c:v>
                </c:pt>
                <c:pt idx="7">
                  <c:v>1.8349075401872819E-2</c:v>
                </c:pt>
              </c:numCache>
            </c:numRef>
          </c:val>
          <c:smooth val="0"/>
        </c:ser>
        <c:ser>
          <c:idx val="65"/>
          <c:order val="65"/>
          <c:spPr>
            <a:ln w="12600">
              <a:solidFill>
                <a:srgbClr val="CCFFFF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Simulation!$C$80:$J$80</c:f>
              <c:numCache>
                <c:formatCode>0.0000%</c:formatCode>
                <c:ptCount val="8"/>
                <c:pt idx="0">
                  <c:v>1.3499730362743307E-2</c:v>
                </c:pt>
                <c:pt idx="1">
                  <c:v>1.798526275036624E-2</c:v>
                </c:pt>
                <c:pt idx="2">
                  <c:v>2.1525423906662101E-2</c:v>
                </c:pt>
                <c:pt idx="3">
                  <c:v>2.4209112908529288E-2</c:v>
                </c:pt>
                <c:pt idx="4">
                  <c:v>2.6330189135083767E-2</c:v>
                </c:pt>
                <c:pt idx="5">
                  <c:v>2.8026466929766913E-2</c:v>
                </c:pt>
                <c:pt idx="6">
                  <c:v>2.9590745548315586E-2</c:v>
                </c:pt>
                <c:pt idx="7">
                  <c:v>3.1075793355845E-2</c:v>
                </c:pt>
              </c:numCache>
            </c:numRef>
          </c:val>
          <c:smooth val="0"/>
        </c:ser>
        <c:ser>
          <c:idx val="66"/>
          <c:order val="66"/>
          <c:spPr>
            <a:ln w="12600">
              <a:solidFill>
                <a:srgbClr val="CCFFCC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Simulation!$C$81:$J$81</c:f>
              <c:numCache>
                <c:formatCode>0.0000%</c:formatCode>
                <c:ptCount val="8"/>
                <c:pt idx="0">
                  <c:v>2.0714274358971534E-2</c:v>
                </c:pt>
                <c:pt idx="1">
                  <c:v>3.0940016818833301E-2</c:v>
                </c:pt>
                <c:pt idx="2">
                  <c:v>3.8979041553267132E-2</c:v>
                </c:pt>
                <c:pt idx="3">
                  <c:v>4.4113302605479132E-2</c:v>
                </c:pt>
                <c:pt idx="4">
                  <c:v>4.6691160791922634E-2</c:v>
                </c:pt>
                <c:pt idx="5">
                  <c:v>4.7108472281964776E-2</c:v>
                </c:pt>
                <c:pt idx="6">
                  <c:v>4.6113383915195164E-2</c:v>
                </c:pt>
                <c:pt idx="7">
                  <c:v>4.4035330440546284E-2</c:v>
                </c:pt>
              </c:numCache>
            </c:numRef>
          </c:val>
          <c:smooth val="0"/>
        </c:ser>
        <c:ser>
          <c:idx val="67"/>
          <c:order val="67"/>
          <c:spPr>
            <a:ln w="12600">
              <a:solidFill>
                <a:srgbClr val="FFFF99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Simulation!$C$82:$J$82</c:f>
              <c:numCache>
                <c:formatCode>0.0000%</c:formatCode>
                <c:ptCount val="8"/>
                <c:pt idx="0">
                  <c:v>1.0695419566866237E-2</c:v>
                </c:pt>
                <c:pt idx="1">
                  <c:v>1.4108947590011205E-2</c:v>
                </c:pt>
                <c:pt idx="2">
                  <c:v>1.6419832895244221E-2</c:v>
                </c:pt>
                <c:pt idx="3">
                  <c:v>1.7743019287604841E-2</c:v>
                </c:pt>
                <c:pt idx="4">
                  <c:v>1.8395797087270429E-2</c:v>
                </c:pt>
                <c:pt idx="5">
                  <c:v>1.8569561205296098E-2</c:v>
                </c:pt>
                <c:pt idx="6">
                  <c:v>1.8531033458437724E-2</c:v>
                </c:pt>
                <c:pt idx="7">
                  <c:v>1.8359066535829478E-2</c:v>
                </c:pt>
              </c:numCache>
            </c:numRef>
          </c:val>
          <c:smooth val="0"/>
        </c:ser>
        <c:ser>
          <c:idx val="68"/>
          <c:order val="68"/>
          <c:spPr>
            <a:ln w="12600">
              <a:solidFill>
                <a:srgbClr val="99CCFF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Simulation!$C$83:$J$83</c:f>
              <c:numCache>
                <c:formatCode>0.0000%</c:formatCode>
                <c:ptCount val="8"/>
                <c:pt idx="0">
                  <c:v>4.1075488401847316E-3</c:v>
                </c:pt>
                <c:pt idx="1">
                  <c:v>6.1629539353921375E-3</c:v>
                </c:pt>
                <c:pt idx="2">
                  <c:v>8.1515861406952252E-3</c:v>
                </c:pt>
                <c:pt idx="3">
                  <c:v>9.924825807150631E-3</c:v>
                </c:pt>
                <c:pt idx="4">
                  <c:v>1.144939082936355E-2</c:v>
                </c:pt>
                <c:pt idx="5">
                  <c:v>1.2686724211568466E-2</c:v>
                </c:pt>
                <c:pt idx="6">
                  <c:v>1.3720058568588461E-2</c:v>
                </c:pt>
                <c:pt idx="7">
                  <c:v>1.4562730421969372E-2</c:v>
                </c:pt>
              </c:numCache>
            </c:numRef>
          </c:val>
          <c:smooth val="0"/>
        </c:ser>
        <c:ser>
          <c:idx val="69"/>
          <c:order val="69"/>
          <c:spPr>
            <a:ln w="12600">
              <a:solidFill>
                <a:srgbClr val="FF99CC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Simulation!$C$84:$J$84</c:f>
              <c:numCache>
                <c:formatCode>0.0000%</c:formatCode>
                <c:ptCount val="8"/>
                <c:pt idx="0">
                  <c:v>1.9784106318119598E-3</c:v>
                </c:pt>
                <c:pt idx="1">
                  <c:v>3.2389404718958016E-3</c:v>
                </c:pt>
                <c:pt idx="2">
                  <c:v>4.4968445311932828E-3</c:v>
                </c:pt>
                <c:pt idx="3">
                  <c:v>5.6001945663467579E-3</c:v>
                </c:pt>
                <c:pt idx="4">
                  <c:v>6.5017528564996659E-3</c:v>
                </c:pt>
                <c:pt idx="5">
                  <c:v>7.1844468893827451E-3</c:v>
                </c:pt>
                <c:pt idx="6">
                  <c:v>7.7170426144675909E-3</c:v>
                </c:pt>
                <c:pt idx="7">
                  <c:v>8.1333151649412641E-3</c:v>
                </c:pt>
              </c:numCache>
            </c:numRef>
          </c:val>
          <c:smooth val="0"/>
        </c:ser>
        <c:ser>
          <c:idx val="70"/>
          <c:order val="70"/>
          <c:spPr>
            <a:ln w="12600">
              <a:solidFill>
                <a:srgbClr val="CC99FF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Simulation!$C$85:$J$85</c:f>
              <c:numCache>
                <c:formatCode>0.0000%</c:formatCode>
                <c:ptCount val="8"/>
                <c:pt idx="0">
                  <c:v>6.3656902921050288E-3</c:v>
                </c:pt>
                <c:pt idx="1">
                  <c:v>9.9275774109112633E-3</c:v>
                </c:pt>
                <c:pt idx="2">
                  <c:v>1.3282226234451156E-2</c:v>
                </c:pt>
                <c:pt idx="3">
                  <c:v>1.6079859320367509E-2</c:v>
                </c:pt>
                <c:pt idx="4">
                  <c:v>1.8241985293766264E-2</c:v>
                </c:pt>
                <c:pt idx="5">
                  <c:v>1.9724711531561794E-2</c:v>
                </c:pt>
                <c:pt idx="6">
                  <c:v>2.0688848482711155E-2</c:v>
                </c:pt>
                <c:pt idx="7">
                  <c:v>2.118579321494736E-2</c:v>
                </c:pt>
              </c:numCache>
            </c:numRef>
          </c:val>
          <c:smooth val="0"/>
        </c:ser>
        <c:ser>
          <c:idx val="71"/>
          <c:order val="71"/>
          <c:spPr>
            <a:ln w="12600">
              <a:solidFill>
                <a:srgbClr val="FFCC99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Simulation!$C$86:$J$86</c:f>
              <c:numCache>
                <c:formatCode>0.0000%</c:formatCode>
                <c:ptCount val="8"/>
                <c:pt idx="0">
                  <c:v>1.6266210312519784E-2</c:v>
                </c:pt>
                <c:pt idx="1">
                  <c:v>1.9736070993001793E-2</c:v>
                </c:pt>
                <c:pt idx="2">
                  <c:v>2.2367721033053008E-2</c:v>
                </c:pt>
                <c:pt idx="3">
                  <c:v>2.4298297257444316E-2</c:v>
                </c:pt>
                <c:pt idx="4">
                  <c:v>2.5730289128333389E-2</c:v>
                </c:pt>
                <c:pt idx="5">
                  <c:v>2.6699535107085854E-2</c:v>
                </c:pt>
                <c:pt idx="6">
                  <c:v>2.7418889897991711E-2</c:v>
                </c:pt>
                <c:pt idx="7">
                  <c:v>2.789466051589129E-2</c:v>
                </c:pt>
              </c:numCache>
            </c:numRef>
          </c:val>
          <c:smooth val="0"/>
        </c:ser>
        <c:ser>
          <c:idx val="72"/>
          <c:order val="72"/>
          <c:spPr>
            <a:ln w="12600">
              <a:solidFill>
                <a:srgbClr val="3366FF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Simulation!$C$87:$J$87</c:f>
              <c:numCache>
                <c:formatCode>0.0000%</c:formatCode>
                <c:ptCount val="8"/>
                <c:pt idx="0">
                  <c:v>6.8529356460483278E-3</c:v>
                </c:pt>
                <c:pt idx="1">
                  <c:v>1.0261418475715956E-2</c:v>
                </c:pt>
                <c:pt idx="2">
                  <c:v>1.3388573214111089E-2</c:v>
                </c:pt>
                <c:pt idx="3">
                  <c:v>1.6003903991253735E-2</c:v>
                </c:pt>
                <c:pt idx="4">
                  <c:v>1.8120260367820631E-2</c:v>
                </c:pt>
                <c:pt idx="5">
                  <c:v>1.9747254723034968E-2</c:v>
                </c:pt>
                <c:pt idx="6">
                  <c:v>2.1062876521731215E-2</c:v>
                </c:pt>
                <c:pt idx="7">
                  <c:v>2.2104539455812533E-2</c:v>
                </c:pt>
              </c:numCache>
            </c:numRef>
          </c:val>
          <c:smooth val="0"/>
        </c:ser>
        <c:ser>
          <c:idx val="73"/>
          <c:order val="73"/>
          <c:spPr>
            <a:ln w="12600">
              <a:solidFill>
                <a:srgbClr val="33CCCC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Simulation!$C$88:$J$88</c:f>
              <c:numCache>
                <c:formatCode>0.0000%</c:formatCode>
                <c:ptCount val="8"/>
                <c:pt idx="0">
                  <c:v>3.7544061421523993E-2</c:v>
                </c:pt>
                <c:pt idx="1">
                  <c:v>4.1083498274282301E-2</c:v>
                </c:pt>
                <c:pt idx="2">
                  <c:v>4.2224634516133376E-2</c:v>
                </c:pt>
                <c:pt idx="3">
                  <c:v>4.2171915896060404E-2</c:v>
                </c:pt>
                <c:pt idx="4">
                  <c:v>4.1729866239591767E-2</c:v>
                </c:pt>
                <c:pt idx="5">
                  <c:v>4.1078054127811361E-2</c:v>
                </c:pt>
                <c:pt idx="6">
                  <c:v>4.0505335535602635E-2</c:v>
                </c:pt>
                <c:pt idx="7">
                  <c:v>3.9908619988088673E-2</c:v>
                </c:pt>
              </c:numCache>
            </c:numRef>
          </c:val>
          <c:smooth val="0"/>
        </c:ser>
        <c:ser>
          <c:idx val="74"/>
          <c:order val="74"/>
          <c:spPr>
            <a:ln w="12600">
              <a:solidFill>
                <a:srgbClr val="99CC0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Simulation!$C$89:$J$89</c:f>
              <c:numCache>
                <c:formatCode>0.0000%</c:formatCode>
                <c:ptCount val="8"/>
                <c:pt idx="0">
                  <c:v>5.0045163959717004E-3</c:v>
                </c:pt>
                <c:pt idx="1">
                  <c:v>7.4903082706798E-3</c:v>
                </c:pt>
                <c:pt idx="2">
                  <c:v>9.7347555591296743E-3</c:v>
                </c:pt>
                <c:pt idx="3">
                  <c:v>1.1571969724674962E-2</c:v>
                </c:pt>
                <c:pt idx="4">
                  <c:v>1.3009614271410886E-2</c:v>
                </c:pt>
                <c:pt idx="5">
                  <c:v>1.40472446106492E-2</c:v>
                </c:pt>
                <c:pt idx="6">
                  <c:v>1.4805515638103483E-2</c:v>
                </c:pt>
                <c:pt idx="7">
                  <c:v>1.5312823790338112E-2</c:v>
                </c:pt>
              </c:numCache>
            </c:numRef>
          </c:val>
          <c:smooth val="0"/>
        </c:ser>
        <c:ser>
          <c:idx val="75"/>
          <c:order val="75"/>
          <c:spPr>
            <a:ln w="12600">
              <a:solidFill>
                <a:srgbClr val="FFCC0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Simulation!$C$90:$J$90</c:f>
              <c:numCache>
                <c:formatCode>0.0000%</c:formatCode>
                <c:ptCount val="8"/>
                <c:pt idx="0">
                  <c:v>7.049269505385502E-3</c:v>
                </c:pt>
                <c:pt idx="1">
                  <c:v>1.1817428514161723E-2</c:v>
                </c:pt>
                <c:pt idx="2">
                  <c:v>1.6958378704794795E-2</c:v>
                </c:pt>
                <c:pt idx="3">
                  <c:v>2.1890235637375795E-2</c:v>
                </c:pt>
                <c:pt idx="4">
                  <c:v>2.6295342934171625E-2</c:v>
                </c:pt>
                <c:pt idx="5">
                  <c:v>2.9911461772127834E-2</c:v>
                </c:pt>
                <c:pt idx="6">
                  <c:v>3.2818786228224837E-2</c:v>
                </c:pt>
                <c:pt idx="7">
                  <c:v>3.4971261912721957E-2</c:v>
                </c:pt>
              </c:numCache>
            </c:numRef>
          </c:val>
          <c:smooth val="0"/>
        </c:ser>
        <c:ser>
          <c:idx val="76"/>
          <c:order val="76"/>
          <c:spPr>
            <a:ln w="12600">
              <a:solidFill>
                <a:srgbClr val="FF990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Simulation!$C$91:$J$91</c:f>
              <c:numCache>
                <c:formatCode>0.0000%</c:formatCode>
                <c:ptCount val="8"/>
                <c:pt idx="0">
                  <c:v>1.8783915780652288E-3</c:v>
                </c:pt>
                <c:pt idx="1">
                  <c:v>4.0920579569721349E-3</c:v>
                </c:pt>
                <c:pt idx="2">
                  <c:v>6.95472418389936E-3</c:v>
                </c:pt>
                <c:pt idx="3">
                  <c:v>9.9835869953797795E-3</c:v>
                </c:pt>
                <c:pt idx="4">
                  <c:v>1.2782640075610452E-2</c:v>
                </c:pt>
                <c:pt idx="5">
                  <c:v>1.5060167270735765E-2</c:v>
                </c:pt>
                <c:pt idx="6">
                  <c:v>1.6784295098994963E-2</c:v>
                </c:pt>
                <c:pt idx="7">
                  <c:v>1.7929529076179521E-2</c:v>
                </c:pt>
              </c:numCache>
            </c:numRef>
          </c:val>
          <c:smooth val="0"/>
        </c:ser>
        <c:ser>
          <c:idx val="77"/>
          <c:order val="77"/>
          <c:spPr>
            <a:ln w="12600">
              <a:solidFill>
                <a:srgbClr val="FF660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Simulation!$C$92:$J$92</c:f>
              <c:numCache>
                <c:formatCode>0.0000%</c:formatCode>
                <c:ptCount val="8"/>
                <c:pt idx="0">
                  <c:v>1.9975813696269756E-2</c:v>
                </c:pt>
                <c:pt idx="1">
                  <c:v>2.510947303908035E-2</c:v>
                </c:pt>
                <c:pt idx="2">
                  <c:v>2.8184925554991289E-2</c:v>
                </c:pt>
                <c:pt idx="3">
                  <c:v>2.9720031618276976E-2</c:v>
                </c:pt>
                <c:pt idx="4">
                  <c:v>3.037515662558667E-2</c:v>
                </c:pt>
                <c:pt idx="5">
                  <c:v>3.047194043106843E-2</c:v>
                </c:pt>
                <c:pt idx="6">
                  <c:v>3.0399284219712497E-2</c:v>
                </c:pt>
                <c:pt idx="7">
                  <c:v>3.0220546466823355E-2</c:v>
                </c:pt>
              </c:numCache>
            </c:numRef>
          </c:val>
          <c:smooth val="0"/>
        </c:ser>
        <c:ser>
          <c:idx val="78"/>
          <c:order val="78"/>
          <c:spPr>
            <a:ln w="12600">
              <a:solidFill>
                <a:srgbClr val="666699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Simulation!$C$93:$J$93</c:f>
              <c:numCache>
                <c:formatCode>0.0000%</c:formatCode>
                <c:ptCount val="8"/>
                <c:pt idx="0">
                  <c:v>9.0186424621699329E-3</c:v>
                </c:pt>
                <c:pt idx="1">
                  <c:v>1.1605208177391418E-2</c:v>
                </c:pt>
                <c:pt idx="2">
                  <c:v>1.3927131017016894E-2</c:v>
                </c:pt>
                <c:pt idx="3">
                  <c:v>1.598818021662457E-2</c:v>
                </c:pt>
                <c:pt idx="4">
                  <c:v>1.7847834878615354E-2</c:v>
                </c:pt>
                <c:pt idx="5">
                  <c:v>1.9474459013922675E-2</c:v>
                </c:pt>
                <c:pt idx="6">
                  <c:v>2.0986666035064504E-2</c:v>
                </c:pt>
                <c:pt idx="7">
                  <c:v>2.2381230264233262E-2</c:v>
                </c:pt>
              </c:numCache>
            </c:numRef>
          </c:val>
          <c:smooth val="0"/>
        </c:ser>
        <c:ser>
          <c:idx val="79"/>
          <c:order val="79"/>
          <c:spPr>
            <a:ln w="12600">
              <a:solidFill>
                <a:srgbClr val="969696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Simulation!$C$94:$J$94</c:f>
              <c:numCache>
                <c:formatCode>0.0000%</c:formatCode>
                <c:ptCount val="8"/>
                <c:pt idx="0">
                  <c:v>4.8765292258261487E-3</c:v>
                </c:pt>
                <c:pt idx="1">
                  <c:v>7.7039977163659568E-3</c:v>
                </c:pt>
                <c:pt idx="2">
                  <c:v>1.0360948141699366E-2</c:v>
                </c:pt>
                <c:pt idx="3">
                  <c:v>1.2591249629339661E-2</c:v>
                </c:pt>
                <c:pt idx="4">
                  <c:v>1.4372417799979083E-2</c:v>
                </c:pt>
                <c:pt idx="5">
                  <c:v>1.5701614341373547E-2</c:v>
                </c:pt>
                <c:pt idx="6">
                  <c:v>1.6718644147324144E-2</c:v>
                </c:pt>
                <c:pt idx="7">
                  <c:v>1.7458115908711287E-2</c:v>
                </c:pt>
              </c:numCache>
            </c:numRef>
          </c:val>
          <c:smooth val="0"/>
        </c:ser>
        <c:ser>
          <c:idx val="80"/>
          <c:order val="80"/>
          <c:spPr>
            <a:ln w="12600">
              <a:solidFill>
                <a:srgbClr val="003366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Simulation!$C$95:$J$95</c:f>
              <c:numCache>
                <c:formatCode>0.0000%</c:formatCode>
                <c:ptCount val="8"/>
                <c:pt idx="0">
                  <c:v>9.7225511018729505E-2</c:v>
                </c:pt>
                <c:pt idx="1">
                  <c:v>9.2790790580865853E-2</c:v>
                </c:pt>
                <c:pt idx="2">
                  <c:v>8.6361810440405126E-2</c:v>
                </c:pt>
                <c:pt idx="3">
                  <c:v>8.0208777045641444E-2</c:v>
                </c:pt>
                <c:pt idx="4">
                  <c:v>7.5162937637386226E-2</c:v>
                </c:pt>
                <c:pt idx="5">
                  <c:v>7.0936884658258911E-2</c:v>
                </c:pt>
                <c:pt idx="6">
                  <c:v>6.76189088984991E-2</c:v>
                </c:pt>
                <c:pt idx="7">
                  <c:v>6.4764482226352948E-2</c:v>
                </c:pt>
              </c:numCache>
            </c:numRef>
          </c:val>
          <c:smooth val="0"/>
        </c:ser>
        <c:ser>
          <c:idx val="81"/>
          <c:order val="81"/>
          <c:spPr>
            <a:ln w="12600">
              <a:solidFill>
                <a:srgbClr val="339966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Simulation!$C$96:$J$96</c:f>
              <c:numCache>
                <c:formatCode>0.0000%</c:formatCode>
                <c:ptCount val="8"/>
                <c:pt idx="0">
                  <c:v>1.0106225519034933E-2</c:v>
                </c:pt>
                <c:pt idx="1">
                  <c:v>1.3481753037846596E-2</c:v>
                </c:pt>
                <c:pt idx="2">
                  <c:v>1.6123619348137094E-2</c:v>
                </c:pt>
                <c:pt idx="3">
                  <c:v>1.8049880681934749E-2</c:v>
                </c:pt>
                <c:pt idx="4">
                  <c:v>1.9451597613927282E-2</c:v>
                </c:pt>
                <c:pt idx="5">
                  <c:v>2.042430696638009E-2</c:v>
                </c:pt>
                <c:pt idx="6">
                  <c:v>2.11885663269211E-2</c:v>
                </c:pt>
                <c:pt idx="7">
                  <c:v>2.1792168383949734E-2</c:v>
                </c:pt>
              </c:numCache>
            </c:numRef>
          </c:val>
          <c:smooth val="0"/>
        </c:ser>
        <c:ser>
          <c:idx val="82"/>
          <c:order val="82"/>
          <c:spPr>
            <a:ln w="12600">
              <a:solidFill>
                <a:srgbClr val="00330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Simulation!$C$97:$J$97</c:f>
              <c:numCache>
                <c:formatCode>0.0000%</c:formatCode>
                <c:ptCount val="8"/>
                <c:pt idx="0">
                  <c:v>6.0468960718940146E-3</c:v>
                </c:pt>
                <c:pt idx="1">
                  <c:v>8.5647433974720705E-3</c:v>
                </c:pt>
                <c:pt idx="2">
                  <c:v>1.0817487034945908E-2</c:v>
                </c:pt>
                <c:pt idx="3">
                  <c:v>1.2674403192165229E-2</c:v>
                </c:pt>
                <c:pt idx="4">
                  <c:v>1.4142082050242852E-2</c:v>
                </c:pt>
                <c:pt idx="5">
                  <c:v>1.5206983538208898E-2</c:v>
                </c:pt>
                <c:pt idx="6">
                  <c:v>1.5995661435116292E-2</c:v>
                </c:pt>
                <c:pt idx="7">
                  <c:v>1.6544734397192708E-2</c:v>
                </c:pt>
              </c:numCache>
            </c:numRef>
          </c:val>
          <c:smooth val="0"/>
        </c:ser>
        <c:ser>
          <c:idx val="83"/>
          <c:order val="83"/>
          <c:spPr>
            <a:ln w="12600">
              <a:solidFill>
                <a:srgbClr val="33330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Simulation!$C$98:$J$98</c:f>
              <c:numCache>
                <c:formatCode>0.0000%</c:formatCode>
                <c:ptCount val="8"/>
                <c:pt idx="0">
                  <c:v>6.4220838604898351E-3</c:v>
                </c:pt>
                <c:pt idx="1">
                  <c:v>1.0459134564085443E-2</c:v>
                </c:pt>
                <c:pt idx="2">
                  <c:v>1.4552805484009118E-2</c:v>
                </c:pt>
                <c:pt idx="3">
                  <c:v>1.8319879797129141E-2</c:v>
                </c:pt>
                <c:pt idx="4">
                  <c:v>2.1679391371734861E-2</c:v>
                </c:pt>
                <c:pt idx="5">
                  <c:v>2.4585669397792716E-2</c:v>
                </c:pt>
                <c:pt idx="6">
                  <c:v>2.7223745672526365E-2</c:v>
                </c:pt>
                <c:pt idx="7">
                  <c:v>2.9618828918484243E-2</c:v>
                </c:pt>
              </c:numCache>
            </c:numRef>
          </c:val>
          <c:smooth val="0"/>
        </c:ser>
        <c:ser>
          <c:idx val="84"/>
          <c:order val="84"/>
          <c:spPr>
            <a:ln w="12600">
              <a:solidFill>
                <a:srgbClr val="99330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Simulation!$C$99:$J$99</c:f>
              <c:numCache>
                <c:formatCode>0.0000%</c:formatCode>
                <c:ptCount val="8"/>
                <c:pt idx="0">
                  <c:v>5.6919426868524384E-4</c:v>
                </c:pt>
                <c:pt idx="1">
                  <c:v>1.386599822323761E-3</c:v>
                </c:pt>
                <c:pt idx="2">
                  <c:v>2.5212475329871886E-3</c:v>
                </c:pt>
                <c:pt idx="3">
                  <c:v>3.7686461232085003E-3</c:v>
                </c:pt>
                <c:pt idx="4">
                  <c:v>4.9442424976743754E-3</c:v>
                </c:pt>
                <c:pt idx="5">
                  <c:v>5.9151629903165109E-3</c:v>
                </c:pt>
                <c:pt idx="6">
                  <c:v>6.665665439852613E-3</c:v>
                </c:pt>
                <c:pt idx="7">
                  <c:v>7.1951618656189145E-3</c:v>
                </c:pt>
              </c:numCache>
            </c:numRef>
          </c:val>
          <c:smooth val="0"/>
        </c:ser>
        <c:ser>
          <c:idx val="85"/>
          <c:order val="85"/>
          <c:spPr>
            <a:ln w="12600">
              <a:solidFill>
                <a:srgbClr val="993366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Simulation!$C$100:$J$100</c:f>
              <c:numCache>
                <c:formatCode>0.0000%</c:formatCode>
                <c:ptCount val="8"/>
                <c:pt idx="0">
                  <c:v>3.8797580866206841E-2</c:v>
                </c:pt>
                <c:pt idx="1">
                  <c:v>3.5217112810984733E-2</c:v>
                </c:pt>
                <c:pt idx="2">
                  <c:v>3.2445071804562339E-2</c:v>
                </c:pt>
                <c:pt idx="3">
                  <c:v>3.043657733517267E-2</c:v>
                </c:pt>
                <c:pt idx="4">
                  <c:v>2.9071771920406664E-2</c:v>
                </c:pt>
                <c:pt idx="5">
                  <c:v>2.8071450349848367E-2</c:v>
                </c:pt>
                <c:pt idx="6">
                  <c:v>2.7430042225267168E-2</c:v>
                </c:pt>
                <c:pt idx="7">
                  <c:v>2.6984302116339953E-2</c:v>
                </c:pt>
              </c:numCache>
            </c:numRef>
          </c:val>
          <c:smooth val="0"/>
        </c:ser>
        <c:ser>
          <c:idx val="86"/>
          <c:order val="86"/>
          <c:spPr>
            <a:ln w="12600">
              <a:solidFill>
                <a:srgbClr val="333399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Simulation!$C$101:$J$101</c:f>
              <c:numCache>
                <c:formatCode>0.0000%</c:formatCode>
                <c:ptCount val="8"/>
                <c:pt idx="0">
                  <c:v>1.5757414904802345E-2</c:v>
                </c:pt>
                <c:pt idx="1">
                  <c:v>2.1251779564321577E-2</c:v>
                </c:pt>
                <c:pt idx="2">
                  <c:v>2.5331152644489714E-2</c:v>
                </c:pt>
                <c:pt idx="3">
                  <c:v>2.806208409607118E-2</c:v>
                </c:pt>
                <c:pt idx="4">
                  <c:v>2.9783982630287285E-2</c:v>
                </c:pt>
                <c:pt idx="5">
                  <c:v>3.0637076209214159E-2</c:v>
                </c:pt>
                <c:pt idx="6">
                  <c:v>3.0913699274165336E-2</c:v>
                </c:pt>
                <c:pt idx="7">
                  <c:v>3.0639432626211882E-2</c:v>
                </c:pt>
              </c:numCache>
            </c:numRef>
          </c:val>
          <c:smooth val="0"/>
        </c:ser>
        <c:ser>
          <c:idx val="87"/>
          <c:order val="87"/>
          <c:spPr>
            <a:ln w="12600">
              <a:solidFill>
                <a:srgbClr val="00000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Simulation!$C$102:$J$102</c:f>
              <c:numCache>
                <c:formatCode>0.0000%</c:formatCode>
                <c:ptCount val="8"/>
                <c:pt idx="0">
                  <c:v>1.1198197746884863E-2</c:v>
                </c:pt>
                <c:pt idx="1">
                  <c:v>1.5248494039330467E-2</c:v>
                </c:pt>
                <c:pt idx="2">
                  <c:v>1.8674095639658623E-2</c:v>
                </c:pt>
                <c:pt idx="3">
                  <c:v>2.1428813970732357E-2</c:v>
                </c:pt>
                <c:pt idx="4">
                  <c:v>2.3654603083425086E-2</c:v>
                </c:pt>
                <c:pt idx="5">
                  <c:v>2.5387839601503988E-2</c:v>
                </c:pt>
                <c:pt idx="6">
                  <c:v>2.6832921220732945E-2</c:v>
                </c:pt>
                <c:pt idx="7">
                  <c:v>2.7992862089964345E-2</c:v>
                </c:pt>
              </c:numCache>
            </c:numRef>
          </c:val>
          <c:smooth val="0"/>
        </c:ser>
        <c:ser>
          <c:idx val="88"/>
          <c:order val="88"/>
          <c:spPr>
            <a:ln w="12600">
              <a:solidFill>
                <a:srgbClr val="FFFFFF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Simulation!$C$103:$J$103</c:f>
              <c:numCache>
                <c:formatCode>0.0000%</c:formatCode>
                <c:ptCount val="8"/>
                <c:pt idx="0">
                  <c:v>1.2846289435757214E-3</c:v>
                </c:pt>
                <c:pt idx="1">
                  <c:v>2.7756503582753479E-3</c:v>
                </c:pt>
                <c:pt idx="2">
                  <c:v>4.7219277415647184E-3</c:v>
                </c:pt>
                <c:pt idx="3">
                  <c:v>6.8570908560110994E-3</c:v>
                </c:pt>
                <c:pt idx="4">
                  <c:v>8.9824892096854111E-3</c:v>
                </c:pt>
                <c:pt idx="5">
                  <c:v>1.0951597745195042E-2</c:v>
                </c:pt>
                <c:pt idx="6">
                  <c:v>1.2768915578361977E-2</c:v>
                </c:pt>
                <c:pt idx="7">
                  <c:v>1.4409695825513123E-2</c:v>
                </c:pt>
              </c:numCache>
            </c:numRef>
          </c:val>
          <c:smooth val="0"/>
        </c:ser>
        <c:ser>
          <c:idx val="89"/>
          <c:order val="89"/>
          <c:spPr>
            <a:ln w="12600">
              <a:solidFill>
                <a:srgbClr val="FF000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Simulation!$C$104:$J$104</c:f>
              <c:numCache>
                <c:formatCode>0.0000%</c:formatCode>
                <c:ptCount val="8"/>
                <c:pt idx="0">
                  <c:v>3.7095168091501728E-2</c:v>
                </c:pt>
                <c:pt idx="1">
                  <c:v>3.5974345452836572E-2</c:v>
                </c:pt>
                <c:pt idx="2">
                  <c:v>3.4030558681261459E-2</c:v>
                </c:pt>
                <c:pt idx="3">
                  <c:v>3.2051314281078755E-2</c:v>
                </c:pt>
                <c:pt idx="4">
                  <c:v>3.0375102810160232E-2</c:v>
                </c:pt>
                <c:pt idx="5">
                  <c:v>2.8936039440187151E-2</c:v>
                </c:pt>
                <c:pt idx="6">
                  <c:v>2.7833706165039711E-2</c:v>
                </c:pt>
                <c:pt idx="7">
                  <c:v>2.6954260026873733E-2</c:v>
                </c:pt>
              </c:numCache>
            </c:numRef>
          </c:val>
          <c:smooth val="0"/>
        </c:ser>
        <c:ser>
          <c:idx val="90"/>
          <c:order val="90"/>
          <c:spPr>
            <a:ln w="12600">
              <a:solidFill>
                <a:srgbClr val="00FF0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Simulation!$C$105:$J$105</c:f>
              <c:numCache>
                <c:formatCode>0.0000%</c:formatCode>
                <c:ptCount val="8"/>
                <c:pt idx="0">
                  <c:v>2.4467612040118259E-2</c:v>
                </c:pt>
                <c:pt idx="1">
                  <c:v>2.9454487183999952E-2</c:v>
                </c:pt>
                <c:pt idx="2">
                  <c:v>3.2292537600597866E-2</c:v>
                </c:pt>
                <c:pt idx="3">
                  <c:v>3.3639982538357878E-2</c:v>
                </c:pt>
                <c:pt idx="4">
                  <c:v>3.4170784794362745E-2</c:v>
                </c:pt>
                <c:pt idx="5">
                  <c:v>3.4164864649606289E-2</c:v>
                </c:pt>
                <c:pt idx="6">
                  <c:v>3.4003965006596006E-2</c:v>
                </c:pt>
                <c:pt idx="7">
                  <c:v>3.3728263206773398E-2</c:v>
                </c:pt>
              </c:numCache>
            </c:numRef>
          </c:val>
          <c:smooth val="0"/>
        </c:ser>
        <c:ser>
          <c:idx val="91"/>
          <c:order val="91"/>
          <c:spPr>
            <a:ln w="12600">
              <a:solidFill>
                <a:srgbClr val="0000FF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Simulation!$C$106:$J$106</c:f>
              <c:numCache>
                <c:formatCode>0.0000%</c:formatCode>
                <c:ptCount val="8"/>
                <c:pt idx="0">
                  <c:v>1.6271807193563598E-2</c:v>
                </c:pt>
                <c:pt idx="1">
                  <c:v>2.1551430322100714E-2</c:v>
                </c:pt>
                <c:pt idx="2">
                  <c:v>2.5933349521674306E-2</c:v>
                </c:pt>
                <c:pt idx="3">
                  <c:v>2.9526139976899228E-2</c:v>
                </c:pt>
                <c:pt idx="4">
                  <c:v>3.2603069249154605E-2</c:v>
                </c:pt>
                <c:pt idx="5">
                  <c:v>3.5213883623128446E-2</c:v>
                </c:pt>
                <c:pt idx="6">
                  <c:v>3.7593907531033068E-2</c:v>
                </c:pt>
                <c:pt idx="7">
                  <c:v>3.9677991148918547E-2</c:v>
                </c:pt>
              </c:numCache>
            </c:numRef>
          </c:val>
          <c:smooth val="0"/>
        </c:ser>
        <c:ser>
          <c:idx val="92"/>
          <c:order val="92"/>
          <c:spPr>
            <a:ln w="12600">
              <a:solidFill>
                <a:srgbClr val="FFFF0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Simulation!$C$107:$J$107</c:f>
              <c:numCache>
                <c:formatCode>0.0000%</c:formatCode>
                <c:ptCount val="8"/>
                <c:pt idx="0">
                  <c:v>2.2154276893526378E-3</c:v>
                </c:pt>
                <c:pt idx="1">
                  <c:v>3.9478144937829512E-3</c:v>
                </c:pt>
                <c:pt idx="2">
                  <c:v>5.9534388717766727E-3</c:v>
                </c:pt>
                <c:pt idx="3">
                  <c:v>8.0191056535281451E-3</c:v>
                </c:pt>
                <c:pt idx="4">
                  <c:v>1.0010457493942169E-2</c:v>
                </c:pt>
                <c:pt idx="5">
                  <c:v>1.1809451454367344E-2</c:v>
                </c:pt>
                <c:pt idx="6">
                  <c:v>1.3433069939293689E-2</c:v>
                </c:pt>
                <c:pt idx="7">
                  <c:v>1.4855715885679122E-2</c:v>
                </c:pt>
              </c:numCache>
            </c:numRef>
          </c:val>
          <c:smooth val="0"/>
        </c:ser>
        <c:ser>
          <c:idx val="93"/>
          <c:order val="93"/>
          <c:spPr>
            <a:ln w="12600">
              <a:solidFill>
                <a:srgbClr val="FF00FF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Simulation!$C$108:$J$108</c:f>
              <c:numCache>
                <c:formatCode>0.0000%</c:formatCode>
                <c:ptCount val="8"/>
                <c:pt idx="0">
                  <c:v>3.0121223145129659E-3</c:v>
                </c:pt>
                <c:pt idx="1">
                  <c:v>5.4839272769191217E-3</c:v>
                </c:pt>
                <c:pt idx="2">
                  <c:v>8.2785989284320273E-3</c:v>
                </c:pt>
                <c:pt idx="3">
                  <c:v>1.1021276557402451E-2</c:v>
                </c:pt>
                <c:pt idx="4">
                  <c:v>1.348876045670558E-2</c:v>
                </c:pt>
                <c:pt idx="5">
                  <c:v>1.5515828688993687E-2</c:v>
                </c:pt>
                <c:pt idx="6">
                  <c:v>1.7136753105739908E-2</c:v>
                </c:pt>
                <c:pt idx="7">
                  <c:v>1.833781351884518E-2</c:v>
                </c:pt>
              </c:numCache>
            </c:numRef>
          </c:val>
          <c:smooth val="0"/>
        </c:ser>
        <c:ser>
          <c:idx val="94"/>
          <c:order val="94"/>
          <c:spPr>
            <a:ln w="12600">
              <a:solidFill>
                <a:srgbClr val="00FFFF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Simulation!$C$109:$J$109</c:f>
              <c:numCache>
                <c:formatCode>0.0000%</c:formatCode>
                <c:ptCount val="8"/>
                <c:pt idx="0">
                  <c:v>1.4228050508066085E-2</c:v>
                </c:pt>
                <c:pt idx="1">
                  <c:v>1.7403473935043334E-2</c:v>
                </c:pt>
                <c:pt idx="2">
                  <c:v>1.9876353765374426E-2</c:v>
                </c:pt>
                <c:pt idx="3">
                  <c:v>2.1788833992485063E-2</c:v>
                </c:pt>
                <c:pt idx="4">
                  <c:v>2.3315230912232861E-2</c:v>
                </c:pt>
                <c:pt idx="5">
                  <c:v>2.4457926318516808E-2</c:v>
                </c:pt>
                <c:pt idx="6">
                  <c:v>2.5371608195530422E-2</c:v>
                </c:pt>
                <c:pt idx="7">
                  <c:v>2.6025483032037094E-2</c:v>
                </c:pt>
              </c:numCache>
            </c:numRef>
          </c:val>
          <c:smooth val="0"/>
        </c:ser>
        <c:ser>
          <c:idx val="95"/>
          <c:order val="95"/>
          <c:spPr>
            <a:ln w="12600">
              <a:solidFill>
                <a:srgbClr val="80000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Simulation!$C$110:$J$110</c:f>
              <c:numCache>
                <c:formatCode>0.0000%</c:formatCode>
                <c:ptCount val="8"/>
                <c:pt idx="0">
                  <c:v>2.0185470916492046E-2</c:v>
                </c:pt>
                <c:pt idx="1">
                  <c:v>2.6166909881436454E-2</c:v>
                </c:pt>
                <c:pt idx="2">
                  <c:v>3.0223143513937047E-2</c:v>
                </c:pt>
                <c:pt idx="3">
                  <c:v>3.2612326668415494E-2</c:v>
                </c:pt>
                <c:pt idx="4">
                  <c:v>3.3833750944869109E-2</c:v>
                </c:pt>
                <c:pt idx="5">
                  <c:v>3.4108837810760954E-2</c:v>
                </c:pt>
                <c:pt idx="6">
                  <c:v>3.3805492468419851E-2</c:v>
                </c:pt>
                <c:pt idx="7">
                  <c:v>3.2978093926787855E-2</c:v>
                </c:pt>
              </c:numCache>
            </c:numRef>
          </c:val>
          <c:smooth val="0"/>
        </c:ser>
        <c:ser>
          <c:idx val="96"/>
          <c:order val="96"/>
          <c:spPr>
            <a:ln w="12600">
              <a:solidFill>
                <a:srgbClr val="00800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Simulation!$C$111:$J$111</c:f>
              <c:numCache>
                <c:formatCode>0.0000%</c:formatCode>
                <c:ptCount val="8"/>
                <c:pt idx="0">
                  <c:v>2.4261113289263396E-3</c:v>
                </c:pt>
                <c:pt idx="1">
                  <c:v>4.3924526959774361E-3</c:v>
                </c:pt>
                <c:pt idx="2">
                  <c:v>6.6244246177537044E-3</c:v>
                </c:pt>
                <c:pt idx="3">
                  <c:v>8.8526592726296035E-3</c:v>
                </c:pt>
                <c:pt idx="4">
                  <c:v>1.0928236056148014E-2</c:v>
                </c:pt>
                <c:pt idx="5">
                  <c:v>1.2740530984326004E-2</c:v>
                </c:pt>
                <c:pt idx="6">
                  <c:v>1.4332337908266031E-2</c:v>
                </c:pt>
                <c:pt idx="7">
                  <c:v>1.5700531330120268E-2</c:v>
                </c:pt>
              </c:numCache>
            </c:numRef>
          </c:val>
          <c:smooth val="0"/>
        </c:ser>
        <c:ser>
          <c:idx val="97"/>
          <c:order val="97"/>
          <c:spPr>
            <a:ln w="12600">
              <a:solidFill>
                <a:srgbClr val="00008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Simulation!$C$112:$J$112</c:f>
              <c:numCache>
                <c:formatCode>0.0000%</c:formatCode>
                <c:ptCount val="8"/>
                <c:pt idx="0">
                  <c:v>1.0402889896368599E-2</c:v>
                </c:pt>
                <c:pt idx="1">
                  <c:v>1.4648883534263151E-2</c:v>
                </c:pt>
                <c:pt idx="2">
                  <c:v>1.8281487733675408E-2</c:v>
                </c:pt>
                <c:pt idx="3">
                  <c:v>2.1126581336838847E-2</c:v>
                </c:pt>
                <c:pt idx="4">
                  <c:v>2.3275973446346538E-2</c:v>
                </c:pt>
                <c:pt idx="5">
                  <c:v>2.4774585858186642E-2</c:v>
                </c:pt>
                <c:pt idx="6">
                  <c:v>2.5860321196878783E-2</c:v>
                </c:pt>
                <c:pt idx="7">
                  <c:v>2.6584277478462634E-2</c:v>
                </c:pt>
              </c:numCache>
            </c:numRef>
          </c:val>
          <c:smooth val="0"/>
        </c:ser>
        <c:ser>
          <c:idx val="98"/>
          <c:order val="98"/>
          <c:spPr>
            <a:ln w="12600">
              <a:solidFill>
                <a:srgbClr val="80800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Simulation!$C$113:$J$113</c:f>
              <c:numCache>
                <c:formatCode>0.0000%</c:formatCode>
                <c:ptCount val="8"/>
                <c:pt idx="0">
                  <c:v>1.9320108976997308E-2</c:v>
                </c:pt>
                <c:pt idx="1">
                  <c:v>2.2177892224877593E-2</c:v>
                </c:pt>
                <c:pt idx="2">
                  <c:v>2.3491444043576334E-2</c:v>
                </c:pt>
                <c:pt idx="3">
                  <c:v>2.3762471636753102E-2</c:v>
                </c:pt>
                <c:pt idx="4">
                  <c:v>2.3426955889990955E-2</c:v>
                </c:pt>
                <c:pt idx="5">
                  <c:v>2.2645564852636153E-2</c:v>
                </c:pt>
                <c:pt idx="6">
                  <c:v>2.166965735682334E-2</c:v>
                </c:pt>
                <c:pt idx="7">
                  <c:v>2.0543434418948413E-2</c:v>
                </c:pt>
              </c:numCache>
            </c:numRef>
          </c:val>
          <c:smooth val="0"/>
        </c:ser>
        <c:ser>
          <c:idx val="99"/>
          <c:order val="99"/>
          <c:spPr>
            <a:ln w="12600">
              <a:solidFill>
                <a:srgbClr val="80008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Simulation!$C$114:$J$114</c:f>
              <c:numCache>
                <c:formatCode>0.0000%</c:formatCode>
                <c:ptCount val="8"/>
                <c:pt idx="0">
                  <c:v>1.0773057693108141E-2</c:v>
                </c:pt>
                <c:pt idx="1">
                  <c:v>1.6540795492248055E-2</c:v>
                </c:pt>
                <c:pt idx="2">
                  <c:v>2.172244766506207E-2</c:v>
                </c:pt>
                <c:pt idx="3">
                  <c:v>2.5827354266228324E-2</c:v>
                </c:pt>
                <c:pt idx="4">
                  <c:v>2.8850150774142089E-2</c:v>
                </c:pt>
                <c:pt idx="5">
                  <c:v>3.081634267829661E-2</c:v>
                </c:pt>
                <c:pt idx="6">
                  <c:v>3.2022448001273796E-2</c:v>
                </c:pt>
                <c:pt idx="7">
                  <c:v>3.2544192437389825E-2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smooth val="0"/>
        <c:axId val="304556240"/>
        <c:axId val="304556800"/>
      </c:lineChart>
      <c:catAx>
        <c:axId val="3045562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00" spc="-1">
                    <a:solidFill>
                      <a:srgbClr val="000000"/>
                    </a:solidFill>
                    <a:latin typeface="Arial"/>
                  </a:defRPr>
                </a:pPr>
                <a:r>
                  <a:rPr sz="900" spc="-1">
                    <a:solidFill>
                      <a:srgbClr val="000000"/>
                    </a:solidFill>
                    <a:latin typeface="Arial"/>
                  </a:rPr>
                  <a:t>Maturity</a:t>
                </a:r>
              </a:p>
            </c:rich>
          </c:tx>
          <c:layout>
            <c:manualLayout>
              <c:xMode val="edge"/>
              <c:yMode val="edge"/>
              <c:x val="0.52925792742726396"/>
              <c:y val="0.88766298896690099"/>
            </c:manualLayout>
          </c:layout>
          <c:overlay val="0"/>
        </c:title>
        <c:numFmt formatCode="General" sourceLinked="1"/>
        <c:majorTickMark val="out"/>
        <c:minorTickMark val="none"/>
        <c:tickLblPos val="low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900" spc="-1">
                <a:solidFill>
                  <a:srgbClr val="000000"/>
                </a:solidFill>
                <a:latin typeface="Arial"/>
              </a:defRPr>
            </a:pPr>
            <a:endParaRPr lang="de-DE"/>
          </a:p>
        </c:txPr>
        <c:crossAx val="304556800"/>
        <c:crosses val="autoZero"/>
        <c:auto val="1"/>
        <c:lblAlgn val="ctr"/>
        <c:lblOffset val="100"/>
        <c:noMultiLvlLbl val="1"/>
      </c:catAx>
      <c:valAx>
        <c:axId val="304556800"/>
        <c:scaling>
          <c:orientation val="minMax"/>
        </c:scaling>
        <c:delete val="0"/>
        <c:axPos val="l"/>
        <c:majorGridlines>
          <c:spPr>
            <a:ln>
              <a:solidFill>
                <a:srgbClr val="000000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sz="900" spc="-1">
                    <a:solidFill>
                      <a:srgbClr val="000000"/>
                    </a:solidFill>
                    <a:latin typeface="Arial"/>
                  </a:defRPr>
                </a:pPr>
                <a:r>
                  <a:rPr sz="900" spc="-1">
                    <a:solidFill>
                      <a:srgbClr val="000000"/>
                    </a:solidFill>
                    <a:latin typeface="Arial"/>
                  </a:rPr>
                  <a:t>Rate     </a:t>
                </a:r>
              </a:p>
            </c:rich>
          </c:tx>
          <c:layout>
            <c:manualLayout>
              <c:xMode val="edge"/>
              <c:yMode val="edge"/>
              <c:x val="2.1412226217718201E-2"/>
              <c:y val="0.44834503510531598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900" spc="-1">
                <a:solidFill>
                  <a:srgbClr val="000000"/>
                </a:solidFill>
                <a:latin typeface="Arial"/>
              </a:defRPr>
            </a:pPr>
            <a:endParaRPr lang="de-DE"/>
          </a:p>
        </c:txPr>
        <c:crossAx val="304556240"/>
        <c:crossesAt val="1"/>
        <c:crossBetween val="between"/>
      </c:valAx>
      <c:spPr>
        <a:solidFill>
          <a:srgbClr val="FFFFFF"/>
        </a:solidFill>
        <a:ln w="12600">
          <a:solidFill>
            <a:srgbClr val="808080"/>
          </a:solidFill>
          <a:round/>
        </a:ln>
      </c:spPr>
    </c:plotArea>
    <c:plotVisOnly val="0"/>
    <c:dispBlanksAs val="gap"/>
    <c:showDLblsOverMax val="1"/>
  </c:chart>
  <c:spPr>
    <a:solidFill>
      <a:srgbClr val="C0C0C0"/>
    </a:solidFill>
    <a:ln>
      <a:solidFill>
        <a:srgbClr val="000000"/>
      </a:solidFill>
    </a:ln>
  </c:spPr>
  <c:printSettings>
    <c:headerFooter/>
    <c:pageMargins b="0.78740157499999996" l="0.7" r="0.7" t="0.78740157499999996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c:style val="2"/>
  <c:chart>
    <c:title>
      <c:tx>
        <c:rich>
          <a:bodyPr/>
          <a:lstStyle/>
          <a:p>
            <a:pPr>
              <a:defRPr sz="1300" spc="-1">
                <a:solidFill>
                  <a:srgbClr val="000000"/>
                </a:solidFill>
                <a:latin typeface="Arial"/>
              </a:defRPr>
            </a:pPr>
            <a:r>
              <a:rPr sz="1300" spc="-1">
                <a:solidFill>
                  <a:srgbClr val="000000"/>
                </a:solidFill>
                <a:latin typeface="Arial"/>
              </a:rPr>
              <a:t>Density</a:t>
            </a:r>
          </a:p>
        </c:rich>
      </c:tx>
      <c:layout>
        <c:manualLayout>
          <c:xMode val="edge"/>
          <c:yMode val="edge"/>
          <c:x val="0.45302766010466"/>
          <c:y val="4.6320297531838202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13070022427112"/>
          <c:y val="0.200157782035388"/>
          <c:w val="0.85378769000747601"/>
          <c:h val="0.631240843006875"/>
        </c:manualLayout>
      </c:layout>
      <c:scatterChart>
        <c:scatterStyle val="lineMarker"/>
        <c:varyColors val="0"/>
        <c:ser>
          <c:idx val="0"/>
          <c:order val="0"/>
          <c:spPr>
            <a:ln w="37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'Money Market Account'!$D$26:$D$125</c:f>
              <c:numCache>
                <c:formatCode>General</c:formatCode>
                <c:ptCount val="100"/>
                <c:pt idx="0">
                  <c:v>0.97</c:v>
                </c:pt>
                <c:pt idx="1">
                  <c:v>1.0103</c:v>
                </c:pt>
                <c:pt idx="2">
                  <c:v>1.0506</c:v>
                </c:pt>
                <c:pt idx="3">
                  <c:v>1.0909</c:v>
                </c:pt>
                <c:pt idx="4">
                  <c:v>1.1312</c:v>
                </c:pt>
                <c:pt idx="5">
                  <c:v>1.1715</c:v>
                </c:pt>
                <c:pt idx="6">
                  <c:v>1.2118</c:v>
                </c:pt>
                <c:pt idx="7">
                  <c:v>1.2521</c:v>
                </c:pt>
                <c:pt idx="8">
                  <c:v>1.2924</c:v>
                </c:pt>
                <c:pt idx="9">
                  <c:v>1.3327</c:v>
                </c:pt>
                <c:pt idx="10">
                  <c:v>1.373</c:v>
                </c:pt>
                <c:pt idx="11">
                  <c:v>1.4133</c:v>
                </c:pt>
                <c:pt idx="12">
                  <c:v>1.4536</c:v>
                </c:pt>
                <c:pt idx="13">
                  <c:v>1.4939</c:v>
                </c:pt>
                <c:pt idx="14">
                  <c:v>1.5342</c:v>
                </c:pt>
                <c:pt idx="15">
                  <c:v>1.5745</c:v>
                </c:pt>
                <c:pt idx="16">
                  <c:v>1.6148</c:v>
                </c:pt>
                <c:pt idx="17">
                  <c:v>1.6551</c:v>
                </c:pt>
                <c:pt idx="18">
                  <c:v>1.6954</c:v>
                </c:pt>
                <c:pt idx="19">
                  <c:v>1.7357</c:v>
                </c:pt>
                <c:pt idx="20">
                  <c:v>1.776</c:v>
                </c:pt>
                <c:pt idx="21">
                  <c:v>1.8163</c:v>
                </c:pt>
                <c:pt idx="22">
                  <c:v>1.8566</c:v>
                </c:pt>
                <c:pt idx="23">
                  <c:v>1.8969</c:v>
                </c:pt>
                <c:pt idx="24">
                  <c:v>1.9372</c:v>
                </c:pt>
                <c:pt idx="25">
                  <c:v>1.9775</c:v>
                </c:pt>
                <c:pt idx="26">
                  <c:v>2.0178000000000003</c:v>
                </c:pt>
                <c:pt idx="27">
                  <c:v>2.0581000000000005</c:v>
                </c:pt>
                <c:pt idx="28">
                  <c:v>2.0984000000000007</c:v>
                </c:pt>
                <c:pt idx="29">
                  <c:v>2.1387000000000009</c:v>
                </c:pt>
                <c:pt idx="30">
                  <c:v>2.1790000000000012</c:v>
                </c:pt>
                <c:pt idx="31">
                  <c:v>2.2193000000000014</c:v>
                </c:pt>
                <c:pt idx="32">
                  <c:v>2.2596000000000016</c:v>
                </c:pt>
                <c:pt idx="33">
                  <c:v>2.2999000000000018</c:v>
                </c:pt>
                <c:pt idx="34">
                  <c:v>2.3402000000000021</c:v>
                </c:pt>
                <c:pt idx="35">
                  <c:v>2.3805000000000023</c:v>
                </c:pt>
                <c:pt idx="36">
                  <c:v>2.4208000000000025</c:v>
                </c:pt>
                <c:pt idx="37">
                  <c:v>2.4611000000000027</c:v>
                </c:pt>
                <c:pt idx="38">
                  <c:v>2.501400000000003</c:v>
                </c:pt>
                <c:pt idx="39">
                  <c:v>2.5417000000000032</c:v>
                </c:pt>
                <c:pt idx="40">
                  <c:v>2.5820000000000034</c:v>
                </c:pt>
                <c:pt idx="41">
                  <c:v>2.6223000000000036</c:v>
                </c:pt>
                <c:pt idx="42">
                  <c:v>2.6626000000000039</c:v>
                </c:pt>
                <c:pt idx="43">
                  <c:v>2.7029000000000041</c:v>
                </c:pt>
                <c:pt idx="44">
                  <c:v>2.7432000000000043</c:v>
                </c:pt>
                <c:pt idx="45">
                  <c:v>2.7835000000000045</c:v>
                </c:pt>
                <c:pt idx="46">
                  <c:v>2.8238000000000048</c:v>
                </c:pt>
                <c:pt idx="47">
                  <c:v>2.864100000000005</c:v>
                </c:pt>
                <c:pt idx="48">
                  <c:v>2.9044000000000052</c:v>
                </c:pt>
                <c:pt idx="49">
                  <c:v>2.9447000000000054</c:v>
                </c:pt>
                <c:pt idx="50">
                  <c:v>2.9850000000000056</c:v>
                </c:pt>
                <c:pt idx="51">
                  <c:v>3.0253000000000059</c:v>
                </c:pt>
                <c:pt idx="52">
                  <c:v>3.0656000000000061</c:v>
                </c:pt>
                <c:pt idx="53">
                  <c:v>3.1059000000000063</c:v>
                </c:pt>
                <c:pt idx="54">
                  <c:v>3.1462000000000065</c:v>
                </c:pt>
                <c:pt idx="55">
                  <c:v>3.1865000000000068</c:v>
                </c:pt>
                <c:pt idx="56">
                  <c:v>3.226800000000007</c:v>
                </c:pt>
                <c:pt idx="57">
                  <c:v>3.2671000000000072</c:v>
                </c:pt>
                <c:pt idx="58">
                  <c:v>3.3074000000000074</c:v>
                </c:pt>
                <c:pt idx="59">
                  <c:v>3.3477000000000077</c:v>
                </c:pt>
                <c:pt idx="60">
                  <c:v>3.3880000000000079</c:v>
                </c:pt>
                <c:pt idx="61">
                  <c:v>3.4283000000000081</c:v>
                </c:pt>
                <c:pt idx="62">
                  <c:v>3.4686000000000083</c:v>
                </c:pt>
                <c:pt idx="63">
                  <c:v>3.5089000000000086</c:v>
                </c:pt>
                <c:pt idx="64">
                  <c:v>3.5492000000000088</c:v>
                </c:pt>
                <c:pt idx="65">
                  <c:v>3.589500000000009</c:v>
                </c:pt>
                <c:pt idx="66">
                  <c:v>3.6298000000000092</c:v>
                </c:pt>
                <c:pt idx="67">
                  <c:v>3.6701000000000095</c:v>
                </c:pt>
                <c:pt idx="68">
                  <c:v>3.7104000000000097</c:v>
                </c:pt>
                <c:pt idx="69">
                  <c:v>3.7507000000000099</c:v>
                </c:pt>
                <c:pt idx="70">
                  <c:v>3.7910000000000101</c:v>
                </c:pt>
                <c:pt idx="71">
                  <c:v>3.8313000000000104</c:v>
                </c:pt>
                <c:pt idx="72">
                  <c:v>3.8716000000000106</c:v>
                </c:pt>
                <c:pt idx="73">
                  <c:v>3.9119000000000108</c:v>
                </c:pt>
                <c:pt idx="74">
                  <c:v>3.952200000000011</c:v>
                </c:pt>
                <c:pt idx="75">
                  <c:v>3.9925000000000113</c:v>
                </c:pt>
                <c:pt idx="76">
                  <c:v>4.0328000000000115</c:v>
                </c:pt>
                <c:pt idx="77">
                  <c:v>4.0731000000000117</c:v>
                </c:pt>
                <c:pt idx="78">
                  <c:v>4.1134000000000119</c:v>
                </c:pt>
                <c:pt idx="79">
                  <c:v>4.1537000000000122</c:v>
                </c:pt>
                <c:pt idx="80">
                  <c:v>4.1940000000000124</c:v>
                </c:pt>
                <c:pt idx="81">
                  <c:v>4.2343000000000126</c:v>
                </c:pt>
                <c:pt idx="82">
                  <c:v>4.2746000000000128</c:v>
                </c:pt>
                <c:pt idx="83">
                  <c:v>4.3149000000000131</c:v>
                </c:pt>
                <c:pt idx="84">
                  <c:v>4.3552000000000133</c:v>
                </c:pt>
                <c:pt idx="85">
                  <c:v>4.3955000000000135</c:v>
                </c:pt>
                <c:pt idx="86">
                  <c:v>4.4358000000000137</c:v>
                </c:pt>
                <c:pt idx="87">
                  <c:v>4.476100000000014</c:v>
                </c:pt>
                <c:pt idx="88">
                  <c:v>4.5164000000000142</c:v>
                </c:pt>
                <c:pt idx="89">
                  <c:v>4.5567000000000144</c:v>
                </c:pt>
                <c:pt idx="90">
                  <c:v>4.5970000000000146</c:v>
                </c:pt>
                <c:pt idx="91">
                  <c:v>4.6373000000000149</c:v>
                </c:pt>
                <c:pt idx="92">
                  <c:v>4.6776000000000151</c:v>
                </c:pt>
                <c:pt idx="93">
                  <c:v>4.7179000000000153</c:v>
                </c:pt>
                <c:pt idx="94">
                  <c:v>4.7582000000000155</c:v>
                </c:pt>
                <c:pt idx="95">
                  <c:v>4.7985000000000158</c:v>
                </c:pt>
                <c:pt idx="96">
                  <c:v>4.838800000000016</c:v>
                </c:pt>
                <c:pt idx="97">
                  <c:v>4.8791000000000162</c:v>
                </c:pt>
                <c:pt idx="98">
                  <c:v>4.9194000000000164</c:v>
                </c:pt>
                <c:pt idx="99">
                  <c:v>4.9597000000000167</c:v>
                </c:pt>
              </c:numCache>
            </c:numRef>
          </c:xVal>
          <c:yVal>
            <c:numRef>
              <c:f>'Money Market Account'!$E$26:$E$125</c:f>
              <c:numCache>
                <c:formatCode>General</c:formatCode>
                <c:ptCount val="1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0.39489999999999997</c:v>
                </c:pt>
                <c:pt idx="11">
                  <c:v>4.5900000000000003E-2</c:v>
                </c:pt>
                <c:pt idx="12">
                  <c:v>4.3499999999999997E-2</c:v>
                </c:pt>
                <c:pt idx="13">
                  <c:v>3.8199999999999998E-2</c:v>
                </c:pt>
                <c:pt idx="14">
                  <c:v>3.6900000000000002E-2</c:v>
                </c:pt>
                <c:pt idx="15">
                  <c:v>3.0700000000000002E-2</c:v>
                </c:pt>
                <c:pt idx="16">
                  <c:v>2.8799999999999999E-2</c:v>
                </c:pt>
                <c:pt idx="17">
                  <c:v>2.8000000000000001E-2</c:v>
                </c:pt>
                <c:pt idx="18">
                  <c:v>2.2800000000000001E-2</c:v>
                </c:pt>
                <c:pt idx="19">
                  <c:v>2.2200000000000001E-2</c:v>
                </c:pt>
                <c:pt idx="20">
                  <c:v>1.9900000000000001E-2</c:v>
                </c:pt>
                <c:pt idx="21">
                  <c:v>1.5100000000000001E-2</c:v>
                </c:pt>
                <c:pt idx="22">
                  <c:v>1.6799999999999999E-2</c:v>
                </c:pt>
                <c:pt idx="23">
                  <c:v>1.6299999999999999E-2</c:v>
                </c:pt>
                <c:pt idx="24">
                  <c:v>1.3899999999999999E-2</c:v>
                </c:pt>
                <c:pt idx="25">
                  <c:v>1.2800000000000001E-2</c:v>
                </c:pt>
                <c:pt idx="26">
                  <c:v>1.11E-2</c:v>
                </c:pt>
                <c:pt idx="27">
                  <c:v>1.0800000000000001E-2</c:v>
                </c:pt>
                <c:pt idx="28">
                  <c:v>8.8000000000000005E-3</c:v>
                </c:pt>
                <c:pt idx="29">
                  <c:v>9.1999999999999998E-3</c:v>
                </c:pt>
                <c:pt idx="30">
                  <c:v>7.0000000000000001E-3</c:v>
                </c:pt>
                <c:pt idx="31">
                  <c:v>8.6E-3</c:v>
                </c:pt>
                <c:pt idx="32">
                  <c:v>7.7000000000000002E-3</c:v>
                </c:pt>
                <c:pt idx="33">
                  <c:v>6.1999999999999998E-3</c:v>
                </c:pt>
                <c:pt idx="34">
                  <c:v>5.7999999999999996E-3</c:v>
                </c:pt>
                <c:pt idx="35">
                  <c:v>5.4000000000000003E-3</c:v>
                </c:pt>
                <c:pt idx="36">
                  <c:v>4.4999999999999997E-3</c:v>
                </c:pt>
                <c:pt idx="37">
                  <c:v>5.4000000000000003E-3</c:v>
                </c:pt>
                <c:pt idx="38">
                  <c:v>4.8999999999999998E-3</c:v>
                </c:pt>
                <c:pt idx="39">
                  <c:v>4.3E-3</c:v>
                </c:pt>
                <c:pt idx="40">
                  <c:v>4.1999999999999997E-3</c:v>
                </c:pt>
                <c:pt idx="41">
                  <c:v>3.8999999999999998E-3</c:v>
                </c:pt>
                <c:pt idx="42">
                  <c:v>3.0999999999999999E-3</c:v>
                </c:pt>
                <c:pt idx="43">
                  <c:v>2.8E-3</c:v>
                </c:pt>
                <c:pt idx="44">
                  <c:v>3.8999999999999998E-3</c:v>
                </c:pt>
                <c:pt idx="45">
                  <c:v>3.5999999999999999E-3</c:v>
                </c:pt>
                <c:pt idx="46">
                  <c:v>3.2000000000000002E-3</c:v>
                </c:pt>
                <c:pt idx="47">
                  <c:v>2.5000000000000001E-3</c:v>
                </c:pt>
                <c:pt idx="48">
                  <c:v>1.4E-3</c:v>
                </c:pt>
                <c:pt idx="49">
                  <c:v>2.3999999999999998E-3</c:v>
                </c:pt>
                <c:pt idx="50">
                  <c:v>1.9E-3</c:v>
                </c:pt>
                <c:pt idx="51">
                  <c:v>2.3E-3</c:v>
                </c:pt>
                <c:pt idx="52">
                  <c:v>2.8E-3</c:v>
                </c:pt>
                <c:pt idx="53">
                  <c:v>1.4E-3</c:v>
                </c:pt>
                <c:pt idx="54">
                  <c:v>1.8E-3</c:v>
                </c:pt>
                <c:pt idx="55">
                  <c:v>1.6999999999999999E-3</c:v>
                </c:pt>
                <c:pt idx="56">
                  <c:v>1.6000000000000001E-3</c:v>
                </c:pt>
                <c:pt idx="57">
                  <c:v>1.1999999999999999E-3</c:v>
                </c:pt>
                <c:pt idx="58">
                  <c:v>1.8E-3</c:v>
                </c:pt>
                <c:pt idx="59">
                  <c:v>1.6999999999999999E-3</c:v>
                </c:pt>
                <c:pt idx="60">
                  <c:v>1.6000000000000001E-3</c:v>
                </c:pt>
                <c:pt idx="61">
                  <c:v>1.1999999999999999E-3</c:v>
                </c:pt>
                <c:pt idx="62">
                  <c:v>1.1000000000000001E-3</c:v>
                </c:pt>
                <c:pt idx="63">
                  <c:v>5.9999999999999995E-4</c:v>
                </c:pt>
                <c:pt idx="64">
                  <c:v>1.6000000000000001E-3</c:v>
                </c:pt>
                <c:pt idx="65">
                  <c:v>1.5E-3</c:v>
                </c:pt>
                <c:pt idx="66">
                  <c:v>1.5E-3</c:v>
                </c:pt>
                <c:pt idx="67">
                  <c:v>8.9999999999999998E-4</c:v>
                </c:pt>
                <c:pt idx="68">
                  <c:v>8.9999999999999998E-4</c:v>
                </c:pt>
                <c:pt idx="69">
                  <c:v>1.4E-3</c:v>
                </c:pt>
                <c:pt idx="70">
                  <c:v>1E-3</c:v>
                </c:pt>
                <c:pt idx="71">
                  <c:v>1E-3</c:v>
                </c:pt>
                <c:pt idx="72">
                  <c:v>1.1999999999999999E-3</c:v>
                </c:pt>
                <c:pt idx="73">
                  <c:v>8.0000000000000004E-4</c:v>
                </c:pt>
                <c:pt idx="74">
                  <c:v>1.1999999999999999E-3</c:v>
                </c:pt>
                <c:pt idx="75">
                  <c:v>1.1999999999999999E-3</c:v>
                </c:pt>
                <c:pt idx="76">
                  <c:v>1.1000000000000001E-3</c:v>
                </c:pt>
                <c:pt idx="77">
                  <c:v>5.9999999999999995E-4</c:v>
                </c:pt>
                <c:pt idx="78">
                  <c:v>8.0000000000000004E-4</c:v>
                </c:pt>
                <c:pt idx="79">
                  <c:v>1E-3</c:v>
                </c:pt>
                <c:pt idx="80">
                  <c:v>1.1999999999999999E-3</c:v>
                </c:pt>
                <c:pt idx="81">
                  <c:v>5.0000000000000001E-4</c:v>
                </c:pt>
                <c:pt idx="82">
                  <c:v>8.9999999999999998E-4</c:v>
                </c:pt>
                <c:pt idx="83">
                  <c:v>8.9999999999999998E-4</c:v>
                </c:pt>
                <c:pt idx="84">
                  <c:v>2.9999999999999997E-4</c:v>
                </c:pt>
                <c:pt idx="85">
                  <c:v>5.0000000000000001E-4</c:v>
                </c:pt>
                <c:pt idx="86">
                  <c:v>6.9999999999999999E-4</c:v>
                </c:pt>
                <c:pt idx="87">
                  <c:v>2.0000000000000001E-4</c:v>
                </c:pt>
                <c:pt idx="88">
                  <c:v>8.0000000000000004E-4</c:v>
                </c:pt>
                <c:pt idx="89">
                  <c:v>4.0000000000000002E-4</c:v>
                </c:pt>
                <c:pt idx="90">
                  <c:v>4.0000000000000002E-4</c:v>
                </c:pt>
                <c:pt idx="91">
                  <c:v>5.0000000000000001E-4</c:v>
                </c:pt>
                <c:pt idx="92">
                  <c:v>8.9999999999999998E-4</c:v>
                </c:pt>
                <c:pt idx="93">
                  <c:v>4.0000000000000002E-4</c:v>
                </c:pt>
                <c:pt idx="94">
                  <c:v>4.0000000000000002E-4</c:v>
                </c:pt>
                <c:pt idx="95">
                  <c:v>5.9999999999999995E-4</c:v>
                </c:pt>
                <c:pt idx="96">
                  <c:v>2.0000000000000001E-4</c:v>
                </c:pt>
                <c:pt idx="97">
                  <c:v>8.0000000000000004E-4</c:v>
                </c:pt>
                <c:pt idx="98">
                  <c:v>5.9999999999999995E-4</c:v>
                </c:pt>
                <c:pt idx="99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4559040"/>
        <c:axId val="304559600"/>
      </c:scatterChart>
      <c:valAx>
        <c:axId val="3045590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00" spc="-1">
                    <a:solidFill>
                      <a:srgbClr val="000000"/>
                    </a:solidFill>
                    <a:latin typeface="Arial"/>
                  </a:defRPr>
                </a:pPr>
                <a:r>
                  <a:rPr sz="900" spc="-1">
                    <a:solidFill>
                      <a:srgbClr val="000000"/>
                    </a:solidFill>
                    <a:latin typeface="Arial"/>
                  </a:rPr>
                  <a:t>Value</a:t>
                </a:r>
              </a:p>
            </c:rich>
          </c:tx>
          <c:layout>
            <c:manualLayout>
              <c:xMode val="edge"/>
              <c:yMode val="edge"/>
              <c:x val="0.52205332668826299"/>
              <c:y val="0.90904992674405505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000" spc="-1">
                <a:solidFill>
                  <a:srgbClr val="000000"/>
                </a:solidFill>
                <a:latin typeface="Arial"/>
              </a:defRPr>
            </a:pPr>
            <a:endParaRPr lang="de-DE"/>
          </a:p>
        </c:txPr>
        <c:crossAx val="304559600"/>
        <c:crosses val="autoZero"/>
        <c:crossBetween val="midCat"/>
      </c:valAx>
      <c:valAx>
        <c:axId val="30455960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sz="900" spc="-1">
                    <a:solidFill>
                      <a:srgbClr val="000000"/>
                    </a:solidFill>
                    <a:latin typeface="Arial"/>
                  </a:defRPr>
                </a:pPr>
                <a:r>
                  <a:rPr sz="900" spc="-1">
                    <a:solidFill>
                      <a:srgbClr val="000000"/>
                    </a:solidFill>
                    <a:latin typeface="Arial"/>
                  </a:rPr>
                  <a:t>Frequency</a:t>
                </a:r>
              </a:p>
            </c:rich>
          </c:tx>
          <c:layout>
            <c:manualLayout>
              <c:xMode val="edge"/>
              <c:yMode val="edge"/>
              <c:x val="1.5761275853476201E-2"/>
              <c:y val="0.415530260340358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000" spc="-1">
                <a:solidFill>
                  <a:srgbClr val="000000"/>
                </a:solidFill>
                <a:latin typeface="Arial"/>
              </a:defRPr>
            </a:pPr>
            <a:endParaRPr lang="de-DE"/>
          </a:p>
        </c:txPr>
        <c:crossAx val="304559040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plotVisOnly val="1"/>
    <c:dispBlanksAs val="span"/>
    <c:showDLblsOverMax val="1"/>
  </c:chart>
  <c:spPr>
    <a:solidFill>
      <a:srgbClr val="FFFFFF"/>
    </a:solidFill>
    <a:ln>
      <a:noFill/>
    </a:ln>
  </c:spPr>
  <c:printSettings>
    <c:headerFooter/>
    <c:pageMargins b="0.78740157499999996" l="0.7" r="0.7" t="0.78740157499999996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784800</xdr:colOff>
      <xdr:row>15</xdr:row>
      <xdr:rowOff>61200</xdr:rowOff>
    </xdr:from>
    <xdr:to>
      <xdr:col>11</xdr:col>
      <xdr:colOff>965160</xdr:colOff>
      <xdr:row>34</xdr:row>
      <xdr:rowOff>115560</xdr:rowOff>
    </xdr:to>
    <xdr:graphicFrame macro="">
      <xdr:nvGraphicFramePr>
        <xdr:cNvPr id="2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70200</xdr:colOff>
      <xdr:row>15</xdr:row>
      <xdr:rowOff>61200</xdr:rowOff>
    </xdr:from>
    <xdr:to>
      <xdr:col>8</xdr:col>
      <xdr:colOff>1044360</xdr:colOff>
      <xdr:row>34</xdr:row>
      <xdr:rowOff>115560</xdr:rowOff>
    </xdr:to>
    <xdr:graphicFrame macro="">
      <xdr:nvGraphicFramePr>
        <xdr:cNvPr id="2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8</xdr:col>
      <xdr:colOff>1053000</xdr:colOff>
      <xdr:row>15</xdr:row>
      <xdr:rowOff>61200</xdr:rowOff>
    </xdr:from>
    <xdr:to>
      <xdr:col>14</xdr:col>
      <xdr:colOff>172080</xdr:colOff>
      <xdr:row>34</xdr:row>
      <xdr:rowOff>105480</xdr:rowOff>
    </xdr:to>
    <xdr:graphicFrame macro="">
      <xdr:nvGraphicFramePr>
        <xdr:cNvPr id="3" name="Diagram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52560</xdr:colOff>
      <xdr:row>14</xdr:row>
      <xdr:rowOff>28800</xdr:rowOff>
    </xdr:from>
    <xdr:to>
      <xdr:col>8</xdr:col>
      <xdr:colOff>1800</xdr:colOff>
      <xdr:row>35</xdr:row>
      <xdr:rowOff>174240</xdr:rowOff>
    </xdr:to>
    <xdr:graphicFrame macro="">
      <xdr:nvGraphicFramePr>
        <xdr:cNvPr id="3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9</xdr:col>
      <xdr:colOff>92880</xdr:colOff>
      <xdr:row>14</xdr:row>
      <xdr:rowOff>28800</xdr:rowOff>
    </xdr:from>
    <xdr:to>
      <xdr:col>14</xdr:col>
      <xdr:colOff>1800</xdr:colOff>
      <xdr:row>35</xdr:row>
      <xdr:rowOff>174240</xdr:rowOff>
    </xdr:to>
    <xdr:graphicFrame macro="">
      <xdr:nvGraphicFramePr>
        <xdr:cNvPr id="4" name="Diagram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10080</xdr:colOff>
      <xdr:row>17</xdr:row>
      <xdr:rowOff>20880</xdr:rowOff>
    </xdr:from>
    <xdr:to>
      <xdr:col>7</xdr:col>
      <xdr:colOff>1440</xdr:colOff>
      <xdr:row>33</xdr:row>
      <xdr:rowOff>9720</xdr:rowOff>
    </xdr:to>
    <xdr:graphicFrame macro="">
      <xdr:nvGraphicFramePr>
        <xdr:cNvPr id="5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132840</xdr:colOff>
      <xdr:row>25</xdr:row>
      <xdr:rowOff>118080</xdr:rowOff>
    </xdr:from>
    <xdr:to>
      <xdr:col>10</xdr:col>
      <xdr:colOff>353520</xdr:colOff>
      <xdr:row>42</xdr:row>
      <xdr:rowOff>161640</xdr:rowOff>
    </xdr:to>
    <xdr:graphicFrame macro="">
      <xdr:nvGraphicFramePr>
        <xdr:cNvPr id="6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Startup" Target="Obba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definedNames>
      <definedName name="OBADDALLJARS"/>
      <definedName name="OBADDCLASSES"/>
      <definedName name="OBCALL"/>
      <definedName name="OBCAST"/>
      <definedName name="OBCONTROLPANELSETVISIBLE"/>
      <definedName name="OBGET"/>
      <definedName name="OBGETPROPERTY"/>
      <definedName name="obMake"/>
      <definedName name="OBRUN"/>
      <definedName name="OBSYNC"/>
    </definedNames>
    <sheetDataSet>
      <sheetData sheetId="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://finmath.net/topics/libormarketmodel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V33"/>
  <sheetViews>
    <sheetView zoomScale="88" zoomScaleNormal="88" workbookViewId="0"/>
  </sheetViews>
  <sheetFormatPr baseColWidth="10" defaultColWidth="8.7265625" defaultRowHeight="12.5" x14ac:dyDescent="0.25"/>
  <cols>
    <col min="1" max="3" width="9.08984375" style="1"/>
    <col min="4" max="7" width="10.7265625" style="1"/>
    <col min="8" max="8" width="18.7265625" style="1"/>
    <col min="9" max="10" width="10.7265625" style="1"/>
    <col min="11" max="11" width="11.7265625" style="1"/>
    <col min="12" max="12" width="10.7265625" style="2"/>
    <col min="13" max="36" width="10.7265625" style="1"/>
    <col min="37" max="37" width="6.08984375" style="1"/>
    <col min="38" max="256" width="10.7265625" style="1"/>
    <col min="257" max="1025" width="11.54296875"/>
  </cols>
  <sheetData>
    <row r="2" spans="2:14" ht="12.75" customHeight="1" x14ac:dyDescent="0.25">
      <c r="B2" s="3" t="s">
        <v>0</v>
      </c>
    </row>
    <row r="3" spans="2:14" ht="12.75" customHeight="1" x14ac:dyDescent="0.25">
      <c r="B3" s="4"/>
    </row>
    <row r="5" spans="2:14" ht="12.75" customHeight="1" x14ac:dyDescent="0.25">
      <c r="B5" s="5" t="s">
        <v>1</v>
      </c>
      <c r="C5" s="5"/>
      <c r="E5" s="5" t="s">
        <v>2</v>
      </c>
      <c r="F5" s="5"/>
      <c r="N5" s="6" t="s">
        <v>3</v>
      </c>
    </row>
    <row r="6" spans="2:14" ht="12.75" customHeight="1" x14ac:dyDescent="0.25">
      <c r="N6" s="6" t="str">
        <f>"IMPORTANT: All function calls relying on the libraries loaded here have to reference the cell name 'obLibs'"</f>
        <v>IMPORTANT: All function calls relying on the libraries loaded here have to reference the cell name 'obLibs'</v>
      </c>
    </row>
    <row r="7" spans="2:14" ht="12.75" customHeight="1" x14ac:dyDescent="0.25">
      <c r="B7" s="7" t="s">
        <v>4</v>
      </c>
      <c r="C7" s="7"/>
      <c r="E7" s="7" t="s">
        <v>5</v>
      </c>
      <c r="F7" s="7"/>
      <c r="N7" s="6" t="s">
        <v>6</v>
      </c>
    </row>
    <row r="8" spans="2:14" ht="12.75" customHeight="1" x14ac:dyDescent="0.35">
      <c r="B8" s="1" t="s">
        <v>7</v>
      </c>
      <c r="C8" s="8" t="b">
        <f>TRUE()</f>
        <v>1</v>
      </c>
      <c r="E8" s="1" t="s">
        <v>8</v>
      </c>
      <c r="F8" s="9" t="s">
        <v>9</v>
      </c>
      <c r="N8" s="10" t="s">
        <v>10</v>
      </c>
    </row>
    <row r="9" spans="2:14" ht="12.75" customHeight="1" x14ac:dyDescent="0.25">
      <c r="E9" s="1" t="s">
        <v>11</v>
      </c>
      <c r="F9" s="11" t="b">
        <f>TRUE()</f>
        <v>1</v>
      </c>
    </row>
    <row r="10" spans="2:14" ht="12.75" customHeight="1" x14ac:dyDescent="0.25">
      <c r="B10" s="7" t="s">
        <v>12</v>
      </c>
      <c r="C10" s="7"/>
    </row>
    <row r="11" spans="2:14" ht="12.75" customHeight="1" x14ac:dyDescent="0.25">
      <c r="B11" s="12" t="b">
        <f>[1]!OBCONTROLPANELSETVISIBLE(C8)</f>
        <v>1</v>
      </c>
      <c r="E11" s="7" t="s">
        <v>12</v>
      </c>
      <c r="F11" s="7"/>
    </row>
    <row r="12" spans="2:14" ht="12.75" customHeight="1" x14ac:dyDescent="0.25">
      <c r="E12" s="1" t="s">
        <v>13</v>
      </c>
      <c r="F12" s="1" t="str">
        <f>[1]!OBADDALLJARS(F8,F9)</f>
        <v>Z:\Dokumente\Development\finmath spreadsheets\spreadsheets\LIBOR Market Model\lib</v>
      </c>
    </row>
    <row r="14" spans="2:14" ht="12.75" customHeight="1" x14ac:dyDescent="0.25">
      <c r="B14" s="5" t="s">
        <v>14</v>
      </c>
      <c r="C14" s="5"/>
      <c r="E14" s="5" t="s">
        <v>15</v>
      </c>
      <c r="F14" s="5"/>
    </row>
    <row r="16" spans="2:14" ht="12.75" customHeight="1" x14ac:dyDescent="0.25">
      <c r="B16" s="7" t="s">
        <v>12</v>
      </c>
      <c r="C16" s="7"/>
      <c r="E16" s="7" t="s">
        <v>16</v>
      </c>
      <c r="F16" s="7"/>
    </row>
    <row r="17" spans="2:6" ht="12.75" customHeight="1" x14ac:dyDescent="0.25">
      <c r="B17" s="1" t="s">
        <v>17</v>
      </c>
      <c r="C17" s="1" t="str">
        <f>[1]!OBGETPROPERTY("version")</f>
        <v>4.2.2</v>
      </c>
      <c r="E17" s="1" t="s">
        <v>8</v>
      </c>
      <c r="F17" s="9"/>
    </row>
    <row r="18" spans="2:6" ht="12.75" customHeight="1" x14ac:dyDescent="0.25">
      <c r="B18" s="1" t="s">
        <v>18</v>
      </c>
      <c r="C18" s="1" t="str">
        <f>[1]!OBGETPROPERTY("build")</f>
        <v>40201</v>
      </c>
      <c r="E18" s="1" t="s">
        <v>11</v>
      </c>
      <c r="F18" s="11" t="b">
        <f>TRUE()</f>
        <v>1</v>
      </c>
    </row>
    <row r="20" spans="2:6" ht="12.75" customHeight="1" x14ac:dyDescent="0.25">
      <c r="E20" s="7" t="s">
        <v>12</v>
      </c>
      <c r="F20" s="7"/>
    </row>
    <row r="21" spans="2:6" ht="12.75" customHeight="1" x14ac:dyDescent="0.25">
      <c r="B21" s="5" t="s">
        <v>19</v>
      </c>
      <c r="C21" s="5"/>
      <c r="E21" s="1" t="s">
        <v>13</v>
      </c>
      <c r="F21" s="1" t="str">
        <f>[1]!OBADDCLASSES(F17,F18)</f>
        <v>Z:\Dokumente\Development\finmath spreadsheets\spreadsheets\LIBOR Market Model\</v>
      </c>
    </row>
    <row r="23" spans="2:6" ht="12.75" customHeight="1" x14ac:dyDescent="0.25">
      <c r="B23" s="7" t="s">
        <v>12</v>
      </c>
      <c r="C23" s="7"/>
      <c r="E23" s="5" t="s">
        <v>15</v>
      </c>
      <c r="F23" s="5"/>
    </row>
    <row r="24" spans="2:6" ht="12.75" customHeight="1" x14ac:dyDescent="0.25">
      <c r="B24" s="1" t="s">
        <v>17</v>
      </c>
      <c r="C24" s="1" t="str">
        <f>[1]!OBGET([1]!OBCALL("",obLibs&amp;"net.finmath.information.Library","getVersionString"))</f>
        <v>2.0.0</v>
      </c>
    </row>
    <row r="25" spans="2:6" ht="12.75" customHeight="1" x14ac:dyDescent="0.25">
      <c r="E25" s="7" t="s">
        <v>16</v>
      </c>
      <c r="F25" s="7"/>
    </row>
    <row r="26" spans="2:6" ht="12.75" customHeight="1" x14ac:dyDescent="0.25">
      <c r="E26" s="1" t="s">
        <v>8</v>
      </c>
      <c r="F26" s="9"/>
    </row>
    <row r="27" spans="2:6" ht="12.75" customHeight="1" x14ac:dyDescent="0.25">
      <c r="E27" s="1" t="s">
        <v>11</v>
      </c>
      <c r="F27" s="11" t="b">
        <f>TRUE()</f>
        <v>1</v>
      </c>
    </row>
    <row r="29" spans="2:6" ht="12.75" customHeight="1" x14ac:dyDescent="0.25">
      <c r="E29" s="7" t="s">
        <v>12</v>
      </c>
      <c r="F29" s="7"/>
    </row>
    <row r="30" spans="2:6" ht="12.75" customHeight="1" x14ac:dyDescent="0.25">
      <c r="E30" s="1" t="s">
        <v>13</v>
      </c>
      <c r="F30" s="1" t="str">
        <f>[1]!OBADDCLASSES(F26,F27)</f>
        <v>Z:\Dokumente\Development\finmath spreadsheets\spreadsheets\LIBOR Market Model\</v>
      </c>
    </row>
    <row r="32" spans="2:6" ht="12.75" customHeight="1" x14ac:dyDescent="0.25">
      <c r="E32" s="5" t="s">
        <v>20</v>
      </c>
      <c r="F32" s="5"/>
    </row>
    <row r="33" spans="5:5" ht="12.75" customHeight="1" x14ac:dyDescent="0.25">
      <c r="E33" s="13" t="str">
        <f>IF(OR(ISERROR(F12),ISERROR(F21),ISERROR(F30)),NA(),"")</f>
        <v/>
      </c>
    </row>
  </sheetData>
  <pageMargins left="0.78749999999999998" right="0.78749999999999998" top="1.0249999999999999" bottom="1.0249999999999999" header="0.78749999999999998" footer="0.78749999999999998"/>
  <pageSetup paperSize="0" scale="0" firstPageNumber="0" orientation="portrait" usePrinterDefaults="0" horizontalDpi="0" verticalDpi="0" copies="0"/>
  <headerFooter>
    <oddHeader>&amp;C&amp;A</oddHeader>
    <oddFooter>&amp;CPage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V64"/>
  <sheetViews>
    <sheetView tabSelected="1" zoomScale="88" zoomScaleNormal="88" workbookViewId="0"/>
  </sheetViews>
  <sheetFormatPr baseColWidth="10" defaultColWidth="8.7265625" defaultRowHeight="12.5" x14ac:dyDescent="0.25"/>
  <cols>
    <col min="1" max="1" width="5" style="14"/>
    <col min="2" max="10" width="15.7265625" style="14"/>
    <col min="11" max="11" width="15.7265625" style="15"/>
    <col min="12" max="256" width="15.7265625" style="14"/>
    <col min="257" max="1025" width="11.54296875"/>
  </cols>
  <sheetData>
    <row r="2" spans="2:15" ht="15" customHeight="1" x14ac:dyDescent="0.25">
      <c r="B2" s="16" t="s">
        <v>21</v>
      </c>
    </row>
    <row r="3" spans="2:15" ht="12.65" customHeight="1" x14ac:dyDescent="0.25">
      <c r="B3" s="17" t="s">
        <v>22</v>
      </c>
      <c r="I3" s="18"/>
      <c r="J3" s="18"/>
    </row>
    <row r="4" spans="2:15" ht="12.65" customHeight="1" x14ac:dyDescent="0.25">
      <c r="B4" s="19" t="str">
        <f>IF(VALUE('Load Libs'!C18)&lt;30114,"THIS SHEET REQUIRES A NEWER VERSION OF OBBA! PLEASE UPGRADE!","")</f>
        <v/>
      </c>
    </row>
    <row r="5" spans="2:15" ht="12.65" customHeight="1" x14ac:dyDescent="0.25">
      <c r="G5" s="15"/>
    </row>
    <row r="6" spans="2:15" ht="12.65" customHeight="1" x14ac:dyDescent="0.25">
      <c r="B6" s="20" t="s">
        <v>23</v>
      </c>
      <c r="C6" s="20"/>
      <c r="D6" s="15"/>
      <c r="E6" s="20" t="s">
        <v>24</v>
      </c>
      <c r="F6" s="20"/>
      <c r="G6" s="15"/>
      <c r="I6" s="20" t="s">
        <v>25</v>
      </c>
      <c r="J6" s="20"/>
      <c r="M6" s="20" t="s">
        <v>26</v>
      </c>
      <c r="N6" s="20"/>
    </row>
    <row r="7" spans="2:15" ht="12.65" customHeight="1" x14ac:dyDescent="0.25">
      <c r="D7" s="15"/>
      <c r="G7" s="15"/>
    </row>
    <row r="8" spans="2:15" ht="12.65" customHeight="1" x14ac:dyDescent="0.25">
      <c r="B8" s="21" t="s">
        <v>4</v>
      </c>
      <c r="C8" s="21"/>
      <c r="D8" s="15"/>
      <c r="E8" s="21" t="s">
        <v>4</v>
      </c>
      <c r="F8" s="21"/>
      <c r="G8" s="22" t="s">
        <v>27</v>
      </c>
      <c r="I8" s="21" t="s">
        <v>28</v>
      </c>
      <c r="J8" s="21"/>
      <c r="M8" s="21" t="s">
        <v>4</v>
      </c>
      <c r="N8" s="21"/>
    </row>
    <row r="9" spans="2:15" ht="12.65" customHeight="1" x14ac:dyDescent="0.25">
      <c r="B9" s="23" t="str">
        <f>[1]!obMake("tenor.start","double",C9)</f>
        <v>tenor.start 
[63840]</v>
      </c>
      <c r="C9" s="24">
        <v>0</v>
      </c>
      <c r="D9" s="15"/>
      <c r="E9" s="23" t="str">
        <f>[1]!obMake("vol param a","double",F9)</f>
        <v>vol param a 
[61784]</v>
      </c>
      <c r="F9" s="25">
        <v>0.6</v>
      </c>
      <c r="G9" s="26">
        <f t="array" ref="G9:G12">TRANSPOSE([1]!OBGET([1]!OBCALL("",G16,"getParameter")))</f>
        <v>0.96223908646641521</v>
      </c>
      <c r="I9" s="23" t="str">
        <f>'Rate Curve Data'!E17</f>
        <v>forwardCurve 
[73861]</v>
      </c>
      <c r="M9" s="23" t="str">
        <f>[1]!obMake("numberOfPaths","int",N9)</f>
        <v>numberOfPaths 
[65995]</v>
      </c>
      <c r="N9" s="24">
        <v>10000</v>
      </c>
      <c r="O9" s="17" t="s">
        <v>29</v>
      </c>
    </row>
    <row r="10" spans="2:15" ht="12.65" customHeight="1" x14ac:dyDescent="0.25">
      <c r="B10" s="23" t="str">
        <f>[1]!obMake("tenor.num","int",C10)</f>
        <v>tenor.num 
[61786]</v>
      </c>
      <c r="C10" s="24">
        <v>50</v>
      </c>
      <c r="D10" s="15"/>
      <c r="E10" s="23" t="str">
        <f>[1]!obMake("vol param b","double",F10)</f>
        <v>vol param b 
[68080]</v>
      </c>
      <c r="F10" s="25">
        <v>0</v>
      </c>
      <c r="G10" s="26">
        <v>9.3509589413437107E-6</v>
      </c>
      <c r="I10" s="23" t="str">
        <f>[1]!OBCALL("discountCurveForLMM",'Rate Curve Data'!B7,"getDiscountCurve",[1]!obMake("","String","discountCurveIssuer1"))</f>
        <v>discountCurveForLMM 
[73926]</v>
      </c>
      <c r="M10" s="23" t="str">
        <f>[1]!obMake("seed","int",N10)</f>
        <v>seed 
[65994]</v>
      </c>
      <c r="N10" s="24">
        <v>3141</v>
      </c>
    </row>
    <row r="11" spans="2:15" ht="12.65" customHeight="1" x14ac:dyDescent="0.25">
      <c r="B11" s="23" t="str">
        <f>[1]!obMake("tenor.step","double",C11)</f>
        <v>tenor.step 
[68082]</v>
      </c>
      <c r="C11" s="24">
        <v>0.5</v>
      </c>
      <c r="D11" s="15"/>
      <c r="E11" s="23" t="str">
        <f>[1]!obMake("vol param c","double",F11)</f>
        <v>vol param c 
[61783]</v>
      </c>
      <c r="F11" s="25">
        <v>0.4</v>
      </c>
      <c r="G11" s="26">
        <v>0.72133892988648141</v>
      </c>
    </row>
    <row r="12" spans="2:15" ht="12.65" customHeight="1" x14ac:dyDescent="0.25">
      <c r="D12" s="15"/>
      <c r="E12" s="23" t="str">
        <f>[1]!obMake("vol param d","double",F12)</f>
        <v>vol param d 
[68051]</v>
      </c>
      <c r="F12" s="25">
        <v>0.2</v>
      </c>
      <c r="G12" s="26">
        <v>0.18866270971833235</v>
      </c>
      <c r="M12" s="21" t="s">
        <v>28</v>
      </c>
      <c r="N12" s="21"/>
    </row>
    <row r="13" spans="2:15" ht="12.65" customHeight="1" x14ac:dyDescent="0.25">
      <c r="B13" s="21" t="s">
        <v>28</v>
      </c>
      <c r="C13" s="21"/>
      <c r="D13" s="15"/>
      <c r="E13" s="23" t="str">
        <f>[1]!obMake("calibrate vol","boolean",F13)</f>
        <v>calibrate vol 
[65993]</v>
      </c>
      <c r="F13" s="27" t="b">
        <v>1</v>
      </c>
      <c r="G13" s="15"/>
      <c r="I13" s="20" t="s">
        <v>30</v>
      </c>
      <c r="J13" s="20"/>
      <c r="M13" s="23" t="str">
        <f>[1]!obMake("brownianMotion",obLibs&amp;"net.finmath.montecarlo.BrownianMotion",B27,E22,M9:M10)</f>
        <v>brownianMotion 
[75163]</v>
      </c>
    </row>
    <row r="14" spans="2:15" ht="12.65" customHeight="1" x14ac:dyDescent="0.25">
      <c r="B14" s="23" t="str">
        <f>[1]!obMake("tenorDiscretization",obLibs&amp;"net.finmath.time.TimeDiscretization",B9:B11)</f>
        <v>tenorDiscretization 
[73299]</v>
      </c>
      <c r="D14" s="15"/>
      <c r="G14" s="15"/>
    </row>
    <row r="15" spans="2:15" ht="12.65" customHeight="1" x14ac:dyDescent="0.25">
      <c r="D15" s="15"/>
      <c r="E15" s="21" t="s">
        <v>28</v>
      </c>
      <c r="F15" s="21"/>
      <c r="G15" s="15"/>
      <c r="I15" s="21" t="s">
        <v>28</v>
      </c>
      <c r="J15" s="21"/>
    </row>
    <row r="16" spans="2:15" ht="12.65" customHeight="1" x14ac:dyDescent="0.25">
      <c r="D16" s="15"/>
      <c r="E16" s="23" t="str">
        <f>[1]!obMake("volatilityModel",obLibs&amp;"net.finmath.montecarlo.interestrate.modelplugins.LIBORVolatilityModelFourParameterExponentialForm",B27,B14,E9:E13)</f>
        <v>volatilityModel 
[75164]</v>
      </c>
      <c r="G16" s="28" t="str">
        <f>[1]!OBCALL("volatilityModelCalibrated",G$35,"getVolatilityModel")</f>
        <v>volatilityModelCalibrated 
[77377]</v>
      </c>
      <c r="I16" s="23" t="str">
        <f>[1]!obMake("calibrationItems",obLibs&amp;"net.finmath.montecarlo.interestrate.LIBORMarketModel$CalibrationItem[]",'Calibration Products'!N13:N112)</f>
        <v>calibrationItems 
[77151]</v>
      </c>
      <c r="M16" s="20" t="s">
        <v>31</v>
      </c>
      <c r="N16" s="20"/>
    </row>
    <row r="17" spans="2:15" ht="12.65" customHeight="1" x14ac:dyDescent="0.25">
      <c r="D17" s="15"/>
      <c r="G17" s="15"/>
    </row>
    <row r="18" spans="2:15" ht="12.65" customHeight="1" x14ac:dyDescent="0.25">
      <c r="D18" s="15"/>
      <c r="G18" s="15"/>
      <c r="M18" s="21" t="s">
        <v>4</v>
      </c>
      <c r="N18" s="21"/>
    </row>
    <row r="19" spans="2:15" ht="12.65" customHeight="1" x14ac:dyDescent="0.25">
      <c r="B19" s="20" t="s">
        <v>32</v>
      </c>
      <c r="C19" s="20"/>
      <c r="D19" s="15"/>
      <c r="E19" s="20" t="s">
        <v>33</v>
      </c>
      <c r="F19" s="20"/>
      <c r="G19" s="15"/>
      <c r="M19" s="23" t="str">
        <f>[1]!OBCALL("scheme",obLibs&amp;"net.finmath.montecarlo.process.ProcessEulerScheme$Scheme","valueOf",[1]!obMake("","String",N19))</f>
        <v>scheme 
[73017]</v>
      </c>
      <c r="N19" s="24" t="s">
        <v>34</v>
      </c>
      <c r="O19" s="28" t="s">
        <v>35</v>
      </c>
    </row>
    <row r="20" spans="2:15" ht="12.65" customHeight="1" x14ac:dyDescent="0.25">
      <c r="D20" s="15"/>
      <c r="G20" s="15"/>
    </row>
    <row r="21" spans="2:15" ht="12.65" customHeight="1" x14ac:dyDescent="0.25">
      <c r="B21" s="21" t="s">
        <v>4</v>
      </c>
      <c r="C21" s="21"/>
      <c r="D21" s="15"/>
      <c r="E21" s="21" t="s">
        <v>4</v>
      </c>
      <c r="F21" s="21"/>
      <c r="G21" s="22" t="s">
        <v>27</v>
      </c>
      <c r="M21" s="21" t="s">
        <v>28</v>
      </c>
      <c r="N21" s="21"/>
    </row>
    <row r="22" spans="2:15" ht="12.65" customHeight="1" x14ac:dyDescent="0.25">
      <c r="B22" s="23" t="str">
        <f>[1]!obMake("td.start","double",C22)</f>
        <v>td.start 
[68050]</v>
      </c>
      <c r="C22" s="24">
        <v>0</v>
      </c>
      <c r="D22" s="15"/>
      <c r="E22" s="23" t="str">
        <f>[1]!obMake("numberOfFactors","int",F22)</f>
        <v>numberOfFactors 
[65992]</v>
      </c>
      <c r="F22" s="29">
        <v>5</v>
      </c>
      <c r="G22" s="26"/>
      <c r="M22" s="23" t="str">
        <f>[1]!OBCALL("e2",[1]!obMake("eulerScheme",obLibs&amp;"net.finmath.montecarlo.process.ProcessEulerScheme",[1]!OBSYNC(M13,I45)),"setScheme",M19)</f>
        <v>eulerScheme 
[77154]</v>
      </c>
    </row>
    <row r="23" spans="2:15" ht="12.65" customHeight="1" x14ac:dyDescent="0.25">
      <c r="B23" s="23" t="str">
        <f>[1]!obMake("td.num","int",C23)</f>
        <v>td.num 
[61782]</v>
      </c>
      <c r="C23" s="24">
        <v>50</v>
      </c>
      <c r="D23" s="15"/>
      <c r="E23" s="23" t="str">
        <f>[1]!obMake("correlationDecay","double",F23)</f>
        <v>correlationDecay 
[68049]</v>
      </c>
      <c r="F23" s="25">
        <v>0.1</v>
      </c>
      <c r="G23" s="26" t="e">
        <f t="array" ref="G23:G25">TRANSPOSE([1]!OBGET([1]!OBCALL("",G29,"getParameter")))</f>
        <v>#VALUE!</v>
      </c>
    </row>
    <row r="24" spans="2:15" ht="12.65" customHeight="1" x14ac:dyDescent="0.25">
      <c r="B24" s="23" t="str">
        <f>[1]!obMake("td.step","double",C24)</f>
        <v>td.step 
[65991]</v>
      </c>
      <c r="C24" s="24">
        <v>0.5</v>
      </c>
      <c r="D24" s="15"/>
      <c r="E24" s="23" t="str">
        <f>[1]!obMake("correlationLevel","double",F24)</f>
        <v>correlationLevel 
[61785]</v>
      </c>
      <c r="F24" s="25">
        <v>0</v>
      </c>
      <c r="G24" s="26" t="e">
        <v>#VALUE!</v>
      </c>
    </row>
    <row r="25" spans="2:15" ht="12.65" customHeight="1" x14ac:dyDescent="0.25">
      <c r="D25" s="15"/>
      <c r="E25" s="23" t="str">
        <f>[1]!obMake("correlationMaturityDecay","double",F25)</f>
        <v>correlationMaturityDecay 
[68079]</v>
      </c>
      <c r="F25" s="25">
        <v>0</v>
      </c>
      <c r="G25" s="26" t="e">
        <v>#VALUE!</v>
      </c>
      <c r="M25" s="20" t="s">
        <v>36</v>
      </c>
      <c r="N25" s="20"/>
    </row>
    <row r="26" spans="2:15" ht="12.65" customHeight="1" x14ac:dyDescent="0.25">
      <c r="B26" s="21" t="s">
        <v>28</v>
      </c>
      <c r="C26" s="21"/>
      <c r="D26" s="15"/>
      <c r="E26" s="23" t="str">
        <f>[1]!obMake("calibrate cor","boolean",F26)</f>
        <v>calibrate cor 
[68048]</v>
      </c>
      <c r="F26" s="27" t="b">
        <v>0</v>
      </c>
      <c r="G26" s="15"/>
    </row>
    <row r="27" spans="2:15" ht="12.65" customHeight="1" x14ac:dyDescent="0.25">
      <c r="B27" s="23" t="str">
        <f>[1]!obMake("timeDiscretization",obLibs&amp;"net.finmath.time.TimeDiscretization",B22:B24)</f>
        <v>timeDiscretization 
[73736]</v>
      </c>
      <c r="D27" s="15"/>
      <c r="G27" s="15"/>
      <c r="M27" s="21" t="s">
        <v>28</v>
      </c>
      <c r="N27" s="21"/>
    </row>
    <row r="28" spans="2:15" ht="12.65" customHeight="1" x14ac:dyDescent="0.25">
      <c r="D28" s="15"/>
      <c r="E28" s="21" t="s">
        <v>28</v>
      </c>
      <c r="F28" s="21"/>
      <c r="G28" s="15"/>
      <c r="I28" s="20" t="s">
        <v>37</v>
      </c>
      <c r="J28" s="20"/>
      <c r="M28" s="23" t="str">
        <f>[1]!obMake("monteCarloLIBORMarketModel",obLibs&amp;"net.finmath.montecarlo.interestrate.LIBORModelMonteCarloSimulation",I45,M22)</f>
        <v>monteCarloLIBORMarketModel 
[77155]</v>
      </c>
    </row>
    <row r="29" spans="2:15" ht="12.65" customHeight="1" x14ac:dyDescent="0.25">
      <c r="D29" s="15"/>
      <c r="E29" s="23" t="str">
        <f>[1]!obMake("correlationModel",obLibs&amp;"net.finmath.montecarlo.interestrate.modelplugins.LIBORCorrelationModelThreeParameterExponentialDecay",B27,B14,E22:E26)</f>
        <v>correlationModel 
[73862]</v>
      </c>
      <c r="G29" s="28" t="str">
        <f>[1]!OBCALL("correlationModelCalibrated",G$35,"getCorrelationModel")</f>
        <v>correlationModelCalibrated 
[77375]</v>
      </c>
    </row>
    <row r="30" spans="2:15" ht="12.65" customHeight="1" x14ac:dyDescent="0.25">
      <c r="D30" s="15"/>
      <c r="G30" s="15"/>
      <c r="I30" s="21" t="s">
        <v>4</v>
      </c>
      <c r="J30" s="21"/>
    </row>
    <row r="31" spans="2:15" ht="12.65" customHeight="1" x14ac:dyDescent="0.25">
      <c r="D31" s="15"/>
      <c r="G31" s="15"/>
      <c r="I31" s="14" t="s">
        <v>38</v>
      </c>
      <c r="J31" s="30" t="s">
        <v>39</v>
      </c>
      <c r="K31" s="31" t="s">
        <v>40</v>
      </c>
      <c r="L31" s="32"/>
    </row>
    <row r="32" spans="2:15" ht="12.65" customHeight="1" x14ac:dyDescent="0.25">
      <c r="D32" s="15"/>
      <c r="E32" s="20" t="s">
        <v>41</v>
      </c>
      <c r="F32" s="20"/>
      <c r="G32" s="15"/>
      <c r="I32" s="14" t="s">
        <v>42</v>
      </c>
      <c r="J32" s="30" t="s">
        <v>43</v>
      </c>
      <c r="K32" s="31" t="s">
        <v>44</v>
      </c>
      <c r="L32" s="32"/>
    </row>
    <row r="33" spans="4:13" ht="12.65" customHeight="1" x14ac:dyDescent="0.25">
      <c r="D33" s="15"/>
      <c r="G33" s="15"/>
      <c r="I33" s="14" t="s">
        <v>45</v>
      </c>
      <c r="J33" s="33" t="b">
        <f>IF(UPPER(J32)="NORMAL",TRUE(),FALSE())</f>
        <v>0</v>
      </c>
      <c r="K33" s="15" t="s">
        <v>46</v>
      </c>
    </row>
    <row r="34" spans="4:13" ht="12.65" customHeight="1" x14ac:dyDescent="0.25">
      <c r="D34" s="15"/>
      <c r="E34" s="21" t="s">
        <v>28</v>
      </c>
      <c r="F34" s="21"/>
      <c r="G34" s="15"/>
    </row>
    <row r="35" spans="4:13" ht="12.65" customHeight="1" x14ac:dyDescent="0.25">
      <c r="D35" s="15"/>
      <c r="E35" s="23" t="str">
        <f>[1]!obMake("covarianceModel",obLibs&amp;"net.finmath.montecarlo.interestrate.modelplugins.LIBORCovarianceModelFromVolatilityAndCorrelation",B27,B14,E16,E29)</f>
        <v>covarianceModel 
[75165]</v>
      </c>
      <c r="G35" s="28" t="str">
        <f>[1]!OBCAST([1]!OBCALL("covarianceModelCalibrated",I45,"getCovarianceModel"),"net.finmath.montecarlo.interestrate.modelplugins.LIBORCovarianceModelFromVolatilityAndCorrelation")</f>
        <v>covarianceModelCalibrated 
[77157]</v>
      </c>
      <c r="I35" s="21" t="s">
        <v>28</v>
      </c>
      <c r="J35" s="21"/>
    </row>
    <row r="36" spans="4:13" ht="12.65" customHeight="1" x14ac:dyDescent="0.25">
      <c r="D36" s="15"/>
      <c r="G36" s="15"/>
      <c r="I36" s="23" t="str">
        <f>[1]!OBCALL("properties","info.obba.javatools.Collections","fillMap",[1]!obMake("","java.util.HashMap"),[1]!obMake("","String[]",I31:I32),[1]!obMake("","String[]",J31:J32))</f>
        <v>properties 
[61781]</v>
      </c>
    </row>
    <row r="37" spans="4:13" ht="12.65" customHeight="1" x14ac:dyDescent="0.25">
      <c r="D37" s="15"/>
      <c r="G37" s="15"/>
      <c r="H37" s="34"/>
      <c r="M37" s="34"/>
    </row>
    <row r="38" spans="4:13" ht="12.65" customHeight="1" x14ac:dyDescent="0.25">
      <c r="D38" s="15"/>
      <c r="E38" s="20" t="s">
        <v>47</v>
      </c>
      <c r="F38" s="20"/>
      <c r="G38" s="15"/>
    </row>
    <row r="39" spans="4:13" ht="12.65" customHeight="1" x14ac:dyDescent="0.25">
      <c r="D39" s="15"/>
      <c r="E39" s="15" t="s">
        <v>48</v>
      </c>
      <c r="G39" s="15"/>
      <c r="I39" s="14" t="s">
        <v>49</v>
      </c>
      <c r="J39" s="35" t="b">
        <v>1</v>
      </c>
      <c r="K39" s="15" t="s">
        <v>50</v>
      </c>
    </row>
    <row r="40" spans="4:13" ht="12.65" customHeight="1" x14ac:dyDescent="0.25">
      <c r="D40" s="15"/>
      <c r="E40" s="21" t="s">
        <v>4</v>
      </c>
      <c r="F40" s="21"/>
      <c r="G40" s="15"/>
    </row>
    <row r="41" spans="4:13" ht="12.65" customHeight="1" x14ac:dyDescent="0.25">
      <c r="D41" s="15"/>
      <c r="E41" s="23" t="str">
        <f>[1]!obMake("displacement","double",F41)</f>
        <v>displacement 
[68047]</v>
      </c>
      <c r="F41" s="25">
        <v>1</v>
      </c>
      <c r="G41" s="15"/>
    </row>
    <row r="42" spans="4:13" ht="12.65" customHeight="1" x14ac:dyDescent="0.25">
      <c r="D42" s="15"/>
      <c r="E42" s="23" t="str">
        <f>[1]!obMake("calibrate displ","boolean",F42)</f>
        <v>calibrate displ 
[65990]</v>
      </c>
      <c r="F42" s="27" t="b">
        <v>0</v>
      </c>
      <c r="G42" s="15"/>
      <c r="I42" s="20" t="s">
        <v>51</v>
      </c>
      <c r="J42" s="20"/>
    </row>
    <row r="43" spans="4:13" ht="12.65" customHeight="1" x14ac:dyDescent="0.25">
      <c r="D43" s="15"/>
      <c r="G43" s="15"/>
    </row>
    <row r="44" spans="4:13" ht="12.65" customHeight="1" x14ac:dyDescent="0.25">
      <c r="D44" s="15"/>
      <c r="E44" s="21" t="s">
        <v>28</v>
      </c>
      <c r="F44" s="21"/>
      <c r="G44" s="28" t="str">
        <f>[1]!OBCALL("covarianceModelLocalVolCalibrated",I45,"getCovarianceModel")</f>
        <v>covarianceModelLocalVolCalibrated 
[77158]</v>
      </c>
      <c r="I44" s="21" t="s">
        <v>28</v>
      </c>
      <c r="J44" s="21"/>
    </row>
    <row r="45" spans="4:13" ht="12.65" customHeight="1" x14ac:dyDescent="0.25">
      <c r="D45" s="15"/>
      <c r="E45" s="23" t="str">
        <f>[1]!obMake("covarianceModelLocalVol",obLibs&amp;"net.finmath.montecarlo.interestrate.modelplugins.BlendedLocalVolatilityModel",E35,I9,E41,E42)</f>
        <v>covarianceModelLocalVol 
[76802]</v>
      </c>
      <c r="G45" s="36">
        <f t="array" ref="G45:G48">TRANSPOSE([1]!OBGET([1]!OBCALL("",G44,"getParameter")))</f>
        <v>0.96223908646641521</v>
      </c>
      <c r="I45" s="23" t="str">
        <f>IF(J39,[1]!obMake("liborMarketModel",obLibs&amp;"net.finmath.montecarlo.interestrate.LIBORMarketModel",B14,'Rate Curve Data'!E17,I10,IF(J33,E45,E35),I16,I36),NA())</f>
        <v>liborMarketModel 
[77152]</v>
      </c>
    </row>
    <row r="46" spans="4:13" ht="12.65" customHeight="1" x14ac:dyDescent="0.25">
      <c r="D46" s="15"/>
      <c r="G46" s="36">
        <v>9.3509589413437107E-6</v>
      </c>
      <c r="K46" s="14"/>
    </row>
    <row r="47" spans="4:13" ht="12.65" customHeight="1" x14ac:dyDescent="0.25">
      <c r="D47" s="15"/>
      <c r="G47" s="36">
        <v>0.72133892988648141</v>
      </c>
      <c r="K47" s="14"/>
    </row>
    <row r="48" spans="4:13" ht="12.65" customHeight="1" x14ac:dyDescent="0.25">
      <c r="D48" s="15"/>
      <c r="G48" s="36">
        <v>0.18866270971833235</v>
      </c>
      <c r="K48" s="14"/>
    </row>
    <row r="49" spans="4:7" s="14" customFormat="1" ht="12.65" customHeight="1" x14ac:dyDescent="0.25">
      <c r="D49" s="15"/>
      <c r="G49" s="36" t="s">
        <v>52</v>
      </c>
    </row>
    <row r="50" spans="4:7" s="14" customFormat="1" ht="12.65" customHeight="1" x14ac:dyDescent="0.25">
      <c r="D50" s="15"/>
      <c r="G50" s="36" t="s">
        <v>52</v>
      </c>
    </row>
    <row r="51" spans="4:7" s="14" customFormat="1" ht="12.65" customHeight="1" x14ac:dyDescent="0.25">
      <c r="D51" s="15"/>
      <c r="G51" s="36" t="s">
        <v>52</v>
      </c>
    </row>
    <row r="52" spans="4:7" s="14" customFormat="1" ht="12.65" customHeight="1" x14ac:dyDescent="0.25">
      <c r="D52" s="15"/>
      <c r="G52" s="36" t="s">
        <v>52</v>
      </c>
    </row>
    <row r="53" spans="4:7" s="14" customFormat="1" ht="12.65" customHeight="1" x14ac:dyDescent="0.25">
      <c r="D53" s="15"/>
      <c r="G53" s="36" t="s">
        <v>52</v>
      </c>
    </row>
    <row r="54" spans="4:7" s="14" customFormat="1" ht="12.65" customHeight="1" x14ac:dyDescent="0.25">
      <c r="D54" s="15"/>
      <c r="G54" s="36" t="s">
        <v>52</v>
      </c>
    </row>
    <row r="55" spans="4:7" s="14" customFormat="1" ht="12.65" customHeight="1" x14ac:dyDescent="0.25">
      <c r="D55" s="15"/>
      <c r="G55" s="36" t="s">
        <v>52</v>
      </c>
    </row>
    <row r="56" spans="4:7" s="14" customFormat="1" ht="12.65" customHeight="1" x14ac:dyDescent="0.25">
      <c r="D56" s="15"/>
      <c r="G56" s="36" t="s">
        <v>52</v>
      </c>
    </row>
    <row r="57" spans="4:7" s="14" customFormat="1" ht="12.65" customHeight="1" x14ac:dyDescent="0.25">
      <c r="D57" s="15"/>
      <c r="G57" s="36" t="s">
        <v>52</v>
      </c>
    </row>
    <row r="58" spans="4:7" s="14" customFormat="1" ht="12.65" customHeight="1" x14ac:dyDescent="0.25">
      <c r="D58" s="15"/>
      <c r="G58" s="36" t="s">
        <v>52</v>
      </c>
    </row>
    <row r="59" spans="4:7" s="14" customFormat="1" ht="12.65" customHeight="1" x14ac:dyDescent="0.25">
      <c r="D59" s="15"/>
      <c r="G59" s="36" t="s">
        <v>52</v>
      </c>
    </row>
    <row r="60" spans="4:7" s="14" customFormat="1" ht="12.65" customHeight="1" x14ac:dyDescent="0.25">
      <c r="D60" s="15"/>
      <c r="G60" s="36" t="s">
        <v>52</v>
      </c>
    </row>
    <row r="61" spans="4:7" s="14" customFormat="1" ht="12.65" customHeight="1" x14ac:dyDescent="0.25">
      <c r="D61" s="15"/>
      <c r="G61" s="36" t="s">
        <v>52</v>
      </c>
    </row>
    <row r="62" spans="4:7" s="14" customFormat="1" ht="12.65" customHeight="1" x14ac:dyDescent="0.25">
      <c r="D62" s="15"/>
      <c r="E62" s="37"/>
      <c r="G62" s="36" t="s">
        <v>52</v>
      </c>
    </row>
    <row r="63" spans="4:7" s="14" customFormat="1" ht="12.65" customHeight="1" x14ac:dyDescent="0.25">
      <c r="D63" s="15"/>
      <c r="G63" s="36" t="s">
        <v>52</v>
      </c>
    </row>
    <row r="64" spans="4:7" s="14" customFormat="1" ht="12.65" customHeight="1" x14ac:dyDescent="0.25">
      <c r="D64" s="15"/>
      <c r="G64" s="36" t="s">
        <v>52</v>
      </c>
    </row>
  </sheetData>
  <hyperlinks>
    <hyperlink ref="B2" r:id="rId1" display="http://finmath.net/topics/libormarketmodel"/>
  </hyperlinks>
  <pageMargins left="0.74791666666666701" right="0.74791666666666701" top="0.98402777777777795" bottom="0.98402777777777795" header="0.51180555555555496" footer="0.51180555555555496"/>
  <pageSetup paperSize="0" scale="0" firstPageNumber="0" orientation="portrait" usePrinterDefaults="0" horizontalDpi="0" verticalDpi="0" copie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V123"/>
  <sheetViews>
    <sheetView zoomScale="88" zoomScaleNormal="88" workbookViewId="0"/>
  </sheetViews>
  <sheetFormatPr baseColWidth="10" defaultColWidth="8.7265625" defaultRowHeight="12.5" x14ac:dyDescent="0.25"/>
  <cols>
    <col min="1" max="1" width="5" style="38"/>
    <col min="2" max="3" width="17.81640625" style="38"/>
    <col min="4" max="4" width="11.54296875" style="38"/>
    <col min="5" max="6" width="17.81640625" style="38"/>
    <col min="7" max="7" width="11.54296875" style="38"/>
    <col min="8" max="9" width="17.81640625" style="38"/>
    <col min="10" max="10" width="11.54296875" style="38"/>
    <col min="11" max="12" width="17.81640625" style="38"/>
    <col min="13" max="13" width="11.54296875" style="39"/>
    <col min="14" max="256" width="11.54296875" style="38"/>
    <col min="257" max="1025" width="11.54296875"/>
  </cols>
  <sheetData>
    <row r="2" spans="2:12" ht="15" customHeight="1" x14ac:dyDescent="0.25">
      <c r="B2" s="16" t="s">
        <v>53</v>
      </c>
    </row>
    <row r="3" spans="2:12" ht="15" customHeight="1" x14ac:dyDescent="0.25">
      <c r="B3" s="16"/>
    </row>
    <row r="4" spans="2:12" ht="15" customHeight="1" x14ac:dyDescent="0.25">
      <c r="B4" s="20" t="s">
        <v>54</v>
      </c>
      <c r="C4" s="20"/>
    </row>
    <row r="5" spans="2:12" ht="15" customHeight="1" x14ac:dyDescent="0.25">
      <c r="B5" s="16"/>
    </row>
    <row r="6" spans="2:12" ht="15" customHeight="1" x14ac:dyDescent="0.25">
      <c r="B6" s="21" t="s">
        <v>28</v>
      </c>
      <c r="C6" s="21"/>
    </row>
    <row r="7" spans="2:12" ht="13.65" customHeight="1" x14ac:dyDescent="0.25">
      <c r="B7" s="14" t="str">
        <f>[1]!obMake("analyticModel","net.finmath.marketdata.model.AnalyticModel",[1]!obMake("","net.finmath.marketdata.model.curves.CurveInterface[]",B17,E17,H17,K17))</f>
        <v>analyticModel 
[73924]</v>
      </c>
      <c r="C7" s="34"/>
    </row>
    <row r="8" spans="2:12" ht="15" customHeight="1" x14ac:dyDescent="0.25">
      <c r="B8" s="14"/>
      <c r="C8" s="34"/>
    </row>
    <row r="9" spans="2:12" ht="15" customHeight="1" x14ac:dyDescent="0.25">
      <c r="B9" s="14"/>
      <c r="C9" s="34"/>
    </row>
    <row r="10" spans="2:12" ht="13.15" customHeight="1" x14ac:dyDescent="0.25">
      <c r="B10" s="20" t="s">
        <v>55</v>
      </c>
      <c r="C10" s="20"/>
      <c r="E10" s="20" t="s">
        <v>56</v>
      </c>
      <c r="F10" s="20"/>
      <c r="H10" s="20" t="s">
        <v>57</v>
      </c>
      <c r="I10" s="20"/>
      <c r="K10" s="40" t="s">
        <v>56</v>
      </c>
      <c r="L10" s="40"/>
    </row>
    <row r="11" spans="2:12" ht="13.15" customHeight="1" x14ac:dyDescent="0.25">
      <c r="B11" s="14"/>
      <c r="C11" s="14"/>
      <c r="E11" s="14"/>
      <c r="F11" s="14"/>
      <c r="H11" s="14"/>
      <c r="I11" s="14"/>
      <c r="K11" s="14"/>
      <c r="L11" s="14"/>
    </row>
    <row r="12" spans="2:12" ht="13.15" customHeight="1" x14ac:dyDescent="0.25">
      <c r="B12" s="21" t="s">
        <v>4</v>
      </c>
      <c r="C12" s="21"/>
      <c r="E12" s="21" t="s">
        <v>4</v>
      </c>
      <c r="F12" s="21"/>
      <c r="H12" s="21" t="s">
        <v>4</v>
      </c>
      <c r="I12" s="21"/>
      <c r="K12" s="21" t="s">
        <v>4</v>
      </c>
      <c r="L12" s="21"/>
    </row>
    <row r="13" spans="2:12" ht="13.15" customHeight="1" x14ac:dyDescent="0.25">
      <c r="B13" s="14" t="s">
        <v>58</v>
      </c>
      <c r="C13" t="s">
        <v>59</v>
      </c>
      <c r="E13" s="14" t="s">
        <v>58</v>
      </c>
      <c r="F13" t="s">
        <v>60</v>
      </c>
      <c r="H13" s="14" t="s">
        <v>58</v>
      </c>
      <c r="I13" t="s">
        <v>61</v>
      </c>
      <c r="K13" s="14" t="s">
        <v>58</v>
      </c>
      <c r="L13" t="s">
        <v>62</v>
      </c>
    </row>
    <row r="14" spans="2:12" ht="13.15" customHeight="1" x14ac:dyDescent="0.25">
      <c r="B14" s="14"/>
      <c r="C14" s="14"/>
      <c r="E14" s="14" t="s">
        <v>63</v>
      </c>
      <c r="F14" s="25">
        <v>0.5</v>
      </c>
      <c r="H14" s="14"/>
      <c r="I14" s="14"/>
      <c r="K14" s="14" t="s">
        <v>63</v>
      </c>
      <c r="L14" s="25">
        <v>0.5</v>
      </c>
    </row>
    <row r="15" spans="2:12" ht="13.15" customHeight="1" x14ac:dyDescent="0.25">
      <c r="B15" s="14"/>
      <c r="C15" s="14"/>
      <c r="E15" s="14"/>
      <c r="F15" s="14"/>
      <c r="H15" s="14"/>
      <c r="I15" s="14"/>
      <c r="K15" s="14"/>
      <c r="L15" s="14"/>
    </row>
    <row r="16" spans="2:12" ht="13.15" customHeight="1" x14ac:dyDescent="0.25">
      <c r="B16" s="21" t="s">
        <v>28</v>
      </c>
      <c r="C16" s="21"/>
      <c r="E16" s="21" t="s">
        <v>28</v>
      </c>
      <c r="F16" s="21"/>
      <c r="H16" s="21" t="s">
        <v>28</v>
      </c>
      <c r="I16" s="21"/>
      <c r="K16" s="21" t="s">
        <v>28</v>
      </c>
      <c r="L16" s="21"/>
    </row>
    <row r="17" spans="2:13" ht="13.15" customHeight="1" x14ac:dyDescent="0.25">
      <c r="B17" s="23" t="str">
        <f>[1]!OBCALL("discountCurveCollateral",obLibs&amp;"net.finmath.marketdata.model.curves.DiscountCurve","createDiscountCurveFromDiscountFactors",[1]!obMake("","String",C13),B21,C21)</f>
        <v>discountCurveCollateral 
[73615]</v>
      </c>
      <c r="C17" s="34"/>
      <c r="E17" s="23" t="str">
        <f>[1]!OBCALL("forwardCurve",obLibs&amp;"net.finmath.marketdata.model.curves.ForwardCurve","createForwardCurveFromForwards",[1]!obMake("","String",F13),E21,F21,[1]!obMake("","double",F14))</f>
        <v>forwardCurve 
[73861]</v>
      </c>
      <c r="F17" s="34"/>
      <c r="H17" s="23" t="str">
        <f>[1]!OBCALL("discountCurveFunding",obLibs&amp;"net.finmath.marketdata.model.curves.DiscountCurve","createDiscountCurveFromDiscountFactors",[1]!obMake("","String",I13),H21,I21)</f>
        <v>discountCurveFunding 
[72910]</v>
      </c>
      <c r="I17" s="34"/>
      <c r="K17" s="23" t="str">
        <f>[1]!OBCALL("forwardCurve2",obLibs&amp;"net.finmath.marketdata.model.curves.ForwardCurve","createForwardCurveFromForwards",[1]!obMake("","String",L13),K21,L21,[1]!obMake("","double",L14))</f>
        <v>forwardCurve2 
[73105]</v>
      </c>
      <c r="L17" s="34"/>
    </row>
    <row r="18" spans="2:13" ht="13.15" customHeight="1" x14ac:dyDescent="0.25">
      <c r="B18" s="14"/>
      <c r="C18" s="34"/>
      <c r="E18" s="14"/>
      <c r="F18" s="34"/>
      <c r="H18" s="14"/>
      <c r="I18" s="34"/>
      <c r="K18" s="14"/>
      <c r="L18" s="34"/>
    </row>
    <row r="19" spans="2:13" ht="13.15" customHeight="1" x14ac:dyDescent="0.25">
      <c r="B19" s="14"/>
      <c r="C19" s="34"/>
      <c r="E19" s="14"/>
      <c r="F19" s="34"/>
      <c r="H19" s="14"/>
      <c r="I19" s="34"/>
      <c r="K19" s="14"/>
      <c r="L19" s="34"/>
    </row>
    <row r="20" spans="2:13" ht="13.15" customHeight="1" x14ac:dyDescent="0.25">
      <c r="B20" s="14"/>
      <c r="C20" s="14"/>
      <c r="E20" s="14"/>
      <c r="F20" s="14"/>
      <c r="H20" s="14"/>
      <c r="I20" s="14"/>
      <c r="K20" s="14"/>
      <c r="L20" s="14"/>
    </row>
    <row r="21" spans="2:13" ht="13.15" customHeight="1" x14ac:dyDescent="0.25">
      <c r="B21" s="41" t="str">
        <f>[1]!obMake("maturities-"&amp;COLUMN(),"double[]",B23:B123)</f>
        <v>maturities-2 
[68078]</v>
      </c>
      <c r="C21" s="41" t="str">
        <f>[1]!obMake("disocuntFactors-"&amp;COLUMN(),"double[]",C23:C123)</f>
        <v>disocuntFactors-3 
[68046]</v>
      </c>
      <c r="E21" s="42" t="str">
        <f>[1]!obMake("fixingsDate-"&amp;COLUMN(),"double[]",E23:E123)</f>
        <v>fixingsDate-5 
[65989]</v>
      </c>
      <c r="F21" s="42" t="str">
        <f>[1]!obMake("forwardRates-"&amp;COLUMN(),"double[]",F23:F123)</f>
        <v>forwardRates-6 
[63839]</v>
      </c>
      <c r="H21" s="41" t="str">
        <f>[1]!obMake("maturities-"&amp;COLUMN(),"double[]",H23:H123)</f>
        <v>maturities-8 
[61777]</v>
      </c>
      <c r="I21" s="41" t="str">
        <f>[1]!obMake("disocuntFactors-"&amp;COLUMN(),"double[]",I23:I123)</f>
        <v>disocuntFactors-9 
[68045]</v>
      </c>
      <c r="K21" s="42" t="str">
        <f>[1]!obMake("fixingsDate-"&amp;COLUMN(),"double[]",K23:K123)</f>
        <v>fixingsDate-11 
[65988]</v>
      </c>
      <c r="L21" s="42" t="str">
        <f>[1]!obMake("forwardRates-"&amp;COLUMN(),"double[]",L23:L123)</f>
        <v>forwardRates-12 
[68081]</v>
      </c>
      <c r="M21" s="39" t="s">
        <v>64</v>
      </c>
    </row>
    <row r="22" spans="2:13" ht="13.15" customHeight="1" x14ac:dyDescent="0.25">
      <c r="B22" s="34"/>
      <c r="C22" s="34"/>
      <c r="E22" s="34"/>
      <c r="F22" s="34"/>
      <c r="H22" s="34"/>
      <c r="I22" s="34"/>
      <c r="K22" s="34"/>
      <c r="L22" s="34"/>
    </row>
    <row r="23" spans="2:13" ht="13.15" customHeight="1" x14ac:dyDescent="0.25">
      <c r="B23" s="43">
        <v>0</v>
      </c>
      <c r="C23" s="44">
        <f t="shared" ref="C23:C54" si="0">POWER(1+0.03*0.5,-B23/0.5)</f>
        <v>1</v>
      </c>
      <c r="E23" s="43">
        <v>0</v>
      </c>
      <c r="F23" s="44">
        <v>6.2163377309907304E-3</v>
      </c>
      <c r="H23" s="43">
        <v>0</v>
      </c>
      <c r="I23" s="44">
        <v>1</v>
      </c>
      <c r="K23" s="43">
        <v>0</v>
      </c>
      <c r="L23" s="44">
        <f t="shared" ref="L23:L54" si="1">F23+M23</f>
        <v>6.2163377309907304E-3</v>
      </c>
      <c r="M23" s="45">
        <v>0</v>
      </c>
    </row>
    <row r="24" spans="2:13" ht="13.15" customHeight="1" x14ac:dyDescent="0.25">
      <c r="B24" s="43">
        <f t="shared" ref="B24:B55" si="2">B23+0.5</f>
        <v>0.5</v>
      </c>
      <c r="C24" s="44">
        <f t="shared" si="0"/>
        <v>0.98522167487684742</v>
      </c>
      <c r="E24" s="43">
        <v>0.5</v>
      </c>
      <c r="F24" s="44">
        <v>6.2163377309907304E-3</v>
      </c>
      <c r="H24" s="43">
        <f t="shared" ref="H24:H55" si="3">H23+0.5</f>
        <v>0.5</v>
      </c>
      <c r="I24" s="44">
        <f t="shared" ref="I24:I55" si="4">I23/(1+F23*0.5)</f>
        <v>0.99690146191411166</v>
      </c>
      <c r="K24" s="43">
        <v>0.5</v>
      </c>
      <c r="L24" s="44">
        <f t="shared" si="1"/>
        <v>6.2163377309907304E-3</v>
      </c>
      <c r="M24" s="45">
        <v>0</v>
      </c>
    </row>
    <row r="25" spans="2:13" ht="13.15" customHeight="1" x14ac:dyDescent="0.25">
      <c r="B25" s="43">
        <f t="shared" si="2"/>
        <v>1</v>
      </c>
      <c r="C25" s="44">
        <f t="shared" si="0"/>
        <v>0.9706617486471405</v>
      </c>
      <c r="E25" s="43">
        <v>1</v>
      </c>
      <c r="F25" s="44">
        <v>6.59206797940205E-3</v>
      </c>
      <c r="H25" s="43">
        <f t="shared" si="3"/>
        <v>1</v>
      </c>
      <c r="I25" s="44">
        <f t="shared" si="4"/>
        <v>0.99381252476649296</v>
      </c>
      <c r="K25" s="43">
        <v>1</v>
      </c>
      <c r="L25" s="44">
        <f t="shared" si="1"/>
        <v>6.59206797940205E-3</v>
      </c>
      <c r="M25" s="45">
        <v>0</v>
      </c>
    </row>
    <row r="26" spans="2:13" ht="13.15" customHeight="1" x14ac:dyDescent="0.25">
      <c r="B26" s="43">
        <f t="shared" si="2"/>
        <v>1.5</v>
      </c>
      <c r="C26" s="44">
        <f t="shared" si="0"/>
        <v>0.95631699374102519</v>
      </c>
      <c r="E26" s="43">
        <v>1.5</v>
      </c>
      <c r="F26" s="44">
        <v>7.3625260730544899E-3</v>
      </c>
      <c r="H26" s="43">
        <f t="shared" si="3"/>
        <v>1.5</v>
      </c>
      <c r="I26" s="44">
        <f t="shared" si="4"/>
        <v>0.99054764605667178</v>
      </c>
      <c r="K26" s="43">
        <v>1.5</v>
      </c>
      <c r="L26" s="44">
        <f t="shared" si="1"/>
        <v>7.3625260730544899E-3</v>
      </c>
      <c r="M26" s="45">
        <v>0</v>
      </c>
    </row>
    <row r="27" spans="2:13" ht="13.15" customHeight="1" x14ac:dyDescent="0.25">
      <c r="B27" s="43">
        <f t="shared" si="2"/>
        <v>2</v>
      </c>
      <c r="C27" s="44">
        <f t="shared" si="0"/>
        <v>0.94218423028672449</v>
      </c>
      <c r="E27" s="43">
        <v>2</v>
      </c>
      <c r="F27" s="44">
        <v>8.3515191886973997E-3</v>
      </c>
      <c r="H27" s="43">
        <f t="shared" si="3"/>
        <v>2</v>
      </c>
      <c r="I27" s="44">
        <f t="shared" si="4"/>
        <v>0.98691455398886174</v>
      </c>
      <c r="K27" s="43">
        <v>2</v>
      </c>
      <c r="L27" s="44">
        <f t="shared" si="1"/>
        <v>8.3515191886973997E-3</v>
      </c>
      <c r="M27" s="45">
        <v>0</v>
      </c>
    </row>
    <row r="28" spans="2:13" ht="13.15" customHeight="1" x14ac:dyDescent="0.25">
      <c r="B28" s="43">
        <f t="shared" si="2"/>
        <v>2.5</v>
      </c>
      <c r="C28" s="44">
        <f t="shared" si="0"/>
        <v>0.92826032540563996</v>
      </c>
      <c r="E28" s="43">
        <v>2.5</v>
      </c>
      <c r="F28" s="44">
        <v>9.5803984491689507E-3</v>
      </c>
      <c r="H28" s="43">
        <f t="shared" si="3"/>
        <v>2.5</v>
      </c>
      <c r="I28" s="44">
        <f t="shared" si="4"/>
        <v>0.98281057330794364</v>
      </c>
      <c r="K28" s="43">
        <v>2.5</v>
      </c>
      <c r="L28" s="44">
        <f t="shared" si="1"/>
        <v>9.5803984491689507E-3</v>
      </c>
      <c r="M28" s="45">
        <v>0</v>
      </c>
    </row>
    <row r="29" spans="2:13" ht="13.15" customHeight="1" x14ac:dyDescent="0.25">
      <c r="B29" s="43">
        <f t="shared" si="2"/>
        <v>3</v>
      </c>
      <c r="C29" s="44">
        <f t="shared" si="0"/>
        <v>0.91454219251787205</v>
      </c>
      <c r="E29" s="43">
        <v>3</v>
      </c>
      <c r="F29" s="44">
        <v>1.1316767945102999E-2</v>
      </c>
      <c r="H29" s="43">
        <f t="shared" si="3"/>
        <v>3</v>
      </c>
      <c r="I29" s="44">
        <f t="shared" si="4"/>
        <v>0.97812515893009022</v>
      </c>
      <c r="K29" s="43">
        <v>3</v>
      </c>
      <c r="L29" s="44">
        <f t="shared" si="1"/>
        <v>1.1316767945102999E-2</v>
      </c>
      <c r="M29" s="45">
        <v>0</v>
      </c>
    </row>
    <row r="30" spans="2:13" ht="13.15" customHeight="1" x14ac:dyDescent="0.25">
      <c r="B30" s="43">
        <f t="shared" si="2"/>
        <v>3.5</v>
      </c>
      <c r="C30" s="44">
        <f t="shared" si="0"/>
        <v>0.90102679065800217</v>
      </c>
      <c r="E30" s="43">
        <v>3.5</v>
      </c>
      <c r="F30" s="44">
        <v>1.3598112750709801E-2</v>
      </c>
      <c r="H30" s="43">
        <f t="shared" si="3"/>
        <v>3.5</v>
      </c>
      <c r="I30" s="44">
        <f t="shared" si="4"/>
        <v>0.97262169193707759</v>
      </c>
      <c r="K30" s="43">
        <v>3.5</v>
      </c>
      <c r="L30" s="44">
        <f t="shared" si="1"/>
        <v>1.36981127507098E-2</v>
      </c>
      <c r="M30" s="45">
        <v>1E-4</v>
      </c>
    </row>
    <row r="31" spans="2:13" ht="13.15" customHeight="1" x14ac:dyDescent="0.25">
      <c r="B31" s="43">
        <f t="shared" si="2"/>
        <v>4</v>
      </c>
      <c r="C31" s="44">
        <f t="shared" si="0"/>
        <v>0.88771112380098749</v>
      </c>
      <c r="E31" s="43">
        <v>4</v>
      </c>
      <c r="F31" s="44">
        <v>1.5944116091304899E-2</v>
      </c>
      <c r="H31" s="43">
        <f t="shared" si="3"/>
        <v>4</v>
      </c>
      <c r="I31" s="44">
        <f t="shared" si="4"/>
        <v>0.9660534401359876</v>
      </c>
      <c r="K31" s="43">
        <v>4</v>
      </c>
      <c r="L31" s="44">
        <f t="shared" si="1"/>
        <v>1.6044116091304898E-2</v>
      </c>
      <c r="M31" s="45">
        <v>1E-4</v>
      </c>
    </row>
    <row r="32" spans="2:13" ht="13.15" customHeight="1" x14ac:dyDescent="0.25">
      <c r="B32" s="43">
        <f t="shared" si="2"/>
        <v>4.5</v>
      </c>
      <c r="C32" s="44">
        <f t="shared" si="0"/>
        <v>0.87459224019801729</v>
      </c>
      <c r="E32" s="43">
        <v>4.5</v>
      </c>
      <c r="F32" s="44">
        <v>1.8358047218657299E-2</v>
      </c>
      <c r="H32" s="43">
        <f t="shared" si="3"/>
        <v>4.5</v>
      </c>
      <c r="I32" s="44">
        <f t="shared" si="4"/>
        <v>0.95841291673209628</v>
      </c>
      <c r="K32" s="43">
        <v>4.5</v>
      </c>
      <c r="L32" s="44">
        <f t="shared" si="1"/>
        <v>1.8458047218657299E-2</v>
      </c>
      <c r="M32" s="45">
        <v>1E-4</v>
      </c>
    </row>
    <row r="33" spans="2:13" ht="13.15" customHeight="1" x14ac:dyDescent="0.25">
      <c r="B33" s="43">
        <f t="shared" si="2"/>
        <v>5</v>
      </c>
      <c r="C33" s="44">
        <f t="shared" si="0"/>
        <v>0.86166723172218462</v>
      </c>
      <c r="E33" s="43">
        <v>5</v>
      </c>
      <c r="F33" s="44">
        <v>2.0390393962948599E-2</v>
      </c>
      <c r="H33" s="43">
        <f t="shared" si="3"/>
        <v>5</v>
      </c>
      <c r="I33" s="44">
        <f t="shared" si="4"/>
        <v>0.94969563804877033</v>
      </c>
      <c r="K33" s="43">
        <v>5</v>
      </c>
      <c r="L33" s="44">
        <f t="shared" si="1"/>
        <v>2.0490393962948598E-2</v>
      </c>
      <c r="M33" s="45">
        <v>1E-4</v>
      </c>
    </row>
    <row r="34" spans="2:13" ht="13.15" customHeight="1" x14ac:dyDescent="0.25">
      <c r="B34" s="43">
        <f t="shared" si="2"/>
        <v>5.5</v>
      </c>
      <c r="C34" s="44">
        <f t="shared" si="0"/>
        <v>0.8489332332238273</v>
      </c>
      <c r="E34" s="43">
        <v>5.5</v>
      </c>
      <c r="F34" s="44">
        <v>2.2012971114066401E-2</v>
      </c>
      <c r="H34" s="43">
        <f t="shared" si="3"/>
        <v>5.5</v>
      </c>
      <c r="I34" s="44">
        <f t="shared" si="4"/>
        <v>0.94011102100516786</v>
      </c>
      <c r="K34" s="43">
        <v>5.5</v>
      </c>
      <c r="L34" s="44">
        <f t="shared" si="1"/>
        <v>2.2112971114066401E-2</v>
      </c>
      <c r="M34" s="45">
        <v>1E-4</v>
      </c>
    </row>
    <row r="35" spans="2:13" ht="13.15" customHeight="1" x14ac:dyDescent="0.25">
      <c r="B35" s="43">
        <f t="shared" si="2"/>
        <v>6</v>
      </c>
      <c r="C35" s="44">
        <f t="shared" si="0"/>
        <v>0.83638742189539661</v>
      </c>
      <c r="E35" s="43">
        <v>6</v>
      </c>
      <c r="F35" s="44">
        <v>2.33128096109139E-2</v>
      </c>
      <c r="H35" s="43">
        <f t="shared" si="3"/>
        <v>6</v>
      </c>
      <c r="I35" s="44">
        <f t="shared" si="4"/>
        <v>0.92987635038483052</v>
      </c>
      <c r="K35" s="43">
        <v>6</v>
      </c>
      <c r="L35" s="44">
        <f t="shared" si="1"/>
        <v>2.3412809610913899E-2</v>
      </c>
      <c r="M35" s="45">
        <v>1E-4</v>
      </c>
    </row>
    <row r="36" spans="2:13" ht="13.15" customHeight="1" x14ac:dyDescent="0.25">
      <c r="B36" s="43">
        <f t="shared" si="2"/>
        <v>6.5</v>
      </c>
      <c r="C36" s="44">
        <f t="shared" si="0"/>
        <v>0.82402701664571099</v>
      </c>
      <c r="E36" s="43">
        <v>6.5</v>
      </c>
      <c r="F36" s="44">
        <v>2.4266070802891501E-2</v>
      </c>
      <c r="H36" s="43">
        <f t="shared" si="3"/>
        <v>6.5</v>
      </c>
      <c r="I36" s="44">
        <f t="shared" si="4"/>
        <v>0.91916222342668508</v>
      </c>
      <c r="K36" s="43">
        <v>6.5</v>
      </c>
      <c r="L36" s="44">
        <f t="shared" si="1"/>
        <v>2.43660708028915E-2</v>
      </c>
      <c r="M36" s="45">
        <v>1E-4</v>
      </c>
    </row>
    <row r="37" spans="2:13" ht="13.15" customHeight="1" x14ac:dyDescent="0.25">
      <c r="B37" s="43">
        <f t="shared" si="2"/>
        <v>7</v>
      </c>
      <c r="C37" s="44">
        <f t="shared" si="0"/>
        <v>0.81184927748345925</v>
      </c>
      <c r="E37" s="43">
        <v>7</v>
      </c>
      <c r="F37" s="44">
        <v>2.5031680967050999E-2</v>
      </c>
      <c r="H37" s="43">
        <f t="shared" si="3"/>
        <v>7</v>
      </c>
      <c r="I37" s="44">
        <f t="shared" si="4"/>
        <v>0.90814368395960388</v>
      </c>
      <c r="K37" s="43">
        <v>7</v>
      </c>
      <c r="L37" s="44">
        <f t="shared" si="1"/>
        <v>2.5131680967050998E-2</v>
      </c>
      <c r="M37" s="45">
        <v>1E-4</v>
      </c>
    </row>
    <row r="38" spans="2:13" ht="13.15" customHeight="1" x14ac:dyDescent="0.25">
      <c r="B38" s="43">
        <f t="shared" si="2"/>
        <v>7.5</v>
      </c>
      <c r="C38" s="44">
        <f t="shared" si="0"/>
        <v>0.79985150490981216</v>
      </c>
      <c r="E38" s="43">
        <v>7.5</v>
      </c>
      <c r="F38" s="44">
        <v>2.5595779516110501E-2</v>
      </c>
      <c r="H38" s="43">
        <f t="shared" si="3"/>
        <v>7.5</v>
      </c>
      <c r="I38" s="44">
        <f t="shared" si="4"/>
        <v>0.89691800132817789</v>
      </c>
      <c r="K38" s="43">
        <v>7.5</v>
      </c>
      <c r="L38" s="44">
        <f t="shared" si="1"/>
        <v>2.56957795161105E-2</v>
      </c>
      <c r="M38" s="45">
        <v>1E-4</v>
      </c>
    </row>
    <row r="39" spans="2:13" ht="13.15" customHeight="1" x14ac:dyDescent="0.25">
      <c r="B39" s="43">
        <f t="shared" si="2"/>
        <v>8</v>
      </c>
      <c r="C39" s="44">
        <f t="shared" si="0"/>
        <v>0.78803103932001206</v>
      </c>
      <c r="E39" s="43">
        <v>8</v>
      </c>
      <c r="F39" s="44">
        <v>2.6234896424958899E-2</v>
      </c>
      <c r="H39" s="43">
        <f t="shared" si="3"/>
        <v>8</v>
      </c>
      <c r="I39" s="44">
        <f t="shared" si="4"/>
        <v>0.88558438993434363</v>
      </c>
      <c r="K39" s="43">
        <v>8</v>
      </c>
      <c r="L39" s="44">
        <f t="shared" si="1"/>
        <v>2.6334896424958898E-2</v>
      </c>
      <c r="M39" s="45">
        <v>1E-4</v>
      </c>
    </row>
    <row r="40" spans="2:13" ht="13.15" customHeight="1" x14ac:dyDescent="0.25">
      <c r="B40" s="43">
        <f t="shared" si="2"/>
        <v>8.5</v>
      </c>
      <c r="C40" s="44">
        <f t="shared" si="0"/>
        <v>0.77638526041380518</v>
      </c>
      <c r="E40" s="43">
        <v>8.5</v>
      </c>
      <c r="F40" s="44">
        <v>2.69581909119424E-2</v>
      </c>
      <c r="H40" s="43">
        <f t="shared" si="3"/>
        <v>8.5</v>
      </c>
      <c r="I40" s="44">
        <f t="shared" si="4"/>
        <v>0.87411818984743372</v>
      </c>
      <c r="K40" s="43">
        <v>8.5</v>
      </c>
      <c r="L40" s="44">
        <f t="shared" si="1"/>
        <v>2.7058190911942399E-2</v>
      </c>
      <c r="M40" s="45">
        <v>1E-4</v>
      </c>
    </row>
    <row r="41" spans="2:13" ht="13.15" customHeight="1" x14ac:dyDescent="0.25">
      <c r="B41" s="43">
        <f t="shared" si="2"/>
        <v>9</v>
      </c>
      <c r="C41" s="44">
        <f t="shared" si="0"/>
        <v>0.76491158661458636</v>
      </c>
      <c r="E41" s="43">
        <v>9</v>
      </c>
      <c r="F41" s="44">
        <v>2.7764446981198902E-2</v>
      </c>
      <c r="H41" s="43">
        <f t="shared" si="3"/>
        <v>9</v>
      </c>
      <c r="I41" s="44">
        <f t="shared" si="4"/>
        <v>0.86249257016412562</v>
      </c>
      <c r="K41" s="43">
        <v>9</v>
      </c>
      <c r="L41" s="44">
        <f t="shared" si="1"/>
        <v>2.7864446981198901E-2</v>
      </c>
      <c r="M41" s="45">
        <v>1E-4</v>
      </c>
    </row>
    <row r="42" spans="2:13" ht="13.15" customHeight="1" x14ac:dyDescent="0.25">
      <c r="B42" s="43">
        <f t="shared" si="2"/>
        <v>9.5</v>
      </c>
      <c r="C42" s="44">
        <f t="shared" si="0"/>
        <v>0.7536074744971295</v>
      </c>
      <c r="E42" s="43">
        <v>9.5</v>
      </c>
      <c r="F42" s="44">
        <v>2.8661770074674402E-2</v>
      </c>
      <c r="H42" s="43">
        <f t="shared" si="3"/>
        <v>9.5</v>
      </c>
      <c r="I42" s="44">
        <f t="shared" si="4"/>
        <v>0.85068319591868491</v>
      </c>
      <c r="K42" s="43">
        <v>9.5</v>
      </c>
      <c r="L42" s="44">
        <f t="shared" si="1"/>
        <v>2.8761770074674401E-2</v>
      </c>
      <c r="M42" s="45">
        <v>1E-4</v>
      </c>
    </row>
    <row r="43" spans="2:13" ht="13.15" customHeight="1" x14ac:dyDescent="0.25">
      <c r="B43" s="43">
        <f t="shared" si="2"/>
        <v>10</v>
      </c>
      <c r="C43" s="44">
        <f t="shared" si="0"/>
        <v>0.74247041822377313</v>
      </c>
      <c r="E43" s="43">
        <v>10</v>
      </c>
      <c r="F43" s="44">
        <v>2.9321488199756801E-2</v>
      </c>
      <c r="H43" s="43">
        <f t="shared" si="3"/>
        <v>10</v>
      </c>
      <c r="I43" s="44">
        <f t="shared" si="4"/>
        <v>0.83866439291885664</v>
      </c>
      <c r="K43" s="43">
        <v>10</v>
      </c>
      <c r="L43" s="44">
        <f t="shared" si="1"/>
        <v>2.94214881997568E-2</v>
      </c>
      <c r="M43" s="45">
        <v>1E-4</v>
      </c>
    </row>
    <row r="44" spans="2:13" ht="13.15" customHeight="1" x14ac:dyDescent="0.25">
      <c r="B44" s="43">
        <f t="shared" si="2"/>
        <v>10.5</v>
      </c>
      <c r="C44" s="44">
        <f t="shared" si="0"/>
        <v>0.73149794898893916</v>
      </c>
      <c r="E44" s="43">
        <v>10.5</v>
      </c>
      <c r="F44" s="44">
        <v>2.9720387077925001E-2</v>
      </c>
      <c r="H44" s="43">
        <f t="shared" si="3"/>
        <v>10.5</v>
      </c>
      <c r="I44" s="44">
        <f t="shared" si="4"/>
        <v>0.82654660466129393</v>
      </c>
      <c r="K44" s="43">
        <v>10.5</v>
      </c>
      <c r="L44" s="44">
        <f t="shared" si="1"/>
        <v>2.9820387077925E-2</v>
      </c>
      <c r="M44" s="45">
        <v>1E-4</v>
      </c>
    </row>
    <row r="45" spans="2:13" ht="13.15" customHeight="1" x14ac:dyDescent="0.25">
      <c r="B45" s="43">
        <f t="shared" si="2"/>
        <v>11</v>
      </c>
      <c r="C45" s="44">
        <f t="shared" si="0"/>
        <v>0.72068763447186135</v>
      </c>
      <c r="E45" s="43">
        <v>11</v>
      </c>
      <c r="F45" s="44">
        <v>3.01192859560931E-2</v>
      </c>
      <c r="H45" s="43">
        <f t="shared" si="3"/>
        <v>11</v>
      </c>
      <c r="I45" s="44">
        <f t="shared" si="4"/>
        <v>0.81444381198853388</v>
      </c>
      <c r="K45" s="43">
        <v>11</v>
      </c>
      <c r="L45" s="44">
        <f t="shared" si="1"/>
        <v>3.0219285956093099E-2</v>
      </c>
      <c r="M45" s="45">
        <v>1E-4</v>
      </c>
    </row>
    <row r="46" spans="2:13" ht="13.15" customHeight="1" x14ac:dyDescent="0.25">
      <c r="B46" s="43">
        <f t="shared" si="2"/>
        <v>11.5</v>
      </c>
      <c r="C46" s="44">
        <f t="shared" si="0"/>
        <v>0.71003707829740037</v>
      </c>
      <c r="E46" s="43">
        <v>11.5</v>
      </c>
      <c r="F46" s="44">
        <v>3.0518184834261199E-2</v>
      </c>
      <c r="H46" s="43">
        <f t="shared" si="3"/>
        <v>11.5</v>
      </c>
      <c r="I46" s="44">
        <f t="shared" si="4"/>
        <v>0.80236054858714201</v>
      </c>
      <c r="K46" s="43">
        <v>11.5</v>
      </c>
      <c r="L46" s="44">
        <f t="shared" si="1"/>
        <v>3.0618184834261198E-2</v>
      </c>
      <c r="M46" s="45">
        <v>1E-4</v>
      </c>
    </row>
    <row r="47" spans="2:13" ht="13.15" customHeight="1" x14ac:dyDescent="0.25">
      <c r="B47" s="43">
        <f t="shared" si="2"/>
        <v>12</v>
      </c>
      <c r="C47" s="44">
        <f t="shared" si="0"/>
        <v>0.69954391950482808</v>
      </c>
      <c r="E47" s="43">
        <v>12</v>
      </c>
      <c r="F47" s="44">
        <v>3.0449199793386401E-2</v>
      </c>
      <c r="H47" s="43">
        <f t="shared" si="3"/>
        <v>12</v>
      </c>
      <c r="I47" s="44">
        <f t="shared" si="4"/>
        <v>0.79030126849381932</v>
      </c>
      <c r="K47" s="43">
        <v>12</v>
      </c>
      <c r="L47" s="44">
        <f t="shared" si="1"/>
        <v>3.0549199793386401E-2</v>
      </c>
      <c r="M47" s="45">
        <v>1E-4</v>
      </c>
    </row>
    <row r="48" spans="2:13" ht="13.15" customHeight="1" x14ac:dyDescent="0.25">
      <c r="B48" s="43">
        <f t="shared" si="2"/>
        <v>12.5</v>
      </c>
      <c r="C48" s="44">
        <f t="shared" si="0"/>
        <v>0.68920583202446117</v>
      </c>
      <c r="E48" s="43">
        <v>12.5</v>
      </c>
      <c r="F48" s="44">
        <v>2.9866618036780399E-2</v>
      </c>
      <c r="H48" s="43">
        <f t="shared" si="3"/>
        <v>12.5</v>
      </c>
      <c r="I48" s="44">
        <f t="shared" si="4"/>
        <v>0.77844968352248212</v>
      </c>
      <c r="K48" s="43">
        <v>12.5</v>
      </c>
      <c r="L48" s="44">
        <f t="shared" si="1"/>
        <v>2.9966618036780399E-2</v>
      </c>
      <c r="M48" s="45">
        <v>1E-4</v>
      </c>
    </row>
    <row r="49" spans="2:13" ht="13.15" customHeight="1" x14ac:dyDescent="0.25">
      <c r="B49" s="43">
        <f t="shared" si="2"/>
        <v>13</v>
      </c>
      <c r="C49" s="44">
        <f t="shared" si="0"/>
        <v>0.67902052416203085</v>
      </c>
      <c r="E49" s="43">
        <v>13</v>
      </c>
      <c r="F49" s="44">
        <v>2.92840362801744E-2</v>
      </c>
      <c r="H49" s="43">
        <f t="shared" si="3"/>
        <v>13</v>
      </c>
      <c r="I49" s="44">
        <f t="shared" si="4"/>
        <v>0.76699589678002855</v>
      </c>
      <c r="K49" s="43">
        <v>13</v>
      </c>
      <c r="L49" s="44">
        <f t="shared" si="1"/>
        <v>2.93840362801744E-2</v>
      </c>
      <c r="M49" s="45">
        <v>1E-4</v>
      </c>
    </row>
    <row r="50" spans="2:13" ht="13.15" customHeight="1" x14ac:dyDescent="0.25">
      <c r="B50" s="43">
        <f t="shared" si="2"/>
        <v>13.5</v>
      </c>
      <c r="C50" s="44">
        <f t="shared" si="0"/>
        <v>0.66898573809067086</v>
      </c>
      <c r="E50" s="43">
        <v>13.5</v>
      </c>
      <c r="F50" s="44">
        <v>2.8701454523568402E-2</v>
      </c>
      <c r="H50" s="43">
        <f t="shared" si="3"/>
        <v>13.5</v>
      </c>
      <c r="I50" s="44">
        <f t="shared" si="4"/>
        <v>0.75592759127597331</v>
      </c>
      <c r="K50" s="43">
        <v>13.5</v>
      </c>
      <c r="L50" s="44">
        <f t="shared" si="1"/>
        <v>2.8801454523568401E-2</v>
      </c>
      <c r="M50" s="45">
        <v>1E-4</v>
      </c>
    </row>
    <row r="51" spans="2:13" ht="13.15" customHeight="1" x14ac:dyDescent="0.25">
      <c r="B51" s="43">
        <f t="shared" si="2"/>
        <v>14</v>
      </c>
      <c r="C51" s="44">
        <f t="shared" si="0"/>
        <v>0.65909924935041486</v>
      </c>
      <c r="E51" s="43">
        <v>14</v>
      </c>
      <c r="F51" s="44">
        <v>2.8118872766962399E-2</v>
      </c>
      <c r="H51" s="43">
        <f t="shared" si="3"/>
        <v>14</v>
      </c>
      <c r="I51" s="44">
        <f t="shared" si="4"/>
        <v>0.74523295637257736</v>
      </c>
      <c r="K51" s="43">
        <v>14</v>
      </c>
      <c r="L51" s="44">
        <f t="shared" si="1"/>
        <v>2.8218872766962399E-2</v>
      </c>
      <c r="M51" s="45">
        <v>1E-4</v>
      </c>
    </row>
    <row r="52" spans="2:13" ht="13.15" customHeight="1" x14ac:dyDescent="0.25">
      <c r="B52" s="43">
        <f t="shared" si="2"/>
        <v>14.5</v>
      </c>
      <c r="C52" s="44">
        <f t="shared" si="0"/>
        <v>0.64935886635508844</v>
      </c>
      <c r="E52" s="43">
        <v>14.5</v>
      </c>
      <c r="F52" s="44">
        <v>2.7536291010356401E-2</v>
      </c>
      <c r="H52" s="43">
        <f t="shared" si="3"/>
        <v>14.5</v>
      </c>
      <c r="I52" s="44">
        <f t="shared" si="4"/>
        <v>0.73490066719398561</v>
      </c>
      <c r="K52" s="43">
        <v>14.5</v>
      </c>
      <c r="L52" s="44">
        <f t="shared" si="1"/>
        <v>2.76362910103564E-2</v>
      </c>
      <c r="M52" s="45">
        <v>1E-4</v>
      </c>
    </row>
    <row r="53" spans="2:13" ht="13.15" customHeight="1" x14ac:dyDescent="0.25">
      <c r="B53" s="43">
        <f t="shared" si="2"/>
        <v>15</v>
      </c>
      <c r="C53" s="44">
        <f t="shared" si="0"/>
        <v>0.63976242990649135</v>
      </c>
      <c r="E53" s="43">
        <v>15</v>
      </c>
      <c r="F53" s="44">
        <v>2.69818526409627E-2</v>
      </c>
      <c r="H53" s="43">
        <f t="shared" si="3"/>
        <v>15</v>
      </c>
      <c r="I53" s="44">
        <f t="shared" si="4"/>
        <v>0.72491986501289396</v>
      </c>
      <c r="K53" s="43">
        <v>15</v>
      </c>
      <c r="L53" s="44">
        <f t="shared" si="1"/>
        <v>2.70818526409627E-2</v>
      </c>
      <c r="M53" s="45">
        <v>1E-4</v>
      </c>
    </row>
    <row r="54" spans="2:13" ht="13.15" customHeight="1" x14ac:dyDescent="0.25">
      <c r="B54" s="43">
        <f t="shared" si="2"/>
        <v>15.5</v>
      </c>
      <c r="C54" s="44">
        <f t="shared" si="0"/>
        <v>0.63030781271575509</v>
      </c>
      <c r="E54" s="43">
        <v>15.5</v>
      </c>
      <c r="F54" s="44">
        <v>2.64589937700105E-2</v>
      </c>
      <c r="H54" s="43">
        <f t="shared" si="3"/>
        <v>15.5</v>
      </c>
      <c r="I54" s="44">
        <f t="shared" si="4"/>
        <v>0.71527020734634894</v>
      </c>
      <c r="K54" s="43">
        <v>15.5</v>
      </c>
      <c r="L54" s="44">
        <f t="shared" si="1"/>
        <v>2.6558993770010499E-2</v>
      </c>
      <c r="M54" s="45">
        <v>1E-4</v>
      </c>
    </row>
    <row r="55" spans="2:13" ht="13.15" customHeight="1" x14ac:dyDescent="0.25">
      <c r="B55" s="43">
        <f t="shared" si="2"/>
        <v>16</v>
      </c>
      <c r="C55" s="44">
        <f t="shared" ref="C55:C86" si="5">POWER(1+0.03*0.5,-B55/0.5)</f>
        <v>0.62099291893177844</v>
      </c>
      <c r="E55" s="43">
        <v>16</v>
      </c>
      <c r="F55" s="44">
        <v>2.59361348990584E-2</v>
      </c>
      <c r="H55" s="43">
        <f t="shared" si="3"/>
        <v>16</v>
      </c>
      <c r="I55" s="44">
        <f t="shared" si="4"/>
        <v>0.70593109413545552</v>
      </c>
      <c r="K55" s="43">
        <v>16</v>
      </c>
      <c r="L55" s="44">
        <f t="shared" ref="L55:L86" si="6">F55+M55</f>
        <v>2.60361348990584E-2</v>
      </c>
      <c r="M55" s="45">
        <v>1E-4</v>
      </c>
    </row>
    <row r="56" spans="2:13" ht="13.15" customHeight="1" x14ac:dyDescent="0.25">
      <c r="B56" s="43">
        <f t="shared" ref="B56:B87" si="7">B55+0.5</f>
        <v>16.5</v>
      </c>
      <c r="C56" s="44">
        <f t="shared" si="5"/>
        <v>0.61181568367662909</v>
      </c>
      <c r="E56" s="43">
        <v>16.5</v>
      </c>
      <c r="F56" s="44">
        <v>2.5413276028106301E-2</v>
      </c>
      <c r="H56" s="43">
        <f t="shared" ref="H56:H87" si="8">H55+0.5</f>
        <v>16.5</v>
      </c>
      <c r="I56" s="44">
        <f t="shared" ref="I56:I87" si="9">I55/(1+F55*0.5)</f>
        <v>0.69689372924939541</v>
      </c>
      <c r="K56" s="43">
        <v>16.5</v>
      </c>
      <c r="L56" s="44">
        <f t="shared" si="6"/>
        <v>2.55132760281063E-2</v>
      </c>
      <c r="M56" s="45">
        <v>1E-4</v>
      </c>
    </row>
    <row r="57" spans="2:13" ht="13.15" customHeight="1" x14ac:dyDescent="0.25">
      <c r="B57" s="43">
        <f t="shared" si="7"/>
        <v>17</v>
      </c>
      <c r="C57" s="44">
        <f t="shared" si="5"/>
        <v>0.60277407258781202</v>
      </c>
      <c r="E57" s="43">
        <v>17</v>
      </c>
      <c r="F57" s="44">
        <v>2.4890417157154201E-2</v>
      </c>
      <c r="H57" s="43">
        <f t="shared" si="8"/>
        <v>17</v>
      </c>
      <c r="I57" s="44">
        <f t="shared" si="9"/>
        <v>0.68814966061249883</v>
      </c>
      <c r="K57" s="43">
        <v>17</v>
      </c>
      <c r="L57" s="44">
        <f t="shared" si="6"/>
        <v>2.49904171571542E-2</v>
      </c>
      <c r="M57" s="45">
        <v>1E-4</v>
      </c>
    </row>
    <row r="58" spans="2:13" ht="13.15" customHeight="1" x14ac:dyDescent="0.25">
      <c r="B58" s="43">
        <f t="shared" si="7"/>
        <v>17.5</v>
      </c>
      <c r="C58" s="44">
        <f t="shared" si="5"/>
        <v>0.59386608136730257</v>
      </c>
      <c r="E58" s="43">
        <v>17.5</v>
      </c>
      <c r="F58" s="44">
        <v>2.4367558286202001E-2</v>
      </c>
      <c r="H58" s="43">
        <f t="shared" si="8"/>
        <v>17.5</v>
      </c>
      <c r="I58" s="44">
        <f t="shared" si="9"/>
        <v>0.67969076724519917</v>
      </c>
      <c r="K58" s="43">
        <v>17.5</v>
      </c>
      <c r="L58" s="44">
        <f t="shared" si="6"/>
        <v>2.4467558286202E-2</v>
      </c>
      <c r="M58" s="45">
        <v>1E-4</v>
      </c>
    </row>
    <row r="59" spans="2:13" ht="13.15" customHeight="1" x14ac:dyDescent="0.25">
      <c r="B59" s="43">
        <f t="shared" si="7"/>
        <v>18</v>
      </c>
      <c r="C59" s="44">
        <f t="shared" si="5"/>
        <v>0.58508973533724395</v>
      </c>
      <c r="E59" s="43">
        <v>18</v>
      </c>
      <c r="F59" s="44">
        <v>2.3844699415249901E-2</v>
      </c>
      <c r="H59" s="43">
        <f t="shared" si="8"/>
        <v>18</v>
      </c>
      <c r="I59" s="44">
        <f t="shared" si="9"/>
        <v>0.67150924688855884</v>
      </c>
      <c r="K59" s="43">
        <v>18</v>
      </c>
      <c r="L59" s="44">
        <f t="shared" si="6"/>
        <v>2.39446994152499E-2</v>
      </c>
      <c r="M59" s="45">
        <v>1E-4</v>
      </c>
    </row>
    <row r="60" spans="2:13" ht="13.15" customHeight="1" x14ac:dyDescent="0.25">
      <c r="B60" s="43">
        <f t="shared" si="7"/>
        <v>18.5</v>
      </c>
      <c r="C60" s="44">
        <f t="shared" si="5"/>
        <v>0.57644308900221086</v>
      </c>
      <c r="E60" s="43">
        <v>18.5</v>
      </c>
      <c r="F60" s="44">
        <v>2.3321840544297801E-2</v>
      </c>
      <c r="H60" s="43">
        <f t="shared" si="8"/>
        <v>18.5</v>
      </c>
      <c r="I60" s="44">
        <f t="shared" si="9"/>
        <v>0.66359760418630764</v>
      </c>
      <c r="K60" s="43">
        <v>18.5</v>
      </c>
      <c r="L60" s="44">
        <f t="shared" si="6"/>
        <v>2.3421840544297801E-2</v>
      </c>
      <c r="M60" s="45">
        <v>1E-4</v>
      </c>
    </row>
    <row r="61" spans="2:13" ht="13.15" customHeight="1" x14ac:dyDescent="0.25">
      <c r="B61" s="43">
        <f t="shared" si="7"/>
        <v>19</v>
      </c>
      <c r="C61" s="44">
        <f t="shared" si="5"/>
        <v>0.56792422561794187</v>
      </c>
      <c r="E61" s="43">
        <v>19</v>
      </c>
      <c r="F61" s="44">
        <v>2.2798981673345601E-2</v>
      </c>
      <c r="H61" s="43">
        <f t="shared" si="8"/>
        <v>19</v>
      </c>
      <c r="I61" s="44">
        <f t="shared" si="9"/>
        <v>0.65594863939964387</v>
      </c>
      <c r="K61" s="43">
        <v>19</v>
      </c>
      <c r="L61" s="44">
        <f t="shared" si="6"/>
        <v>2.28989816733456E-2</v>
      </c>
      <c r="M61" s="45">
        <v>1E-4</v>
      </c>
    </row>
    <row r="62" spans="2:13" ht="13.15" customHeight="1" x14ac:dyDescent="0.25">
      <c r="B62" s="43">
        <f t="shared" si="7"/>
        <v>19.5</v>
      </c>
      <c r="C62" s="44">
        <f t="shared" si="5"/>
        <v>0.55953125676644533</v>
      </c>
      <c r="E62" s="43">
        <v>19.5</v>
      </c>
      <c r="F62" s="44">
        <v>2.2276122802393501E-2</v>
      </c>
      <c r="H62" s="43">
        <f t="shared" si="8"/>
        <v>19.5</v>
      </c>
      <c r="I62" s="44">
        <f t="shared" si="9"/>
        <v>0.64855543763129164</v>
      </c>
      <c r="K62" s="43">
        <v>19.5</v>
      </c>
      <c r="L62" s="44">
        <f t="shared" si="6"/>
        <v>2.2376122802393501E-2</v>
      </c>
      <c r="M62" s="45">
        <v>1E-4</v>
      </c>
    </row>
    <row r="63" spans="2:13" ht="13.15" customHeight="1" x14ac:dyDescent="0.25">
      <c r="B63" s="43">
        <f t="shared" si="7"/>
        <v>20</v>
      </c>
      <c r="C63" s="44">
        <f t="shared" si="5"/>
        <v>0.55126232193738456</v>
      </c>
      <c r="E63" s="43">
        <v>20</v>
      </c>
      <c r="F63" s="44">
        <v>2.20147915772358E-2</v>
      </c>
      <c r="H63" s="43">
        <f t="shared" si="8"/>
        <v>20</v>
      </c>
      <c r="I63" s="44">
        <f t="shared" si="9"/>
        <v>0.64141135853648723</v>
      </c>
      <c r="K63" s="43">
        <v>20</v>
      </c>
      <c r="L63" s="44">
        <f t="shared" si="6"/>
        <v>2.2114791577235799E-2</v>
      </c>
      <c r="M63" s="45">
        <v>1E-4</v>
      </c>
    </row>
    <row r="64" spans="2:13" ht="13.15" customHeight="1" x14ac:dyDescent="0.25">
      <c r="B64" s="43">
        <f t="shared" si="7"/>
        <v>20.5</v>
      </c>
      <c r="C64" s="44">
        <f t="shared" si="5"/>
        <v>0.54311558811564986</v>
      </c>
      <c r="E64" s="43">
        <v>20.5</v>
      </c>
      <c r="F64" s="44">
        <v>2.2060132651015502E-2</v>
      </c>
      <c r="H64" s="43">
        <f t="shared" si="8"/>
        <v>20.5</v>
      </c>
      <c r="I64" s="44">
        <f t="shared" si="9"/>
        <v>0.63442795889358061</v>
      </c>
      <c r="K64" s="43">
        <v>20.5</v>
      </c>
      <c r="L64" s="44">
        <f t="shared" si="6"/>
        <v>2.2160132651015501E-2</v>
      </c>
      <c r="M64" s="45">
        <v>1E-4</v>
      </c>
    </row>
    <row r="65" spans="2:13" ht="13.15" customHeight="1" x14ac:dyDescent="0.25">
      <c r="B65" s="43">
        <f t="shared" si="7"/>
        <v>21</v>
      </c>
      <c r="C65" s="44">
        <f t="shared" si="5"/>
        <v>0.53508924937502456</v>
      </c>
      <c r="E65" s="43">
        <v>21</v>
      </c>
      <c r="F65" s="44">
        <v>2.2105473724795301E-2</v>
      </c>
      <c r="H65" s="43">
        <f t="shared" si="8"/>
        <v>21</v>
      </c>
      <c r="I65" s="44">
        <f t="shared" si="9"/>
        <v>0.62750652035438315</v>
      </c>
      <c r="K65" s="43">
        <v>21</v>
      </c>
      <c r="L65" s="44">
        <f t="shared" si="6"/>
        <v>2.22054737247953E-2</v>
      </c>
      <c r="M65" s="45">
        <v>1E-4</v>
      </c>
    </row>
    <row r="66" spans="2:13" ht="13.15" customHeight="1" x14ac:dyDescent="0.25">
      <c r="B66" s="43">
        <f t="shared" si="7"/>
        <v>21.5</v>
      </c>
      <c r="C66" s="44">
        <f t="shared" si="5"/>
        <v>0.52718152647785677</v>
      </c>
      <c r="D66" s="14"/>
      <c r="E66" s="43">
        <v>21.5</v>
      </c>
      <c r="F66" s="44">
        <v>2.2150814798574999E-2</v>
      </c>
      <c r="H66" s="43">
        <f t="shared" si="8"/>
        <v>21.5</v>
      </c>
      <c r="I66" s="44">
        <f t="shared" si="9"/>
        <v>0.6206466759604703</v>
      </c>
      <c r="K66" s="43">
        <v>21.5</v>
      </c>
      <c r="L66" s="44">
        <f t="shared" si="6"/>
        <v>2.2250814798574998E-2</v>
      </c>
      <c r="M66" s="45">
        <v>1E-4</v>
      </c>
    </row>
    <row r="67" spans="2:13" ht="13.15" customHeight="1" x14ac:dyDescent="0.25">
      <c r="B67" s="43">
        <f t="shared" si="7"/>
        <v>22</v>
      </c>
      <c r="C67" s="44">
        <f t="shared" si="5"/>
        <v>0.51939066648064725</v>
      </c>
      <c r="D67" s="14"/>
      <c r="E67" s="43">
        <v>22</v>
      </c>
      <c r="F67" s="44">
        <v>2.2196155872354701E-2</v>
      </c>
      <c r="H67" s="43">
        <f t="shared" si="8"/>
        <v>22</v>
      </c>
      <c r="I67" s="44">
        <f t="shared" si="9"/>
        <v>0.61384805862988256</v>
      </c>
      <c r="K67" s="43">
        <v>22</v>
      </c>
      <c r="L67" s="44">
        <f t="shared" si="6"/>
        <v>2.22961558723547E-2</v>
      </c>
      <c r="M67" s="45">
        <v>1E-4</v>
      </c>
    </row>
    <row r="68" spans="2:13" ht="13.15" customHeight="1" x14ac:dyDescent="0.25">
      <c r="B68" s="43">
        <f t="shared" si="7"/>
        <v>22.5</v>
      </c>
      <c r="C68" s="44">
        <f t="shared" si="5"/>
        <v>0.51171494234546522</v>
      </c>
      <c r="E68" s="43">
        <v>22.5</v>
      </c>
      <c r="F68" s="44">
        <v>2.22414969461345E-2</v>
      </c>
      <c r="H68" s="43">
        <f t="shared" si="8"/>
        <v>22.5</v>
      </c>
      <c r="I68" s="44">
        <f t="shared" si="9"/>
        <v>0.6071103011914043</v>
      </c>
      <c r="K68" s="43">
        <v>22.5</v>
      </c>
      <c r="L68" s="44">
        <f t="shared" si="6"/>
        <v>2.2341496946134499E-2</v>
      </c>
      <c r="M68" s="45">
        <v>1E-4</v>
      </c>
    </row>
    <row r="69" spans="2:13" ht="13.15" customHeight="1" x14ac:dyDescent="0.25">
      <c r="B69" s="43">
        <f t="shared" si="7"/>
        <v>23</v>
      </c>
      <c r="C69" s="44">
        <f t="shared" si="5"/>
        <v>0.50415265255710873</v>
      </c>
      <c r="E69" s="43">
        <v>23</v>
      </c>
      <c r="F69" s="44">
        <v>2.2286838019914199E-2</v>
      </c>
      <c r="H69" s="43">
        <f t="shared" si="8"/>
        <v>23</v>
      </c>
      <c r="I69" s="44">
        <f t="shared" si="9"/>
        <v>0.60043303641847434</v>
      </c>
      <c r="K69" s="43">
        <v>23</v>
      </c>
      <c r="L69" s="44">
        <f t="shared" si="6"/>
        <v>2.2386838019914198E-2</v>
      </c>
      <c r="M69" s="45">
        <v>1E-4</v>
      </c>
    </row>
    <row r="70" spans="2:13" ht="13.15" customHeight="1" x14ac:dyDescent="0.25">
      <c r="B70" s="43">
        <f t="shared" si="7"/>
        <v>23.5</v>
      </c>
      <c r="C70" s="44">
        <f t="shared" si="5"/>
        <v>0.49670212074591996</v>
      </c>
      <c r="E70" s="43">
        <v>23.5</v>
      </c>
      <c r="F70" s="44">
        <v>2.2332179093694001E-2</v>
      </c>
      <c r="H70" s="43">
        <f t="shared" si="8"/>
        <v>23.5</v>
      </c>
      <c r="I70" s="44">
        <f t="shared" si="9"/>
        <v>0.59381589706273075</v>
      </c>
      <c r="K70" s="43">
        <v>23.5</v>
      </c>
      <c r="L70" s="44">
        <f t="shared" si="6"/>
        <v>2.2432179093694E-2</v>
      </c>
      <c r="M70" s="45">
        <v>1E-4</v>
      </c>
    </row>
    <row r="71" spans="2:13" ht="13.15" customHeight="1" x14ac:dyDescent="0.25">
      <c r="B71" s="43">
        <f t="shared" si="7"/>
        <v>24</v>
      </c>
      <c r="C71" s="44">
        <f t="shared" si="5"/>
        <v>0.4893616953161774</v>
      </c>
      <c r="E71" s="43">
        <v>24</v>
      </c>
      <c r="F71" s="44">
        <v>2.23775201674737E-2</v>
      </c>
      <c r="H71" s="43">
        <f t="shared" si="8"/>
        <v>24</v>
      </c>
      <c r="I71" s="44">
        <f t="shared" si="9"/>
        <v>0.58725851588718592</v>
      </c>
      <c r="K71" s="43">
        <v>24</v>
      </c>
      <c r="L71" s="44">
        <f t="shared" si="6"/>
        <v>2.2477520167473699E-2</v>
      </c>
      <c r="M71" s="45">
        <v>1E-4</v>
      </c>
    </row>
    <row r="72" spans="2:13" ht="13.15" customHeight="1" x14ac:dyDescent="0.25">
      <c r="B72" s="43">
        <f t="shared" si="7"/>
        <v>24.5</v>
      </c>
      <c r="C72" s="44">
        <f t="shared" si="5"/>
        <v>0.48212974907997785</v>
      </c>
      <c r="E72" s="43">
        <v>24.5</v>
      </c>
      <c r="F72" s="44">
        <v>2.2422861241253401E-2</v>
      </c>
      <c r="H72" s="43">
        <f t="shared" si="8"/>
        <v>24.5</v>
      </c>
      <c r="I72" s="44">
        <f t="shared" si="9"/>
        <v>0.58076052569903458</v>
      </c>
      <c r="K72" s="43">
        <v>24.5</v>
      </c>
      <c r="L72" s="44">
        <f t="shared" si="6"/>
        <v>2.2522861241253401E-2</v>
      </c>
      <c r="M72" s="45">
        <v>1E-4</v>
      </c>
    </row>
    <row r="73" spans="2:13" ht="13.15" customHeight="1" x14ac:dyDescent="0.25">
      <c r="B73" s="43">
        <f t="shared" si="7"/>
        <v>25</v>
      </c>
      <c r="C73" s="44">
        <f t="shared" si="5"/>
        <v>0.47500467889652986</v>
      </c>
      <c r="E73" s="43">
        <v>25</v>
      </c>
      <c r="F73" s="44">
        <v>2.2700496396731801E-2</v>
      </c>
      <c r="H73" s="43">
        <f t="shared" si="8"/>
        <v>25</v>
      </c>
      <c r="I73" s="44">
        <f t="shared" si="9"/>
        <v>0.57432155938209206</v>
      </c>
      <c r="K73" s="43">
        <v>25</v>
      </c>
      <c r="L73" s="44">
        <f t="shared" si="6"/>
        <v>2.28004963967318E-2</v>
      </c>
      <c r="M73" s="45">
        <v>1E-4</v>
      </c>
    </row>
    <row r="74" spans="2:13" ht="13.15" customHeight="1" x14ac:dyDescent="0.25">
      <c r="B74" s="43">
        <f t="shared" si="7"/>
        <v>25.5</v>
      </c>
      <c r="C74" s="44">
        <f t="shared" si="5"/>
        <v>0.46798490531677822</v>
      </c>
      <c r="E74" s="43">
        <v>25.5</v>
      </c>
      <c r="F74" s="44">
        <v>2.3262833445023699E-2</v>
      </c>
      <c r="H74" s="43">
        <f t="shared" si="8"/>
        <v>25.5</v>
      </c>
      <c r="I74" s="44">
        <f t="shared" si="9"/>
        <v>0.56787602554624073</v>
      </c>
      <c r="K74" s="43">
        <v>25.5</v>
      </c>
      <c r="L74" s="44">
        <f t="shared" si="6"/>
        <v>2.3362833445023698E-2</v>
      </c>
      <c r="M74" s="45">
        <v>1E-4</v>
      </c>
    </row>
    <row r="75" spans="2:13" ht="13.15" customHeight="1" x14ac:dyDescent="0.25">
      <c r="B75" s="43">
        <f t="shared" si="7"/>
        <v>26</v>
      </c>
      <c r="C75" s="44">
        <f t="shared" si="5"/>
        <v>0.46106887223327919</v>
      </c>
      <c r="E75" s="43">
        <v>26</v>
      </c>
      <c r="F75" s="44">
        <v>2.38251704933156E-2</v>
      </c>
      <c r="H75" s="43">
        <f t="shared" si="8"/>
        <v>26</v>
      </c>
      <c r="I75" s="44">
        <f t="shared" si="9"/>
        <v>0.56134676736913547</v>
      </c>
      <c r="K75" s="43">
        <v>26</v>
      </c>
      <c r="L75" s="44">
        <f t="shared" si="6"/>
        <v>2.3925170493315599E-2</v>
      </c>
      <c r="M75" s="45">
        <v>1E-4</v>
      </c>
    </row>
    <row r="76" spans="2:13" ht="13.15" customHeight="1" x14ac:dyDescent="0.25">
      <c r="B76" s="43">
        <f t="shared" si="7"/>
        <v>26.5</v>
      </c>
      <c r="C76" s="44">
        <f t="shared" si="5"/>
        <v>0.45425504653525051</v>
      </c>
      <c r="E76" s="43">
        <v>26.5</v>
      </c>
      <c r="F76" s="44">
        <v>2.4387507541607501E-2</v>
      </c>
      <c r="H76" s="43">
        <f t="shared" si="8"/>
        <v>26.5</v>
      </c>
      <c r="I76" s="44">
        <f t="shared" si="9"/>
        <v>0.55473839890261367</v>
      </c>
      <c r="K76" s="43">
        <v>26.5</v>
      </c>
      <c r="L76" s="44">
        <f t="shared" si="6"/>
        <v>2.4487507541607501E-2</v>
      </c>
      <c r="M76" s="45">
        <v>1E-4</v>
      </c>
    </row>
    <row r="77" spans="2:13" ht="13.15" customHeight="1" x14ac:dyDescent="0.25">
      <c r="B77" s="43">
        <f t="shared" si="7"/>
        <v>27</v>
      </c>
      <c r="C77" s="44">
        <f t="shared" si="5"/>
        <v>0.44754191776871982</v>
      </c>
      <c r="E77" s="43">
        <v>27</v>
      </c>
      <c r="F77" s="44">
        <v>2.4949844589899399E-2</v>
      </c>
      <c r="H77" s="43">
        <f t="shared" si="8"/>
        <v>27</v>
      </c>
      <c r="I77" s="44">
        <f t="shared" si="9"/>
        <v>0.54805554453977201</v>
      </c>
      <c r="K77" s="43">
        <v>27</v>
      </c>
      <c r="L77" s="44">
        <f t="shared" si="6"/>
        <v>2.5049844589899398E-2</v>
      </c>
      <c r="M77" s="45">
        <v>1E-4</v>
      </c>
    </row>
    <row r="78" spans="2:13" ht="13.15" customHeight="1" x14ac:dyDescent="0.25">
      <c r="B78" s="43">
        <f t="shared" si="7"/>
        <v>27.5</v>
      </c>
      <c r="C78" s="44">
        <f t="shared" si="5"/>
        <v>0.44092799780169439</v>
      </c>
      <c r="E78" s="43">
        <v>27.5</v>
      </c>
      <c r="F78" s="44">
        <v>2.55121816381913E-2</v>
      </c>
      <c r="H78" s="43">
        <f t="shared" si="8"/>
        <v>27.5</v>
      </c>
      <c r="I78" s="44">
        <f t="shared" si="9"/>
        <v>0.5413028337506961</v>
      </c>
      <c r="K78" s="43">
        <v>27.5</v>
      </c>
      <c r="L78" s="44">
        <f t="shared" si="6"/>
        <v>2.56121816381913E-2</v>
      </c>
      <c r="M78" s="45">
        <v>1E-4</v>
      </c>
    </row>
    <row r="79" spans="2:13" ht="13.15" customHeight="1" x14ac:dyDescent="0.25">
      <c r="B79" s="43">
        <f t="shared" si="7"/>
        <v>28</v>
      </c>
      <c r="C79" s="44">
        <f t="shared" si="5"/>
        <v>0.43441182049428023</v>
      </c>
      <c r="E79" s="43">
        <v>28</v>
      </c>
      <c r="F79" s="44">
        <v>2.6074518686483299E-2</v>
      </c>
      <c r="H79" s="43">
        <f t="shared" si="8"/>
        <v>28</v>
      </c>
      <c r="I79" s="44">
        <f t="shared" si="9"/>
        <v>0.53448489587744852</v>
      </c>
      <c r="K79" s="43">
        <v>28</v>
      </c>
      <c r="L79" s="44">
        <f t="shared" si="6"/>
        <v>2.6174518686483298E-2</v>
      </c>
      <c r="M79" s="45">
        <v>1E-4</v>
      </c>
    </row>
    <row r="80" spans="2:13" ht="13.15" customHeight="1" x14ac:dyDescent="0.25">
      <c r="B80" s="43">
        <f t="shared" si="7"/>
        <v>28.5</v>
      </c>
      <c r="C80" s="44">
        <f t="shared" si="5"/>
        <v>0.42799194137367519</v>
      </c>
      <c r="E80" s="43">
        <v>28.5</v>
      </c>
      <c r="F80" s="44">
        <v>2.66368557347752E-2</v>
      </c>
      <c r="H80" s="43">
        <f t="shared" si="8"/>
        <v>28.5</v>
      </c>
      <c r="I80" s="44">
        <f t="shared" si="9"/>
        <v>0.52760635499622033</v>
      </c>
      <c r="K80" s="43">
        <v>28.5</v>
      </c>
      <c r="L80" s="44">
        <f t="shared" si="6"/>
        <v>2.6736855734775199E-2</v>
      </c>
      <c r="M80" s="45">
        <v>1E-4</v>
      </c>
    </row>
    <row r="81" spans="2:13" ht="13.15" customHeight="1" x14ac:dyDescent="0.25">
      <c r="B81" s="43">
        <f t="shared" si="7"/>
        <v>29</v>
      </c>
      <c r="C81" s="44">
        <f t="shared" si="5"/>
        <v>0.42166693731396576</v>
      </c>
      <c r="E81" s="43">
        <v>29</v>
      </c>
      <c r="F81" s="44">
        <v>2.7199192783067101E-2</v>
      </c>
      <c r="H81" s="43">
        <f t="shared" si="8"/>
        <v>29</v>
      </c>
      <c r="I81" s="44">
        <f t="shared" si="9"/>
        <v>0.52067182485431696</v>
      </c>
      <c r="K81" s="43">
        <v>29</v>
      </c>
      <c r="L81" s="44">
        <f t="shared" si="6"/>
        <v>2.7299192783067101E-2</v>
      </c>
      <c r="M81" s="45">
        <v>1E-4</v>
      </c>
    </row>
    <row r="82" spans="2:13" ht="13.15" customHeight="1" x14ac:dyDescent="0.25">
      <c r="B82" s="43">
        <f t="shared" si="7"/>
        <v>29.5</v>
      </c>
      <c r="C82" s="44">
        <f t="shared" si="5"/>
        <v>0.41543540622065595</v>
      </c>
      <c r="E82" s="43">
        <v>29.5</v>
      </c>
      <c r="F82" s="44">
        <v>2.7761529831358999E-2</v>
      </c>
      <c r="H82" s="43">
        <f t="shared" si="8"/>
        <v>29.5</v>
      </c>
      <c r="I82" s="44">
        <f t="shared" si="9"/>
        <v>0.51368590388940094</v>
      </c>
      <c r="K82" s="43">
        <v>29.5</v>
      </c>
      <c r="L82" s="44">
        <f t="shared" si="6"/>
        <v>2.7861529831358998E-2</v>
      </c>
      <c r="M82" s="45">
        <v>1E-4</v>
      </c>
    </row>
    <row r="83" spans="2:13" ht="13.15" customHeight="1" x14ac:dyDescent="0.25">
      <c r="B83" s="43">
        <f t="shared" si="7"/>
        <v>30</v>
      </c>
      <c r="C83" s="44">
        <f t="shared" si="5"/>
        <v>0.40929596671985818</v>
      </c>
      <c r="E83" s="43">
        <v>30</v>
      </c>
      <c r="F83" s="44">
        <v>2.8074549527974502E-2</v>
      </c>
      <c r="H83" s="43">
        <f t="shared" si="8"/>
        <v>30</v>
      </c>
      <c r="I83" s="44">
        <f t="shared" si="9"/>
        <v>0.50665317033815327</v>
      </c>
      <c r="K83" s="43">
        <v>30</v>
      </c>
      <c r="L83" s="44">
        <f t="shared" si="6"/>
        <v>2.8174549527974501E-2</v>
      </c>
      <c r="M83" s="45">
        <v>1E-4</v>
      </c>
    </row>
    <row r="84" spans="2:13" ht="13.15" customHeight="1" x14ac:dyDescent="0.25">
      <c r="B84" s="43">
        <f t="shared" si="7"/>
        <v>30.5</v>
      </c>
      <c r="C84" s="44">
        <f t="shared" si="5"/>
        <v>0.40324725785207699</v>
      </c>
      <c r="E84" s="43">
        <v>30.5</v>
      </c>
      <c r="F84" s="44">
        <v>2.8068131367754701E-2</v>
      </c>
      <c r="H84" s="43">
        <f t="shared" si="8"/>
        <v>30.5</v>
      </c>
      <c r="I84" s="44">
        <f t="shared" si="9"/>
        <v>0.49963959210086689</v>
      </c>
      <c r="K84" s="43">
        <v>30.5</v>
      </c>
      <c r="L84" s="44">
        <f t="shared" si="6"/>
        <v>2.8168131367754701E-2</v>
      </c>
      <c r="M84" s="45">
        <v>1E-4</v>
      </c>
    </row>
    <row r="85" spans="2:13" ht="13.15" customHeight="1" x14ac:dyDescent="0.25">
      <c r="B85" s="43">
        <f t="shared" si="7"/>
        <v>31</v>
      </c>
      <c r="C85" s="44">
        <f t="shared" si="5"/>
        <v>0.39728793877051932</v>
      </c>
      <c r="E85" s="43">
        <v>31</v>
      </c>
      <c r="F85" s="44">
        <v>2.8061713207534901E-2</v>
      </c>
      <c r="H85" s="43">
        <f t="shared" si="8"/>
        <v>31</v>
      </c>
      <c r="I85" s="44">
        <f t="shared" si="9"/>
        <v>0.49272466183264135</v>
      </c>
      <c r="K85" s="43">
        <v>31</v>
      </c>
      <c r="L85" s="44">
        <f t="shared" si="6"/>
        <v>2.81617132075349E-2</v>
      </c>
      <c r="M85" s="45">
        <v>1E-4</v>
      </c>
    </row>
    <row r="86" spans="2:13" ht="13.15" customHeight="1" x14ac:dyDescent="0.25">
      <c r="B86" s="43">
        <f t="shared" si="7"/>
        <v>31.5</v>
      </c>
      <c r="C86" s="44">
        <f t="shared" si="5"/>
        <v>0.39141668844386146</v>
      </c>
      <c r="E86" s="43">
        <v>31.5</v>
      </c>
      <c r="F86" s="44">
        <v>2.8055295047315E-2</v>
      </c>
      <c r="H86" s="43">
        <f t="shared" si="8"/>
        <v>31.5</v>
      </c>
      <c r="I86" s="44">
        <f t="shared" si="9"/>
        <v>0.48590697080253992</v>
      </c>
      <c r="K86" s="43">
        <v>31.5</v>
      </c>
      <c r="L86" s="44">
        <f t="shared" si="6"/>
        <v>2.8155295047314999E-2</v>
      </c>
      <c r="M86" s="45">
        <v>1E-4</v>
      </c>
    </row>
    <row r="87" spans="2:13" ht="13.15" customHeight="1" x14ac:dyDescent="0.25">
      <c r="B87" s="43">
        <f t="shared" si="7"/>
        <v>32</v>
      </c>
      <c r="C87" s="44">
        <f t="shared" ref="C87:C118" si="10">POWER(1+0.03*0.5,-B87/0.5)</f>
        <v>0.38563220536341036</v>
      </c>
      <c r="E87" s="43">
        <v>32</v>
      </c>
      <c r="F87" s="44">
        <v>2.80488768870952E-2</v>
      </c>
      <c r="H87" s="43">
        <f t="shared" si="8"/>
        <v>32</v>
      </c>
      <c r="I87" s="44">
        <f t="shared" si="9"/>
        <v>0.4791851306906339</v>
      </c>
      <c r="K87" s="43">
        <v>32</v>
      </c>
      <c r="L87" s="44">
        <f t="shared" ref="L87:L118" si="11">F87+M87</f>
        <v>2.8148876887095199E-2</v>
      </c>
      <c r="M87" s="45">
        <v>1E-4</v>
      </c>
    </row>
    <row r="88" spans="2:13" ht="13.15" customHeight="1" x14ac:dyDescent="0.25">
      <c r="B88" s="43">
        <f t="shared" ref="B88:B123" si="12">B87+0.5</f>
        <v>32.5</v>
      </c>
      <c r="C88" s="44">
        <f t="shared" si="10"/>
        <v>0.37993320725459151</v>
      </c>
      <c r="E88" s="43">
        <v>32.5</v>
      </c>
      <c r="F88" s="44">
        <v>2.8042458726875399E-2</v>
      </c>
      <c r="H88" s="43">
        <f t="shared" ref="H88:H123" si="13">H87+0.5</f>
        <v>32.5</v>
      </c>
      <c r="I88" s="44">
        <f t="shared" ref="I88:I123" si="14">I87/(1+F87*0.5)</f>
        <v>0.47255777328813459</v>
      </c>
      <c r="K88" s="43">
        <v>32.5</v>
      </c>
      <c r="L88" s="44">
        <f t="shared" si="11"/>
        <v>2.8142458726875399E-2</v>
      </c>
      <c r="M88" s="45">
        <v>1E-4</v>
      </c>
    </row>
    <row r="89" spans="2:13" ht="13.15" customHeight="1" x14ac:dyDescent="0.25">
      <c r="B89" s="43">
        <f t="shared" si="12"/>
        <v>33</v>
      </c>
      <c r="C89" s="44">
        <f t="shared" si="10"/>
        <v>0.37431843079270105</v>
      </c>
      <c r="E89" s="43">
        <v>33</v>
      </c>
      <c r="F89" s="44">
        <v>2.8036040566655599E-2</v>
      </c>
      <c r="H89" s="43">
        <f t="shared" si="13"/>
        <v>33</v>
      </c>
      <c r="I89" s="44">
        <f t="shared" si="14"/>
        <v>0.46602355020198899</v>
      </c>
      <c r="K89" s="43">
        <v>33</v>
      </c>
      <c r="L89" s="44">
        <f t="shared" si="11"/>
        <v>2.8136040566655598E-2</v>
      </c>
      <c r="M89" s="45">
        <v>1E-4</v>
      </c>
    </row>
    <row r="90" spans="2:13" ht="13.15" customHeight="1" x14ac:dyDescent="0.25">
      <c r="B90" s="43">
        <f t="shared" si="12"/>
        <v>33.5</v>
      </c>
      <c r="C90" s="44">
        <f t="shared" si="10"/>
        <v>0.36878663132285822</v>
      </c>
      <c r="E90" s="43">
        <v>33.5</v>
      </c>
      <c r="F90" s="44">
        <v>2.8029622406435799E-2</v>
      </c>
      <c r="H90" s="43">
        <f t="shared" si="13"/>
        <v>33.5</v>
      </c>
      <c r="I90" s="44">
        <f t="shared" si="14"/>
        <v>0.45958113256387384</v>
      </c>
      <c r="K90" s="43">
        <v>33.5</v>
      </c>
      <c r="L90" s="44">
        <f t="shared" si="11"/>
        <v>2.8129622406435798E-2</v>
      </c>
      <c r="M90" s="45">
        <v>1E-4</v>
      </c>
    </row>
    <row r="91" spans="2:13" ht="13.15" customHeight="1" x14ac:dyDescent="0.25">
      <c r="B91" s="43">
        <f t="shared" si="12"/>
        <v>34</v>
      </c>
      <c r="C91" s="44">
        <f t="shared" si="10"/>
        <v>0.36333658258409685</v>
      </c>
      <c r="E91" s="43">
        <v>34</v>
      </c>
      <c r="F91" s="44">
        <v>2.8023204246215901E-2</v>
      </c>
      <c r="H91" s="43">
        <f t="shared" si="13"/>
        <v>34</v>
      </c>
      <c r="I91" s="44">
        <f t="shared" si="14"/>
        <v>0.45322921074351996</v>
      </c>
      <c r="K91" s="43">
        <v>34</v>
      </c>
      <c r="L91" s="44">
        <f t="shared" si="11"/>
        <v>2.8123204246215901E-2</v>
      </c>
      <c r="M91" s="45">
        <v>1E-4</v>
      </c>
    </row>
    <row r="92" spans="2:13" ht="13.15" customHeight="1" x14ac:dyDescent="0.25">
      <c r="B92" s="43">
        <f t="shared" si="12"/>
        <v>34.5</v>
      </c>
      <c r="C92" s="44">
        <f t="shared" si="10"/>
        <v>0.35796707643753384</v>
      </c>
      <c r="E92" s="43">
        <v>34.5</v>
      </c>
      <c r="F92" s="44">
        <v>2.8016786085996101E-2</v>
      </c>
      <c r="H92" s="43">
        <f t="shared" si="13"/>
        <v>34.5</v>
      </c>
      <c r="I92" s="44">
        <f t="shared" si="14"/>
        <v>0.4469664940663024</v>
      </c>
      <c r="K92" s="43">
        <v>34.5</v>
      </c>
      <c r="L92" s="44">
        <f t="shared" si="11"/>
        <v>2.81167860859961E-2</v>
      </c>
      <c r="M92" s="45">
        <v>1E-4</v>
      </c>
    </row>
    <row r="93" spans="2:13" ht="13.15" customHeight="1" x14ac:dyDescent="0.25">
      <c r="B93" s="43">
        <f t="shared" si="12"/>
        <v>35</v>
      </c>
      <c r="C93" s="44">
        <f t="shared" si="10"/>
        <v>0.3526769225985556</v>
      </c>
      <c r="E93" s="43">
        <v>35</v>
      </c>
      <c r="F93" s="44">
        <v>2.8010367925776301E-2</v>
      </c>
      <c r="H93" s="43">
        <f t="shared" si="13"/>
        <v>35</v>
      </c>
      <c r="I93" s="44">
        <f t="shared" si="14"/>
        <v>0.4407917105350323</v>
      </c>
      <c r="K93" s="43">
        <v>35</v>
      </c>
      <c r="L93" s="44">
        <f t="shared" si="11"/>
        <v>2.81103679257763E-2</v>
      </c>
      <c r="M93" s="45">
        <v>1E-4</v>
      </c>
    </row>
    <row r="94" spans="2:13" ht="13.15" customHeight="1" x14ac:dyDescent="0.25">
      <c r="B94" s="43">
        <f t="shared" si="12"/>
        <v>35.5</v>
      </c>
      <c r="C94" s="44">
        <f t="shared" si="10"/>
        <v>0.34746494837296121</v>
      </c>
      <c r="E94" s="43">
        <v>35.5</v>
      </c>
      <c r="F94" s="44">
        <v>2.80039497655565E-2</v>
      </c>
      <c r="H94" s="43">
        <f t="shared" si="13"/>
        <v>35.5</v>
      </c>
      <c r="I94" s="44">
        <f t="shared" si="14"/>
        <v>0.43470360655588619</v>
      </c>
      <c r="K94" s="43">
        <v>35.5</v>
      </c>
      <c r="L94" s="44">
        <f t="shared" si="11"/>
        <v>2.81039497655565E-2</v>
      </c>
      <c r="M94" s="45">
        <v>1E-4</v>
      </c>
    </row>
    <row r="95" spans="2:13" ht="13.15" customHeight="1" x14ac:dyDescent="0.25">
      <c r="B95" s="43">
        <f t="shared" si="12"/>
        <v>36</v>
      </c>
      <c r="C95" s="44">
        <f t="shared" si="10"/>
        <v>0.34232999839700617</v>
      </c>
      <c r="E95" s="43">
        <v>36</v>
      </c>
      <c r="F95" s="44">
        <v>2.7997531605336599E-2</v>
      </c>
      <c r="H95" s="43">
        <f t="shared" si="13"/>
        <v>36</v>
      </c>
      <c r="I95" s="44">
        <f t="shared" si="14"/>
        <v>0.42870094666841185</v>
      </c>
      <c r="K95" s="43">
        <v>36</v>
      </c>
      <c r="L95" s="44">
        <f t="shared" si="11"/>
        <v>2.8097531605336599E-2</v>
      </c>
      <c r="M95" s="45">
        <v>1E-4</v>
      </c>
    </row>
    <row r="96" spans="2:13" ht="13.15" customHeight="1" x14ac:dyDescent="0.25">
      <c r="B96" s="43">
        <f t="shared" si="12"/>
        <v>36.5</v>
      </c>
      <c r="C96" s="44">
        <f t="shared" si="10"/>
        <v>0.33727093438128691</v>
      </c>
      <c r="E96" s="43">
        <v>36.5</v>
      </c>
      <c r="F96" s="44">
        <v>2.7991113445116799E-2</v>
      </c>
      <c r="H96" s="43">
        <f t="shared" si="13"/>
        <v>36.5</v>
      </c>
      <c r="I96" s="44">
        <f t="shared" si="14"/>
        <v>0.42278251327954797</v>
      </c>
      <c r="K96" s="43">
        <v>36.5</v>
      </c>
      <c r="L96" s="44">
        <f t="shared" si="11"/>
        <v>2.8091113445116798E-2</v>
      </c>
      <c r="M96" s="45">
        <v>1E-4</v>
      </c>
    </row>
    <row r="97" spans="2:13" ht="13.15" customHeight="1" x14ac:dyDescent="0.25">
      <c r="B97" s="43">
        <f t="shared" si="12"/>
        <v>37</v>
      </c>
      <c r="C97" s="44">
        <f t="shared" si="10"/>
        <v>0.33228663485841076</v>
      </c>
      <c r="E97" s="43">
        <v>37</v>
      </c>
      <c r="F97" s="44">
        <v>2.7984695284896999E-2</v>
      </c>
      <c r="H97" s="43">
        <f t="shared" si="13"/>
        <v>37</v>
      </c>
      <c r="I97" s="44">
        <f t="shared" si="14"/>
        <v>0.41694710640159777</v>
      </c>
      <c r="K97" s="43">
        <v>37</v>
      </c>
      <c r="L97" s="44">
        <f t="shared" si="11"/>
        <v>2.8084695284896998E-2</v>
      </c>
      <c r="M97" s="45">
        <v>1E-4</v>
      </c>
    </row>
    <row r="98" spans="2:13" ht="13.15" customHeight="1" x14ac:dyDescent="0.25">
      <c r="B98" s="43">
        <f t="shared" si="12"/>
        <v>37.5</v>
      </c>
      <c r="C98" s="44">
        <f t="shared" si="10"/>
        <v>0.3273759949343949</v>
      </c>
      <c r="E98" s="43">
        <v>37.5</v>
      </c>
      <c r="F98" s="44">
        <v>2.7978277124677198E-2</v>
      </c>
      <c r="H98" s="43">
        <f t="shared" si="13"/>
        <v>37.5</v>
      </c>
      <c r="I98" s="44">
        <f t="shared" si="14"/>
        <v>0.41119354339409731</v>
      </c>
      <c r="K98" s="43">
        <v>37.5</v>
      </c>
      <c r="L98" s="44">
        <f t="shared" si="11"/>
        <v>2.8078277124677198E-2</v>
      </c>
      <c r="M98" s="45">
        <v>1E-4</v>
      </c>
    </row>
    <row r="99" spans="2:13" ht="13.15" customHeight="1" x14ac:dyDescent="0.25">
      <c r="B99" s="43">
        <f t="shared" si="12"/>
        <v>38</v>
      </c>
      <c r="C99" s="44">
        <f t="shared" si="10"/>
        <v>0.32253792604373893</v>
      </c>
      <c r="E99" s="43">
        <v>38</v>
      </c>
      <c r="F99" s="44">
        <v>2.7971858964457402E-2</v>
      </c>
      <c r="H99" s="43">
        <f t="shared" si="13"/>
        <v>38</v>
      </c>
      <c r="I99" s="44">
        <f t="shared" si="14"/>
        <v>0.40552065870951903</v>
      </c>
      <c r="K99" s="43">
        <v>38</v>
      </c>
      <c r="L99" s="44">
        <f t="shared" si="11"/>
        <v>2.8071858964457401E-2</v>
      </c>
      <c r="M99" s="45">
        <v>1E-4</v>
      </c>
    </row>
    <row r="100" spans="2:13" ht="13.15" customHeight="1" x14ac:dyDescent="0.25">
      <c r="B100" s="43">
        <f t="shared" si="12"/>
        <v>38.5</v>
      </c>
      <c r="C100" s="44">
        <f t="shared" si="10"/>
        <v>0.31777135570811715</v>
      </c>
      <c r="E100" s="43">
        <v>38.5</v>
      </c>
      <c r="F100" s="44">
        <v>2.7965440804237501E-2</v>
      </c>
      <c r="H100" s="43">
        <f t="shared" si="13"/>
        <v>38.5</v>
      </c>
      <c r="I100" s="44">
        <f t="shared" si="14"/>
        <v>0.39992730364275364</v>
      </c>
      <c r="K100" s="43">
        <v>38.5</v>
      </c>
      <c r="L100" s="44">
        <f t="shared" si="11"/>
        <v>2.80654408042375E-2</v>
      </c>
      <c r="M100" s="45">
        <v>1E-4</v>
      </c>
    </row>
    <row r="101" spans="2:13" ht="13.15" customHeight="1" x14ac:dyDescent="0.25">
      <c r="B101" s="43">
        <f t="shared" si="12"/>
        <v>39</v>
      </c>
      <c r="C101" s="44">
        <f t="shared" si="10"/>
        <v>0.31307522729863763</v>
      </c>
      <c r="E101" s="43">
        <v>39</v>
      </c>
      <c r="F101" s="44">
        <v>2.79590226440177E-2</v>
      </c>
      <c r="H101" s="43">
        <f t="shared" si="13"/>
        <v>39</v>
      </c>
      <c r="I101" s="44">
        <f t="shared" si="14"/>
        <v>0.39441234608431297</v>
      </c>
      <c r="K101" s="43">
        <v>39</v>
      </c>
      <c r="L101" s="44">
        <f t="shared" si="11"/>
        <v>2.80590226440177E-2</v>
      </c>
      <c r="M101" s="45">
        <v>1E-4</v>
      </c>
    </row>
    <row r="102" spans="2:13" ht="13.15" customHeight="1" x14ac:dyDescent="0.25">
      <c r="B102" s="43">
        <f t="shared" si="12"/>
        <v>39.5</v>
      </c>
      <c r="C102" s="44">
        <f t="shared" si="10"/>
        <v>0.30844849980161348</v>
      </c>
      <c r="E102" s="43">
        <v>39.5</v>
      </c>
      <c r="F102" s="44">
        <v>2.79526044837979E-2</v>
      </c>
      <c r="H102" s="43">
        <f t="shared" si="13"/>
        <v>39.5</v>
      </c>
      <c r="I102" s="44">
        <f t="shared" si="14"/>
        <v>0.38897467027719818</v>
      </c>
      <c r="K102" s="43">
        <v>39.5</v>
      </c>
      <c r="L102" s="44">
        <f t="shared" si="11"/>
        <v>2.8052604483797899E-2</v>
      </c>
      <c r="M102" s="45">
        <v>1E-4</v>
      </c>
    </row>
    <row r="103" spans="2:13" ht="13.15" customHeight="1" x14ac:dyDescent="0.25">
      <c r="B103" s="43">
        <f t="shared" si="12"/>
        <v>40</v>
      </c>
      <c r="C103" s="44">
        <f t="shared" si="10"/>
        <v>0.30389014758779664</v>
      </c>
      <c r="E103" s="43">
        <v>40</v>
      </c>
      <c r="F103" s="44">
        <v>2.8012314726459701E-2</v>
      </c>
      <c r="H103" s="43">
        <f t="shared" si="13"/>
        <v>40</v>
      </c>
      <c r="I103" s="44">
        <f t="shared" si="14"/>
        <v>0.38361317657737776</v>
      </c>
      <c r="K103" s="43">
        <v>40</v>
      </c>
      <c r="L103" s="44">
        <f t="shared" si="11"/>
        <v>2.8112314726459701E-2</v>
      </c>
      <c r="M103" s="45">
        <v>1E-4</v>
      </c>
    </row>
    <row r="104" spans="2:13" ht="13.15" customHeight="1" x14ac:dyDescent="0.25">
      <c r="B104" s="43">
        <f t="shared" si="12"/>
        <v>40.5</v>
      </c>
      <c r="C104" s="44">
        <f t="shared" si="10"/>
        <v>0.29939916018502133</v>
      </c>
      <c r="E104" s="43">
        <v>40.5</v>
      </c>
      <c r="F104" s="44">
        <v>2.8156751985313599E-2</v>
      </c>
      <c r="H104" s="43">
        <f t="shared" si="13"/>
        <v>40.5</v>
      </c>
      <c r="I104" s="44">
        <f t="shared" si="14"/>
        <v>0.37831444492892041</v>
      </c>
      <c r="K104" s="43">
        <v>40.5</v>
      </c>
      <c r="L104" s="44">
        <f t="shared" si="11"/>
        <v>2.8256751985313598E-2</v>
      </c>
      <c r="M104" s="45">
        <v>1E-4</v>
      </c>
    </row>
    <row r="105" spans="2:13" ht="13.15" customHeight="1" x14ac:dyDescent="0.25">
      <c r="B105" s="43">
        <f t="shared" si="12"/>
        <v>41</v>
      </c>
      <c r="C105" s="44">
        <f t="shared" si="10"/>
        <v>0.29497454205420826</v>
      </c>
      <c r="E105" s="43">
        <v>41</v>
      </c>
      <c r="F105" s="44">
        <v>2.8301189244167399E-2</v>
      </c>
      <c r="H105" s="43">
        <f t="shared" si="13"/>
        <v>41</v>
      </c>
      <c r="I105" s="44">
        <f t="shared" si="14"/>
        <v>0.37306233313435716</v>
      </c>
      <c r="K105" s="43">
        <v>41</v>
      </c>
      <c r="L105" s="44">
        <f t="shared" si="11"/>
        <v>2.8401189244167398E-2</v>
      </c>
      <c r="M105" s="45">
        <v>1E-4</v>
      </c>
    </row>
    <row r="106" spans="2:13" ht="13.15" customHeight="1" x14ac:dyDescent="0.25">
      <c r="B106" s="43">
        <f t="shared" si="12"/>
        <v>41.5</v>
      </c>
      <c r="C106" s="44">
        <f t="shared" si="10"/>
        <v>0.2906153123686781</v>
      </c>
      <c r="E106" s="43">
        <v>41.5</v>
      </c>
      <c r="F106" s="44">
        <v>2.84456265030213E-2</v>
      </c>
      <c r="H106" s="43">
        <f t="shared" si="13"/>
        <v>41.5</v>
      </c>
      <c r="I106" s="44">
        <f t="shared" si="14"/>
        <v>0.36785693871567104</v>
      </c>
      <c r="K106" s="43">
        <v>41.5</v>
      </c>
      <c r="L106" s="44">
        <f t="shared" si="11"/>
        <v>2.8545626503021299E-2</v>
      </c>
      <c r="M106" s="45">
        <v>1E-4</v>
      </c>
    </row>
    <row r="107" spans="2:13" ht="13.15" customHeight="1" x14ac:dyDescent="0.25">
      <c r="B107" s="43">
        <f t="shared" si="12"/>
        <v>42</v>
      </c>
      <c r="C107" s="44">
        <f t="shared" si="10"/>
        <v>0.28632050479672727</v>
      </c>
      <c r="E107" s="43">
        <v>42</v>
      </c>
      <c r="F107" s="44">
        <v>2.8590063761875201E-2</v>
      </c>
      <c r="H107" s="43">
        <f t="shared" si="13"/>
        <v>42</v>
      </c>
      <c r="I107" s="44">
        <f t="shared" si="14"/>
        <v>0.36269834784760308</v>
      </c>
      <c r="K107" s="43">
        <v>42</v>
      </c>
      <c r="L107" s="44">
        <f t="shared" si="11"/>
        <v>2.86900637618752E-2</v>
      </c>
      <c r="M107" s="45">
        <v>1E-4</v>
      </c>
    </row>
    <row r="108" spans="2:13" ht="13.15" customHeight="1" x14ac:dyDescent="0.25">
      <c r="B108" s="43">
        <f t="shared" si="12"/>
        <v>42.5</v>
      </c>
      <c r="C108" s="44">
        <f t="shared" si="10"/>
        <v>0.28208916728741606</v>
      </c>
      <c r="E108" s="43">
        <v>42.5</v>
      </c>
      <c r="F108" s="44">
        <v>2.8734501020729001E-2</v>
      </c>
      <c r="H108" s="43">
        <f t="shared" si="13"/>
        <v>42.5</v>
      </c>
      <c r="I108" s="44">
        <f t="shared" si="14"/>
        <v>0.35758663549303293</v>
      </c>
      <c r="K108" s="43">
        <v>42.5</v>
      </c>
      <c r="L108" s="44">
        <f t="shared" si="11"/>
        <v>2.8834501020729E-2</v>
      </c>
      <c r="M108" s="45">
        <v>1E-4</v>
      </c>
    </row>
    <row r="109" spans="2:13" ht="13.15" customHeight="1" x14ac:dyDescent="0.25">
      <c r="B109" s="43">
        <f t="shared" si="12"/>
        <v>43</v>
      </c>
      <c r="C109" s="44">
        <f t="shared" si="10"/>
        <v>0.27792036185952324</v>
      </c>
      <c r="E109" s="43">
        <v>43</v>
      </c>
      <c r="F109" s="44">
        <v>2.8878938279582898E-2</v>
      </c>
      <c r="H109" s="43">
        <f t="shared" si="13"/>
        <v>43</v>
      </c>
      <c r="I109" s="44">
        <f t="shared" si="14"/>
        <v>0.35252186554043252</v>
      </c>
      <c r="K109" s="43">
        <v>43</v>
      </c>
      <c r="L109" s="44">
        <f t="shared" si="11"/>
        <v>2.8978938279582898E-2</v>
      </c>
      <c r="M109" s="45">
        <v>1E-4</v>
      </c>
    </row>
    <row r="110" spans="2:13" ht="13.15" customHeight="1" x14ac:dyDescent="0.25">
      <c r="B110" s="43">
        <f t="shared" si="12"/>
        <v>43.5</v>
      </c>
      <c r="C110" s="44">
        <f t="shared" si="10"/>
        <v>0.27381316439361902</v>
      </c>
      <c r="E110" s="43">
        <v>43.5</v>
      </c>
      <c r="F110" s="44">
        <v>2.9023375538436799E-2</v>
      </c>
      <c r="H110" s="43">
        <f t="shared" si="13"/>
        <v>43.5</v>
      </c>
      <c r="I110" s="44">
        <f t="shared" si="14"/>
        <v>0.34750409094330537</v>
      </c>
      <c r="K110" s="43">
        <v>43.5</v>
      </c>
      <c r="L110" s="44">
        <f t="shared" si="11"/>
        <v>2.9123375538436799E-2</v>
      </c>
      <c r="M110" s="45">
        <v>1E-4</v>
      </c>
    </row>
    <row r="111" spans="2:13" ht="13.15" customHeight="1" x14ac:dyDescent="0.25">
      <c r="B111" s="43">
        <f t="shared" si="12"/>
        <v>44</v>
      </c>
      <c r="C111" s="44">
        <f t="shared" si="10"/>
        <v>0.26976666442721087</v>
      </c>
      <c r="E111" s="43">
        <v>44</v>
      </c>
      <c r="F111" s="44">
        <v>2.9167812797290599E-2</v>
      </c>
      <c r="H111" s="43">
        <f t="shared" si="13"/>
        <v>44</v>
      </c>
      <c r="I111" s="44">
        <f t="shared" si="14"/>
        <v>0.34253335386152373</v>
      </c>
      <c r="K111" s="43">
        <v>44</v>
      </c>
      <c r="L111" s="44">
        <f t="shared" si="11"/>
        <v>2.9267812797290599E-2</v>
      </c>
      <c r="M111" s="45">
        <v>1E-4</v>
      </c>
    </row>
    <row r="112" spans="2:13" ht="13.15" customHeight="1" x14ac:dyDescent="0.25">
      <c r="B112" s="43">
        <f t="shared" si="12"/>
        <v>44.5</v>
      </c>
      <c r="C112" s="44">
        <f t="shared" si="10"/>
        <v>0.26577996495291711</v>
      </c>
      <c r="E112" s="43">
        <v>44.5</v>
      </c>
      <c r="F112" s="44">
        <v>2.93122500561445E-2</v>
      </c>
      <c r="H112" s="43">
        <f t="shared" si="13"/>
        <v>44.5</v>
      </c>
      <c r="I112" s="44">
        <f t="shared" si="14"/>
        <v>0.3376096858044752</v>
      </c>
      <c r="K112" s="43">
        <v>44.5</v>
      </c>
      <c r="L112" s="44">
        <f t="shared" si="11"/>
        <v>2.94122500561445E-2</v>
      </c>
      <c r="M112" s="45">
        <v>1E-4</v>
      </c>
    </row>
    <row r="113" spans="2:13" ht="13.15" customHeight="1" x14ac:dyDescent="0.25">
      <c r="B113" s="43">
        <f t="shared" si="12"/>
        <v>45</v>
      </c>
      <c r="C113" s="44">
        <f t="shared" si="10"/>
        <v>0.26185218221962281</v>
      </c>
      <c r="E113" s="43">
        <v>45</v>
      </c>
      <c r="F113" s="44">
        <v>2.9456687314998401E-2</v>
      </c>
      <c r="H113" s="43">
        <f t="shared" si="13"/>
        <v>45</v>
      </c>
      <c r="I113" s="44">
        <f t="shared" si="14"/>
        <v>0.33273310777593207</v>
      </c>
      <c r="K113" s="43">
        <v>45</v>
      </c>
      <c r="L113" s="44">
        <f t="shared" si="11"/>
        <v>2.9556687314998401E-2</v>
      </c>
      <c r="M113" s="45">
        <v>1E-4</v>
      </c>
    </row>
    <row r="114" spans="2:13" ht="13.15" customHeight="1" x14ac:dyDescent="0.25">
      <c r="B114" s="43">
        <f t="shared" si="12"/>
        <v>45.5</v>
      </c>
      <c r="C114" s="44">
        <f t="shared" si="10"/>
        <v>0.25798244553657423</v>
      </c>
      <c r="E114" s="43">
        <v>45.5</v>
      </c>
      <c r="F114" s="44">
        <v>2.9601124573852201E-2</v>
      </c>
      <c r="H114" s="43">
        <f t="shared" si="13"/>
        <v>45.5</v>
      </c>
      <c r="I114" s="44">
        <f t="shared" si="14"/>
        <v>0.32790363042055648</v>
      </c>
      <c r="K114" s="43">
        <v>45.5</v>
      </c>
      <c r="L114" s="44">
        <f t="shared" si="11"/>
        <v>2.9701124573852201E-2</v>
      </c>
      <c r="M114" s="45">
        <v>1E-4</v>
      </c>
    </row>
    <row r="115" spans="2:13" ht="13.15" customHeight="1" x14ac:dyDescent="0.25">
      <c r="B115" s="43">
        <f t="shared" si="12"/>
        <v>46</v>
      </c>
      <c r="C115" s="44">
        <f t="shared" si="10"/>
        <v>0.2541698970803688</v>
      </c>
      <c r="E115" s="43">
        <v>46</v>
      </c>
      <c r="F115" s="44">
        <v>2.9745561832706099E-2</v>
      </c>
      <c r="H115" s="43">
        <f t="shared" si="13"/>
        <v>46</v>
      </c>
      <c r="I115" s="44">
        <f t="shared" si="14"/>
        <v>0.32312125417195481</v>
      </c>
      <c r="K115" s="43">
        <v>46</v>
      </c>
      <c r="L115" s="44">
        <f t="shared" si="11"/>
        <v>2.9845561832706098E-2</v>
      </c>
      <c r="M115" s="45">
        <v>1E-4</v>
      </c>
    </row>
    <row r="116" spans="2:13" ht="13.15" customHeight="1" x14ac:dyDescent="0.25">
      <c r="B116" s="43">
        <f t="shared" si="12"/>
        <v>46.5</v>
      </c>
      <c r="C116" s="44">
        <f t="shared" si="10"/>
        <v>0.25041369170479683</v>
      </c>
      <c r="E116" s="43">
        <v>46.5</v>
      </c>
      <c r="F116" s="44">
        <v>2.988999909156E-2</v>
      </c>
      <c r="H116" s="43">
        <f t="shared" si="13"/>
        <v>46.5</v>
      </c>
      <c r="I116" s="44">
        <f t="shared" si="14"/>
        <v>0.31838596940219527</v>
      </c>
      <c r="K116" s="43">
        <v>46.5</v>
      </c>
      <c r="L116" s="44">
        <f t="shared" si="11"/>
        <v>2.9989999091559999E-2</v>
      </c>
      <c r="M116" s="45">
        <v>1E-4</v>
      </c>
    </row>
    <row r="117" spans="2:13" ht="13.15" customHeight="1" x14ac:dyDescent="0.25">
      <c r="B117" s="43">
        <f t="shared" si="12"/>
        <v>47</v>
      </c>
      <c r="C117" s="44">
        <f t="shared" si="10"/>
        <v>0.24671299675349448</v>
      </c>
      <c r="E117" s="43">
        <v>47</v>
      </c>
      <c r="F117" s="44">
        <v>3.00344363504139E-2</v>
      </c>
      <c r="H117" s="43">
        <f t="shared" si="13"/>
        <v>47</v>
      </c>
      <c r="I117" s="44">
        <f t="shared" si="14"/>
        <v>0.31369775657270399</v>
      </c>
      <c r="K117" s="43">
        <v>47</v>
      </c>
      <c r="L117" s="44">
        <f t="shared" si="11"/>
        <v>3.01344363504139E-2</v>
      </c>
      <c r="M117" s="45">
        <v>1E-4</v>
      </c>
    </row>
    <row r="118" spans="2:13" ht="13.15" customHeight="1" x14ac:dyDescent="0.25">
      <c r="B118" s="43">
        <f t="shared" si="12"/>
        <v>47.5</v>
      </c>
      <c r="C118" s="44">
        <f t="shared" si="10"/>
        <v>0.24306699187536404</v>
      </c>
      <c r="E118" s="43">
        <v>47.5</v>
      </c>
      <c r="F118" s="44">
        <v>3.0178873609267701E-2</v>
      </c>
      <c r="H118" s="43">
        <f t="shared" si="13"/>
        <v>47.5</v>
      </c>
      <c r="I118" s="44">
        <f t="shared" si="14"/>
        <v>0.30905658638645395</v>
      </c>
      <c r="K118" s="43">
        <v>47.5</v>
      </c>
      <c r="L118" s="44">
        <f t="shared" si="11"/>
        <v>3.02788736092677E-2</v>
      </c>
      <c r="M118" s="45">
        <v>1E-4</v>
      </c>
    </row>
    <row r="119" spans="2:13" ht="13.15" customHeight="1" x14ac:dyDescent="0.25">
      <c r="B119" s="43">
        <f t="shared" si="12"/>
        <v>48</v>
      </c>
      <c r="C119" s="44">
        <f t="shared" ref="C119:C123" si="15">POWER(1+0.03*0.5,-B119/0.5)</f>
        <v>0.23947486884272323</v>
      </c>
      <c r="E119" s="43">
        <v>48</v>
      </c>
      <c r="F119" s="44">
        <v>3.0323310868121602E-2</v>
      </c>
      <c r="H119" s="43">
        <f t="shared" si="13"/>
        <v>48</v>
      </c>
      <c r="I119" s="44">
        <f t="shared" si="14"/>
        <v>0.30446241994136286</v>
      </c>
      <c r="K119" s="43">
        <v>48</v>
      </c>
      <c r="L119" s="44">
        <f t="shared" ref="L119:L123" si="16">F119+M119</f>
        <v>3.0423310868121601E-2</v>
      </c>
      <c r="M119" s="45">
        <v>1E-4</v>
      </c>
    </row>
    <row r="120" spans="2:13" ht="13.15" customHeight="1" x14ac:dyDescent="0.25">
      <c r="B120" s="43">
        <f t="shared" si="12"/>
        <v>48.5</v>
      </c>
      <c r="C120" s="44">
        <f t="shared" si="15"/>
        <v>0.23593583137214116</v>
      </c>
      <c r="E120" s="43">
        <v>48.5</v>
      </c>
      <c r="F120" s="44">
        <v>3.0467748126975499E-2</v>
      </c>
      <c r="H120" s="43">
        <f t="shared" si="13"/>
        <v>48.5</v>
      </c>
      <c r="I120" s="44">
        <f t="shared" si="14"/>
        <v>0.29991520888481688</v>
      </c>
      <c r="K120" s="43">
        <v>48.5</v>
      </c>
      <c r="L120" s="44">
        <f t="shared" si="16"/>
        <v>3.0567748126975498E-2</v>
      </c>
      <c r="M120" s="45">
        <v>1E-4</v>
      </c>
    </row>
    <row r="121" spans="2:13" ht="13.15" customHeight="1" x14ac:dyDescent="0.25">
      <c r="B121" s="43">
        <f t="shared" si="12"/>
        <v>49</v>
      </c>
      <c r="C121" s="44">
        <f t="shared" si="15"/>
        <v>0.23244909494792232</v>
      </c>
      <c r="E121" s="43">
        <v>49</v>
      </c>
      <c r="F121" s="44">
        <v>3.0612185385829299E-2</v>
      </c>
      <c r="H121" s="43">
        <f t="shared" si="13"/>
        <v>49</v>
      </c>
      <c r="I121" s="44">
        <f t="shared" si="14"/>
        <v>0.29541489556923678</v>
      </c>
      <c r="K121" s="43">
        <v>49</v>
      </c>
      <c r="L121" s="44">
        <f t="shared" si="16"/>
        <v>3.0712185385829299E-2</v>
      </c>
      <c r="M121" s="45">
        <v>1E-4</v>
      </c>
    </row>
    <row r="122" spans="2:13" ht="13.15" customHeight="1" x14ac:dyDescent="0.25">
      <c r="B122" s="43">
        <f t="shared" si="12"/>
        <v>49.5</v>
      </c>
      <c r="C122" s="44">
        <f t="shared" si="15"/>
        <v>0.22901388664819936</v>
      </c>
      <c r="E122" s="43">
        <v>49.5</v>
      </c>
      <c r="F122" s="44">
        <v>3.07566226446832E-2</v>
      </c>
      <c r="H122" s="43">
        <f t="shared" si="13"/>
        <v>49.5</v>
      </c>
      <c r="I122" s="44">
        <f t="shared" si="14"/>
        <v>0.29096141320860441</v>
      </c>
      <c r="K122" s="43">
        <v>49.5</v>
      </c>
      <c r="L122" s="44">
        <f t="shared" si="16"/>
        <v>3.0856622644683199E-2</v>
      </c>
      <c r="M122" s="45">
        <v>1E-4</v>
      </c>
    </row>
    <row r="123" spans="2:13" ht="13.15" customHeight="1" x14ac:dyDescent="0.25">
      <c r="B123" s="43">
        <f t="shared" si="12"/>
        <v>50</v>
      </c>
      <c r="C123" s="44">
        <f t="shared" si="15"/>
        <v>0.22562944497359547</v>
      </c>
      <c r="E123" s="43">
        <v>50</v>
      </c>
      <c r="F123" s="44">
        <v>3.0840119251856299E-2</v>
      </c>
      <c r="H123" s="43">
        <f t="shared" si="13"/>
        <v>50</v>
      </c>
      <c r="I123" s="44">
        <f t="shared" si="14"/>
        <v>0.28655468603586898</v>
      </c>
      <c r="K123" s="43">
        <v>50</v>
      </c>
      <c r="L123" s="44">
        <f t="shared" si="16"/>
        <v>3.0940119251856298E-2</v>
      </c>
      <c r="M123" s="45">
        <v>1E-4</v>
      </c>
    </row>
  </sheetData>
  <pageMargins left="0.78749999999999998" right="0.78749999999999998" top="1.0249999999999999" bottom="1.0249999999999999" header="0.78749999999999998" footer="0.78749999999999998"/>
  <pageSetup paperSize="0" scale="0" firstPageNumber="0" orientation="portrait" usePrinterDefaults="0" horizontalDpi="0" verticalDpi="0" copies="0"/>
  <headerFooter>
    <oddHeader>&amp;C&amp;A</oddHeader>
    <oddFooter>&amp;CPage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V26"/>
  <sheetViews>
    <sheetView zoomScale="88" zoomScaleNormal="88" workbookViewId="0"/>
  </sheetViews>
  <sheetFormatPr baseColWidth="10" defaultColWidth="8.7265625" defaultRowHeight="12.5" x14ac:dyDescent="0.25"/>
  <cols>
    <col min="1" max="1" width="5" style="38"/>
    <col min="2" max="2" width="15.26953125" style="38"/>
    <col min="3" max="256" width="11.54296875" style="38"/>
    <col min="257" max="1025" width="11.54296875"/>
  </cols>
  <sheetData>
    <row r="2" spans="2:17" ht="15" customHeight="1" x14ac:dyDescent="0.25">
      <c r="B2" s="16" t="s">
        <v>65</v>
      </c>
    </row>
    <row r="3" spans="2:17" ht="13.15" customHeight="1" x14ac:dyDescent="0.25">
      <c r="B3" s="17"/>
    </row>
    <row r="4" spans="2:17" ht="13.15" customHeight="1" x14ac:dyDescent="0.25">
      <c r="B4" s="20" t="s">
        <v>66</v>
      </c>
      <c r="C4" s="20"/>
    </row>
    <row r="5" spans="2:17" ht="13.15" customHeight="1" x14ac:dyDescent="0.25">
      <c r="B5" s="14"/>
      <c r="C5" s="14"/>
    </row>
    <row r="6" spans="2:17" ht="13.15" customHeight="1" x14ac:dyDescent="0.25">
      <c r="B6" s="21" t="s">
        <v>4</v>
      </c>
      <c r="C6" s="21"/>
    </row>
    <row r="7" spans="2:17" ht="13.15" customHeight="1" x14ac:dyDescent="0.25">
      <c r="B7" s="46" t="str">
        <f>[1]!obMake("swapFixTenor","double",C7)</f>
        <v>swapFixTenor 
[68077]</v>
      </c>
      <c r="C7" s="30">
        <v>1</v>
      </c>
      <c r="D7" s="38" t="s">
        <v>67</v>
      </c>
    </row>
    <row r="8" spans="2:17" ht="13.15" customHeight="1" x14ac:dyDescent="0.25">
      <c r="B8" s="14" t="s">
        <v>68</v>
      </c>
      <c r="C8" s="34">
        <v>0.5</v>
      </c>
      <c r="D8" s="38" t="s">
        <v>69</v>
      </c>
    </row>
    <row r="9" spans="2:17" ht="13.15" customHeight="1" x14ac:dyDescent="0.25">
      <c r="B9" s="21" t="s">
        <v>28</v>
      </c>
      <c r="C9" s="21"/>
    </row>
    <row r="10" spans="2:17" ht="13.15" customHeight="1" x14ac:dyDescent="0.25">
      <c r="B10" s="46" t="str">
        <f>[1]!obMake("swaptionMarketData",obLibs&amp;"net.finmath.marketdata.model.volatilities.SwaptionMarketData",[1]!obMake("","double[]",B17:B26),[1]!obMake("","double[]",D15:Q15),B7,[1]!obMake("","double[][]",D17:Q26))</f>
        <v>swaptionMarketData 
[73332]</v>
      </c>
      <c r="C10" s="14"/>
    </row>
    <row r="11" spans="2:17" ht="13.15" customHeight="1" x14ac:dyDescent="0.25">
      <c r="C11" s="14"/>
    </row>
    <row r="12" spans="2:17" ht="13.15" customHeight="1" x14ac:dyDescent="0.25">
      <c r="C12" s="14"/>
    </row>
    <row r="13" spans="2:17" ht="13.15" customHeight="1" x14ac:dyDescent="0.25">
      <c r="B13" s="20" t="s">
        <v>70</v>
      </c>
      <c r="C13" s="20"/>
    </row>
    <row r="15" spans="2:17" ht="13.15" customHeight="1" x14ac:dyDescent="0.25">
      <c r="C15" s="47" t="s">
        <v>71</v>
      </c>
      <c r="D15" s="39">
        <v>1</v>
      </c>
      <c r="E15" s="39">
        <v>2</v>
      </c>
      <c r="F15" s="39">
        <v>3</v>
      </c>
      <c r="G15" s="39">
        <v>4</v>
      </c>
      <c r="H15" s="39">
        <v>5</v>
      </c>
      <c r="I15" s="39">
        <v>6</v>
      </c>
      <c r="J15" s="39">
        <v>7</v>
      </c>
      <c r="K15" s="39">
        <v>8</v>
      </c>
      <c r="L15" s="39">
        <v>9</v>
      </c>
      <c r="M15" s="39">
        <v>10</v>
      </c>
      <c r="N15" s="39">
        <v>15</v>
      </c>
      <c r="O15" s="39">
        <v>20</v>
      </c>
      <c r="P15" s="39">
        <v>25</v>
      </c>
      <c r="Q15" s="39">
        <v>30</v>
      </c>
    </row>
    <row r="16" spans="2:17" ht="13.15" customHeight="1" x14ac:dyDescent="0.25">
      <c r="B16" s="38" t="s">
        <v>72</v>
      </c>
      <c r="D16" s="39"/>
      <c r="E16" s="39"/>
      <c r="F16" s="39"/>
      <c r="G16" s="39"/>
      <c r="H16" s="39"/>
      <c r="I16" s="39"/>
      <c r="J16" s="39"/>
      <c r="K16" s="39"/>
      <c r="L16" s="39"/>
      <c r="M16" s="39"/>
      <c r="N16" s="39"/>
      <c r="O16" s="39"/>
      <c r="P16" s="39"/>
      <c r="Q16" s="39"/>
    </row>
    <row r="17" spans="2:17" ht="13.15" customHeight="1" x14ac:dyDescent="0.25">
      <c r="B17" s="48">
        <v>2</v>
      </c>
      <c r="D17" s="49">
        <v>0.75600000000000001</v>
      </c>
      <c r="E17" s="49">
        <v>0.48099999999999998</v>
      </c>
      <c r="F17" s="49">
        <v>0.42399999999999999</v>
      </c>
      <c r="G17" s="49">
        <v>0.39600000000000002</v>
      </c>
      <c r="H17" s="49">
        <v>0.38100000000000001</v>
      </c>
      <c r="I17" s="49">
        <v>0.36</v>
      </c>
      <c r="J17" s="49">
        <v>0.34599999999999997</v>
      </c>
      <c r="K17" s="49">
        <v>0.33300000000000002</v>
      </c>
      <c r="L17" s="49">
        <v>0.32300000000000001</v>
      </c>
      <c r="M17" s="49">
        <v>0.318</v>
      </c>
      <c r="N17" s="49">
        <v>0.28899999999999998</v>
      </c>
      <c r="O17" s="49">
        <v>0.29199999999999998</v>
      </c>
      <c r="P17" s="49">
        <v>0.29299999999999998</v>
      </c>
      <c r="Q17" s="49">
        <v>0.29299999999999998</v>
      </c>
    </row>
    <row r="18" spans="2:17" ht="13.15" customHeight="1" x14ac:dyDescent="0.25">
      <c r="B18" s="48">
        <v>3</v>
      </c>
      <c r="D18" s="49">
        <v>0.56499999999999995</v>
      </c>
      <c r="E18" s="49">
        <v>0.40699999999999997</v>
      </c>
      <c r="F18" s="49">
        <v>0.36399999999999999</v>
      </c>
      <c r="G18" s="49">
        <v>0.34</v>
      </c>
      <c r="H18" s="49">
        <v>0.33200000000000002</v>
      </c>
      <c r="I18" s="49">
        <v>0.31900000000000001</v>
      </c>
      <c r="J18" s="49">
        <v>0.308</v>
      </c>
      <c r="K18" s="49">
        <v>0.29699999999999999</v>
      </c>
      <c r="L18" s="49">
        <v>0.28899999999999998</v>
      </c>
      <c r="M18" s="49">
        <v>0.28399999999999997</v>
      </c>
      <c r="N18" s="49">
        <v>0.26900000000000002</v>
      </c>
      <c r="O18" s="49">
        <v>0.27300000000000002</v>
      </c>
      <c r="P18" s="49">
        <v>0.27300000000000002</v>
      </c>
      <c r="Q18" s="49">
        <v>0.27300000000000002</v>
      </c>
    </row>
    <row r="19" spans="2:17" ht="13.15" customHeight="1" x14ac:dyDescent="0.25">
      <c r="B19" s="48">
        <v>4</v>
      </c>
      <c r="D19" s="49">
        <v>0.41599999999999998</v>
      </c>
      <c r="E19" s="49">
        <v>0.33100000000000002</v>
      </c>
      <c r="F19" s="49">
        <v>0.312</v>
      </c>
      <c r="G19" s="49">
        <v>0.30199999999999999</v>
      </c>
      <c r="H19" s="49">
        <v>0.29199999999999998</v>
      </c>
      <c r="I19" s="49">
        <v>0.28199999999999997</v>
      </c>
      <c r="J19" s="49">
        <v>0.27400000000000002</v>
      </c>
      <c r="K19" s="49">
        <v>0.26600000000000001</v>
      </c>
      <c r="L19" s="49">
        <v>0.26100000000000001</v>
      </c>
      <c r="M19" s="49">
        <v>0.25800000000000001</v>
      </c>
      <c r="N19" s="49">
        <v>0.252</v>
      </c>
      <c r="O19" s="49">
        <v>0.254</v>
      </c>
      <c r="P19" s="49">
        <v>0.254</v>
      </c>
      <c r="Q19" s="49">
        <v>0.252</v>
      </c>
    </row>
    <row r="20" spans="2:17" ht="13.15" customHeight="1" x14ac:dyDescent="0.25">
      <c r="B20" s="48">
        <v>5</v>
      </c>
      <c r="D20" s="49">
        <v>0.33600000000000002</v>
      </c>
      <c r="E20" s="49">
        <v>0.28699999999999998</v>
      </c>
      <c r="F20" s="49">
        <v>0.27500000000000002</v>
      </c>
      <c r="G20" s="49">
        <v>0.26800000000000002</v>
      </c>
      <c r="H20" s="49">
        <v>0.26200000000000001</v>
      </c>
      <c r="I20" s="49">
        <v>0.255</v>
      </c>
      <c r="J20" s="49">
        <v>0.249</v>
      </c>
      <c r="K20" s="49">
        <v>0.245</v>
      </c>
      <c r="L20" s="49">
        <v>0.24199999999999999</v>
      </c>
      <c r="M20" s="49">
        <v>0.24099999999999999</v>
      </c>
      <c r="N20" s="49">
        <v>0.23899999999999999</v>
      </c>
      <c r="O20" s="49">
        <v>0.23899999999999999</v>
      </c>
      <c r="P20" s="49">
        <v>0.23899999999999999</v>
      </c>
      <c r="Q20" s="49">
        <v>0.23499999999999999</v>
      </c>
    </row>
    <row r="21" spans="2:17" ht="13.15" customHeight="1" x14ac:dyDescent="0.25">
      <c r="B21" s="48">
        <v>7</v>
      </c>
      <c r="D21" s="49">
        <v>0.247</v>
      </c>
      <c r="E21" s="49">
        <v>0.22900000000000001</v>
      </c>
      <c r="F21" s="49">
        <v>0.22500000000000001</v>
      </c>
      <c r="G21" s="49">
        <v>0.22</v>
      </c>
      <c r="H21" s="49">
        <v>0.216</v>
      </c>
      <c r="I21" s="49">
        <v>0.218</v>
      </c>
      <c r="J21" s="49">
        <v>0.22</v>
      </c>
      <c r="K21" s="49">
        <v>0.221</v>
      </c>
      <c r="L21" s="49">
        <v>0.221</v>
      </c>
      <c r="M21" s="49">
        <v>0.223</v>
      </c>
      <c r="N21" s="49">
        <v>0.219</v>
      </c>
      <c r="O21" s="49">
        <v>0.217</v>
      </c>
      <c r="P21" s="49">
        <v>0.214</v>
      </c>
      <c r="Q21" s="49">
        <v>0.20799999999999999</v>
      </c>
    </row>
    <row r="22" spans="2:17" ht="13.15" customHeight="1" x14ac:dyDescent="0.25">
      <c r="B22" s="48">
        <v>10</v>
      </c>
      <c r="D22" s="49">
        <v>0.217</v>
      </c>
      <c r="E22" s="49">
        <v>0.21</v>
      </c>
      <c r="F22" s="49">
        <v>0.20799999999999999</v>
      </c>
      <c r="G22" s="49">
        <v>0.21099999999999999</v>
      </c>
      <c r="H22" s="49">
        <v>0.215</v>
      </c>
      <c r="I22" s="49">
        <v>0.214</v>
      </c>
      <c r="J22" s="49">
        <v>0.214</v>
      </c>
      <c r="K22" s="49">
        <v>0.215</v>
      </c>
      <c r="L22" s="49">
        <v>0.217</v>
      </c>
      <c r="M22" s="49">
        <v>0.221</v>
      </c>
      <c r="N22" s="49">
        <v>0.20399999999999999</v>
      </c>
      <c r="O22" s="49">
        <v>0.19700000000000001</v>
      </c>
      <c r="P22" s="49">
        <v>0.187</v>
      </c>
      <c r="Q22" s="49">
        <v>0.17699999999999999</v>
      </c>
    </row>
    <row r="23" spans="2:17" ht="13.15" customHeight="1" x14ac:dyDescent="0.25">
      <c r="B23" s="48">
        <v>15</v>
      </c>
      <c r="D23" s="49">
        <v>0.19</v>
      </c>
      <c r="E23" s="49">
        <v>0.19400000000000001</v>
      </c>
      <c r="F23" s="49">
        <v>0.20300000000000001</v>
      </c>
      <c r="G23" s="49">
        <v>0.20799999999999999</v>
      </c>
      <c r="H23" s="49">
        <v>0.183</v>
      </c>
      <c r="I23" s="49">
        <v>0.189</v>
      </c>
      <c r="J23" s="49">
        <v>0.19500000000000001</v>
      </c>
      <c r="K23" s="49">
        <v>0.20200000000000001</v>
      </c>
      <c r="L23" s="49">
        <v>0.20799999999999999</v>
      </c>
      <c r="M23" s="49">
        <v>0.21199999999999999</v>
      </c>
      <c r="N23" s="49">
        <v>0.19900000000000001</v>
      </c>
      <c r="O23" s="49">
        <v>0.17499999999999999</v>
      </c>
      <c r="P23" s="49">
        <v>0.156</v>
      </c>
      <c r="Q23" s="49">
        <v>0.14699999999999999</v>
      </c>
    </row>
    <row r="24" spans="2:17" ht="13.15" customHeight="1" x14ac:dyDescent="0.25">
      <c r="B24" s="48">
        <v>20</v>
      </c>
      <c r="D24" s="49">
        <v>0.184</v>
      </c>
      <c r="E24" s="49">
        <v>0.188</v>
      </c>
      <c r="F24" s="49">
        <v>0.188</v>
      </c>
      <c r="G24" s="49">
        <v>0.186</v>
      </c>
      <c r="H24" s="49">
        <v>0.20699999999999999</v>
      </c>
      <c r="I24" s="49">
        <v>0.20699999999999999</v>
      </c>
      <c r="J24" s="49">
        <v>0.20799999999999999</v>
      </c>
      <c r="K24" s="49">
        <v>0.20699999999999999</v>
      </c>
      <c r="L24" s="49">
        <v>0.20699999999999999</v>
      </c>
      <c r="M24" s="49">
        <v>0.20499999999999999</v>
      </c>
      <c r="N24" s="49">
        <v>0.17</v>
      </c>
      <c r="O24" s="49">
        <v>0.14199999999999999</v>
      </c>
      <c r="P24" s="49">
        <v>0.128</v>
      </c>
      <c r="Q24" s="49">
        <v>0.12</v>
      </c>
    </row>
    <row r="25" spans="2:17" ht="13.15" customHeight="1" x14ac:dyDescent="0.25">
      <c r="B25" s="48">
        <v>25</v>
      </c>
      <c r="D25" s="49">
        <v>0.188</v>
      </c>
      <c r="E25" s="49">
        <v>0.17899999999999999</v>
      </c>
      <c r="F25" s="49">
        <v>0.17699999999999999</v>
      </c>
      <c r="G25" s="49">
        <v>0.17899999999999999</v>
      </c>
      <c r="H25" s="49">
        <v>0.182</v>
      </c>
      <c r="I25" s="49">
        <v>0.18</v>
      </c>
      <c r="J25" s="49">
        <v>0.17799999999999999</v>
      </c>
      <c r="K25" s="49">
        <v>0.17499999999999999</v>
      </c>
      <c r="L25" s="49">
        <v>0.17199999999999999</v>
      </c>
      <c r="M25" s="49">
        <v>0.16800000000000001</v>
      </c>
      <c r="N25" s="49">
        <v>0.13200000000000001</v>
      </c>
      <c r="O25" s="49">
        <v>0.111</v>
      </c>
      <c r="P25" s="49">
        <v>0.10299999999999999</v>
      </c>
      <c r="Q25" s="49">
        <v>9.5000000000000001E-2</v>
      </c>
    </row>
    <row r="26" spans="2:17" ht="13.15" customHeight="1" x14ac:dyDescent="0.25">
      <c r="B26" s="48">
        <v>30</v>
      </c>
      <c r="D26" s="49">
        <v>0.16200000000000001</v>
      </c>
      <c r="E26" s="49">
        <v>0.14599999999999999</v>
      </c>
      <c r="F26" s="49">
        <v>0.14099999999999999</v>
      </c>
      <c r="G26" s="49">
        <v>0.13700000000000001</v>
      </c>
      <c r="H26" s="49">
        <v>0.13100000000000001</v>
      </c>
      <c r="I26" s="49">
        <v>0.128</v>
      </c>
      <c r="J26" s="49">
        <v>0.126</v>
      </c>
      <c r="K26" s="49">
        <v>0.124</v>
      </c>
      <c r="L26" s="49">
        <v>0.124</v>
      </c>
      <c r="M26" s="49">
        <v>0.125</v>
      </c>
      <c r="N26" s="49">
        <v>0.10100000000000001</v>
      </c>
      <c r="O26" s="49">
        <v>8.8999999999999996E-2</v>
      </c>
      <c r="P26" s="49">
        <v>8.2000000000000003E-2</v>
      </c>
      <c r="Q26" s="49">
        <v>7.8E-2</v>
      </c>
    </row>
  </sheetData>
  <pageMargins left="0.78749999999999998" right="0.78749999999999998" top="1.0249999999999999" bottom="1.0249999999999999" header="0.78749999999999998" footer="0.78749999999999998"/>
  <pageSetup paperSize="0" scale="0" firstPageNumber="0" orientation="portrait" usePrinterDefaults="0" horizontalDpi="0" verticalDpi="0" copies="0"/>
  <headerFooter>
    <oddHeader>&amp;C&amp;A</oddHeader>
    <oddFooter>&amp;CPage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U65538"/>
  <sheetViews>
    <sheetView zoomScale="88" zoomScaleNormal="88" workbookViewId="0"/>
  </sheetViews>
  <sheetFormatPr baseColWidth="10" defaultColWidth="8.7265625" defaultRowHeight="12.5" x14ac:dyDescent="0.25"/>
  <cols>
    <col min="1" max="1" width="5" style="14"/>
    <col min="2" max="5" width="15.7265625" style="14"/>
    <col min="6" max="6" width="12.90625" style="14"/>
    <col min="7" max="7" width="5" style="14"/>
    <col min="8" max="8" width="15.7265625" style="14"/>
    <col min="9" max="9" width="5.08984375" style="14"/>
    <col min="10" max="12" width="15.7265625" style="14"/>
    <col min="13" max="13" width="5.08984375" style="14"/>
    <col min="14" max="15" width="15.7265625" style="14"/>
    <col min="16" max="17" width="15.7265625" style="34"/>
    <col min="18" max="253" width="15.7265625" style="14"/>
    <col min="254" max="1025" width="11.54296875"/>
  </cols>
  <sheetData>
    <row r="2" spans="2:255" ht="13.15" customHeight="1" x14ac:dyDescent="0.25">
      <c r="B2" s="16" t="s">
        <v>73</v>
      </c>
    </row>
    <row r="3" spans="2:255" ht="13.15" customHeight="1" x14ac:dyDescent="0.25">
      <c r="B3" s="50"/>
      <c r="J3" s="51" t="s">
        <v>74</v>
      </c>
      <c r="N3" s="51" t="s">
        <v>75</v>
      </c>
      <c r="P3" s="51" t="s">
        <v>76</v>
      </c>
    </row>
    <row r="5" spans="2:255" ht="13.15" customHeight="1" x14ac:dyDescent="0.25">
      <c r="B5" s="20" t="s">
        <v>77</v>
      </c>
      <c r="C5" s="20"/>
    </row>
    <row r="6" spans="2:255" ht="13.15" customHeight="1" x14ac:dyDescent="0.25">
      <c r="B6" s="41" t="str">
        <f>[1]!OBCALL("calib short period",obLibs&amp;"net.finmath.time.TimeDiscretization$ShortPeriodLocation","valueOf",[1]!obMake("","String",C6))</f>
        <v>calib short period 
[73735]</v>
      </c>
      <c r="C6" s="41" t="s">
        <v>78</v>
      </c>
    </row>
    <row r="7" spans="2:255" ht="13.15" customHeight="1" x14ac:dyDescent="0.25">
      <c r="B7" s="14" t="s">
        <v>79</v>
      </c>
      <c r="C7" s="52">
        <v>0</v>
      </c>
    </row>
    <row r="8" spans="2:255" ht="13.15" customHeight="1" x14ac:dyDescent="0.25">
      <c r="B8" s="14" t="s">
        <v>80</v>
      </c>
      <c r="C8" s="35" t="b">
        <v>1</v>
      </c>
    </row>
    <row r="9" spans="2:255" ht="13.15" customHeight="1" x14ac:dyDescent="0.25">
      <c r="B9" s="14" t="s">
        <v>81</v>
      </c>
      <c r="C9" s="53" t="b">
        <f>AND(C8,NOT(LIBORMarketModel!J33),LIBORMarketModel!J32="LOGNORMAL")</f>
        <v>1</v>
      </c>
      <c r="P9" s="47" t="s">
        <v>82</v>
      </c>
      <c r="Q9" s="54">
        <f>SQRT(SUMPRODUCT(Q13:Q112,Q13:Q112)/COUNT(P13:P112))</f>
        <v>5.0032697695109769E-2</v>
      </c>
    </row>
    <row r="10" spans="2:255" ht="13.15" customHeight="1" x14ac:dyDescent="0.25">
      <c r="B10" s="14" t="s">
        <v>83</v>
      </c>
      <c r="C10" s="55" t="str">
        <f>IF(C9,"SwaptionAnalyticApproximation","SwaptionSimple")</f>
        <v>SwaptionAnalyticApproximation</v>
      </c>
      <c r="Q10" s="34">
        <f>COUNT(P13:P112)</f>
        <v>72</v>
      </c>
    </row>
    <row r="11" spans="2:255" ht="13.15" customHeight="1" x14ac:dyDescent="0.25">
      <c r="C11" s="56"/>
    </row>
    <row r="12" spans="2:255" ht="13.15" customHeight="1" x14ac:dyDescent="0.25">
      <c r="B12" s="57" t="s">
        <v>84</v>
      </c>
      <c r="C12" s="57" t="s">
        <v>85</v>
      </c>
      <c r="D12" s="57" t="s">
        <v>86</v>
      </c>
      <c r="E12" s="57" t="s">
        <v>87</v>
      </c>
      <c r="F12" s="58" t="s">
        <v>88</v>
      </c>
      <c r="G12" s="34"/>
      <c r="H12" s="57" t="s">
        <v>89</v>
      </c>
      <c r="I12" s="34"/>
      <c r="J12" s="58" t="s">
        <v>90</v>
      </c>
      <c r="K12" s="57" t="s">
        <v>91</v>
      </c>
      <c r="L12" s="57" t="s">
        <v>92</v>
      </c>
      <c r="M12" s="34"/>
      <c r="N12" s="57" t="s">
        <v>93</v>
      </c>
      <c r="P12" s="57" t="s">
        <v>94</v>
      </c>
      <c r="Q12" s="57" t="s">
        <v>95</v>
      </c>
    </row>
    <row r="13" spans="2:255" ht="13.15" customHeight="1" x14ac:dyDescent="0.25">
      <c r="B13" s="59">
        <v>2</v>
      </c>
      <c r="C13" s="59">
        <v>1</v>
      </c>
      <c r="D13" s="34">
        <v>1</v>
      </c>
      <c r="E13" s="60">
        <f t="shared" ref="E13:E44" si="0">H13</f>
        <v>8.3515191886973997E-3</v>
      </c>
      <c r="F13" s="60" t="str">
        <f>[1]!obMake("calib swap tenor-"&amp;ROW(),obLibs&amp;"net.finmath.time.TimeDiscretization",[1]!obMake("","double",B13),[1]!obMake("","double",B13+C13),[1]!obMake("","double",D13),$B$6)</f>
        <v>calib swap tenor-13 
[75136]</v>
      </c>
      <c r="G13" s="60"/>
      <c r="H13" s="60">
        <f>[1]!OBGET([1]!OBCALL("","net.finmath.marketdata.products.Swap","getForwardSwapRate",F13,F13,'Rate Curve Data'!$E$17))</f>
        <v>8.3515191886973997E-3</v>
      </c>
      <c r="I13" s="60"/>
      <c r="J13" s="60" t="str">
        <f>[1]!OBCALL("calibSwaption-"&amp;ROW(),obLibs&amp;"net.finmath.montecarlo.interestrate.products.SwaptionFactory","createSwaption",[1]!obMake("","String",$C$10),[1]!obMake("","double",E13),F13,[1]!obMake("","String","VOLATILITY"))</f>
        <v>calibSwaption-13 
[76481]</v>
      </c>
      <c r="K13" s="60">
        <f>IFERROR([1]!OBGET([1]!OBCALL("",'Swaption Data'!$B$10,"getVolatility",[1]!obMake("","double",B13),[1]!obMake("","double",C13))),NA())</f>
        <v>0.75600000000000001</v>
      </c>
      <c r="L13" s="61">
        <v>1</v>
      </c>
      <c r="M13" s="34"/>
      <c r="N13" s="61" t="str">
        <f>[1]!obMake("calibItem-"&amp;ROW(),obLibs&amp;"net.finmath.montecarlo.interestrate.LIBORMarketModel$CalibrationItem",J13,[1]!obMake("","double",K13),[1]!obMake("","double",L13))</f>
        <v>calibItem-13 
[76994]</v>
      </c>
      <c r="O13" s="61"/>
      <c r="P13" s="54">
        <f>[1]!OBGET([1]!OBCALL("calibSwaptionValue-"&amp;ROW(),J13,"getValue",LIBORMarketModel!$M$28))</f>
        <v>0.56213894915834428</v>
      </c>
      <c r="Q13" s="54">
        <f t="shared" ref="Q13:Q44" si="1">IF(ISERROR(P13),0,K13-P13)*L13</f>
        <v>0.19386105084165572</v>
      </c>
      <c r="IT13" s="14"/>
      <c r="IU13" s="14"/>
    </row>
    <row r="14" spans="2:255" ht="13.15" customHeight="1" x14ac:dyDescent="0.25">
      <c r="B14" s="59">
        <v>3</v>
      </c>
      <c r="C14" s="59">
        <v>2</v>
      </c>
      <c r="D14" s="34">
        <v>1</v>
      </c>
      <c r="E14" s="60">
        <f t="shared" si="0"/>
        <v>1.3610686496453694E-2</v>
      </c>
      <c r="F14" s="60" t="str">
        <f>[1]!obMake("calib swap tenor-"&amp;ROW(),obLibs&amp;"net.finmath.time.TimeDiscretization",[1]!obMake("","double",B14),[1]!obMake("","double",B14+C14),[1]!obMake("","double",D14),$B$6)</f>
        <v>calib swap tenor-14 
[75056]</v>
      </c>
      <c r="G14" s="60"/>
      <c r="H14" s="60">
        <f>[1]!OBGET([1]!OBCALL("","net.finmath.marketdata.products.Swap","getForwardSwapRate",F14,F14,'Rate Curve Data'!$E$17))</f>
        <v>1.3610686496453694E-2</v>
      </c>
      <c r="I14" s="60"/>
      <c r="J14" s="60" t="str">
        <f>[1]!OBCALL("calibSwaption-"&amp;ROW(),obLibs&amp;"net.finmath.montecarlo.interestrate.products.SwaptionFactory","createSwaption",[1]!obMake("","String",$C$10),[1]!obMake("","double",E14),F14,[1]!obMake("","String","VOLATILITY"))</f>
        <v>calibSwaption-14 
[76497]</v>
      </c>
      <c r="K14" s="60">
        <f>IFERROR([1]!OBGET([1]!OBCALL("",'Swaption Data'!$B$10,"getVolatility",[1]!obMake("","double",B14),[1]!obMake("","double",C14))),NA())</f>
        <v>0.40699999999999997</v>
      </c>
      <c r="L14" s="61">
        <v>1</v>
      </c>
      <c r="M14" s="34"/>
      <c r="N14" s="61" t="str">
        <f>[1]!obMake("calibItem-"&amp;ROW(),obLibs&amp;"net.finmath.montecarlo.interestrate.LIBORMarketModel$CalibrationItem",J14,[1]!obMake("","double",K14),[1]!obMake("","double",L14))</f>
        <v>calibItem-14 
[77006]</v>
      </c>
      <c r="O14" s="61"/>
      <c r="P14" s="54">
        <f>[1]!OBGET([1]!OBCALL("calibSwaptionValue-"&amp;ROW(),J14,"getValue",LIBORMarketModel!$M$28))</f>
        <v>0.39696943605416823</v>
      </c>
      <c r="Q14" s="54">
        <f t="shared" si="1"/>
        <v>1.0030563945831739E-2</v>
      </c>
    </row>
    <row r="15" spans="2:255" ht="13.15" customHeight="1" x14ac:dyDescent="0.25">
      <c r="B15" s="59">
        <v>4</v>
      </c>
      <c r="C15" s="59">
        <v>3</v>
      </c>
      <c r="D15" s="34">
        <v>1</v>
      </c>
      <c r="E15" s="60">
        <f t="shared" si="0"/>
        <v>1.9827697629465728E-2</v>
      </c>
      <c r="F15" s="60" t="str">
        <f>[1]!obMake("calib swap tenor-"&amp;ROW(),obLibs&amp;"net.finmath.time.TimeDiscretization",[1]!obMake("","double",B15),[1]!obMake("","double",B15+C15),[1]!obMake("","double",D15),$B$6)</f>
        <v>calib swap tenor-15 
[74786]</v>
      </c>
      <c r="G15" s="60"/>
      <c r="H15" s="60">
        <f>[1]!OBGET([1]!OBCALL("","net.finmath.marketdata.products.Swap","getForwardSwapRate",F15,F15,'Rate Curve Data'!$E$17))</f>
        <v>1.9827697629465728E-2</v>
      </c>
      <c r="I15" s="60"/>
      <c r="J15" s="60" t="str">
        <f>[1]!OBCALL("calibSwaption-"&amp;ROW(),obLibs&amp;"net.finmath.montecarlo.interestrate.products.SwaptionFactory","createSwaption",[1]!obMake("","String",$C$10),[1]!obMake("","double",E15),F15,[1]!obMake("","String","VOLATILITY"))</f>
        <v>calibSwaption-15 
[76377]</v>
      </c>
      <c r="K15" s="60">
        <f>IFERROR([1]!OBGET([1]!OBCALL("",'Swaption Data'!$B$10,"getVolatility",[1]!obMake("","double",B15),[1]!obMake("","double",C15))),NA())</f>
        <v>0.312</v>
      </c>
      <c r="L15" s="61">
        <v>1</v>
      </c>
      <c r="M15" s="34"/>
      <c r="N15" s="61" t="str">
        <f>[1]!obMake("calibItem-"&amp;ROW(),obLibs&amp;"net.finmath.montecarlo.interestrate.LIBORMarketModel$CalibrationItem",J15,[1]!obMake("","double",K15),[1]!obMake("","double",L15))</f>
        <v>calibItem-15 
[76976]</v>
      </c>
      <c r="O15" s="61"/>
      <c r="P15" s="54">
        <f>[1]!OBGET([1]!OBCALL("calibSwaptionValue-"&amp;ROW(),J15,"getValue",LIBORMarketModel!$M$28))</f>
        <v>0.31792008123544613</v>
      </c>
      <c r="Q15" s="54">
        <f t="shared" si="1"/>
        <v>-5.9200812354461285E-3</v>
      </c>
    </row>
    <row r="16" spans="2:255" ht="13.15" customHeight="1" x14ac:dyDescent="0.25">
      <c r="B16" s="59">
        <v>5</v>
      </c>
      <c r="C16" s="59">
        <v>4</v>
      </c>
      <c r="D16" s="34">
        <v>1</v>
      </c>
      <c r="E16" s="60">
        <f t="shared" si="0"/>
        <v>2.3682291700440315E-2</v>
      </c>
      <c r="F16" s="60" t="str">
        <f>[1]!obMake("calib swap tenor-"&amp;ROW(),obLibs&amp;"net.finmath.time.TimeDiscretization",[1]!obMake("","double",B16),[1]!obMake("","double",B16+C16),[1]!obMake("","double",D16),$B$6)</f>
        <v>calib swap tenor-16 
[74936]</v>
      </c>
      <c r="G16" s="60"/>
      <c r="H16" s="60">
        <f>[1]!OBGET([1]!OBCALL("","net.finmath.marketdata.products.Swap","getForwardSwapRate",F16,F16,'Rate Curve Data'!$E$17))</f>
        <v>2.3682291700440315E-2</v>
      </c>
      <c r="I16" s="60"/>
      <c r="J16" s="60" t="str">
        <f>[1]!OBCALL("calibSwaption-"&amp;ROW(),obLibs&amp;"net.finmath.montecarlo.interestrate.products.SwaptionFactory","createSwaption",[1]!obMake("","String",$C$10),[1]!obMake("","double",E16),F16,[1]!obMake("","String","VOLATILITY"))</f>
        <v>calibSwaption-16 
[76325]</v>
      </c>
      <c r="K16" s="60">
        <f>IFERROR([1]!OBGET([1]!OBCALL("",'Swaption Data'!$B$10,"getVolatility",[1]!obMake("","double",B16),[1]!obMake("","double",C16))),NA())</f>
        <v>0.26800000000000002</v>
      </c>
      <c r="L16" s="61">
        <v>1</v>
      </c>
      <c r="M16" s="34"/>
      <c r="N16" s="61" t="str">
        <f>[1]!obMake("calibItem-"&amp;ROW(),obLibs&amp;"net.finmath.montecarlo.interestrate.LIBORMarketModel$CalibrationItem",J16,[1]!obMake("","double",K16),[1]!obMake("","double",L16))</f>
        <v>calibItem-16 
[76937]</v>
      </c>
      <c r="O16" s="61"/>
      <c r="P16" s="54">
        <f>[1]!OBGET([1]!OBCALL("calibSwaptionValue-"&amp;ROW(),J16,"getValue",LIBORMarketModel!$M$28))</f>
        <v>0.27594025883687956</v>
      </c>
      <c r="Q16" s="54">
        <f t="shared" si="1"/>
        <v>-7.9402588368795435E-3</v>
      </c>
    </row>
    <row r="17" spans="2:17" ht="13.15" customHeight="1" x14ac:dyDescent="0.25">
      <c r="B17" s="59">
        <v>7</v>
      </c>
      <c r="C17" s="59">
        <v>5</v>
      </c>
      <c r="D17" s="34">
        <v>1</v>
      </c>
      <c r="E17" s="60">
        <f t="shared" si="0"/>
        <v>2.7618874256778253E-2</v>
      </c>
      <c r="F17" s="60" t="str">
        <f>[1]!obMake("calib swap tenor-"&amp;ROW(),obLibs&amp;"net.finmath.time.TimeDiscretization",[1]!obMake("","double",B17),[1]!obMake("","double",B17+C17),[1]!obMake("","double",D17),$B$6)</f>
        <v>calib swap tenor-17 
[74881]</v>
      </c>
      <c r="G17" s="60"/>
      <c r="H17" s="60">
        <f>[1]!OBGET([1]!OBCALL("","net.finmath.marketdata.products.Swap","getForwardSwapRate",F17,F17,'Rate Curve Data'!$E$17))</f>
        <v>2.7618874256778253E-2</v>
      </c>
      <c r="I17" s="60"/>
      <c r="J17" s="60" t="str">
        <f>[1]!OBCALL("calibSwaption-"&amp;ROW(),obLibs&amp;"net.finmath.montecarlo.interestrate.products.SwaptionFactory","createSwaption",[1]!obMake("","String",$C$10),[1]!obMake("","double",E17),F17,[1]!obMake("","String","VOLATILITY"))</f>
        <v>calibSwaption-17 
[76281]</v>
      </c>
      <c r="K17" s="60">
        <f>IFERROR([1]!OBGET([1]!OBCALL("",'Swaption Data'!$B$10,"getVolatility",[1]!obMake("","double",B17),[1]!obMake("","double",C17))),NA())</f>
        <v>0.216</v>
      </c>
      <c r="L17" s="61">
        <v>1</v>
      </c>
      <c r="M17" s="34"/>
      <c r="N17" s="61" t="str">
        <f>[1]!obMake("calibItem-"&amp;ROW(),obLibs&amp;"net.finmath.montecarlo.interestrate.LIBORMarketModel$CalibrationItem",J17,[1]!obMake("","double",K17),[1]!obMake("","double",L17))</f>
        <v>calibItem-17 
[76904]</v>
      </c>
      <c r="O17" s="61"/>
      <c r="P17" s="54">
        <f>[1]!OBGET([1]!OBCALL("calibSwaptionValue-"&amp;ROW(),J17,"getValue",LIBORMarketModel!$M$28))</f>
        <v>0.23891768758671969</v>
      </c>
      <c r="Q17" s="54">
        <f t="shared" si="1"/>
        <v>-2.2917687586719693E-2</v>
      </c>
    </row>
    <row r="18" spans="2:17" ht="13.15" customHeight="1" x14ac:dyDescent="0.25">
      <c r="B18" s="59">
        <v>10</v>
      </c>
      <c r="C18" s="59">
        <v>6</v>
      </c>
      <c r="D18" s="34">
        <v>1</v>
      </c>
      <c r="E18" s="60">
        <f t="shared" si="0"/>
        <v>2.9089315459414497E-2</v>
      </c>
      <c r="F18" s="60" t="str">
        <f>[1]!obMake("calib swap tenor-"&amp;ROW(),obLibs&amp;"net.finmath.time.TimeDiscretization",[1]!obMake("","double",B18),[1]!obMake("","double",B18+C18),[1]!obMake("","double",D18),$B$6)</f>
        <v>calib swap tenor-18 
[74811]</v>
      </c>
      <c r="G18" s="60"/>
      <c r="H18" s="60">
        <f>[1]!OBGET([1]!OBCALL("","net.finmath.marketdata.products.Swap","getForwardSwapRate",F18,F18,'Rate Curve Data'!$E$17))</f>
        <v>2.9089315459414497E-2</v>
      </c>
      <c r="I18" s="60"/>
      <c r="J18" s="60" t="str">
        <f>[1]!OBCALL("calibSwaption-"&amp;ROW(),obLibs&amp;"net.finmath.montecarlo.interestrate.products.SwaptionFactory","createSwaption",[1]!obMake("","String",$C$10),[1]!obMake("","double",E18),F18,[1]!obMake("","String","VOLATILITY"))</f>
        <v>calibSwaption-18 
[76669]</v>
      </c>
      <c r="K18" s="60">
        <f>IFERROR([1]!OBGET([1]!OBCALL("",'Swaption Data'!$B$10,"getVolatility",[1]!obMake("","double",B18),[1]!obMake("","double",C18))),NA())</f>
        <v>0.214</v>
      </c>
      <c r="L18" s="61">
        <v>1</v>
      </c>
      <c r="M18" s="34"/>
      <c r="N18" s="61" t="str">
        <f>[1]!obMake("calibItem-"&amp;ROW(),obLibs&amp;"net.finmath.montecarlo.interestrate.LIBORMarketModel$CalibrationItem",J18,[1]!obMake("","double",K18),[1]!obMake("","double",L18))</f>
        <v>calibItem-18 
[77075]</v>
      </c>
      <c r="O18" s="61"/>
      <c r="P18" s="54">
        <f>[1]!OBGET([1]!OBCALL("calibSwaptionValue-"&amp;ROW(),J18,"getValue",LIBORMarketModel!$M$28))</f>
        <v>0.22040252115589473</v>
      </c>
      <c r="Q18" s="54">
        <f t="shared" si="1"/>
        <v>-6.4025211558947359E-3</v>
      </c>
    </row>
    <row r="19" spans="2:17" ht="13.15" customHeight="1" x14ac:dyDescent="0.25">
      <c r="B19" s="59">
        <v>15</v>
      </c>
      <c r="C19" s="59">
        <v>7</v>
      </c>
      <c r="D19" s="34">
        <v>1</v>
      </c>
      <c r="E19" s="60">
        <f t="shared" si="0"/>
        <v>2.4163837535815268E-2</v>
      </c>
      <c r="F19" s="60" t="str">
        <f>[1]!obMake("calib swap tenor-"&amp;ROW(),obLibs&amp;"net.finmath.time.TimeDiscretization",[1]!obMake("","double",B19),[1]!obMake("","double",B19+C19),[1]!obMake("","double",D19),$B$6)</f>
        <v>calib swap tenor-19 
[75006]</v>
      </c>
      <c r="G19" s="60"/>
      <c r="H19" s="60">
        <f>[1]!OBGET([1]!OBCALL("","net.finmath.marketdata.products.Swap","getForwardSwapRate",F19,F19,'Rate Curve Data'!$E$17))</f>
        <v>2.4163837535815268E-2</v>
      </c>
      <c r="I19" s="60"/>
      <c r="J19" s="60" t="str">
        <f>[1]!OBCALL("calibSwaption-"&amp;ROW(),obLibs&amp;"net.finmath.montecarlo.interestrate.products.SwaptionFactory","createSwaption",[1]!obMake("","String",$C$10),[1]!obMake("","double",E19),F19,[1]!obMake("","String","VOLATILITY"))</f>
        <v>calibSwaption-19 
[76777]</v>
      </c>
      <c r="K19" s="60">
        <f>IFERROR([1]!OBGET([1]!OBCALL("",'Swaption Data'!$B$10,"getVolatility",[1]!obMake("","double",B19),[1]!obMake("","double",C19))),NA())</f>
        <v>0.19500000000000001</v>
      </c>
      <c r="L19" s="61">
        <v>1</v>
      </c>
      <c r="M19" s="34"/>
      <c r="N19" s="61" t="str">
        <f>[1]!obMake("calibItem-"&amp;ROW(),obLibs&amp;"net.finmath.montecarlo.interestrate.LIBORMarketModel$CalibrationItem",J19,[1]!obMake("","double",K19),[1]!obMake("","double",L19))</f>
        <v>calibItem-19 
[77114]</v>
      </c>
      <c r="O19" s="61"/>
      <c r="P19" s="54">
        <f>[1]!OBGET([1]!OBCALL("calibSwaptionValue-"&amp;ROW(),J19,"getValue",LIBORMarketModel!$M$28))</f>
        <v>0.20370812212968648</v>
      </c>
      <c r="Q19" s="54">
        <f t="shared" si="1"/>
        <v>-8.7081221296864686E-3</v>
      </c>
    </row>
    <row r="20" spans="2:17" ht="13.15" customHeight="1" x14ac:dyDescent="0.25">
      <c r="B20" s="59">
        <v>20</v>
      </c>
      <c r="C20" s="59">
        <v>8</v>
      </c>
      <c r="D20" s="34">
        <v>1</v>
      </c>
      <c r="E20" s="60">
        <f t="shared" si="0"/>
        <v>2.2763296787461449E-2</v>
      </c>
      <c r="F20" s="60" t="str">
        <f>[1]!obMake("calib swap tenor-"&amp;ROW(),obLibs&amp;"net.finmath.time.TimeDiscretization",[1]!obMake("","double",B20),[1]!obMake("","double",B20+C20),[1]!obMake("","double",D20),$B$6)</f>
        <v>calib swap tenor-20 
[73855]</v>
      </c>
      <c r="G20" s="60"/>
      <c r="H20" s="60">
        <f>[1]!OBGET([1]!OBCALL("","net.finmath.marketdata.products.Swap","getForwardSwapRate",F20,F20,'Rate Curve Data'!$E$17))</f>
        <v>2.2763296787461449E-2</v>
      </c>
      <c r="I20" s="60"/>
      <c r="J20" s="60" t="str">
        <f>[1]!OBCALL("calibSwaption-"&amp;ROW(),obLibs&amp;"net.finmath.montecarlo.interestrate.products.SwaptionFactory","createSwaption",[1]!obMake("","String",$C$10),[1]!obMake("","double",E20),F20,[1]!obMake("","String","VOLATILITY"))</f>
        <v>calibSwaption-20 
[76753]</v>
      </c>
      <c r="K20" s="60">
        <f>IFERROR([1]!OBGET([1]!OBCALL("",'Swaption Data'!$B$10,"getVolatility",[1]!obMake("","double",B20),[1]!obMake("","double",C20))),NA())</f>
        <v>0.20699999999999999</v>
      </c>
      <c r="L20" s="61">
        <v>1</v>
      </c>
      <c r="M20" s="34"/>
      <c r="N20" s="61" t="str">
        <f>[1]!obMake("calibItem-"&amp;ROW(),obLibs&amp;"net.finmath.montecarlo.interestrate.LIBORMarketModel$CalibrationItem",J20,[1]!obMake("","double",K20),[1]!obMake("","double",L20))</f>
        <v>calibItem-20 
[77096]</v>
      </c>
      <c r="O20" s="61"/>
      <c r="P20" s="54" t="e">
        <f>[1]!OBGET([1]!OBCALL("calibSwaptionValue-"&amp;ROW(),J20,"getValue",LIBORMarketModel!$M$28))</f>
        <v>#VALUE!</v>
      </c>
      <c r="Q20" s="54">
        <f t="shared" si="1"/>
        <v>0</v>
      </c>
    </row>
    <row r="21" spans="2:17" ht="13.15" customHeight="1" x14ac:dyDescent="0.25">
      <c r="B21" s="59">
        <v>25</v>
      </c>
      <c r="C21" s="59">
        <v>9</v>
      </c>
      <c r="D21" s="34">
        <v>1</v>
      </c>
      <c r="E21" s="60">
        <f t="shared" si="0"/>
        <v>2.620356313687041E-2</v>
      </c>
      <c r="F21" s="60" t="str">
        <f>[1]!obMake("calib swap tenor-"&amp;ROW(),obLibs&amp;"net.finmath.time.TimeDiscretization",[1]!obMake("","double",B21),[1]!obMake("","double",B21+C21),[1]!obMake("","double",D21),$B$6)</f>
        <v>calib swap tenor-21 
[75141]</v>
      </c>
      <c r="G21" s="60"/>
      <c r="H21" s="60">
        <f>[1]!OBGET([1]!OBCALL("","net.finmath.marketdata.products.Swap","getForwardSwapRate",F21,F21,'Rate Curve Data'!$E$17))</f>
        <v>2.620356313687041E-2</v>
      </c>
      <c r="I21" s="60"/>
      <c r="J21" s="60" t="str">
        <f>[1]!OBCALL("calibSwaption-"&amp;ROW(),obLibs&amp;"net.finmath.montecarlo.interestrate.products.SwaptionFactory","createSwaption",[1]!obMake("","String",$C$10),[1]!obMake("","double",E21),F21,[1]!obMake("","String","VOLATILITY"))</f>
        <v>calibSwaption-21 
[76229]</v>
      </c>
      <c r="K21" s="60">
        <f>IFERROR([1]!OBGET([1]!OBCALL("",'Swaption Data'!$B$10,"getVolatility",[1]!obMake("","double",B21),[1]!obMake("","double",C21))),NA())</f>
        <v>0.17199999999999999</v>
      </c>
      <c r="L21" s="61">
        <v>1</v>
      </c>
      <c r="M21" s="34"/>
      <c r="N21" s="61" t="str">
        <f>[1]!obMake("calibItem-"&amp;ROW(),obLibs&amp;"net.finmath.montecarlo.interestrate.LIBORMarketModel$CalibrationItem",J21,[1]!obMake("","double",K21),[1]!obMake("","double",L21))</f>
        <v>calibItem-21 
[76865]</v>
      </c>
      <c r="O21" s="61"/>
      <c r="P21" s="54" t="e">
        <f>[1]!OBGET([1]!OBCALL("calibSwaptionValue-"&amp;ROW(),J21,"getValue",LIBORMarketModel!$M$28))</f>
        <v>#VALUE!</v>
      </c>
      <c r="Q21" s="54">
        <f t="shared" si="1"/>
        <v>0</v>
      </c>
    </row>
    <row r="22" spans="2:17" ht="13.15" customHeight="1" x14ac:dyDescent="0.25">
      <c r="B22" s="59">
        <v>30</v>
      </c>
      <c r="C22" s="59">
        <v>10</v>
      </c>
      <c r="D22" s="34">
        <v>1</v>
      </c>
      <c r="E22" s="60">
        <f t="shared" si="0"/>
        <v>2.8019727749629506E-2</v>
      </c>
      <c r="F22" s="60" t="str">
        <f>[1]!obMake("calib swap tenor-"&amp;ROW(),obLibs&amp;"net.finmath.time.TimeDiscretization",[1]!obMake("","double",B22),[1]!obMake("","double",B22+C22),[1]!obMake("","double",D22),$B$6)</f>
        <v>calib swap tenor-22 
[75061]</v>
      </c>
      <c r="G22" s="60"/>
      <c r="H22" s="60">
        <f>[1]!OBGET([1]!OBCALL("","net.finmath.marketdata.products.Swap","getForwardSwapRate",F22,F22,'Rate Curve Data'!$E$17))</f>
        <v>2.8019727749629506E-2</v>
      </c>
      <c r="I22" s="60"/>
      <c r="J22" s="60" t="str">
        <f>[1]!OBCALL("calibSwaption-"&amp;ROW(),obLibs&amp;"net.finmath.montecarlo.interestrate.products.SwaptionFactory","createSwaption",[1]!obMake("","String",$C$10),[1]!obMake("","double",E22),F22,[1]!obMake("","String","VOLATILITY"))</f>
        <v>calibSwaption-22 
[76245]</v>
      </c>
      <c r="K22" s="60">
        <f>IFERROR([1]!OBGET([1]!OBCALL("",'Swaption Data'!$B$10,"getVolatility",[1]!obMake("","double",B22),[1]!obMake("","double",C22))),NA())</f>
        <v>0.125</v>
      </c>
      <c r="L22" s="61">
        <v>1</v>
      </c>
      <c r="M22" s="34"/>
      <c r="N22" s="61" t="str">
        <f>[1]!obMake("calibItem-"&amp;ROW(),obLibs&amp;"net.finmath.montecarlo.interestrate.LIBORMarketModel$CalibrationItem",J22,[1]!obMake("","double",K22),[1]!obMake("","double",L22))</f>
        <v>calibItem-22 
[76877]</v>
      </c>
      <c r="O22" s="61"/>
      <c r="P22" s="54" t="e">
        <f>[1]!OBGET([1]!OBCALL("calibSwaptionValue-"&amp;ROW(),J22,"getValue",LIBORMarketModel!$M$28))</f>
        <v>#VALUE!</v>
      </c>
      <c r="Q22" s="54">
        <f t="shared" si="1"/>
        <v>0</v>
      </c>
    </row>
    <row r="23" spans="2:17" ht="13.15" customHeight="1" x14ac:dyDescent="0.25">
      <c r="B23" s="59">
        <v>3</v>
      </c>
      <c r="C23" s="59">
        <v>1</v>
      </c>
      <c r="D23" s="34">
        <v>1</v>
      </c>
      <c r="E23" s="60">
        <f t="shared" si="0"/>
        <v>1.1316767945102999E-2</v>
      </c>
      <c r="F23" s="60" t="str">
        <f>[1]!obMake("calib swap tenor-"&amp;ROW(),obLibs&amp;"net.finmath.time.TimeDiscretization",[1]!obMake("","double",B23),[1]!obMake("","double",B23+C23),[1]!obMake("","double",D23),$B$6)</f>
        <v>calib swap tenor-23 
[75021]</v>
      </c>
      <c r="G23" s="60"/>
      <c r="H23" s="60">
        <f>[1]!OBGET([1]!OBCALL("","net.finmath.marketdata.products.Swap","getForwardSwapRate",F23,F23,'Rate Curve Data'!$E$17))</f>
        <v>1.1316767945102999E-2</v>
      </c>
      <c r="I23" s="60"/>
      <c r="J23" s="60" t="str">
        <f>[1]!OBCALL("calibSwaption-"&amp;ROW(),obLibs&amp;"net.finmath.montecarlo.interestrate.products.SwaptionFactory","createSwaption",[1]!obMake("","String",$C$10),[1]!obMake("","double",E23),F23,[1]!obMake("","String","VOLATILITY"))</f>
        <v>calibSwaption-23 
[76253]</v>
      </c>
      <c r="K23" s="60">
        <f>IFERROR([1]!OBGET([1]!OBCALL("",'Swaption Data'!$B$10,"getVolatility",[1]!obMake("","double",B23),[1]!obMake("","double",C23))),NA())</f>
        <v>0.56499999999999995</v>
      </c>
      <c r="L23" s="61">
        <v>1</v>
      </c>
      <c r="M23" s="34"/>
      <c r="N23" s="61" t="str">
        <f>[1]!obMake("calibItem-"&amp;ROW(),obLibs&amp;"net.finmath.montecarlo.interestrate.LIBORMarketModel$CalibrationItem",J23,[1]!obMake("","double",K23),[1]!obMake("","double",L23))</f>
        <v>calibItem-23 
[76883]</v>
      </c>
      <c r="O23" s="61"/>
      <c r="P23" s="54">
        <f>[1]!OBGET([1]!OBCALL("calibSwaptionValue-"&amp;ROW(),J23,"getValue",LIBORMarketModel!$M$28))</f>
        <v>0.48999750631783412</v>
      </c>
      <c r="Q23" s="54">
        <f t="shared" si="1"/>
        <v>7.5002493682165827E-2</v>
      </c>
    </row>
    <row r="24" spans="2:17" ht="13.15" customHeight="1" x14ac:dyDescent="0.25">
      <c r="B24" s="59">
        <v>3</v>
      </c>
      <c r="C24" s="59">
        <v>2</v>
      </c>
      <c r="D24" s="34">
        <v>1</v>
      </c>
      <c r="E24" s="60">
        <f t="shared" si="0"/>
        <v>1.3610686496453694E-2</v>
      </c>
      <c r="F24" s="60" t="str">
        <f>[1]!obMake("calib swap tenor-"&amp;ROW(),obLibs&amp;"net.finmath.time.TimeDiscretization",[1]!obMake("","double",B24),[1]!obMake("","double",B24+C24),[1]!obMake("","double",D24),$B$6)</f>
        <v>calib swap tenor-24 
[74941]</v>
      </c>
      <c r="G24" s="60"/>
      <c r="H24" s="60">
        <f>[1]!OBGET([1]!OBCALL("","net.finmath.marketdata.products.Swap","getForwardSwapRate",F24,F24,'Rate Curve Data'!$E$17))</f>
        <v>1.3610686496453694E-2</v>
      </c>
      <c r="I24" s="60"/>
      <c r="J24" s="60" t="str">
        <f>[1]!OBCALL("calibSwaption-"&amp;ROW(),obLibs&amp;"net.finmath.montecarlo.interestrate.products.SwaptionFactory","createSwaption",[1]!obMake("","String",$C$10),[1]!obMake("","double",E24),F24,[1]!obMake("","String","VOLATILITY"))</f>
        <v>calibSwaption-24 
[76269]</v>
      </c>
      <c r="K24" s="60">
        <f>IFERROR([1]!OBGET([1]!OBCALL("",'Swaption Data'!$B$10,"getVolatility",[1]!obMake("","double",B24),[1]!obMake("","double",C24))),NA())</f>
        <v>0.40699999999999997</v>
      </c>
      <c r="L24" s="61">
        <v>1</v>
      </c>
      <c r="M24" s="34"/>
      <c r="N24" s="61" t="str">
        <f>[1]!obMake("calibItem-"&amp;ROW(),obLibs&amp;"net.finmath.montecarlo.interestrate.LIBORMarketModel$CalibrationItem",J24,[1]!obMake("","double",K24),[1]!obMake("","double",L24))</f>
        <v>calibItem-24 
[76895]</v>
      </c>
      <c r="O24" s="61"/>
      <c r="P24" s="54">
        <f>[1]!OBGET([1]!OBCALL("calibSwaptionValue-"&amp;ROW(),J24,"getValue",LIBORMarketModel!$M$28))</f>
        <v>0.39696943605416823</v>
      </c>
      <c r="Q24" s="54">
        <f t="shared" si="1"/>
        <v>1.0030563945831739E-2</v>
      </c>
    </row>
    <row r="25" spans="2:17" ht="13.15" customHeight="1" x14ac:dyDescent="0.25">
      <c r="B25" s="59">
        <v>3</v>
      </c>
      <c r="C25" s="59">
        <v>3</v>
      </c>
      <c r="D25" s="34">
        <v>1</v>
      </c>
      <c r="E25" s="60">
        <f t="shared" si="0"/>
        <v>1.5826118496859332E-2</v>
      </c>
      <c r="F25" s="60" t="str">
        <f>[1]!obMake("calib swap tenor-"&amp;ROW(),obLibs&amp;"net.finmath.time.TimeDiscretization",[1]!obMake("","double",B25),[1]!obMake("","double",B25+C25),[1]!obMake("","double",D25),$B$6)</f>
        <v>calib swap tenor-25 
[73903]</v>
      </c>
      <c r="G25" s="60"/>
      <c r="H25" s="60">
        <f>[1]!OBGET([1]!OBCALL("","net.finmath.marketdata.products.Swap","getForwardSwapRate",F25,F25,'Rate Curve Data'!$E$17))</f>
        <v>1.5826118496859332E-2</v>
      </c>
      <c r="I25" s="60"/>
      <c r="J25" s="60" t="str">
        <f>[1]!OBCALL("calibSwaption-"&amp;ROW(),obLibs&amp;"net.finmath.montecarlo.interestrate.products.SwaptionFactory","createSwaption",[1]!obMake("","String",$C$10),[1]!obMake("","double",E25),F25,[1]!obMake("","String","VOLATILITY"))</f>
        <v>calibSwaption-25 
[76305]</v>
      </c>
      <c r="K25" s="60">
        <f>IFERROR([1]!OBGET([1]!OBCALL("",'Swaption Data'!$B$10,"getVolatility",[1]!obMake("","double",B25),[1]!obMake("","double",C25))),NA())</f>
        <v>0.36399999999999999</v>
      </c>
      <c r="L25" s="61">
        <v>1</v>
      </c>
      <c r="M25" s="34"/>
      <c r="N25" s="61" t="str">
        <f>[1]!obMake("calibItem-"&amp;ROW(),obLibs&amp;"net.finmath.montecarlo.interestrate.LIBORMarketModel$CalibrationItem",J25,[1]!obMake("","double",K25),[1]!obMake("","double",L25))</f>
        <v>calibItem-25 
[76922]</v>
      </c>
      <c r="O25" s="61"/>
      <c r="P25" s="54">
        <f>[1]!OBGET([1]!OBCALL("calibSwaptionValue-"&amp;ROW(),J25,"getValue",LIBORMarketModel!$M$28))</f>
        <v>0.33583947110539081</v>
      </c>
      <c r="Q25" s="54">
        <f t="shared" si="1"/>
        <v>2.8160528894609183E-2</v>
      </c>
    </row>
    <row r="26" spans="2:17" ht="13.15" customHeight="1" x14ac:dyDescent="0.25">
      <c r="B26" s="59">
        <v>3</v>
      </c>
      <c r="C26" s="59">
        <v>4</v>
      </c>
      <c r="D26" s="34">
        <v>1</v>
      </c>
      <c r="E26" s="60">
        <f t="shared" si="0"/>
        <v>1.7637362354743856E-2</v>
      </c>
      <c r="F26" s="60" t="str">
        <f>[1]!obMake("calib swap tenor-"&amp;ROW(),obLibs&amp;"net.finmath.time.TimeDiscretization",[1]!obMake("","double",B26),[1]!obMake("","double",B26+C26),[1]!obMake("","double",D26),$B$6)</f>
        <v>calib swap tenor-26 
[74816]</v>
      </c>
      <c r="G26" s="60"/>
      <c r="H26" s="60">
        <f>[1]!OBGET([1]!OBCALL("","net.finmath.marketdata.products.Swap","getForwardSwapRate",F26,F26,'Rate Curve Data'!$E$17))</f>
        <v>1.7637362354743856E-2</v>
      </c>
      <c r="I26" s="60"/>
      <c r="J26" s="60" t="str">
        <f>[1]!OBCALL("calibSwaption-"&amp;ROW(),obLibs&amp;"net.finmath.montecarlo.interestrate.products.SwaptionFactory","createSwaption",[1]!obMake("","String",$C$10),[1]!obMake("","double",E26),F26,[1]!obMake("","String","VOLATILITY"))</f>
        <v>calibSwaption-26 
[76349]</v>
      </c>
      <c r="K26" s="60">
        <f>IFERROR([1]!OBGET([1]!OBCALL("",'Swaption Data'!$B$10,"getVolatility",[1]!obMake("","double",B26),[1]!obMake("","double",C26))),NA())</f>
        <v>0.34</v>
      </c>
      <c r="L26" s="61">
        <v>1</v>
      </c>
      <c r="M26" s="34"/>
      <c r="N26" s="61" t="str">
        <f>[1]!obMake("calibItem-"&amp;ROW(),obLibs&amp;"net.finmath.montecarlo.interestrate.LIBORMarketModel$CalibrationItem",J26,[1]!obMake("","double",K26),[1]!obMake("","double",L26))</f>
        <v>calibItem-26 
[76955]</v>
      </c>
      <c r="O26" s="61"/>
      <c r="P26" s="54">
        <f>[1]!OBGET([1]!OBCALL("calibSwaptionValue-"&amp;ROW(),J26,"getValue",LIBORMarketModel!$M$28))</f>
        <v>0.29608732420743344</v>
      </c>
      <c r="Q26" s="54">
        <f t="shared" si="1"/>
        <v>4.391267579256658E-2</v>
      </c>
    </row>
    <row r="27" spans="2:17" ht="13.15" customHeight="1" x14ac:dyDescent="0.25">
      <c r="B27" s="59">
        <v>3</v>
      </c>
      <c r="C27" s="59">
        <v>5</v>
      </c>
      <c r="D27" s="34">
        <v>1</v>
      </c>
      <c r="E27" s="60">
        <f t="shared" si="0"/>
        <v>1.9048829089016853E-2</v>
      </c>
      <c r="F27" s="60" t="str">
        <f>[1]!obMake("calib swap tenor-"&amp;ROW(),obLibs&amp;"net.finmath.time.TimeDiscretization",[1]!obMake("","double",B27),[1]!obMake("","double",B27+C27),[1]!obMake("","double",D27),$B$6)</f>
        <v>calib swap tenor-27 
[74906]</v>
      </c>
      <c r="G27" s="60"/>
      <c r="H27" s="60">
        <f>[1]!OBGET([1]!OBCALL("","net.finmath.marketdata.products.Swap","getForwardSwapRate",F27,F27,'Rate Curve Data'!$E$17))</f>
        <v>1.9048829089016853E-2</v>
      </c>
      <c r="I27" s="60"/>
      <c r="J27" s="60" t="str">
        <f>[1]!OBCALL("calibSwaption-"&amp;ROW(),obLibs&amp;"net.finmath.montecarlo.interestrate.products.SwaptionFactory","createSwaption",[1]!obMake("","String",$C$10),[1]!obMake("","double",E27),F27,[1]!obMake("","String","VOLATILITY"))</f>
        <v>calibSwaption-27 
[76789]</v>
      </c>
      <c r="K27" s="60">
        <f>IFERROR([1]!OBGET([1]!OBCALL("",'Swaption Data'!$B$10,"getVolatility",[1]!obMake("","double",B27),[1]!obMake("","double",C27))),NA())</f>
        <v>0.33200000000000002</v>
      </c>
      <c r="L27" s="61">
        <v>1</v>
      </c>
      <c r="M27" s="34"/>
      <c r="N27" s="61" t="str">
        <f>[1]!obMake("calibItem-"&amp;ROW(),obLibs&amp;"net.finmath.montecarlo.interestrate.LIBORMarketModel$CalibrationItem",J27,[1]!obMake("","double",K27),[1]!obMake("","double",L27))</f>
        <v>calibItem-27 
[77123]</v>
      </c>
      <c r="O27" s="61"/>
      <c r="P27" s="54">
        <f>[1]!OBGET([1]!OBCALL("calibSwaptionValue-"&amp;ROW(),J27,"getValue",LIBORMarketModel!$M$28))</f>
        <v>0.26946420616867123</v>
      </c>
      <c r="Q27" s="54">
        <f t="shared" si="1"/>
        <v>6.253579383132879E-2</v>
      </c>
    </row>
    <row r="28" spans="2:17" ht="13.15" customHeight="1" x14ac:dyDescent="0.25">
      <c r="B28" s="59">
        <v>3</v>
      </c>
      <c r="C28" s="59">
        <v>6</v>
      </c>
      <c r="D28" s="34">
        <v>1</v>
      </c>
      <c r="E28" s="60">
        <f t="shared" si="0"/>
        <v>2.0175347280208089E-2</v>
      </c>
      <c r="F28" s="60" t="str">
        <f>[1]!obMake("calib swap tenor-"&amp;ROW(),obLibs&amp;"net.finmath.time.TimeDiscretization",[1]!obMake("","double",B28),[1]!obMake("","double",B28+C28),[1]!obMake("","double",D28),$B$6)</f>
        <v>calib swap tenor-28 
[73848]</v>
      </c>
      <c r="G28" s="60"/>
      <c r="H28" s="60">
        <f>[1]!OBGET([1]!OBCALL("","net.finmath.marketdata.products.Swap","getForwardSwapRate",F28,F28,'Rate Curve Data'!$E$17))</f>
        <v>2.0175347280208089E-2</v>
      </c>
      <c r="I28" s="60"/>
      <c r="J28" s="60" t="str">
        <f>[1]!OBCALL("calibSwaption-"&amp;ROW(),obLibs&amp;"net.finmath.montecarlo.interestrate.products.SwaptionFactory","createSwaption",[1]!obMake("","String",$C$10),[1]!obMake("","double",E28),F28,[1]!obMake("","String","VOLATILITY"))</f>
        <v>calibSwaption-28 
[76597]</v>
      </c>
      <c r="K28" s="60">
        <f>IFERROR([1]!OBGET([1]!OBCALL("",'Swaption Data'!$B$10,"getVolatility",[1]!obMake("","double",B28),[1]!obMake("","double",C28))),NA())</f>
        <v>0.31900000000000001</v>
      </c>
      <c r="L28" s="61">
        <v>1</v>
      </c>
      <c r="M28" s="34"/>
      <c r="N28" s="61" t="str">
        <f>[1]!obMake("calibItem-"&amp;ROW(),obLibs&amp;"net.finmath.montecarlo.interestrate.LIBORMarketModel$CalibrationItem",J28,[1]!obMake("","double",K28),[1]!obMake("","double",L28))</f>
        <v>calibItem-28 
[77021]</v>
      </c>
      <c r="O28" s="61"/>
      <c r="P28" s="54">
        <f>[1]!OBGET([1]!OBCALL("calibSwaptionValue-"&amp;ROW(),J28,"getValue",LIBORMarketModel!$M$28))</f>
        <v>0.25045083854249089</v>
      </c>
      <c r="Q28" s="54">
        <f t="shared" si="1"/>
        <v>6.8549161457509111E-2</v>
      </c>
    </row>
    <row r="29" spans="2:17" ht="13.15" customHeight="1" x14ac:dyDescent="0.25">
      <c r="B29" s="59">
        <v>3</v>
      </c>
      <c r="C29" s="59">
        <v>7</v>
      </c>
      <c r="D29" s="34">
        <v>1</v>
      </c>
      <c r="E29" s="60">
        <f t="shared" si="0"/>
        <v>2.1179163570413287E-2</v>
      </c>
      <c r="F29" s="60" t="str">
        <f>[1]!obMake("calib swap tenor-"&amp;ROW(),obLibs&amp;"net.finmath.time.TimeDiscretization",[1]!obMake("","double",B29),[1]!obMake("","double",B29+C29),[1]!obMake("","double",D29),$B$6)</f>
        <v>calib swap tenor-29 
[74791]</v>
      </c>
      <c r="G29" s="60"/>
      <c r="H29" s="60">
        <f>[1]!OBGET([1]!OBCALL("","net.finmath.marketdata.products.Swap","getForwardSwapRate",F29,F29,'Rate Curve Data'!$E$17))</f>
        <v>2.1179163570413287E-2</v>
      </c>
      <c r="I29" s="60"/>
      <c r="J29" s="60" t="str">
        <f>[1]!OBCALL("calibSwaption-"&amp;ROW(),obLibs&amp;"net.finmath.montecarlo.interestrate.products.SwaptionFactory","createSwaption",[1]!obMake("","String",$C$10),[1]!obMake("","double",E29),F29,[1]!obMake("","String","VOLATILITY"))</f>
        <v>calibSwaption-29 
[76673]</v>
      </c>
      <c r="K29" s="60">
        <f>IFERROR([1]!OBGET([1]!OBCALL("",'Swaption Data'!$B$10,"getVolatility",[1]!obMake("","double",B29),[1]!obMake("","double",C29))),NA())</f>
        <v>0.308</v>
      </c>
      <c r="L29" s="61">
        <v>1</v>
      </c>
      <c r="M29" s="34"/>
      <c r="N29" s="61" t="str">
        <f>[1]!obMake("calibItem-"&amp;ROW(),obLibs&amp;"net.finmath.montecarlo.interestrate.LIBORMarketModel$CalibrationItem",J29,[1]!obMake("","double",K29),[1]!obMake("","double",L29))</f>
        <v>calibItem-29 
[77078]</v>
      </c>
      <c r="O29" s="61"/>
      <c r="P29" s="54">
        <f>[1]!OBGET([1]!OBCALL("calibSwaptionValue-"&amp;ROW(),J29,"getValue",LIBORMarketModel!$M$28))</f>
        <v>0.23571191831511148</v>
      </c>
      <c r="Q29" s="54">
        <f t="shared" si="1"/>
        <v>7.2288081684888511E-2</v>
      </c>
    </row>
    <row r="30" spans="2:17" ht="13.15" customHeight="1" x14ac:dyDescent="0.25">
      <c r="B30" s="59">
        <v>3</v>
      </c>
      <c r="C30" s="59">
        <v>8</v>
      </c>
      <c r="D30" s="34">
        <v>1</v>
      </c>
      <c r="E30" s="60">
        <f t="shared" si="0"/>
        <v>2.2105999110144402E-2</v>
      </c>
      <c r="F30" s="60" t="str">
        <f>[1]!obMake("calib swap tenor-"&amp;ROW(),obLibs&amp;"net.finmath.time.TimeDiscretization",[1]!obMake("","double",B30),[1]!obMake("","double",B30+C30),[1]!obMake("","double",D30),$B$6)</f>
        <v>calib swap tenor-30 
[75066]</v>
      </c>
      <c r="G30" s="60"/>
      <c r="H30" s="60">
        <f>[1]!OBGET([1]!OBCALL("","net.finmath.marketdata.products.Swap","getForwardSwapRate",F30,F30,'Rate Curve Data'!$E$17))</f>
        <v>2.2105999110144402E-2</v>
      </c>
      <c r="I30" s="60"/>
      <c r="J30" s="60" t="str">
        <f>[1]!OBCALL("calibSwaption-"&amp;ROW(),obLibs&amp;"net.finmath.montecarlo.interestrate.products.SwaptionFactory","createSwaption",[1]!obMake("","String",$C$10),[1]!obMake("","double",E30),F30,[1]!obMake("","String","VOLATILITY"))</f>
        <v>calibSwaption-30 
[76834]</v>
      </c>
      <c r="K30" s="60">
        <f>IFERROR([1]!OBGET([1]!OBCALL("",'Swaption Data'!$B$10,"getVolatility",[1]!obMake("","double",B30),[1]!obMake("","double",C30))),NA())</f>
        <v>0.29699999999999999</v>
      </c>
      <c r="L30" s="61">
        <v>1</v>
      </c>
      <c r="M30" s="34"/>
      <c r="N30" s="61" t="str">
        <f>[1]!obMake("calibItem-"&amp;ROW(),obLibs&amp;"net.finmath.montecarlo.interestrate.LIBORMarketModel$CalibrationItem",J30,[1]!obMake("","double",K30),[1]!obMake("","double",L30))</f>
        <v>calibItem-30 
[77138]</v>
      </c>
      <c r="O30" s="61"/>
      <c r="P30" s="54">
        <f>[1]!OBGET([1]!OBCALL("calibSwaptionValue-"&amp;ROW(),J30,"getValue",LIBORMarketModel!$M$28))</f>
        <v>0.22375927878677182</v>
      </c>
      <c r="Q30" s="54">
        <f t="shared" si="1"/>
        <v>7.3240721213228166E-2</v>
      </c>
    </row>
    <row r="31" spans="2:17" ht="13.15" customHeight="1" x14ac:dyDescent="0.25">
      <c r="B31" s="59">
        <v>3</v>
      </c>
      <c r="C31" s="59">
        <v>9</v>
      </c>
      <c r="D31" s="34">
        <v>1</v>
      </c>
      <c r="E31" s="60">
        <f t="shared" si="0"/>
        <v>2.2903067338154181E-2</v>
      </c>
      <c r="F31" s="60" t="str">
        <f>[1]!obMake("calib swap tenor-"&amp;ROW(),obLibs&amp;"net.finmath.time.TimeDiscretization",[1]!obMake("","double",B31),[1]!obMake("","double",B31+C31),[1]!obMake("","double",D31),$B$6)</f>
        <v>calib swap tenor-31 
[73919]</v>
      </c>
      <c r="G31" s="60"/>
      <c r="H31" s="60">
        <f>[1]!OBGET([1]!OBCALL("","net.finmath.marketdata.products.Swap","getForwardSwapRate",F31,F31,'Rate Curve Data'!$E$17))</f>
        <v>2.2903067338154181E-2</v>
      </c>
      <c r="I31" s="60"/>
      <c r="J31" s="60" t="str">
        <f>[1]!OBCALL("calibSwaption-"&amp;ROW(),obLibs&amp;"net.finmath.montecarlo.interestrate.products.SwaptionFactory","createSwaption",[1]!obMake("","String",$C$10),[1]!obMake("","double",E31),F31,[1]!obMake("","String","VOLATILITY"))</f>
        <v>calibSwaption-31 
[76361]</v>
      </c>
      <c r="K31" s="60">
        <f>IFERROR([1]!OBGET([1]!OBCALL("",'Swaption Data'!$B$10,"getVolatility",[1]!obMake("","double",B31),[1]!obMake("","double",C31))),NA())</f>
        <v>0.28899999999999998</v>
      </c>
      <c r="L31" s="61">
        <v>1</v>
      </c>
      <c r="M31" s="34"/>
      <c r="N31" s="61" t="str">
        <f>[1]!obMake("calibItem-"&amp;ROW(),obLibs&amp;"net.finmath.montecarlo.interestrate.LIBORMarketModel$CalibrationItem",J31,[1]!obMake("","double",K31),[1]!obMake("","double",L31))</f>
        <v>calibItem-31 
[76964]</v>
      </c>
      <c r="O31" s="61"/>
      <c r="P31" s="54">
        <f>[1]!OBGET([1]!OBCALL("calibSwaptionValue-"&amp;ROW(),J31,"getValue",LIBORMarketModel!$M$28))</f>
        <v>0.2138780404240597</v>
      </c>
      <c r="Q31" s="54">
        <f t="shared" si="1"/>
        <v>7.5121959575940284E-2</v>
      </c>
    </row>
    <row r="32" spans="2:17" ht="13.15" customHeight="1" x14ac:dyDescent="0.25">
      <c r="B32" s="59">
        <v>3</v>
      </c>
      <c r="C32" s="59">
        <v>10</v>
      </c>
      <c r="D32" s="34">
        <v>1</v>
      </c>
      <c r="E32" s="60">
        <f t="shared" si="0"/>
        <v>2.356740223111678E-2</v>
      </c>
      <c r="F32" s="60" t="str">
        <f>[1]!obMake("calib swap tenor-"&amp;ROW(),obLibs&amp;"net.finmath.time.TimeDiscretization",[1]!obMake("","double",B32),[1]!obMake("","double",B32+C32),[1]!obMake("","double",D32),$B$6)</f>
        <v>calib swap tenor-32 
[74946]</v>
      </c>
      <c r="G32" s="60"/>
      <c r="H32" s="60">
        <f>[1]!OBGET([1]!OBCALL("","net.finmath.marketdata.products.Swap","getForwardSwapRate",F32,F32,'Rate Curve Data'!$E$17))</f>
        <v>2.356740223111678E-2</v>
      </c>
      <c r="I32" s="60"/>
      <c r="J32" s="60" t="str">
        <f>[1]!OBCALL("calibSwaption-"&amp;ROW(),obLibs&amp;"net.finmath.montecarlo.interestrate.products.SwaptionFactory","createSwaption",[1]!obMake("","String",$C$10),[1]!obMake("","double",E32),F32,[1]!obMake("","String","VOLATILITY"))</f>
        <v>calibSwaption-32 
[76785]</v>
      </c>
      <c r="K32" s="60">
        <f>IFERROR([1]!OBGET([1]!OBCALL("",'Swaption Data'!$B$10,"getVolatility",[1]!obMake("","double",B32),[1]!obMake("","double",C32))),NA())</f>
        <v>0.28399999999999997</v>
      </c>
      <c r="L32" s="61">
        <v>1</v>
      </c>
      <c r="M32" s="34"/>
      <c r="N32" s="61" t="str">
        <f>[1]!obMake("calibItem-"&amp;ROW(),obLibs&amp;"net.finmath.montecarlo.interestrate.LIBORMarketModel$CalibrationItem",J32,[1]!obMake("","double",K32),[1]!obMake("","double",L32))</f>
        <v>calibItem-32 
[77120]</v>
      </c>
      <c r="O32" s="61"/>
      <c r="P32" s="54">
        <f>[1]!OBGET([1]!OBCALL("calibSwaptionValue-"&amp;ROW(),J32,"getValue",LIBORMarketModel!$M$28))</f>
        <v>0.20585449595406491</v>
      </c>
      <c r="Q32" s="54">
        <f t="shared" si="1"/>
        <v>7.8145504045935066E-2</v>
      </c>
    </row>
    <row r="33" spans="2:17" ht="13.15" customHeight="1" x14ac:dyDescent="0.25">
      <c r="B33" s="59">
        <v>4</v>
      </c>
      <c r="C33" s="59">
        <v>1</v>
      </c>
      <c r="D33" s="34">
        <v>1</v>
      </c>
      <c r="E33" s="60">
        <f t="shared" si="0"/>
        <v>1.5944116091304899E-2</v>
      </c>
      <c r="F33" s="60" t="str">
        <f>[1]!obMake("calib swap tenor-"&amp;ROW(),obLibs&amp;"net.finmath.time.TimeDiscretization",[1]!obMake("","double",B33),[1]!obMake("","double",B33+C33),[1]!obMake("","double",D33),$B$6)</f>
        <v>calib swap tenor-33 
[75146]</v>
      </c>
      <c r="G33" s="60"/>
      <c r="H33" s="60">
        <f>[1]!OBGET([1]!OBCALL("","net.finmath.marketdata.products.Swap","getForwardSwapRate",F33,F33,'Rate Curve Data'!$E$17))</f>
        <v>1.5944116091304899E-2</v>
      </c>
      <c r="I33" s="60"/>
      <c r="J33" s="60" t="str">
        <f>[1]!OBCALL("calibSwaption-"&amp;ROW(),obLibs&amp;"net.finmath.montecarlo.interestrate.products.SwaptionFactory","createSwaption",[1]!obMake("","String",$C$10),[1]!obMake("","double",E33),F33,[1]!obMake("","String","VOLATILITY"))</f>
        <v>calibSwaption-33 
[76830]</v>
      </c>
      <c r="K33" s="60">
        <f>IFERROR([1]!OBGET([1]!OBCALL("",'Swaption Data'!$B$10,"getVolatility",[1]!obMake("","double",B33),[1]!obMake("","double",C33))),NA())</f>
        <v>0.41599999999999998</v>
      </c>
      <c r="L33" s="61">
        <v>1</v>
      </c>
      <c r="M33" s="34"/>
      <c r="N33" s="61" t="str">
        <f>[1]!obMake("calibItem-"&amp;ROW(),obLibs&amp;"net.finmath.montecarlo.interestrate.LIBORMarketModel$CalibrationItem",J33,[1]!obMake("","double",K33),[1]!obMake("","double",L33))</f>
        <v>calibItem-33 
[77135]</v>
      </c>
      <c r="O33" s="61"/>
      <c r="P33" s="54">
        <f>[1]!OBGET([1]!OBCALL("calibSwaptionValue-"&amp;ROW(),J33,"getValue",LIBORMarketModel!$M$28))</f>
        <v>0.44298091988350441</v>
      </c>
      <c r="Q33" s="54">
        <f t="shared" si="1"/>
        <v>-2.6980919883504428E-2</v>
      </c>
    </row>
    <row r="34" spans="2:17" ht="13.15" customHeight="1" x14ac:dyDescent="0.25">
      <c r="B34" s="59">
        <v>4</v>
      </c>
      <c r="C34" s="59">
        <v>2</v>
      </c>
      <c r="D34" s="34">
        <v>1</v>
      </c>
      <c r="E34" s="60">
        <f t="shared" si="0"/>
        <v>1.814381297204341E-2</v>
      </c>
      <c r="F34" s="60" t="str">
        <f>[1]!obMake("calib swap tenor-"&amp;ROW(),obLibs&amp;"net.finmath.time.TimeDiscretization",[1]!obMake("","double",B34),[1]!obMake("","double",B34+C34),[1]!obMake("","double",D34),$B$6)</f>
        <v>calib swap tenor-34 
[74821]</v>
      </c>
      <c r="G34" s="60"/>
      <c r="H34" s="60">
        <f>[1]!OBGET([1]!OBCALL("","net.finmath.marketdata.products.Swap","getForwardSwapRate",F34,F34,'Rate Curve Data'!$E$17))</f>
        <v>1.814381297204341E-2</v>
      </c>
      <c r="I34" s="60"/>
      <c r="J34" s="60" t="str">
        <f>[1]!OBCALL("calibSwaption-"&amp;ROW(),obLibs&amp;"net.finmath.montecarlo.interestrate.products.SwaptionFactory","createSwaption",[1]!obMake("","String",$C$10),[1]!obMake("","double",E34),F34,[1]!obMake("","String","VOLATILITY"))</f>
        <v>calibSwaption-34 
[76293]</v>
      </c>
      <c r="K34" s="60">
        <f>IFERROR([1]!OBGET([1]!OBCALL("",'Swaption Data'!$B$10,"getVolatility",[1]!obMake("","double",B34),[1]!obMake("","double",C34))),NA())</f>
        <v>0.33100000000000002</v>
      </c>
      <c r="L34" s="61">
        <v>1</v>
      </c>
      <c r="M34" s="34"/>
      <c r="N34" s="61" t="str">
        <f>[1]!obMake("calibItem-"&amp;ROW(),obLibs&amp;"net.finmath.montecarlo.interestrate.LIBORMarketModel$CalibrationItem",J34,[1]!obMake("","double",K34),[1]!obMake("","double",L34))</f>
        <v>calibItem-34 
[76913]</v>
      </c>
      <c r="O34" s="61"/>
      <c r="P34" s="54">
        <f>[1]!OBGET([1]!OBCALL("calibSwaptionValue-"&amp;ROW(),J34,"getValue",LIBORMarketModel!$M$28))</f>
        <v>0.36695705178195426</v>
      </c>
      <c r="Q34" s="54">
        <f t="shared" si="1"/>
        <v>-3.5957051781954241E-2</v>
      </c>
    </row>
    <row r="35" spans="2:17" ht="13.15" customHeight="1" x14ac:dyDescent="0.25">
      <c r="B35" s="59">
        <v>4</v>
      </c>
      <c r="C35" s="59">
        <v>3</v>
      </c>
      <c r="D35" s="34">
        <v>1</v>
      </c>
      <c r="E35" s="60">
        <f t="shared" si="0"/>
        <v>1.9827697629465728E-2</v>
      </c>
      <c r="F35" s="60" t="str">
        <f>[1]!obMake("calib swap tenor-"&amp;ROW(),obLibs&amp;"net.finmath.time.TimeDiscretization",[1]!obMake("","double",B35),[1]!obMake("","double",B35+C35),[1]!obMake("","double",D35),$B$6)</f>
        <v>calib swap tenor-35 
[73897]</v>
      </c>
      <c r="G35" s="60"/>
      <c r="H35" s="60">
        <f>[1]!OBGET([1]!OBCALL("","net.finmath.marketdata.products.Swap","getForwardSwapRate",F35,F35,'Rate Curve Data'!$E$17))</f>
        <v>1.9827697629465728E-2</v>
      </c>
      <c r="I35" s="60"/>
      <c r="J35" s="60" t="str">
        <f>[1]!OBCALL("calibSwaption-"&amp;ROW(),obLibs&amp;"net.finmath.montecarlo.interestrate.products.SwaptionFactory","createSwaption",[1]!obMake("","String",$C$10),[1]!obMake("","double",E35),F35,[1]!obMake("","String","VOLATILITY"))</f>
        <v>calibSwaption-35 
[76365]</v>
      </c>
      <c r="K35" s="60">
        <f>IFERROR([1]!OBGET([1]!OBCALL("",'Swaption Data'!$B$10,"getVolatility",[1]!obMake("","double",B35),[1]!obMake("","double",C35))),NA())</f>
        <v>0.312</v>
      </c>
      <c r="L35" s="61">
        <v>1</v>
      </c>
      <c r="M35" s="34"/>
      <c r="N35" s="61" t="str">
        <f>[1]!obMake("calibItem-"&amp;ROW(),obLibs&amp;"net.finmath.montecarlo.interestrate.LIBORMarketModel$CalibrationItem",J35,[1]!obMake("","double",K35),[1]!obMake("","double",L35))</f>
        <v>calibItem-35 
[76967]</v>
      </c>
      <c r="O35" s="61"/>
      <c r="P35" s="54">
        <f>[1]!OBGET([1]!OBCALL("calibSwaptionValue-"&amp;ROW(),J35,"getValue",LIBORMarketModel!$M$28))</f>
        <v>0.31792008123544613</v>
      </c>
      <c r="Q35" s="54">
        <f t="shared" si="1"/>
        <v>-5.9200812354461285E-3</v>
      </c>
    </row>
    <row r="36" spans="2:17" ht="13.15" customHeight="1" x14ac:dyDescent="0.25">
      <c r="B36" s="59">
        <v>4</v>
      </c>
      <c r="C36" s="59">
        <v>4</v>
      </c>
      <c r="D36" s="34">
        <v>1</v>
      </c>
      <c r="E36" s="60">
        <f t="shared" si="0"/>
        <v>2.1082309648916098E-2</v>
      </c>
      <c r="F36" s="60" t="str">
        <f>[1]!obMake("calib swap tenor-"&amp;ROW(),obLibs&amp;"net.finmath.time.TimeDiscretization",[1]!obMake("","double",B36),[1]!obMake("","double",B36+C36),[1]!obMake("","double",D36),$B$6)</f>
        <v>calib swap tenor-36 
[73841]</v>
      </c>
      <c r="G36" s="60"/>
      <c r="H36" s="60">
        <f>[1]!OBGET([1]!OBCALL("","net.finmath.marketdata.products.Swap","getForwardSwapRate",F36,F36,'Rate Curve Data'!$E$17))</f>
        <v>2.1082309648916098E-2</v>
      </c>
      <c r="I36" s="60"/>
      <c r="J36" s="60" t="str">
        <f>[1]!OBCALL("calibSwaption-"&amp;ROW(),obLibs&amp;"net.finmath.montecarlo.interestrate.products.SwaptionFactory","createSwaption",[1]!obMake("","String",$C$10),[1]!obMake("","double",E36),F36,[1]!obMake("","String","VOLATILITY"))</f>
        <v>calibSwaption-36 
[76473]</v>
      </c>
      <c r="K36" s="60">
        <f>IFERROR([1]!OBGET([1]!OBCALL("",'Swaption Data'!$B$10,"getVolatility",[1]!obMake("","double",B36),[1]!obMake("","double",C36))),NA())</f>
        <v>0.30199999999999999</v>
      </c>
      <c r="L36" s="61">
        <v>1</v>
      </c>
      <c r="M36" s="34"/>
      <c r="N36" s="61" t="str">
        <f>[1]!obMake("calibItem-"&amp;ROW(),obLibs&amp;"net.finmath.montecarlo.interestrate.LIBORMarketModel$CalibrationItem",J36,[1]!obMake("","double",K36),[1]!obMake("","double",L36))</f>
        <v>calibItem-36 
[76988]</v>
      </c>
      <c r="O36" s="61"/>
      <c r="P36" s="54">
        <f>[1]!OBGET([1]!OBCALL("calibSwaptionValue-"&amp;ROW(),J36,"getValue",LIBORMarketModel!$M$28))</f>
        <v>0.28556856817194243</v>
      </c>
      <c r="Q36" s="54">
        <f t="shared" si="1"/>
        <v>1.6431431828057563E-2</v>
      </c>
    </row>
    <row r="37" spans="2:17" ht="13.15" customHeight="1" x14ac:dyDescent="0.25">
      <c r="B37" s="59">
        <v>4</v>
      </c>
      <c r="C37" s="59">
        <v>5</v>
      </c>
      <c r="D37" s="34">
        <v>1</v>
      </c>
      <c r="E37" s="60">
        <f t="shared" si="0"/>
        <v>2.2062087203037119E-2</v>
      </c>
      <c r="F37" s="60" t="str">
        <f>[1]!obMake("calib swap tenor-"&amp;ROW(),obLibs&amp;"net.finmath.time.TimeDiscretization",[1]!obMake("","double",B37),[1]!obMake("","double",B37+C37),[1]!obMake("","double",D37),$B$6)</f>
        <v>calib swap tenor-37 
[75011]</v>
      </c>
      <c r="G37" s="60"/>
      <c r="H37" s="60">
        <f>[1]!OBGET([1]!OBCALL("","net.finmath.marketdata.products.Swap","getForwardSwapRate",F37,F37,'Rate Curve Data'!$E$17))</f>
        <v>2.2062087203037119E-2</v>
      </c>
      <c r="I37" s="60"/>
      <c r="J37" s="60" t="str">
        <f>[1]!OBCALL("calibSwaption-"&amp;ROW(),obLibs&amp;"net.finmath.montecarlo.interestrate.products.SwaptionFactory","createSwaption",[1]!obMake("","String",$C$10),[1]!obMake("","double",E37),F37,[1]!obMake("","String","VOLATILITY"))</f>
        <v>calibSwaption-37 
[76629]</v>
      </c>
      <c r="K37" s="60">
        <f>IFERROR([1]!OBGET([1]!OBCALL("",'Swaption Data'!$B$10,"getVolatility",[1]!obMake("","double",B37),[1]!obMake("","double",C37))),NA())</f>
        <v>0.29199999999999998</v>
      </c>
      <c r="L37" s="61">
        <v>1</v>
      </c>
      <c r="M37" s="34"/>
      <c r="N37" s="61" t="str">
        <f>[1]!obMake("calibItem-"&amp;ROW(),obLibs&amp;"net.finmath.montecarlo.interestrate.LIBORMarketModel$CalibrationItem",J37,[1]!obMake("","double",K37),[1]!obMake("","double",L37))</f>
        <v>calibItem-37 
[77045]</v>
      </c>
      <c r="O37" s="61"/>
      <c r="P37" s="54">
        <f>[1]!OBGET([1]!OBCALL("calibSwaptionValue-"&amp;ROW(),J37,"getValue",LIBORMarketModel!$M$28))</f>
        <v>0.26289433921167515</v>
      </c>
      <c r="Q37" s="54">
        <f t="shared" si="1"/>
        <v>2.9105660788324828E-2</v>
      </c>
    </row>
    <row r="38" spans="2:17" ht="13.15" customHeight="1" x14ac:dyDescent="0.25">
      <c r="B38" s="59">
        <v>4</v>
      </c>
      <c r="C38" s="59">
        <v>6</v>
      </c>
      <c r="D38" s="34">
        <v>1</v>
      </c>
      <c r="E38" s="60">
        <f t="shared" si="0"/>
        <v>2.2951919623120834E-2</v>
      </c>
      <c r="F38" s="60" t="str">
        <f>[1]!obMake("calib swap tenor-"&amp;ROW(),obLibs&amp;"net.finmath.time.TimeDiscretization",[1]!obMake("","double",B38),[1]!obMake("","double",B38+C38),[1]!obMake("","double",D38),$B$6)</f>
        <v>calib swap tenor-38 
[75071]</v>
      </c>
      <c r="G38" s="60"/>
      <c r="H38" s="60">
        <f>[1]!OBGET([1]!OBCALL("","net.finmath.marketdata.products.Swap","getForwardSwapRate",F38,F38,'Rate Curve Data'!$E$17))</f>
        <v>2.2951919623120834E-2</v>
      </c>
      <c r="I38" s="60"/>
      <c r="J38" s="60" t="str">
        <f>[1]!OBCALL("calibSwaption-"&amp;ROW(),obLibs&amp;"net.finmath.montecarlo.interestrate.products.SwaptionFactory","createSwaption",[1]!obMake("","String",$C$10),[1]!obMake("","double",E38),F38,[1]!obMake("","String","VOLATILITY"))</f>
        <v>calibSwaption-38 
[76617]</v>
      </c>
      <c r="K38" s="60">
        <f>IFERROR([1]!OBGET([1]!OBCALL("",'Swaption Data'!$B$10,"getVolatility",[1]!obMake("","double",B38),[1]!obMake("","double",C38))),NA())</f>
        <v>0.28199999999999997</v>
      </c>
      <c r="L38" s="61">
        <v>1</v>
      </c>
      <c r="M38" s="34"/>
      <c r="N38" s="61" t="str">
        <f>[1]!obMake("calibItem-"&amp;ROW(),obLibs&amp;"net.finmath.montecarlo.interestrate.LIBORMarketModel$CalibrationItem",J38,[1]!obMake("","double",K38),[1]!obMake("","double",L38))</f>
        <v>calibItem-38 
[77036]</v>
      </c>
      <c r="O38" s="61"/>
      <c r="P38" s="54">
        <f>[1]!OBGET([1]!OBCALL("calibSwaptionValue-"&amp;ROW(),J38,"getValue",LIBORMarketModel!$M$28))</f>
        <v>0.2456798546164515</v>
      </c>
      <c r="Q38" s="54">
        <f t="shared" si="1"/>
        <v>3.6320145383548469E-2</v>
      </c>
    </row>
    <row r="39" spans="2:17" ht="13.15" customHeight="1" x14ac:dyDescent="0.25">
      <c r="B39" s="59">
        <v>4</v>
      </c>
      <c r="C39" s="59">
        <v>7</v>
      </c>
      <c r="D39" s="34">
        <v>1</v>
      </c>
      <c r="E39" s="60">
        <f t="shared" si="0"/>
        <v>2.3790138855998046E-2</v>
      </c>
      <c r="F39" s="60" t="str">
        <f>[1]!obMake("calib swap tenor-"&amp;ROW(),obLibs&amp;"net.finmath.time.TimeDiscretization",[1]!obMake("","double",B39),[1]!obMake("","double",B39+C39),[1]!obMake("","double",D39),$B$6)</f>
        <v>calib swap tenor-39 
[75026]</v>
      </c>
      <c r="G39" s="60"/>
      <c r="H39" s="60">
        <f>[1]!OBGET([1]!OBCALL("","net.finmath.marketdata.products.Swap","getForwardSwapRate",F39,F39,'Rate Curve Data'!$E$17))</f>
        <v>2.3790138855998046E-2</v>
      </c>
      <c r="I39" s="60"/>
      <c r="J39" s="60" t="str">
        <f>[1]!OBCALL("calibSwaption-"&amp;ROW(),obLibs&amp;"net.finmath.montecarlo.interestrate.products.SwaptionFactory","createSwaption",[1]!obMake("","String",$C$10),[1]!obMake("","double",E39),F39,[1]!obMake("","String","VOLATILITY"))</f>
        <v>calibSwaption-39 
[76773]</v>
      </c>
      <c r="K39" s="60">
        <f>IFERROR([1]!OBGET([1]!OBCALL("",'Swaption Data'!$B$10,"getVolatility",[1]!obMake("","double",B39),[1]!obMake("","double",C39))),NA())</f>
        <v>0.27400000000000002</v>
      </c>
      <c r="L39" s="61">
        <v>1</v>
      </c>
      <c r="M39" s="34"/>
      <c r="N39" s="61" t="str">
        <f>[1]!obMake("calibItem-"&amp;ROW(),obLibs&amp;"net.finmath.montecarlo.interestrate.LIBORMarketModel$CalibrationItem",J39,[1]!obMake("","double",K39),[1]!obMake("","double",L39))</f>
        <v>calibItem-39 
[77111]</v>
      </c>
      <c r="O39" s="61"/>
      <c r="P39" s="54">
        <f>[1]!OBGET([1]!OBCALL("calibSwaptionValue-"&amp;ROW(),J39,"getValue",LIBORMarketModel!$M$28))</f>
        <v>0.23199997084613963</v>
      </c>
      <c r="Q39" s="54">
        <f t="shared" si="1"/>
        <v>4.2000029153860391E-2</v>
      </c>
    </row>
    <row r="40" spans="2:17" ht="13.15" customHeight="1" x14ac:dyDescent="0.25">
      <c r="B40" s="59">
        <v>4</v>
      </c>
      <c r="C40" s="59">
        <v>8</v>
      </c>
      <c r="D40" s="34">
        <v>1</v>
      </c>
      <c r="E40" s="60">
        <f t="shared" si="0"/>
        <v>2.450683009172909E-2</v>
      </c>
      <c r="F40" s="60" t="str">
        <f>[1]!obMake("calib swap tenor-"&amp;ROW(),obLibs&amp;"net.finmath.time.TimeDiscretization",[1]!obMake("","double",B40),[1]!obMake("","double",B40+C40),[1]!obMake("","double",D40),$B$6)</f>
        <v>calib swap tenor-40 
[74951]</v>
      </c>
      <c r="G40" s="60"/>
      <c r="H40" s="60">
        <f>[1]!OBGET([1]!OBCALL("","net.finmath.marketdata.products.Swap","getForwardSwapRate",F40,F40,'Rate Curve Data'!$E$17))</f>
        <v>2.450683009172909E-2</v>
      </c>
      <c r="I40" s="60"/>
      <c r="J40" s="60" t="str">
        <f>[1]!OBCALL("calibSwaption-"&amp;ROW(),obLibs&amp;"net.finmath.montecarlo.interestrate.products.SwaptionFactory","createSwaption",[1]!obMake("","String",$C$10),[1]!obMake("","double",E40),F40,[1]!obMake("","String","VOLATILITY"))</f>
        <v>calibSwaption-40 
[76641]</v>
      </c>
      <c r="K40" s="60">
        <f>IFERROR([1]!OBGET([1]!OBCALL("",'Swaption Data'!$B$10,"getVolatility",[1]!obMake("","double",B40),[1]!obMake("","double",C40))),NA())</f>
        <v>0.26600000000000001</v>
      </c>
      <c r="L40" s="61">
        <v>1</v>
      </c>
      <c r="M40" s="34"/>
      <c r="N40" s="61" t="str">
        <f>[1]!obMake("calibItem-"&amp;ROW(),obLibs&amp;"net.finmath.montecarlo.interestrate.LIBORMarketModel$CalibrationItem",J40,[1]!obMake("","double",K40),[1]!obMake("","double",L40))</f>
        <v>calibItem-40 
[77054]</v>
      </c>
      <c r="O40" s="61"/>
      <c r="P40" s="54">
        <f>[1]!OBGET([1]!OBCALL("calibSwaptionValue-"&amp;ROW(),J40,"getValue",LIBORMarketModel!$M$28))</f>
        <v>0.22088720444998913</v>
      </c>
      <c r="Q40" s="54">
        <f t="shared" si="1"/>
        <v>4.5112795550010881E-2</v>
      </c>
    </row>
    <row r="41" spans="2:17" ht="13.15" customHeight="1" x14ac:dyDescent="0.25">
      <c r="B41" s="59">
        <v>4</v>
      </c>
      <c r="C41" s="59">
        <v>9</v>
      </c>
      <c r="D41" s="34">
        <v>1</v>
      </c>
      <c r="E41" s="60">
        <f t="shared" si="0"/>
        <v>2.5095218508439893E-2</v>
      </c>
      <c r="F41" s="60" t="str">
        <f>[1]!obMake("calib swap tenor-"&amp;ROW(),obLibs&amp;"net.finmath.time.TimeDiscretization",[1]!obMake("","double",B41),[1]!obMake("","double",B41+C41),[1]!obMake("","double",D41),$B$6)</f>
        <v>calib swap tenor-41 
[74886]</v>
      </c>
      <c r="G41" s="60"/>
      <c r="H41" s="60">
        <f>[1]!OBGET([1]!OBCALL("","net.finmath.marketdata.products.Swap","getForwardSwapRate",F41,F41,'Rate Curve Data'!$E$17))</f>
        <v>2.5095218508439893E-2</v>
      </c>
      <c r="I41" s="60"/>
      <c r="J41" s="60" t="str">
        <f>[1]!OBCALL("calibSwaption-"&amp;ROW(),obLibs&amp;"net.finmath.montecarlo.interestrate.products.SwaptionFactory","createSwaption",[1]!obMake("","String",$C$10),[1]!obMake("","double",E41),F41,[1]!obMake("","String","VOLATILITY"))</f>
        <v>calibSwaption-41 
[76846]</v>
      </c>
      <c r="K41" s="60">
        <f>IFERROR([1]!OBGET([1]!OBCALL("",'Swaption Data'!$B$10,"getVolatility",[1]!obMake("","double",B41),[1]!obMake("","double",C41))),NA())</f>
        <v>0.26100000000000001</v>
      </c>
      <c r="L41" s="61">
        <v>1</v>
      </c>
      <c r="M41" s="34"/>
      <c r="N41" s="61" t="str">
        <f>[1]!obMake("calibItem-"&amp;ROW(),obLibs&amp;"net.finmath.montecarlo.interestrate.LIBORMarketModel$CalibrationItem",J41,[1]!obMake("","double",K41),[1]!obMake("","double",L41))</f>
        <v>calibItem-41 
[77147]</v>
      </c>
      <c r="O41" s="61"/>
      <c r="P41" s="54">
        <f>[1]!OBGET([1]!OBCALL("calibSwaptionValue-"&amp;ROW(),J41,"getValue",LIBORMarketModel!$M$28))</f>
        <v>0.21198597510629963</v>
      </c>
      <c r="Q41" s="54">
        <f t="shared" si="1"/>
        <v>4.9014024893700381E-2</v>
      </c>
    </row>
    <row r="42" spans="2:17" ht="13.15" customHeight="1" x14ac:dyDescent="0.25">
      <c r="B42" s="59">
        <v>4</v>
      </c>
      <c r="C42" s="59">
        <v>10</v>
      </c>
      <c r="D42" s="34">
        <v>1</v>
      </c>
      <c r="E42" s="60">
        <f t="shared" si="0"/>
        <v>2.5462841476440401E-2</v>
      </c>
      <c r="F42" s="60" t="str">
        <f>[1]!obMake("calib swap tenor-"&amp;ROW(),obLibs&amp;"net.finmath.time.TimeDiscretization",[1]!obMake("","double",B42),[1]!obMake("","double",B42+C42),[1]!obMake("","double",D42),$B$6)</f>
        <v>calib swap tenor-42 
[74826]</v>
      </c>
      <c r="G42" s="60"/>
      <c r="H42" s="60">
        <f>[1]!OBGET([1]!OBCALL("","net.finmath.marketdata.products.Swap","getForwardSwapRate",F42,F42,'Rate Curve Data'!$E$17))</f>
        <v>2.5462841476440401E-2</v>
      </c>
      <c r="I42" s="60"/>
      <c r="J42" s="60" t="str">
        <f>[1]!OBCALL("calibSwaption-"&amp;ROW(),obLibs&amp;"net.finmath.montecarlo.interestrate.products.SwaptionFactory","createSwaption",[1]!obMake("","String",$C$10),[1]!obMake("","double",E42),F42,[1]!obMake("","String","VOLATILITY"))</f>
        <v>calibSwaption-42 
[76850]</v>
      </c>
      <c r="K42" s="60">
        <f>IFERROR([1]!OBGET([1]!OBCALL("",'Swaption Data'!$B$10,"getVolatility",[1]!obMake("","double",B42),[1]!obMake("","double",C42))),NA())</f>
        <v>0.25800000000000001</v>
      </c>
      <c r="L42" s="61">
        <v>1</v>
      </c>
      <c r="M42" s="34"/>
      <c r="N42" s="61" t="str">
        <f>[1]!obMake("calibItem-"&amp;ROW(),obLibs&amp;"net.finmath.montecarlo.interestrate.LIBORMarketModel$CalibrationItem",J42,[1]!obMake("","double",K42),[1]!obMake("","double",L42))</f>
        <v>calibItem-42 
[77150]</v>
      </c>
      <c r="O42" s="61"/>
      <c r="P42" s="54">
        <f>[1]!OBGET([1]!OBCALL("calibSwaptionValue-"&amp;ROW(),J42,"getValue",LIBORMarketModel!$M$28))</f>
        <v>0.20499601141619078</v>
      </c>
      <c r="Q42" s="54">
        <f t="shared" si="1"/>
        <v>5.3003988583809225E-2</v>
      </c>
    </row>
    <row r="43" spans="2:17" ht="13.15" customHeight="1" x14ac:dyDescent="0.25">
      <c r="B43" s="59">
        <v>5</v>
      </c>
      <c r="C43" s="59">
        <v>1</v>
      </c>
      <c r="D43" s="34">
        <v>1</v>
      </c>
      <c r="E43" s="60">
        <f t="shared" si="0"/>
        <v>2.0390393962948599E-2</v>
      </c>
      <c r="F43" s="60" t="str">
        <f>[1]!obMake("calib swap tenor-"&amp;ROW(),obLibs&amp;"net.finmath.time.TimeDiscretization",[1]!obMake("","double",B43),[1]!obMake("","double",B43+C43),[1]!obMake("","double",D43),$B$6)</f>
        <v>calib swap tenor-43 
[74911]</v>
      </c>
      <c r="G43" s="60"/>
      <c r="H43" s="60">
        <f>[1]!OBGET([1]!OBCALL("","net.finmath.marketdata.products.Swap","getForwardSwapRate",F43,F43,'Rate Curve Data'!$E$17))</f>
        <v>2.0390393962948599E-2</v>
      </c>
      <c r="I43" s="60"/>
      <c r="J43" s="60" t="str">
        <f>[1]!OBCALL("calibSwaption-"&amp;ROW(),obLibs&amp;"net.finmath.montecarlo.interestrate.products.SwaptionFactory","createSwaption",[1]!obMake("","String",$C$10),[1]!obMake("","double",E43),F43,[1]!obMake("","String","VOLATILITY"))</f>
        <v>calibSwaption-43 
[76649]</v>
      </c>
      <c r="K43" s="60">
        <f>IFERROR([1]!OBGET([1]!OBCALL("",'Swaption Data'!$B$10,"getVolatility",[1]!obMake("","double",B43),[1]!obMake("","double",C43))),NA())</f>
        <v>0.33600000000000002</v>
      </c>
      <c r="L43" s="61">
        <v>1</v>
      </c>
      <c r="M43" s="34"/>
      <c r="N43" s="61" t="str">
        <f>[1]!obMake("calibItem-"&amp;ROW(),obLibs&amp;"net.finmath.montecarlo.interestrate.LIBORMarketModel$CalibrationItem",J43,[1]!obMake("","double",K43),[1]!obMake("","double",L43))</f>
        <v>calibItem-43 
[77060]</v>
      </c>
      <c r="O43" s="61"/>
      <c r="P43" s="54">
        <f>[1]!OBGET([1]!OBCALL("calibSwaptionValue-"&amp;ROW(),J43,"getValue",LIBORMarketModel!$M$28))</f>
        <v>0.40964387157706411</v>
      </c>
      <c r="Q43" s="54">
        <f t="shared" si="1"/>
        <v>-7.3643871577064091E-2</v>
      </c>
    </row>
    <row r="44" spans="2:17" ht="13.15" customHeight="1" x14ac:dyDescent="0.25">
      <c r="B44" s="59">
        <v>5</v>
      </c>
      <c r="C44" s="59">
        <v>2</v>
      </c>
      <c r="D44" s="34">
        <v>1</v>
      </c>
      <c r="E44" s="60">
        <f t="shared" si="0"/>
        <v>2.1834324531176053E-2</v>
      </c>
      <c r="F44" s="60" t="str">
        <f>[1]!obMake("calib swap tenor-"&amp;ROW(),obLibs&amp;"net.finmath.time.TimeDiscretization",[1]!obMake("","double",B44),[1]!obMake("","double",B44+C44),[1]!obMake("","double",D44),$B$6)</f>
        <v>calib swap tenor-44 
[73834]</v>
      </c>
      <c r="G44" s="60"/>
      <c r="H44" s="60">
        <f>[1]!OBGET([1]!OBCALL("","net.finmath.marketdata.products.Swap","getForwardSwapRate",F44,F44,'Rate Curve Data'!$E$17))</f>
        <v>2.1834324531176053E-2</v>
      </c>
      <c r="I44" s="60"/>
      <c r="J44" s="60" t="str">
        <f>[1]!OBCALL("calibSwaption-"&amp;ROW(),obLibs&amp;"net.finmath.montecarlo.interestrate.products.SwaptionFactory","createSwaption",[1]!obMake("","String",$C$10),[1]!obMake("","double",E44),F44,[1]!obMake("","String","VOLATILITY"))</f>
        <v>calibSwaption-44 
[76221]</v>
      </c>
      <c r="K44" s="60">
        <f>IFERROR([1]!OBGET([1]!OBCALL("",'Swaption Data'!$B$10,"getVolatility",[1]!obMake("","double",B44),[1]!obMake("","double",C44))),NA())</f>
        <v>0.28699999999999998</v>
      </c>
      <c r="L44" s="61">
        <v>1</v>
      </c>
      <c r="M44" s="34"/>
      <c r="N44" s="61" t="str">
        <f>[1]!obMake("calibItem-"&amp;ROW(),obLibs&amp;"net.finmath.montecarlo.interestrate.LIBORMarketModel$CalibrationItem",J44,[1]!obMake("","double",K44),[1]!obMake("","double",L44))</f>
        <v>calibItem-44 
[76859]</v>
      </c>
      <c r="O44" s="61"/>
      <c r="P44" s="54">
        <f>[1]!OBGET([1]!OBCALL("calibSwaptionValue-"&amp;ROW(),J44,"getValue",LIBORMarketModel!$M$28))</f>
        <v>0.34551934234457177</v>
      </c>
      <c r="Q44" s="54">
        <f t="shared" si="1"/>
        <v>-5.851934234457179E-2</v>
      </c>
    </row>
    <row r="45" spans="2:17" ht="13.15" customHeight="1" x14ac:dyDescent="0.25">
      <c r="B45" s="59">
        <v>5</v>
      </c>
      <c r="C45" s="59">
        <v>3</v>
      </c>
      <c r="D45" s="34">
        <v>1</v>
      </c>
      <c r="E45" s="60">
        <f t="shared" ref="E45:E76" si="2">H45</f>
        <v>2.2873950155009717E-2</v>
      </c>
      <c r="F45" s="60" t="str">
        <f>[1]!obMake("calib swap tenor-"&amp;ROW(),obLibs&amp;"net.finmath.time.TimeDiscretization",[1]!obMake("","double",B45),[1]!obMake("","double",B45+C45),[1]!obMake("","double",D45),$B$6)</f>
        <v>calib swap tenor-45 
[74796]</v>
      </c>
      <c r="G45" s="60"/>
      <c r="H45" s="60">
        <f>[1]!OBGET([1]!OBCALL("","net.finmath.marketdata.products.Swap","getForwardSwapRate",F45,F45,'Rate Curve Data'!$E$17))</f>
        <v>2.2873950155009717E-2</v>
      </c>
      <c r="I45" s="60"/>
      <c r="J45" s="60" t="str">
        <f>[1]!OBCALL("calibSwaption-"&amp;ROW(),obLibs&amp;"net.finmath.montecarlo.interestrate.products.SwaptionFactory","createSwaption",[1]!obMake("","String",$C$10),[1]!obMake("","double",E45),F45,[1]!obMake("","String","VOLATILITY"))</f>
        <v>calibSwaption-45 
[76353]</v>
      </c>
      <c r="K45" s="60">
        <f>IFERROR([1]!OBGET([1]!OBCALL("",'Swaption Data'!$B$10,"getVolatility",[1]!obMake("","double",B45),[1]!obMake("","double",C45))),NA())</f>
        <v>0.27500000000000002</v>
      </c>
      <c r="L45" s="61">
        <v>1</v>
      </c>
      <c r="M45" s="34"/>
      <c r="N45" s="61" t="str">
        <f>[1]!obMake("calibItem-"&amp;ROW(),obLibs&amp;"net.finmath.montecarlo.interestrate.LIBORMarketModel$CalibrationItem",J45,[1]!obMake("","double",K45),[1]!obMake("","double",L45))</f>
        <v>calibItem-45 
[76958]</v>
      </c>
      <c r="O45" s="61"/>
      <c r="P45" s="54">
        <f>[1]!OBGET([1]!OBCALL("calibSwaptionValue-"&amp;ROW(),J45,"getValue",LIBORMarketModel!$M$28))</f>
        <v>0.30411388723493815</v>
      </c>
      <c r="Q45" s="54">
        <f t="shared" ref="Q45:Q76" si="3">IF(ISERROR(P45),0,K45-P45)*L45</f>
        <v>-2.9113887234938129E-2</v>
      </c>
    </row>
    <row r="46" spans="2:17" ht="13.15" customHeight="1" x14ac:dyDescent="0.25">
      <c r="B46" s="59">
        <v>5</v>
      </c>
      <c r="C46" s="59">
        <v>4</v>
      </c>
      <c r="D46" s="34">
        <v>1</v>
      </c>
      <c r="E46" s="60">
        <f t="shared" si="2"/>
        <v>2.3682291700440315E-2</v>
      </c>
      <c r="F46" s="60" t="str">
        <f>[1]!obMake("calib swap tenor-"&amp;ROW(),obLibs&amp;"net.finmath.time.TimeDiscretization",[1]!obMake("","double",B46),[1]!obMake("","double",B46+C46),[1]!obMake("","double",D46),$B$6)</f>
        <v>calib swap tenor-46 
[75076]</v>
      </c>
      <c r="G46" s="60"/>
      <c r="H46" s="60">
        <f>[1]!OBGET([1]!OBCALL("","net.finmath.marketdata.products.Swap","getForwardSwapRate",F46,F46,'Rate Curve Data'!$E$17))</f>
        <v>2.3682291700440315E-2</v>
      </c>
      <c r="I46" s="60"/>
      <c r="J46" s="60" t="str">
        <f>[1]!OBCALL("calibSwaption-"&amp;ROW(),obLibs&amp;"net.finmath.montecarlo.interestrate.products.SwaptionFactory","createSwaption",[1]!obMake("","String",$C$10),[1]!obMake("","double",E46),F46,[1]!obMake("","String","VOLATILITY"))</f>
        <v>calibSwaption-46 
[76493]</v>
      </c>
      <c r="K46" s="60">
        <f>IFERROR([1]!OBGET([1]!OBCALL("",'Swaption Data'!$B$10,"getVolatility",[1]!obMake("","double",B46),[1]!obMake("","double",C46))),NA())</f>
        <v>0.26800000000000002</v>
      </c>
      <c r="L46" s="61">
        <v>1</v>
      </c>
      <c r="M46" s="34"/>
      <c r="N46" s="61" t="str">
        <f>[1]!obMake("calibItem-"&amp;ROW(),obLibs&amp;"net.finmath.montecarlo.interestrate.LIBORMarketModel$CalibrationItem",J46,[1]!obMake("","double",K46),[1]!obMake("","double",L46))</f>
        <v>calibItem-46 
[77003]</v>
      </c>
      <c r="O46" s="61"/>
      <c r="P46" s="54">
        <f>[1]!OBGET([1]!OBCALL("calibSwaptionValue-"&amp;ROW(),J46,"getValue",LIBORMarketModel!$M$28))</f>
        <v>0.27594025883687956</v>
      </c>
      <c r="Q46" s="54">
        <f t="shared" si="3"/>
        <v>-7.9402588368795435E-3</v>
      </c>
    </row>
    <row r="47" spans="2:17" ht="13.15" customHeight="1" x14ac:dyDescent="0.25">
      <c r="B47" s="59">
        <v>5</v>
      </c>
      <c r="C47" s="59">
        <v>5</v>
      </c>
      <c r="D47" s="34">
        <v>1</v>
      </c>
      <c r="E47" s="60">
        <f t="shared" si="2"/>
        <v>2.4456018909802712E-2</v>
      </c>
      <c r="F47" s="60" t="str">
        <f>[1]!obMake("calib swap tenor-"&amp;ROW(),obLibs&amp;"net.finmath.time.TimeDiscretization",[1]!obMake("","double",B47),[1]!obMake("","double",B47+C47),[1]!obMake("","double",D47),$B$6)</f>
        <v>calib swap tenor-47 
[74806]</v>
      </c>
      <c r="G47" s="60"/>
      <c r="H47" s="60">
        <f>[1]!OBGET([1]!OBCALL("","net.finmath.marketdata.products.Swap","getForwardSwapRate",F47,F47,'Rate Curve Data'!$E$17))</f>
        <v>2.4456018909802712E-2</v>
      </c>
      <c r="I47" s="60"/>
      <c r="J47" s="60" t="str">
        <f>[1]!OBCALL("calibSwaption-"&amp;ROW(),obLibs&amp;"net.finmath.montecarlo.interestrate.products.SwaptionFactory","createSwaption",[1]!obMake("","String",$C$10),[1]!obMake("","double",E47),F47,[1]!obMake("","String","VOLATILITY"))</f>
        <v>calibSwaption-47 
[76797]</v>
      </c>
      <c r="K47" s="60">
        <f>IFERROR([1]!OBGET([1]!OBCALL("",'Swaption Data'!$B$10,"getVolatility",[1]!obMake("","double",B47),[1]!obMake("","double",C47))),NA())</f>
        <v>0.26200000000000001</v>
      </c>
      <c r="L47" s="61">
        <v>1</v>
      </c>
      <c r="M47" s="34"/>
      <c r="N47" s="61" t="str">
        <f>[1]!obMake("calibItem-"&amp;ROW(),obLibs&amp;"net.finmath.montecarlo.interestrate.LIBORMarketModel$CalibrationItem",J47,[1]!obMake("","double",K47),[1]!obMake("","double",L47))</f>
        <v>calibItem-47 
[77129]</v>
      </c>
      <c r="O47" s="61"/>
      <c r="P47" s="54">
        <f>[1]!OBGET([1]!OBCALL("calibSwaptionValue-"&amp;ROW(),J47,"getValue",LIBORMarketModel!$M$28))</f>
        <v>0.25528264608100543</v>
      </c>
      <c r="Q47" s="54">
        <f t="shared" si="3"/>
        <v>6.7173539189945841E-3</v>
      </c>
    </row>
    <row r="48" spans="2:17" ht="13.15" customHeight="1" x14ac:dyDescent="0.25">
      <c r="B48" s="59">
        <v>5</v>
      </c>
      <c r="C48" s="59">
        <v>6</v>
      </c>
      <c r="D48" s="34">
        <v>1</v>
      </c>
      <c r="E48" s="60">
        <f t="shared" si="2"/>
        <v>2.5212364806717527E-2</v>
      </c>
      <c r="F48" s="60" t="str">
        <f>[1]!obMake("calib swap tenor-"&amp;ROW(),obLibs&amp;"net.finmath.time.TimeDiscretization",[1]!obMake("","double",B48),[1]!obMake("","double",B48+C48),[1]!obMake("","double",D48),$B$6)</f>
        <v>calib swap tenor-48 
[74956]</v>
      </c>
      <c r="G48" s="60"/>
      <c r="H48" s="60">
        <f>[1]!OBGET([1]!OBCALL("","net.finmath.marketdata.products.Swap","getForwardSwapRate",F48,F48,'Rate Curve Data'!$E$17))</f>
        <v>2.5212364806717527E-2</v>
      </c>
      <c r="I48" s="60"/>
      <c r="J48" s="60" t="str">
        <f>[1]!OBCALL("calibSwaption-"&amp;ROW(),obLibs&amp;"net.finmath.montecarlo.interestrate.products.SwaptionFactory","createSwaption",[1]!obMake("","String",$C$10),[1]!obMake("","double",E48),F48,[1]!obMake("","String","VOLATILITY"))</f>
        <v>calibSwaption-48 
[76321]</v>
      </c>
      <c r="K48" s="60">
        <f>IFERROR([1]!OBGET([1]!OBCALL("",'Swaption Data'!$B$10,"getVolatility",[1]!obMake("","double",B48),[1]!obMake("","double",C48))),NA())</f>
        <v>0.255</v>
      </c>
      <c r="L48" s="61">
        <v>1</v>
      </c>
      <c r="M48" s="34"/>
      <c r="N48" s="61" t="str">
        <f>[1]!obMake("calibItem-"&amp;ROW(),obLibs&amp;"net.finmath.montecarlo.interestrate.LIBORMarketModel$CalibrationItem",J48,[1]!obMake("","double",K48),[1]!obMake("","double",L48))</f>
        <v>calibItem-48 
[76934]</v>
      </c>
      <c r="O48" s="61"/>
      <c r="P48" s="54">
        <f>[1]!OBGET([1]!OBCALL("calibSwaptionValue-"&amp;ROW(),J48,"getValue",LIBORMarketModel!$M$28))</f>
        <v>0.23942340377327886</v>
      </c>
      <c r="Q48" s="54">
        <f t="shared" si="3"/>
        <v>1.557659622672114E-2</v>
      </c>
    </row>
    <row r="49" spans="2:17" ht="13.15" customHeight="1" x14ac:dyDescent="0.25">
      <c r="B49" s="59">
        <v>5</v>
      </c>
      <c r="C49" s="59">
        <v>7</v>
      </c>
      <c r="D49" s="34">
        <v>1</v>
      </c>
      <c r="E49" s="60">
        <f t="shared" si="2"/>
        <v>2.5855526237828361E-2</v>
      </c>
      <c r="F49" s="60" t="str">
        <f>[1]!obMake("calib swap tenor-"&amp;ROW(),obLibs&amp;"net.finmath.time.TimeDiscretization",[1]!obMake("","double",B49),[1]!obMake("","double",B49+C49),[1]!obMake("","double",D49),$B$6)</f>
        <v>calib swap tenor-49 
[75151]</v>
      </c>
      <c r="G49" s="60"/>
      <c r="H49" s="60">
        <f>[1]!OBGET([1]!OBCALL("","net.finmath.marketdata.products.Swap","getForwardSwapRate",F49,F49,'Rate Curve Data'!$E$17))</f>
        <v>2.5855526237828361E-2</v>
      </c>
      <c r="I49" s="60"/>
      <c r="J49" s="60" t="str">
        <f>[1]!OBCALL("calibSwaption-"&amp;ROW(),obLibs&amp;"net.finmath.montecarlo.interestrate.products.SwaptionFactory","createSwaption",[1]!obMake("","String",$C$10),[1]!obMake("","double",E49),F49,[1]!obMake("","String","VOLATILITY"))</f>
        <v>calibSwaption-49 
[76601]</v>
      </c>
      <c r="K49" s="60">
        <f>IFERROR([1]!OBGET([1]!OBCALL("",'Swaption Data'!$B$10,"getVolatility",[1]!obMake("","double",B49),[1]!obMake("","double",C49))),NA())</f>
        <v>0.249</v>
      </c>
      <c r="L49" s="61">
        <v>1</v>
      </c>
      <c r="M49" s="34"/>
      <c r="N49" s="61" t="str">
        <f>[1]!obMake("calibItem-"&amp;ROW(),obLibs&amp;"net.finmath.montecarlo.interestrate.LIBORMarketModel$CalibrationItem",J49,[1]!obMake("","double",K49),[1]!obMake("","double",L49))</f>
        <v>calibItem-49 
[77024]</v>
      </c>
      <c r="O49" s="61"/>
      <c r="P49" s="54">
        <f>[1]!OBGET([1]!OBCALL("calibSwaptionValue-"&amp;ROW(),J49,"getValue",LIBORMarketModel!$M$28))</f>
        <v>0.22691229029443213</v>
      </c>
      <c r="Q49" s="54">
        <f t="shared" si="3"/>
        <v>2.2087709705567865E-2</v>
      </c>
    </row>
    <row r="50" spans="2:17" ht="13.15" customHeight="1" x14ac:dyDescent="0.25">
      <c r="B50" s="59">
        <v>5</v>
      </c>
      <c r="C50" s="59">
        <v>8</v>
      </c>
      <c r="D50" s="34">
        <v>1</v>
      </c>
      <c r="E50" s="60">
        <f t="shared" si="2"/>
        <v>2.6373929466318193E-2</v>
      </c>
      <c r="F50" s="60" t="str">
        <f>[1]!obMake("calib swap tenor-"&amp;ROW(),obLibs&amp;"net.finmath.time.TimeDiscretization",[1]!obMake("","double",B50),[1]!obMake("","double",B50+C50),[1]!obMake("","double",D50),$B$6)</f>
        <v>calib swap tenor-50 
[74831]</v>
      </c>
      <c r="G50" s="60"/>
      <c r="H50" s="60">
        <f>[1]!OBGET([1]!OBCALL("","net.finmath.marketdata.products.Swap","getForwardSwapRate",F50,F50,'Rate Curve Data'!$E$17))</f>
        <v>2.6373929466318193E-2</v>
      </c>
      <c r="I50" s="60"/>
      <c r="J50" s="60" t="str">
        <f>[1]!OBCALL("calibSwaption-"&amp;ROW(),obLibs&amp;"net.finmath.montecarlo.interestrate.products.SwaptionFactory","createSwaption",[1]!obMake("","String",$C$10),[1]!obMake("","double",E50),F50,[1]!obMake("","String","VOLATILITY"))</f>
        <v>calibSwaption-50 
[76665]</v>
      </c>
      <c r="K50" s="60">
        <f>IFERROR([1]!OBGET([1]!OBCALL("",'Swaption Data'!$B$10,"getVolatility",[1]!obMake("","double",B50),[1]!obMake("","double",C50))),NA())</f>
        <v>0.245</v>
      </c>
      <c r="L50" s="61">
        <v>1</v>
      </c>
      <c r="M50" s="34"/>
      <c r="N50" s="61" t="str">
        <f>[1]!obMake("calibItem-"&amp;ROW(),obLibs&amp;"net.finmath.montecarlo.interestrate.LIBORMarketModel$CalibrationItem",J50,[1]!obMake("","double",K50),[1]!obMake("","double",L50))</f>
        <v>calibItem-50 
[77072]</v>
      </c>
      <c r="O50" s="61"/>
      <c r="P50" s="54">
        <f>[1]!OBGET([1]!OBCALL("calibSwaptionValue-"&amp;ROW(),J50,"getValue",LIBORMarketModel!$M$28))</f>
        <v>0.21710870864411644</v>
      </c>
      <c r="Q50" s="54">
        <f t="shared" si="3"/>
        <v>2.7891291355883557E-2</v>
      </c>
    </row>
    <row r="51" spans="2:17" ht="13.15" customHeight="1" x14ac:dyDescent="0.25">
      <c r="B51" s="59">
        <v>5</v>
      </c>
      <c r="C51" s="59">
        <v>9</v>
      </c>
      <c r="D51" s="34">
        <v>1</v>
      </c>
      <c r="E51" s="60">
        <f t="shared" si="2"/>
        <v>2.6661490274533274E-2</v>
      </c>
      <c r="F51" s="60" t="str">
        <f>[1]!obMake("calib swap tenor-"&amp;ROW(),obLibs&amp;"net.finmath.time.TimeDiscretization",[1]!obMake("","double",B51),[1]!obMake("","double",B51+C51),[1]!obMake("","double",D51),$B$6)</f>
        <v>calib swap tenor-51 
[74891]</v>
      </c>
      <c r="G51" s="60"/>
      <c r="H51" s="60">
        <f>[1]!OBGET([1]!OBCALL("","net.finmath.marketdata.products.Swap","getForwardSwapRate",F51,F51,'Rate Curve Data'!$E$17))</f>
        <v>2.6661490274533274E-2</v>
      </c>
      <c r="I51" s="60"/>
      <c r="J51" s="60" t="str">
        <f>[1]!OBCALL("calibSwaption-"&amp;ROW(),obLibs&amp;"net.finmath.montecarlo.interestrate.products.SwaptionFactory","createSwaption",[1]!obMake("","String",$C$10),[1]!obMake("","double",E51),F51,[1]!obMake("","String","VOLATILITY"))</f>
        <v>calibSwaption-51 
[76653]</v>
      </c>
      <c r="K51" s="60">
        <f>IFERROR([1]!OBGET([1]!OBCALL("",'Swaption Data'!$B$10,"getVolatility",[1]!obMake("","double",B51),[1]!obMake("","double",C51))),NA())</f>
        <v>0.24199999999999999</v>
      </c>
      <c r="L51" s="61">
        <v>1</v>
      </c>
      <c r="M51" s="34"/>
      <c r="N51" s="61" t="str">
        <f>[1]!obMake("calibItem-"&amp;ROW(),obLibs&amp;"net.finmath.montecarlo.interestrate.LIBORMarketModel$CalibrationItem",J51,[1]!obMake("","double",K51),[1]!obMake("","double",L51))</f>
        <v>calibItem-51 
[77063]</v>
      </c>
      <c r="O51" s="61"/>
      <c r="P51" s="54">
        <f>[1]!OBGET([1]!OBCALL("calibSwaptionValue-"&amp;ROW(),J51,"getValue",LIBORMarketModel!$M$28))</f>
        <v>0.2095212858009399</v>
      </c>
      <c r="Q51" s="54">
        <f t="shared" si="3"/>
        <v>3.2478714199060094E-2</v>
      </c>
    </row>
    <row r="52" spans="2:17" ht="13.15" customHeight="1" x14ac:dyDescent="0.25">
      <c r="B52" s="59">
        <v>5</v>
      </c>
      <c r="C52" s="59">
        <v>10</v>
      </c>
      <c r="D52" s="34">
        <v>1</v>
      </c>
      <c r="E52" s="60">
        <f t="shared" si="2"/>
        <v>2.6789291119725403E-2</v>
      </c>
      <c r="F52" s="60" t="str">
        <f>[1]!obMake("calib swap tenor-"&amp;ROW(),obLibs&amp;"net.finmath.time.TimeDiscretization",[1]!obMake("","double",B52),[1]!obMake("","double",B52+C52),[1]!obMake("","double",D52),$B$6)</f>
        <v>calib swap tenor-52 
[73827]</v>
      </c>
      <c r="G52" s="60"/>
      <c r="H52" s="60">
        <f>[1]!OBGET([1]!OBCALL("","net.finmath.marketdata.products.Swap","getForwardSwapRate",F52,F52,'Rate Curve Data'!$E$17))</f>
        <v>2.6789291119725403E-2</v>
      </c>
      <c r="I52" s="60"/>
      <c r="J52" s="60" t="str">
        <f>[1]!OBCALL("calibSwaption-"&amp;ROW(),obLibs&amp;"net.finmath.montecarlo.interestrate.products.SwaptionFactory","createSwaption",[1]!obMake("","String",$C$10),[1]!obMake("","double",E52),F52,[1]!obMake("","String","VOLATILITY"))</f>
        <v>calibSwaption-52 
[76749]</v>
      </c>
      <c r="K52" s="60">
        <f>IFERROR([1]!OBGET([1]!OBCALL("",'Swaption Data'!$B$10,"getVolatility",[1]!obMake("","double",B52),[1]!obMake("","double",C52))),NA())</f>
        <v>0.24099999999999999</v>
      </c>
      <c r="L52" s="61">
        <v>1</v>
      </c>
      <c r="M52" s="34"/>
      <c r="N52" s="61" t="str">
        <f>[1]!obMake("calibItem-"&amp;ROW(),obLibs&amp;"net.finmath.montecarlo.interestrate.LIBORMarketModel$CalibrationItem",J52,[1]!obMake("","double",K52),[1]!obMake("","double",L52))</f>
        <v>calibItem-52 
[77093]</v>
      </c>
      <c r="O52" s="61"/>
      <c r="P52" s="54">
        <f>[1]!OBGET([1]!OBCALL("calibSwaptionValue-"&amp;ROW(),J52,"getValue",LIBORMarketModel!$M$28))</f>
        <v>0.20344771602530229</v>
      </c>
      <c r="Q52" s="54">
        <f t="shared" si="3"/>
        <v>3.7552283974697703E-2</v>
      </c>
    </row>
    <row r="53" spans="2:17" ht="13.15" customHeight="1" x14ac:dyDescent="0.25">
      <c r="B53" s="59">
        <v>7</v>
      </c>
      <c r="C53" s="59">
        <v>1</v>
      </c>
      <c r="D53" s="34">
        <v>1</v>
      </c>
      <c r="E53" s="60">
        <f t="shared" si="2"/>
        <v>2.5031680967050999E-2</v>
      </c>
      <c r="F53" s="60" t="str">
        <f>[1]!obMake("calib swap tenor-"&amp;ROW(),obLibs&amp;"net.finmath.time.TimeDiscretization",[1]!obMake("","double",B53),[1]!obMake("","double",B53+C53),[1]!obMake("","double",D53),$B$6)</f>
        <v>calib swap tenor-53 
[73914]</v>
      </c>
      <c r="G53" s="60"/>
      <c r="H53" s="60">
        <f>[1]!OBGET([1]!OBCALL("","net.finmath.marketdata.products.Swap","getForwardSwapRate",F53,F53,'Rate Curve Data'!$E$17))</f>
        <v>2.5031680967050999E-2</v>
      </c>
      <c r="I53" s="60"/>
      <c r="J53" s="60" t="str">
        <f>[1]!OBCALL("calibSwaption-"&amp;ROW(),obLibs&amp;"net.finmath.montecarlo.interestrate.products.SwaptionFactory","createSwaption",[1]!obMake("","String",$C$10),[1]!obMake("","double",E53),F53,[1]!obMake("","String","VOLATILITY"))</f>
        <v>calibSwaption-53 
[76677]</v>
      </c>
      <c r="K53" s="60">
        <f>IFERROR([1]!OBGET([1]!OBCALL("",'Swaption Data'!$B$10,"getVolatility",[1]!obMake("","double",B53),[1]!obMake("","double",C53))),NA())</f>
        <v>0.247</v>
      </c>
      <c r="L53" s="61">
        <v>1</v>
      </c>
      <c r="M53" s="34"/>
      <c r="N53" s="61" t="str">
        <f>[1]!obMake("calibItem-"&amp;ROW(),obLibs&amp;"net.finmath.montecarlo.interestrate.LIBORMarketModel$CalibrationItem",J53,[1]!obMake("","double",K53),[1]!obMake("","double",L53))</f>
        <v>calibItem-53 
[77081]</v>
      </c>
      <c r="O53" s="61"/>
      <c r="P53" s="54">
        <f>[1]!OBGET([1]!OBCALL("calibSwaptionValue-"&amp;ROW(),J53,"getValue",LIBORMarketModel!$M$28))</f>
        <v>0.36356650201599933</v>
      </c>
      <c r="Q53" s="54">
        <f t="shared" si="3"/>
        <v>-0.11656650201599933</v>
      </c>
    </row>
    <row r="54" spans="2:17" ht="13.15" customHeight="1" x14ac:dyDescent="0.25">
      <c r="B54" s="59">
        <v>7</v>
      </c>
      <c r="C54" s="59">
        <v>2</v>
      </c>
      <c r="D54" s="34">
        <v>1</v>
      </c>
      <c r="E54" s="60">
        <f t="shared" si="2"/>
        <v>2.5625341553192314E-2</v>
      </c>
      <c r="F54" s="60" t="str">
        <f>[1]!obMake("calib swap tenor-"&amp;ROW(),obLibs&amp;"net.finmath.time.TimeDiscretization",[1]!obMake("","double",B54),[1]!obMake("","double",B54+C54),[1]!obMake("","double",D54),$B$6)</f>
        <v>calib swap tenor-54 
[75081]</v>
      </c>
      <c r="G54" s="60"/>
      <c r="H54" s="60">
        <f>[1]!OBGET([1]!OBCALL("","net.finmath.marketdata.products.Swap","getForwardSwapRate",F54,F54,'Rate Curve Data'!$E$17))</f>
        <v>2.5625341553192314E-2</v>
      </c>
      <c r="I54" s="60"/>
      <c r="J54" s="60" t="str">
        <f>[1]!OBCALL("calibSwaption-"&amp;ROW(),obLibs&amp;"net.finmath.montecarlo.interestrate.products.SwaptionFactory","createSwaption",[1]!obMake("","String",$C$10),[1]!obMake("","double",E54),F54,[1]!obMake("","String","VOLATILITY"))</f>
        <v>calibSwaption-54 
[76241]</v>
      </c>
      <c r="K54" s="60">
        <f>IFERROR([1]!OBGET([1]!OBCALL("",'Swaption Data'!$B$10,"getVolatility",[1]!obMake("","double",B54),[1]!obMake("","double",C54))),NA())</f>
        <v>0.22900000000000001</v>
      </c>
      <c r="L54" s="61">
        <v>1</v>
      </c>
      <c r="M54" s="34"/>
      <c r="N54" s="61" t="str">
        <f>[1]!obMake("calibItem-"&amp;ROW(),obLibs&amp;"net.finmath.montecarlo.interestrate.LIBORMarketModel$CalibrationItem",J54,[1]!obMake("","double",K54),[1]!obMake("","double",L54))</f>
        <v>calibItem-54 
[76874]</v>
      </c>
      <c r="O54" s="61"/>
      <c r="P54" s="54">
        <f>[1]!OBGET([1]!OBCALL("calibSwaptionValue-"&amp;ROW(),J54,"getValue",LIBORMarketModel!$M$28))</f>
        <v>0.31266462392658079</v>
      </c>
      <c r="Q54" s="54">
        <f t="shared" si="3"/>
        <v>-8.3664623926580778E-2</v>
      </c>
    </row>
    <row r="55" spans="2:17" ht="13.15" customHeight="1" x14ac:dyDescent="0.25">
      <c r="B55" s="59">
        <v>7</v>
      </c>
      <c r="C55" s="59">
        <v>3</v>
      </c>
      <c r="D55" s="34">
        <v>1</v>
      </c>
      <c r="E55" s="60">
        <f t="shared" si="2"/>
        <v>2.6318874964670023E-2</v>
      </c>
      <c r="F55" s="60" t="str">
        <f>[1]!obMake("calib swap tenor-"&amp;ROW(),obLibs&amp;"net.finmath.time.TimeDiscretization",[1]!obMake("","double",B55),[1]!obMake("","double",B55+C55),[1]!obMake("","double",D55),$B$6)</f>
        <v>calib swap tenor-55 
[74801]</v>
      </c>
      <c r="G55" s="60"/>
      <c r="H55" s="60">
        <f>[1]!OBGET([1]!OBCALL("","net.finmath.marketdata.products.Swap","getForwardSwapRate",F55,F55,'Rate Curve Data'!$E$17))</f>
        <v>2.6318874964670023E-2</v>
      </c>
      <c r="I55" s="60"/>
      <c r="J55" s="60" t="str">
        <f>[1]!OBCALL("calibSwaption-"&amp;ROW(),obLibs&amp;"net.finmath.montecarlo.interestrate.products.SwaptionFactory","createSwaption",[1]!obMake("","String",$C$10),[1]!obMake("","double",E55),F55,[1]!obMake("","String","VOLATILITY"))</f>
        <v>calibSwaption-55 
[76297]</v>
      </c>
      <c r="K55" s="60">
        <f>IFERROR([1]!OBGET([1]!OBCALL("",'Swaption Data'!$B$10,"getVolatility",[1]!obMake("","double",B55),[1]!obMake("","double",C55))),NA())</f>
        <v>0.22500000000000001</v>
      </c>
      <c r="L55" s="61">
        <v>1</v>
      </c>
      <c r="M55" s="34"/>
      <c r="N55" s="61" t="str">
        <f>[1]!obMake("calibItem-"&amp;ROW(),obLibs&amp;"net.finmath.montecarlo.interestrate.LIBORMarketModel$CalibrationItem",J55,[1]!obMake("","double",K55),[1]!obMake("","double",L55))</f>
        <v>calibItem-55 
[76916]</v>
      </c>
      <c r="O55" s="61"/>
      <c r="P55" s="54">
        <f>[1]!OBGET([1]!OBCALL("calibSwaptionValue-"&amp;ROW(),J55,"getValue",LIBORMarketModel!$M$28))</f>
        <v>0.27890078108521027</v>
      </c>
      <c r="Q55" s="54">
        <f t="shared" si="3"/>
        <v>-5.3900781085210264E-2</v>
      </c>
    </row>
    <row r="56" spans="2:17" ht="13.15" customHeight="1" x14ac:dyDescent="0.25">
      <c r="B56" s="59">
        <v>7</v>
      </c>
      <c r="C56" s="59">
        <v>4</v>
      </c>
      <c r="D56" s="34">
        <v>1</v>
      </c>
      <c r="E56" s="60">
        <f t="shared" si="2"/>
        <v>2.7037877209614567E-2</v>
      </c>
      <c r="F56" s="60" t="str">
        <f>[1]!obMake("calib swap tenor-"&amp;ROW(),obLibs&amp;"net.finmath.time.TimeDiscretization",[1]!obMake("","double",B56),[1]!obMake("","double",B56+C56),[1]!obMake("","double",D56),$B$6)</f>
        <v>calib swap tenor-56 
[74961]</v>
      </c>
      <c r="G56" s="60"/>
      <c r="H56" s="60">
        <f>[1]!OBGET([1]!OBCALL("","net.finmath.marketdata.products.Swap","getForwardSwapRate",F56,F56,'Rate Curve Data'!$E$17))</f>
        <v>2.7037877209614567E-2</v>
      </c>
      <c r="I56" s="60"/>
      <c r="J56" s="60" t="str">
        <f>[1]!OBCALL("calibSwaption-"&amp;ROW(),obLibs&amp;"net.finmath.montecarlo.interestrate.products.SwaptionFactory","createSwaption",[1]!obMake("","String",$C$10),[1]!obMake("","double",E56),F56,[1]!obMake("","String","VOLATILITY"))</f>
        <v>calibSwaption-56 
[76265]</v>
      </c>
      <c r="K56" s="60">
        <f>IFERROR([1]!OBGET([1]!OBCALL("",'Swaption Data'!$B$10,"getVolatility",[1]!obMake("","double",B56),[1]!obMake("","double",C56))),NA())</f>
        <v>0.22</v>
      </c>
      <c r="L56" s="61">
        <v>1</v>
      </c>
      <c r="M56" s="34"/>
      <c r="N56" s="61" t="str">
        <f>[1]!obMake("calibItem-"&amp;ROW(),obLibs&amp;"net.finmath.montecarlo.interestrate.LIBORMarketModel$CalibrationItem",J56,[1]!obMake("","double",K56),[1]!obMake("","double",L56))</f>
        <v>calibItem-56 
[76892]</v>
      </c>
      <c r="O56" s="61"/>
      <c r="P56" s="54">
        <f>[1]!OBGET([1]!OBCALL("calibSwaptionValue-"&amp;ROW(),J56,"getValue",LIBORMarketModel!$M$28))</f>
        <v>0.25561198579859845</v>
      </c>
      <c r="Q56" s="54">
        <f t="shared" si="3"/>
        <v>-3.561198579859845E-2</v>
      </c>
    </row>
    <row r="57" spans="2:17" ht="13.15" customHeight="1" x14ac:dyDescent="0.25">
      <c r="B57" s="59">
        <v>7</v>
      </c>
      <c r="C57" s="59">
        <v>5</v>
      </c>
      <c r="D57" s="34">
        <v>1</v>
      </c>
      <c r="E57" s="60">
        <f t="shared" si="2"/>
        <v>2.7618874256778253E-2</v>
      </c>
      <c r="F57" s="60" t="str">
        <f>[1]!obMake("calib swap tenor-"&amp;ROW(),obLibs&amp;"net.finmath.time.TimeDiscretization",[1]!obMake("","double",B57),[1]!obMake("","double",B57+C57),[1]!obMake("","double",D57),$B$6)</f>
        <v>calib swap tenor-57 
[73888]</v>
      </c>
      <c r="G57" s="60"/>
      <c r="H57" s="60">
        <f>[1]!OBGET([1]!OBCALL("","net.finmath.marketdata.products.Swap","getForwardSwapRate",F57,F57,'Rate Curve Data'!$E$17))</f>
        <v>2.7618874256778253E-2</v>
      </c>
      <c r="I57" s="60"/>
      <c r="J57" s="60" t="str">
        <f>[1]!OBCALL("calibSwaption-"&amp;ROW(),obLibs&amp;"net.finmath.montecarlo.interestrate.products.SwaptionFactory","createSwaption",[1]!obMake("","String",$C$10),[1]!obMake("","double",E57),F57,[1]!obMake("","String","VOLATILITY"))</f>
        <v>calibSwaption-57 
[76681]</v>
      </c>
      <c r="K57" s="60">
        <f>IFERROR([1]!OBGET([1]!OBCALL("",'Swaption Data'!$B$10,"getVolatility",[1]!obMake("","double",B57),[1]!obMake("","double",C57))),NA())</f>
        <v>0.216</v>
      </c>
      <c r="L57" s="61">
        <v>1</v>
      </c>
      <c r="M57" s="34"/>
      <c r="N57" s="61" t="str">
        <f>[1]!obMake("calibItem-"&amp;ROW(),obLibs&amp;"net.finmath.montecarlo.interestrate.LIBORMarketModel$CalibrationItem",J57,[1]!obMake("","double",K57),[1]!obMake("","double",L57))</f>
        <v>calibItem-57 
[77084]</v>
      </c>
      <c r="O57" s="61"/>
      <c r="P57" s="54">
        <f>[1]!OBGET([1]!OBCALL("calibSwaptionValue-"&amp;ROW(),J57,"getValue",LIBORMarketModel!$M$28))</f>
        <v>0.23891768758671969</v>
      </c>
      <c r="Q57" s="54">
        <f t="shared" si="3"/>
        <v>-2.2917687586719693E-2</v>
      </c>
    </row>
    <row r="58" spans="2:17" ht="13.15" customHeight="1" x14ac:dyDescent="0.25">
      <c r="B58" s="59">
        <v>7</v>
      </c>
      <c r="C58" s="59">
        <v>6</v>
      </c>
      <c r="D58" s="34">
        <v>1</v>
      </c>
      <c r="E58" s="60">
        <f t="shared" si="2"/>
        <v>2.8056679199607953E-2</v>
      </c>
      <c r="F58" s="60" t="str">
        <f>[1]!obMake("calib swap tenor-"&amp;ROW(),obLibs&amp;"net.finmath.time.TimeDiscretization",[1]!obMake("","double",B58),[1]!obMake("","double",B58+C58),[1]!obMake("","double",D58),$B$6)</f>
        <v>calib swap tenor-58 
[74836]</v>
      </c>
      <c r="G58" s="60"/>
      <c r="H58" s="60">
        <f>[1]!OBGET([1]!OBCALL("","net.finmath.marketdata.products.Swap","getForwardSwapRate",F58,F58,'Rate Curve Data'!$E$17))</f>
        <v>2.8056679199607953E-2</v>
      </c>
      <c r="I58" s="60"/>
      <c r="J58" s="60" t="str">
        <f>[1]!OBCALL("calibSwaption-"&amp;ROW(),obLibs&amp;"net.finmath.montecarlo.interestrate.products.SwaptionFactory","createSwaption",[1]!obMake("","String",$C$10),[1]!obMake("","double",E58),F58,[1]!obMake("","String","VOLATILITY"))</f>
        <v>calibSwaption-58 
[76345]</v>
      </c>
      <c r="K58" s="60">
        <f>IFERROR([1]!OBGET([1]!OBCALL("",'Swaption Data'!$B$10,"getVolatility",[1]!obMake("","double",B58),[1]!obMake("","double",C58))),NA())</f>
        <v>0.218</v>
      </c>
      <c r="L58" s="61">
        <v>1</v>
      </c>
      <c r="M58" s="34"/>
      <c r="N58" s="61" t="str">
        <f>[1]!obMake("calibItem-"&amp;ROW(),obLibs&amp;"net.finmath.montecarlo.interestrate.LIBORMarketModel$CalibrationItem",J58,[1]!obMake("","double",K58),[1]!obMake("","double",L58))</f>
        <v>calibItem-58 
[76952]</v>
      </c>
      <c r="O58" s="61"/>
      <c r="P58" s="54">
        <f>[1]!OBGET([1]!OBCALL("calibSwaptionValue-"&amp;ROW(),J58,"getValue",LIBORMarketModel!$M$28))</f>
        <v>0.22676320524704244</v>
      </c>
      <c r="Q58" s="54">
        <f t="shared" si="3"/>
        <v>-8.7632052470424382E-3</v>
      </c>
    </row>
    <row r="59" spans="2:17" ht="13.15" customHeight="1" x14ac:dyDescent="0.25">
      <c r="B59" s="59">
        <v>7</v>
      </c>
      <c r="C59" s="59">
        <v>7</v>
      </c>
      <c r="D59" s="34">
        <v>1</v>
      </c>
      <c r="E59" s="60">
        <f t="shared" si="2"/>
        <v>2.8217042559226517E-2</v>
      </c>
      <c r="F59" s="60" t="str">
        <f>[1]!obMake("calib swap tenor-"&amp;ROW(),obLibs&amp;"net.finmath.time.TimeDiscretization",[1]!obMake("","double",B59),[1]!obMake("","double",B59+C59),[1]!obMake("","double",D59),$B$6)</f>
        <v>calib swap tenor-59 
[75156]</v>
      </c>
      <c r="G59" s="60"/>
      <c r="H59" s="60">
        <f>[1]!OBGET([1]!OBCALL("","net.finmath.marketdata.products.Swap","getForwardSwapRate",F59,F59,'Rate Curve Data'!$E$17))</f>
        <v>2.8217042559226517E-2</v>
      </c>
      <c r="I59" s="60"/>
      <c r="J59" s="60" t="str">
        <f>[1]!OBCALL("calibSwaption-"&amp;ROW(),obLibs&amp;"net.finmath.montecarlo.interestrate.products.SwaptionFactory","createSwaption",[1]!obMake("","String",$C$10),[1]!obMake("","double",E59),F59,[1]!obMake("","String","VOLATILITY"))</f>
        <v>calibSwaption-59 
[76477]</v>
      </c>
      <c r="K59" s="60">
        <f>IFERROR([1]!OBGET([1]!OBCALL("",'Swaption Data'!$B$10,"getVolatility",[1]!obMake("","double",B59),[1]!obMake("","double",C59))),NA())</f>
        <v>0.22</v>
      </c>
      <c r="L59" s="61">
        <v>1</v>
      </c>
      <c r="M59" s="34"/>
      <c r="N59" s="61" t="str">
        <f>[1]!obMake("calibItem-"&amp;ROW(),obLibs&amp;"net.finmath.montecarlo.interestrate.LIBORMarketModel$CalibrationItem",J59,[1]!obMake("","double",K59),[1]!obMake("","double",L59))</f>
        <v>calibItem-59 
[76991]</v>
      </c>
      <c r="O59" s="61"/>
      <c r="P59" s="54">
        <f>[1]!OBGET([1]!OBCALL("calibSwaptionValue-"&amp;ROW(),J59,"getValue",LIBORMarketModel!$M$28))</f>
        <v>0.21778847790529476</v>
      </c>
      <c r="Q59" s="54">
        <f t="shared" si="3"/>
        <v>2.2115220947052372E-3</v>
      </c>
    </row>
    <row r="60" spans="2:17" ht="13.15" customHeight="1" x14ac:dyDescent="0.25">
      <c r="B60" s="59">
        <v>7</v>
      </c>
      <c r="C60" s="59">
        <v>8</v>
      </c>
      <c r="D60" s="34">
        <v>1</v>
      </c>
      <c r="E60" s="60">
        <f t="shared" si="2"/>
        <v>2.82059725216715E-2</v>
      </c>
      <c r="F60" s="60" t="str">
        <f>[1]!obMake("calib swap tenor-"&amp;ROW(),obLibs&amp;"net.finmath.time.TimeDiscretization",[1]!obMake("","double",B60),[1]!obMake("","double",B60+C60),[1]!obMake("","double",D60),$B$6)</f>
        <v>calib swap tenor-60 
[73820]</v>
      </c>
      <c r="G60" s="60"/>
      <c r="H60" s="60">
        <f>[1]!OBGET([1]!OBCALL("","net.finmath.marketdata.products.Swap","getForwardSwapRate",F60,F60,'Rate Curve Data'!$E$17))</f>
        <v>2.82059725216715E-2</v>
      </c>
      <c r="I60" s="60"/>
      <c r="J60" s="60" t="str">
        <f>[1]!OBCALL("calibSwaption-"&amp;ROW(),obLibs&amp;"net.finmath.montecarlo.interestrate.products.SwaptionFactory","createSwaption",[1]!obMake("","String",$C$10),[1]!obMake("","double",E60),F60,[1]!obMake("","String","VOLATILITY"))</f>
        <v>calibSwaption-60 
[76593]</v>
      </c>
      <c r="K60" s="60">
        <f>IFERROR([1]!OBGET([1]!OBCALL("",'Swaption Data'!$B$10,"getVolatility",[1]!obMake("","double",B60),[1]!obMake("","double",C60))),NA())</f>
        <v>0.221</v>
      </c>
      <c r="L60" s="61">
        <v>1</v>
      </c>
      <c r="M60" s="34"/>
      <c r="N60" s="61" t="str">
        <f>[1]!obMake("calibItem-"&amp;ROW(),obLibs&amp;"net.finmath.montecarlo.interestrate.LIBORMarketModel$CalibrationItem",J60,[1]!obMake("","double",K60),[1]!obMake("","double",L60))</f>
        <v>calibItem-60 
[77018]</v>
      </c>
      <c r="O60" s="61"/>
      <c r="P60" s="54">
        <f>[1]!OBGET([1]!OBCALL("calibSwaptionValue-"&amp;ROW(),J60,"getValue",LIBORMarketModel!$M$28))</f>
        <v>0.21076935121944926</v>
      </c>
      <c r="Q60" s="54">
        <f t="shared" si="3"/>
        <v>1.0230648780550744E-2</v>
      </c>
    </row>
    <row r="61" spans="2:17" ht="13.15" customHeight="1" x14ac:dyDescent="0.25">
      <c r="B61" s="59">
        <v>7</v>
      </c>
      <c r="C61" s="59">
        <v>9</v>
      </c>
      <c r="D61" s="34">
        <v>1</v>
      </c>
      <c r="E61" s="60">
        <f t="shared" si="2"/>
        <v>2.8084851733529634E-2</v>
      </c>
      <c r="F61" s="60" t="str">
        <f>[1]!obMake("calib swap tenor-"&amp;ROW(),obLibs&amp;"net.finmath.time.TimeDiscretization",[1]!obMake("","double",B61),[1]!obMake("","double",B61+C61),[1]!obMake("","double",D61),$B$6)</f>
        <v>calib swap tenor-61 
[75121]</v>
      </c>
      <c r="G61" s="60"/>
      <c r="H61" s="60">
        <f>[1]!OBGET([1]!OBCALL("","net.finmath.marketdata.products.Swap","getForwardSwapRate",F61,F61,'Rate Curve Data'!$E$17))</f>
        <v>2.8084851733529634E-2</v>
      </c>
      <c r="I61" s="60"/>
      <c r="J61" s="60" t="str">
        <f>[1]!OBCALL("calibSwaption-"&amp;ROW(),obLibs&amp;"net.finmath.montecarlo.interestrate.products.SwaptionFactory","createSwaption",[1]!obMake("","String",$C$10),[1]!obMake("","double",E61),F61,[1]!obMake("","String","VOLATILITY"))</f>
        <v>calibSwaption-61 
[76233]</v>
      </c>
      <c r="K61" s="60">
        <f>IFERROR([1]!OBGET([1]!OBCALL("",'Swaption Data'!$B$10,"getVolatility",[1]!obMake("","double",B61),[1]!obMake("","double",C61))),NA())</f>
        <v>0.221</v>
      </c>
      <c r="L61" s="61">
        <v>1</v>
      </c>
      <c r="M61" s="34"/>
      <c r="N61" s="61" t="str">
        <f>[1]!obMake("calibItem-"&amp;ROW(),obLibs&amp;"net.finmath.montecarlo.interestrate.LIBORMarketModel$CalibrationItem",J61,[1]!obMake("","double",K61),[1]!obMake("","double",L61))</f>
        <v>calibItem-61 
[76868]</v>
      </c>
      <c r="O61" s="61"/>
      <c r="P61" s="54">
        <f>[1]!OBGET([1]!OBCALL("calibSwaptionValue-"&amp;ROW(),J61,"getValue",LIBORMarketModel!$M$28))</f>
        <v>0.20494054647355275</v>
      </c>
      <c r="Q61" s="54">
        <f t="shared" si="3"/>
        <v>1.6059453526447248E-2</v>
      </c>
    </row>
    <row r="62" spans="2:17" ht="13.15" customHeight="1" x14ac:dyDescent="0.25">
      <c r="B62" s="59">
        <v>7</v>
      </c>
      <c r="C62" s="59">
        <v>10</v>
      </c>
      <c r="D62" s="34">
        <v>1</v>
      </c>
      <c r="E62" s="60">
        <f t="shared" si="2"/>
        <v>2.7895833139721112E-2</v>
      </c>
      <c r="F62" s="60" t="str">
        <f>[1]!obMake("calib swap tenor-"&amp;ROW(),obLibs&amp;"net.finmath.time.TimeDiscretization",[1]!obMake("","double",B62),[1]!obMake("","double",B62+C62),[1]!obMake("","double",D62),$B$6)</f>
        <v>calib swap tenor-62 
[75086]</v>
      </c>
      <c r="G62" s="60"/>
      <c r="H62" s="60">
        <f>[1]!OBGET([1]!OBCALL("","net.finmath.marketdata.products.Swap","getForwardSwapRate",F62,F62,'Rate Curve Data'!$E$17))</f>
        <v>2.7895833139721112E-2</v>
      </c>
      <c r="I62" s="60"/>
      <c r="J62" s="60" t="str">
        <f>[1]!OBCALL("calibSwaption-"&amp;ROW(),obLibs&amp;"net.finmath.montecarlo.interestrate.products.SwaptionFactory","createSwaption",[1]!obMake("","String",$C$10),[1]!obMake("","double",E62),F62,[1]!obMake("","String","VOLATILITY"))</f>
        <v>calibSwaption-62 
[76765]</v>
      </c>
      <c r="K62" s="60">
        <f>IFERROR([1]!OBGET([1]!OBCALL("",'Swaption Data'!$B$10,"getVolatility",[1]!obMake("","double",B62),[1]!obMake("","double",C62))),NA())</f>
        <v>0.223</v>
      </c>
      <c r="L62" s="61">
        <v>1</v>
      </c>
      <c r="M62" s="34"/>
      <c r="N62" s="61" t="str">
        <f>[1]!obMake("calibItem-"&amp;ROW(),obLibs&amp;"net.finmath.montecarlo.interestrate.LIBORMarketModel$CalibrationItem",J62,[1]!obMake("","double",K62),[1]!obMake("","double",L62))</f>
        <v>calibItem-62 
[77105]</v>
      </c>
      <c r="O62" s="61"/>
      <c r="P62" s="54">
        <f>[1]!OBGET([1]!OBCALL("calibSwaptionValue-"&amp;ROW(),J62,"getValue",LIBORMarketModel!$M$28))</f>
        <v>0.19989213716688883</v>
      </c>
      <c r="Q62" s="54">
        <f t="shared" si="3"/>
        <v>2.310786283311117E-2</v>
      </c>
    </row>
    <row r="63" spans="2:17" ht="13.15" customHeight="1" x14ac:dyDescent="0.25">
      <c r="B63" s="59">
        <v>10</v>
      </c>
      <c r="C63" s="59">
        <v>1</v>
      </c>
      <c r="D63" s="34">
        <v>1</v>
      </c>
      <c r="E63" s="60">
        <f t="shared" si="2"/>
        <v>2.9321488199756801E-2</v>
      </c>
      <c r="F63" s="60" t="str">
        <f>[1]!obMake("calib swap tenor-"&amp;ROW(),obLibs&amp;"net.finmath.time.TimeDiscretization",[1]!obMake("","double",B63),[1]!obMake("","double",B63+C63),[1]!obMake("","double",D63),$B$6)</f>
        <v>calib swap tenor-63 
[74776]</v>
      </c>
      <c r="G63" s="60"/>
      <c r="H63" s="60">
        <f>[1]!OBGET([1]!OBCALL("","net.finmath.marketdata.products.Swap","getForwardSwapRate",F63,F63,'Rate Curve Data'!$E$17))</f>
        <v>2.9321488199756801E-2</v>
      </c>
      <c r="I63" s="60"/>
      <c r="J63" s="60" t="str">
        <f>[1]!OBCALL("calibSwaption-"&amp;ROW(),obLibs&amp;"net.finmath.montecarlo.interestrate.products.SwaptionFactory","createSwaption",[1]!obMake("","String",$C$10),[1]!obMake("","double",E63),F63,[1]!obMake("","String","VOLATILITY"))</f>
        <v>calibSwaption-63 
[76357]</v>
      </c>
      <c r="K63" s="60">
        <f>IFERROR([1]!OBGET([1]!OBCALL("",'Swaption Data'!$B$10,"getVolatility",[1]!obMake("","double",B63),[1]!obMake("","double",C63))),NA())</f>
        <v>0.217</v>
      </c>
      <c r="L63" s="61">
        <v>1</v>
      </c>
      <c r="M63" s="34"/>
      <c r="N63" s="61" t="str">
        <f>[1]!obMake("calibItem-"&amp;ROW(),obLibs&amp;"net.finmath.montecarlo.interestrate.LIBORMarketModel$CalibrationItem",J63,[1]!obMake("","double",K63),[1]!obMake("","double",L63))</f>
        <v>calibItem-63 
[76961]</v>
      </c>
      <c r="O63" s="61"/>
      <c r="P63" s="54">
        <f>[1]!OBGET([1]!OBCALL("calibSwaptionValue-"&amp;ROW(),J63,"getValue",LIBORMarketModel!$M$28))</f>
        <v>0.32209498445770685</v>
      </c>
      <c r="Q63" s="54">
        <f t="shared" si="3"/>
        <v>-0.10509498445770685</v>
      </c>
    </row>
    <row r="64" spans="2:17" ht="13.15" customHeight="1" x14ac:dyDescent="0.25">
      <c r="B64" s="59">
        <v>10</v>
      </c>
      <c r="C64" s="59">
        <v>2</v>
      </c>
      <c r="D64" s="34">
        <v>1</v>
      </c>
      <c r="E64" s="60">
        <f t="shared" si="2"/>
        <v>2.971438585465697E-2</v>
      </c>
      <c r="F64" s="60" t="str">
        <f>[1]!obMake("calib swap tenor-"&amp;ROW(),obLibs&amp;"net.finmath.time.TimeDiscretization",[1]!obMake("","double",B64),[1]!obMake("","double",B64+C64),[1]!obMake("","double",D64),$B$6)</f>
        <v>calib swap tenor-64 
[74966]</v>
      </c>
      <c r="G64" s="60"/>
      <c r="H64" s="60">
        <f>[1]!OBGET([1]!OBCALL("","net.finmath.marketdata.products.Swap","getForwardSwapRate",F64,F64,'Rate Curve Data'!$E$17))</f>
        <v>2.971438585465697E-2</v>
      </c>
      <c r="I64" s="60"/>
      <c r="J64" s="60" t="str">
        <f>[1]!OBCALL("calibSwaption-"&amp;ROW(),obLibs&amp;"net.finmath.montecarlo.interestrate.products.SwaptionFactory","createSwaption",[1]!obMake("","String",$C$10),[1]!obMake("","double",E64),F64,[1]!obMake("","String","VOLATILITY"))</f>
        <v>calibSwaption-64 
[76781]</v>
      </c>
      <c r="K64" s="60">
        <f>IFERROR([1]!OBGET([1]!OBCALL("",'Swaption Data'!$B$10,"getVolatility",[1]!obMake("","double",B64),[1]!obMake("","double",C64))),NA())</f>
        <v>0.21</v>
      </c>
      <c r="L64" s="61">
        <v>1</v>
      </c>
      <c r="M64" s="34"/>
      <c r="N64" s="61" t="str">
        <f>[1]!obMake("calibItem-"&amp;ROW(),obLibs&amp;"net.finmath.montecarlo.interestrate.LIBORMarketModel$CalibrationItem",J64,[1]!obMake("","double",K64),[1]!obMake("","double",L64))</f>
        <v>calibItem-64 
[77117]</v>
      </c>
      <c r="O64" s="61"/>
      <c r="P64" s="54">
        <f>[1]!OBGET([1]!OBCALL("calibSwaptionValue-"&amp;ROW(),J64,"getValue",LIBORMarketModel!$M$28))</f>
        <v>0.2822611258250648</v>
      </c>
      <c r="Q64" s="54">
        <f t="shared" si="3"/>
        <v>-7.2261125825064804E-2</v>
      </c>
    </row>
    <row r="65" spans="2:17" ht="13.15" customHeight="1" x14ac:dyDescent="0.25">
      <c r="B65" s="59">
        <v>10</v>
      </c>
      <c r="C65" s="59">
        <v>3</v>
      </c>
      <c r="D65" s="34">
        <v>1</v>
      </c>
      <c r="E65" s="60">
        <f t="shared" si="2"/>
        <v>2.9952016895021579E-2</v>
      </c>
      <c r="F65" s="60" t="str">
        <f>[1]!obMake("calib swap tenor-"&amp;ROW(),obLibs&amp;"net.finmath.time.TimeDiscretization",[1]!obMake("","double",B65),[1]!obMake("","double",B65+C65),[1]!obMake("","double",D65),$B$6)</f>
        <v>calib swap tenor-65 
[74896]</v>
      </c>
      <c r="G65" s="60"/>
      <c r="H65" s="60">
        <f>[1]!OBGET([1]!OBCALL("","net.finmath.marketdata.products.Swap","getForwardSwapRate",F65,F65,'Rate Curve Data'!$E$17))</f>
        <v>2.9952016895021579E-2</v>
      </c>
      <c r="I65" s="60"/>
      <c r="J65" s="60" t="str">
        <f>[1]!OBCALL("calibSwaption-"&amp;ROW(),obLibs&amp;"net.finmath.montecarlo.interestrate.products.SwaptionFactory","createSwaption",[1]!obMake("","String",$C$10),[1]!obMake("","double",E65),F65,[1]!obMake("","String","VOLATILITY"))</f>
        <v>calibSwaption-65 
[76333]</v>
      </c>
      <c r="K65" s="60">
        <f>IFERROR([1]!OBGET([1]!OBCALL("",'Swaption Data'!$B$10,"getVolatility",[1]!obMake("","double",B65),[1]!obMake("","double",C65))),NA())</f>
        <v>0.20799999999999999</v>
      </c>
      <c r="L65" s="61">
        <v>1</v>
      </c>
      <c r="M65" s="34"/>
      <c r="N65" s="61" t="str">
        <f>[1]!obMake("calibItem-"&amp;ROW(),obLibs&amp;"net.finmath.montecarlo.interestrate.LIBORMarketModel$CalibrationItem",J65,[1]!obMake("","double",K65),[1]!obMake("","double",L65))</f>
        <v>calibItem-65 
[76943]</v>
      </c>
      <c r="O65" s="61"/>
      <c r="P65" s="54">
        <f>[1]!OBGET([1]!OBCALL("calibSwaptionValue-"&amp;ROW(),J65,"getValue",LIBORMarketModel!$M$28))</f>
        <v>0.25728041687142783</v>
      </c>
      <c r="Q65" s="54">
        <f t="shared" si="3"/>
        <v>-4.928041687142784E-2</v>
      </c>
    </row>
    <row r="66" spans="2:17" ht="13.15" customHeight="1" x14ac:dyDescent="0.25">
      <c r="B66" s="59">
        <v>10</v>
      </c>
      <c r="C66" s="59">
        <v>4</v>
      </c>
      <c r="D66" s="34">
        <v>1</v>
      </c>
      <c r="E66" s="60">
        <f t="shared" si="2"/>
        <v>2.9792310340202365E-2</v>
      </c>
      <c r="F66" s="60" t="str">
        <f>[1]!obMake("calib swap tenor-"&amp;ROW(),obLibs&amp;"net.finmath.time.TimeDiscretization",[1]!obMake("","double",B66),[1]!obMake("","double",B66+C66),[1]!obMake("","double",D66),$B$6)</f>
        <v>calib swap tenor-66 
[74841]</v>
      </c>
      <c r="G66" s="60"/>
      <c r="H66" s="60">
        <f>[1]!OBGET([1]!OBCALL("","net.finmath.marketdata.products.Swap","getForwardSwapRate",F66,F66,'Rate Curve Data'!$E$17))</f>
        <v>2.9792310340202365E-2</v>
      </c>
      <c r="I66" s="60"/>
      <c r="J66" s="60" t="str">
        <f>[1]!OBCALL("calibSwaption-"&amp;ROW(),obLibs&amp;"net.finmath.montecarlo.interestrate.products.SwaptionFactory","createSwaption",[1]!obMake("","String",$C$10),[1]!obMake("","double",E66),F66,[1]!obMake("","String","VOLATILITY"))</f>
        <v>calibSwaption-66 
[76289]</v>
      </c>
      <c r="K66" s="60">
        <f>IFERROR([1]!OBGET([1]!OBCALL("",'Swaption Data'!$B$10,"getVolatility",[1]!obMake("","double",B66),[1]!obMake("","double",C66))),NA())</f>
        <v>0.21099999999999999</v>
      </c>
      <c r="L66" s="61">
        <v>1</v>
      </c>
      <c r="M66" s="34"/>
      <c r="N66" s="61" t="str">
        <f>[1]!obMake("calibItem-"&amp;ROW(),obLibs&amp;"net.finmath.montecarlo.interestrate.LIBORMarketModel$CalibrationItem",J66,[1]!obMake("","double",K66),[1]!obMake("","double",L66))</f>
        <v>calibItem-66 
[76910]</v>
      </c>
      <c r="O66" s="61"/>
      <c r="P66" s="54">
        <f>[1]!OBGET([1]!OBCALL("calibSwaptionValue-"&amp;ROW(),J66,"getValue",LIBORMarketModel!$M$28))</f>
        <v>0.24096692484021323</v>
      </c>
      <c r="Q66" s="54">
        <f t="shared" si="3"/>
        <v>-2.9966924840213238E-2</v>
      </c>
    </row>
    <row r="67" spans="2:17" ht="13.15" customHeight="1" x14ac:dyDescent="0.25">
      <c r="B67" s="59">
        <v>10</v>
      </c>
      <c r="C67" s="59">
        <v>5</v>
      </c>
      <c r="D67" s="34">
        <v>1</v>
      </c>
      <c r="E67" s="60">
        <f t="shared" si="2"/>
        <v>2.9476552486581431E-2</v>
      </c>
      <c r="F67" s="60" t="str">
        <f>[1]!obMake("calib swap tenor-"&amp;ROW(),obLibs&amp;"net.finmath.time.TimeDiscretization",[1]!obMake("","double",B67),[1]!obMake("","double",B67+C67),[1]!obMake("","double",D67),$B$6)</f>
        <v>calib swap tenor-67 
[74916]</v>
      </c>
      <c r="G67" s="60"/>
      <c r="H67" s="60">
        <f>[1]!OBGET([1]!OBCALL("","net.finmath.marketdata.products.Swap","getForwardSwapRate",F67,F67,'Rate Curve Data'!$E$17))</f>
        <v>2.9476552486581431E-2</v>
      </c>
      <c r="I67" s="60"/>
      <c r="J67" s="60" t="str">
        <f>[1]!OBCALL("calibSwaption-"&amp;ROW(),obLibs&amp;"net.finmath.montecarlo.interestrate.products.SwaptionFactory","createSwaption",[1]!obMake("","String",$C$10),[1]!obMake("","double",E67),F67,[1]!obMake("","String","VOLATILITY"))</f>
        <v>calibSwaption-67 
[76329]</v>
      </c>
      <c r="K67" s="60">
        <f>IFERROR([1]!OBGET([1]!OBCALL("",'Swaption Data'!$B$10,"getVolatility",[1]!obMake("","double",B67),[1]!obMake("","double",C67))),NA())</f>
        <v>0.215</v>
      </c>
      <c r="L67" s="61">
        <v>1</v>
      </c>
      <c r="M67" s="34"/>
      <c r="N67" s="61" t="str">
        <f>[1]!obMake("calibItem-"&amp;ROW(),obLibs&amp;"net.finmath.montecarlo.interestrate.LIBORMarketModel$CalibrationItem",J67,[1]!obMake("","double",K67),[1]!obMake("","double",L67))</f>
        <v>calibItem-67 
[76940]</v>
      </c>
      <c r="O67" s="61"/>
      <c r="P67" s="54">
        <f>[1]!OBGET([1]!OBCALL("calibSwaptionValue-"&amp;ROW(),J67,"getValue",LIBORMarketModel!$M$28))</f>
        <v>0.22937421899004828</v>
      </c>
      <c r="Q67" s="54">
        <f t="shared" si="3"/>
        <v>-1.4374218990048288E-2</v>
      </c>
    </row>
    <row r="68" spans="2:17" ht="13.15" customHeight="1" x14ac:dyDescent="0.25">
      <c r="B68" s="59">
        <v>10</v>
      </c>
      <c r="C68" s="59">
        <v>6</v>
      </c>
      <c r="D68" s="34">
        <v>1</v>
      </c>
      <c r="E68" s="60">
        <f t="shared" si="2"/>
        <v>2.9089315459414497E-2</v>
      </c>
      <c r="F68" s="60" t="str">
        <f>[1]!obMake("calib swap tenor-"&amp;ROW(),obLibs&amp;"net.finmath.time.TimeDiscretization",[1]!obMake("","double",B68),[1]!obMake("","double",B68+C68),[1]!obMake("","double",D68),$B$6)</f>
        <v>calib swap tenor-68 
[73813]</v>
      </c>
      <c r="G68" s="60"/>
      <c r="H68" s="60">
        <f>[1]!OBGET([1]!OBCALL("","net.finmath.marketdata.products.Swap","getForwardSwapRate",F68,F68,'Rate Curve Data'!$E$17))</f>
        <v>2.9089315459414497E-2</v>
      </c>
      <c r="I68" s="60"/>
      <c r="J68" s="60" t="str">
        <f>[1]!OBCALL("calibSwaption-"&amp;ROW(),obLibs&amp;"net.finmath.montecarlo.interestrate.products.SwaptionFactory","createSwaption",[1]!obMake("","String",$C$10),[1]!obMake("","double",E68),F68,[1]!obMake("","String","VOLATILITY"))</f>
        <v>calibSwaption-68 
[76469]</v>
      </c>
      <c r="K68" s="60">
        <f>IFERROR([1]!OBGET([1]!OBCALL("",'Swaption Data'!$B$10,"getVolatility",[1]!obMake("","double",B68),[1]!obMake("","double",C68))),NA())</f>
        <v>0.214</v>
      </c>
      <c r="L68" s="61">
        <v>1</v>
      </c>
      <c r="M68" s="34"/>
      <c r="N68" s="61" t="str">
        <f>[1]!obMake("calibItem-"&amp;ROW(),obLibs&amp;"net.finmath.montecarlo.interestrate.LIBORMarketModel$CalibrationItem",J68,[1]!obMake("","double",K68),[1]!obMake("","double",L68))</f>
        <v>calibItem-68 
[76985]</v>
      </c>
      <c r="O68" s="61"/>
      <c r="P68" s="54">
        <f>[1]!OBGET([1]!OBCALL("calibSwaptionValue-"&amp;ROW(),J68,"getValue",LIBORMarketModel!$M$28))</f>
        <v>0.22040252115589473</v>
      </c>
      <c r="Q68" s="54">
        <f t="shared" si="3"/>
        <v>-6.4025211558947359E-3</v>
      </c>
    </row>
    <row r="69" spans="2:17" ht="13.15" customHeight="1" x14ac:dyDescent="0.25">
      <c r="B69" s="59">
        <v>10</v>
      </c>
      <c r="C69" s="59">
        <v>7</v>
      </c>
      <c r="D69" s="34">
        <v>1</v>
      </c>
      <c r="E69" s="60">
        <f t="shared" si="2"/>
        <v>2.8674901655387948E-2</v>
      </c>
      <c r="F69" s="60" t="str">
        <f>[1]!obMake("calib swap tenor-"&amp;ROW(),obLibs&amp;"net.finmath.time.TimeDiscretization",[1]!obMake("","double",B69),[1]!obMake("","double",B69+C69),[1]!obMake("","double",D69),$B$6)</f>
        <v>calib swap tenor-69 
[75031]</v>
      </c>
      <c r="G69" s="60"/>
      <c r="H69" s="60">
        <f>[1]!OBGET([1]!OBCALL("","net.finmath.marketdata.products.Swap","getForwardSwapRate",F69,F69,'Rate Curve Data'!$E$17))</f>
        <v>2.8674901655387948E-2</v>
      </c>
      <c r="I69" s="60"/>
      <c r="J69" s="60" t="str">
        <f>[1]!OBCALL("calibSwaption-"&amp;ROW(),obLibs&amp;"net.finmath.montecarlo.interestrate.products.SwaptionFactory","createSwaption",[1]!obMake("","String",$C$10),[1]!obMake("","double",E69),F69,[1]!obMake("","String","VOLATILITY"))</f>
        <v>calibSwaption-69 
[76625]</v>
      </c>
      <c r="K69" s="60">
        <f>IFERROR([1]!OBGET([1]!OBCALL("",'Swaption Data'!$B$10,"getVolatility",[1]!obMake("","double",B69),[1]!obMake("","double",C69))),NA())</f>
        <v>0.214</v>
      </c>
      <c r="L69" s="61">
        <v>1</v>
      </c>
      <c r="M69" s="34"/>
      <c r="N69" s="61" t="str">
        <f>[1]!obMake("calibItem-"&amp;ROW(),obLibs&amp;"net.finmath.montecarlo.interestrate.LIBORMarketModel$CalibrationItem",J69,[1]!obMake("","double",K69),[1]!obMake("","double",L69))</f>
        <v>calibItem-69 
[77042]</v>
      </c>
      <c r="O69" s="61"/>
      <c r="P69" s="54">
        <f>[1]!OBGET([1]!OBCALL("calibSwaptionValue-"&amp;ROW(),J69,"getValue",LIBORMarketModel!$M$28))</f>
        <v>0.21301845012401574</v>
      </c>
      <c r="Q69" s="54">
        <f t="shared" si="3"/>
        <v>9.8154987598425558E-4</v>
      </c>
    </row>
    <row r="70" spans="2:17" ht="13.15" customHeight="1" x14ac:dyDescent="0.25">
      <c r="B70" s="59">
        <v>10</v>
      </c>
      <c r="C70" s="59">
        <v>8</v>
      </c>
      <c r="D70" s="34">
        <v>1</v>
      </c>
      <c r="E70" s="60">
        <f t="shared" si="2"/>
        <v>2.8244715738475569E-2</v>
      </c>
      <c r="F70" s="60" t="str">
        <f>[1]!obMake("calib swap tenor-"&amp;ROW(),obLibs&amp;"net.finmath.time.TimeDiscretization",[1]!obMake("","double",B70),[1]!obMake("","double",B70+C70),[1]!obMake("","double",D70),$B$6)</f>
        <v>calib swap tenor-70 
[75091]</v>
      </c>
      <c r="G70" s="60"/>
      <c r="H70" s="60">
        <f>[1]!OBGET([1]!OBCALL("","net.finmath.marketdata.products.Swap","getForwardSwapRate",F70,F70,'Rate Curve Data'!$E$17))</f>
        <v>2.8244715738475569E-2</v>
      </c>
      <c r="I70" s="60"/>
      <c r="J70" s="60" t="str">
        <f>[1]!OBCALL("calibSwaption-"&amp;ROW(),obLibs&amp;"net.finmath.montecarlo.interestrate.products.SwaptionFactory","createSwaption",[1]!obMake("","String",$C$10),[1]!obMake("","double",E70),F70,[1]!obMake("","String","VOLATILITY"))</f>
        <v>calibSwaption-70 
[76613]</v>
      </c>
      <c r="K70" s="60">
        <f>IFERROR([1]!OBGET([1]!OBCALL("",'Swaption Data'!$B$10,"getVolatility",[1]!obMake("","double",B70),[1]!obMake("","double",C70))),NA())</f>
        <v>0.215</v>
      </c>
      <c r="L70" s="61">
        <v>1</v>
      </c>
      <c r="M70" s="34"/>
      <c r="N70" s="61" t="str">
        <f>[1]!obMake("calibItem-"&amp;ROW(),obLibs&amp;"net.finmath.montecarlo.interestrate.LIBORMarketModel$CalibrationItem",J70,[1]!obMake("","double",K70),[1]!obMake("","double",L70))</f>
        <v>calibItem-70 
[77033]</v>
      </c>
      <c r="O70" s="61"/>
      <c r="P70" s="54">
        <f>[1]!OBGET([1]!OBCALL("calibSwaptionValue-"&amp;ROW(),J70,"getValue",LIBORMarketModel!$M$28))</f>
        <v>0.20681161479458621</v>
      </c>
      <c r="Q70" s="54">
        <f t="shared" si="3"/>
        <v>8.1883852054137896E-3</v>
      </c>
    </row>
    <row r="71" spans="2:17" ht="13.15" customHeight="1" x14ac:dyDescent="0.25">
      <c r="B71" s="59">
        <v>10</v>
      </c>
      <c r="C71" s="59">
        <v>9</v>
      </c>
      <c r="D71" s="34">
        <v>1</v>
      </c>
      <c r="E71" s="60">
        <f t="shared" si="2"/>
        <v>2.7804978642515597E-2</v>
      </c>
      <c r="F71" s="60" t="str">
        <f>[1]!obMake("calib swap tenor-"&amp;ROW(),obLibs&amp;"net.finmath.time.TimeDiscretization",[1]!obMake("","double",B71),[1]!obMake("","double",B71+C71),[1]!obMake("","double",D71),$B$6)</f>
        <v>calib swap tenor-71 
[73882]</v>
      </c>
      <c r="G71" s="60"/>
      <c r="H71" s="60">
        <f>[1]!OBGET([1]!OBCALL("","net.finmath.marketdata.products.Swap","getForwardSwapRate",F71,F71,'Rate Curve Data'!$E$17))</f>
        <v>2.7804978642515597E-2</v>
      </c>
      <c r="I71" s="60"/>
      <c r="J71" s="60" t="str">
        <f>[1]!OBCALL("calibSwaption-"&amp;ROW(),obLibs&amp;"net.finmath.montecarlo.interestrate.products.SwaptionFactory","createSwaption",[1]!obMake("","String",$C$10),[1]!obMake("","double",E71),F71,[1]!obMake("","String","VOLATILITY"))</f>
        <v>calibSwaption-71 
[76381]</v>
      </c>
      <c r="K71" s="60">
        <f>IFERROR([1]!OBGET([1]!OBCALL("",'Swaption Data'!$B$10,"getVolatility",[1]!obMake("","double",B71),[1]!obMake("","double",C71))),NA())</f>
        <v>0.217</v>
      </c>
      <c r="L71" s="61">
        <v>1</v>
      </c>
      <c r="M71" s="34"/>
      <c r="N71" s="61" t="str">
        <f>[1]!obMake("calibItem-"&amp;ROW(),obLibs&amp;"net.finmath.montecarlo.interestrate.LIBORMarketModel$CalibrationItem",J71,[1]!obMake("","double",K71),[1]!obMake("","double",L71))</f>
        <v>calibItem-71 
[76979]</v>
      </c>
      <c r="O71" s="61"/>
      <c r="P71" s="54">
        <f>[1]!OBGET([1]!OBCALL("calibSwaptionValue-"&amp;ROW(),J71,"getValue",LIBORMarketModel!$M$28))</f>
        <v>0.20160581094149777</v>
      </c>
      <c r="Q71" s="54">
        <f t="shared" si="3"/>
        <v>1.5394189058502233E-2</v>
      </c>
    </row>
    <row r="72" spans="2:17" ht="13.15" customHeight="1" x14ac:dyDescent="0.25">
      <c r="B72" s="59">
        <v>10</v>
      </c>
      <c r="C72" s="59">
        <v>10</v>
      </c>
      <c r="D72" s="34">
        <v>1</v>
      </c>
      <c r="E72" s="60">
        <f t="shared" si="2"/>
        <v>2.7359319665478801E-2</v>
      </c>
      <c r="F72" s="60" t="str">
        <f>[1]!obMake("calib swap tenor-"&amp;ROW(),obLibs&amp;"net.finmath.time.TimeDiscretization",[1]!obMake("","double",B72),[1]!obMake("","double",B72+C72),[1]!obMake("","double",D72),$B$6)</f>
        <v>calib swap tenor-72 
[74971]</v>
      </c>
      <c r="G72" s="60"/>
      <c r="H72" s="60">
        <f>[1]!OBGET([1]!OBCALL("","net.finmath.marketdata.products.Swap","getForwardSwapRate",F72,F72,'Rate Curve Data'!$E$17))</f>
        <v>2.7359319665478801E-2</v>
      </c>
      <c r="I72" s="60"/>
      <c r="J72" s="60" t="str">
        <f>[1]!OBCALL("calibSwaption-"&amp;ROW(),obLibs&amp;"net.finmath.montecarlo.interestrate.products.SwaptionFactory","createSwaption",[1]!obMake("","String",$C$10),[1]!obMake("","double",E72),F72,[1]!obMake("","String","VOLATILITY"))</f>
        <v>calibSwaption-72 
[76637]</v>
      </c>
      <c r="K72" s="60">
        <f>IFERROR([1]!OBGET([1]!OBCALL("",'Swaption Data'!$B$10,"getVolatility",[1]!obMake("","double",B72),[1]!obMake("","double",C72))),NA())</f>
        <v>0.221</v>
      </c>
      <c r="L72" s="61">
        <v>1</v>
      </c>
      <c r="M72" s="34"/>
      <c r="N72" s="61" t="str">
        <f>[1]!obMake("calibItem-"&amp;ROW(),obLibs&amp;"net.finmath.montecarlo.interestrate.LIBORMarketModel$CalibrationItem",J72,[1]!obMake("","double",K72),[1]!obMake("","double",L72))</f>
        <v>calibItem-72 
[77051]</v>
      </c>
      <c r="O72" s="61"/>
      <c r="P72" s="54">
        <f>[1]!OBGET([1]!OBCALL("calibSwaptionValue-"&amp;ROW(),J72,"getValue",LIBORMarketModel!$M$28))</f>
        <v>0.19723518635789736</v>
      </c>
      <c r="Q72" s="54">
        <f t="shared" si="3"/>
        <v>2.3764813642102645E-2</v>
      </c>
    </row>
    <row r="73" spans="2:17" ht="13.15" customHeight="1" x14ac:dyDescent="0.25">
      <c r="B73" s="59">
        <v>15</v>
      </c>
      <c r="C73" s="59">
        <v>1</v>
      </c>
      <c r="D73" s="34">
        <v>1</v>
      </c>
      <c r="E73" s="60">
        <f t="shared" si="2"/>
        <v>2.69818526409627E-2</v>
      </c>
      <c r="F73" s="60" t="str">
        <f>[1]!obMake("calib swap tenor-"&amp;ROW(),obLibs&amp;"net.finmath.time.TimeDiscretization",[1]!obMake("","double",B73),[1]!obMake("","double",B73+C73),[1]!obMake("","double",D73),$B$6)</f>
        <v>calib swap tenor-73 
[75161]</v>
      </c>
      <c r="G73" s="60"/>
      <c r="H73" s="60">
        <f>[1]!OBGET([1]!OBCALL("","net.finmath.marketdata.products.Swap","getForwardSwapRate",F73,F73,'Rate Curve Data'!$E$17))</f>
        <v>2.69818526409627E-2</v>
      </c>
      <c r="I73" s="60"/>
      <c r="J73" s="60" t="str">
        <f>[1]!OBCALL("calibSwaption-"&amp;ROW(),obLibs&amp;"net.finmath.montecarlo.interestrate.products.SwaptionFactory","createSwaption",[1]!obMake("","String",$C$10),[1]!obMake("","double",E73),F73,[1]!obMake("","String","VOLATILITY"))</f>
        <v>calibSwaption-73 
[76225]</v>
      </c>
      <c r="K73" s="60">
        <f>IFERROR([1]!OBGET([1]!OBCALL("",'Swaption Data'!$B$10,"getVolatility",[1]!obMake("","double",B73),[1]!obMake("","double",C73))),NA())</f>
        <v>0.19</v>
      </c>
      <c r="L73" s="61">
        <v>1</v>
      </c>
      <c r="M73" s="34"/>
      <c r="N73" s="61" t="str">
        <f>[1]!obMake("calibItem-"&amp;ROW(),obLibs&amp;"net.finmath.montecarlo.interestrate.LIBORMarketModel$CalibrationItem",J73,[1]!obMake("","double",K73),[1]!obMake("","double",L73))</f>
        <v>calibItem-73 
[76862]</v>
      </c>
      <c r="O73" s="61"/>
      <c r="P73" s="54">
        <f>[1]!OBGET([1]!OBCALL("calibSwaptionValue-"&amp;ROW(),J73,"getValue",LIBORMarketModel!$M$28))</f>
        <v>0.28509442870615237</v>
      </c>
      <c r="Q73" s="54">
        <f t="shared" si="3"/>
        <v>-9.5094428706152367E-2</v>
      </c>
    </row>
    <row r="74" spans="2:17" ht="13.15" customHeight="1" x14ac:dyDescent="0.25">
      <c r="B74" s="59">
        <v>15</v>
      </c>
      <c r="C74" s="59">
        <v>2</v>
      </c>
      <c r="D74" s="34">
        <v>1</v>
      </c>
      <c r="E74" s="60">
        <f t="shared" si="2"/>
        <v>2.6465662809966851E-2</v>
      </c>
      <c r="F74" s="60" t="str">
        <f>[1]!obMake("calib swap tenor-"&amp;ROW(),obLibs&amp;"net.finmath.time.TimeDiscretization",[1]!obMake("","double",B74),[1]!obMake("","double",B74+C74),[1]!obMake("","double",D74),$B$6)</f>
        <v>calib swap tenor-74 
[74846]</v>
      </c>
      <c r="G74" s="60"/>
      <c r="H74" s="60">
        <f>[1]!OBGET([1]!OBCALL("","net.finmath.marketdata.products.Swap","getForwardSwapRate",F74,F74,'Rate Curve Data'!$E$17))</f>
        <v>2.6465662809966851E-2</v>
      </c>
      <c r="I74" s="60"/>
      <c r="J74" s="60" t="str">
        <f>[1]!OBCALL("calibSwaption-"&amp;ROW(),obLibs&amp;"net.finmath.montecarlo.interestrate.products.SwaptionFactory","createSwaption",[1]!obMake("","String",$C$10),[1]!obMake("","double",E74),F74,[1]!obMake("","String","VOLATILITY"))</f>
        <v>calibSwaption-74 
[76373]</v>
      </c>
      <c r="K74" s="60">
        <f>IFERROR([1]!OBGET([1]!OBCALL("",'Swaption Data'!$B$10,"getVolatility",[1]!obMake("","double",B74),[1]!obMake("","double",C74))),NA())</f>
        <v>0.19400000000000001</v>
      </c>
      <c r="L74" s="61">
        <v>1</v>
      </c>
      <c r="M74" s="34"/>
      <c r="N74" s="61" t="str">
        <f>[1]!obMake("calibItem-"&amp;ROW(),obLibs&amp;"net.finmath.montecarlo.interestrate.LIBORMarketModel$CalibrationItem",J74,[1]!obMake("","double",K74),[1]!obMake("","double",L74))</f>
        <v>calibItem-74 
[76973]</v>
      </c>
      <c r="O74" s="61"/>
      <c r="P74" s="54">
        <f>[1]!OBGET([1]!OBCALL("calibSwaptionValue-"&amp;ROW(),J74,"getValue",LIBORMarketModel!$M$28))</f>
        <v>0.2560170227427781</v>
      </c>
      <c r="Q74" s="54">
        <f t="shared" si="3"/>
        <v>-6.2017022742778094E-2</v>
      </c>
    </row>
    <row r="75" spans="2:17" ht="13.15" customHeight="1" x14ac:dyDescent="0.25">
      <c r="B75" s="59">
        <v>15</v>
      </c>
      <c r="C75" s="59">
        <v>3</v>
      </c>
      <c r="D75" s="34">
        <v>1</v>
      </c>
      <c r="E75" s="60">
        <f t="shared" si="2"/>
        <v>2.5953561172591261E-2</v>
      </c>
      <c r="F75" s="60" t="str">
        <f>[1]!obMake("calib swap tenor-"&amp;ROW(),obLibs&amp;"net.finmath.time.TimeDiscretization",[1]!obMake("","double",B75),[1]!obMake("","double",B75+C75),[1]!obMake("","double",D75),$B$6)</f>
        <v>calib swap tenor-75 
[74871]</v>
      </c>
      <c r="G75" s="60"/>
      <c r="H75" s="60">
        <f>[1]!OBGET([1]!OBCALL("","net.finmath.marketdata.products.Swap","getForwardSwapRate",F75,F75,'Rate Curve Data'!$E$17))</f>
        <v>2.5953561172591261E-2</v>
      </c>
      <c r="I75" s="60"/>
      <c r="J75" s="60" t="str">
        <f>[1]!OBCALL("calibSwaption-"&amp;ROW(),obLibs&amp;"net.finmath.montecarlo.interestrate.products.SwaptionFactory","createSwaption",[1]!obMake("","String",$C$10),[1]!obMake("","double",E75),F75,[1]!obMake("","String","VOLATILITY"))</f>
        <v>calibSwaption-75 
[76657]</v>
      </c>
      <c r="K75" s="60">
        <f>IFERROR([1]!OBGET([1]!OBCALL("",'Swaption Data'!$B$10,"getVolatility",[1]!obMake("","double",B75),[1]!obMake("","double",C75))),NA())</f>
        <v>0.20300000000000001</v>
      </c>
      <c r="L75" s="61">
        <v>1</v>
      </c>
      <c r="M75" s="34"/>
      <c r="N75" s="61" t="str">
        <f>[1]!obMake("calibItem-"&amp;ROW(),obLibs&amp;"net.finmath.montecarlo.interestrate.LIBORMarketModel$CalibrationItem",J75,[1]!obMake("","double",K75),[1]!obMake("","double",L75))</f>
        <v>calibItem-75 
[77066]</v>
      </c>
      <c r="O75" s="61"/>
      <c r="P75" s="54">
        <f>[1]!OBGET([1]!OBCALL("calibSwaptionValue-"&amp;ROW(),J75,"getValue",LIBORMarketModel!$M$28))</f>
        <v>0.23782811753556002</v>
      </c>
      <c r="Q75" s="54">
        <f t="shared" si="3"/>
        <v>-3.4828117535560005E-2</v>
      </c>
    </row>
    <row r="76" spans="2:17" ht="13.15" customHeight="1" x14ac:dyDescent="0.25">
      <c r="B76" s="59">
        <v>15</v>
      </c>
      <c r="C76" s="59">
        <v>4</v>
      </c>
      <c r="D76" s="34">
        <v>1</v>
      </c>
      <c r="E76" s="60">
        <f t="shared" si="2"/>
        <v>2.5445280680243241E-2</v>
      </c>
      <c r="F76" s="60" t="str">
        <f>[1]!obMake("calib swap tenor-"&amp;ROW(),obLibs&amp;"net.finmath.time.TimeDiscretization",[1]!obMake("","double",B76),[1]!obMake("","double",B76+C76),[1]!obMake("","double",D76),$B$6)</f>
        <v>calib swap tenor-76 
[73806]</v>
      </c>
      <c r="G76" s="60"/>
      <c r="H76" s="60">
        <f>[1]!OBGET([1]!OBCALL("","net.finmath.marketdata.products.Swap","getForwardSwapRate",F76,F76,'Rate Curve Data'!$E$17))</f>
        <v>2.5445280680243241E-2</v>
      </c>
      <c r="I76" s="60"/>
      <c r="J76" s="60" t="str">
        <f>[1]!OBCALL("calibSwaption-"&amp;ROW(),obLibs&amp;"net.finmath.montecarlo.interestrate.products.SwaptionFactory","createSwaption",[1]!obMake("","String",$C$10),[1]!obMake("","double",E76),F76,[1]!obMake("","String","VOLATILITY"))</f>
        <v>calibSwaption-76 
[76217]</v>
      </c>
      <c r="K76" s="60">
        <f>IFERROR([1]!OBGET([1]!OBCALL("",'Swaption Data'!$B$10,"getVolatility",[1]!obMake("","double",B76),[1]!obMake("","double",C76))),NA())</f>
        <v>0.20799999999999999</v>
      </c>
      <c r="L76" s="61">
        <v>1</v>
      </c>
      <c r="M76" s="34"/>
      <c r="N76" s="61" t="str">
        <f>[1]!obMake("calibItem-"&amp;ROW(),obLibs&amp;"net.finmath.montecarlo.interestrate.LIBORMarketModel$CalibrationItem",J76,[1]!obMake("","double",K76),[1]!obMake("","double",L76))</f>
        <v>calibItem-76 
[76856]</v>
      </c>
      <c r="O76" s="61"/>
      <c r="P76" s="54">
        <f>[1]!OBGET([1]!OBCALL("calibSwaptionValue-"&amp;ROW(),J76,"getValue",LIBORMarketModel!$M$28))</f>
        <v>0.2257523684155483</v>
      </c>
      <c r="Q76" s="54">
        <f t="shared" si="3"/>
        <v>-1.7752368415548309E-2</v>
      </c>
    </row>
    <row r="77" spans="2:17" ht="13.15" customHeight="1" x14ac:dyDescent="0.25">
      <c r="B77" s="59">
        <v>15</v>
      </c>
      <c r="C77" s="59">
        <v>5</v>
      </c>
      <c r="D77" s="34">
        <v>1</v>
      </c>
      <c r="E77" s="60">
        <f t="shared" ref="E77:E112" si="4">H77</f>
        <v>2.4940555292912576E-2</v>
      </c>
      <c r="F77" s="60" t="str">
        <f>[1]!obMake("calib swap tenor-"&amp;ROW(),obLibs&amp;"net.finmath.time.TimeDiscretization",[1]!obMake("","double",B77),[1]!obMake("","double",B77+C77),[1]!obMake("","double",D77),$B$6)</f>
        <v>calib swap tenor-77 
[75036]</v>
      </c>
      <c r="G77" s="60"/>
      <c r="H77" s="60">
        <f>[1]!OBGET([1]!OBCALL("","net.finmath.marketdata.products.Swap","getForwardSwapRate",F77,F77,'Rate Curve Data'!$E$17))</f>
        <v>2.4940555292912576E-2</v>
      </c>
      <c r="I77" s="60"/>
      <c r="J77" s="60" t="str">
        <f>[1]!OBCALL("calibSwaption-"&amp;ROW(),obLibs&amp;"net.finmath.montecarlo.interestrate.products.SwaptionFactory","createSwaption",[1]!obMake("","String",$C$10),[1]!obMake("","double",E77),F77,[1]!obMake("","String","VOLATILITY"))</f>
        <v>calibSwaption-77 
[76501]</v>
      </c>
      <c r="K77" s="60">
        <f>IFERROR([1]!OBGET([1]!OBCALL("",'Swaption Data'!$B$10,"getVolatility",[1]!obMake("","double",B77),[1]!obMake("","double",C77))),NA())</f>
        <v>0.183</v>
      </c>
      <c r="L77" s="61">
        <v>1</v>
      </c>
      <c r="M77" s="34"/>
      <c r="N77" s="61" t="str">
        <f>[1]!obMake("calibItem-"&amp;ROW(),obLibs&amp;"net.finmath.montecarlo.interestrate.LIBORMarketModel$CalibrationItem",J77,[1]!obMake("","double",K77),[1]!obMake("","double",L77))</f>
        <v>calibItem-77 
[77009]</v>
      </c>
      <c r="O77" s="61"/>
      <c r="P77" s="54">
        <f>[1]!OBGET([1]!OBCALL("calibSwaptionValue-"&amp;ROW(),J77,"getValue",LIBORMarketModel!$M$28))</f>
        <v>0.21709261426325241</v>
      </c>
      <c r="Q77" s="54">
        <f t="shared" ref="Q77:Q108" si="5">IF(ISERROR(P77),0,K77-P77)*L77</f>
        <v>-3.4092614263252413E-2</v>
      </c>
    </row>
    <row r="78" spans="2:17" ht="13.15" customHeight="1" x14ac:dyDescent="0.25">
      <c r="B78" s="59">
        <v>15</v>
      </c>
      <c r="C78" s="59">
        <v>6</v>
      </c>
      <c r="D78" s="34">
        <v>1</v>
      </c>
      <c r="E78" s="60">
        <f t="shared" si="4"/>
        <v>2.4480473645753814E-2</v>
      </c>
      <c r="F78" s="60" t="str">
        <f>[1]!obMake("calib swap tenor-"&amp;ROW(),obLibs&amp;"net.finmath.time.TimeDiscretization",[1]!obMake("","double",B78),[1]!obMake("","double",B78+C78),[1]!obMake("","double",D78),$B$6)</f>
        <v>calib swap tenor-78 
[75096]</v>
      </c>
      <c r="G78" s="60"/>
      <c r="H78" s="60">
        <f>[1]!OBGET([1]!OBCALL("","net.finmath.marketdata.products.Swap","getForwardSwapRate",F78,F78,'Rate Curve Data'!$E$17))</f>
        <v>2.4480473645753814E-2</v>
      </c>
      <c r="I78" s="60"/>
      <c r="J78" s="60" t="str">
        <f>[1]!OBCALL("calibSwaption-"&amp;ROW(),obLibs&amp;"net.finmath.montecarlo.interestrate.products.SwaptionFactory","createSwaption",[1]!obMake("","String",$C$10),[1]!obMake("","double",E78),F78,[1]!obMake("","String","VOLATILITY"))</f>
        <v>calibSwaption-78 
[76489]</v>
      </c>
      <c r="K78" s="60">
        <f>IFERROR([1]!OBGET([1]!OBCALL("",'Swaption Data'!$B$10,"getVolatility",[1]!obMake("","double",B78),[1]!obMake("","double",C78))),NA())</f>
        <v>0.189</v>
      </c>
      <c r="L78" s="61">
        <v>1</v>
      </c>
      <c r="M78" s="34"/>
      <c r="N78" s="61" t="str">
        <f>[1]!obMake("calibItem-"&amp;ROW(),obLibs&amp;"net.finmath.montecarlo.interestrate.LIBORMarketModel$CalibrationItem",J78,[1]!obMake("","double",K78),[1]!obMake("","double",L78))</f>
        <v>calibItem-78 
[77000]</v>
      </c>
      <c r="O78" s="61"/>
      <c r="P78" s="54">
        <f>[1]!OBGET([1]!OBCALL("calibSwaptionValue-"&amp;ROW(),J78,"getValue",LIBORMarketModel!$M$28))</f>
        <v>0.21006106591218754</v>
      </c>
      <c r="Q78" s="54">
        <f t="shared" si="5"/>
        <v>-2.1061065912187538E-2</v>
      </c>
    </row>
    <row r="79" spans="2:17" ht="13.15" customHeight="1" x14ac:dyDescent="0.25">
      <c r="B79" s="59">
        <v>15</v>
      </c>
      <c r="C79" s="59">
        <v>7</v>
      </c>
      <c r="D79" s="34">
        <v>1</v>
      </c>
      <c r="E79" s="60">
        <f t="shared" si="4"/>
        <v>2.4163837535815268E-2</v>
      </c>
      <c r="F79" s="60" t="str">
        <f>[1]!obMake("calib swap tenor-"&amp;ROW(),obLibs&amp;"net.finmath.time.TimeDiscretization",[1]!obMake("","double",B79),[1]!obMake("","double",B79+C79),[1]!obMake("","double",D79),$B$6)</f>
        <v>calib swap tenor-79 
[73877]</v>
      </c>
      <c r="G79" s="60"/>
      <c r="H79" s="60">
        <f>[1]!OBGET([1]!OBCALL("","net.finmath.marketdata.products.Swap","getForwardSwapRate",F79,F79,'Rate Curve Data'!$E$17))</f>
        <v>2.4163837535815268E-2</v>
      </c>
      <c r="I79" s="60"/>
      <c r="J79" s="60" t="str">
        <f>[1]!OBCALL("calibSwaption-"&amp;ROW(),obLibs&amp;"net.finmath.montecarlo.interestrate.products.SwaptionFactory","createSwaption",[1]!obMake("","String",$C$10),[1]!obMake("","double",E79),F79,[1]!obMake("","String","VOLATILITY"))</f>
        <v>calibSwaption-79 
[76309]</v>
      </c>
      <c r="K79" s="60">
        <f>IFERROR([1]!OBGET([1]!OBCALL("",'Swaption Data'!$B$10,"getVolatility",[1]!obMake("","double",B79),[1]!obMake("","double",C79))),NA())</f>
        <v>0.19500000000000001</v>
      </c>
      <c r="L79" s="61">
        <v>1</v>
      </c>
      <c r="M79" s="34"/>
      <c r="N79" s="61" t="str">
        <f>[1]!obMake("calibItem-"&amp;ROW(),obLibs&amp;"net.finmath.montecarlo.interestrate.LIBORMarketModel$CalibrationItem",J79,[1]!obMake("","double",K79),[1]!obMake("","double",L79))</f>
        <v>calibItem-79 
[76925]</v>
      </c>
      <c r="O79" s="61"/>
      <c r="P79" s="54">
        <f>[1]!OBGET([1]!OBCALL("calibSwaptionValue-"&amp;ROW(),J79,"getValue",LIBORMarketModel!$M$28))</f>
        <v>0.20370812212968648</v>
      </c>
      <c r="Q79" s="54">
        <f t="shared" si="5"/>
        <v>-8.7081221296864686E-3</v>
      </c>
    </row>
    <row r="80" spans="2:17" ht="13.15" customHeight="1" x14ac:dyDescent="0.25">
      <c r="B80" s="59">
        <v>15</v>
      </c>
      <c r="C80" s="59">
        <v>8</v>
      </c>
      <c r="D80" s="34">
        <v>1</v>
      </c>
      <c r="E80" s="60">
        <f t="shared" si="4"/>
        <v>2.3936840295359346E-2</v>
      </c>
      <c r="F80" s="60" t="str">
        <f>[1]!obMake("calib swap tenor-"&amp;ROW(),obLibs&amp;"net.finmath.time.TimeDiscretization",[1]!obMake("","double",B80),[1]!obMake("","double",B80+C80),[1]!obMake("","double",D80),$B$6)</f>
        <v>calib swap tenor-80 
[74976]</v>
      </c>
      <c r="G80" s="60"/>
      <c r="H80" s="60">
        <f>[1]!OBGET([1]!OBCALL("","net.finmath.marketdata.products.Swap","getForwardSwapRate",F80,F80,'Rate Curve Data'!$E$17))</f>
        <v>2.3936840295359346E-2</v>
      </c>
      <c r="I80" s="60"/>
      <c r="J80" s="60" t="str">
        <f>[1]!OBCALL("calibSwaption-"&amp;ROW(),obLibs&amp;"net.finmath.montecarlo.interestrate.products.SwaptionFactory","createSwaption",[1]!obMake("","String",$C$10),[1]!obMake("","double",E80),F80,[1]!obMake("","String","VOLATILITY"))</f>
        <v>calibSwaption-80 
[76317]</v>
      </c>
      <c r="K80" s="60">
        <f>IFERROR([1]!OBGET([1]!OBCALL("",'Swaption Data'!$B$10,"getVolatility",[1]!obMake("","double",B80),[1]!obMake("","double",C80))),NA())</f>
        <v>0.20200000000000001</v>
      </c>
      <c r="L80" s="61">
        <v>1</v>
      </c>
      <c r="M80" s="34"/>
      <c r="N80" s="61" t="str">
        <f>[1]!obMake("calibItem-"&amp;ROW(),obLibs&amp;"net.finmath.montecarlo.interestrate.LIBORMarketModel$CalibrationItem",J80,[1]!obMake("","double",K80),[1]!obMake("","double",L80))</f>
        <v>calibItem-80 
[76931]</v>
      </c>
      <c r="O80" s="61"/>
      <c r="P80" s="54">
        <f>[1]!OBGET([1]!OBCALL("calibSwaptionValue-"&amp;ROW(),J80,"getValue",LIBORMarketModel!$M$28))</f>
        <v>0.19789033431207562</v>
      </c>
      <c r="Q80" s="54">
        <f t="shared" si="5"/>
        <v>4.1096656879243965E-3</v>
      </c>
    </row>
    <row r="81" spans="2:17" ht="13.15" customHeight="1" x14ac:dyDescent="0.25">
      <c r="B81" s="59">
        <v>15</v>
      </c>
      <c r="C81" s="59">
        <v>9</v>
      </c>
      <c r="D81" s="34">
        <v>1</v>
      </c>
      <c r="E81" s="60">
        <f t="shared" si="4"/>
        <v>2.376954427761423E-2</v>
      </c>
      <c r="F81" s="60" t="str">
        <f>[1]!obMake("calib swap tenor-"&amp;ROW(),obLibs&amp;"net.finmath.time.TimeDiscretization",[1]!obMake("","double",B81),[1]!obMake("","double",B81+C81),[1]!obMake("","double",D81),$B$6)</f>
        <v>calib swap tenor-81 
[75016]</v>
      </c>
      <c r="G81" s="60"/>
      <c r="H81" s="60">
        <f>[1]!OBGET([1]!OBCALL("","net.finmath.marketdata.products.Swap","getForwardSwapRate",F81,F81,'Rate Curve Data'!$E$17))</f>
        <v>2.376954427761423E-2</v>
      </c>
      <c r="I81" s="60"/>
      <c r="J81" s="60" t="str">
        <f>[1]!OBCALL("calibSwaption-"&amp;ROW(),obLibs&amp;"net.finmath.montecarlo.interestrate.products.SwaptionFactory","createSwaption",[1]!obMake("","String",$C$10),[1]!obMake("","double",E81),F81,[1]!obMake("","String","VOLATILITY"))</f>
        <v>calibSwaption-81 
[76505]</v>
      </c>
      <c r="K81" s="60">
        <f>IFERROR([1]!OBGET([1]!OBCALL("",'Swaption Data'!$B$10,"getVolatility",[1]!obMake("","double",B81),[1]!obMake("","double",C81))),NA())</f>
        <v>0.20799999999999999</v>
      </c>
      <c r="L81" s="61">
        <v>1</v>
      </c>
      <c r="M81" s="34"/>
      <c r="N81" s="61" t="str">
        <f>[1]!obMake("calibItem-"&amp;ROW(),obLibs&amp;"net.finmath.montecarlo.interestrate.LIBORMarketModel$CalibrationItem",J81,[1]!obMake("","double",K81),[1]!obMake("","double",L81))</f>
        <v>calibItem-81 
[77012]</v>
      </c>
      <c r="O81" s="61"/>
      <c r="P81" s="54">
        <f>[1]!OBGET([1]!OBCALL("calibSwaptionValue-"&amp;ROW(),J81,"getValue",LIBORMarketModel!$M$28))</f>
        <v>0.19279388693454105</v>
      </c>
      <c r="Q81" s="54">
        <f t="shared" si="5"/>
        <v>1.5206113065458937E-2</v>
      </c>
    </row>
    <row r="82" spans="2:17" ht="13.15" customHeight="1" x14ac:dyDescent="0.25">
      <c r="B82" s="59">
        <v>15</v>
      </c>
      <c r="C82" s="59">
        <v>10</v>
      </c>
      <c r="D82" s="34">
        <v>1</v>
      </c>
      <c r="E82" s="60">
        <f t="shared" si="4"/>
        <v>2.364396627530083E-2</v>
      </c>
      <c r="F82" s="60" t="str">
        <f>[1]!obMake("calib swap tenor-"&amp;ROW(),obLibs&amp;"net.finmath.time.TimeDiscretization",[1]!obMake("","double",B82),[1]!obMake("","double",B82+C82),[1]!obMake("","double",D82),$B$6)</f>
        <v>calib swap tenor-82 
[74851]</v>
      </c>
      <c r="G82" s="60"/>
      <c r="H82" s="60">
        <f>[1]!OBGET([1]!OBCALL("","net.finmath.marketdata.products.Swap","getForwardSwapRate",F82,F82,'Rate Curve Data'!$E$17))</f>
        <v>2.364396627530083E-2</v>
      </c>
      <c r="I82" s="60"/>
      <c r="J82" s="60" t="str">
        <f>[1]!OBCALL("calibSwaption-"&amp;ROW(),obLibs&amp;"net.finmath.montecarlo.interestrate.products.SwaptionFactory","createSwaption",[1]!obMake("","String",$C$10),[1]!obMake("","double",E82),F82,[1]!obMake("","String","VOLATILITY"))</f>
        <v>calibSwaption-82 
[76661]</v>
      </c>
      <c r="K82" s="60">
        <f>IFERROR([1]!OBGET([1]!OBCALL("",'Swaption Data'!$B$10,"getVolatility",[1]!obMake("","double",B82),[1]!obMake("","double",C82))),NA())</f>
        <v>0.21199999999999999</v>
      </c>
      <c r="L82" s="61">
        <v>1</v>
      </c>
      <c r="M82" s="34"/>
      <c r="N82" s="61" t="str">
        <f>[1]!obMake("calibItem-"&amp;ROW(),obLibs&amp;"net.finmath.montecarlo.interestrate.LIBORMarketModel$CalibrationItem",J82,[1]!obMake("","double",K82),[1]!obMake("","double",L82))</f>
        <v>calibItem-82 
[77069]</v>
      </c>
      <c r="O82" s="61"/>
      <c r="P82" s="54">
        <f>[1]!OBGET([1]!OBCALL("calibSwaptionValue-"&amp;ROW(),J82,"getValue",LIBORMarketModel!$M$28))</f>
        <v>0.18868327546612365</v>
      </c>
      <c r="Q82" s="54">
        <f t="shared" si="5"/>
        <v>2.3316724533876343E-2</v>
      </c>
    </row>
    <row r="83" spans="2:17" ht="13.15" customHeight="1" x14ac:dyDescent="0.25">
      <c r="B83" s="59">
        <v>20</v>
      </c>
      <c r="C83" s="59">
        <v>1</v>
      </c>
      <c r="D83" s="34">
        <v>1</v>
      </c>
      <c r="E83" s="60">
        <f t="shared" si="4"/>
        <v>2.20147915772358E-2</v>
      </c>
      <c r="F83" s="60" t="str">
        <f>[1]!obMake("calib swap tenor-"&amp;ROW(),obLibs&amp;"net.finmath.time.TimeDiscretization",[1]!obMake("","double",B83),[1]!obMake("","double",B83+C83),[1]!obMake("","double",D83),$B$6)</f>
        <v>calib swap tenor-83 
[74921]</v>
      </c>
      <c r="G83" s="60"/>
      <c r="H83" s="60">
        <f>[1]!OBGET([1]!OBCALL("","net.finmath.marketdata.products.Swap","getForwardSwapRate",F83,F83,'Rate Curve Data'!$E$17))</f>
        <v>2.20147915772358E-2</v>
      </c>
      <c r="I83" s="60"/>
      <c r="J83" s="60" t="str">
        <f>[1]!OBCALL("calibSwaption-"&amp;ROW(),obLibs&amp;"net.finmath.montecarlo.interestrate.products.SwaptionFactory","createSwaption",[1]!obMake("","String",$C$10),[1]!obMake("","double",E83),F83,[1]!obMake("","String","VOLATILITY"))</f>
        <v>calibSwaption-83 
[76273]</v>
      </c>
      <c r="K83" s="60">
        <f>IFERROR([1]!OBGET([1]!OBCALL("",'Swaption Data'!$B$10,"getVolatility",[1]!obMake("","double",B83),[1]!obMake("","double",C83))),NA())</f>
        <v>0.184</v>
      </c>
      <c r="L83" s="61">
        <v>1</v>
      </c>
      <c r="M83" s="34"/>
      <c r="N83" s="61" t="str">
        <f>[1]!obMake("calibItem-"&amp;ROW(),obLibs&amp;"net.finmath.montecarlo.interestrate.LIBORMarketModel$CalibrationItem",J83,[1]!obMake("","double",K83),[1]!obMake("","double",L83))</f>
        <v>calibItem-83 
[76898]</v>
      </c>
      <c r="O83" s="61"/>
      <c r="P83" s="54">
        <f>[1]!OBGET([1]!OBCALL("calibSwaptionValue-"&amp;ROW(),J83,"getValue",LIBORMarketModel!$M$28))</f>
        <v>0.2639980060219061</v>
      </c>
      <c r="Q83" s="54">
        <f t="shared" si="5"/>
        <v>-7.9998006021906098E-2</v>
      </c>
    </row>
    <row r="84" spans="2:17" ht="13.15" customHeight="1" x14ac:dyDescent="0.25">
      <c r="B84" s="59">
        <v>20</v>
      </c>
      <c r="C84" s="59">
        <v>2</v>
      </c>
      <c r="D84" s="34">
        <v>1</v>
      </c>
      <c r="E84" s="60">
        <f t="shared" si="4"/>
        <v>2.2059633769123739E-2</v>
      </c>
      <c r="F84" s="60" t="str">
        <f>[1]!obMake("calib swap tenor-"&amp;ROW(),obLibs&amp;"net.finmath.time.TimeDiscretization",[1]!obMake("","double",B84),[1]!obMake("","double",B84+C84),[1]!obMake("","double",D84),$B$6)</f>
        <v>calib swap tenor-84 
[73799]</v>
      </c>
      <c r="G84" s="60"/>
      <c r="H84" s="60">
        <f>[1]!OBGET([1]!OBCALL("","net.finmath.marketdata.products.Swap","getForwardSwapRate",F84,F84,'Rate Curve Data'!$E$17))</f>
        <v>2.2059633769123739E-2</v>
      </c>
      <c r="I84" s="60"/>
      <c r="J84" s="60" t="str">
        <f>[1]!OBCALL("calibSwaption-"&amp;ROW(),obLibs&amp;"net.finmath.montecarlo.interestrate.products.SwaptionFactory","createSwaption",[1]!obMake("","String",$C$10),[1]!obMake("","double",E84),F84,[1]!obMake("","String","VOLATILITY"))</f>
        <v>calibSwaption-84 
[76745]</v>
      </c>
      <c r="K84" s="60">
        <f>IFERROR([1]!OBGET([1]!OBCALL("",'Swaption Data'!$B$10,"getVolatility",[1]!obMake("","double",B84),[1]!obMake("","double",C84))),NA())</f>
        <v>0.188</v>
      </c>
      <c r="L84" s="61">
        <v>1</v>
      </c>
      <c r="M84" s="34"/>
      <c r="N84" s="61" t="str">
        <f>[1]!obMake("calibItem-"&amp;ROW(),obLibs&amp;"net.finmath.montecarlo.interestrate.LIBORMarketModel$CalibrationItem",J84,[1]!obMake("","double",K84),[1]!obMake("","double",L84))</f>
        <v>calibItem-84 
[77090]</v>
      </c>
      <c r="O84" s="61"/>
      <c r="P84" s="54">
        <f>[1]!OBGET([1]!OBCALL("calibSwaptionValue-"&amp;ROW(),J84,"getValue",LIBORMarketModel!$M$28))</f>
        <v>0.23990939859712856</v>
      </c>
      <c r="Q84" s="54">
        <f t="shared" si="5"/>
        <v>-5.1909398597128564E-2</v>
      </c>
    </row>
    <row r="85" spans="2:17" ht="13.15" customHeight="1" x14ac:dyDescent="0.25">
      <c r="B85" s="59">
        <v>20</v>
      </c>
      <c r="C85" s="59">
        <v>3</v>
      </c>
      <c r="D85" s="34">
        <v>1</v>
      </c>
      <c r="E85" s="60">
        <f t="shared" si="4"/>
        <v>2.2104140736319996E-2</v>
      </c>
      <c r="F85" s="60" t="str">
        <f>[1]!obMake("calib swap tenor-"&amp;ROW(),obLibs&amp;"net.finmath.time.TimeDiscretization",[1]!obMake("","double",B85),[1]!obMake("","double",B85+C85),[1]!obMake("","double",D85),$B$6)</f>
        <v>calib swap tenor-85 
[75041]</v>
      </c>
      <c r="G85" s="60"/>
      <c r="H85" s="60">
        <f>[1]!OBGET([1]!OBCALL("","net.finmath.marketdata.products.Swap","getForwardSwapRate",F85,F85,'Rate Curve Data'!$E$17))</f>
        <v>2.2104140736319996E-2</v>
      </c>
      <c r="I85" s="60"/>
      <c r="J85" s="60" t="str">
        <f>[1]!OBCALL("calibSwaption-"&amp;ROW(),obLibs&amp;"net.finmath.montecarlo.interestrate.products.SwaptionFactory","createSwaption",[1]!obMake("","String",$C$10),[1]!obMake("","double",E85),F85,[1]!obMake("","String","VOLATILITY"))</f>
        <v>calibSwaption-85 
[76249]</v>
      </c>
      <c r="K85" s="60">
        <f>IFERROR([1]!OBGET([1]!OBCALL("",'Swaption Data'!$B$10,"getVolatility",[1]!obMake("","double",B85),[1]!obMake("","double",C85))),NA())</f>
        <v>0.188</v>
      </c>
      <c r="L85" s="61">
        <v>1</v>
      </c>
      <c r="M85" s="34"/>
      <c r="N85" s="61" t="str">
        <f>[1]!obMake("calibItem-"&amp;ROW(),obLibs&amp;"net.finmath.montecarlo.interestrate.LIBORMarketModel$CalibrationItem",J85,[1]!obMake("","double",K85),[1]!obMake("","double",L85))</f>
        <v>calibItem-85 
[76880]</v>
      </c>
      <c r="O85" s="61"/>
      <c r="P85" s="54">
        <f>[1]!OBGET([1]!OBCALL("calibSwaptionValue-"&amp;ROW(),J85,"getValue",LIBORMarketModel!$M$28))</f>
        <v>0.22469541398580253</v>
      </c>
      <c r="Q85" s="54">
        <f t="shared" si="5"/>
        <v>-3.6695413985802533E-2</v>
      </c>
    </row>
    <row r="86" spans="2:17" ht="13.15" customHeight="1" x14ac:dyDescent="0.25">
      <c r="B86" s="59">
        <v>20</v>
      </c>
      <c r="C86" s="59">
        <v>4</v>
      </c>
      <c r="D86" s="34">
        <v>1</v>
      </c>
      <c r="E86" s="60">
        <f t="shared" si="4"/>
        <v>2.2148310558472849E-2</v>
      </c>
      <c r="F86" s="60" t="str">
        <f>[1]!obMake("calib swap tenor-"&amp;ROW(),obLibs&amp;"net.finmath.time.TimeDiscretization",[1]!obMake("","double",B86),[1]!obMake("","double",B86+C86),[1]!obMake("","double",D86),$B$6)</f>
        <v>calib swap tenor-86 
[75101]</v>
      </c>
      <c r="G86" s="60"/>
      <c r="H86" s="60">
        <f>[1]!OBGET([1]!OBCALL("","net.finmath.marketdata.products.Swap","getForwardSwapRate",F86,F86,'Rate Curve Data'!$E$17))</f>
        <v>2.2148310558472849E-2</v>
      </c>
      <c r="I86" s="60"/>
      <c r="J86" s="60" t="str">
        <f>[1]!OBCALL("calibSwaption-"&amp;ROW(),obLibs&amp;"net.finmath.montecarlo.interestrate.products.SwaptionFactory","createSwaption",[1]!obMake("","String",$C$10),[1]!obMake("","double",E86),F86,[1]!obMake("","String","VOLATILITY"))</f>
        <v>calibSwaption-86 
[76237]</v>
      </c>
      <c r="K86" s="60">
        <f>IFERROR([1]!OBGET([1]!OBCALL("",'Swaption Data'!$B$10,"getVolatility",[1]!obMake("","double",B86),[1]!obMake("","double",C86))),NA())</f>
        <v>0.186</v>
      </c>
      <c r="L86" s="61">
        <v>1</v>
      </c>
      <c r="M86" s="34"/>
      <c r="N86" s="61" t="str">
        <f>[1]!obMake("calibItem-"&amp;ROW(),obLibs&amp;"net.finmath.montecarlo.interestrate.LIBORMarketModel$CalibrationItem",J86,[1]!obMake("","double",K86),[1]!obMake("","double",L86))</f>
        <v>calibItem-86 
[76871]</v>
      </c>
      <c r="O86" s="61"/>
      <c r="P86" s="54">
        <f>[1]!OBGET([1]!OBCALL("calibSwaptionValue-"&amp;ROW(),J86,"getValue",LIBORMarketModel!$M$28))</f>
        <v>0.2147620897921477</v>
      </c>
      <c r="Q86" s="54">
        <f t="shared" si="5"/>
        <v>-2.8762089792147699E-2</v>
      </c>
    </row>
    <row r="87" spans="2:17" ht="13.15" customHeight="1" x14ac:dyDescent="0.25">
      <c r="B87" s="59">
        <v>20</v>
      </c>
      <c r="C87" s="59">
        <v>5</v>
      </c>
      <c r="D87" s="34">
        <v>1</v>
      </c>
      <c r="E87" s="60">
        <f t="shared" si="4"/>
        <v>2.2192141362298697E-2</v>
      </c>
      <c r="F87" s="60" t="str">
        <f>[1]!obMake("calib swap tenor-"&amp;ROW(),obLibs&amp;"net.finmath.time.TimeDiscretization",[1]!obMake("","double",B87),[1]!obMake("","double",B87+C87),[1]!obMake("","double",D87),$B$6)</f>
        <v>calib swap tenor-87 
[73872]</v>
      </c>
      <c r="G87" s="60"/>
      <c r="H87" s="60">
        <f>[1]!OBGET([1]!OBCALL("","net.finmath.marketdata.products.Swap","getForwardSwapRate",F87,F87,'Rate Curve Data'!$E$17))</f>
        <v>2.2192141362298697E-2</v>
      </c>
      <c r="I87" s="60"/>
      <c r="J87" s="60" t="str">
        <f>[1]!OBCALL("calibSwaption-"&amp;ROW(),obLibs&amp;"net.finmath.montecarlo.interestrate.products.SwaptionFactory","createSwaption",[1]!obMake("","String",$C$10),[1]!obMake("","double",E87),F87,[1]!obMake("","String","VOLATILITY"))</f>
        <v>calibSwaption-87 
[76369]</v>
      </c>
      <c r="K87" s="60">
        <f>IFERROR([1]!OBGET([1]!OBCALL("",'Swaption Data'!$B$10,"getVolatility",[1]!obMake("","double",B87),[1]!obMake("","double",C87))),NA())</f>
        <v>0.20699999999999999</v>
      </c>
      <c r="L87" s="61">
        <v>1</v>
      </c>
      <c r="M87" s="34"/>
      <c r="N87" s="61" t="str">
        <f>[1]!obMake("calibItem-"&amp;ROW(),obLibs&amp;"net.finmath.montecarlo.interestrate.LIBORMarketModel$CalibrationItem",J87,[1]!obMake("","double",K87),[1]!obMake("","double",L87))</f>
        <v>calibItem-87 
[76970]</v>
      </c>
      <c r="O87" s="61"/>
      <c r="P87" s="54">
        <f>[1]!OBGET([1]!OBCALL("calibSwaptionValue-"&amp;ROW(),J87,"getValue",LIBORMarketModel!$M$28))</f>
        <v>0.20827302298505063</v>
      </c>
      <c r="Q87" s="54">
        <f t="shared" si="5"/>
        <v>-1.2730229850506369E-3</v>
      </c>
    </row>
    <row r="88" spans="2:17" ht="13.15" customHeight="1" x14ac:dyDescent="0.25">
      <c r="B88" s="59">
        <v>20</v>
      </c>
      <c r="C88" s="59">
        <v>6</v>
      </c>
      <c r="D88" s="34">
        <v>1</v>
      </c>
      <c r="E88" s="60">
        <f t="shared" si="4"/>
        <v>2.2272193624159706E-2</v>
      </c>
      <c r="F88" s="60" t="str">
        <f>[1]!obMake("calib swap tenor-"&amp;ROW(),obLibs&amp;"net.finmath.time.TimeDiscretization",[1]!obMake("","double",B88),[1]!obMake("","double",B88+C88),[1]!obMake("","double",D88),$B$6)</f>
        <v>calib swap tenor-88 
[74981]</v>
      </c>
      <c r="G88" s="60"/>
      <c r="H88" s="60">
        <f>[1]!OBGET([1]!OBCALL("","net.finmath.marketdata.products.Swap","getForwardSwapRate",F88,F88,'Rate Curve Data'!$E$17))</f>
        <v>2.2272193624159706E-2</v>
      </c>
      <c r="I88" s="60"/>
      <c r="J88" s="60" t="str">
        <f>[1]!OBCALL("calibSwaption-"&amp;ROW(),obLibs&amp;"net.finmath.montecarlo.interestrate.products.SwaptionFactory","createSwaption",[1]!obMake("","String",$C$10),[1]!obMake("","double",E88),F88,[1]!obMake("","String","VOLATILITY"))</f>
        <v>calibSwaption-88 
[76261]</v>
      </c>
      <c r="K88" s="60">
        <f>IFERROR([1]!OBGET([1]!OBCALL("",'Swaption Data'!$B$10,"getVolatility",[1]!obMake("","double",B88),[1]!obMake("","double",C88))),NA())</f>
        <v>0.20699999999999999</v>
      </c>
      <c r="L88" s="61">
        <v>1</v>
      </c>
      <c r="M88" s="34"/>
      <c r="N88" s="61" t="str">
        <f>[1]!obMake("calibItem-"&amp;ROW(),obLibs&amp;"net.finmath.montecarlo.interestrate.LIBORMarketModel$CalibrationItem",J88,[1]!obMake("","double",K88),[1]!obMake("","double",L88))</f>
        <v>calibItem-88 
[76889]</v>
      </c>
      <c r="O88" s="61"/>
      <c r="P88" s="54" t="e">
        <f>[1]!OBGET([1]!OBCALL("calibSwaptionValue-"&amp;ROW(),J88,"getValue",LIBORMarketModel!$M$28))</f>
        <v>#VALUE!</v>
      </c>
      <c r="Q88" s="54">
        <f t="shared" si="5"/>
        <v>0</v>
      </c>
    </row>
    <row r="89" spans="2:17" ht="13.15" customHeight="1" x14ac:dyDescent="0.25">
      <c r="B89" s="59">
        <v>20</v>
      </c>
      <c r="C89" s="59">
        <v>7</v>
      </c>
      <c r="D89" s="34">
        <v>1</v>
      </c>
      <c r="E89" s="60">
        <f t="shared" si="4"/>
        <v>2.2479138720323314E-2</v>
      </c>
      <c r="F89" s="60" t="str">
        <f>[1]!obMake("calib swap tenor-"&amp;ROW(),obLibs&amp;"net.finmath.time.TimeDiscretization",[1]!obMake("","double",B89),[1]!obMake("","double",B89+C89),[1]!obMake("","double",D89),$B$6)</f>
        <v>calib swap tenor-89 
[73909]</v>
      </c>
      <c r="G89" s="60"/>
      <c r="H89" s="60">
        <f>[1]!OBGET([1]!OBCALL("","net.finmath.marketdata.products.Swap","getForwardSwapRate",F89,F89,'Rate Curve Data'!$E$17))</f>
        <v>2.2479138720323314E-2</v>
      </c>
      <c r="I89" s="60"/>
      <c r="J89" s="60" t="str">
        <f>[1]!OBCALL("calibSwaption-"&amp;ROW(),obLibs&amp;"net.finmath.montecarlo.interestrate.products.SwaptionFactory","createSwaption",[1]!obMake("","String",$C$10),[1]!obMake("","double",E89),F89,[1]!obMake("","String","VOLATILITY"))</f>
        <v>calibSwaption-89 
[76801]</v>
      </c>
      <c r="K89" s="60">
        <f>IFERROR([1]!OBGET([1]!OBCALL("",'Swaption Data'!$B$10,"getVolatility",[1]!obMake("","double",B89),[1]!obMake("","double",C89))),NA())</f>
        <v>0.20799999999999999</v>
      </c>
      <c r="L89" s="61">
        <v>1</v>
      </c>
      <c r="M89" s="34"/>
      <c r="N89" s="61" t="str">
        <f>[1]!obMake("calibItem-"&amp;ROW(),obLibs&amp;"net.finmath.montecarlo.interestrate.LIBORMarketModel$CalibrationItem",J89,[1]!obMake("","double",K89),[1]!obMake("","double",L89))</f>
        <v>calibItem-89 
[77132]</v>
      </c>
      <c r="O89" s="61"/>
      <c r="P89" s="54" t="e">
        <f>[1]!OBGET([1]!OBCALL("calibSwaptionValue-"&amp;ROW(),J89,"getValue",LIBORMarketModel!$M$28))</f>
        <v>#VALUE!</v>
      </c>
      <c r="Q89" s="54">
        <f t="shared" si="5"/>
        <v>0</v>
      </c>
    </row>
    <row r="90" spans="2:17" ht="13.15" customHeight="1" x14ac:dyDescent="0.25">
      <c r="B90" s="59">
        <v>20</v>
      </c>
      <c r="C90" s="59">
        <v>8</v>
      </c>
      <c r="D90" s="34">
        <v>1</v>
      </c>
      <c r="E90" s="60">
        <f t="shared" si="4"/>
        <v>2.2763296787461449E-2</v>
      </c>
      <c r="F90" s="60" t="str">
        <f>[1]!obMake("calib swap tenor-"&amp;ROW(),obLibs&amp;"net.finmath.time.TimeDiscretization",[1]!obMake("","double",B90),[1]!obMake("","double",B90+C90),[1]!obMake("","double",D90),$B$6)</f>
        <v>calib swap tenor-90 
[74856]</v>
      </c>
      <c r="G90" s="60"/>
      <c r="H90" s="60">
        <f>[1]!OBGET([1]!OBCALL("","net.finmath.marketdata.products.Swap","getForwardSwapRate",F90,F90,'Rate Curve Data'!$E$17))</f>
        <v>2.2763296787461449E-2</v>
      </c>
      <c r="I90" s="60"/>
      <c r="J90" s="60" t="str">
        <f>[1]!OBCALL("calibSwaption-"&amp;ROW(),obLibs&amp;"net.finmath.montecarlo.interestrate.products.SwaptionFactory","createSwaption",[1]!obMake("","String",$C$10),[1]!obMake("","double",E90),F90,[1]!obMake("","String","VOLATILITY"))</f>
        <v>calibSwaption-90 
[76341]</v>
      </c>
      <c r="K90" s="60">
        <f>IFERROR([1]!OBGET([1]!OBCALL("",'Swaption Data'!$B$10,"getVolatility",[1]!obMake("","double",B90),[1]!obMake("","double",C90))),NA())</f>
        <v>0.20699999999999999</v>
      </c>
      <c r="L90" s="61">
        <v>1</v>
      </c>
      <c r="M90" s="34"/>
      <c r="N90" s="61" t="str">
        <f>[1]!obMake("calibItem-"&amp;ROW(),obLibs&amp;"net.finmath.montecarlo.interestrate.LIBORMarketModel$CalibrationItem",J90,[1]!obMake("","double",K90),[1]!obMake("","double",L90))</f>
        <v>calibItem-90 
[76949]</v>
      </c>
      <c r="O90" s="61"/>
      <c r="P90" s="54" t="e">
        <f>[1]!OBGET([1]!OBCALL("calibSwaptionValue-"&amp;ROW(),J90,"getValue",LIBORMarketModel!$M$28))</f>
        <v>#VALUE!</v>
      </c>
      <c r="Q90" s="54">
        <f t="shared" si="5"/>
        <v>0</v>
      </c>
    </row>
    <row r="91" spans="2:17" ht="13.15" customHeight="1" x14ac:dyDescent="0.25">
      <c r="B91" s="59">
        <v>20</v>
      </c>
      <c r="C91" s="59">
        <v>9</v>
      </c>
      <c r="D91" s="34">
        <v>1</v>
      </c>
      <c r="E91" s="60">
        <f t="shared" si="4"/>
        <v>2.309690444890216E-2</v>
      </c>
      <c r="F91" s="60" t="str">
        <f>[1]!obMake("calib swap tenor-"&amp;ROW(),obLibs&amp;"net.finmath.time.TimeDiscretization",[1]!obMake("","double",B91),[1]!obMake("","double",B91+C91),[1]!obMake("","double",D91),$B$6)</f>
        <v>calib swap tenor-91 
[74926]</v>
      </c>
      <c r="G91" s="60"/>
      <c r="H91" s="60">
        <f>[1]!OBGET([1]!OBCALL("","net.finmath.marketdata.products.Swap","getForwardSwapRate",F91,F91,'Rate Curve Data'!$E$17))</f>
        <v>2.309690444890216E-2</v>
      </c>
      <c r="I91" s="60"/>
      <c r="J91" s="60" t="str">
        <f>[1]!OBCALL("calibSwaption-"&amp;ROW(),obLibs&amp;"net.finmath.montecarlo.interestrate.products.SwaptionFactory","createSwaption",[1]!obMake("","String",$C$10),[1]!obMake("","double",E91),F91,[1]!obMake("","String","VOLATILITY"))</f>
        <v>calibSwaption-91 
[76842]</v>
      </c>
      <c r="K91" s="60">
        <f>IFERROR([1]!OBGET([1]!OBCALL("",'Swaption Data'!$B$10,"getVolatility",[1]!obMake("","double",B91),[1]!obMake("","double",C91))),NA())</f>
        <v>0.20699999999999999</v>
      </c>
      <c r="L91" s="61">
        <v>1</v>
      </c>
      <c r="M91" s="34"/>
      <c r="N91" s="61" t="str">
        <f>[1]!obMake("calibItem-"&amp;ROW(),obLibs&amp;"net.finmath.montecarlo.interestrate.LIBORMarketModel$CalibrationItem",J91,[1]!obMake("","double",K91),[1]!obMake("","double",L91))</f>
        <v>calibItem-91 
[77144]</v>
      </c>
      <c r="O91" s="61"/>
      <c r="P91" s="54" t="e">
        <f>[1]!OBGET([1]!OBCALL("calibSwaptionValue-"&amp;ROW(),J91,"getValue",LIBORMarketModel!$M$28))</f>
        <v>#VALUE!</v>
      </c>
      <c r="Q91" s="54">
        <f t="shared" si="5"/>
        <v>0</v>
      </c>
    </row>
    <row r="92" spans="2:17" ht="13.15" customHeight="1" x14ac:dyDescent="0.25">
      <c r="B92" s="59">
        <v>20</v>
      </c>
      <c r="C92" s="59">
        <v>10</v>
      </c>
      <c r="D92" s="34">
        <v>1</v>
      </c>
      <c r="E92" s="60">
        <f t="shared" si="4"/>
        <v>2.3463176037125177E-2</v>
      </c>
      <c r="F92" s="60" t="str">
        <f>[1]!obMake("calib swap tenor-"&amp;ROW(),obLibs&amp;"net.finmath.time.TimeDiscretization",[1]!obMake("","double",B92),[1]!obMake("","double",B92+C92),[1]!obMake("","double",D92),$B$6)</f>
        <v>calib swap tenor-92 
[73792]</v>
      </c>
      <c r="G92" s="60"/>
      <c r="H92" s="60">
        <f>[1]!OBGET([1]!OBCALL("","net.finmath.marketdata.products.Swap","getForwardSwapRate",F92,F92,'Rate Curve Data'!$E$17))</f>
        <v>2.3463176037125177E-2</v>
      </c>
      <c r="I92" s="60"/>
      <c r="J92" s="60" t="str">
        <f>[1]!OBCALL("calibSwaption-"&amp;ROW(),obLibs&amp;"net.finmath.montecarlo.interestrate.products.SwaptionFactory","createSwaption",[1]!obMake("","String",$C$10),[1]!obMake("","double",E92),F92,[1]!obMake("","String","VOLATILITY"))</f>
        <v>calibSwaption-92 
[76589]</v>
      </c>
      <c r="K92" s="60">
        <f>IFERROR([1]!OBGET([1]!OBCALL("",'Swaption Data'!$B$10,"getVolatility",[1]!obMake("","double",B92),[1]!obMake("","double",C92))),NA())</f>
        <v>0.20499999999999999</v>
      </c>
      <c r="L92" s="61">
        <v>1</v>
      </c>
      <c r="M92" s="34"/>
      <c r="N92" s="61" t="str">
        <f>[1]!obMake("calibItem-"&amp;ROW(),obLibs&amp;"net.finmath.montecarlo.interestrate.LIBORMarketModel$CalibrationItem",J92,[1]!obMake("","double",K92),[1]!obMake("","double",L92))</f>
        <v>calibItem-92 
[77015]</v>
      </c>
      <c r="O92" s="61"/>
      <c r="P92" s="54" t="e">
        <f>[1]!OBGET([1]!OBCALL("calibSwaptionValue-"&amp;ROW(),J92,"getValue",LIBORMarketModel!$M$28))</f>
        <v>#VALUE!</v>
      </c>
      <c r="Q92" s="54">
        <f t="shared" si="5"/>
        <v>0</v>
      </c>
    </row>
    <row r="93" spans="2:17" ht="13.15" customHeight="1" x14ac:dyDescent="0.25">
      <c r="B93" s="59">
        <v>25</v>
      </c>
      <c r="C93" s="59">
        <v>1</v>
      </c>
      <c r="D93" s="34">
        <v>1</v>
      </c>
      <c r="E93" s="60">
        <f t="shared" si="4"/>
        <v>2.2700496396731801E-2</v>
      </c>
      <c r="F93" s="60" t="str">
        <f>[1]!obMake("calib swap tenor-"&amp;ROW(),obLibs&amp;"net.finmath.time.TimeDiscretization",[1]!obMake("","double",B93),[1]!obMake("","double",B93+C93),[1]!obMake("","double",D93),$B$6)</f>
        <v>calib swap tenor-93 
[75046]</v>
      </c>
      <c r="G93" s="60"/>
      <c r="H93" s="60">
        <f>[1]!OBGET([1]!OBCALL("","net.finmath.marketdata.products.Swap","getForwardSwapRate",F93,F93,'Rate Curve Data'!$E$17))</f>
        <v>2.2700496396731801E-2</v>
      </c>
      <c r="I93" s="60"/>
      <c r="J93" s="60" t="str">
        <f>[1]!OBCALL("calibSwaption-"&amp;ROW(),obLibs&amp;"net.finmath.montecarlo.interestrate.products.SwaptionFactory","createSwaption",[1]!obMake("","String",$C$10),[1]!obMake("","double",E93),F93,[1]!obMake("","String","VOLATILITY"))</f>
        <v>calibSwaption-93 
[76769]</v>
      </c>
      <c r="K93" s="60">
        <f>IFERROR([1]!OBGET([1]!OBCALL("",'Swaption Data'!$B$10,"getVolatility",[1]!obMake("","double",B93),[1]!obMake("","double",C93))),NA())</f>
        <v>0.188</v>
      </c>
      <c r="L93" s="61">
        <v>1</v>
      </c>
      <c r="M93" s="34"/>
      <c r="N93" s="61" t="str">
        <f>[1]!obMake("calibItem-"&amp;ROW(),obLibs&amp;"net.finmath.montecarlo.interestrate.LIBORMarketModel$CalibrationItem",J93,[1]!obMake("","double",K93),[1]!obMake("","double",L93))</f>
        <v>calibItem-93 
[77108]</v>
      </c>
      <c r="O93" s="61"/>
      <c r="P93" s="54" t="e">
        <f>[1]!OBGET([1]!OBCALL("calibSwaptionValue-"&amp;ROW(),J93,"getValue",LIBORMarketModel!$M$28))</f>
        <v>#VALUE!</v>
      </c>
      <c r="Q93" s="54">
        <f t="shared" si="5"/>
        <v>0</v>
      </c>
    </row>
    <row r="94" spans="2:17" ht="13.15" customHeight="1" x14ac:dyDescent="0.25">
      <c r="B94" s="59">
        <v>25</v>
      </c>
      <c r="C94" s="59">
        <v>2</v>
      </c>
      <c r="D94" s="34">
        <v>1</v>
      </c>
      <c r="E94" s="60">
        <f t="shared" si="4"/>
        <v>2.3256096351605179E-2</v>
      </c>
      <c r="F94" s="60" t="str">
        <f>[1]!obMake("calib swap tenor-"&amp;ROW(),obLibs&amp;"net.finmath.time.TimeDiscretization",[1]!obMake("","double",B94),[1]!obMake("","double",B94+C94),[1]!obMake("","double",D94),$B$6)</f>
        <v>calib swap tenor-94 
[75106]</v>
      </c>
      <c r="G94" s="60"/>
      <c r="H94" s="60">
        <f>[1]!OBGET([1]!OBCALL("","net.finmath.marketdata.products.Swap","getForwardSwapRate",F94,F94,'Rate Curve Data'!$E$17))</f>
        <v>2.3256096351605179E-2</v>
      </c>
      <c r="I94" s="60"/>
      <c r="J94" s="60" t="str">
        <f>[1]!OBCALL("calibSwaption-"&amp;ROW(),obLibs&amp;"net.finmath.montecarlo.interestrate.products.SwaptionFactory","createSwaption",[1]!obMake("","String",$C$10),[1]!obMake("","double",E94),F94,[1]!obMake("","String","VOLATILITY"))</f>
        <v>calibSwaption-94 
[76761]</v>
      </c>
      <c r="K94" s="60">
        <f>IFERROR([1]!OBGET([1]!OBCALL("",'Swaption Data'!$B$10,"getVolatility",[1]!obMake("","double",B94),[1]!obMake("","double",C94))),NA())</f>
        <v>0.17899999999999999</v>
      </c>
      <c r="L94" s="61">
        <v>1</v>
      </c>
      <c r="M94" s="34"/>
      <c r="N94" s="61" t="str">
        <f>[1]!obMake("calibItem-"&amp;ROW(),obLibs&amp;"net.finmath.montecarlo.interestrate.LIBORMarketModel$CalibrationItem",J94,[1]!obMake("","double",K94),[1]!obMake("","double",L94))</f>
        <v>calibItem-94 
[77102]</v>
      </c>
      <c r="O94" s="61"/>
      <c r="P94" s="54" t="e">
        <f>[1]!OBGET([1]!OBCALL("calibSwaptionValue-"&amp;ROW(),J94,"getValue",LIBORMarketModel!$M$28))</f>
        <v>#VALUE!</v>
      </c>
      <c r="Q94" s="54">
        <f t="shared" si="5"/>
        <v>0</v>
      </c>
    </row>
    <row r="95" spans="2:17" ht="13.15" customHeight="1" x14ac:dyDescent="0.25">
      <c r="B95" s="59">
        <v>25</v>
      </c>
      <c r="C95" s="59">
        <v>3</v>
      </c>
      <c r="D95" s="34">
        <v>1</v>
      </c>
      <c r="E95" s="60">
        <f t="shared" si="4"/>
        <v>2.380679280237101E-2</v>
      </c>
      <c r="F95" s="60" t="str">
        <f>[1]!obMake("calib swap tenor-"&amp;ROW(),obLibs&amp;"net.finmath.time.TimeDiscretization",[1]!obMake("","double",B95),[1]!obMake("","double",B95+C95),[1]!obMake("","double",D95),$B$6)</f>
        <v>calib swap tenor-95 
[73867]</v>
      </c>
      <c r="G95" s="60"/>
      <c r="H95" s="60">
        <f>[1]!OBGET([1]!OBCALL("","net.finmath.marketdata.products.Swap","getForwardSwapRate",F95,F95,'Rate Curve Data'!$E$17))</f>
        <v>2.380679280237101E-2</v>
      </c>
      <c r="I95" s="60"/>
      <c r="J95" s="60" t="str">
        <f>[1]!OBCALL("calibSwaption-"&amp;ROW(),obLibs&amp;"net.finmath.montecarlo.interestrate.products.SwaptionFactory","createSwaption",[1]!obMake("","String",$C$10),[1]!obMake("","double",E95),F95,[1]!obMake("","String","VOLATILITY"))</f>
        <v>calibSwaption-95 
[76685]</v>
      </c>
      <c r="K95" s="60">
        <f>IFERROR([1]!OBGET([1]!OBCALL("",'Swaption Data'!$B$10,"getVolatility",[1]!obMake("","double",B95),[1]!obMake("","double",C95))),NA())</f>
        <v>0.17699999999999999</v>
      </c>
      <c r="L95" s="61">
        <v>1</v>
      </c>
      <c r="M95" s="34"/>
      <c r="N95" s="61" t="str">
        <f>[1]!obMake("calibItem-"&amp;ROW(),obLibs&amp;"net.finmath.montecarlo.interestrate.LIBORMarketModel$CalibrationItem",J95,[1]!obMake("","double",K95),[1]!obMake("","double",L95))</f>
        <v>calibItem-95 
[77087]</v>
      </c>
      <c r="O95" s="61"/>
      <c r="P95" s="54" t="e">
        <f>[1]!OBGET([1]!OBCALL("calibSwaptionValue-"&amp;ROW(),J95,"getValue",LIBORMarketModel!$M$28))</f>
        <v>#VALUE!</v>
      </c>
      <c r="Q95" s="54">
        <f t="shared" si="5"/>
        <v>0</v>
      </c>
    </row>
    <row r="96" spans="2:17" ht="13.15" customHeight="1" x14ac:dyDescent="0.25">
      <c r="B96" s="59">
        <v>25</v>
      </c>
      <c r="C96" s="59">
        <v>4</v>
      </c>
      <c r="D96" s="34">
        <v>1</v>
      </c>
      <c r="E96" s="60">
        <f t="shared" si="4"/>
        <v>2.4352280800870943E-2</v>
      </c>
      <c r="F96" s="60" t="str">
        <f>[1]!obMake("calib swap tenor-"&amp;ROW(),obLibs&amp;"net.finmath.time.TimeDiscretization",[1]!obMake("","double",B96),[1]!obMake("","double",B96+C96),[1]!obMake("","double",D96),$B$6)</f>
        <v>calib swap tenor-96 
[74986]</v>
      </c>
      <c r="G96" s="60"/>
      <c r="H96" s="60">
        <f>[1]!OBGET([1]!OBCALL("","net.finmath.marketdata.products.Swap","getForwardSwapRate",F96,F96,'Rate Curve Data'!$E$17))</f>
        <v>2.4352280800870943E-2</v>
      </c>
      <c r="I96" s="60"/>
      <c r="J96" s="60" t="str">
        <f>[1]!OBCALL("calibSwaption-"&amp;ROW(),obLibs&amp;"net.finmath.montecarlo.interestrate.products.SwaptionFactory","createSwaption",[1]!obMake("","String",$C$10),[1]!obMake("","double",E96),F96,[1]!obMake("","String","VOLATILITY"))</f>
        <v>calibSwaption-96 
[76838]</v>
      </c>
      <c r="K96" s="60">
        <f>IFERROR([1]!OBGET([1]!OBCALL("",'Swaption Data'!$B$10,"getVolatility",[1]!obMake("","double",B96),[1]!obMake("","double",C96))),NA())</f>
        <v>0.17899999999999999</v>
      </c>
      <c r="L96" s="61">
        <v>1</v>
      </c>
      <c r="M96" s="34"/>
      <c r="N96" s="61" t="str">
        <f>[1]!obMake("calibItem-"&amp;ROW(),obLibs&amp;"net.finmath.montecarlo.interestrate.LIBORMarketModel$CalibrationItem",J96,[1]!obMake("","double",K96),[1]!obMake("","double",L96))</f>
        <v>calibItem-96 
[77141]</v>
      </c>
      <c r="O96" s="61"/>
      <c r="P96" s="54" t="e">
        <f>[1]!OBGET([1]!OBCALL("calibSwaptionValue-"&amp;ROW(),J96,"getValue",LIBORMarketModel!$M$28))</f>
        <v>#VALUE!</v>
      </c>
      <c r="Q96" s="54">
        <f t="shared" si="5"/>
        <v>0</v>
      </c>
    </row>
    <row r="97" spans="2:17" ht="13.15" customHeight="1" x14ac:dyDescent="0.25">
      <c r="B97" s="59">
        <v>25</v>
      </c>
      <c r="C97" s="59">
        <v>5</v>
      </c>
      <c r="D97" s="34">
        <v>1</v>
      </c>
      <c r="E97" s="60">
        <f t="shared" si="4"/>
        <v>2.4892259234574131E-2</v>
      </c>
      <c r="F97" s="60" t="str">
        <f>[1]!obMake("calib swap tenor-"&amp;ROW(),obLibs&amp;"net.finmath.time.TimeDiscretization",[1]!obMake("","double",B97),[1]!obMake("","double",B97+C97),[1]!obMake("","double",D97),$B$6)</f>
        <v>calib swap tenor-97 
[74901]</v>
      </c>
      <c r="G97" s="60"/>
      <c r="H97" s="60">
        <f>[1]!OBGET([1]!OBCALL("","net.finmath.marketdata.products.Swap","getForwardSwapRate",F97,F97,'Rate Curve Data'!$E$17))</f>
        <v>2.4892259234574131E-2</v>
      </c>
      <c r="I97" s="60"/>
      <c r="J97" s="60" t="str">
        <f>[1]!OBCALL("calibSwaption-"&amp;ROW(),obLibs&amp;"net.finmath.montecarlo.interestrate.products.SwaptionFactory","createSwaption",[1]!obMake("","String",$C$10),[1]!obMake("","double",E97),F97,[1]!obMake("","String","VOLATILITY"))</f>
        <v>calibSwaption-97 
[76277]</v>
      </c>
      <c r="K97" s="60">
        <f>IFERROR([1]!OBGET([1]!OBCALL("",'Swaption Data'!$B$10,"getVolatility",[1]!obMake("","double",B97),[1]!obMake("","double",C97))),NA())</f>
        <v>0.182</v>
      </c>
      <c r="L97" s="61">
        <v>1</v>
      </c>
      <c r="M97" s="34"/>
      <c r="N97" s="61" t="str">
        <f>[1]!obMake("calibItem-"&amp;ROW(),obLibs&amp;"net.finmath.montecarlo.interestrate.LIBORMarketModel$CalibrationItem",J97,[1]!obMake("","double",K97),[1]!obMake("","double",L97))</f>
        <v>calibItem-97 
[76901]</v>
      </c>
      <c r="O97" s="61"/>
      <c r="P97" s="54" t="e">
        <f>[1]!OBGET([1]!OBCALL("calibSwaptionValue-"&amp;ROW(),J97,"getValue",LIBORMarketModel!$M$28))</f>
        <v>#VALUE!</v>
      </c>
      <c r="Q97" s="54">
        <f t="shared" si="5"/>
        <v>0</v>
      </c>
    </row>
    <row r="98" spans="2:17" ht="13.15" customHeight="1" x14ac:dyDescent="0.25">
      <c r="B98" s="59">
        <v>25</v>
      </c>
      <c r="C98" s="59">
        <v>6</v>
      </c>
      <c r="D98" s="34">
        <v>1</v>
      </c>
      <c r="E98" s="60">
        <f t="shared" si="4"/>
        <v>2.5387842103533315E-2</v>
      </c>
      <c r="F98" s="60" t="str">
        <f>[1]!obMake("calib swap tenor-"&amp;ROW(),obLibs&amp;"net.finmath.time.TimeDiscretization",[1]!obMake("","double",B98),[1]!obMake("","double",B98+C98),[1]!obMake("","double",D98),$B$6)</f>
        <v>calib swap tenor-98 
[74861]</v>
      </c>
      <c r="G98" s="60"/>
      <c r="H98" s="60">
        <f>[1]!OBGET([1]!OBCALL("","net.finmath.marketdata.products.Swap","getForwardSwapRate",F98,F98,'Rate Curve Data'!$E$17))</f>
        <v>2.5387842103533315E-2</v>
      </c>
      <c r="I98" s="60"/>
      <c r="J98" s="60" t="str">
        <f>[1]!OBCALL("calibSwaption-"&amp;ROW(),obLibs&amp;"net.finmath.montecarlo.interestrate.products.SwaptionFactory","createSwaption",[1]!obMake("","String",$C$10),[1]!obMake("","double",E98),F98,[1]!obMake("","String","VOLATILITY"))</f>
        <v>calibSwaption-98 
[76285]</v>
      </c>
      <c r="K98" s="60">
        <f>IFERROR([1]!OBGET([1]!OBCALL("",'Swaption Data'!$B$10,"getVolatility",[1]!obMake("","double",B98),[1]!obMake("","double",C98))),NA())</f>
        <v>0.18</v>
      </c>
      <c r="L98" s="61">
        <v>1</v>
      </c>
      <c r="M98" s="34"/>
      <c r="N98" s="61" t="str">
        <f>[1]!obMake("calibItem-"&amp;ROW(),obLibs&amp;"net.finmath.montecarlo.interestrate.LIBORMarketModel$CalibrationItem",J98,[1]!obMake("","double",K98),[1]!obMake("","double",L98))</f>
        <v>calibItem-98 
[76907]</v>
      </c>
      <c r="O98" s="61"/>
      <c r="P98" s="54" t="e">
        <f>[1]!OBGET([1]!OBCALL("calibSwaptionValue-"&amp;ROW(),J98,"getValue",LIBORMarketModel!$M$28))</f>
        <v>#VALUE!</v>
      </c>
      <c r="Q98" s="54">
        <f t="shared" si="5"/>
        <v>0</v>
      </c>
    </row>
    <row r="99" spans="2:17" ht="13.15" customHeight="1" x14ac:dyDescent="0.25">
      <c r="B99" s="59">
        <v>25</v>
      </c>
      <c r="C99" s="59">
        <v>7</v>
      </c>
      <c r="D99" s="34">
        <v>1</v>
      </c>
      <c r="E99" s="60">
        <f t="shared" si="4"/>
        <v>2.5739540255833134E-2</v>
      </c>
      <c r="F99" s="60" t="str">
        <f>[1]!obMake("calib swap tenor-"&amp;ROW(),obLibs&amp;"net.finmath.time.TimeDiscretization",[1]!obMake("","double",B99),[1]!obMake("","double",B99+C99),[1]!obMake("","double",D99),$B$6)</f>
        <v>calib swap tenor-99 
[74931]</v>
      </c>
      <c r="G99" s="60"/>
      <c r="H99" s="60">
        <f>[1]!OBGET([1]!OBCALL("","net.finmath.marketdata.products.Swap","getForwardSwapRate",F99,F99,'Rate Curve Data'!$E$17))</f>
        <v>2.5739540255833134E-2</v>
      </c>
      <c r="I99" s="60"/>
      <c r="J99" s="60" t="str">
        <f>[1]!OBCALL("calibSwaption-"&amp;ROW(),obLibs&amp;"net.finmath.montecarlo.interestrate.products.SwaptionFactory","createSwaption",[1]!obMake("","String",$C$10),[1]!obMake("","double",E99),F99,[1]!obMake("","String","VOLATILITY"))</f>
        <v>calibSwaption-99 
[76645]</v>
      </c>
      <c r="K99" s="60">
        <f>IFERROR([1]!OBGET([1]!OBCALL("",'Swaption Data'!$B$10,"getVolatility",[1]!obMake("","double",B99),[1]!obMake("","double",C99))),NA())</f>
        <v>0.17799999999999999</v>
      </c>
      <c r="L99" s="61">
        <v>1</v>
      </c>
      <c r="M99" s="34"/>
      <c r="N99" s="61" t="str">
        <f>[1]!obMake("calibItem-"&amp;ROW(),obLibs&amp;"net.finmath.montecarlo.interestrate.LIBORMarketModel$CalibrationItem",J99,[1]!obMake("","double",K99),[1]!obMake("","double",L99))</f>
        <v>calibItem-99 
[77057]</v>
      </c>
      <c r="O99" s="61"/>
      <c r="P99" s="54" t="e">
        <f>[1]!OBGET([1]!OBCALL("calibSwaptionValue-"&amp;ROW(),J99,"getValue",LIBORMarketModel!$M$28))</f>
        <v>#VALUE!</v>
      </c>
      <c r="Q99" s="54">
        <f t="shared" si="5"/>
        <v>0</v>
      </c>
    </row>
    <row r="100" spans="2:17" ht="13.15" customHeight="1" x14ac:dyDescent="0.25">
      <c r="B100" s="59">
        <v>25</v>
      </c>
      <c r="C100" s="59">
        <v>8</v>
      </c>
      <c r="D100" s="34">
        <v>1</v>
      </c>
      <c r="E100" s="60">
        <f t="shared" si="4"/>
        <v>2.6001445132051833E-2</v>
      </c>
      <c r="F100" s="60" t="str">
        <f>[1]!obMake("calib swap tenor-"&amp;ROW(),obLibs&amp;"net.finmath.time.TimeDiscretization",[1]!obMake("","double",B100),[1]!obMake("","double",B100+C100),[1]!obMake("","double",D100),$B$6)</f>
        <v>calib swap tenor-100 
[73785]</v>
      </c>
      <c r="G100" s="60"/>
      <c r="H100" s="60">
        <f>[1]!OBGET([1]!OBCALL("","net.finmath.marketdata.products.Swap","getForwardSwapRate",F100,F100,'Rate Curve Data'!$E$17))</f>
        <v>2.6001445132051833E-2</v>
      </c>
      <c r="I100" s="60"/>
      <c r="J100" s="60" t="str">
        <f>[1]!OBCALL("calibSwaption-"&amp;ROW(),obLibs&amp;"net.finmath.montecarlo.interestrate.products.SwaptionFactory","createSwaption",[1]!obMake("","String",$C$10),[1]!obMake("","double",E100),F100,[1]!obMake("","String","VOLATILITY"))</f>
        <v>calibSwaption-100 
[76465]</v>
      </c>
      <c r="K100" s="60">
        <f>IFERROR([1]!OBGET([1]!OBCALL("",'Swaption Data'!$B$10,"getVolatility",[1]!obMake("","double",B100),[1]!obMake("","double",C100))),NA())</f>
        <v>0.17499999999999999</v>
      </c>
      <c r="L100" s="61">
        <v>1</v>
      </c>
      <c r="M100" s="34"/>
      <c r="N100" s="61" t="str">
        <f>[1]!obMake("calibItem-"&amp;ROW(),obLibs&amp;"net.finmath.montecarlo.interestrate.LIBORMarketModel$CalibrationItem",J100,[1]!obMake("","double",K100),[1]!obMake("","double",L100))</f>
        <v>calibItem-100 
[76982]</v>
      </c>
      <c r="O100" s="61"/>
      <c r="P100" s="54" t="e">
        <f>[1]!OBGET([1]!OBCALL("calibSwaptionValue-"&amp;ROW(),J100,"getValue",LIBORMarketModel!$M$28))</f>
        <v>#VALUE!</v>
      </c>
      <c r="Q100" s="54">
        <f t="shared" si="5"/>
        <v>0</v>
      </c>
    </row>
    <row r="101" spans="2:17" ht="13.15" customHeight="1" x14ac:dyDescent="0.25">
      <c r="B101" s="59">
        <v>25</v>
      </c>
      <c r="C101" s="59">
        <v>9</v>
      </c>
      <c r="D101" s="34">
        <v>1</v>
      </c>
      <c r="E101" s="60">
        <f t="shared" si="4"/>
        <v>2.620356313687041E-2</v>
      </c>
      <c r="F101" s="60" t="str">
        <f>[1]!obMake("calib swap tenor-"&amp;ROW(),obLibs&amp;"net.finmath.time.TimeDiscretization",[1]!obMake("","double",B101),[1]!obMake("","double",B101+C101),[1]!obMake("","double",D101),$B$6)</f>
        <v>calib swap tenor-101 
[75051]</v>
      </c>
      <c r="G101" s="60"/>
      <c r="H101" s="60">
        <f>[1]!OBGET([1]!OBCALL("","net.finmath.marketdata.products.Swap","getForwardSwapRate",F101,F101,'Rate Curve Data'!$E$17))</f>
        <v>2.620356313687041E-2</v>
      </c>
      <c r="I101" s="60"/>
      <c r="J101" s="60" t="str">
        <f>[1]!OBCALL("calibSwaption-"&amp;ROW(),obLibs&amp;"net.finmath.montecarlo.interestrate.products.SwaptionFactory","createSwaption",[1]!obMake("","String",$C$10),[1]!obMake("","double",E101),F101,[1]!obMake("","String","VOLATILITY"))</f>
        <v>calibSwaption-101 
[76621]</v>
      </c>
      <c r="K101" s="60">
        <f>IFERROR([1]!OBGET([1]!OBCALL("",'Swaption Data'!$B$10,"getVolatility",[1]!obMake("","double",B101),[1]!obMake("","double",C101))),NA())</f>
        <v>0.17199999999999999</v>
      </c>
      <c r="L101" s="61">
        <v>1</v>
      </c>
      <c r="M101" s="34"/>
      <c r="N101" s="61" t="str">
        <f>[1]!obMake("calibItem-"&amp;ROW(),obLibs&amp;"net.finmath.montecarlo.interestrate.LIBORMarketModel$CalibrationItem",J101,[1]!obMake("","double",K101),[1]!obMake("","double",L101))</f>
        <v>calibItem-101 
[77039]</v>
      </c>
      <c r="O101" s="61"/>
      <c r="P101" s="54" t="e">
        <f>[1]!OBGET([1]!OBCALL("calibSwaptionValue-"&amp;ROW(),J101,"getValue",LIBORMarketModel!$M$28))</f>
        <v>#VALUE!</v>
      </c>
      <c r="Q101" s="54">
        <f t="shared" si="5"/>
        <v>0</v>
      </c>
    </row>
    <row r="102" spans="2:17" ht="13.15" customHeight="1" x14ac:dyDescent="0.25">
      <c r="B102" s="59">
        <v>25</v>
      </c>
      <c r="C102" s="59">
        <v>10</v>
      </c>
      <c r="D102" s="34">
        <v>1</v>
      </c>
      <c r="E102" s="60">
        <f t="shared" si="4"/>
        <v>2.636387815385844E-2</v>
      </c>
      <c r="F102" s="60" t="str">
        <f>[1]!obMake("calib swap tenor-"&amp;ROW(),obLibs&amp;"net.finmath.time.TimeDiscretization",[1]!obMake("","double",B102),[1]!obMake("","double",B102+C102),[1]!obMake("","double",D102),$B$6)</f>
        <v>calib swap tenor-102 
[75111]</v>
      </c>
      <c r="G102" s="60"/>
      <c r="H102" s="60">
        <f>[1]!OBGET([1]!OBCALL("","net.finmath.marketdata.products.Swap","getForwardSwapRate",F102,F102,'Rate Curve Data'!$E$17))</f>
        <v>2.636387815385844E-2</v>
      </c>
      <c r="I102" s="60"/>
      <c r="J102" s="60" t="str">
        <f>[1]!OBCALL("calibSwaption-"&amp;ROW(),obLibs&amp;"net.finmath.montecarlo.interestrate.products.SwaptionFactory","createSwaption",[1]!obMake("","String",$C$10),[1]!obMake("","double",E102),F102,[1]!obMake("","String","VOLATILITY"))</f>
        <v>calibSwaption-102 
[76609]</v>
      </c>
      <c r="K102" s="60">
        <f>IFERROR([1]!OBGET([1]!OBCALL("",'Swaption Data'!$B$10,"getVolatility",[1]!obMake("","double",B102),[1]!obMake("","double",C102))),NA())</f>
        <v>0.16800000000000001</v>
      </c>
      <c r="L102" s="61">
        <v>1</v>
      </c>
      <c r="M102" s="34"/>
      <c r="N102" s="61" t="str">
        <f>[1]!obMake("calibItem-"&amp;ROW(),obLibs&amp;"net.finmath.montecarlo.interestrate.LIBORMarketModel$CalibrationItem",J102,[1]!obMake("","double",K102),[1]!obMake("","double",L102))</f>
        <v>calibItem-102 
[77030]</v>
      </c>
      <c r="O102" s="61"/>
      <c r="P102" s="54" t="e">
        <f>[1]!OBGET([1]!OBCALL("calibSwaptionValue-"&amp;ROW(),J102,"getValue",LIBORMarketModel!$M$28))</f>
        <v>#VALUE!</v>
      </c>
      <c r="Q102" s="54">
        <f t="shared" si="5"/>
        <v>0</v>
      </c>
    </row>
    <row r="103" spans="2:17" ht="13.15" customHeight="1" x14ac:dyDescent="0.25">
      <c r="B103" s="59">
        <v>30</v>
      </c>
      <c r="C103" s="59">
        <v>1</v>
      </c>
      <c r="D103" s="34">
        <v>1</v>
      </c>
      <c r="E103" s="60">
        <f t="shared" si="4"/>
        <v>2.8074549527974502E-2</v>
      </c>
      <c r="F103" s="60" t="str">
        <f>[1]!obMake("calib swap tenor-"&amp;ROW(),obLibs&amp;"net.finmath.time.TimeDiscretization",[1]!obMake("","double",B103),[1]!obMake("","double",B103+C103),[1]!obMake("","double",D103),$B$6)</f>
        <v>calib swap tenor-103 
[75126]</v>
      </c>
      <c r="G103" s="60"/>
      <c r="H103" s="60">
        <f>[1]!OBGET([1]!OBCALL("","net.finmath.marketdata.products.Swap","getForwardSwapRate",F103,F103,'Rate Curve Data'!$E$17))</f>
        <v>2.8074549527974502E-2</v>
      </c>
      <c r="I103" s="60"/>
      <c r="J103" s="60" t="str">
        <f>[1]!OBCALL("calibSwaption-"&amp;ROW(),obLibs&amp;"net.finmath.montecarlo.interestrate.products.SwaptionFactory","createSwaption",[1]!obMake("","String",$C$10),[1]!obMake("","double",E103),F103,[1]!obMake("","String","VOLATILITY"))</f>
        <v>calibSwaption-103 
[76757]</v>
      </c>
      <c r="K103" s="60">
        <f>IFERROR([1]!OBGET([1]!OBCALL("",'Swaption Data'!$B$10,"getVolatility",[1]!obMake("","double",B103),[1]!obMake("","double",C103))),NA())</f>
        <v>0.16200000000000001</v>
      </c>
      <c r="L103" s="61">
        <v>1</v>
      </c>
      <c r="M103" s="34"/>
      <c r="N103" s="61" t="str">
        <f>[1]!obMake("calibItem-"&amp;ROW(),obLibs&amp;"net.finmath.montecarlo.interestrate.LIBORMarketModel$CalibrationItem",J103,[1]!obMake("","double",K103),[1]!obMake("","double",L103))</f>
        <v>calibItem-103 
[77099]</v>
      </c>
      <c r="O103" s="61"/>
      <c r="P103" s="54" t="e">
        <f>[1]!OBGET([1]!OBCALL("calibSwaptionValue-"&amp;ROW(),J103,"getValue",LIBORMarketModel!$M$28))</f>
        <v>#VALUE!</v>
      </c>
      <c r="Q103" s="54">
        <f t="shared" si="5"/>
        <v>0</v>
      </c>
    </row>
    <row r="104" spans="2:17" ht="13.15" customHeight="1" x14ac:dyDescent="0.25">
      <c r="B104" s="59">
        <v>30</v>
      </c>
      <c r="C104" s="59">
        <v>2</v>
      </c>
      <c r="D104" s="34">
        <v>1</v>
      </c>
      <c r="E104" s="60">
        <f t="shared" si="4"/>
        <v>2.8068220778192623E-2</v>
      </c>
      <c r="F104" s="60" t="str">
        <f>[1]!obMake("calib swap tenor-"&amp;ROW(),obLibs&amp;"net.finmath.time.TimeDiscretization",[1]!obMake("","double",B104),[1]!obMake("","double",B104+C104),[1]!obMake("","double",D104),$B$6)</f>
        <v>calib swap tenor-104 
[74991]</v>
      </c>
      <c r="G104" s="60"/>
      <c r="H104" s="60">
        <f>[1]!OBGET([1]!OBCALL("","net.finmath.marketdata.products.Swap","getForwardSwapRate",F104,F104,'Rate Curve Data'!$E$17))</f>
        <v>2.8068220778192623E-2</v>
      </c>
      <c r="I104" s="60"/>
      <c r="J104" s="60" t="str">
        <f>[1]!OBCALL("calibSwaption-"&amp;ROW(),obLibs&amp;"net.finmath.montecarlo.interestrate.products.SwaptionFactory","createSwaption",[1]!obMake("","String",$C$10),[1]!obMake("","double",E104),F104,[1]!obMake("","String","VOLATILITY"))</f>
        <v>calibSwaption-104 
[76633]</v>
      </c>
      <c r="K104" s="60">
        <f>IFERROR([1]!OBGET([1]!OBCALL("",'Swaption Data'!$B$10,"getVolatility",[1]!obMake("","double",B104),[1]!obMake("","double",C104))),NA())</f>
        <v>0.14599999999999999</v>
      </c>
      <c r="L104" s="61">
        <v>1</v>
      </c>
      <c r="M104" s="34"/>
      <c r="N104" s="61" t="str">
        <f>[1]!obMake("calibItem-"&amp;ROW(),obLibs&amp;"net.finmath.montecarlo.interestrate.LIBORMarketModel$CalibrationItem",J104,[1]!obMake("","double",K104),[1]!obMake("","double",L104))</f>
        <v>calibItem-104 
[77048]</v>
      </c>
      <c r="O104" s="61"/>
      <c r="P104" s="54" t="e">
        <f>[1]!OBGET([1]!OBCALL("calibSwaptionValue-"&amp;ROW(),J104,"getValue",LIBORMarketModel!$M$28))</f>
        <v>#VALUE!</v>
      </c>
      <c r="Q104" s="54">
        <f t="shared" si="5"/>
        <v>0</v>
      </c>
    </row>
    <row r="105" spans="2:17" ht="13.15" customHeight="1" x14ac:dyDescent="0.25">
      <c r="B105" s="59">
        <v>30</v>
      </c>
      <c r="C105" s="59">
        <v>3</v>
      </c>
      <c r="D105" s="34">
        <v>1</v>
      </c>
      <c r="E105" s="60">
        <f t="shared" si="4"/>
        <v>2.8061951566306309E-2</v>
      </c>
      <c r="F105" s="60" t="str">
        <f>[1]!obMake("calib swap tenor-"&amp;ROW(),obLibs&amp;"net.finmath.time.TimeDiscretization",[1]!obMake("","double",B105),[1]!obMake("","double",B105+C105),[1]!obMake("","double",D105),$B$6)</f>
        <v>calib swap tenor-105 
[74876]</v>
      </c>
      <c r="G105" s="60"/>
      <c r="H105" s="60">
        <f>[1]!OBGET([1]!OBCALL("","net.finmath.marketdata.products.Swap","getForwardSwapRate",F105,F105,'Rate Curve Data'!$E$17))</f>
        <v>2.8061951566306309E-2</v>
      </c>
      <c r="I105" s="60"/>
      <c r="J105" s="60" t="str">
        <f>[1]!OBCALL("calibSwaption-"&amp;ROW(),obLibs&amp;"net.finmath.montecarlo.interestrate.products.SwaptionFactory","createSwaption",[1]!obMake("","String",$C$10),[1]!obMake("","double",E105),F105,[1]!obMake("","String","VOLATILITY"))</f>
        <v>calibSwaption-105 
[76337]</v>
      </c>
      <c r="K105" s="60">
        <f>IFERROR([1]!OBGET([1]!OBCALL("",'Swaption Data'!$B$10,"getVolatility",[1]!obMake("","double",B105),[1]!obMake("","double",C105))),NA())</f>
        <v>0.14099999999999999</v>
      </c>
      <c r="L105" s="61">
        <v>1</v>
      </c>
      <c r="M105" s="34"/>
      <c r="N105" s="61" t="str">
        <f>[1]!obMake("calibItem-"&amp;ROW(),obLibs&amp;"net.finmath.montecarlo.interestrate.LIBORMarketModel$CalibrationItem",J105,[1]!obMake("","double",K105),[1]!obMake("","double",L105))</f>
        <v>calibItem-105 
[76946]</v>
      </c>
      <c r="O105" s="61"/>
      <c r="P105" s="54" t="e">
        <f>[1]!OBGET([1]!OBCALL("calibSwaptionValue-"&amp;ROW(),J105,"getValue",LIBORMarketModel!$M$28))</f>
        <v>#VALUE!</v>
      </c>
      <c r="Q105" s="54">
        <f t="shared" si="5"/>
        <v>0</v>
      </c>
    </row>
    <row r="106" spans="2:17" ht="13.15" customHeight="1" x14ac:dyDescent="0.25">
      <c r="B106" s="59">
        <v>30</v>
      </c>
      <c r="C106" s="59">
        <v>4</v>
      </c>
      <c r="D106" s="34">
        <v>1</v>
      </c>
      <c r="E106" s="60">
        <f t="shared" si="4"/>
        <v>2.8055741829390926E-2</v>
      </c>
      <c r="F106" s="60" t="str">
        <f>[1]!obMake("calib swap tenor-"&amp;ROW(),obLibs&amp;"net.finmath.time.TimeDiscretization",[1]!obMake("","double",B106),[1]!obMake("","double",B106+C106),[1]!obMake("","double",D106),$B$6)</f>
        <v>calib swap tenor-106 
[74866]</v>
      </c>
      <c r="G106" s="60"/>
      <c r="H106" s="60">
        <f>[1]!OBGET([1]!OBCALL("","net.finmath.marketdata.products.Swap","getForwardSwapRate",F106,F106,'Rate Curve Data'!$E$17))</f>
        <v>2.8055741829390926E-2</v>
      </c>
      <c r="I106" s="60"/>
      <c r="J106" s="60" t="str">
        <f>[1]!OBCALL("calibSwaption-"&amp;ROW(),obLibs&amp;"net.finmath.montecarlo.interestrate.products.SwaptionFactory","createSwaption",[1]!obMake("","String",$C$10),[1]!obMake("","double",E106),F106,[1]!obMake("","String","VOLATILITY"))</f>
        <v>calibSwaption-106 
[76793]</v>
      </c>
      <c r="K106" s="60">
        <f>IFERROR([1]!OBGET([1]!OBCALL("",'Swaption Data'!$B$10,"getVolatility",[1]!obMake("","double",B106),[1]!obMake("","double",C106))),NA())</f>
        <v>0.13700000000000001</v>
      </c>
      <c r="L106" s="61">
        <v>1</v>
      </c>
      <c r="M106" s="34"/>
      <c r="N106" s="61" t="str">
        <f>[1]!obMake("calibItem-"&amp;ROW(),obLibs&amp;"net.finmath.montecarlo.interestrate.LIBORMarketModel$CalibrationItem",J106,[1]!obMake("","double",K106),[1]!obMake("","double",L106))</f>
        <v>calibItem-106 
[77126]</v>
      </c>
      <c r="O106" s="61"/>
      <c r="P106" s="54" t="e">
        <f>[1]!OBGET([1]!OBCALL("calibSwaptionValue-"&amp;ROW(),J106,"getValue",LIBORMarketModel!$M$28))</f>
        <v>#VALUE!</v>
      </c>
      <c r="Q106" s="54">
        <f t="shared" si="5"/>
        <v>0</v>
      </c>
    </row>
    <row r="107" spans="2:17" ht="13.15" customHeight="1" x14ac:dyDescent="0.25">
      <c r="B107" s="59">
        <v>30</v>
      </c>
      <c r="C107" s="59">
        <v>5</v>
      </c>
      <c r="D107" s="34">
        <v>1</v>
      </c>
      <c r="E107" s="60">
        <f t="shared" si="4"/>
        <v>2.80495914956705E-2</v>
      </c>
      <c r="F107" s="60" t="str">
        <f>[1]!obMake("calib swap tenor-"&amp;ROW(),obLibs&amp;"net.finmath.time.TimeDiscretization",[1]!obMake("","double",B107),[1]!obMake("","double",B107+C107),[1]!obMake("","double",D107),$B$6)</f>
        <v>calib swap tenor-107 
[74781]</v>
      </c>
      <c r="G107" s="60"/>
      <c r="H107" s="60">
        <f>[1]!OBGET([1]!OBCALL("","net.finmath.marketdata.products.Swap","getForwardSwapRate",F107,F107,'Rate Curve Data'!$E$17))</f>
        <v>2.80495914956705E-2</v>
      </c>
      <c r="I107" s="60"/>
      <c r="J107" s="60" t="str">
        <f>[1]!OBCALL("calibSwaption-"&amp;ROW(),obLibs&amp;"net.finmath.montecarlo.interestrate.products.SwaptionFactory","createSwaption",[1]!obMake("","String",$C$10),[1]!obMake("","double",E107),F107,[1]!obMake("","String","VOLATILITY"))</f>
        <v>calibSwaption-107 
[76301]</v>
      </c>
      <c r="K107" s="60">
        <f>IFERROR([1]!OBGET([1]!OBCALL("",'Swaption Data'!$B$10,"getVolatility",[1]!obMake("","double",B107),[1]!obMake("","double",C107))),NA())</f>
        <v>0.13100000000000001</v>
      </c>
      <c r="L107" s="61">
        <v>1</v>
      </c>
      <c r="M107" s="34"/>
      <c r="N107" s="61" t="str">
        <f>[1]!obMake("calibItem-"&amp;ROW(),obLibs&amp;"net.finmath.montecarlo.interestrate.LIBORMarketModel$CalibrationItem",J107,[1]!obMake("","double",K107),[1]!obMake("","double",L107))</f>
        <v>calibItem-107 
[76919]</v>
      </c>
      <c r="O107" s="61"/>
      <c r="P107" s="54" t="e">
        <f>[1]!OBGET([1]!OBCALL("calibSwaptionValue-"&amp;ROW(),J107,"getValue",LIBORMarketModel!$M$28))</f>
        <v>#VALUE!</v>
      </c>
      <c r="Q107" s="54">
        <f t="shared" si="5"/>
        <v>0</v>
      </c>
    </row>
    <row r="108" spans="2:17" ht="13.15" customHeight="1" x14ac:dyDescent="0.25">
      <c r="B108" s="59">
        <v>30</v>
      </c>
      <c r="C108" s="59">
        <v>6</v>
      </c>
      <c r="D108" s="34">
        <v>1</v>
      </c>
      <c r="E108" s="60">
        <f t="shared" si="4"/>
        <v>2.8043500484565467E-2</v>
      </c>
      <c r="F108" s="60" t="str">
        <f>[1]!obMake("calib swap tenor-"&amp;ROW(),obLibs&amp;"net.finmath.time.TimeDiscretization",[1]!obMake("","double",B108),[1]!obMake("","double",B108+C108),[1]!obMake("","double",D108),$B$6)</f>
        <v>calib swap tenor-108 
[73778]</v>
      </c>
      <c r="G108" s="60"/>
      <c r="H108" s="60">
        <f>[1]!OBGET([1]!OBCALL("","net.finmath.marketdata.products.Swap","getForwardSwapRate",F108,F108,'Rate Curve Data'!$E$17))</f>
        <v>2.8043500484565467E-2</v>
      </c>
      <c r="I108" s="60"/>
      <c r="J108" s="60" t="str">
        <f>[1]!OBCALL("calibSwaption-"&amp;ROW(),obLibs&amp;"net.finmath.montecarlo.interestrate.products.SwaptionFactory","createSwaption",[1]!obMake("","String",$C$10),[1]!obMake("","double",E108),F108,[1]!obMake("","String","VOLATILITY"))</f>
        <v>calibSwaption-108 
[76213]</v>
      </c>
      <c r="K108" s="60">
        <f>IFERROR([1]!OBGET([1]!OBCALL("",'Swaption Data'!$B$10,"getVolatility",[1]!obMake("","double",B108),[1]!obMake("","double",C108))),NA())</f>
        <v>0.128</v>
      </c>
      <c r="L108" s="61">
        <v>1</v>
      </c>
      <c r="M108" s="34"/>
      <c r="N108" s="61" t="str">
        <f>[1]!obMake("calibItem-"&amp;ROW(),obLibs&amp;"net.finmath.montecarlo.interestrate.LIBORMarketModel$CalibrationItem",J108,[1]!obMake("","double",K108),[1]!obMake("","double",L108))</f>
        <v>calibItem-108 
[76853]</v>
      </c>
      <c r="O108" s="61"/>
      <c r="P108" s="54" t="e">
        <f>[1]!OBGET([1]!OBCALL("calibSwaptionValue-"&amp;ROW(),J108,"getValue",LIBORMarketModel!$M$28))</f>
        <v>#VALUE!</v>
      </c>
      <c r="Q108" s="54">
        <f t="shared" si="5"/>
        <v>0</v>
      </c>
    </row>
    <row r="109" spans="2:17" ht="13.15" customHeight="1" x14ac:dyDescent="0.25">
      <c r="B109" s="59">
        <v>30</v>
      </c>
      <c r="C109" s="59">
        <v>7</v>
      </c>
      <c r="D109" s="34">
        <v>1</v>
      </c>
      <c r="E109" s="60">
        <f t="shared" si="4"/>
        <v>2.8037468706744808E-2</v>
      </c>
      <c r="F109" s="60" t="str">
        <f>[1]!obMake("calib swap tenor-"&amp;ROW(),obLibs&amp;"net.finmath.time.TimeDiscretization",[1]!obMake("","double",B109),[1]!obMake("","double",B109+C109),[1]!obMake("","double",D109),$B$6)</f>
        <v>calib swap tenor-109 
[75131]</v>
      </c>
      <c r="G109" s="60"/>
      <c r="H109" s="60">
        <f>[1]!OBGET([1]!OBCALL("","net.finmath.marketdata.products.Swap","getForwardSwapRate",F109,F109,'Rate Curve Data'!$E$17))</f>
        <v>2.8037468706744808E-2</v>
      </c>
      <c r="I109" s="60"/>
      <c r="J109" s="60" t="str">
        <f>[1]!OBCALL("calibSwaption-"&amp;ROW(),obLibs&amp;"net.finmath.montecarlo.interestrate.products.SwaptionFactory","createSwaption",[1]!obMake("","String",$C$10),[1]!obMake("","double",E109),F109,[1]!obMake("","String","VOLATILITY"))</f>
        <v>calibSwaption-109 
[76605]</v>
      </c>
      <c r="K109" s="60">
        <f>IFERROR([1]!OBGET([1]!OBCALL("",'Swaption Data'!$B$10,"getVolatility",[1]!obMake("","double",B109),[1]!obMake("","double",C109))),NA())</f>
        <v>0.126</v>
      </c>
      <c r="L109" s="61">
        <v>1</v>
      </c>
      <c r="M109" s="34"/>
      <c r="N109" s="61" t="str">
        <f>[1]!obMake("calibItem-"&amp;ROW(),obLibs&amp;"net.finmath.montecarlo.interestrate.LIBORMarketModel$CalibrationItem",J109,[1]!obMake("","double",K109),[1]!obMake("","double",L109))</f>
        <v>calibItem-109 
[77027]</v>
      </c>
      <c r="O109" s="61"/>
      <c r="P109" s="54" t="e">
        <f>[1]!OBGET([1]!OBCALL("calibSwaptionValue-"&amp;ROW(),J109,"getValue",LIBORMarketModel!$M$28))</f>
        <v>#VALUE!</v>
      </c>
      <c r="Q109" s="54">
        <f t="shared" ref="Q109:Q112" si="6">IF(ISERROR(P109),0,K109-P109)*L109</f>
        <v>0</v>
      </c>
    </row>
    <row r="110" spans="2:17" ht="13.15" customHeight="1" x14ac:dyDescent="0.25">
      <c r="B110" s="59">
        <v>30</v>
      </c>
      <c r="C110" s="59">
        <v>8</v>
      </c>
      <c r="D110" s="34">
        <v>1</v>
      </c>
      <c r="E110" s="60">
        <f t="shared" si="4"/>
        <v>2.8031496064182801E-2</v>
      </c>
      <c r="F110" s="60" t="str">
        <f>[1]!obMake("calib swap tenor-"&amp;ROW(),obLibs&amp;"net.finmath.time.TimeDiscretization",[1]!obMake("","double",B110),[1]!obMake("","double",B110+C110),[1]!obMake("","double",D110),$B$6)</f>
        <v>calib swap tenor-110 
[75116]</v>
      </c>
      <c r="G110" s="60"/>
      <c r="H110" s="60">
        <f>[1]!OBGET([1]!OBCALL("","net.finmath.marketdata.products.Swap","getForwardSwapRate",F110,F110,'Rate Curve Data'!$E$17))</f>
        <v>2.8031496064182801E-2</v>
      </c>
      <c r="I110" s="60"/>
      <c r="J110" s="60" t="str">
        <f>[1]!OBCALL("calibSwaption-"&amp;ROW(),obLibs&amp;"net.finmath.montecarlo.interestrate.products.SwaptionFactory","createSwaption",[1]!obMake("","String",$C$10),[1]!obMake("","double",E110),F110,[1]!obMake("","String","VOLATILITY"))</f>
        <v>calibSwaption-110 
[76485]</v>
      </c>
      <c r="K110" s="60">
        <f>IFERROR([1]!OBGET([1]!OBCALL("",'Swaption Data'!$B$10,"getVolatility",[1]!obMake("","double",B110),[1]!obMake("","double",C110))),NA())</f>
        <v>0.124</v>
      </c>
      <c r="L110" s="61">
        <v>1</v>
      </c>
      <c r="M110" s="34"/>
      <c r="N110" s="61" t="str">
        <f>[1]!obMake("calibItem-"&amp;ROW(),obLibs&amp;"net.finmath.montecarlo.interestrate.LIBORMarketModel$CalibrationItem",J110,[1]!obMake("","double",K110),[1]!obMake("","double",L110))</f>
        <v>calibItem-110 
[76997]</v>
      </c>
      <c r="O110" s="61"/>
      <c r="P110" s="54" t="e">
        <f>[1]!OBGET([1]!OBCALL("calibSwaptionValue-"&amp;ROW(),J110,"getValue",LIBORMarketModel!$M$28))</f>
        <v>#VALUE!</v>
      </c>
      <c r="Q110" s="54">
        <f t="shared" si="6"/>
        <v>0</v>
      </c>
    </row>
    <row r="111" spans="2:17" ht="13.15" customHeight="1" x14ac:dyDescent="0.25">
      <c r="B111" s="59">
        <v>30</v>
      </c>
      <c r="C111" s="59">
        <v>9</v>
      </c>
      <c r="D111" s="34">
        <v>1</v>
      </c>
      <c r="E111" s="60">
        <f t="shared" si="4"/>
        <v>2.8025582450220143E-2</v>
      </c>
      <c r="F111" s="60" t="str">
        <f>[1]!obMake("calib swap tenor-"&amp;ROW(),obLibs&amp;"net.finmath.time.TimeDiscretization",[1]!obMake("","double",B111),[1]!obMake("","double",B111+C111),[1]!obMake("","double",D111),$B$6)</f>
        <v>calib swap tenor-111 
[75001]</v>
      </c>
      <c r="G111" s="60"/>
      <c r="H111" s="60">
        <f>[1]!OBGET([1]!OBCALL("","net.finmath.marketdata.products.Swap","getForwardSwapRate",F111,F111,'Rate Curve Data'!$E$17))</f>
        <v>2.8025582450220143E-2</v>
      </c>
      <c r="I111" s="60"/>
      <c r="J111" s="60" t="str">
        <f>[1]!OBCALL("calibSwaption-"&amp;ROW(),obLibs&amp;"net.finmath.montecarlo.interestrate.products.SwaptionFactory","createSwaption",[1]!obMake("","String",$C$10),[1]!obMake("","double",E111),F111,[1]!obMake("","String","VOLATILITY"))</f>
        <v>calibSwaption-111 
[76257]</v>
      </c>
      <c r="K111" s="60">
        <f>IFERROR([1]!OBGET([1]!OBCALL("",'Swaption Data'!$B$10,"getVolatility",[1]!obMake("","double",B111),[1]!obMake("","double",C111))),NA())</f>
        <v>0.124</v>
      </c>
      <c r="L111" s="61">
        <v>1</v>
      </c>
      <c r="M111" s="34"/>
      <c r="N111" s="61" t="str">
        <f>[1]!obMake("calibItem-"&amp;ROW(),obLibs&amp;"net.finmath.montecarlo.interestrate.LIBORMarketModel$CalibrationItem",J111,[1]!obMake("","double",K111),[1]!obMake("","double",L111))</f>
        <v>calibItem-111 
[76886]</v>
      </c>
      <c r="O111" s="61"/>
      <c r="P111" s="54" t="e">
        <f>[1]!OBGET([1]!OBCALL("calibSwaptionValue-"&amp;ROW(),J111,"getValue",LIBORMarketModel!$M$28))</f>
        <v>#VALUE!</v>
      </c>
      <c r="Q111" s="54">
        <f t="shared" si="6"/>
        <v>0</v>
      </c>
    </row>
    <row r="112" spans="2:17" ht="13.15" customHeight="1" x14ac:dyDescent="0.25">
      <c r="B112" s="59">
        <v>30</v>
      </c>
      <c r="C112" s="59">
        <v>10</v>
      </c>
      <c r="D112" s="34">
        <v>1</v>
      </c>
      <c r="E112" s="60">
        <f t="shared" si="4"/>
        <v>2.8019727749629506E-2</v>
      </c>
      <c r="F112" s="60" t="str">
        <f>[1]!obMake("calib swap tenor-"&amp;ROW(),obLibs&amp;"net.finmath.time.TimeDiscretization",[1]!obMake("","double",B112),[1]!obMake("","double",B112+C112),[1]!obMake("","double",D112),$B$6)</f>
        <v>calib swap tenor-112 
[74996]</v>
      </c>
      <c r="G112" s="60"/>
      <c r="H112" s="60">
        <f>[1]!OBGET([1]!OBCALL("","net.finmath.marketdata.products.Swap","getForwardSwapRate",F112,F112,'Rate Curve Data'!$E$17))</f>
        <v>2.8019727749629506E-2</v>
      </c>
      <c r="I112" s="60"/>
      <c r="J112" s="60" t="str">
        <f>[1]!OBCALL("calibSwaption-"&amp;ROW(),obLibs&amp;"net.finmath.montecarlo.interestrate.products.SwaptionFactory","createSwaption",[1]!obMake("","String",$C$10),[1]!obMake("","double",E112),F112,[1]!obMake("","String","VOLATILITY"))</f>
        <v>calibSwaption-112 
[76313]</v>
      </c>
      <c r="K112" s="60">
        <f>IFERROR([1]!OBGET([1]!OBCALL("",'Swaption Data'!$B$10,"getVolatility",[1]!obMake("","double",B112),[1]!obMake("","double",C112))),NA())</f>
        <v>0.125</v>
      </c>
      <c r="L112" s="61">
        <v>1</v>
      </c>
      <c r="M112" s="34"/>
      <c r="N112" s="61" t="str">
        <f>[1]!obMake("calibItem-"&amp;ROW(),obLibs&amp;"net.finmath.montecarlo.interestrate.LIBORMarketModel$CalibrationItem",J112,[1]!obMake("","double",K112),[1]!obMake("","double",L112))</f>
        <v>calibItem-112 
[76928]</v>
      </c>
      <c r="O112" s="61"/>
      <c r="P112" s="54" t="e">
        <f>[1]!OBGET([1]!OBCALL("calibSwaptionValue-"&amp;ROW(),J112,"getValue",LIBORMarketModel!$M$28))</f>
        <v>#VALUE!</v>
      </c>
      <c r="Q112" s="54">
        <f t="shared" si="6"/>
        <v>0</v>
      </c>
    </row>
    <row r="65537" ht="12.75" customHeight="1" x14ac:dyDescent="0.25"/>
    <row r="65538" ht="12.75" customHeight="1" x14ac:dyDescent="0.25"/>
  </sheetData>
  <pageMargins left="0.78749999999999998" right="0.78749999999999998" top="1.0249999999999999" bottom="1.0249999999999999" header="0.78749999999999998" footer="0.78749999999999998"/>
  <pageSetup paperSize="0" scale="0" firstPageNumber="0" orientation="portrait" usePrinterDefaults="0" horizontalDpi="0" verticalDpi="0" copies="0"/>
  <headerFooter>
    <oddHeader>&amp;C&amp;A</oddHeader>
    <oddFooter>&amp;CSeite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V60"/>
  <sheetViews>
    <sheetView zoomScale="88" zoomScaleNormal="88" workbookViewId="0"/>
  </sheetViews>
  <sheetFormatPr baseColWidth="10" defaultColWidth="8.7265625" defaultRowHeight="12.5" x14ac:dyDescent="0.25"/>
  <cols>
    <col min="1" max="1" width="5" style="14"/>
    <col min="2" max="3" width="15.7265625" style="14"/>
    <col min="4" max="6" width="15.7265625" style="41"/>
    <col min="7" max="256" width="15.7265625" style="14"/>
    <col min="257" max="1025" width="11.54296875"/>
  </cols>
  <sheetData>
    <row r="2" spans="2:10" ht="13.15" customHeight="1" x14ac:dyDescent="0.25">
      <c r="B2" s="16" t="s">
        <v>96</v>
      </c>
    </row>
    <row r="3" spans="2:10" ht="13.15" customHeight="1" x14ac:dyDescent="0.25">
      <c r="B3" s="50"/>
    </row>
    <row r="4" spans="2:10" ht="13.15" customHeight="1" x14ac:dyDescent="0.25">
      <c r="B4" s="50"/>
    </row>
    <row r="5" spans="2:10" ht="13.15" customHeight="1" x14ac:dyDescent="0.25">
      <c r="B5" s="58" t="s">
        <v>97</v>
      </c>
      <c r="C5" s="58"/>
    </row>
    <row r="6" spans="2:10" ht="12.75" customHeight="1" x14ac:dyDescent="0.25">
      <c r="B6" s="47" t="s">
        <v>98</v>
      </c>
      <c r="C6" s="62">
        <f>AVERAGE($J$11:$J$49)*100*100</f>
        <v>0</v>
      </c>
      <c r="D6" s="63" t="s">
        <v>99</v>
      </c>
    </row>
    <row r="7" spans="2:10" ht="13.15" customHeight="1" x14ac:dyDescent="0.25">
      <c r="B7" s="47" t="s">
        <v>100</v>
      </c>
      <c r="C7" s="62">
        <f>STDEV($J$11:$J$49)*100*100</f>
        <v>0</v>
      </c>
    </row>
    <row r="8" spans="2:10" ht="13.15" customHeight="1" x14ac:dyDescent="0.25">
      <c r="F8" s="14"/>
    </row>
    <row r="9" spans="2:10" ht="13.15" customHeight="1" x14ac:dyDescent="0.25">
      <c r="F9" s="14"/>
    </row>
    <row r="10" spans="2:10" ht="13.15" customHeight="1" x14ac:dyDescent="0.25">
      <c r="B10" s="57" t="s">
        <v>101</v>
      </c>
      <c r="C10" s="34"/>
      <c r="D10" s="58" t="s">
        <v>102</v>
      </c>
      <c r="E10" s="58" t="s">
        <v>103</v>
      </c>
      <c r="F10" s="57" t="s">
        <v>104</v>
      </c>
      <c r="G10" s="58" t="s">
        <v>105</v>
      </c>
      <c r="H10" s="58" t="s">
        <v>106</v>
      </c>
      <c r="I10" s="57" t="s">
        <v>107</v>
      </c>
      <c r="J10" s="57" t="s">
        <v>107</v>
      </c>
    </row>
    <row r="11" spans="2:10" ht="13.15" customHeight="1" x14ac:dyDescent="0.25">
      <c r="B11" s="34">
        <v>0.5</v>
      </c>
      <c r="C11" s="60"/>
      <c r="D11" s="41" t="str">
        <f>[1]!obMake("mcBond"&amp;ROW(),obLibs&amp;"net.finmath.montecarlo.interestrate.products.Bond",[1]!obMake("","double",B11))</f>
        <v>mcBond11 
[73586]</v>
      </c>
      <c r="E11" s="64" t="str">
        <f>[1]!OBRUN("mcBond value "&amp;ROW(),D11,"getValue",LIBORMarketModel!$M$28)</f>
        <v>mcBond value 11 
[77297]</v>
      </c>
      <c r="F11" s="65">
        <f>[1]!OBGET([1]!OBSYNC(E11,E$11:E$511))</f>
        <v>0.98522167487684742</v>
      </c>
      <c r="G11" s="60">
        <f>[1]!OBGET([1]!OBCALL("",[1]!obMake("","net.finmath.marketdata.model.curves.DiscountCurveFromForwardCurve",'Rate Curve Data'!$E$17),"getDiscountFactor",[1]!obMake("","double",B11)))</f>
        <v>0.99690146191411166</v>
      </c>
      <c r="H11" s="60">
        <f>[1]!OBGET([1]!OBCALL("",LIBORMarketModel!$I$10,"getDiscountFactor",[1]!obMake("","double",B11)))</f>
        <v>0.98522167487684742</v>
      </c>
      <c r="I11" s="66">
        <f t="shared" ref="I11:I42" si="0">F11-G11</f>
        <v>-1.1679787037264244E-2</v>
      </c>
      <c r="J11" s="66">
        <f t="shared" ref="J11:J42" si="1">F11-H11</f>
        <v>0</v>
      </c>
    </row>
    <row r="12" spans="2:10" ht="13.15" customHeight="1" x14ac:dyDescent="0.25">
      <c r="B12" s="34">
        <f t="shared" ref="B12:B43" si="2">B11+0.5</f>
        <v>1</v>
      </c>
      <c r="C12" s="60"/>
      <c r="D12" s="41" t="str">
        <f>[1]!obMake("mcBond"&amp;ROW(),obLibs&amp;"net.finmath.montecarlo.interestrate.products.Bond",[1]!obMake("","double",B12))</f>
        <v>mcBond12 
[73362]</v>
      </c>
      <c r="E12" s="64" t="str">
        <f>[1]!OBRUN("mcBond value "&amp;ROW(),D12,"getValue",LIBORMarketModel!$M$28)</f>
        <v>mcBond value 12 
[77307]</v>
      </c>
      <c r="F12" s="65">
        <f>[1]!OBGET([1]!OBSYNC(E12,E$11:E$511))</f>
        <v>0.9706617486471405</v>
      </c>
      <c r="G12" s="60">
        <f>[1]!OBGET([1]!OBCALL("",[1]!obMake("","net.finmath.marketdata.model.curves.DiscountCurveFromForwardCurve",'Rate Curve Data'!$E$17),"getDiscountFactor",[1]!obMake("","double",B12)))</f>
        <v>0.99381252476649296</v>
      </c>
      <c r="H12" s="60">
        <f>[1]!OBGET([1]!OBCALL("",LIBORMarketModel!$I$10,"getDiscountFactor",[1]!obMake("","double",B12)))</f>
        <v>0.9706617486471405</v>
      </c>
      <c r="I12" s="66">
        <f t="shared" si="0"/>
        <v>-2.3150776119352456E-2</v>
      </c>
      <c r="J12" s="66">
        <f t="shared" si="1"/>
        <v>0</v>
      </c>
    </row>
    <row r="13" spans="2:10" ht="13.15" customHeight="1" x14ac:dyDescent="0.25">
      <c r="B13" s="34">
        <f t="shared" si="2"/>
        <v>1.5</v>
      </c>
      <c r="C13" s="60"/>
      <c r="D13" s="41" t="str">
        <f>[1]!obMake("mcBond"&amp;ROW(),obLibs&amp;"net.finmath.montecarlo.interestrate.products.Bond",[1]!obMake("","double",B13))</f>
        <v>mcBond13 
[73773]</v>
      </c>
      <c r="E13" s="64" t="str">
        <f>[1]!OBRUN("mcBond value "&amp;ROW(),D13,"getValue",LIBORMarketModel!$M$28)</f>
        <v>mcBond value 13 
[77285]</v>
      </c>
      <c r="F13" s="65">
        <f>[1]!OBGET([1]!OBSYNC(E13,E$11:E$511))</f>
        <v>0.95631699374102519</v>
      </c>
      <c r="G13" s="60">
        <f>[1]!OBGET([1]!OBCALL("",[1]!obMake("","net.finmath.marketdata.model.curves.DiscountCurveFromForwardCurve",'Rate Curve Data'!$E$17),"getDiscountFactor",[1]!obMake("","double",B13)))</f>
        <v>0.99054764605667178</v>
      </c>
      <c r="H13" s="60">
        <f>[1]!OBGET([1]!OBCALL("",LIBORMarketModel!$I$10,"getDiscountFactor",[1]!obMake("","double",B13)))</f>
        <v>0.95631699374102519</v>
      </c>
      <c r="I13" s="66">
        <f t="shared" si="0"/>
        <v>-3.4230652315646592E-2</v>
      </c>
      <c r="J13" s="66">
        <f t="shared" si="1"/>
        <v>0</v>
      </c>
    </row>
    <row r="14" spans="2:10" ht="13.15" customHeight="1" x14ac:dyDescent="0.25">
      <c r="B14" s="34">
        <f t="shared" si="2"/>
        <v>2</v>
      </c>
      <c r="C14" s="60"/>
      <c r="D14" s="41" t="str">
        <f>[1]!obMake("mcBond"&amp;ROW(),obLibs&amp;"net.finmath.montecarlo.interestrate.products.Bond",[1]!obMake("","double",B14))</f>
        <v>mcBond14 
[73479]</v>
      </c>
      <c r="E14" s="64" t="str">
        <f>[1]!OBRUN("mcBond value "&amp;ROW(),D14,"getValue",LIBORMarketModel!$M$28)</f>
        <v>mcBond value 14 
[77301]</v>
      </c>
      <c r="F14" s="65">
        <f>[1]!OBGET([1]!OBSYNC(E14,E$11:E$511))</f>
        <v>0.94218423028672438</v>
      </c>
      <c r="G14" s="60">
        <f>[1]!OBGET([1]!OBCALL("",[1]!obMake("","net.finmath.marketdata.model.curves.DiscountCurveFromForwardCurve",'Rate Curve Data'!$E$17),"getDiscountFactor",[1]!obMake("","double",B14)))</f>
        <v>0.98691455398886174</v>
      </c>
      <c r="H14" s="60">
        <f>[1]!OBGET([1]!OBCALL("",LIBORMarketModel!$I$10,"getDiscountFactor",[1]!obMake("","double",B14)))</f>
        <v>0.94218423028672449</v>
      </c>
      <c r="I14" s="66">
        <f t="shared" si="0"/>
        <v>-4.4730323702137365E-2</v>
      </c>
      <c r="J14" s="66">
        <f t="shared" si="1"/>
        <v>0</v>
      </c>
    </row>
    <row r="15" spans="2:10" ht="13.15" customHeight="1" x14ac:dyDescent="0.25">
      <c r="B15" s="34">
        <f t="shared" si="2"/>
        <v>2.5</v>
      </c>
      <c r="C15" s="60"/>
      <c r="D15" s="41" t="str">
        <f>[1]!obMake("mcBond"&amp;ROW(),obLibs&amp;"net.finmath.montecarlo.interestrate.products.Bond",[1]!obMake("","double",B15))</f>
        <v>mcBond15 
[73677]</v>
      </c>
      <c r="E15" s="64" t="str">
        <f>[1]!OBRUN("mcBond value "&amp;ROW(),D15,"getValue",LIBORMarketModel!$M$28)</f>
        <v>mcBond value 15 
[77291]</v>
      </c>
      <c r="F15" s="65">
        <f>[1]!OBGET([1]!OBSYNC(E15,E$11:E$511))</f>
        <v>0.92826032540564007</v>
      </c>
      <c r="G15" s="60">
        <f>[1]!OBGET([1]!OBCALL("",[1]!obMake("","net.finmath.marketdata.model.curves.DiscountCurveFromForwardCurve",'Rate Curve Data'!$E$17),"getDiscountFactor",[1]!obMake("","double",B15)))</f>
        <v>0.98281057330794364</v>
      </c>
      <c r="H15" s="60">
        <f>[1]!OBGET([1]!OBCALL("",LIBORMarketModel!$I$10,"getDiscountFactor",[1]!obMake("","double",B15)))</f>
        <v>0.92826032540563996</v>
      </c>
      <c r="I15" s="66">
        <f t="shared" si="0"/>
        <v>-5.4550247902303561E-2</v>
      </c>
      <c r="J15" s="66">
        <f t="shared" si="1"/>
        <v>0</v>
      </c>
    </row>
    <row r="16" spans="2:10" ht="13.15" customHeight="1" x14ac:dyDescent="0.25">
      <c r="B16" s="34">
        <f t="shared" si="2"/>
        <v>3</v>
      </c>
      <c r="C16" s="60"/>
      <c r="D16" s="41" t="str">
        <f>[1]!obMake("mcBond"&amp;ROW(),obLibs&amp;"net.finmath.montecarlo.interestrate.products.Bond",[1]!obMake("","double",B16))</f>
        <v>mcBond16 
[73076]</v>
      </c>
      <c r="E16" s="64" t="str">
        <f>[1]!OBRUN("mcBond value "&amp;ROW(),D16,"getValue",LIBORMarketModel!$M$28)</f>
        <v>mcBond value 16 
[77320]</v>
      </c>
      <c r="F16" s="65">
        <f>[1]!OBGET([1]!OBSYNC(E16,E$11:E$511))</f>
        <v>0.91454219251787194</v>
      </c>
      <c r="G16" s="60">
        <f>[1]!OBGET([1]!OBCALL("",[1]!obMake("","net.finmath.marketdata.model.curves.DiscountCurveFromForwardCurve",'Rate Curve Data'!$E$17),"getDiscountFactor",[1]!obMake("","double",B16)))</f>
        <v>0.97812515893009022</v>
      </c>
      <c r="H16" s="60">
        <f>[1]!OBGET([1]!OBCALL("",LIBORMarketModel!$I$10,"getDiscountFactor",[1]!obMake("","double",B16)))</f>
        <v>0.91454219251787205</v>
      </c>
      <c r="I16" s="66">
        <f t="shared" si="0"/>
        <v>-6.3582966412218278E-2</v>
      </c>
      <c r="J16" s="66">
        <f t="shared" si="1"/>
        <v>0</v>
      </c>
    </row>
    <row r="17" spans="2:10" ht="13.15" customHeight="1" x14ac:dyDescent="0.25">
      <c r="B17" s="34">
        <f t="shared" si="2"/>
        <v>3.5</v>
      </c>
      <c r="C17" s="60"/>
      <c r="D17" s="41" t="str">
        <f>[1]!obMake("mcBond"&amp;ROW(),obLibs&amp;"net.finmath.montecarlo.interestrate.products.Bond",[1]!obMake("","double",B17))</f>
        <v>mcBond17 
[73510]</v>
      </c>
      <c r="E17" s="64" t="str">
        <f>[1]!OBRUN("mcBond value "&amp;ROW(),D17,"getValue",LIBORMarketModel!$M$28)</f>
        <v>mcBond value 17 
[77298]</v>
      </c>
      <c r="F17" s="65">
        <f>[1]!OBGET([1]!OBSYNC(E17,E$11:E$511))</f>
        <v>0.90102679065800217</v>
      </c>
      <c r="G17" s="60">
        <f>[1]!OBGET([1]!OBCALL("",[1]!obMake("","net.finmath.marketdata.model.curves.DiscountCurveFromForwardCurve",'Rate Curve Data'!$E$17),"getDiscountFactor",[1]!obMake("","double",B17)))</f>
        <v>0.97262169193707759</v>
      </c>
      <c r="H17" s="60">
        <f>[1]!OBGET([1]!OBCALL("",LIBORMarketModel!$I$10,"getDiscountFactor",[1]!obMake("","double",B17)))</f>
        <v>0.90102679065800217</v>
      </c>
      <c r="I17" s="66">
        <f t="shared" si="0"/>
        <v>-7.1594901279075418E-2</v>
      </c>
      <c r="J17" s="66">
        <f t="shared" si="1"/>
        <v>0</v>
      </c>
    </row>
    <row r="18" spans="2:10" ht="13.15" customHeight="1" x14ac:dyDescent="0.25">
      <c r="B18" s="34">
        <f t="shared" si="2"/>
        <v>4</v>
      </c>
      <c r="C18" s="60"/>
      <c r="D18" s="41" t="str">
        <f>[1]!obMake("mcBond"&amp;ROW(),obLibs&amp;"net.finmath.montecarlo.interestrate.products.Bond",[1]!obMake("","double",B18))</f>
        <v>mcBond18 
[73189]</v>
      </c>
      <c r="E18" s="64" t="str">
        <f>[1]!OBRUN("mcBond value "&amp;ROW(),D18,"getValue",LIBORMarketModel!$M$28)</f>
        <v>mcBond value 18 
[77314]</v>
      </c>
      <c r="F18" s="65">
        <f>[1]!OBGET([1]!OBSYNC(E18,E$11:E$511))</f>
        <v>0.88771112380098749</v>
      </c>
      <c r="G18" s="60">
        <f>[1]!OBGET([1]!OBCALL("",[1]!obMake("","net.finmath.marketdata.model.curves.DiscountCurveFromForwardCurve",'Rate Curve Data'!$E$17),"getDiscountFactor",[1]!obMake("","double",B18)))</f>
        <v>0.9660534401359876</v>
      </c>
      <c r="H18" s="60">
        <f>[1]!OBGET([1]!OBCALL("",LIBORMarketModel!$I$10,"getDiscountFactor",[1]!obMake("","double",B18)))</f>
        <v>0.88771112380098749</v>
      </c>
      <c r="I18" s="66">
        <f t="shared" si="0"/>
        <v>-7.8342316335000106E-2</v>
      </c>
      <c r="J18" s="66">
        <f t="shared" si="1"/>
        <v>0</v>
      </c>
    </row>
    <row r="19" spans="2:10" ht="13.15" customHeight="1" x14ac:dyDescent="0.25">
      <c r="B19" s="34">
        <f t="shared" si="2"/>
        <v>4.5</v>
      </c>
      <c r="C19" s="60"/>
      <c r="D19" s="41" t="str">
        <f>[1]!obMake("mcBond"&amp;ROW(),obLibs&amp;"net.finmath.montecarlo.interestrate.products.Bond",[1]!obMake("","double",B19))</f>
        <v>mcBond19 
[73422]</v>
      </c>
      <c r="E19" s="64" t="str">
        <f>[1]!OBRUN("mcBond value "&amp;ROW(),D19,"getValue",LIBORMarketModel!$M$28)</f>
        <v>mcBond value 19 
[77304]</v>
      </c>
      <c r="F19" s="65">
        <f>[1]!OBGET([1]!OBSYNC(E19,E$11:E$511))</f>
        <v>0.87459224019801729</v>
      </c>
      <c r="G19" s="60">
        <f>[1]!OBGET([1]!OBCALL("",[1]!obMake("","net.finmath.marketdata.model.curves.DiscountCurveFromForwardCurve",'Rate Curve Data'!$E$17),"getDiscountFactor",[1]!obMake("","double",B19)))</f>
        <v>0.95841291673209628</v>
      </c>
      <c r="H19" s="60">
        <f>[1]!OBGET([1]!OBCALL("",LIBORMarketModel!$I$10,"getDiscountFactor",[1]!obMake("","double",B19)))</f>
        <v>0.87459224019801729</v>
      </c>
      <c r="I19" s="66">
        <f t="shared" si="0"/>
        <v>-8.3820676534078986E-2</v>
      </c>
      <c r="J19" s="66">
        <f t="shared" si="1"/>
        <v>0</v>
      </c>
    </row>
    <row r="20" spans="2:10" ht="13.15" customHeight="1" x14ac:dyDescent="0.25">
      <c r="B20" s="34">
        <f t="shared" si="2"/>
        <v>5</v>
      </c>
      <c r="C20" s="60"/>
      <c r="D20" s="41" t="str">
        <f>[1]!obMake("mcBond"&amp;ROW(),obLibs&amp;"net.finmath.montecarlo.interestrate.products.Bond",[1]!obMake("","double",B20))</f>
        <v>mcBond20 
[72784]</v>
      </c>
      <c r="E20" s="64" t="str">
        <f>[1]!OBRUN("mcBond value "&amp;ROW(),D20,"getValue",LIBORMarketModel!$M$28)</f>
        <v>mcBond value 20 
[77332]</v>
      </c>
      <c r="F20" s="65">
        <f>[1]!OBGET([1]!OBSYNC(E20,E$11:E$511))</f>
        <v>0.86166723172218485</v>
      </c>
      <c r="G20" s="60">
        <f>[1]!OBGET([1]!OBCALL("",[1]!obMake("","net.finmath.marketdata.model.curves.DiscountCurveFromForwardCurve",'Rate Curve Data'!$E$17),"getDiscountFactor",[1]!obMake("","double",B20)))</f>
        <v>0.94969563804877033</v>
      </c>
      <c r="H20" s="60">
        <f>[1]!OBGET([1]!OBCALL("",LIBORMarketModel!$I$10,"getDiscountFactor",[1]!obMake("","double",B20)))</f>
        <v>0.86166723172218462</v>
      </c>
      <c r="I20" s="66">
        <f t="shared" si="0"/>
        <v>-8.8028406326585484E-2</v>
      </c>
      <c r="J20" s="66">
        <f t="shared" si="1"/>
        <v>0</v>
      </c>
    </row>
    <row r="21" spans="2:10" ht="13.15" customHeight="1" x14ac:dyDescent="0.25">
      <c r="B21" s="34">
        <f t="shared" si="2"/>
        <v>5.5</v>
      </c>
      <c r="C21" s="60"/>
      <c r="D21" s="41" t="str">
        <f>[1]!obMake("mcBond"&amp;ROW(),obLibs&amp;"net.finmath.montecarlo.interestrate.products.Bond",[1]!obMake("","double",B21))</f>
        <v>mcBond21 
[73220]</v>
      </c>
      <c r="E21" s="64" t="str">
        <f>[1]!OBRUN("mcBond value "&amp;ROW(),D21,"getValue",LIBORMarketModel!$M$28)</f>
        <v>mcBond value 21 
[77311]</v>
      </c>
      <c r="F21" s="65">
        <f>[1]!OBGET([1]!OBSYNC(E21,E$11:E$511))</f>
        <v>0.8489332332238273</v>
      </c>
      <c r="G21" s="60">
        <f>[1]!OBGET([1]!OBCALL("",[1]!obMake("","net.finmath.marketdata.model.curves.DiscountCurveFromForwardCurve",'Rate Curve Data'!$E$17),"getDiscountFactor",[1]!obMake("","double",B21)))</f>
        <v>0.94011102100516786</v>
      </c>
      <c r="H21" s="60">
        <f>[1]!OBGET([1]!OBCALL("",LIBORMarketModel!$I$10,"getDiscountFactor",[1]!obMake("","double",B21)))</f>
        <v>0.8489332332238273</v>
      </c>
      <c r="I21" s="66">
        <f t="shared" si="0"/>
        <v>-9.1177787781340558E-2</v>
      </c>
      <c r="J21" s="66">
        <f t="shared" si="1"/>
        <v>0</v>
      </c>
    </row>
    <row r="22" spans="2:10" ht="13.15" customHeight="1" x14ac:dyDescent="0.25">
      <c r="B22" s="34">
        <f t="shared" si="2"/>
        <v>6</v>
      </c>
      <c r="C22" s="60"/>
      <c r="D22" s="41" t="str">
        <f>[1]!obMake("mcBond"&amp;ROW(),obLibs&amp;"net.finmath.montecarlo.interestrate.products.Bond",[1]!obMake("","double",B22))</f>
        <v>mcBond22 
[72908]</v>
      </c>
      <c r="E22" s="64" t="str">
        <f>[1]!OBRUN("mcBond value "&amp;ROW(),D22,"getValue",LIBORMarketModel!$M$28)</f>
        <v>mcBond value 22 
[77326]</v>
      </c>
      <c r="F22" s="65">
        <f>[1]!OBGET([1]!OBSYNC(E22,E$11:E$511))</f>
        <v>0.83638742189539683</v>
      </c>
      <c r="G22" s="60">
        <f>[1]!OBGET([1]!OBCALL("",[1]!obMake("","net.finmath.marketdata.model.curves.DiscountCurveFromForwardCurve",'Rate Curve Data'!$E$17),"getDiscountFactor",[1]!obMake("","double",B22)))</f>
        <v>0.92987635038483052</v>
      </c>
      <c r="H22" s="60">
        <f>[1]!OBGET([1]!OBCALL("",LIBORMarketModel!$I$10,"getDiscountFactor",[1]!obMake("","double",B22)))</f>
        <v>0.83638742189539661</v>
      </c>
      <c r="I22" s="66">
        <f t="shared" si="0"/>
        <v>-9.3488928489433687E-2</v>
      </c>
      <c r="J22" s="66">
        <f t="shared" si="1"/>
        <v>0</v>
      </c>
    </row>
    <row r="23" spans="2:10" ht="13.15" customHeight="1" x14ac:dyDescent="0.25">
      <c r="B23" s="34">
        <f t="shared" si="2"/>
        <v>6.5</v>
      </c>
      <c r="C23" s="60"/>
      <c r="D23" s="41" t="str">
        <f>[1]!obMake("mcBond"&amp;ROW(),obLibs&amp;"net.finmath.montecarlo.interestrate.products.Bond",[1]!obMake("","double",B23))</f>
        <v>mcBond23 
[73136]</v>
      </c>
      <c r="E23" s="64" t="str">
        <f>[1]!OBRUN("mcBond value "&amp;ROW(),D23,"getValue",LIBORMarketModel!$M$28)</f>
        <v>mcBond value 23 
[77317]</v>
      </c>
      <c r="F23" s="65">
        <f>[1]!OBGET([1]!OBSYNC(E23,E$11:E$511))</f>
        <v>0.8240270166457111</v>
      </c>
      <c r="G23" s="60">
        <f>[1]!OBGET([1]!OBCALL("",[1]!obMake("","net.finmath.marketdata.model.curves.DiscountCurveFromForwardCurve",'Rate Curve Data'!$E$17),"getDiscountFactor",[1]!obMake("","double",B23)))</f>
        <v>0.91916222342668508</v>
      </c>
      <c r="H23" s="60">
        <f>[1]!OBGET([1]!OBCALL("",LIBORMarketModel!$I$10,"getDiscountFactor",[1]!obMake("","double",B23)))</f>
        <v>0.82402701664571099</v>
      </c>
      <c r="I23" s="66">
        <f t="shared" si="0"/>
        <v>-9.513520678097398E-2</v>
      </c>
      <c r="J23" s="66">
        <f t="shared" si="1"/>
        <v>0</v>
      </c>
    </row>
    <row r="24" spans="2:10" ht="13.15" customHeight="1" x14ac:dyDescent="0.25">
      <c r="B24" s="34">
        <f t="shared" si="2"/>
        <v>7</v>
      </c>
      <c r="C24" s="60"/>
      <c r="D24" s="41" t="str">
        <f>[1]!obMake("mcBond"&amp;ROW(),obLibs&amp;"net.finmath.montecarlo.interestrate.products.Bond",[1]!obMake("","double",B24))</f>
        <v>mcBond24 
[73613]</v>
      </c>
      <c r="E24" s="64" t="str">
        <f>[1]!OBRUN("mcBond value "&amp;ROW(),D24,"getValue",LIBORMarketModel!$M$28)</f>
        <v>mcBond value 24 
[77294]</v>
      </c>
      <c r="F24" s="65">
        <f>[1]!OBGET([1]!OBSYNC(E24,E$11:E$511))</f>
        <v>0.81184927748345914</v>
      </c>
      <c r="G24" s="60">
        <f>[1]!OBGET([1]!OBCALL("",[1]!obMake("","net.finmath.marketdata.model.curves.DiscountCurveFromForwardCurve",'Rate Curve Data'!$E$17),"getDiscountFactor",[1]!obMake("","double",B24)))</f>
        <v>0.90814368395960388</v>
      </c>
      <c r="H24" s="60">
        <f>[1]!OBGET([1]!OBCALL("",LIBORMarketModel!$I$10,"getDiscountFactor",[1]!obMake("","double",B24)))</f>
        <v>0.81184927748345925</v>
      </c>
      <c r="I24" s="66">
        <f t="shared" si="0"/>
        <v>-9.6294406476144734E-2</v>
      </c>
      <c r="J24" s="66">
        <f t="shared" si="1"/>
        <v>0</v>
      </c>
    </row>
    <row r="25" spans="2:10" ht="13.15" customHeight="1" x14ac:dyDescent="0.25">
      <c r="B25" s="34">
        <f t="shared" si="2"/>
        <v>7.5</v>
      </c>
      <c r="C25" s="60"/>
      <c r="D25" s="41" t="str">
        <f>[1]!obMake("mcBond"&amp;ROW(),obLibs&amp;"net.finmath.montecarlo.interestrate.products.Bond",[1]!obMake("","double",B25))</f>
        <v>mcBond25 
[72939]</v>
      </c>
      <c r="E25" s="64" t="str">
        <f>[1]!OBRUN("mcBond value "&amp;ROW(),D25,"getValue",LIBORMarketModel!$M$28)</f>
        <v>mcBond value 25 
[77323]</v>
      </c>
      <c r="F25" s="65">
        <f>[1]!OBGET([1]!OBSYNC(E25,E$11:E$511))</f>
        <v>0.79985150490981227</v>
      </c>
      <c r="G25" s="60">
        <f>[1]!OBGET([1]!OBCALL("",[1]!obMake("","net.finmath.marketdata.model.curves.DiscountCurveFromForwardCurve",'Rate Curve Data'!$E$17),"getDiscountFactor",[1]!obMake("","double",B25)))</f>
        <v>0.89691800132817789</v>
      </c>
      <c r="H25" s="60">
        <f>[1]!OBGET([1]!OBCALL("",LIBORMarketModel!$I$10,"getDiscountFactor",[1]!obMake("","double",B25)))</f>
        <v>0.79985150490981216</v>
      </c>
      <c r="I25" s="66">
        <f t="shared" si="0"/>
        <v>-9.7066496418365622E-2</v>
      </c>
      <c r="J25" s="66">
        <f t="shared" si="1"/>
        <v>0</v>
      </c>
    </row>
    <row r="26" spans="2:10" ht="13.15" customHeight="1" x14ac:dyDescent="0.25">
      <c r="B26" s="34">
        <f t="shared" si="2"/>
        <v>8</v>
      </c>
      <c r="C26" s="60"/>
      <c r="D26" s="41" t="str">
        <f>[1]!obMake("mcBond"&amp;ROW(),obLibs&amp;"net.finmath.montecarlo.interestrate.products.Bond",[1]!obMake("","double",B26))</f>
        <v>mcBond26 
[73733]</v>
      </c>
      <c r="E26" s="64" t="str">
        <f>[1]!OBRUN("mcBond value "&amp;ROW(),D26,"getValue",LIBORMarketModel!$M$28)</f>
        <v>mcBond value 26 
[77288]</v>
      </c>
      <c r="F26" s="65">
        <f>[1]!OBGET([1]!OBSYNC(E26,E$11:E$511))</f>
        <v>0.78803103932001217</v>
      </c>
      <c r="G26" s="60">
        <f>[1]!OBGET([1]!OBCALL("",[1]!obMake("","net.finmath.marketdata.model.curves.DiscountCurveFromForwardCurve",'Rate Curve Data'!$E$17),"getDiscountFactor",[1]!obMake("","double",B26)))</f>
        <v>0.88558438993434363</v>
      </c>
      <c r="H26" s="60">
        <f>[1]!OBGET([1]!OBCALL("",LIBORMarketModel!$I$10,"getDiscountFactor",[1]!obMake("","double",B26)))</f>
        <v>0.78803103932001206</v>
      </c>
      <c r="I26" s="66">
        <f t="shared" si="0"/>
        <v>-9.7553350614331458E-2</v>
      </c>
      <c r="J26" s="66">
        <f t="shared" si="1"/>
        <v>0</v>
      </c>
    </row>
    <row r="27" spans="2:10" ht="13.15" customHeight="1" x14ac:dyDescent="0.25">
      <c r="B27" s="34">
        <f t="shared" si="2"/>
        <v>8.5</v>
      </c>
      <c r="C27" s="60"/>
      <c r="D27" s="41" t="str">
        <f>[1]!obMake("mcBond"&amp;ROW(),obLibs&amp;"net.finmath.montecarlo.interestrate.products.Bond",[1]!obMake("","double",B27))</f>
        <v>mcBond27 
[72848]</v>
      </c>
      <c r="E27" s="64" t="str">
        <f>[1]!OBRUN("mcBond value "&amp;ROW(),D27,"getValue",LIBORMarketModel!$M$28)</f>
        <v>mcBond value 27 
[77329]</v>
      </c>
      <c r="F27" s="65">
        <f>[1]!OBGET([1]!OBSYNC(E27,E$11:E$511))</f>
        <v>0.77638526041380507</v>
      </c>
      <c r="G27" s="60">
        <f>[1]!OBGET([1]!OBCALL("",[1]!obMake("","net.finmath.marketdata.model.curves.DiscountCurveFromForwardCurve",'Rate Curve Data'!$E$17),"getDiscountFactor",[1]!obMake("","double",B27)))</f>
        <v>0.87411818984743372</v>
      </c>
      <c r="H27" s="60">
        <f>[1]!OBGET([1]!OBCALL("",LIBORMarketModel!$I$10,"getDiscountFactor",[1]!obMake("","double",B27)))</f>
        <v>0.77638526041380518</v>
      </c>
      <c r="I27" s="66">
        <f t="shared" si="0"/>
        <v>-9.7732929433628657E-2</v>
      </c>
      <c r="J27" s="66">
        <f t="shared" si="1"/>
        <v>0</v>
      </c>
    </row>
    <row r="28" spans="2:10" ht="13.15" customHeight="1" x14ac:dyDescent="0.25">
      <c r="B28" s="34">
        <f t="shared" si="2"/>
        <v>9</v>
      </c>
      <c r="C28" s="60"/>
      <c r="D28" s="41" t="str">
        <f>[1]!obMake("mcBond"&amp;ROW(),obLibs&amp;"net.finmath.montecarlo.interestrate.products.Bond",[1]!obMake("","double",B28))</f>
        <v>mcBond28 
[73360]</v>
      </c>
      <c r="E28" s="64" t="str">
        <f>[1]!OBRUN("mcBond value "&amp;ROW(),D28,"getValue",LIBORMarketModel!$M$28)</f>
        <v>mcBond value 28 
[77308]</v>
      </c>
      <c r="F28" s="65">
        <f>[1]!OBGET([1]!OBSYNC(E28,E$11:E$511))</f>
        <v>0.76491158661458636</v>
      </c>
      <c r="G28" s="60">
        <f>[1]!OBGET([1]!OBCALL("",[1]!obMake("","net.finmath.marketdata.model.curves.DiscountCurveFromForwardCurve",'Rate Curve Data'!$E$17),"getDiscountFactor",[1]!obMake("","double",B28)))</f>
        <v>0.86249257016412562</v>
      </c>
      <c r="H28" s="60">
        <f>[1]!OBGET([1]!OBCALL("",LIBORMarketModel!$I$10,"getDiscountFactor",[1]!obMake("","double",B28)))</f>
        <v>0.76491158661458636</v>
      </c>
      <c r="I28" s="66">
        <f t="shared" si="0"/>
        <v>-9.7580983549539257E-2</v>
      </c>
      <c r="J28" s="66">
        <f t="shared" si="1"/>
        <v>0</v>
      </c>
    </row>
    <row r="29" spans="2:10" ht="13.15" customHeight="1" x14ac:dyDescent="0.25">
      <c r="B29" s="34">
        <f t="shared" si="2"/>
        <v>9.5</v>
      </c>
      <c r="C29" s="60"/>
      <c r="D29" s="41" t="str">
        <f>[1]!obMake("mcBond"&amp;ROW(),obLibs&amp;"net.finmath.montecarlo.interestrate.products.Bond",[1]!obMake("","double",B29))</f>
        <v>mcBond29 
[73771]</v>
      </c>
      <c r="E29" s="64" t="str">
        <f>[1]!OBRUN("mcBond value "&amp;ROW(),D29,"getValue",LIBORMarketModel!$M$28)</f>
        <v>mcBond value 29 
[77286]</v>
      </c>
      <c r="F29" s="65">
        <f>[1]!OBGET([1]!OBSYNC(E29,E$11:E$511))</f>
        <v>0.7536074744971295</v>
      </c>
      <c r="G29" s="60">
        <f>[1]!OBGET([1]!OBCALL("",[1]!obMake("","net.finmath.marketdata.model.curves.DiscountCurveFromForwardCurve",'Rate Curve Data'!$E$17),"getDiscountFactor",[1]!obMake("","double",B29)))</f>
        <v>0.85068319591868491</v>
      </c>
      <c r="H29" s="60">
        <f>[1]!OBGET([1]!OBCALL("",LIBORMarketModel!$I$10,"getDiscountFactor",[1]!obMake("","double",B29)))</f>
        <v>0.7536074744971295</v>
      </c>
      <c r="I29" s="66">
        <f t="shared" si="0"/>
        <v>-9.7075721421555405E-2</v>
      </c>
      <c r="J29" s="66">
        <f t="shared" si="1"/>
        <v>0</v>
      </c>
    </row>
    <row r="30" spans="2:10" ht="13.15" customHeight="1" x14ac:dyDescent="0.25">
      <c r="B30" s="34">
        <f t="shared" si="2"/>
        <v>10</v>
      </c>
      <c r="C30" s="60"/>
      <c r="D30" s="41" t="str">
        <f>[1]!obMake("mcBond"&amp;ROW(),obLibs&amp;"net.finmath.montecarlo.interestrate.products.Bond",[1]!obMake("","double",B30))</f>
        <v>mcBond30 
[73477]</v>
      </c>
      <c r="E30" s="64" t="str">
        <f>[1]!OBRUN("mcBond value "&amp;ROW(),D30,"getValue",LIBORMarketModel!$M$28)</f>
        <v>mcBond value 30 
[77302]</v>
      </c>
      <c r="F30" s="65">
        <f>[1]!OBGET([1]!OBSYNC(E30,E$11:E$511))</f>
        <v>0.74247041822377313</v>
      </c>
      <c r="G30" s="60">
        <f>[1]!OBGET([1]!OBCALL("",[1]!obMake("","net.finmath.marketdata.model.curves.DiscountCurveFromForwardCurve",'Rate Curve Data'!$E$17),"getDiscountFactor",[1]!obMake("","double",B30)))</f>
        <v>0.83866439291885664</v>
      </c>
      <c r="H30" s="60">
        <f>[1]!OBGET([1]!OBCALL("",LIBORMarketModel!$I$10,"getDiscountFactor",[1]!obMake("","double",B30)))</f>
        <v>0.74247041822377313</v>
      </c>
      <c r="I30" s="66">
        <f t="shared" si="0"/>
        <v>-9.6193974695083506E-2</v>
      </c>
      <c r="J30" s="66">
        <f t="shared" si="1"/>
        <v>0</v>
      </c>
    </row>
    <row r="31" spans="2:10" ht="13.15" customHeight="1" x14ac:dyDescent="0.25">
      <c r="B31" s="34">
        <f t="shared" si="2"/>
        <v>10.5</v>
      </c>
      <c r="C31" s="60"/>
      <c r="D31" s="41" t="str">
        <f>[1]!obMake("mcBond"&amp;ROW(),obLibs&amp;"net.finmath.montecarlo.interestrate.products.Bond",[1]!obMake("","double",B31))</f>
        <v>mcBond31 
[73675]</v>
      </c>
      <c r="E31" s="64" t="str">
        <f>[1]!OBRUN("mcBond value "&amp;ROW(),D31,"getValue",LIBORMarketModel!$M$28)</f>
        <v>mcBond value 31 
[77292]</v>
      </c>
      <c r="F31" s="65">
        <f>[1]!OBGET([1]!OBSYNC(E31,E$11:E$511))</f>
        <v>0.73149794898893916</v>
      </c>
      <c r="G31" s="60">
        <f>[1]!OBGET([1]!OBCALL("",[1]!obMake("","net.finmath.marketdata.model.curves.DiscountCurveFromForwardCurve",'Rate Curve Data'!$E$17),"getDiscountFactor",[1]!obMake("","double",B31)))</f>
        <v>0.82654660466129393</v>
      </c>
      <c r="H31" s="60">
        <f>[1]!OBGET([1]!OBCALL("",LIBORMarketModel!$I$10,"getDiscountFactor",[1]!obMake("","double",B31)))</f>
        <v>0.73149794898893916</v>
      </c>
      <c r="I31" s="66">
        <f t="shared" si="0"/>
        <v>-9.5048655672354765E-2</v>
      </c>
      <c r="J31" s="66">
        <f t="shared" si="1"/>
        <v>0</v>
      </c>
    </row>
    <row r="32" spans="2:10" ht="13.15" customHeight="1" x14ac:dyDescent="0.25">
      <c r="B32" s="34">
        <f t="shared" si="2"/>
        <v>11</v>
      </c>
      <c r="C32" s="60"/>
      <c r="D32" s="41" t="str">
        <f>[1]!obMake("mcBond"&amp;ROW(),obLibs&amp;"net.finmath.montecarlo.interestrate.products.Bond",[1]!obMake("","double",B32))</f>
        <v>mcBond32 
[73074]</v>
      </c>
      <c r="E32" s="64" t="str">
        <f>[1]!OBRUN("mcBond value "&amp;ROW(),D32,"getValue",LIBORMarketModel!$M$28)</f>
        <v>mcBond value 32 
[77321]</v>
      </c>
      <c r="F32" s="65">
        <f>[1]!OBGET([1]!OBSYNC(E32,E$11:E$511))</f>
        <v>0.72068763447186124</v>
      </c>
      <c r="G32" s="60">
        <f>[1]!OBGET([1]!OBCALL("",[1]!obMake("","net.finmath.marketdata.model.curves.DiscountCurveFromForwardCurve",'Rate Curve Data'!$E$17),"getDiscountFactor",[1]!obMake("","double",B32)))</f>
        <v>0.81444381198853388</v>
      </c>
      <c r="H32" s="60">
        <f>[1]!OBGET([1]!OBCALL("",LIBORMarketModel!$I$10,"getDiscountFactor",[1]!obMake("","double",B32)))</f>
        <v>0.72068763447186135</v>
      </c>
      <c r="I32" s="66">
        <f t="shared" si="0"/>
        <v>-9.3756177516672645E-2</v>
      </c>
      <c r="J32" s="66">
        <f t="shared" si="1"/>
        <v>0</v>
      </c>
    </row>
    <row r="33" spans="2:10" ht="13.15" customHeight="1" x14ac:dyDescent="0.25">
      <c r="B33" s="34">
        <f t="shared" si="2"/>
        <v>11.5</v>
      </c>
      <c r="C33" s="60"/>
      <c r="D33" s="41" t="str">
        <f>[1]!obMake("mcBond"&amp;ROW(),obLibs&amp;"net.finmath.montecarlo.interestrate.products.Bond",[1]!obMake("","double",B33))</f>
        <v>mcBond33 
[73508]</v>
      </c>
      <c r="E33" s="64" t="str">
        <f>[1]!OBRUN("mcBond value "&amp;ROW(),D33,"getValue",LIBORMarketModel!$M$28)</f>
        <v>mcBond value 33 
[77299]</v>
      </c>
      <c r="F33" s="65">
        <f>[1]!OBGET([1]!OBSYNC(E33,E$11:E$511))</f>
        <v>0.71003707829740037</v>
      </c>
      <c r="G33" s="60">
        <f>[1]!OBGET([1]!OBCALL("",[1]!obMake("","net.finmath.marketdata.model.curves.DiscountCurveFromForwardCurve",'Rate Curve Data'!$E$17),"getDiscountFactor",[1]!obMake("","double",B33)))</f>
        <v>0.80236054858714201</v>
      </c>
      <c r="H33" s="60">
        <f>[1]!OBGET([1]!OBCALL("",LIBORMarketModel!$I$10,"getDiscountFactor",[1]!obMake("","double",B33)))</f>
        <v>0.71003707829740037</v>
      </c>
      <c r="I33" s="66">
        <f t="shared" si="0"/>
        <v>-9.2323470289741638E-2</v>
      </c>
      <c r="J33" s="66">
        <f t="shared" si="1"/>
        <v>0</v>
      </c>
    </row>
    <row r="34" spans="2:10" ht="13.15" customHeight="1" x14ac:dyDescent="0.25">
      <c r="B34" s="34">
        <f t="shared" si="2"/>
        <v>12</v>
      </c>
      <c r="C34" s="60"/>
      <c r="D34" s="41" t="str">
        <f>[1]!obMake("mcBond"&amp;ROW(),obLibs&amp;"net.finmath.montecarlo.interestrate.products.Bond",[1]!obMake("","double",B34))</f>
        <v>mcBond34 
[73187]</v>
      </c>
      <c r="E34" s="64" t="str">
        <f>[1]!OBRUN("mcBond value "&amp;ROW(),D34,"getValue",LIBORMarketModel!$M$28)</f>
        <v>mcBond value 34 
[77315]</v>
      </c>
      <c r="F34" s="65">
        <f>[1]!OBGET([1]!OBSYNC(E34,E$11:E$511))</f>
        <v>0.69954391950482808</v>
      </c>
      <c r="G34" s="60">
        <f>[1]!OBGET([1]!OBCALL("",[1]!obMake("","net.finmath.marketdata.model.curves.DiscountCurveFromForwardCurve",'Rate Curve Data'!$E$17),"getDiscountFactor",[1]!obMake("","double",B34)))</f>
        <v>0.79030126849381932</v>
      </c>
      <c r="H34" s="60">
        <f>[1]!OBGET([1]!OBCALL("",LIBORMarketModel!$I$10,"getDiscountFactor",[1]!obMake("","double",B34)))</f>
        <v>0.69954391950482808</v>
      </c>
      <c r="I34" s="66">
        <f t="shared" si="0"/>
        <v>-9.0757348988991238E-2</v>
      </c>
      <c r="J34" s="66">
        <f t="shared" si="1"/>
        <v>0</v>
      </c>
    </row>
    <row r="35" spans="2:10" ht="13.15" customHeight="1" x14ac:dyDescent="0.25">
      <c r="B35" s="34">
        <f t="shared" si="2"/>
        <v>12.5</v>
      </c>
      <c r="C35" s="60"/>
      <c r="D35" s="41" t="str">
        <f>[1]!obMake("mcBond"&amp;ROW(),obLibs&amp;"net.finmath.montecarlo.interestrate.products.Bond",[1]!obMake("","double",B35))</f>
        <v>mcBond35 
[73420]</v>
      </c>
      <c r="E35" s="64" t="str">
        <f>[1]!OBRUN("mcBond value "&amp;ROW(),D35,"getValue",LIBORMarketModel!$M$28)</f>
        <v>mcBond value 35 
[77305]</v>
      </c>
      <c r="F35" s="65">
        <f>[1]!OBGET([1]!OBSYNC(E35,E$11:E$511))</f>
        <v>0.68920583202446117</v>
      </c>
      <c r="G35" s="60">
        <f>[1]!OBGET([1]!OBCALL("",[1]!obMake("","net.finmath.marketdata.model.curves.DiscountCurveFromForwardCurve",'Rate Curve Data'!$E$17),"getDiscountFactor",[1]!obMake("","double",B35)))</f>
        <v>0.77844968352248212</v>
      </c>
      <c r="H35" s="60">
        <f>[1]!OBGET([1]!OBCALL("",LIBORMarketModel!$I$10,"getDiscountFactor",[1]!obMake("","double",B35)))</f>
        <v>0.68920583202446117</v>
      </c>
      <c r="I35" s="66">
        <f t="shared" si="0"/>
        <v>-8.9243851498020943E-2</v>
      </c>
      <c r="J35" s="66">
        <f t="shared" si="1"/>
        <v>0</v>
      </c>
    </row>
    <row r="36" spans="2:10" ht="13.15" customHeight="1" x14ac:dyDescent="0.25">
      <c r="B36" s="34">
        <f t="shared" si="2"/>
        <v>13</v>
      </c>
      <c r="C36" s="60"/>
      <c r="D36" s="41" t="str">
        <f>[1]!obMake("mcBond"&amp;ROW(),obLibs&amp;"net.finmath.montecarlo.interestrate.products.Bond",[1]!obMake("","double",B36))</f>
        <v>mcBond36 
[72782]</v>
      </c>
      <c r="E36" s="64" t="str">
        <f>[1]!OBRUN("mcBond value "&amp;ROW(),D36,"getValue",LIBORMarketModel!$M$28)</f>
        <v>mcBond value 36 
[77333]</v>
      </c>
      <c r="F36" s="65">
        <f>[1]!OBGET([1]!OBSYNC(E36,E$11:E$511))</f>
        <v>0.67902052416203074</v>
      </c>
      <c r="G36" s="60">
        <f>[1]!OBGET([1]!OBCALL("",[1]!obMake("","net.finmath.marketdata.model.curves.DiscountCurveFromForwardCurve",'Rate Curve Data'!$E$17),"getDiscountFactor",[1]!obMake("","double",B36)))</f>
        <v>0.76699589678002855</v>
      </c>
      <c r="H36" s="60">
        <f>[1]!OBGET([1]!OBCALL("",LIBORMarketModel!$I$10,"getDiscountFactor",[1]!obMake("","double",B36)))</f>
        <v>0.67902052416203085</v>
      </c>
      <c r="I36" s="66">
        <f t="shared" si="0"/>
        <v>-8.7975372617997816E-2</v>
      </c>
      <c r="J36" s="66">
        <f t="shared" si="1"/>
        <v>0</v>
      </c>
    </row>
    <row r="37" spans="2:10" ht="13.15" customHeight="1" x14ac:dyDescent="0.25">
      <c r="B37" s="34">
        <f t="shared" si="2"/>
        <v>13.5</v>
      </c>
      <c r="C37" s="60"/>
      <c r="D37" s="41" t="str">
        <f>[1]!obMake("mcBond"&amp;ROW(),obLibs&amp;"net.finmath.montecarlo.interestrate.products.Bond",[1]!obMake("","double",B37))</f>
        <v>mcBond37 
[73218]</v>
      </c>
      <c r="E37" s="64" t="str">
        <f>[1]!OBRUN("mcBond value "&amp;ROW(),D37,"getValue",LIBORMarketModel!$M$28)</f>
        <v>mcBond value 37 
[77312]</v>
      </c>
      <c r="F37" s="65">
        <f>[1]!OBGET([1]!OBSYNC(E37,E$11:E$511))</f>
        <v>0.66898573809067097</v>
      </c>
      <c r="G37" s="60">
        <f>[1]!OBGET([1]!OBCALL("",[1]!obMake("","net.finmath.marketdata.model.curves.DiscountCurveFromForwardCurve",'Rate Curve Data'!$E$17),"getDiscountFactor",[1]!obMake("","double",B37)))</f>
        <v>0.75592759127597331</v>
      </c>
      <c r="H37" s="60">
        <f>[1]!OBGET([1]!OBCALL("",LIBORMarketModel!$I$10,"getDiscountFactor",[1]!obMake("","double",B37)))</f>
        <v>0.66898573809067086</v>
      </c>
      <c r="I37" s="66">
        <f t="shared" si="0"/>
        <v>-8.6941853185302342E-2</v>
      </c>
      <c r="J37" s="66">
        <f t="shared" si="1"/>
        <v>0</v>
      </c>
    </row>
    <row r="38" spans="2:10" ht="13.15" customHeight="1" x14ac:dyDescent="0.25">
      <c r="B38" s="34">
        <f t="shared" si="2"/>
        <v>14</v>
      </c>
      <c r="C38" s="60"/>
      <c r="D38" s="41" t="str">
        <f>[1]!obMake("mcBond"&amp;ROW(),obLibs&amp;"net.finmath.montecarlo.interestrate.products.Bond",[1]!obMake("","double",B38))</f>
        <v>mcBond38 
[72906]</v>
      </c>
      <c r="E38" s="64" t="str">
        <f>[1]!OBRUN("mcBond value "&amp;ROW(),D38,"getValue",LIBORMarketModel!$M$28)</f>
        <v>mcBond value 38 
[77327]</v>
      </c>
      <c r="F38" s="65">
        <f>[1]!OBGET([1]!OBSYNC(E38,E$11:E$511))</f>
        <v>0.65909924935041486</v>
      </c>
      <c r="G38" s="60">
        <f>[1]!OBGET([1]!OBCALL("",[1]!obMake("","net.finmath.marketdata.model.curves.DiscountCurveFromForwardCurve",'Rate Curve Data'!$E$17),"getDiscountFactor",[1]!obMake("","double",B38)))</f>
        <v>0.74523295637257736</v>
      </c>
      <c r="H38" s="60">
        <f>[1]!OBGET([1]!OBCALL("",LIBORMarketModel!$I$10,"getDiscountFactor",[1]!obMake("","double",B38)))</f>
        <v>0.65909924935041486</v>
      </c>
      <c r="I38" s="66">
        <f t="shared" si="0"/>
        <v>-8.6133707022162498E-2</v>
      </c>
      <c r="J38" s="66">
        <f t="shared" si="1"/>
        <v>0</v>
      </c>
    </row>
    <row r="39" spans="2:10" ht="13.15" customHeight="1" x14ac:dyDescent="0.25">
      <c r="B39" s="34">
        <f t="shared" si="2"/>
        <v>14.5</v>
      </c>
      <c r="C39" s="60"/>
      <c r="D39" s="41" t="str">
        <f>[1]!obMake("mcBond"&amp;ROW(),obLibs&amp;"net.finmath.montecarlo.interestrate.products.Bond",[1]!obMake("","double",B39))</f>
        <v>mcBond39 
[73134]</v>
      </c>
      <c r="E39" s="64" t="str">
        <f>[1]!OBRUN("mcBond value "&amp;ROW(),D39,"getValue",LIBORMarketModel!$M$28)</f>
        <v>mcBond value 39 
[77318]</v>
      </c>
      <c r="F39" s="65">
        <f>[1]!OBGET([1]!OBSYNC(E39,E$11:E$511))</f>
        <v>0.64935886635508844</v>
      </c>
      <c r="G39" s="60">
        <f>[1]!OBGET([1]!OBCALL("",[1]!obMake("","net.finmath.marketdata.model.curves.DiscountCurveFromForwardCurve",'Rate Curve Data'!$E$17),"getDiscountFactor",[1]!obMake("","double",B39)))</f>
        <v>0.73490066719398561</v>
      </c>
      <c r="H39" s="60">
        <f>[1]!OBGET([1]!OBCALL("",LIBORMarketModel!$I$10,"getDiscountFactor",[1]!obMake("","double",B39)))</f>
        <v>0.64935886635508844</v>
      </c>
      <c r="I39" s="66">
        <f t="shared" si="0"/>
        <v>-8.5541800838897175E-2</v>
      </c>
      <c r="J39" s="66">
        <f t="shared" si="1"/>
        <v>0</v>
      </c>
    </row>
    <row r="40" spans="2:10" ht="13.15" customHeight="1" x14ac:dyDescent="0.25">
      <c r="B40" s="34">
        <f t="shared" si="2"/>
        <v>15</v>
      </c>
      <c r="C40" s="60"/>
      <c r="D40" s="41" t="str">
        <f>[1]!obMake("mcBond"&amp;ROW(),obLibs&amp;"net.finmath.montecarlo.interestrate.products.Bond",[1]!obMake("","double",B40))</f>
        <v>mcBond40 
[73611]</v>
      </c>
      <c r="E40" s="64" t="str">
        <f>[1]!OBRUN("mcBond value "&amp;ROW(),D40,"getValue",LIBORMarketModel!$M$28)</f>
        <v>mcBond value 40 
[77295]</v>
      </c>
      <c r="F40" s="65">
        <f>[1]!OBGET([1]!OBSYNC(E40,E$11:E$511))</f>
        <v>0.63976242990649135</v>
      </c>
      <c r="G40" s="60">
        <f>[1]!OBGET([1]!OBCALL("",[1]!obMake("","net.finmath.marketdata.model.curves.DiscountCurveFromForwardCurve",'Rate Curve Data'!$E$17),"getDiscountFactor",[1]!obMake("","double",B40)))</f>
        <v>0.72491986501289396</v>
      </c>
      <c r="H40" s="60">
        <f>[1]!OBGET([1]!OBCALL("",LIBORMarketModel!$I$10,"getDiscountFactor",[1]!obMake("","double",B40)))</f>
        <v>0.63976242990649135</v>
      </c>
      <c r="I40" s="66">
        <f t="shared" si="0"/>
        <v>-8.5157435106402612E-2</v>
      </c>
      <c r="J40" s="66">
        <f t="shared" si="1"/>
        <v>0</v>
      </c>
    </row>
    <row r="41" spans="2:10" ht="13.15" customHeight="1" x14ac:dyDescent="0.25">
      <c r="B41" s="34">
        <f t="shared" si="2"/>
        <v>15.5</v>
      </c>
      <c r="C41" s="60"/>
      <c r="D41" s="41" t="str">
        <f>[1]!obMake("mcBond"&amp;ROW(),obLibs&amp;"net.finmath.montecarlo.interestrate.products.Bond",[1]!obMake("","double",B41))</f>
        <v>mcBond41 
[72937]</v>
      </c>
      <c r="E41" s="64" t="str">
        <f>[1]!OBRUN("mcBond value "&amp;ROW(),D41,"getValue",LIBORMarketModel!$M$28)</f>
        <v>mcBond value 41 
[77324]</v>
      </c>
      <c r="F41" s="65">
        <f>[1]!OBGET([1]!OBSYNC(E41,E$11:E$511))</f>
        <v>0.63030781271575509</v>
      </c>
      <c r="G41" s="60">
        <f>[1]!OBGET([1]!OBCALL("",[1]!obMake("","net.finmath.marketdata.model.curves.DiscountCurveFromForwardCurve",'Rate Curve Data'!$E$17),"getDiscountFactor",[1]!obMake("","double",B41)))</f>
        <v>0.71527020734634894</v>
      </c>
      <c r="H41" s="60">
        <f>[1]!OBGET([1]!OBCALL("",LIBORMarketModel!$I$10,"getDiscountFactor",[1]!obMake("","double",B41)))</f>
        <v>0.63030781271575509</v>
      </c>
      <c r="I41" s="66">
        <f t="shared" si="0"/>
        <v>-8.4962394630593852E-2</v>
      </c>
      <c r="J41" s="66">
        <f t="shared" si="1"/>
        <v>0</v>
      </c>
    </row>
    <row r="42" spans="2:10" ht="13.15" customHeight="1" x14ac:dyDescent="0.25">
      <c r="B42" s="34">
        <f t="shared" si="2"/>
        <v>16</v>
      </c>
      <c r="C42" s="60"/>
      <c r="D42" s="41" t="str">
        <f>[1]!obMake("mcBond"&amp;ROW(),obLibs&amp;"net.finmath.montecarlo.interestrate.products.Bond",[1]!obMake("","double",B42))</f>
        <v>mcBond42 
[73731]</v>
      </c>
      <c r="E42" s="64" t="str">
        <f>[1]!OBRUN("mcBond value "&amp;ROW(),D42,"getValue",LIBORMarketModel!$M$28)</f>
        <v>mcBond value 42 
[77289]</v>
      </c>
      <c r="F42" s="65">
        <f>[1]!OBGET([1]!OBSYNC(E42,E$11:E$511))</f>
        <v>0.62099291893177844</v>
      </c>
      <c r="G42" s="60">
        <f>[1]!OBGET([1]!OBCALL("",[1]!obMake("","net.finmath.marketdata.model.curves.DiscountCurveFromForwardCurve",'Rate Curve Data'!$E$17),"getDiscountFactor",[1]!obMake("","double",B42)))</f>
        <v>0.70593109413545552</v>
      </c>
      <c r="H42" s="60">
        <f>[1]!OBGET([1]!OBCALL("",LIBORMarketModel!$I$10,"getDiscountFactor",[1]!obMake("","double",B42)))</f>
        <v>0.62099291893177844</v>
      </c>
      <c r="I42" s="66">
        <f t="shared" si="0"/>
        <v>-8.493817520367708E-2</v>
      </c>
      <c r="J42" s="66">
        <f t="shared" si="1"/>
        <v>0</v>
      </c>
    </row>
    <row r="43" spans="2:10" ht="13.15" customHeight="1" x14ac:dyDescent="0.25">
      <c r="B43" s="34">
        <f t="shared" si="2"/>
        <v>16.5</v>
      </c>
      <c r="C43" s="60"/>
      <c r="D43" s="41" t="str">
        <f>[1]!obMake("mcBond"&amp;ROW(),obLibs&amp;"net.finmath.montecarlo.interestrate.products.Bond",[1]!obMake("","double",B43))</f>
        <v>mcBond43 
[72846]</v>
      </c>
      <c r="E43" s="64" t="str">
        <f>[1]!OBRUN("mcBond value "&amp;ROW(),D43,"getValue",LIBORMarketModel!$M$28)</f>
        <v>mcBond value 43 
[77330]</v>
      </c>
      <c r="F43" s="65">
        <f>[1]!OBGET([1]!OBSYNC(E43,E$11:E$511))</f>
        <v>0.6118156836766292</v>
      </c>
      <c r="G43" s="60">
        <f>[1]!OBGET([1]!OBCALL("",[1]!obMake("","net.finmath.marketdata.model.curves.DiscountCurveFromForwardCurve",'Rate Curve Data'!$E$17),"getDiscountFactor",[1]!obMake("","double",B43)))</f>
        <v>0.69689372924939541</v>
      </c>
      <c r="H43" s="60">
        <f>[1]!OBGET([1]!OBCALL("",LIBORMarketModel!$I$10,"getDiscountFactor",[1]!obMake("","double",B43)))</f>
        <v>0.61181568367662909</v>
      </c>
      <c r="I43" s="66">
        <f t="shared" ref="I43:I60" si="3">F43-G43</f>
        <v>-8.5078045572766214E-2</v>
      </c>
      <c r="J43" s="66">
        <f t="shared" ref="J43:J60" si="4">F43-H43</f>
        <v>0</v>
      </c>
    </row>
    <row r="44" spans="2:10" ht="13.15" customHeight="1" x14ac:dyDescent="0.25">
      <c r="B44" s="34">
        <f t="shared" ref="B44:B60" si="5">B43+0.5</f>
        <v>17</v>
      </c>
      <c r="C44" s="60"/>
      <c r="D44" s="41" t="str">
        <f>[1]!obMake("mcBond"&amp;ROW(),obLibs&amp;"net.finmath.montecarlo.interestrate.products.Bond",[1]!obMake("","double",B44))</f>
        <v>mcBond44 
[73358]</v>
      </c>
      <c r="E44" s="64" t="str">
        <f>[1]!OBRUN("mcBond value "&amp;ROW(),D44,"getValue",LIBORMarketModel!$M$28)</f>
        <v>mcBond value 44 
[77309]</v>
      </c>
      <c r="F44" s="65">
        <f>[1]!OBGET([1]!OBSYNC(E44,E$11:E$511))</f>
        <v>0.60277407258781202</v>
      </c>
      <c r="G44" s="60">
        <f>[1]!OBGET([1]!OBCALL("",[1]!obMake("","net.finmath.marketdata.model.curves.DiscountCurveFromForwardCurve",'Rate Curve Data'!$E$17),"getDiscountFactor",[1]!obMake("","double",B44)))</f>
        <v>0.68814966061249883</v>
      </c>
      <c r="H44" s="60">
        <f>[1]!OBGET([1]!OBCALL("",LIBORMarketModel!$I$10,"getDiscountFactor",[1]!obMake("","double",B44)))</f>
        <v>0.60277407258781202</v>
      </c>
      <c r="I44" s="66">
        <f t="shared" si="3"/>
        <v>-8.537558802468681E-2</v>
      </c>
      <c r="J44" s="66">
        <f t="shared" si="4"/>
        <v>0</v>
      </c>
    </row>
    <row r="45" spans="2:10" ht="13.15" customHeight="1" x14ac:dyDescent="0.25">
      <c r="B45" s="34">
        <f t="shared" si="5"/>
        <v>17.5</v>
      </c>
      <c r="C45" s="60"/>
      <c r="D45" s="41" t="str">
        <f>[1]!obMake("mcBond"&amp;ROW(),obLibs&amp;"net.finmath.montecarlo.interestrate.products.Bond",[1]!obMake("","double",B45))</f>
        <v>mcBond45 
[73769]</v>
      </c>
      <c r="E45" s="64" t="str">
        <f>[1]!OBRUN("mcBond value "&amp;ROW(),D45,"getValue",LIBORMarketModel!$M$28)</f>
        <v>mcBond value 45 
[77287]</v>
      </c>
      <c r="F45" s="65">
        <f>[1]!OBGET([1]!OBSYNC(E45,E$11:E$511))</f>
        <v>0.59386608136730268</v>
      </c>
      <c r="G45" s="60">
        <f>[1]!OBGET([1]!OBCALL("",[1]!obMake("","net.finmath.marketdata.model.curves.DiscountCurveFromForwardCurve",'Rate Curve Data'!$E$17),"getDiscountFactor",[1]!obMake("","double",B45)))</f>
        <v>0.67969076724519917</v>
      </c>
      <c r="H45" s="60">
        <f>[1]!OBGET([1]!OBCALL("",LIBORMarketModel!$I$10,"getDiscountFactor",[1]!obMake("","double",B45)))</f>
        <v>0.59386608136730257</v>
      </c>
      <c r="I45" s="66">
        <f t="shared" si="3"/>
        <v>-8.5824685877896489E-2</v>
      </c>
      <c r="J45" s="66">
        <f t="shared" si="4"/>
        <v>0</v>
      </c>
    </row>
    <row r="46" spans="2:10" ht="13.15" customHeight="1" x14ac:dyDescent="0.25">
      <c r="B46" s="34">
        <f t="shared" si="5"/>
        <v>18</v>
      </c>
      <c r="C46" s="60"/>
      <c r="D46" s="41" t="str">
        <f>[1]!obMake("mcBond"&amp;ROW(),obLibs&amp;"net.finmath.montecarlo.interestrate.products.Bond",[1]!obMake("","double",B46))</f>
        <v>mcBond46 
[73475]</v>
      </c>
      <c r="E46" s="64" t="str">
        <f>[1]!OBRUN("mcBond value "&amp;ROW(),D46,"getValue",LIBORMarketModel!$M$28)</f>
        <v>mcBond value 46 
[77303]</v>
      </c>
      <c r="F46" s="65">
        <f>[1]!OBGET([1]!OBSYNC(E46,E$11:E$511))</f>
        <v>0.58508973533724395</v>
      </c>
      <c r="G46" s="60">
        <f>[1]!OBGET([1]!OBCALL("",[1]!obMake("","net.finmath.marketdata.model.curves.DiscountCurveFromForwardCurve",'Rate Curve Data'!$E$17),"getDiscountFactor",[1]!obMake("","double",B46)))</f>
        <v>0.67150924688855884</v>
      </c>
      <c r="H46" s="60">
        <f>[1]!OBGET([1]!OBCALL("",LIBORMarketModel!$I$10,"getDiscountFactor",[1]!obMake("","double",B46)))</f>
        <v>0.58508973533724395</v>
      </c>
      <c r="I46" s="66">
        <f t="shared" si="3"/>
        <v>-8.6419511551314887E-2</v>
      </c>
      <c r="J46" s="66">
        <f t="shared" si="4"/>
        <v>0</v>
      </c>
    </row>
    <row r="47" spans="2:10" ht="13.15" customHeight="1" x14ac:dyDescent="0.25">
      <c r="B47" s="34">
        <f t="shared" si="5"/>
        <v>18.5</v>
      </c>
      <c r="C47" s="60"/>
      <c r="D47" s="41" t="str">
        <f>[1]!obMake("mcBond"&amp;ROW(),obLibs&amp;"net.finmath.montecarlo.interestrate.products.Bond",[1]!obMake("","double",B47))</f>
        <v>mcBond47 
[73673]</v>
      </c>
      <c r="E47" s="64" t="str">
        <f>[1]!OBRUN("mcBond value "&amp;ROW(),D47,"getValue",LIBORMarketModel!$M$28)</f>
        <v>mcBond value 47 
[77293]</v>
      </c>
      <c r="F47" s="65">
        <f>[1]!OBGET([1]!OBSYNC(E47,E$11:E$511))</f>
        <v>0.57644308900221086</v>
      </c>
      <c r="G47" s="60">
        <f>[1]!OBGET([1]!OBCALL("",[1]!obMake("","net.finmath.marketdata.model.curves.DiscountCurveFromForwardCurve",'Rate Curve Data'!$E$17),"getDiscountFactor",[1]!obMake("","double",B47)))</f>
        <v>0.66359760418630764</v>
      </c>
      <c r="H47" s="60">
        <f>[1]!OBGET([1]!OBCALL("",LIBORMarketModel!$I$10,"getDiscountFactor",[1]!obMake("","double",B47)))</f>
        <v>0.57644308900221086</v>
      </c>
      <c r="I47" s="66">
        <f t="shared" si="3"/>
        <v>-8.7154515184096781E-2</v>
      </c>
      <c r="J47" s="66">
        <f t="shared" si="4"/>
        <v>0</v>
      </c>
    </row>
    <row r="48" spans="2:10" ht="13.15" customHeight="1" x14ac:dyDescent="0.25">
      <c r="B48" s="34">
        <f t="shared" si="5"/>
        <v>19</v>
      </c>
      <c r="C48" s="60"/>
      <c r="D48" s="41" t="str">
        <f>[1]!obMake("mcBond"&amp;ROW(),obLibs&amp;"net.finmath.montecarlo.interestrate.products.Bond",[1]!obMake("","double",B48))</f>
        <v>mcBond48 
[73072]</v>
      </c>
      <c r="E48" s="64" t="str">
        <f>[1]!OBRUN("mcBond value "&amp;ROW(),D48,"getValue",LIBORMarketModel!$M$28)</f>
        <v>mcBond value 48 
[77322]</v>
      </c>
      <c r="F48" s="65">
        <f>[1]!OBGET([1]!OBSYNC(E48,E$11:E$511))</f>
        <v>0.56792422561794187</v>
      </c>
      <c r="G48" s="60">
        <f>[1]!OBGET([1]!OBCALL("",[1]!obMake("","net.finmath.marketdata.model.curves.DiscountCurveFromForwardCurve",'Rate Curve Data'!$E$17),"getDiscountFactor",[1]!obMake("","double",B48)))</f>
        <v>0.65594863939964387</v>
      </c>
      <c r="H48" s="60">
        <f>[1]!OBGET([1]!OBCALL("",LIBORMarketModel!$I$10,"getDiscountFactor",[1]!obMake("","double",B48)))</f>
        <v>0.56792422561794187</v>
      </c>
      <c r="I48" s="66">
        <f t="shared" si="3"/>
        <v>-8.8024413781702004E-2</v>
      </c>
      <c r="J48" s="66">
        <f t="shared" si="4"/>
        <v>0</v>
      </c>
    </row>
    <row r="49" spans="2:10" ht="13.15" customHeight="1" x14ac:dyDescent="0.25">
      <c r="B49" s="34">
        <f t="shared" si="5"/>
        <v>19.5</v>
      </c>
      <c r="C49" s="60"/>
      <c r="D49" s="41" t="str">
        <f>[1]!obMake("mcBond"&amp;ROW(),obLibs&amp;"net.finmath.montecarlo.interestrate.products.Bond",[1]!obMake("","double",B49))</f>
        <v>mcBond49 
[73506]</v>
      </c>
      <c r="E49" s="64" t="str">
        <f>[1]!OBRUN("mcBond value "&amp;ROW(),D49,"getValue",LIBORMarketModel!$M$28)</f>
        <v>mcBond value 49 
[77300]</v>
      </c>
      <c r="F49" s="65">
        <f>[1]!OBGET([1]!OBSYNC(E49,E$11:E$511))</f>
        <v>0.55953125676644533</v>
      </c>
      <c r="G49" s="60">
        <f>[1]!OBGET([1]!OBCALL("",[1]!obMake("","net.finmath.marketdata.model.curves.DiscountCurveFromForwardCurve",'Rate Curve Data'!$E$17),"getDiscountFactor",[1]!obMake("","double",B49)))</f>
        <v>0.64855543763129164</v>
      </c>
      <c r="H49" s="60">
        <f>[1]!OBGET([1]!OBCALL("",LIBORMarketModel!$I$10,"getDiscountFactor",[1]!obMake("","double",B49)))</f>
        <v>0.55953125676644533</v>
      </c>
      <c r="I49" s="66">
        <f t="shared" si="3"/>
        <v>-8.9024180864846314E-2</v>
      </c>
      <c r="J49" s="66">
        <f t="shared" si="4"/>
        <v>0</v>
      </c>
    </row>
    <row r="50" spans="2:10" ht="13.15" customHeight="1" x14ac:dyDescent="0.25">
      <c r="B50" s="34">
        <f t="shared" si="5"/>
        <v>20</v>
      </c>
      <c r="C50" s="60"/>
      <c r="D50" s="41" t="str">
        <f>[1]!obMake("mcBond"&amp;ROW(),obLibs&amp;"net.finmath.montecarlo.interestrate.products.Bond",[1]!obMake("","double",B50))</f>
        <v>mcBond50 
[73185]</v>
      </c>
      <c r="E50" s="64" t="str">
        <f>[1]!OBRUN("mcBond value "&amp;ROW(),D50,"getValue",LIBORMarketModel!$M$28)</f>
        <v>mcBond value 50 
[77316]</v>
      </c>
      <c r="F50" s="65">
        <f>[1]!OBGET([1]!OBSYNC(E50,E$11:E$511))</f>
        <v>0.55126232193738456</v>
      </c>
      <c r="G50" s="60">
        <f>[1]!OBGET([1]!OBCALL("",[1]!obMake("","net.finmath.marketdata.model.curves.DiscountCurveFromForwardCurve",'Rate Curve Data'!$E$17),"getDiscountFactor",[1]!obMake("","double",B50)))</f>
        <v>0.64141135853648723</v>
      </c>
      <c r="H50" s="60">
        <f>[1]!OBGET([1]!OBCALL("",LIBORMarketModel!$I$10,"getDiscountFactor",[1]!obMake("","double",B50)))</f>
        <v>0.55126232193738456</v>
      </c>
      <c r="I50" s="66">
        <f t="shared" si="3"/>
        <v>-9.0149036599102672E-2</v>
      </c>
      <c r="J50" s="66">
        <f t="shared" si="4"/>
        <v>0</v>
      </c>
    </row>
    <row r="51" spans="2:10" ht="13.15" customHeight="1" x14ac:dyDescent="0.25">
      <c r="B51" s="34">
        <f t="shared" si="5"/>
        <v>20.5</v>
      </c>
      <c r="C51" s="60"/>
      <c r="D51" s="41" t="str">
        <f>[1]!obMake("mcBond"&amp;ROW(),obLibs&amp;"net.finmath.montecarlo.interestrate.products.Bond",[1]!obMake("","double",B51))</f>
        <v>mcBond51 
[73418]</v>
      </c>
      <c r="E51" s="64" t="str">
        <f>[1]!OBRUN("mcBond value "&amp;ROW(),D51,"getValue",LIBORMarketModel!$M$28)</f>
        <v>mcBond value 51 
[77306]</v>
      </c>
      <c r="F51" s="65">
        <f>[1]!OBGET([1]!OBSYNC(E51,E$11:E$511))</f>
        <v>0.54311558811564986</v>
      </c>
      <c r="G51" s="60">
        <f>[1]!OBGET([1]!OBCALL("",[1]!obMake("","net.finmath.marketdata.model.curves.DiscountCurveFromForwardCurve",'Rate Curve Data'!$E$17),"getDiscountFactor",[1]!obMake("","double",B51)))</f>
        <v>0.63442795889358061</v>
      </c>
      <c r="H51" s="60">
        <f>[1]!OBGET([1]!OBCALL("",LIBORMarketModel!$I$10,"getDiscountFactor",[1]!obMake("","double",B51)))</f>
        <v>0.54311558811564986</v>
      </c>
      <c r="I51" s="66">
        <f t="shared" si="3"/>
        <v>-9.1312370777930751E-2</v>
      </c>
      <c r="J51" s="66">
        <f t="shared" si="4"/>
        <v>0</v>
      </c>
    </row>
    <row r="52" spans="2:10" ht="13.15" customHeight="1" x14ac:dyDescent="0.25">
      <c r="B52" s="34">
        <f t="shared" si="5"/>
        <v>21</v>
      </c>
      <c r="C52" s="60"/>
      <c r="D52" s="41" t="str">
        <f>[1]!obMake("mcBond"&amp;ROW(),obLibs&amp;"net.finmath.montecarlo.interestrate.products.Bond",[1]!obMake("","double",B52))</f>
        <v>mcBond52 
[72780]</v>
      </c>
      <c r="E52" s="64" t="str">
        <f>[1]!OBRUN("mcBond value "&amp;ROW(),D52,"getValue",LIBORMarketModel!$M$28)</f>
        <v>mcBond value 52 
[77334]</v>
      </c>
      <c r="F52" s="65">
        <f>[1]!OBGET([1]!OBSYNC(E52,E$11:E$511))</f>
        <v>0.53508924937502456</v>
      </c>
      <c r="G52" s="60">
        <f>[1]!OBGET([1]!OBCALL("",[1]!obMake("","net.finmath.marketdata.model.curves.DiscountCurveFromForwardCurve",'Rate Curve Data'!$E$17),"getDiscountFactor",[1]!obMake("","double",B52)))</f>
        <v>0.62750652035438315</v>
      </c>
      <c r="H52" s="60">
        <f>[1]!OBGET([1]!OBCALL("",LIBORMarketModel!$I$10,"getDiscountFactor",[1]!obMake("","double",B52)))</f>
        <v>0.53508924937502456</v>
      </c>
      <c r="I52" s="66">
        <f t="shared" si="3"/>
        <v>-9.241727097935859E-2</v>
      </c>
      <c r="J52" s="66">
        <f t="shared" si="4"/>
        <v>0</v>
      </c>
    </row>
    <row r="53" spans="2:10" ht="13.15" customHeight="1" x14ac:dyDescent="0.25">
      <c r="B53" s="34">
        <f t="shared" si="5"/>
        <v>21.5</v>
      </c>
      <c r="C53" s="60"/>
      <c r="D53" s="41" t="str">
        <f>[1]!obMake("mcBond"&amp;ROW(),obLibs&amp;"net.finmath.montecarlo.interestrate.products.Bond",[1]!obMake("","double",B53))</f>
        <v>mcBond53 
[73216]</v>
      </c>
      <c r="E53" s="64" t="str">
        <f>[1]!OBRUN("mcBond value "&amp;ROW(),D53,"getValue",LIBORMarketModel!$M$28)</f>
        <v>mcBond value 53 
[77313]</v>
      </c>
      <c r="F53" s="65">
        <f>[1]!OBGET([1]!OBSYNC(E53,E$11:E$511))</f>
        <v>0.52718152647785677</v>
      </c>
      <c r="G53" s="60">
        <f>[1]!OBGET([1]!OBCALL("",[1]!obMake("","net.finmath.marketdata.model.curves.DiscountCurveFromForwardCurve",'Rate Curve Data'!$E$17),"getDiscountFactor",[1]!obMake("","double",B53)))</f>
        <v>0.6206466759604703</v>
      </c>
      <c r="H53" s="60">
        <f>[1]!OBGET([1]!OBCALL("",LIBORMarketModel!$I$10,"getDiscountFactor",[1]!obMake("","double",B53)))</f>
        <v>0.52718152647785677</v>
      </c>
      <c r="I53" s="66">
        <f t="shared" si="3"/>
        <v>-9.346514948261353E-2</v>
      </c>
      <c r="J53" s="66">
        <f t="shared" si="4"/>
        <v>0</v>
      </c>
    </row>
    <row r="54" spans="2:10" ht="13.15" customHeight="1" x14ac:dyDescent="0.25">
      <c r="B54" s="34">
        <f t="shared" si="5"/>
        <v>22</v>
      </c>
      <c r="C54" s="60"/>
      <c r="D54" s="41" t="str">
        <f>[1]!obMake("mcBond"&amp;ROW(),obLibs&amp;"net.finmath.montecarlo.interestrate.products.Bond",[1]!obMake("","double",B54))</f>
        <v>mcBond54 
[72904]</v>
      </c>
      <c r="E54" s="64" t="str">
        <f>[1]!OBRUN("mcBond value "&amp;ROW(),D54,"getValue",LIBORMarketModel!$M$28)</f>
        <v>mcBond value 54 
[77328]</v>
      </c>
      <c r="F54" s="65">
        <f>[1]!OBGET([1]!OBSYNC(E54,E$11:E$511))</f>
        <v>0.51939066648064725</v>
      </c>
      <c r="G54" s="60">
        <f>[1]!OBGET([1]!OBCALL("",[1]!obMake("","net.finmath.marketdata.model.curves.DiscountCurveFromForwardCurve",'Rate Curve Data'!$E$17),"getDiscountFactor",[1]!obMake("","double",B54)))</f>
        <v>0.61384805862988256</v>
      </c>
      <c r="H54" s="60">
        <f>[1]!OBGET([1]!OBCALL("",LIBORMarketModel!$I$10,"getDiscountFactor",[1]!obMake("","double",B54)))</f>
        <v>0.51939066648064725</v>
      </c>
      <c r="I54" s="66">
        <f t="shared" si="3"/>
        <v>-9.445739214923532E-2</v>
      </c>
      <c r="J54" s="66">
        <f t="shared" si="4"/>
        <v>0</v>
      </c>
    </row>
    <row r="55" spans="2:10" ht="13.15" customHeight="1" x14ac:dyDescent="0.25">
      <c r="B55" s="34">
        <f t="shared" si="5"/>
        <v>22.5</v>
      </c>
      <c r="C55" s="60"/>
      <c r="D55" s="41" t="str">
        <f>[1]!obMake("mcBond"&amp;ROW(),obLibs&amp;"net.finmath.montecarlo.interestrate.products.Bond",[1]!obMake("","double",B55))</f>
        <v>mcBond55 
[73132]</v>
      </c>
      <c r="E55" s="64" t="str">
        <f>[1]!OBRUN("mcBond value "&amp;ROW(),D55,"getValue",LIBORMarketModel!$M$28)</f>
        <v>mcBond value 55 
[77319]</v>
      </c>
      <c r="F55" s="65">
        <f>[1]!OBGET([1]!OBSYNC(E55,E$11:E$511))</f>
        <v>0.51171494234546522</v>
      </c>
      <c r="G55" s="60">
        <f>[1]!OBGET([1]!OBCALL("",[1]!obMake("","net.finmath.marketdata.model.curves.DiscountCurveFromForwardCurve",'Rate Curve Data'!$E$17),"getDiscountFactor",[1]!obMake("","double",B55)))</f>
        <v>0.6071103011914043</v>
      </c>
      <c r="H55" s="60">
        <f>[1]!OBGET([1]!OBCALL("",LIBORMarketModel!$I$10,"getDiscountFactor",[1]!obMake("","double",B55)))</f>
        <v>0.51171494234546522</v>
      </c>
      <c r="I55" s="66">
        <f t="shared" si="3"/>
        <v>-9.5395358845939082E-2</v>
      </c>
      <c r="J55" s="66">
        <f t="shared" si="4"/>
        <v>0</v>
      </c>
    </row>
    <row r="56" spans="2:10" ht="13.15" customHeight="1" x14ac:dyDescent="0.25">
      <c r="B56" s="34">
        <f t="shared" si="5"/>
        <v>23</v>
      </c>
      <c r="C56" s="60"/>
      <c r="D56" s="41" t="str">
        <f>[1]!obMake("mcBond"&amp;ROW(),obLibs&amp;"net.finmath.montecarlo.interestrate.products.Bond",[1]!obMake("","double",B56))</f>
        <v>mcBond56 
[73609]</v>
      </c>
      <c r="E56" s="64" t="str">
        <f>[1]!OBRUN("mcBond value "&amp;ROW(),D56,"getValue",LIBORMarketModel!$M$28)</f>
        <v>mcBond value 56 
[77296]</v>
      </c>
      <c r="F56" s="65">
        <f>[1]!OBGET([1]!OBSYNC(E56,E$11:E$511))</f>
        <v>0.50415265255710884</v>
      </c>
      <c r="G56" s="60">
        <f>[1]!OBGET([1]!OBCALL("",[1]!obMake("","net.finmath.marketdata.model.curves.DiscountCurveFromForwardCurve",'Rate Curve Data'!$E$17),"getDiscountFactor",[1]!obMake("","double",B56)))</f>
        <v>0.60043303641847434</v>
      </c>
      <c r="H56" s="60">
        <f>[1]!OBGET([1]!OBCALL("",LIBORMarketModel!$I$10,"getDiscountFactor",[1]!obMake("","double",B56)))</f>
        <v>0.50415265255710873</v>
      </c>
      <c r="I56" s="66">
        <f t="shared" si="3"/>
        <v>-9.6280383861365504E-2</v>
      </c>
      <c r="J56" s="66">
        <f t="shared" si="4"/>
        <v>0</v>
      </c>
    </row>
    <row r="57" spans="2:10" ht="13.15" customHeight="1" x14ac:dyDescent="0.25">
      <c r="B57" s="34">
        <f t="shared" si="5"/>
        <v>23.5</v>
      </c>
      <c r="C57" s="60"/>
      <c r="D57" s="41" t="str">
        <f>[1]!obMake("mcBond"&amp;ROW(),obLibs&amp;"net.finmath.montecarlo.interestrate.products.Bond",[1]!obMake("","double",B57))</f>
        <v>mcBond57 
[72935]</v>
      </c>
      <c r="E57" s="64" t="str">
        <f>[1]!OBRUN("mcBond value "&amp;ROW(),D57,"getValue",LIBORMarketModel!$M$28)</f>
        <v>mcBond value 57 
[77325]</v>
      </c>
      <c r="F57" s="65">
        <f>[1]!OBGET([1]!OBSYNC(E57,E$11:E$511))</f>
        <v>0.49670212074592002</v>
      </c>
      <c r="G57" s="60">
        <f>[1]!OBGET([1]!OBCALL("",[1]!obMake("","net.finmath.marketdata.model.curves.DiscountCurveFromForwardCurve",'Rate Curve Data'!$E$17),"getDiscountFactor",[1]!obMake("","double",B57)))</f>
        <v>0.59381589706273075</v>
      </c>
      <c r="H57" s="60">
        <f>[1]!OBGET([1]!OBCALL("",LIBORMarketModel!$I$10,"getDiscountFactor",[1]!obMake("","double",B57)))</f>
        <v>0.49670212074591996</v>
      </c>
      <c r="I57" s="66">
        <f t="shared" si="3"/>
        <v>-9.7113776316810729E-2</v>
      </c>
      <c r="J57" s="66">
        <f t="shared" si="4"/>
        <v>0</v>
      </c>
    </row>
    <row r="58" spans="2:10" ht="13.15" customHeight="1" x14ac:dyDescent="0.25">
      <c r="B58" s="34">
        <f t="shared" si="5"/>
        <v>24</v>
      </c>
      <c r="C58" s="60"/>
      <c r="D58" s="41" t="str">
        <f>[1]!obMake("mcBond"&amp;ROW(),obLibs&amp;"net.finmath.montecarlo.interestrate.products.Bond",[1]!obMake("","double",B58))</f>
        <v>mcBond58 
[73729]</v>
      </c>
      <c r="E58" s="64" t="str">
        <f>[1]!OBRUN("mcBond value "&amp;ROW(),D58,"getValue",LIBORMarketModel!$M$28)</f>
        <v>mcBond value 58 
[77290]</v>
      </c>
      <c r="F58" s="65">
        <f>[1]!OBGET([1]!OBSYNC(E58,E$11:E$511))</f>
        <v>0.48936169531617735</v>
      </c>
      <c r="G58" s="60">
        <f>[1]!OBGET([1]!OBCALL("",[1]!obMake("","net.finmath.marketdata.model.curves.DiscountCurveFromForwardCurve",'Rate Curve Data'!$E$17),"getDiscountFactor",[1]!obMake("","double",B58)))</f>
        <v>0.58725851588718592</v>
      </c>
      <c r="H58" s="60">
        <f>[1]!OBGET([1]!OBCALL("",LIBORMarketModel!$I$10,"getDiscountFactor",[1]!obMake("","double",B58)))</f>
        <v>0.4893616953161774</v>
      </c>
      <c r="I58" s="66">
        <f t="shared" si="3"/>
        <v>-9.7896820571008569E-2</v>
      </c>
      <c r="J58" s="66">
        <f t="shared" si="4"/>
        <v>0</v>
      </c>
    </row>
    <row r="59" spans="2:10" ht="13.15" customHeight="1" x14ac:dyDescent="0.25">
      <c r="B59" s="34">
        <f t="shared" si="5"/>
        <v>24.5</v>
      </c>
      <c r="C59" s="60"/>
      <c r="D59" s="41" t="str">
        <f>[1]!obMake("mcBond"&amp;ROW(),obLibs&amp;"net.finmath.montecarlo.interestrate.products.Bond",[1]!obMake("","double",B59))</f>
        <v>mcBond59 
[72844]</v>
      </c>
      <c r="E59" s="64" t="str">
        <f>[1]!OBRUN("mcBond value "&amp;ROW(),D59,"getValue",LIBORMarketModel!$M$28)</f>
        <v>mcBond value 59 
[77331]</v>
      </c>
      <c r="F59" s="65">
        <f>[1]!OBGET([1]!OBSYNC(E59,E$11:E$511))</f>
        <v>0.48212974907997785</v>
      </c>
      <c r="G59" s="60">
        <f>[1]!OBGET([1]!OBCALL("",[1]!obMake("","net.finmath.marketdata.model.curves.DiscountCurveFromForwardCurve",'Rate Curve Data'!$E$17),"getDiscountFactor",[1]!obMake("","double",B59)))</f>
        <v>0.58076052569903458</v>
      </c>
      <c r="H59" s="60">
        <f>[1]!OBGET([1]!OBCALL("",LIBORMarketModel!$I$10,"getDiscountFactor",[1]!obMake("","double",B59)))</f>
        <v>0.48212974907997785</v>
      </c>
      <c r="I59" s="66">
        <f t="shared" si="3"/>
        <v>-9.8630776619056726E-2</v>
      </c>
      <c r="J59" s="66">
        <f t="shared" si="4"/>
        <v>0</v>
      </c>
    </row>
    <row r="60" spans="2:10" ht="13.15" customHeight="1" x14ac:dyDescent="0.25">
      <c r="B60" s="34">
        <f t="shared" si="5"/>
        <v>25</v>
      </c>
      <c r="C60" s="60"/>
      <c r="D60" s="41" t="str">
        <f>[1]!obMake("mcBond"&amp;ROW(),obLibs&amp;"net.finmath.montecarlo.interestrate.products.Bond",[1]!obMake("","double",B60))</f>
        <v>mcBond60 
[73356]</v>
      </c>
      <c r="E60" s="64" t="str">
        <f>[1]!OBRUN("mcBond value "&amp;ROW(),D60,"getValue",LIBORMarketModel!$M$28)</f>
        <v>mcBond value 60 
[77310]</v>
      </c>
      <c r="F60" s="65">
        <f>[1]!OBGET([1]!OBSYNC(E60,E$11:E$511))</f>
        <v>0.47500467889652981</v>
      </c>
      <c r="G60" s="60">
        <f>[1]!OBGET([1]!OBCALL("",[1]!obMake("","net.finmath.marketdata.model.curves.DiscountCurveFromForwardCurve",'Rate Curve Data'!$E$17),"getDiscountFactor",[1]!obMake("","double",B60)))</f>
        <v>0.57432155938209206</v>
      </c>
      <c r="H60" s="60">
        <f>[1]!OBGET([1]!OBCALL("",LIBORMarketModel!$I$10,"getDiscountFactor",[1]!obMake("","double",B60)))</f>
        <v>0.47500467889652986</v>
      </c>
      <c r="I60" s="66">
        <f t="shared" si="3"/>
        <v>-9.9316880485562253E-2</v>
      </c>
      <c r="J60" s="66">
        <f t="shared" si="4"/>
        <v>0</v>
      </c>
    </row>
  </sheetData>
  <pageMargins left="0.74791666666666701" right="0.74791666666666701" top="0.98402777777777795" bottom="0.98402777777777795" header="0.51180555555555496" footer="0.51180555555555496"/>
  <pageSetup paperSize="0" scale="0" firstPageNumber="0" orientation="portrait" usePrinterDefaults="0" horizontalDpi="0" verticalDpi="0" copie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V65536"/>
  <sheetViews>
    <sheetView zoomScale="88" zoomScaleNormal="88" workbookViewId="0"/>
  </sheetViews>
  <sheetFormatPr baseColWidth="10" defaultColWidth="8.7265625" defaultRowHeight="12.5" x14ac:dyDescent="0.25"/>
  <cols>
    <col min="1" max="1" width="5" style="14"/>
    <col min="2" max="5" width="15.7265625" style="14"/>
    <col min="6" max="6" width="5" style="14"/>
    <col min="7" max="7" width="15.7265625" style="14"/>
    <col min="8" max="10" width="15.7265625" style="41"/>
    <col min="11" max="256" width="15.7265625" style="14"/>
    <col min="257" max="1025" width="11.54296875"/>
  </cols>
  <sheetData>
    <row r="2" spans="2:16" ht="13.15" customHeight="1" x14ac:dyDescent="0.25">
      <c r="B2" s="16" t="s">
        <v>108</v>
      </c>
    </row>
    <row r="3" spans="2:16" ht="13.15" customHeight="1" x14ac:dyDescent="0.25">
      <c r="B3" s="50"/>
    </row>
    <row r="5" spans="2:16" ht="13.15" customHeight="1" x14ac:dyDescent="0.25">
      <c r="B5" s="20" t="s">
        <v>77</v>
      </c>
      <c r="C5" s="20"/>
      <c r="G5" s="58" t="s">
        <v>109</v>
      </c>
      <c r="H5" s="58"/>
    </row>
    <row r="6" spans="2:16" ht="13.15" customHeight="1" x14ac:dyDescent="0.25">
      <c r="B6" s="41" t="str">
        <f>[1]!OBCALL("short period*",obLibs&amp;"net.finmath.time.TimeDiscretization$ShortPeriodLocation","valueOf",[1]!obMake("","String",C6))</f>
        <v>short period* 
[73767]</v>
      </c>
      <c r="C6" s="41" t="s">
        <v>78</v>
      </c>
      <c r="G6" s="47" t="s">
        <v>110</v>
      </c>
      <c r="H6" s="54">
        <f>AVERAGE(P11:P49)</f>
        <v>-3.2765570893754391E-2</v>
      </c>
      <c r="J6" s="14"/>
    </row>
    <row r="7" spans="2:16" ht="13.15" customHeight="1" x14ac:dyDescent="0.25">
      <c r="B7" s="14" t="s">
        <v>79</v>
      </c>
      <c r="C7" s="55">
        <v>0</v>
      </c>
      <c r="G7" s="47" t="s">
        <v>111</v>
      </c>
      <c r="H7" s="54">
        <f>STDEV(P11:P49)</f>
        <v>3.11554548055499E-2</v>
      </c>
      <c r="J7" s="14"/>
    </row>
    <row r="8" spans="2:16" ht="13.15" customHeight="1" x14ac:dyDescent="0.25">
      <c r="B8" s="14" t="s">
        <v>112</v>
      </c>
      <c r="C8" s="41">
        <v>5</v>
      </c>
      <c r="G8" s="41"/>
      <c r="J8" s="14"/>
    </row>
    <row r="9" spans="2:16" ht="13.15" customHeight="1" x14ac:dyDescent="0.25">
      <c r="C9" s="56"/>
      <c r="G9" s="41"/>
      <c r="J9" s="14"/>
      <c r="M9" s="34" t="s">
        <v>113</v>
      </c>
      <c r="O9" s="34" t="s">
        <v>114</v>
      </c>
    </row>
    <row r="10" spans="2:16" ht="13.15" customHeight="1" x14ac:dyDescent="0.25">
      <c r="B10" s="57" t="s">
        <v>115</v>
      </c>
      <c r="C10" s="57" t="s">
        <v>116</v>
      </c>
      <c r="D10" s="57" t="s">
        <v>86</v>
      </c>
      <c r="E10" s="57" t="s">
        <v>87</v>
      </c>
      <c r="F10" s="34"/>
      <c r="G10" s="58" t="s">
        <v>88</v>
      </c>
      <c r="H10" s="58"/>
      <c r="I10" s="58"/>
      <c r="J10" s="57" t="s">
        <v>117</v>
      </c>
      <c r="K10" s="57" t="s">
        <v>89</v>
      </c>
      <c r="L10" s="57" t="s">
        <v>118</v>
      </c>
      <c r="M10" s="57" t="s">
        <v>119</v>
      </c>
      <c r="O10" s="57" t="s">
        <v>119</v>
      </c>
      <c r="P10" s="57" t="s">
        <v>107</v>
      </c>
    </row>
    <row r="11" spans="2:16" ht="13.15" customHeight="1" x14ac:dyDescent="0.25">
      <c r="B11" s="34">
        <v>0.5</v>
      </c>
      <c r="C11" s="34">
        <f t="shared" ref="C11:C49" si="0">B11+$C$8</f>
        <v>5.5</v>
      </c>
      <c r="D11" s="34">
        <v>1</v>
      </c>
      <c r="E11" s="60">
        <f t="shared" ref="E11:E49" si="1">K11+$C$7</f>
        <v>1.0940823167022325E-2</v>
      </c>
      <c r="F11" s="60"/>
      <c r="G11" s="41" t="str">
        <f>[1]!obMake("swap tenor 1-"&amp;ROW(),obLibs&amp;"net.finmath.time.TimeDiscretization",[1]!obMake("","double",B11),[1]!obMake("","double",C11),[1]!obMake("","double",D11),$B$6)</f>
        <v>swap tenor 1-11 
[75215]</v>
      </c>
      <c r="H11" s="41" t="str">
        <f>[1]!obMake("mcSwaption 1-"&amp;ROW(),"net.finmath.montecarlo.interestrate.products.Swaption",[1]!obMake("","double",B11),G11,[1]!obMake("","double",E11))</f>
        <v>mcSwaption 1-11 
[76445]</v>
      </c>
      <c r="I11" s="64" t="str">
        <f>[1]!OBRUN("mcSwptn price 1-"&amp;ROW(),H11,"getValue",LIBORMarketModel!$M$28)</f>
        <v>mcSwptn price 1-11 
[77254]</v>
      </c>
      <c r="J11" s="65">
        <f>[1]!OBGET([1]!OBSYNC(I11,$I$11:$I$49))</f>
        <v>6.4347712870161614E-3</v>
      </c>
      <c r="K11" s="60">
        <f>[1]!OBGET([1]!OBCALL("","net.finmath.marketdata.products.Swap","getForwardSwapRate",G11,G11,'Rate Curve Data'!$E$17))</f>
        <v>1.0940823167022325E-2</v>
      </c>
      <c r="L11" s="60">
        <f>[1]!OBGET([1]!OBCALL("","net.finmath.marketdata.products.SwapAnnuity","getSwapAnnuity",G11,'Rate Curve Data'!$E$17))</f>
        <v>4.8445038490389578</v>
      </c>
      <c r="M11" s="66">
        <f>[1]!OBGET([1]!OBCALL("swaptionValue",obLibs&amp;"net.finmath.functions.AnalyticFormulas","blackScholesOptionImpliedVolatility",[1]!obMake("","double",K11),[1]!obMake("","double",B11),[1]!obMake("","double",E11),[1]!obMake("","double",L11),[1]!obMake("","double",J11)))</f>
        <v>0.43204101306245607</v>
      </c>
      <c r="O11" s="34" t="e">
        <f>IFERROR([1]!OBGET([1]!OBCALL("",'Swaption Data'!$B$10,"getVolatility",[1]!obMake("","double",B11),[1]!obMake("","double",C11-B11))),NA())</f>
        <v>#N/A</v>
      </c>
      <c r="P11" s="34" t="str">
        <f t="shared" ref="P11:P49" si="2">IF(ISNUMBER(O11),M11-O11,"")</f>
        <v/>
      </c>
    </row>
    <row r="12" spans="2:16" ht="13.15" customHeight="1" x14ac:dyDescent="0.25">
      <c r="B12" s="34">
        <f t="shared" ref="B12:B49" si="3">B11+0.5</f>
        <v>1</v>
      </c>
      <c r="C12" s="34">
        <f t="shared" si="0"/>
        <v>6</v>
      </c>
      <c r="D12" s="34">
        <v>1</v>
      </c>
      <c r="E12" s="60">
        <f t="shared" si="1"/>
        <v>1.2411972635295683E-2</v>
      </c>
      <c r="F12" s="60"/>
      <c r="G12" s="41" t="str">
        <f>[1]!obMake("swap tenor 1-"&amp;ROW(),obLibs&amp;"net.finmath.time.TimeDiscretization",[1]!obMake("","double",B12),[1]!obMake("","double",C12),[1]!obMake("","double",D12),$B$6)</f>
        <v>swap tenor 1-12 
[75255]</v>
      </c>
      <c r="H12" s="41" t="str">
        <f>[1]!obMake("mcSwaption 1-"&amp;ROW(),"net.finmath.montecarlo.interestrate.products.Swaption",[1]!obMake("","double",B12),G12,[1]!obMake("","double",E12))</f>
        <v>mcSwaption 1-12 
[76717]</v>
      </c>
      <c r="I12" s="64" t="str">
        <f>[1]!OBRUN("mcSwptn price 1-"&amp;ROW(),H12,"getValue",LIBORMarketModel!$M$28)</f>
        <v>mcSwptn price 1-12 
[77238]</v>
      </c>
      <c r="J12" s="65">
        <f>[1]!OBGET([1]!OBSYNC(I12,$I$11:$I$49))</f>
        <v>8.71126091531387E-3</v>
      </c>
      <c r="K12" s="60">
        <f>[1]!OBGET([1]!OBCALL("","net.finmath.marketdata.products.Swap","getForwardSwapRate",G12,G12,'Rate Curve Data'!$E$17))</f>
        <v>1.2411972635295683E-2</v>
      </c>
      <c r="L12" s="60">
        <f>[1]!OBGET([1]!OBCALL("","net.finmath.marketdata.products.SwapAnnuity","getSwapAnnuity",G12,'Rate Curve Data'!$E$17))</f>
        <v>4.8106651414885402</v>
      </c>
      <c r="M12" s="66">
        <f>[1]!OBGET([1]!OBCALL("swaptionValue",obLibs&amp;"net.finmath.functions.AnalyticFormulas","blackScholesOptionImpliedVolatility",[1]!obMake("","double",K12),[1]!obMake("","double",B12),[1]!obMake("","double",E12),[1]!obMake("","double",L12),[1]!obMake("","double",J12)))</f>
        <v>0.36776205605769013</v>
      </c>
      <c r="O12" s="34" t="e">
        <f>IFERROR([1]!OBGET([1]!OBCALL("",'Swaption Data'!$B$10,"getVolatility",[1]!obMake("","double",B12),[1]!obMake("","double",C12-B12))),NA())</f>
        <v>#N/A</v>
      </c>
      <c r="P12" s="34" t="str">
        <f t="shared" si="2"/>
        <v/>
      </c>
    </row>
    <row r="13" spans="2:16" ht="13.15" customHeight="1" x14ac:dyDescent="0.25">
      <c r="B13" s="34">
        <f t="shared" si="3"/>
        <v>1.5</v>
      </c>
      <c r="C13" s="34">
        <f t="shared" si="0"/>
        <v>6.5</v>
      </c>
      <c r="D13" s="34">
        <v>1</v>
      </c>
      <c r="E13" s="60">
        <f t="shared" si="1"/>
        <v>1.4053448232095749E-2</v>
      </c>
      <c r="F13" s="60"/>
      <c r="G13" s="41" t="str">
        <f>[1]!obMake("swap tenor 1-"&amp;ROW(),obLibs&amp;"net.finmath.time.TimeDiscretization",[1]!obMake("","double",B13),[1]!obMake("","double",C13),[1]!obMake("","double",D13),$B$6)</f>
        <v>swap tenor 1-13 
[75295]</v>
      </c>
      <c r="H13" s="41" t="str">
        <f>[1]!obMake("mcSwaption 1-"&amp;ROW(),"net.finmath.montecarlo.interestrate.products.Swaption",[1]!obMake("","double",B13),G13,[1]!obMake("","double",E13))</f>
        <v>mcSwaption 1-13 
[76405]</v>
      </c>
      <c r="I13" s="64" t="str">
        <f>[1]!OBRUN("mcSwptn price 1-"&amp;ROW(),H13,"getValue",LIBORMarketModel!$M$28)</f>
        <v>mcSwptn price 1-13 
[77259]</v>
      </c>
      <c r="J13" s="65">
        <f>[1]!OBGET([1]!OBSYNC(I13,$I$11:$I$49))</f>
        <v>1.0635819499179106E-2</v>
      </c>
      <c r="K13" s="60">
        <f>[1]!OBGET([1]!OBCALL("","net.finmath.marketdata.products.Swap","getForwardSwapRate",G13,G13,'Rate Curve Data'!$E$17))</f>
        <v>1.4053448232095749E-2</v>
      </c>
      <c r="L13" s="60">
        <f>[1]!OBGET([1]!OBCALL("","net.finmath.marketdata.products.SwapAnnuity","getSwapAnnuity",G13,'Rate Curve Data'!$E$17))</f>
        <v>4.7731184264089697</v>
      </c>
      <c r="M13" s="66">
        <f>[1]!OBGET([1]!OBCALL("swaptionValue",obLibs&amp;"net.finmath.functions.AnalyticFormulas","blackScholesOptionImpliedVolatility",[1]!obMake("","double",K13),[1]!obMake("","double",B13),[1]!obMake("","double",E13),[1]!obMake("","double",L13),[1]!obMake("","double",J13)))</f>
        <v>0.32667742998990063</v>
      </c>
      <c r="O13" s="34" t="e">
        <f>IFERROR([1]!OBGET([1]!OBCALL("",'Swaption Data'!$B$10,"getVolatility",[1]!obMake("","double",B13),[1]!obMake("","double",C13-B13))),NA())</f>
        <v>#N/A</v>
      </c>
      <c r="P13" s="34" t="str">
        <f t="shared" si="2"/>
        <v/>
      </c>
    </row>
    <row r="14" spans="2:16" ht="13.15" customHeight="1" x14ac:dyDescent="0.25">
      <c r="B14" s="34">
        <f t="shared" si="3"/>
        <v>2</v>
      </c>
      <c r="C14" s="34">
        <f t="shared" si="0"/>
        <v>7</v>
      </c>
      <c r="D14" s="34">
        <v>1</v>
      </c>
      <c r="E14" s="60">
        <f t="shared" si="1"/>
        <v>1.5717894948768185E-2</v>
      </c>
      <c r="F14" s="60"/>
      <c r="G14" s="41" t="str">
        <f>[1]!obMake("swap tenor 1-"&amp;ROW(),obLibs&amp;"net.finmath.time.TimeDiscretization",[1]!obMake("","double",B14),[1]!obMake("","double",C14),[1]!obMake("","double",D14),$B$6)</f>
        <v>swap tenor 1-14 
[75179]</v>
      </c>
      <c r="H14" s="41" t="str">
        <f>[1]!obMake("mcSwaption 1-"&amp;ROW(),"net.finmath.montecarlo.interestrate.products.Swaption",[1]!obMake("","double",B14),G14,[1]!obMake("","double",E14))</f>
        <v>mcSwaption 1-14 
[76585]</v>
      </c>
      <c r="I14" s="64" t="str">
        <f>[1]!OBRUN("mcSwptn price 1-"&amp;ROW(),H14,"getValue",LIBORMarketModel!$M$28)</f>
        <v>mcSwptn price 1-14 
[77242]</v>
      </c>
      <c r="J14" s="65">
        <f>[1]!OBGET([1]!OBSYNC(I14,$I$11:$I$49))</f>
        <v>1.2380196631111036E-2</v>
      </c>
      <c r="K14" s="60">
        <f>[1]!OBGET([1]!OBCALL("","net.finmath.marketdata.products.Swap","getForwardSwapRate",G14,G14,'Rate Curve Data'!$E$17))</f>
        <v>1.5717894948768185E-2</v>
      </c>
      <c r="L14" s="60">
        <f>[1]!OBGET([1]!OBCALL("","net.finmath.marketdata.products.SwapAnnuity","getSwapAnnuity",G14,'Rate Curve Data'!$E$17))</f>
        <v>4.7318942714592822</v>
      </c>
      <c r="M14" s="66">
        <f>[1]!OBGET([1]!OBCALL("swaptionValue",obLibs&amp;"net.finmath.functions.AnalyticFormulas","blackScholesOptionImpliedVolatility",[1]!obMake("","double",K14),[1]!obMake("","double",B14),[1]!obMake("","double",E14),[1]!obMake("","double",L14),[1]!obMake("","double",J14)))</f>
        <v>0.29720802297808013</v>
      </c>
      <c r="O14" s="34">
        <f>IFERROR([1]!OBGET([1]!OBCALL("",'Swaption Data'!$B$10,"getVolatility",[1]!obMake("","double",B14),[1]!obMake("","double",C14-B14))),NA())</f>
        <v>0.38100000000000001</v>
      </c>
      <c r="P14" s="54">
        <f t="shared" si="2"/>
        <v>-8.3791977021919872E-2</v>
      </c>
    </row>
    <row r="15" spans="2:16" ht="13.15" customHeight="1" x14ac:dyDescent="0.25">
      <c r="B15" s="34">
        <f t="shared" si="3"/>
        <v>2.5</v>
      </c>
      <c r="C15" s="34">
        <f t="shared" si="0"/>
        <v>7.5</v>
      </c>
      <c r="D15" s="34">
        <v>1</v>
      </c>
      <c r="E15" s="60">
        <f t="shared" si="1"/>
        <v>1.7410613974969808E-2</v>
      </c>
      <c r="F15" s="60"/>
      <c r="G15" s="41" t="str">
        <f>[1]!obMake("swap tenor 1-"&amp;ROW(),obLibs&amp;"net.finmath.time.TimeDiscretization",[1]!obMake("","double",B15),[1]!obMake("","double",C15),[1]!obMake("","double",D15),$B$6)</f>
        <v>swap tenor 1-15 
[75219]</v>
      </c>
      <c r="H15" s="41" t="str">
        <f>[1]!obMake("mcSwaption 1-"&amp;ROW(),"net.finmath.montecarlo.interestrate.products.Swaption",[1]!obMake("","double",B15),G15,[1]!obMake("","double",E15))</f>
        <v>mcSwaption 1-15 
[76193]</v>
      </c>
      <c r="I15" s="64" t="str">
        <f>[1]!OBRUN("mcSwptn price 1-"&amp;ROW(),H15,"getValue",LIBORMarketModel!$M$28)</f>
        <v>mcSwptn price 1-15 
[77264]</v>
      </c>
      <c r="J15" s="65">
        <f>[1]!OBGET([1]!OBSYNC(I15,$I$11:$I$49))</f>
        <v>1.439463657339758E-2</v>
      </c>
      <c r="K15" s="60">
        <f>[1]!OBGET([1]!OBCALL("","net.finmath.marketdata.products.Swap","getForwardSwapRate",G15,G15,'Rate Curve Data'!$E$17))</f>
        <v>1.7410613974969808E-2</v>
      </c>
      <c r="L15" s="60">
        <f>[1]!OBGET([1]!OBCALL("","net.finmath.marketdata.products.SwapAnnuity","getSwapAnnuity",G15,'Rate Curve Data'!$E$17))</f>
        <v>4.6872258544292045</v>
      </c>
      <c r="M15" s="66">
        <f>[1]!OBGET([1]!OBCALL("swaptionValue",obLibs&amp;"net.finmath.functions.AnalyticFormulas","blackScholesOptionImpliedVolatility",[1]!obMake("","double",K15),[1]!obMake("","double",B15),[1]!obMake("","double",E15),[1]!obMake("","double",L15),[1]!obMake("","double",J15)))</f>
        <v>0.28195197123843457</v>
      </c>
      <c r="O15" s="34" t="e">
        <f>IFERROR([1]!OBGET([1]!OBCALL("",'Swaption Data'!$B$10,"getVolatility",[1]!obMake("","double",B15),[1]!obMake("","double",C15-B15))),NA())</f>
        <v>#N/A</v>
      </c>
      <c r="P15" s="34" t="str">
        <f t="shared" si="2"/>
        <v/>
      </c>
    </row>
    <row r="16" spans="2:16" ht="13.15" customHeight="1" x14ac:dyDescent="0.25">
      <c r="B16" s="34">
        <f t="shared" si="3"/>
        <v>3</v>
      </c>
      <c r="C16" s="34">
        <f t="shared" si="0"/>
        <v>8</v>
      </c>
      <c r="D16" s="34">
        <v>1</v>
      </c>
      <c r="E16" s="60">
        <f t="shared" si="1"/>
        <v>1.9048829089016853E-2</v>
      </c>
      <c r="F16" s="60"/>
      <c r="G16" s="41" t="str">
        <f>[1]!obMake("swap tenor 1-"&amp;ROW(),obLibs&amp;"net.finmath.time.TimeDiscretization",[1]!obMake("","double",B16),[1]!obMake("","double",C16),[1]!obMake("","double",D16),$B$6)</f>
        <v>swap tenor 1-16 
[75259]</v>
      </c>
      <c r="H16" s="41" t="str">
        <f>[1]!obMake("mcSwaption 1-"&amp;ROW(),"net.finmath.montecarlo.interestrate.products.Swaption",[1]!obMake("","double",B16),G16,[1]!obMake("","double",E16))</f>
        <v>mcSwaption 1-16 
[76545]</v>
      </c>
      <c r="I16" s="64" t="str">
        <f>[1]!OBRUN("mcSwptn price 1-"&amp;ROW(),H16,"getValue",LIBORMarketModel!$M$28)</f>
        <v>mcSwptn price 1-16 
[77247]</v>
      </c>
      <c r="J16" s="65">
        <f>[1]!OBGET([1]!OBSYNC(I16,$I$11:$I$49))</f>
        <v>1.6335463314163953E-2</v>
      </c>
      <c r="K16" s="60">
        <f>[1]!OBGET([1]!OBCALL("","net.finmath.marketdata.products.Swap","getForwardSwapRate",G16,G16,'Rate Curve Data'!$E$17))</f>
        <v>1.9048829089016853E-2</v>
      </c>
      <c r="L16" s="60">
        <f>[1]!OBGET([1]!OBCALL("","net.finmath.marketdata.products.SwapAnnuity","getSwapAnnuity",G16,'Rate Curve Data'!$E$17))</f>
        <v>4.6393535024635355</v>
      </c>
      <c r="M16" s="66">
        <f>[1]!OBGET([1]!OBCALL("swaptionValue",obLibs&amp;"net.finmath.functions.AnalyticFormulas","blackScholesOptionImpliedVolatility",[1]!obMake("","double",K16),[1]!obMake("","double",B16),[1]!obMake("","double",E16),[1]!obMake("","double",L16),[1]!obMake("","double",J16)))</f>
        <v>0.26994578052945351</v>
      </c>
      <c r="O16" s="34">
        <f>IFERROR([1]!OBGET([1]!OBCALL("",'Swaption Data'!$B$10,"getVolatility",[1]!obMake("","double",B16),[1]!obMake("","double",C16-B16))),NA())</f>
        <v>0.33200000000000002</v>
      </c>
      <c r="P16" s="54">
        <f t="shared" si="2"/>
        <v>-6.2054219470546512E-2</v>
      </c>
    </row>
    <row r="17" spans="2:16" ht="13.15" customHeight="1" x14ac:dyDescent="0.25">
      <c r="B17" s="34">
        <f t="shared" si="3"/>
        <v>3.5</v>
      </c>
      <c r="C17" s="34">
        <f t="shared" si="0"/>
        <v>8.5</v>
      </c>
      <c r="D17" s="34">
        <v>1</v>
      </c>
      <c r="E17" s="60">
        <f t="shared" si="1"/>
        <v>2.0629514231994314E-2</v>
      </c>
      <c r="F17" s="60"/>
      <c r="G17" s="41" t="str">
        <f>[1]!obMake("swap tenor 1-"&amp;ROW(),obLibs&amp;"net.finmath.time.TimeDiscretization",[1]!obMake("","double",B17),[1]!obMake("","double",C17),[1]!obMake("","double",D17),$B$6)</f>
        <v>swap tenor 1-17 
[75299]</v>
      </c>
      <c r="H17" s="41" t="str">
        <f>[1]!obMake("mcSwaption 1-"&amp;ROW(),"net.finmath.montecarlo.interestrate.products.Swaption",[1]!obMake("","double",B17),G17,[1]!obMake("","double",E17))</f>
        <v>mcSwaption 1-17 
[76153]</v>
      </c>
      <c r="I17" s="64" t="str">
        <f>[1]!OBRUN("mcSwptn price 1-"&amp;ROW(),H17,"getValue",LIBORMarketModel!$M$28)</f>
        <v>mcSwptn price 1-17 
[77269]</v>
      </c>
      <c r="J17" s="65">
        <f>[1]!OBGET([1]!OBSYNC(I17,$I$11:$I$49))</f>
        <v>1.8093908916555726E-2</v>
      </c>
      <c r="K17" s="60">
        <f>[1]!OBGET([1]!OBCALL("","net.finmath.marketdata.products.Swap","getForwardSwapRate",G17,G17,'Rate Curve Data'!$E$17))</f>
        <v>2.0629514231994314E-2</v>
      </c>
      <c r="L17" s="60">
        <f>[1]!OBGET([1]!OBCALL("","net.finmath.marketdata.products.SwapAnnuity","getSwapAnnuity",G17,'Rate Curve Data'!$E$17))</f>
        <v>4.5887223523395608</v>
      </c>
      <c r="M17" s="66">
        <f>[1]!OBGET([1]!OBCALL("swaptionValue",obLibs&amp;"net.finmath.functions.AnalyticFormulas","blackScholesOptionImpliedVolatility",[1]!obMake("","double",K17),[1]!obMake("","double",B17),[1]!obMake("","double",E17),[1]!obMake("","double",L17),[1]!obMake("","double",J17)))</f>
        <v>0.25859875735129273</v>
      </c>
      <c r="O17" s="34" t="e">
        <f>IFERROR([1]!OBGET([1]!OBCALL("",'Swaption Data'!$B$10,"getVolatility",[1]!obMake("","double",B17),[1]!obMake("","double",C17-B17))),NA())</f>
        <v>#N/A</v>
      </c>
      <c r="P17" s="34" t="str">
        <f t="shared" si="2"/>
        <v/>
      </c>
    </row>
    <row r="18" spans="2:16" ht="13.15" customHeight="1" x14ac:dyDescent="0.25">
      <c r="B18" s="34">
        <f t="shared" si="3"/>
        <v>4</v>
      </c>
      <c r="C18" s="34">
        <f t="shared" si="0"/>
        <v>9</v>
      </c>
      <c r="D18" s="34">
        <v>1</v>
      </c>
      <c r="E18" s="60">
        <f t="shared" si="1"/>
        <v>2.2062087203037119E-2</v>
      </c>
      <c r="F18" s="60"/>
      <c r="G18" s="41" t="str">
        <f>[1]!obMake("swap tenor 1-"&amp;ROW(),obLibs&amp;"net.finmath.time.TimeDiscretization",[1]!obMake("","double",B18),[1]!obMake("","double",C18),[1]!obMake("","double",D18),$B$6)</f>
        <v>swap tenor 1-18 
[75183]</v>
      </c>
      <c r="H18" s="41" t="str">
        <f>[1]!obMake("mcSwaption 1-"&amp;ROW(),"net.finmath.montecarlo.interestrate.products.Swaption",[1]!obMake("","double",B18),G18,[1]!obMake("","double",E18))</f>
        <v>mcSwaption 1-18 
[76461]</v>
      </c>
      <c r="I18" s="64" t="str">
        <f>[1]!OBRUN("mcSwptn price 1-"&amp;ROW(),H18,"getValue",LIBORMarketModel!$M$28)</f>
        <v>mcSwptn price 1-18 
[77252]</v>
      </c>
      <c r="J18" s="65">
        <f>[1]!OBGET([1]!OBSYNC(I18,$I$11:$I$49))</f>
        <v>1.9903754720590472E-2</v>
      </c>
      <c r="K18" s="60">
        <f>[1]!OBGET([1]!OBCALL("","net.finmath.marketdata.products.Swap","getForwardSwapRate",G18,G18,'Rate Curve Data'!$E$17))</f>
        <v>2.2062087203037119E-2</v>
      </c>
      <c r="L18" s="60">
        <f>[1]!OBGET([1]!OBCALL("","net.finmath.marketdata.products.SwapAnnuity","getSwapAnnuity",G18,'Rate Curve Data'!$E$17))</f>
        <v>4.535792632491674</v>
      </c>
      <c r="M18" s="66">
        <f>[1]!OBGET([1]!OBCALL("swaptionValue",obLibs&amp;"net.finmath.functions.AnalyticFormulas","blackScholesOptionImpliedVolatility",[1]!obMake("","double",K18),[1]!obMake("","double",B18),[1]!obMake("","double",E18),[1]!obMake("","double",L18),[1]!obMake("","double",J18)))</f>
        <v>0.25192401278215054</v>
      </c>
      <c r="O18" s="34">
        <f>IFERROR([1]!OBGET([1]!OBCALL("",'Swaption Data'!$B$10,"getVolatility",[1]!obMake("","double",B18),[1]!obMake("","double",C18-B18))),NA())</f>
        <v>0.29199999999999998</v>
      </c>
      <c r="P18" s="54">
        <f t="shared" si="2"/>
        <v>-4.007598721784944E-2</v>
      </c>
    </row>
    <row r="19" spans="2:16" ht="13.15" customHeight="1" x14ac:dyDescent="0.25">
      <c r="B19" s="34">
        <f t="shared" si="3"/>
        <v>4.5</v>
      </c>
      <c r="C19" s="34">
        <f t="shared" si="0"/>
        <v>9.5</v>
      </c>
      <c r="D19" s="34">
        <v>1</v>
      </c>
      <c r="E19" s="60">
        <f t="shared" si="1"/>
        <v>2.3334871259617404E-2</v>
      </c>
      <c r="F19" s="60"/>
      <c r="G19" s="41" t="str">
        <f>[1]!obMake("swap tenor 1-"&amp;ROW(),obLibs&amp;"net.finmath.time.TimeDiscretization",[1]!obMake("","double",B19),[1]!obMake("","double",C19),[1]!obMake("","double",D19),$B$6)</f>
        <v>swap tenor 1-19 
[75223]</v>
      </c>
      <c r="H19" s="41" t="str">
        <f>[1]!obMake("mcSwaption 1-"&amp;ROW(),"net.finmath.montecarlo.interestrate.products.Swaption",[1]!obMake("","double",B19),G19,[1]!obMake("","double",E19))</f>
        <v>mcSwaption 1-19 
[76818]</v>
      </c>
      <c r="I19" s="64" t="str">
        <f>[1]!OBRUN("mcSwptn price 1-"&amp;ROW(),H19,"getValue",LIBORMarketModel!$M$28)</f>
        <v>mcSwptn price 1-19 
[77233]</v>
      </c>
      <c r="J19" s="65">
        <f>[1]!OBGET([1]!OBSYNC(I19,$I$11:$I$49))</f>
        <v>2.0961429589342054E-2</v>
      </c>
      <c r="K19" s="60">
        <f>[1]!OBGET([1]!OBCALL("","net.finmath.marketdata.products.Swap","getForwardSwapRate",G19,G19,'Rate Curve Data'!$E$17))</f>
        <v>2.3334871259617404E-2</v>
      </c>
      <c r="L19" s="60">
        <f>[1]!OBGET([1]!OBCALL("","net.finmath.marketdata.products.SwapAnnuity","getSwapAnnuity",G19,'Rate Curve Data'!$E$17))</f>
        <v>4.4809926315261492</v>
      </c>
      <c r="M19" s="66">
        <f>[1]!OBGET([1]!OBCALL("swaptionValue",obLibs&amp;"net.finmath.functions.AnalyticFormulas","blackScholesOptionImpliedVolatility",[1]!obMake("","double",K19),[1]!obMake("","double",B19),[1]!obMake("","double",E19),[1]!obMake("","double",L19),[1]!obMake("","double",J19)))</f>
        <v>0.23942688465066489</v>
      </c>
      <c r="O19" s="34" t="e">
        <f>IFERROR([1]!OBGET([1]!OBCALL("",'Swaption Data'!$B$10,"getVolatility",[1]!obMake("","double",B19),[1]!obMake("","double",C19-B19))),NA())</f>
        <v>#N/A</v>
      </c>
      <c r="P19" s="34" t="str">
        <f t="shared" si="2"/>
        <v/>
      </c>
    </row>
    <row r="20" spans="2:16" ht="13.15" customHeight="1" x14ac:dyDescent="0.25">
      <c r="B20" s="34">
        <f t="shared" si="3"/>
        <v>5</v>
      </c>
      <c r="C20" s="34">
        <f t="shared" si="0"/>
        <v>10</v>
      </c>
      <c r="D20" s="34">
        <v>1</v>
      </c>
      <c r="E20" s="60">
        <f t="shared" si="1"/>
        <v>2.4456018909802712E-2</v>
      </c>
      <c r="F20" s="60"/>
      <c r="G20" s="41" t="str">
        <f>[1]!obMake("swap tenor 1-"&amp;ROW(),obLibs&amp;"net.finmath.time.TimeDiscretization",[1]!obMake("","double",B20),[1]!obMake("","double",C20),[1]!obMake("","double",D20),$B$6)</f>
        <v>swap tenor 1-20 
[75263]</v>
      </c>
      <c r="H20" s="41" t="str">
        <f>[1]!obMake("mcSwaption 1-"&amp;ROW(),"net.finmath.montecarlo.interestrate.products.Swaption",[1]!obMake("","double",B20),G20,[1]!obMake("","double",E20))</f>
        <v>mcSwaption 1-20 
[76421]</v>
      </c>
      <c r="I20" s="64" t="str">
        <f>[1]!OBRUN("mcSwptn price 1-"&amp;ROW(),H20,"getValue",LIBORMarketModel!$M$28)</f>
        <v>mcSwptn price 1-20 
[77257]</v>
      </c>
      <c r="J20" s="65">
        <f>[1]!OBGET([1]!OBSYNC(I20,$I$11:$I$49))</f>
        <v>2.255773741117853E-2</v>
      </c>
      <c r="K20" s="60">
        <f>[1]!OBGET([1]!OBCALL("","net.finmath.marketdata.products.Swap","getForwardSwapRate",G20,G20,'Rate Curve Data'!$E$17))</f>
        <v>2.4456018909802712E-2</v>
      </c>
      <c r="L20" s="60">
        <f>[1]!OBGET([1]!OBCALL("","net.finmath.marketdata.products.SwapAnnuity","getSwapAnnuity",G20,'Rate Curve Data'!$E$17))</f>
        <v>4.4247613873617606</v>
      </c>
      <c r="M20" s="66">
        <f>[1]!OBGET([1]!OBCALL("swaptionValue",obLibs&amp;"net.finmath.functions.AnalyticFormulas","blackScholesOptionImpliedVolatility",[1]!obMake("","double",K20),[1]!obMake("","double",B20),[1]!obMake("","double",E20),[1]!obMake("","double",L20),[1]!obMake("","double",J20)))</f>
        <v>0.23640570809785219</v>
      </c>
      <c r="O20" s="34">
        <f>IFERROR([1]!OBGET([1]!OBCALL("",'Swaption Data'!$B$10,"getVolatility",[1]!obMake("","double",B20),[1]!obMake("","double",C20-B20))),NA())</f>
        <v>0.26200000000000001</v>
      </c>
      <c r="P20" s="54">
        <f t="shared" si="2"/>
        <v>-2.559429190214782E-2</v>
      </c>
    </row>
    <row r="21" spans="2:16" ht="13.15" customHeight="1" x14ac:dyDescent="0.25">
      <c r="B21" s="34">
        <f t="shared" si="3"/>
        <v>5.5</v>
      </c>
      <c r="C21" s="34">
        <f t="shared" si="0"/>
        <v>10.5</v>
      </c>
      <c r="D21" s="34">
        <v>1</v>
      </c>
      <c r="E21" s="60">
        <f t="shared" si="1"/>
        <v>2.5414286607052181E-2</v>
      </c>
      <c r="F21" s="60"/>
      <c r="G21" s="41" t="str">
        <f>[1]!obMake("swap tenor 1-"&amp;ROW(),obLibs&amp;"net.finmath.time.TimeDiscretization",[1]!obMake("","double",B21),[1]!obMake("","double",C21),[1]!obMake("","double",D21),$B$6)</f>
        <v>swap tenor 1-21 
[75303]</v>
      </c>
      <c r="H21" s="41" t="str">
        <f>[1]!obMake("mcSwaption 1-"&amp;ROW(),"net.finmath.montecarlo.interestrate.products.Swaption",[1]!obMake("","double",B21),G21,[1]!obMake("","double",E21))</f>
        <v>mcSwaption 1-21 
[76810]</v>
      </c>
      <c r="I21" s="64" t="str">
        <f>[1]!OBRUN("mcSwptn price 1-"&amp;ROW(),H21,"getValue",LIBORMarketModel!$M$28)</f>
        <v>mcSwptn price 1-21 
[77234]</v>
      </c>
      <c r="J21" s="65">
        <f>[1]!OBGET([1]!OBSYNC(I21,$I$11:$I$49))</f>
        <v>2.3247169020158127E-2</v>
      </c>
      <c r="K21" s="60">
        <f>[1]!OBGET([1]!OBCALL("","net.finmath.marketdata.products.Swap","getForwardSwapRate",G21,G21,'Rate Curve Data'!$E$17))</f>
        <v>2.5414286607052181E-2</v>
      </c>
      <c r="L21" s="60">
        <f>[1]!OBGET([1]!OBCALL("","net.finmath.marketdata.products.SwapAnnuity","getSwapAnnuity",G21,'Rate Curve Data'!$E$17))</f>
        <v>4.3674282151822759</v>
      </c>
      <c r="M21" s="66">
        <f>[1]!OBGET([1]!OBCALL("swaptionValue",obLibs&amp;"net.finmath.functions.AnalyticFormulas","blackScholesOptionImpliedVolatility",[1]!obMake("","double",K21),[1]!obMake("","double",B21),[1]!obMake("","double",E21),[1]!obMake("","double",L21),[1]!obMake("","double",J21)))</f>
        <v>0.22649396529290255</v>
      </c>
      <c r="O21" s="34" t="e">
        <f>IFERROR([1]!OBGET([1]!OBCALL("",'Swaption Data'!$B$10,"getVolatility",[1]!obMake("","double",B21),[1]!obMake("","double",C21-B21))),NA())</f>
        <v>#N/A</v>
      </c>
      <c r="P21" s="34" t="str">
        <f t="shared" si="2"/>
        <v/>
      </c>
    </row>
    <row r="22" spans="2:16" ht="13.15" customHeight="1" x14ac:dyDescent="0.25">
      <c r="B22" s="34">
        <f t="shared" si="3"/>
        <v>6</v>
      </c>
      <c r="C22" s="34">
        <f t="shared" si="0"/>
        <v>11</v>
      </c>
      <c r="D22" s="34">
        <v>1</v>
      </c>
      <c r="E22" s="60">
        <f t="shared" si="1"/>
        <v>2.6252860161566652E-2</v>
      </c>
      <c r="F22" s="60"/>
      <c r="G22" s="41" t="str">
        <f>[1]!obMake("swap tenor 1-"&amp;ROW(),obLibs&amp;"net.finmath.time.TimeDiscretization",[1]!obMake("","double",B22),[1]!obMake("","double",C22),[1]!obMake("","double",D22),$B$6)</f>
        <v>swap tenor 1-22 
[75187]</v>
      </c>
      <c r="H22" s="41" t="str">
        <f>[1]!obMake("mcSwaption 1-"&amp;ROW(),"net.finmath.montecarlo.interestrate.products.Swaption",[1]!obMake("","double",B22),G22,[1]!obMake("","double",E22))</f>
        <v>mcSwaption 1-22 
[76209]</v>
      </c>
      <c r="I22" s="64" t="str">
        <f>[1]!OBRUN("mcSwptn price 1-"&amp;ROW(),H22,"getValue",LIBORMarketModel!$M$28)</f>
        <v>mcSwptn price 1-22 
[77262]</v>
      </c>
      <c r="J22" s="65">
        <f>[1]!OBGET([1]!OBSYNC(I22,$I$11:$I$49))</f>
        <v>2.4244798411409547E-2</v>
      </c>
      <c r="K22" s="60">
        <f>[1]!OBGET([1]!OBCALL("","net.finmath.marketdata.products.Swap","getForwardSwapRate",G22,G22,'Rate Curve Data'!$E$17))</f>
        <v>2.6252860161566652E-2</v>
      </c>
      <c r="L22" s="60">
        <f>[1]!OBGET([1]!OBCALL("","net.finmath.marketdata.products.SwapAnnuity","getSwapAnnuity",G22,'Rate Curve Data'!$E$17))</f>
        <v>4.309328848965464</v>
      </c>
      <c r="M22" s="66">
        <f>[1]!OBGET([1]!OBCALL("swaptionValue",obLibs&amp;"net.finmath.functions.AnalyticFormulas","blackScholesOptionImpliedVolatility",[1]!obMake("","double",K22),[1]!obMake("","double",B22),[1]!obMake("","double",E22),[1]!obMake("","double",L22),[1]!obMake("","double",J22)))</f>
        <v>0.22200957963498363</v>
      </c>
      <c r="O22" s="34" t="e">
        <f>IFERROR([1]!OBGET([1]!OBCALL("",'Swaption Data'!$B$10,"getVolatility",[1]!obMake("","double",B22),[1]!obMake("","double",C22-B22))),NA())</f>
        <v>#N/A</v>
      </c>
      <c r="P22" s="34" t="str">
        <f t="shared" si="2"/>
        <v/>
      </c>
    </row>
    <row r="23" spans="2:16" ht="13.15" customHeight="1" x14ac:dyDescent="0.25">
      <c r="B23" s="34">
        <f t="shared" si="3"/>
        <v>6.5</v>
      </c>
      <c r="C23" s="34">
        <f t="shared" si="0"/>
        <v>11.5</v>
      </c>
      <c r="D23" s="34">
        <v>1</v>
      </c>
      <c r="E23" s="60">
        <f t="shared" si="1"/>
        <v>2.6962624430835365E-2</v>
      </c>
      <c r="F23" s="60"/>
      <c r="G23" s="41" t="str">
        <f>[1]!obMake("swap tenor 1-"&amp;ROW(),obLibs&amp;"net.finmath.time.TimeDiscretization",[1]!obMake("","double",B23),[1]!obMake("","double",C23),[1]!obMake("","double",D23),$B$6)</f>
        <v>swap tenor 1-23 
[75227]</v>
      </c>
      <c r="H23" s="41" t="str">
        <f>[1]!obMake("mcSwaption 1-"&amp;ROW(),"net.finmath.montecarlo.interestrate.products.Swaption",[1]!obMake("","double",B23),G23,[1]!obMake("","double",E23))</f>
        <v>mcSwaption 1-23 
[76561]</v>
      </c>
      <c r="I23" s="64" t="str">
        <f>[1]!OBRUN("mcSwptn price 1-"&amp;ROW(),H23,"getValue",LIBORMarketModel!$M$28)</f>
        <v>mcSwptn price 1-23 
[77245]</v>
      </c>
      <c r="J23" s="65">
        <f>[1]!OBGET([1]!OBSYNC(I23,$I$11:$I$49))</f>
        <v>2.5083667182107579E-2</v>
      </c>
      <c r="K23" s="60">
        <f>[1]!OBGET([1]!OBCALL("","net.finmath.marketdata.products.Swap","getForwardSwapRate",G23,G23,'Rate Curve Data'!$E$17))</f>
        <v>2.6962624430835365E-2</v>
      </c>
      <c r="L23" s="60">
        <f>[1]!OBGET([1]!OBCALL("","net.finmath.marketdata.products.SwapAnnuity","getSwapAnnuity",G23,'Rate Curve Data'!$E$17))</f>
        <v>4.2506265403427328</v>
      </c>
      <c r="M23" s="66">
        <f>[1]!OBGET([1]!OBCALL("swaptionValue",obLibs&amp;"net.finmath.functions.AnalyticFormulas","blackScholesOptionImpliedVolatility",[1]!obMake("","double",K23),[1]!obMake("","double",B23),[1]!obMake("","double",E23),[1]!obMake("","double",L23),[1]!obMake("","double",J23)))</f>
        <v>0.217955610687186</v>
      </c>
      <c r="O23" s="34" t="e">
        <f>IFERROR([1]!OBGET([1]!OBCALL("",'Swaption Data'!$B$10,"getVolatility",[1]!obMake("","double",B23),[1]!obMake("","double",C23-B23))),NA())</f>
        <v>#N/A</v>
      </c>
      <c r="P23" s="34" t="str">
        <f t="shared" si="2"/>
        <v/>
      </c>
    </row>
    <row r="24" spans="2:16" ht="13.15" customHeight="1" x14ac:dyDescent="0.25">
      <c r="B24" s="34">
        <f t="shared" si="3"/>
        <v>7</v>
      </c>
      <c r="C24" s="34">
        <f t="shared" si="0"/>
        <v>12</v>
      </c>
      <c r="D24" s="34">
        <v>1</v>
      </c>
      <c r="E24" s="60">
        <f t="shared" si="1"/>
        <v>2.7618874256778253E-2</v>
      </c>
      <c r="F24" s="60"/>
      <c r="G24" s="41" t="str">
        <f>[1]!obMake("swap tenor 1-"&amp;ROW(),obLibs&amp;"net.finmath.time.TimeDiscretization",[1]!obMake("","double",B24),[1]!obMake("","double",C24),[1]!obMake("","double",D24),$B$6)</f>
        <v>swap tenor 1-24 
[75267]</v>
      </c>
      <c r="H24" s="41" t="str">
        <f>[1]!obMake("mcSwaption 1-"&amp;ROW(),"net.finmath.montecarlo.interestrate.products.Swaption",[1]!obMake("","double",B24),G24,[1]!obMake("","double",E24))</f>
        <v>mcSwaption 1-24 
[76169]</v>
      </c>
      <c r="I24" s="64" t="str">
        <f>[1]!OBRUN("mcSwptn price 1-"&amp;ROW(),H24,"getValue",LIBORMarketModel!$M$28)</f>
        <v>mcSwptn price 1-24 
[77267]</v>
      </c>
      <c r="J24" s="65">
        <f>[1]!OBGET([1]!OBSYNC(I24,$I$11:$I$49))</f>
        <v>2.5504451477765675E-2</v>
      </c>
      <c r="K24" s="60">
        <f>[1]!OBGET([1]!OBCALL("","net.finmath.marketdata.products.Swap","getForwardSwapRate",G24,G24,'Rate Curve Data'!$E$17))</f>
        <v>2.7618874256778253E-2</v>
      </c>
      <c r="L24" s="60">
        <f>[1]!OBGET([1]!OBCALL("","net.finmath.marketdata.products.SwapAnnuity","getSwapAnnuity",G24,'Rate Curve Data'!$E$17))</f>
        <v>4.1914864334996791</v>
      </c>
      <c r="M24" s="66">
        <f>[1]!OBGET([1]!OBCALL("swaptionValue",obLibs&amp;"net.finmath.functions.AnalyticFormulas","blackScholesOptionImpliedVolatility",[1]!obMake("","double",K24),[1]!obMake("","double",B24),[1]!obMake("","double",E24),[1]!obMake("","double",L24),[1]!obMake("","double",J24)))</f>
        <v>0.21145461124632098</v>
      </c>
      <c r="O24" s="34">
        <f>IFERROR([1]!OBGET([1]!OBCALL("",'Swaption Data'!$B$10,"getVolatility",[1]!obMake("","double",B24),[1]!obMake("","double",C24-B24))),NA())</f>
        <v>0.216</v>
      </c>
      <c r="P24" s="54">
        <f t="shared" si="2"/>
        <v>-4.5453887536790194E-3</v>
      </c>
    </row>
    <row r="25" spans="2:16" ht="13.15" customHeight="1" x14ac:dyDescent="0.25">
      <c r="B25" s="34">
        <f t="shared" si="3"/>
        <v>7.5</v>
      </c>
      <c r="C25" s="34">
        <f t="shared" si="0"/>
        <v>12.5</v>
      </c>
      <c r="D25" s="34">
        <v>1</v>
      </c>
      <c r="E25" s="60">
        <f t="shared" si="1"/>
        <v>2.821775845086261E-2</v>
      </c>
      <c r="F25" s="60"/>
      <c r="G25" s="41" t="str">
        <f>[1]!obMake("swap tenor 1-"&amp;ROW(),obLibs&amp;"net.finmath.time.TimeDiscretization",[1]!obMake("","double",B25),[1]!obMake("","double",C25),[1]!obMake("","double",D25),$B$6)</f>
        <v>swap tenor 1-25 
[75307]</v>
      </c>
      <c r="H25" s="41" t="str">
        <f>[1]!obMake("mcSwaption 1-"&amp;ROW(),"net.finmath.montecarlo.interestrate.products.Swaption",[1]!obMake("","double",B25),G25,[1]!obMake("","double",E25))</f>
        <v>mcSwaption 1-25 
[76521]</v>
      </c>
      <c r="I25" s="64" t="str">
        <f>[1]!OBRUN("mcSwptn price 1-"&amp;ROW(),H25,"getValue",LIBORMarketModel!$M$28)</f>
        <v>mcSwptn price 1-25 
[77250]</v>
      </c>
      <c r="J25" s="65">
        <f>[1]!OBGET([1]!OBSYNC(I25,$I$11:$I$49))</f>
        <v>2.6147963180809069E-2</v>
      </c>
      <c r="K25" s="60">
        <f>[1]!OBGET([1]!OBCALL("","net.finmath.marketdata.products.Swap","getForwardSwapRate",G25,G25,'Rate Curve Data'!$E$17))</f>
        <v>2.821775845086261E-2</v>
      </c>
      <c r="L25" s="60">
        <f>[1]!OBGET([1]!OBCALL("","net.finmath.marketdata.products.SwapAnnuity","getSwapAnnuity",G25,'Rate Curve Data'!$E$17))</f>
        <v>4.1321582225370372</v>
      </c>
      <c r="M25" s="66">
        <f>[1]!OBGET([1]!OBCALL("swaptionValue",obLibs&amp;"net.finmath.functions.AnalyticFormulas","blackScholesOptionImpliedVolatility",[1]!obMake("","double",K25),[1]!obMake("","double",B25),[1]!obMake("","double",E25),[1]!obMake("","double",L25),[1]!obMake("","double",J25)))</f>
        <v>0.20803659984161815</v>
      </c>
      <c r="O25" s="34" t="e">
        <f>IFERROR([1]!OBGET([1]!OBCALL("",'Swaption Data'!$B$10,"getVolatility",[1]!obMake("","double",B25),[1]!obMake("","double",C25-B25))),NA())</f>
        <v>#N/A</v>
      </c>
      <c r="P25" s="34" t="str">
        <f t="shared" si="2"/>
        <v/>
      </c>
    </row>
    <row r="26" spans="2:16" ht="13.15" customHeight="1" x14ac:dyDescent="0.25">
      <c r="B26" s="34">
        <f t="shared" si="3"/>
        <v>8</v>
      </c>
      <c r="C26" s="34">
        <f t="shared" si="0"/>
        <v>13</v>
      </c>
      <c r="D26" s="34">
        <v>1</v>
      </c>
      <c r="E26" s="60">
        <f t="shared" si="1"/>
        <v>2.8714415104992366E-2</v>
      </c>
      <c r="F26" s="60"/>
      <c r="G26" s="41" t="str">
        <f>[1]!obMake("swap tenor 1-"&amp;ROW(),obLibs&amp;"net.finmath.time.TimeDiscretization",[1]!obMake("","double",B26),[1]!obMake("","double",C26),[1]!obMake("","double",D26),$B$6)</f>
        <v>swap tenor 1-26 
[75191]</v>
      </c>
      <c r="H26" s="41" t="str">
        <f>[1]!obMake("mcSwaption 1-"&amp;ROW(),"net.finmath.montecarlo.interestrate.products.Swaption",[1]!obMake("","double",B26),G26,[1]!obMake("","double",E26))</f>
        <v>mcSwaption 1-26 
[76741]</v>
      </c>
      <c r="I26" s="64" t="str">
        <f>[1]!OBRUN("mcSwptn price 1-"&amp;ROW(),H26,"getValue",LIBORMarketModel!$M$28)</f>
        <v>mcSwptn price 1-26 
[77235]</v>
      </c>
      <c r="J26" s="65">
        <f>[1]!OBGET([1]!OBSYNC(I26,$I$11:$I$49))</f>
        <v>2.7298090206717297E-2</v>
      </c>
      <c r="K26" s="60">
        <f>[1]!OBGET([1]!OBCALL("","net.finmath.marketdata.products.Swap","getForwardSwapRate",G26,G26,'Rate Curve Data'!$E$17))</f>
        <v>2.8714415104992366E-2</v>
      </c>
      <c r="L26" s="60">
        <f>[1]!OBGET([1]!OBCALL("","net.finmath.marketdata.products.SwapAnnuity","getSwapAnnuity",G26,'Rate Curve Data'!$E$17))</f>
        <v>4.0728979403453645</v>
      </c>
      <c r="M26" s="66">
        <f>[1]!OBGET([1]!OBCALL("swaptionValue",obLibs&amp;"net.finmath.functions.AnalyticFormulas","blackScholesOptionImpliedVolatility",[1]!obMake("","double",K26),[1]!obMake("","double",B26),[1]!obMake("","double",E26),[1]!obMake("","double",L26),[1]!obMake("","double",J26)))</f>
        <v>0.20990097210479688</v>
      </c>
      <c r="O26" s="34" t="e">
        <f>IFERROR([1]!OBGET([1]!OBCALL("",'Swaption Data'!$B$10,"getVolatility",[1]!obMake("","double",B26),[1]!obMake("","double",C26-B26))),NA())</f>
        <v>#N/A</v>
      </c>
      <c r="P26" s="34" t="str">
        <f t="shared" si="2"/>
        <v/>
      </c>
    </row>
    <row r="27" spans="2:16" ht="13.15" customHeight="1" x14ac:dyDescent="0.25">
      <c r="B27" s="34">
        <f t="shared" si="3"/>
        <v>8.5</v>
      </c>
      <c r="C27" s="34">
        <f t="shared" si="0"/>
        <v>13.5</v>
      </c>
      <c r="D27" s="34">
        <v>1</v>
      </c>
      <c r="E27" s="60">
        <f t="shared" si="1"/>
        <v>2.9099264797419304E-2</v>
      </c>
      <c r="F27" s="60"/>
      <c r="G27" s="41" t="str">
        <f>[1]!obMake("swap tenor 1-"&amp;ROW(),obLibs&amp;"net.finmath.time.TimeDiscretization",[1]!obMake("","double",B27),[1]!obMake("","double",C27),[1]!obMake("","double",D27),$B$6)</f>
        <v>swap tenor 1-27 
[75231]</v>
      </c>
      <c r="H27" s="41" t="str">
        <f>[1]!obMake("mcSwaption 1-"&amp;ROW(),"net.finmath.montecarlo.interestrate.products.Swaption",[1]!obMake("","double",B27),G27,[1]!obMake("","double",E27))</f>
        <v>mcSwaption 1-27 
[76437]</v>
      </c>
      <c r="I27" s="64" t="str">
        <f>[1]!OBRUN("mcSwptn price 1-"&amp;ROW(),H27,"getValue",LIBORMarketModel!$M$28)</f>
        <v>mcSwptn price 1-27 
[77255]</v>
      </c>
      <c r="J27" s="65">
        <f>[1]!OBGET([1]!OBSYNC(I27,$I$11:$I$49))</f>
        <v>2.76950509536673E-2</v>
      </c>
      <c r="K27" s="60">
        <f>[1]!OBGET([1]!OBCALL("","net.finmath.marketdata.products.Swap","getForwardSwapRate",G27,G27,'Rate Curve Data'!$E$17))</f>
        <v>2.9099264797419304E-2</v>
      </c>
      <c r="L27" s="60">
        <f>[1]!OBGET([1]!OBCALL("","net.finmath.marketdata.products.SwapAnnuity","getSwapAnnuity",G27,'Rate Curve Data'!$E$17))</f>
        <v>4.013967623965577</v>
      </c>
      <c r="M27" s="66">
        <f>[1]!OBGET([1]!OBCALL("swaptionValue",obLibs&amp;"net.finmath.functions.AnalyticFormulas","blackScholesOptionImpliedVolatility",[1]!obMake("","double",K27),[1]!obMake("","double",B27),[1]!obMake("","double",E27),[1]!obMake("","double",L27),[1]!obMake("","double",J27)))</f>
        <v>0.20695442532053177</v>
      </c>
      <c r="O27" s="34" t="e">
        <f>IFERROR([1]!OBGET([1]!OBCALL("",'Swaption Data'!$B$10,"getVolatility",[1]!obMake("","double",B27),[1]!obMake("","double",C27-B27))),NA())</f>
        <v>#N/A</v>
      </c>
      <c r="P27" s="34" t="str">
        <f t="shared" si="2"/>
        <v/>
      </c>
    </row>
    <row r="28" spans="2:16" ht="13.15" customHeight="1" x14ac:dyDescent="0.25">
      <c r="B28" s="34">
        <f t="shared" si="3"/>
        <v>9</v>
      </c>
      <c r="C28" s="34">
        <f t="shared" si="0"/>
        <v>14</v>
      </c>
      <c r="D28" s="34">
        <v>1</v>
      </c>
      <c r="E28" s="60">
        <f t="shared" si="1"/>
        <v>2.9362367900448858E-2</v>
      </c>
      <c r="F28" s="60"/>
      <c r="G28" s="41" t="str">
        <f>[1]!obMake("swap tenor 1-"&amp;ROW(),obLibs&amp;"net.finmath.time.TimeDiscretization",[1]!obMake("","double",B28),[1]!obMake("","double",C28),[1]!obMake("","double",D28),$B$6)</f>
        <v>swap tenor 1-28 
[75271]</v>
      </c>
      <c r="H28" s="41" t="str">
        <f>[1]!obMake("mcSwaption 1-"&amp;ROW(),"net.finmath.montecarlo.interestrate.products.Swaption",[1]!obMake("","double",B28),G28,[1]!obMake("","double",E28))</f>
        <v>mcSwaption 1-28 
[76709]</v>
      </c>
      <c r="I28" s="64" t="str">
        <f>[1]!OBRUN("mcSwptn price 1-"&amp;ROW(),H28,"getValue",LIBORMarketModel!$M$28)</f>
        <v>mcSwptn price 1-28 
[77239]</v>
      </c>
      <c r="J28" s="65">
        <f>[1]!OBGET([1]!OBSYNC(I28,$I$11:$I$49))</f>
        <v>2.8128981125082587E-2</v>
      </c>
      <c r="K28" s="60">
        <f>[1]!OBGET([1]!OBCALL("","net.finmath.marketdata.products.Swap","getForwardSwapRate",G28,G28,'Rate Curve Data'!$E$17))</f>
        <v>2.9362367900448858E-2</v>
      </c>
      <c r="L28" s="60">
        <f>[1]!OBGET([1]!OBCALL("","net.finmath.marketdata.products.SwapAnnuity","getSwapAnnuity",G28,'Rate Curve Data'!$E$17))</f>
        <v>3.9556383265538155</v>
      </c>
      <c r="M28" s="66">
        <f>[1]!OBGET([1]!OBCALL("swaptionValue",obLibs&amp;"net.finmath.functions.AnalyticFormulas","blackScholesOptionImpliedVolatility",[1]!obMake("","double",K28),[1]!obMake("","double",B28),[1]!obMake("","double",E28),[1]!obMake("","double",L28),[1]!obMake("","double",J28)))</f>
        <v>0.20556712802248647</v>
      </c>
      <c r="O28" s="34" t="e">
        <f>IFERROR([1]!OBGET([1]!OBCALL("",'Swaption Data'!$B$10,"getVolatility",[1]!obMake("","double",B28),[1]!obMake("","double",C28-B28))),NA())</f>
        <v>#N/A</v>
      </c>
      <c r="P28" s="34" t="str">
        <f t="shared" si="2"/>
        <v/>
      </c>
    </row>
    <row r="29" spans="2:16" ht="13.15" customHeight="1" x14ac:dyDescent="0.25">
      <c r="B29" s="34">
        <f t="shared" si="3"/>
        <v>9.5</v>
      </c>
      <c r="C29" s="34">
        <f t="shared" si="0"/>
        <v>14.5</v>
      </c>
      <c r="D29" s="34">
        <v>1</v>
      </c>
      <c r="E29" s="60">
        <f t="shared" si="1"/>
        <v>2.9491504904691941E-2</v>
      </c>
      <c r="F29" s="60"/>
      <c r="G29" s="41" t="str">
        <f>[1]!obMake("swap tenor 1-"&amp;ROW(),obLibs&amp;"net.finmath.time.TimeDiscretization",[1]!obMake("","double",B29),[1]!obMake("","double",C29),[1]!obMake("","double",D29),$B$6)</f>
        <v>swap tenor 1-29 
[75311]</v>
      </c>
      <c r="H29" s="41" t="str">
        <f>[1]!obMake("mcSwaption 1-"&amp;ROW(),"net.finmath.montecarlo.interestrate.products.Swaption",[1]!obMake("","double",B29),G29,[1]!obMake("","double",E29))</f>
        <v>mcSwaption 1-29 
[76397]</v>
      </c>
      <c r="I29" s="64" t="str">
        <f>[1]!OBRUN("mcSwptn price 1-"&amp;ROW(),H29,"getValue",LIBORMarketModel!$M$28)</f>
        <v>mcSwptn price 1-29 
[77260]</v>
      </c>
      <c r="J29" s="65">
        <f>[1]!OBGET([1]!OBSYNC(I29,$I$11:$I$49))</f>
        <v>2.8269954748952553E-2</v>
      </c>
      <c r="K29" s="60">
        <f>[1]!OBGET([1]!OBCALL("","net.finmath.marketdata.products.Swap","getForwardSwapRate",G29,G29,'Rate Curve Data'!$E$17))</f>
        <v>2.9491504904691941E-2</v>
      </c>
      <c r="L29" s="60">
        <f>[1]!OBGET([1]!OBCALL("","net.finmath.marketdata.products.SwapAnnuity","getSwapAnnuity",G29,'Rate Curve Data'!$E$17))</f>
        <v>3.8981850952408772</v>
      </c>
      <c r="M29" s="66">
        <f>[1]!OBGET([1]!OBCALL("swaptionValue",obLibs&amp;"net.finmath.functions.AnalyticFormulas","blackScholesOptionImpliedVolatility",[1]!obMake("","double",K29),[1]!obMake("","double",B29),[1]!obMake("","double",E29),[1]!obMake("","double",L29),[1]!obMake("","double",J29)))</f>
        <v>0.20325900507320496</v>
      </c>
      <c r="O29" s="34" t="e">
        <f>IFERROR([1]!OBGET([1]!OBCALL("",'Swaption Data'!$B$10,"getVolatility",[1]!obMake("","double",B29),[1]!obMake("","double",C29-B29))),NA())</f>
        <v>#N/A</v>
      </c>
      <c r="P29" s="34" t="str">
        <f t="shared" si="2"/>
        <v/>
      </c>
    </row>
    <row r="30" spans="2:16" ht="13.15" customHeight="1" x14ac:dyDescent="0.25">
      <c r="B30" s="34">
        <f t="shared" si="3"/>
        <v>10</v>
      </c>
      <c r="C30" s="34">
        <f t="shared" si="0"/>
        <v>15</v>
      </c>
      <c r="D30" s="34">
        <v>1</v>
      </c>
      <c r="E30" s="60">
        <f t="shared" si="1"/>
        <v>2.9476552486581431E-2</v>
      </c>
      <c r="F30" s="60"/>
      <c r="G30" s="41" t="str">
        <f>[1]!obMake("swap tenor 1-"&amp;ROW(),obLibs&amp;"net.finmath.time.TimeDiscretization",[1]!obMake("","double",B30),[1]!obMake("","double",C30),[1]!obMake("","double",D30),$B$6)</f>
        <v>swap tenor 1-30 
[75195]</v>
      </c>
      <c r="H30" s="41" t="str">
        <f>[1]!obMake("mcSwaption 1-"&amp;ROW(),"net.finmath.montecarlo.interestrate.products.Swaption",[1]!obMake("","double",B30),G30,[1]!obMake("","double",E30))</f>
        <v>mcSwaption 1-30 
[76577]</v>
      </c>
      <c r="I30" s="64" t="str">
        <f>[1]!OBRUN("mcSwptn price 1-"&amp;ROW(),H30,"getValue",LIBORMarketModel!$M$28)</f>
        <v>mcSwptn price 1-30 
[77243]</v>
      </c>
      <c r="J30" s="65">
        <f>[1]!OBGET([1]!OBSYNC(I30,$I$11:$I$49))</f>
        <v>2.8292652972244127E-2</v>
      </c>
      <c r="K30" s="60">
        <f>[1]!OBGET([1]!OBCALL("","net.finmath.marketdata.products.Swap","getForwardSwapRate",G30,G30,'Rate Curve Data'!$E$17))</f>
        <v>2.9476552486581431E-2</v>
      </c>
      <c r="L30" s="60">
        <f>[1]!OBGET([1]!OBCALL("","net.finmath.marketdata.products.SwapAnnuity","getSwapAnnuity",G30,'Rate Curve Data'!$E$17))</f>
        <v>3.841893798647853</v>
      </c>
      <c r="M30" s="66">
        <f>[1]!OBGET([1]!OBCALL("swaptionValue",obLibs&amp;"net.finmath.functions.AnalyticFormulas","blackScholesOptionImpliedVolatility",[1]!obMake("","double",K30),[1]!obMake("","double",B30),[1]!obMake("","double",E30),[1]!obMake("","double",L30),[1]!obMake("","double",J30)))</f>
        <v>0.2013868406415554</v>
      </c>
      <c r="O30" s="34">
        <f>IFERROR([1]!OBGET([1]!OBCALL("",'Swaption Data'!$B$10,"getVolatility",[1]!obMake("","double",B30),[1]!obMake("","double",C30-B30))),NA())</f>
        <v>0.215</v>
      </c>
      <c r="P30" s="54">
        <f t="shared" si="2"/>
        <v>-1.3613159358444593E-2</v>
      </c>
    </row>
    <row r="31" spans="2:16" ht="13.15" customHeight="1" x14ac:dyDescent="0.25">
      <c r="B31" s="34">
        <f t="shared" si="3"/>
        <v>10.5</v>
      </c>
      <c r="C31" s="34">
        <f t="shared" si="0"/>
        <v>15.5</v>
      </c>
      <c r="D31" s="34">
        <v>1</v>
      </c>
      <c r="E31" s="60">
        <f t="shared" si="1"/>
        <v>2.9303306086622218E-2</v>
      </c>
      <c r="F31" s="60"/>
      <c r="G31" s="41" t="str">
        <f>[1]!obMake("swap tenor 1-"&amp;ROW(),obLibs&amp;"net.finmath.time.TimeDiscretization",[1]!obMake("","double",B31),[1]!obMake("","double",C31),[1]!obMake("","double",D31),$B$6)</f>
        <v>swap tenor 1-31 
[75235]</v>
      </c>
      <c r="H31" s="41" t="str">
        <f>[1]!obMake("mcSwaption 1-"&amp;ROW(),"net.finmath.montecarlo.interestrate.products.Swaption",[1]!obMake("","double",B31),G31,[1]!obMake("","double",E31))</f>
        <v>mcSwaption 1-31 
[76185]</v>
      </c>
      <c r="I31" s="64" t="str">
        <f>[1]!OBRUN("mcSwptn price 1-"&amp;ROW(),H31,"getValue",LIBORMarketModel!$M$28)</f>
        <v>mcSwptn price 1-31 
[77265]</v>
      </c>
      <c r="J31" s="65">
        <f>[1]!OBGET([1]!OBSYNC(I31,$I$11:$I$49))</f>
        <v>2.7928465572059462E-2</v>
      </c>
      <c r="K31" s="60">
        <f>[1]!OBGET([1]!OBCALL("","net.finmath.marketdata.products.Swap","getForwardSwapRate",G31,G31,'Rate Curve Data'!$E$17))</f>
        <v>2.9303306086622218E-2</v>
      </c>
      <c r="L31" s="60">
        <f>[1]!OBGET([1]!OBCALL("","net.finmath.marketdata.products.SwapAnnuity","getSwapAnnuity",G31,'Rate Curve Data'!$E$17))</f>
        <v>3.7869086979259317</v>
      </c>
      <c r="M31" s="66">
        <f>[1]!OBGET([1]!OBCALL("swaptionValue",obLibs&amp;"net.finmath.functions.AnalyticFormulas","blackScholesOptionImpliedVolatility",[1]!obMake("","double",K31),[1]!obMake("","double",B31),[1]!obMake("","double",E31),[1]!obMake("","double",L31),[1]!obMake("","double",J31)))</f>
        <v>0.19803477476472794</v>
      </c>
      <c r="O31" s="34" t="e">
        <f>IFERROR([1]!OBGET([1]!OBCALL("",'Swaption Data'!$B$10,"getVolatility",[1]!obMake("","double",B31),[1]!obMake("","double",C31-B31))),NA())</f>
        <v>#N/A</v>
      </c>
      <c r="P31" s="34" t="str">
        <f t="shared" si="2"/>
        <v/>
      </c>
    </row>
    <row r="32" spans="2:16" ht="13.15" customHeight="1" x14ac:dyDescent="0.25">
      <c r="B32" s="34">
        <f t="shared" si="3"/>
        <v>11</v>
      </c>
      <c r="C32" s="34">
        <f t="shared" si="0"/>
        <v>16</v>
      </c>
      <c r="D32" s="34">
        <v>1</v>
      </c>
      <c r="E32" s="60">
        <f t="shared" si="1"/>
        <v>2.903866655763029E-2</v>
      </c>
      <c r="F32" s="60"/>
      <c r="G32" s="41" t="str">
        <f>[1]!obMake("swap tenor 1-"&amp;ROW(),obLibs&amp;"net.finmath.time.TimeDiscretization",[1]!obMake("","double",B32),[1]!obMake("","double",C32),[1]!obMake("","double",D32),$B$6)</f>
        <v>swap tenor 1-32 
[75275]</v>
      </c>
      <c r="H32" s="41" t="str">
        <f>[1]!obMake("mcSwaption 1-"&amp;ROW(),"net.finmath.montecarlo.interestrate.products.Swaption",[1]!obMake("","double",B32),G32,[1]!obMake("","double",E32))</f>
        <v>mcSwaption 1-32 
[76537]</v>
      </c>
      <c r="I32" s="64" t="str">
        <f>[1]!OBRUN("mcSwptn price 1-"&amp;ROW(),H32,"getValue",LIBORMarketModel!$M$28)</f>
        <v>mcSwptn price 1-32 
[77248]</v>
      </c>
      <c r="J32" s="65">
        <f>[1]!OBGET([1]!OBSYNC(I32,$I$11:$I$49))</f>
        <v>2.7707240373973933E-2</v>
      </c>
      <c r="K32" s="60">
        <f>[1]!OBGET([1]!OBCALL("","net.finmath.marketdata.products.Swap","getForwardSwapRate",G32,G32,'Rate Curve Data'!$E$17))</f>
        <v>2.903866655763029E-2</v>
      </c>
      <c r="L32" s="60">
        <f>[1]!OBGET([1]!OBCALL("","net.finmath.marketdata.products.SwapAnnuity","getSwapAnnuity",G32,'Rate Curve Data'!$E$17))</f>
        <v>3.7333810807947749</v>
      </c>
      <c r="M32" s="66">
        <f>[1]!OBGET([1]!OBCALL("swaptionValue",obLibs&amp;"net.finmath.functions.AnalyticFormulas","blackScholesOptionImpliedVolatility",[1]!obMake("","double",K32),[1]!obMake("","double",B32),[1]!obMake("","double",E32),[1]!obMake("","double",L32),[1]!obMake("","double",J32)))</f>
        <v>0.19658296470692971</v>
      </c>
      <c r="O32" s="34" t="e">
        <f>IFERROR([1]!OBGET([1]!OBCALL("",'Swaption Data'!$B$10,"getVolatility",[1]!obMake("","double",B32),[1]!obMake("","double",C32-B32))),NA())</f>
        <v>#N/A</v>
      </c>
      <c r="P32" s="34" t="str">
        <f t="shared" si="2"/>
        <v/>
      </c>
    </row>
    <row r="33" spans="2:16" ht="13.15" customHeight="1" x14ac:dyDescent="0.25">
      <c r="B33" s="34">
        <f t="shared" si="3"/>
        <v>11.5</v>
      </c>
      <c r="C33" s="34">
        <f t="shared" si="0"/>
        <v>16.5</v>
      </c>
      <c r="D33" s="34">
        <v>1</v>
      </c>
      <c r="E33" s="60">
        <f t="shared" si="1"/>
        <v>2.8673978549513583E-2</v>
      </c>
      <c r="F33" s="60"/>
      <c r="G33" s="41" t="str">
        <f>[1]!obMake("swap tenor 1-"&amp;ROW(),obLibs&amp;"net.finmath.time.TimeDiscretization",[1]!obMake("","double",B33),[1]!obMake("","double",C33),[1]!obMake("","double",D33),$B$6)</f>
        <v>swap tenor 1-33 
[75315]</v>
      </c>
      <c r="H33" s="41" t="str">
        <f>[1]!obMake("mcSwaption 1-"&amp;ROW(),"net.finmath.montecarlo.interestrate.products.Swaption",[1]!obMake("","double",B33),G33,[1]!obMake("","double",E33))</f>
        <v>mcSwaption 1-33 
[76145]</v>
      </c>
      <c r="I33" s="64" t="str">
        <f>[1]!OBRUN("mcSwptn price 1-"&amp;ROW(),H33,"getValue",LIBORMarketModel!$M$28)</f>
        <v>mcSwptn price 1-33 
[77270]</v>
      </c>
      <c r="J33" s="65">
        <f>[1]!OBGET([1]!OBSYNC(I33,$I$11:$I$49))</f>
        <v>2.7254167376059603E-2</v>
      </c>
      <c r="K33" s="60">
        <f>[1]!OBGET([1]!OBCALL("","net.finmath.marketdata.products.Swap","getForwardSwapRate",G33,G33,'Rate Curve Data'!$E$17))</f>
        <v>2.8673978549513583E-2</v>
      </c>
      <c r="L33" s="60">
        <f>[1]!OBGET([1]!OBCALL("","net.finmath.marketdata.products.SwapAnnuity","getSwapAnnuity",G33,'Rate Curve Data'!$E$17))</f>
        <v>3.6814418785881853</v>
      </c>
      <c r="M33" s="66">
        <f>[1]!OBGET([1]!OBCALL("swaptionValue",obLibs&amp;"net.finmath.functions.AnalyticFormulas","blackScholesOptionImpliedVolatility",[1]!obMake("","double",K33),[1]!obMake("","double",B33),[1]!obMake("","double",E33),[1]!obMake("","double",L33),[1]!obMake("","double",J33)))</f>
        <v>0.19429761052370043</v>
      </c>
      <c r="O33" s="34" t="e">
        <f>IFERROR([1]!OBGET([1]!OBCALL("",'Swaption Data'!$B$10,"getVolatility",[1]!obMake("","double",B33),[1]!obMake("","double",C33-B33))),NA())</f>
        <v>#N/A</v>
      </c>
      <c r="P33" s="34" t="str">
        <f t="shared" si="2"/>
        <v/>
      </c>
    </row>
    <row r="34" spans="2:16" ht="13.15" customHeight="1" x14ac:dyDescent="0.25">
      <c r="B34" s="34">
        <f t="shared" si="3"/>
        <v>12</v>
      </c>
      <c r="C34" s="34">
        <f t="shared" si="0"/>
        <v>17</v>
      </c>
      <c r="D34" s="34">
        <v>1</v>
      </c>
      <c r="E34" s="60">
        <f t="shared" si="1"/>
        <v>2.8215523594194332E-2</v>
      </c>
      <c r="F34" s="60"/>
      <c r="G34" s="41" t="str">
        <f>[1]!obMake("swap tenor 1-"&amp;ROW(),obLibs&amp;"net.finmath.time.TimeDiscretization",[1]!obMake("","double",B34),[1]!obMake("","double",C34),[1]!obMake("","double",D34),$B$6)</f>
        <v>swap tenor 1-34 
[75199]</v>
      </c>
      <c r="H34" s="41" t="str">
        <f>[1]!obMake("mcSwaption 1-"&amp;ROW(),"net.finmath.montecarlo.interestrate.products.Swaption",[1]!obMake("","double",B34),G34,[1]!obMake("","double",E34))</f>
        <v>mcSwaption 1-34 
[76453]</v>
      </c>
      <c r="I34" s="64" t="str">
        <f>[1]!OBRUN("mcSwptn price 1-"&amp;ROW(),H34,"getValue",LIBORMarketModel!$M$28)</f>
        <v>mcSwptn price 1-34 
[77253]</v>
      </c>
      <c r="J34" s="65">
        <f>[1]!OBGET([1]!OBSYNC(I34,$I$11:$I$49))</f>
        <v>2.6675065881627977E-2</v>
      </c>
      <c r="K34" s="60">
        <f>[1]!OBGET([1]!OBCALL("","net.finmath.marketdata.products.Swap","getForwardSwapRate",G34,G34,'Rate Curve Data'!$E$17))</f>
        <v>2.8215523594194332E-2</v>
      </c>
      <c r="L34" s="60">
        <f>[1]!OBGET([1]!OBCALL("","net.finmath.marketdata.products.SwapAnnuity","getSwapAnnuity",G34,'Rate Curve Data'!$E$17))</f>
        <v>3.6312294729134544</v>
      </c>
      <c r="M34" s="66">
        <f>[1]!OBGET([1]!OBCALL("swaptionValue",obLibs&amp;"net.finmath.functions.AnalyticFormulas","blackScholesOptionImpliedVolatility",[1]!obMake("","double",K34),[1]!obMake("","double",B34),[1]!obMake("","double",E34),[1]!obMake("","double",L34),[1]!obMake("","double",J34)))</f>
        <v>0.19186603733304386</v>
      </c>
      <c r="O34" s="34" t="e">
        <f>IFERROR([1]!OBGET([1]!OBCALL("",'Swaption Data'!$B$10,"getVolatility",[1]!obMake("","double",B34),[1]!obMake("","double",C34-B34))),NA())</f>
        <v>#N/A</v>
      </c>
      <c r="P34" s="34" t="str">
        <f t="shared" si="2"/>
        <v/>
      </c>
    </row>
    <row r="35" spans="2:16" ht="13.15" customHeight="1" x14ac:dyDescent="0.25">
      <c r="B35" s="34">
        <f t="shared" si="3"/>
        <v>12.5</v>
      </c>
      <c r="C35" s="34">
        <f t="shared" si="0"/>
        <v>17.5</v>
      </c>
      <c r="D35" s="34">
        <v>1</v>
      </c>
      <c r="E35" s="60">
        <f t="shared" si="1"/>
        <v>2.7654661117392801E-2</v>
      </c>
      <c r="F35" s="60"/>
      <c r="G35" s="41" t="str">
        <f>[1]!obMake("swap tenor 1-"&amp;ROW(),obLibs&amp;"net.finmath.time.TimeDiscretization",[1]!obMake("","double",B35),[1]!obMake("","double",C35),[1]!obMake("","double",D35),$B$6)</f>
        <v>swap tenor 1-35 
[75239]</v>
      </c>
      <c r="H35" s="41" t="str">
        <f>[1]!obMake("mcSwaption 1-"&amp;ROW(),"net.finmath.montecarlo.interestrate.products.Swaption",[1]!obMake("","double",B35),G35,[1]!obMake("","double",E35))</f>
        <v>mcSwaption 1-35 
[76725]</v>
      </c>
      <c r="I35" s="64" t="str">
        <f>[1]!OBRUN("mcSwptn price 1-"&amp;ROW(),H35,"getValue",LIBORMarketModel!$M$28)</f>
        <v>mcSwptn price 1-35 
[77237]</v>
      </c>
      <c r="J35" s="65">
        <f>[1]!OBGET([1]!OBSYNC(I35,$I$11:$I$49))</f>
        <v>2.5733907159262215E-2</v>
      </c>
      <c r="K35" s="60">
        <f>[1]!OBGET([1]!OBCALL("","net.finmath.marketdata.products.Swap","getForwardSwapRate",G35,G35,'Rate Curve Data'!$E$17))</f>
        <v>2.7654661117392801E-2</v>
      </c>
      <c r="L35" s="60">
        <f>[1]!OBGET([1]!OBCALL("","net.finmath.marketdata.products.SwapAnnuity","getSwapAnnuity",G35,'Rate Curve Data'!$E$17))</f>
        <v>3.5826829623109022</v>
      </c>
      <c r="M35" s="66">
        <f>[1]!OBGET([1]!OBCALL("swaptionValue",obLibs&amp;"net.finmath.functions.AnalyticFormulas","blackScholesOptionImpliedVolatility",[1]!obMake("","double",K35),[1]!obMake("","double",B35),[1]!obMake("","double",E35),[1]!obMake("","double",L35),[1]!obMake("","double",J35)))</f>
        <v>0.18752544083033892</v>
      </c>
      <c r="O35" s="34" t="e">
        <f>IFERROR([1]!OBGET([1]!OBCALL("",'Swaption Data'!$B$10,"getVolatility",[1]!obMake("","double",B35),[1]!obMake("","double",C35-B35))),NA())</f>
        <v>#N/A</v>
      </c>
      <c r="P35" s="34" t="str">
        <f t="shared" si="2"/>
        <v/>
      </c>
    </row>
    <row r="36" spans="2:16" ht="13.15" customHeight="1" x14ac:dyDescent="0.25">
      <c r="B36" s="34">
        <f t="shared" si="3"/>
        <v>13</v>
      </c>
      <c r="C36" s="34">
        <f t="shared" si="0"/>
        <v>18</v>
      </c>
      <c r="D36" s="34">
        <v>1</v>
      </c>
      <c r="E36" s="60">
        <f t="shared" si="1"/>
        <v>2.7099475172011875E-2</v>
      </c>
      <c r="F36" s="60"/>
      <c r="G36" s="41" t="str">
        <f>[1]!obMake("swap tenor 1-"&amp;ROW(),obLibs&amp;"net.finmath.time.TimeDiscretization",[1]!obMake("","double",B36),[1]!obMake("","double",C36),[1]!obMake("","double",D36),$B$6)</f>
        <v>swap tenor 1-36 
[75279]</v>
      </c>
      <c r="H36" s="41" t="str">
        <f>[1]!obMake("mcSwaption 1-"&amp;ROW(),"net.finmath.montecarlo.interestrate.products.Swaption",[1]!obMake("","double",B36),G36,[1]!obMake("","double",E36))</f>
        <v>mcSwaption 1-36 
[76413]</v>
      </c>
      <c r="I36" s="64" t="str">
        <f>[1]!OBRUN("mcSwptn price 1-"&amp;ROW(),H36,"getValue",LIBORMarketModel!$M$28)</f>
        <v>mcSwptn price 1-36 
[77258]</v>
      </c>
      <c r="J36" s="65">
        <f>[1]!OBGET([1]!OBSYNC(I36,$I$11:$I$49))</f>
        <v>2.4999695202553757E-2</v>
      </c>
      <c r="K36" s="60">
        <f>[1]!OBGET([1]!OBCALL("","net.finmath.marketdata.products.Swap","getForwardSwapRate",G36,G36,'Rate Curve Data'!$E$17))</f>
        <v>2.7099475172011875E-2</v>
      </c>
      <c r="L36" s="60">
        <f>[1]!OBGET([1]!OBCALL("","net.finmath.marketdata.products.SwapAnnuity","getSwapAnnuity",G36,'Rate Curve Data'!$E$17))</f>
        <v>3.5357428230219847</v>
      </c>
      <c r="M36" s="66">
        <f>[1]!OBGET([1]!OBCALL("swaptionValue",obLibs&amp;"net.finmath.functions.AnalyticFormulas","blackScholesOptionImpliedVolatility",[1]!obMake("","double",K36),[1]!obMake("","double",B36),[1]!obMake("","double",E36),[1]!obMake("","double",L36),[1]!obMake("","double",J36)))</f>
        <v>0.18474878443112253</v>
      </c>
      <c r="O36" s="34" t="e">
        <f>IFERROR([1]!OBGET([1]!OBCALL("",'Swaption Data'!$B$10,"getVolatility",[1]!obMake("","double",B36),[1]!obMake("","double",C36-B36))),NA())</f>
        <v>#N/A</v>
      </c>
      <c r="P36" s="34" t="str">
        <f t="shared" si="2"/>
        <v/>
      </c>
    </row>
    <row r="37" spans="2:16" ht="13.15" customHeight="1" x14ac:dyDescent="0.25">
      <c r="B37" s="34">
        <f t="shared" si="3"/>
        <v>13.5</v>
      </c>
      <c r="C37" s="34">
        <f t="shared" si="0"/>
        <v>18.5</v>
      </c>
      <c r="D37" s="34">
        <v>1</v>
      </c>
      <c r="E37" s="60">
        <f t="shared" si="1"/>
        <v>2.6550648756199762E-2</v>
      </c>
      <c r="F37" s="60"/>
      <c r="G37" s="41" t="str">
        <f>[1]!obMake("swap tenor 1-"&amp;ROW(),obLibs&amp;"net.finmath.time.TimeDiscretization",[1]!obMake("","double",B37),[1]!obMake("","double",C37),[1]!obMake("","double",D37),$B$6)</f>
        <v>swap tenor 1-37 
[75319]</v>
      </c>
      <c r="H37" s="41" t="str">
        <f>[1]!obMake("mcSwaption 1-"&amp;ROW(),"net.finmath.montecarlo.interestrate.products.Swaption",[1]!obMake("","double",B37),G37,[1]!obMake("","double",E37))</f>
        <v>mcSwaption 1-37 
[76693]</v>
      </c>
      <c r="I37" s="64" t="str">
        <f>[1]!OBRUN("mcSwptn price 1-"&amp;ROW(),H37,"getValue",LIBORMarketModel!$M$28)</f>
        <v>mcSwptn price 1-37 
[77241]</v>
      </c>
      <c r="J37" s="65">
        <f>[1]!OBGET([1]!OBSYNC(I37,$I$11:$I$49))</f>
        <v>2.4676812735853228E-2</v>
      </c>
      <c r="K37" s="60">
        <f>[1]!OBGET([1]!OBCALL("","net.finmath.marketdata.products.Swap","getForwardSwapRate",G37,G37,'Rate Curve Data'!$E$17))</f>
        <v>2.6550648756199762E-2</v>
      </c>
      <c r="L37" s="60">
        <f>[1]!OBGET([1]!OBCALL("","net.finmath.marketdata.products.SwapAnnuity","getSwapAnnuity",G37,'Rate Curve Data'!$E$17))</f>
        <v>3.4903529752212368</v>
      </c>
      <c r="M37" s="66">
        <f>[1]!OBGET([1]!OBCALL("swaptionValue",obLibs&amp;"net.finmath.functions.AnalyticFormulas","blackScholesOptionImpliedVolatility",[1]!obMake("","double",K37),[1]!obMake("","double",B37),[1]!obMake("","double",E37),[1]!obMake("","double",L37),[1]!obMake("","double",J37)))</f>
        <v>0.18517391832804006</v>
      </c>
      <c r="O37" s="34" t="e">
        <f>IFERROR([1]!OBGET([1]!OBCALL("",'Swaption Data'!$B$10,"getVolatility",[1]!obMake("","double",B37),[1]!obMake("","double",C37-B37))),NA())</f>
        <v>#N/A</v>
      </c>
      <c r="P37" s="34" t="str">
        <f t="shared" si="2"/>
        <v/>
      </c>
    </row>
    <row r="38" spans="2:16" ht="13.15" customHeight="1" x14ac:dyDescent="0.25">
      <c r="B38" s="34">
        <f t="shared" si="3"/>
        <v>14</v>
      </c>
      <c r="C38" s="34">
        <f t="shared" si="0"/>
        <v>19</v>
      </c>
      <c r="D38" s="34">
        <v>1</v>
      </c>
      <c r="E38" s="60">
        <f t="shared" si="1"/>
        <v>2.6007637665305523E-2</v>
      </c>
      <c r="F38" s="60"/>
      <c r="G38" s="41" t="str">
        <f>[1]!obMake("swap tenor 1-"&amp;ROW(),obLibs&amp;"net.finmath.time.TimeDiscretization",[1]!obMake("","double",B38),[1]!obMake("","double",C38),[1]!obMake("","double",D38),$B$6)</f>
        <v>swap tenor 1-38 
[75203]</v>
      </c>
      <c r="H38" s="41" t="str">
        <f>[1]!obMake("mcSwaption 1-"&amp;ROW(),"net.finmath.montecarlo.interestrate.products.Swaption",[1]!obMake("","double",B38),G38,[1]!obMake("","double",E38))</f>
        <v>mcSwaption 1-38 
[76201]</v>
      </c>
      <c r="I38" s="64" t="str">
        <f>[1]!OBRUN("mcSwptn price 1-"&amp;ROW(),H38,"getValue",LIBORMarketModel!$M$28)</f>
        <v>mcSwptn price 1-38 
[77263]</v>
      </c>
      <c r="J38" s="65">
        <f>[1]!OBGET([1]!OBSYNC(I38,$I$11:$I$49))</f>
        <v>2.4149598221426625E-2</v>
      </c>
      <c r="K38" s="60">
        <f>[1]!OBGET([1]!OBCALL("","net.finmath.marketdata.products.Swap","getForwardSwapRate",G38,G38,'Rate Curve Data'!$E$17))</f>
        <v>2.6007637665305523E-2</v>
      </c>
      <c r="L38" s="60">
        <f>[1]!OBGET([1]!OBCALL("","net.finmath.marketdata.products.SwapAnnuity","getSwapAnnuity",G38,'Rate Curve Data'!$E$17))</f>
        <v>3.4464585060490514</v>
      </c>
      <c r="M38" s="66">
        <f>[1]!OBGET([1]!OBCALL("swaptionValue",obLibs&amp;"net.finmath.functions.AnalyticFormulas","blackScholesOptionImpliedVolatility",[1]!obMake("","double",K38),[1]!obMake("","double",B38),[1]!obMake("","double",E38),[1]!obMake("","double",L38),[1]!obMake("","double",J38)))</f>
        <v>0.18406770902413871</v>
      </c>
      <c r="O38" s="34" t="e">
        <f>IFERROR([1]!OBGET([1]!OBCALL("",'Swaption Data'!$B$10,"getVolatility",[1]!obMake("","double",B38),[1]!obMake("","double",C38-B38))),NA())</f>
        <v>#N/A</v>
      </c>
      <c r="P38" s="34" t="str">
        <f t="shared" si="2"/>
        <v/>
      </c>
    </row>
    <row r="39" spans="2:16" ht="13.15" customHeight="1" x14ac:dyDescent="0.25">
      <c r="B39" s="34">
        <f t="shared" si="3"/>
        <v>14.5</v>
      </c>
      <c r="C39" s="34">
        <f t="shared" si="0"/>
        <v>19.5</v>
      </c>
      <c r="D39" s="34">
        <v>1</v>
      </c>
      <c r="E39" s="60">
        <f t="shared" si="1"/>
        <v>2.5471130144343448E-2</v>
      </c>
      <c r="F39" s="60"/>
      <c r="G39" s="41" t="str">
        <f>[1]!obMake("swap tenor 1-"&amp;ROW(),obLibs&amp;"net.finmath.time.TimeDiscretization",[1]!obMake("","double",B39),[1]!obMake("","double",C39),[1]!obMake("","double",D39),$B$6)</f>
        <v>swap tenor 1-39 
[75243]</v>
      </c>
      <c r="H39" s="41" t="str">
        <f>[1]!obMake("mcSwaption 1-"&amp;ROW(),"net.finmath.montecarlo.interestrate.products.Swaption",[1]!obMake("","double",B39),G39,[1]!obMake("","double",E39))</f>
        <v>mcSwaption 1-39 
[76553]</v>
      </c>
      <c r="I39" s="64" t="str">
        <f>[1]!OBRUN("mcSwptn price 1-"&amp;ROW(),H39,"getValue",LIBORMarketModel!$M$28)</f>
        <v>mcSwptn price 1-39 
[77246]</v>
      </c>
      <c r="J39" s="65">
        <f>[1]!OBGET([1]!OBSYNC(I39,$I$11:$I$49))</f>
        <v>2.375623653529374E-2</v>
      </c>
      <c r="K39" s="60">
        <f>[1]!OBGET([1]!OBCALL("","net.finmath.marketdata.products.Swap","getForwardSwapRate",G39,G39,'Rate Curve Data'!$E$17))</f>
        <v>2.5471130144343448E-2</v>
      </c>
      <c r="L39" s="60">
        <f>[1]!OBGET([1]!OBCALL("","net.finmath.marketdata.products.SwapAnnuity","getSwapAnnuity",G39,'Rate Curve Data'!$E$17))</f>
        <v>3.4040077456585425</v>
      </c>
      <c r="M39" s="66">
        <f>[1]!OBGET([1]!OBCALL("swaptionValue",obLibs&amp;"net.finmath.functions.AnalyticFormulas","blackScholesOptionImpliedVolatility",[1]!obMake("","double",K39),[1]!obMake("","double",B39),[1]!obMake("","double",E39),[1]!obMake("","double",L39),[1]!obMake("","double",J39)))</f>
        <v>0.18406090668214581</v>
      </c>
      <c r="O39" s="34" t="e">
        <f>IFERROR([1]!OBGET([1]!OBCALL("",'Swaption Data'!$B$10,"getVolatility",[1]!obMake("","double",B39),[1]!obMake("","double",C39-B39))),NA())</f>
        <v>#N/A</v>
      </c>
      <c r="P39" s="34" t="str">
        <f t="shared" si="2"/>
        <v/>
      </c>
    </row>
    <row r="40" spans="2:16" ht="13.15" customHeight="1" x14ac:dyDescent="0.25">
      <c r="B40" s="34">
        <f t="shared" si="3"/>
        <v>15</v>
      </c>
      <c r="C40" s="34">
        <f t="shared" si="0"/>
        <v>20</v>
      </c>
      <c r="D40" s="34">
        <v>1</v>
      </c>
      <c r="E40" s="60">
        <f t="shared" si="1"/>
        <v>2.4940555292912576E-2</v>
      </c>
      <c r="F40" s="60"/>
      <c r="G40" s="41" t="str">
        <f>[1]!obMake("swap tenor 1-"&amp;ROW(),obLibs&amp;"net.finmath.time.TimeDiscretization",[1]!obMake("","double",B40),[1]!obMake("","double",C40),[1]!obMake("","double",D40),$B$6)</f>
        <v>swap tenor 1-40 
[75283]</v>
      </c>
      <c r="H40" s="41" t="str">
        <f>[1]!obMake("mcSwaption 1-"&amp;ROW(),"net.finmath.montecarlo.interestrate.products.Swaption",[1]!obMake("","double",B40),G40,[1]!obMake("","double",E40))</f>
        <v>mcSwaption 1-40 
[76161]</v>
      </c>
      <c r="I40" s="64" t="str">
        <f>[1]!OBRUN("mcSwptn price 1-"&amp;ROW(),H40,"getValue",LIBORMarketModel!$M$28)</f>
        <v>mcSwptn price 1-40 
[77268]</v>
      </c>
      <c r="J40" s="65">
        <f>[1]!OBGET([1]!OBSYNC(I40,$I$11:$I$49))</f>
        <v>2.3266845536850236E-2</v>
      </c>
      <c r="K40" s="60">
        <f>[1]!OBGET([1]!OBCALL("","net.finmath.marketdata.products.Swap","getForwardSwapRate",G40,G40,'Rate Curve Data'!$E$17))</f>
        <v>2.4940555292912576E-2</v>
      </c>
      <c r="L40" s="60">
        <f>[1]!OBGET([1]!OBCALL("","net.finmath.marketdata.products.SwapAnnuity","getSwapAnnuity",G40,'Rate Curve Data'!$E$17))</f>
        <v>3.3629499995726446</v>
      </c>
      <c r="M40" s="66">
        <f>[1]!OBGET([1]!OBCALL("swaptionValue",obLibs&amp;"net.finmath.functions.AnalyticFormulas","blackScholesOptionImpliedVolatility",[1]!obMake("","double",K40),[1]!obMake("","double",B40),[1]!obMake("","double",E40),[1]!obMake("","double",L40),[1]!obMake("","double",J40)))</f>
        <v>0.18331602746830652</v>
      </c>
      <c r="O40" s="34">
        <f>IFERROR([1]!OBGET([1]!OBCALL("",'Swaption Data'!$B$10,"getVolatility",[1]!obMake("","double",B40),[1]!obMake("","double",C40-B40))),NA())</f>
        <v>0.183</v>
      </c>
      <c r="P40" s="54">
        <f t="shared" si="2"/>
        <v>3.1602746830652895E-4</v>
      </c>
    </row>
    <row r="41" spans="2:16" ht="13.15" customHeight="1" x14ac:dyDescent="0.25">
      <c r="B41" s="34">
        <f t="shared" si="3"/>
        <v>15.5</v>
      </c>
      <c r="C41" s="34">
        <f t="shared" si="0"/>
        <v>20.5</v>
      </c>
      <c r="D41" s="34">
        <v>1</v>
      </c>
      <c r="E41" s="60">
        <f t="shared" si="1"/>
        <v>2.4416668658634601E-2</v>
      </c>
      <c r="F41" s="60"/>
      <c r="G41" s="41" t="str">
        <f>[1]!obMake("swap tenor 1-"&amp;ROW(),obLibs&amp;"net.finmath.time.TimeDiscretization",[1]!obMake("","double",B41),[1]!obMake("","double",C41),[1]!obMake("","double",D41),$B$6)</f>
        <v>swap tenor 1-41 
[75323]</v>
      </c>
      <c r="H41" s="41" t="str">
        <f>[1]!obMake("mcSwaption 1-"&amp;ROW(),"net.finmath.montecarlo.interestrate.products.Swaption",[1]!obMake("","double",B41),G41,[1]!obMake("","double",E41))</f>
        <v>mcSwaption 1-41 
[76513]</v>
      </c>
      <c r="I41" s="64" t="str">
        <f>[1]!OBRUN("mcSwptn price 1-"&amp;ROW(),H41,"getValue",LIBORMarketModel!$M$28)</f>
        <v>mcSwptn price 1-41 
[77251]</v>
      </c>
      <c r="J41" s="65">
        <f>[1]!OBGET([1]!OBSYNC(I41,$I$11:$I$49))</f>
        <v>2.2944506894917283E-2</v>
      </c>
      <c r="K41" s="60">
        <f>[1]!OBGET([1]!OBCALL("","net.finmath.marketdata.products.Swap","getForwardSwapRate",G41,G41,'Rate Curve Data'!$E$17))</f>
        <v>2.4416668658634601E-2</v>
      </c>
      <c r="L41" s="60">
        <f>[1]!OBGET([1]!OBCALL("","net.finmath.marketdata.products.SwapAnnuity","getSwapAnnuity",G41,'Rate Curve Data'!$E$17))</f>
        <v>3.3231654972057747</v>
      </c>
      <c r="M41" s="66">
        <f>[1]!OBGET([1]!OBCALL("swaptionValue",obLibs&amp;"net.finmath.functions.AnalyticFormulas","blackScholesOptionImpliedVolatility",[1]!obMake("","double",K41),[1]!obMake("","double",B41),[1]!obMake("","double",E41),[1]!obMake("","double",L41),[1]!obMake("","double",J41)))</f>
        <v>0.18398224842312036</v>
      </c>
      <c r="O41" s="34" t="e">
        <f>IFERROR([1]!OBGET([1]!OBCALL("",'Swaption Data'!$B$10,"getVolatility",[1]!obMake("","double",B41),[1]!obMake("","double",C41-B41))),NA())</f>
        <v>#N/A</v>
      </c>
      <c r="P41" s="34" t="str">
        <f t="shared" si="2"/>
        <v/>
      </c>
    </row>
    <row r="42" spans="2:16" ht="13.15" customHeight="1" x14ac:dyDescent="0.25">
      <c r="B42" s="34">
        <f t="shared" si="3"/>
        <v>16</v>
      </c>
      <c r="C42" s="34">
        <f t="shared" si="0"/>
        <v>21</v>
      </c>
      <c r="D42" s="34">
        <v>1</v>
      </c>
      <c r="E42" s="60">
        <f t="shared" si="1"/>
        <v>2.3942861363300656E-2</v>
      </c>
      <c r="F42" s="60"/>
      <c r="G42" s="41" t="str">
        <f>[1]!obMake("swap tenor 1-"&amp;ROW(),obLibs&amp;"net.finmath.time.TimeDiscretization",[1]!obMake("","double",B42),[1]!obMake("","double",C42),[1]!obMake("","double",D42),$B$6)</f>
        <v>swap tenor 1-42 
[75207]</v>
      </c>
      <c r="H42" s="41" t="str">
        <f>[1]!obMake("mcSwaption 1-"&amp;ROW(),"net.finmath.montecarlo.interestrate.products.Swaption",[1]!obMake("","double",B42),G42,[1]!obMake("","double",E42))</f>
        <v>mcSwaption 1-42 
[76733]</v>
      </c>
      <c r="I42" s="64" t="str">
        <f>[1]!OBRUN("mcSwptn price 1-"&amp;ROW(),H42,"getValue",LIBORMarketModel!$M$28)</f>
        <v>mcSwptn price 1-42 
[77236]</v>
      </c>
      <c r="J42" s="65">
        <f>[1]!OBGET([1]!OBSYNC(I42,$I$11:$I$49))</f>
        <v>2.2214833813812652E-2</v>
      </c>
      <c r="K42" s="60">
        <f>[1]!OBGET([1]!OBCALL("","net.finmath.marketdata.products.Swap","getForwardSwapRate",G42,G42,'Rate Curve Data'!$E$17))</f>
        <v>2.3942861363300656E-2</v>
      </c>
      <c r="L42" s="60">
        <f>[1]!OBGET([1]!OBCALL("","net.finmath.marketdata.products.SwapAnnuity","getSwapAnnuity",G42,'Rate Curve Data'!$E$17))</f>
        <v>3.2845254257915721</v>
      </c>
      <c r="M42" s="66">
        <f>[1]!OBGET([1]!OBCALL("swaptionValue",obLibs&amp;"net.finmath.functions.AnalyticFormulas","blackScholesOptionImpliedVolatility",[1]!obMake("","double",K42),[1]!obMake("","double",B42),[1]!obMake("","double",E42),[1]!obMake("","double",L42),[1]!obMake("","double",J42)))</f>
        <v>0.18089052667496794</v>
      </c>
      <c r="O42" s="34" t="e">
        <f>IFERROR([1]!OBGET([1]!OBCALL("",'Swaption Data'!$B$10,"getVolatility",[1]!obMake("","double",B42),[1]!obMake("","double",C42-B42))),NA())</f>
        <v>#N/A</v>
      </c>
      <c r="P42" s="34" t="str">
        <f t="shared" si="2"/>
        <v/>
      </c>
    </row>
    <row r="43" spans="2:16" ht="13.15" customHeight="1" x14ac:dyDescent="0.25">
      <c r="B43" s="34">
        <f t="shared" si="3"/>
        <v>16.5</v>
      </c>
      <c r="C43" s="34">
        <f t="shared" si="0"/>
        <v>21.5</v>
      </c>
      <c r="D43" s="34">
        <v>1</v>
      </c>
      <c r="E43" s="60">
        <f t="shared" si="1"/>
        <v>2.3527869062043849E-2</v>
      </c>
      <c r="F43" s="60"/>
      <c r="G43" s="41" t="str">
        <f>[1]!obMake("swap tenor 1-"&amp;ROW(),obLibs&amp;"net.finmath.time.TimeDiscretization",[1]!obMake("","double",B43),[1]!obMake("","double",C43),[1]!obMake("","double",D43),$B$6)</f>
        <v>swap tenor 1-43 
[75247]</v>
      </c>
      <c r="H43" s="41" t="str">
        <f>[1]!obMake("mcSwaption 1-"&amp;ROW(),"net.finmath.montecarlo.interestrate.products.Swaption",[1]!obMake("","double",B43),G43,[1]!obMake("","double",E43))</f>
        <v>mcSwaption 1-43 
[76429]</v>
      </c>
      <c r="I43" s="64" t="str">
        <f>[1]!OBRUN("mcSwptn price 1-"&amp;ROW(),H43,"getValue",LIBORMarketModel!$M$28)</f>
        <v>mcSwptn price 1-43 
[77256]</v>
      </c>
      <c r="J43" s="65">
        <f>[1]!OBGET([1]!OBSYNC(I43,$I$11:$I$49))</f>
        <v>2.2233410782464335E-2</v>
      </c>
      <c r="K43" s="60">
        <f>[1]!OBGET([1]!OBCALL("","net.finmath.marketdata.products.Swap","getForwardSwapRate",G43,G43,'Rate Curve Data'!$E$17))</f>
        <v>2.3527869062043849E-2</v>
      </c>
      <c r="L43" s="60">
        <f>[1]!OBGET([1]!OBCALL("","net.finmath.marketdata.products.SwapAnnuity","getSwapAnnuity",G43,'Rate Curve Data'!$E$17))</f>
        <v>3.246918443916849</v>
      </c>
      <c r="M43" s="66">
        <f>[1]!OBGET([1]!OBCALL("swaptionValue",obLibs&amp;"net.finmath.functions.AnalyticFormulas","blackScholesOptionImpliedVolatility",[1]!obMake("","double",K43),[1]!obMake("","double",B43),[1]!obMake("","double",E43),[1]!obMake("","double",L43),[1]!obMake("","double",J43)))</f>
        <v>0.1837769243693422</v>
      </c>
      <c r="O43" s="34" t="e">
        <f>IFERROR([1]!OBGET([1]!OBCALL("",'Swaption Data'!$B$10,"getVolatility",[1]!obMake("","double",B43),[1]!obMake("","double",C43-B43))),NA())</f>
        <v>#N/A</v>
      </c>
      <c r="P43" s="34" t="str">
        <f t="shared" si="2"/>
        <v/>
      </c>
    </row>
    <row r="44" spans="2:16" ht="13.15" customHeight="1" x14ac:dyDescent="0.25">
      <c r="B44" s="34">
        <f t="shared" si="3"/>
        <v>17</v>
      </c>
      <c r="C44" s="34">
        <f t="shared" si="0"/>
        <v>22</v>
      </c>
      <c r="D44" s="34">
        <v>1</v>
      </c>
      <c r="E44" s="60">
        <f t="shared" si="1"/>
        <v>2.3164240469813892E-2</v>
      </c>
      <c r="F44" s="60"/>
      <c r="G44" s="41" t="str">
        <f>[1]!obMake("swap tenor 1-"&amp;ROW(),obLibs&amp;"net.finmath.time.TimeDiscretization",[1]!obMake("","double",B44),[1]!obMake("","double",C44),[1]!obMake("","double",D44),$B$6)</f>
        <v>swap tenor 1-44 
[75287]</v>
      </c>
      <c r="H44" s="41" t="str">
        <f>[1]!obMake("mcSwaption 1-"&amp;ROW(),"net.finmath.montecarlo.interestrate.products.Swaption",[1]!obMake("","double",B44),G44,[1]!obMake("","double",E44))</f>
        <v>mcSwaption 1-44 
[76701]</v>
      </c>
      <c r="I44" s="64" t="str">
        <f>[1]!OBRUN("mcSwptn price 1-"&amp;ROW(),H44,"getValue",LIBORMarketModel!$M$28)</f>
        <v>mcSwptn price 1-44 
[77240]</v>
      </c>
      <c r="J44" s="65">
        <f>[1]!OBGET([1]!OBSYNC(I44,$I$11:$I$49))</f>
        <v>2.1858521496348367E-2</v>
      </c>
      <c r="K44" s="60">
        <f>[1]!OBGET([1]!OBCALL("","net.finmath.marketdata.products.Swap","getForwardSwapRate",G44,G44,'Rate Curve Data'!$E$17))</f>
        <v>2.3164240469813892E-2</v>
      </c>
      <c r="L44" s="60">
        <f>[1]!OBGET([1]!OBCALL("","net.finmath.marketdata.products.SwapAnnuity","getSwapAnnuity",G44,'Rate Curve Data'!$E$17))</f>
        <v>3.2102238238089558</v>
      </c>
      <c r="M44" s="66">
        <f>[1]!OBGET([1]!OBCALL("swaptionValue",obLibs&amp;"net.finmath.functions.AnalyticFormulas","blackScholesOptionImpliedVolatility",[1]!obMake("","double",K44),[1]!obMake("","double",B44),[1]!obMake("","double",E44),[1]!obMake("","double",L44),[1]!obMake("","double",J44)))</f>
        <v>0.18294986624735499</v>
      </c>
      <c r="O44" s="34" t="e">
        <f>IFERROR([1]!OBGET([1]!OBCALL("",'Swaption Data'!$B$10,"getVolatility",[1]!obMake("","double",B44),[1]!obMake("","double",C44-B44))),NA())</f>
        <v>#N/A</v>
      </c>
      <c r="P44" s="34" t="str">
        <f t="shared" si="2"/>
        <v/>
      </c>
    </row>
    <row r="45" spans="2:16" ht="13.15" customHeight="1" x14ac:dyDescent="0.25">
      <c r="B45" s="34">
        <f t="shared" si="3"/>
        <v>17.5</v>
      </c>
      <c r="C45" s="34">
        <f t="shared" si="0"/>
        <v>22.5</v>
      </c>
      <c r="D45" s="34">
        <v>1</v>
      </c>
      <c r="E45" s="60">
        <f t="shared" si="1"/>
        <v>2.2860795312887049E-2</v>
      </c>
      <c r="F45" s="60"/>
      <c r="G45" s="41" t="str">
        <f>[1]!obMake("swap tenor 1-"&amp;ROW(),obLibs&amp;"net.finmath.time.TimeDiscretization",[1]!obMake("","double",B45),[1]!obMake("","double",C45),[1]!obMake("","double",D45),$B$6)</f>
        <v>swap tenor 1-45 
[75327]</v>
      </c>
      <c r="H45" s="41" t="str">
        <f>[1]!obMake("mcSwaption 1-"&amp;ROW(),"net.finmath.montecarlo.interestrate.products.Swaption",[1]!obMake("","double",B45),G45,[1]!obMake("","double",E45))</f>
        <v>mcSwaption 1-45 
[76389]</v>
      </c>
      <c r="I45" s="64" t="str">
        <f>[1]!OBRUN("mcSwptn price 1-"&amp;ROW(),H45,"getValue",LIBORMarketModel!$M$28)</f>
        <v>mcSwptn price 1-45 
[77261]</v>
      </c>
      <c r="J45" s="65">
        <f>[1]!OBGET([1]!OBSYNC(I45,$I$11:$I$49))</f>
        <v>2.1589278519231009E-2</v>
      </c>
      <c r="K45" s="60">
        <f>[1]!OBGET([1]!OBCALL("","net.finmath.marketdata.products.Swap","getForwardSwapRate",G45,G45,'Rate Curve Data'!$E$17))</f>
        <v>2.2860795312887049E-2</v>
      </c>
      <c r="L45" s="60">
        <f>[1]!OBGET([1]!OBCALL("","net.finmath.marketdata.products.SwapAnnuity","getSwapAnnuity",G45,'Rate Curve Data'!$E$17))</f>
        <v>3.1743379778630545</v>
      </c>
      <c r="M45" s="66">
        <f>[1]!OBGET([1]!OBCALL("swaptionValue",obLibs&amp;"net.finmath.functions.AnalyticFormulas","blackScholesOptionImpliedVolatility",[1]!obMake("","double",K45),[1]!obMake("","double",B45),[1]!obMake("","double",E45),[1]!obMake("","double",L45),[1]!obMake("","double",J45)))</f>
        <v>0.18260896930548606</v>
      </c>
      <c r="O45" s="34" t="e">
        <f>IFERROR([1]!OBGET([1]!OBCALL("",'Swaption Data'!$B$10,"getVolatility",[1]!obMake("","double",B45),[1]!obMake("","double",C45-B45))),NA())</f>
        <v>#N/A</v>
      </c>
      <c r="P45" s="34" t="str">
        <f t="shared" si="2"/>
        <v/>
      </c>
    </row>
    <row r="46" spans="2:16" ht="13.15" customHeight="1" x14ac:dyDescent="0.25">
      <c r="B46" s="34">
        <f t="shared" si="3"/>
        <v>18</v>
      </c>
      <c r="C46" s="34">
        <f t="shared" si="0"/>
        <v>23</v>
      </c>
      <c r="D46" s="34">
        <v>1</v>
      </c>
      <c r="E46" s="60">
        <f t="shared" si="1"/>
        <v>2.2609818124627101E-2</v>
      </c>
      <c r="F46" s="60"/>
      <c r="G46" s="41" t="str">
        <f>[1]!obMake("swap tenor 1-"&amp;ROW(),obLibs&amp;"net.finmath.time.TimeDiscretization",[1]!obMake("","double",B46),[1]!obMake("","double",C46),[1]!obMake("","double",D46),$B$6)</f>
        <v>swap tenor 1-46 
[75211]</v>
      </c>
      <c r="H46" s="41" t="str">
        <f>[1]!obMake("mcSwaption 1-"&amp;ROW(),"net.finmath.montecarlo.interestrate.products.Swaption",[1]!obMake("","double",B46),G46,[1]!obMake("","double",E46))</f>
        <v>mcSwaption 1-46 
[76569]</v>
      </c>
      <c r="I46" s="64" t="str">
        <f>[1]!OBRUN("mcSwptn price 1-"&amp;ROW(),H46,"getValue",LIBORMarketModel!$M$28)</f>
        <v>mcSwptn price 1-46 
[77244]</v>
      </c>
      <c r="J46" s="65">
        <f>[1]!OBGET([1]!OBSYNC(I46,$I$11:$I$49))</f>
        <v>2.130779475004425E-2</v>
      </c>
      <c r="K46" s="60">
        <f>[1]!OBGET([1]!OBCALL("","net.finmath.marketdata.products.Swap","getForwardSwapRate",G46,G46,'Rate Curve Data'!$E$17))</f>
        <v>2.2609818124627101E-2</v>
      </c>
      <c r="L46" s="60">
        <f>[1]!OBGET([1]!OBCALL("","net.finmath.marketdata.products.SwapAnnuity","getSwapAnnuity",G46,'Rate Curve Data'!$E$17))</f>
        <v>3.1391476133388712</v>
      </c>
      <c r="M46" s="66">
        <f>[1]!OBGET([1]!OBCALL("swaptionValue",obLibs&amp;"net.finmath.functions.AnalyticFormulas","blackScholesOptionImpliedVolatility",[1]!obMake("","double",K46),[1]!obMake("","double",B46),[1]!obMake("","double",E46),[1]!obMake("","double",L46),[1]!obMake("","double",J46)))</f>
        <v>0.18177744866526041</v>
      </c>
      <c r="O46" s="34" t="e">
        <f>IFERROR([1]!OBGET([1]!OBCALL("",'Swaption Data'!$B$10,"getVolatility",[1]!obMake("","double",B46),[1]!obMake("","double",C46-B46))),NA())</f>
        <v>#N/A</v>
      </c>
      <c r="P46" s="34" t="str">
        <f t="shared" si="2"/>
        <v/>
      </c>
    </row>
    <row r="47" spans="2:16" ht="13.15" customHeight="1" x14ac:dyDescent="0.25">
      <c r="B47" s="34">
        <f t="shared" si="3"/>
        <v>18.5</v>
      </c>
      <c r="C47" s="34">
        <f t="shared" si="0"/>
        <v>23.5</v>
      </c>
      <c r="D47" s="34">
        <v>1</v>
      </c>
      <c r="E47" s="60">
        <f t="shared" si="1"/>
        <v>2.2420270679057382E-2</v>
      </c>
      <c r="F47" s="60"/>
      <c r="G47" s="41" t="str">
        <f>[1]!obMake("swap tenor 1-"&amp;ROW(),obLibs&amp;"net.finmath.time.TimeDiscretization",[1]!obMake("","double",B47),[1]!obMake("","double",C47),[1]!obMake("","double",D47),$B$6)</f>
        <v>swap tenor 1-47 
[75251]</v>
      </c>
      <c r="H47" s="41" t="str">
        <f>[1]!obMake("mcSwaption 1-"&amp;ROW(),"net.finmath.montecarlo.interestrate.products.Swaption",[1]!obMake("","double",B47),G47,[1]!obMake("","double",E47))</f>
        <v>mcSwaption 1-47 
[76177]</v>
      </c>
      <c r="I47" s="64" t="str">
        <f>[1]!OBRUN("mcSwptn price 1-"&amp;ROW(),H47,"getValue",LIBORMarketModel!$M$28)</f>
        <v>mcSwptn price 1-47 
[77266]</v>
      </c>
      <c r="J47" s="65">
        <f>[1]!OBGET([1]!OBSYNC(I47,$I$11:$I$49))</f>
        <v>2.1017638542702787E-2</v>
      </c>
      <c r="K47" s="60">
        <f>[1]!OBGET([1]!OBCALL("","net.finmath.marketdata.products.Swap","getForwardSwapRate",G47,G47,'Rate Curve Data'!$E$17))</f>
        <v>2.2420270679057382E-2</v>
      </c>
      <c r="L47" s="60">
        <f>[1]!OBGET([1]!OBCALL("","net.finmath.marketdata.products.SwapAnnuity","getSwapAnnuity",G47,'Rate Curve Data'!$E$17))</f>
        <v>3.1045562707394776</v>
      </c>
      <c r="M47" s="66">
        <f>[1]!OBGET([1]!OBCALL("swaptionValue",obLibs&amp;"net.finmath.functions.AnalyticFormulas","blackScholesOptionImpliedVolatility",[1]!obMake("","double",K47),[1]!obMake("","double",B47),[1]!obMake("","double",E47),[1]!obMake("","double",L47),[1]!obMake("","double",J47)))</f>
        <v>0.18039870529711288</v>
      </c>
      <c r="O47" s="34" t="e">
        <f>IFERROR([1]!OBGET([1]!OBCALL("",'Swaption Data'!$B$10,"getVolatility",[1]!obMake("","double",B47),[1]!obMake("","double",C47-B47))),NA())</f>
        <v>#N/A</v>
      </c>
      <c r="P47" s="34" t="str">
        <f t="shared" si="2"/>
        <v/>
      </c>
    </row>
    <row r="48" spans="2:16" ht="13.15" customHeight="1" x14ac:dyDescent="0.25">
      <c r="B48" s="34">
        <f t="shared" si="3"/>
        <v>19</v>
      </c>
      <c r="C48" s="34">
        <f t="shared" si="0"/>
        <v>24</v>
      </c>
      <c r="D48" s="34">
        <v>1</v>
      </c>
      <c r="E48" s="60">
        <f t="shared" si="1"/>
        <v>2.2284234226243468E-2</v>
      </c>
      <c r="F48" s="60"/>
      <c r="G48" s="41" t="str">
        <f>[1]!obMake("swap tenor 1-"&amp;ROW(),obLibs&amp;"net.finmath.time.TimeDiscretization",[1]!obMake("","double",B48),[1]!obMake("","double",C48),[1]!obMake("","double",D48),$B$6)</f>
        <v>swap tenor 1-48 
[75291]</v>
      </c>
      <c r="H48" s="41" t="str">
        <f>[1]!obMake("mcSwaption 1-"&amp;ROW(),"net.finmath.montecarlo.interestrate.products.Swaption",[1]!obMake("","double",B48),G48,[1]!obMake("","double",E48))</f>
        <v>mcSwaption 1-48 
[76529]</v>
      </c>
      <c r="I48" s="64" t="str">
        <f>[1]!OBRUN("mcSwptn price 1-"&amp;ROW(),H48,"getValue",LIBORMarketModel!$M$28)</f>
        <v>mcSwptn price 1-48 
[77249]</v>
      </c>
      <c r="J48" s="65">
        <f>[1]!OBGET([1]!OBSYNC(I48,$I$11:$I$49))</f>
        <v>2.0727975826506834E-2</v>
      </c>
      <c r="K48" s="60">
        <f>[1]!OBGET([1]!OBCALL("","net.finmath.marketdata.products.Swap","getForwardSwapRate",G48,G48,'Rate Curve Data'!$E$17))</f>
        <v>2.2284234226243468E-2</v>
      </c>
      <c r="L48" s="60">
        <f>[1]!OBGET([1]!OBCALL("","net.finmath.marketdata.products.SwapAnnuity","getSwapAnnuity",G48,'Rate Curve Data'!$E$17))</f>
        <v>3.0704574898264134</v>
      </c>
      <c r="M48" s="66">
        <f>[1]!OBGET([1]!OBCALL("swaptionValue",obLibs&amp;"net.finmath.functions.AnalyticFormulas","blackScholesOptionImpliedVolatility",[1]!obMake("","double",K48),[1]!obMake("","double",B48),[1]!obMake("","double",E48),[1]!obMake("","double",L48),[1]!obMake("","double",J48)))</f>
        <v>0.1786192851510903</v>
      </c>
      <c r="O48" s="34" t="e">
        <f>IFERROR([1]!OBGET([1]!OBCALL("",'Swaption Data'!$B$10,"getVolatility",[1]!obMake("","double",B48),[1]!obMake("","double",C48-B48))),NA())</f>
        <v>#N/A</v>
      </c>
      <c r="P48" s="34" t="str">
        <f t="shared" si="2"/>
        <v/>
      </c>
    </row>
    <row r="49" spans="2:16" ht="13.15" customHeight="1" x14ac:dyDescent="0.25">
      <c r="B49" s="34">
        <f t="shared" si="3"/>
        <v>19.5</v>
      </c>
      <c r="C49" s="34">
        <f t="shared" si="0"/>
        <v>24.5</v>
      </c>
      <c r="D49" s="34">
        <v>1</v>
      </c>
      <c r="E49" s="60">
        <f t="shared" si="1"/>
        <v>2.2210877157868337E-2</v>
      </c>
      <c r="F49" s="60"/>
      <c r="G49" s="41" t="str">
        <f>[1]!obMake("swap tenor 1-"&amp;ROW(),obLibs&amp;"net.finmath.time.TimeDiscretization",[1]!obMake("","double",B49),[1]!obMake("","double",C49),[1]!obMake("","double",D49),$B$6)</f>
        <v>swap tenor 1-49 
[75331]</v>
      </c>
      <c r="H49" s="41" t="str">
        <f>[1]!obMake("mcSwaption 1-"&amp;ROW(),"net.finmath.montecarlo.interestrate.products.Swaption",[1]!obMake("","double",B49),G49,[1]!obMake("","double",E49))</f>
        <v>mcSwaption 1-49 
[76137]</v>
      </c>
      <c r="I49" s="64" t="str">
        <f>[1]!OBRUN("mcSwptn price 1-"&amp;ROW(),H49,"getValue",LIBORMarketModel!$M$28)</f>
        <v>mcSwptn price 1-49 
[77271]</v>
      </c>
      <c r="J49" s="65">
        <f>[1]!OBGET([1]!OBSYNC(I49,$I$11:$I$49))</f>
        <v>2.0887798288121512E-2</v>
      </c>
      <c r="K49" s="60">
        <f>[1]!OBGET([1]!OBCALL("","net.finmath.marketdata.products.Swap","getForwardSwapRate",G49,G49,'Rate Curve Data'!$E$17))</f>
        <v>2.2210877157868337E-2</v>
      </c>
      <c r="L49" s="60">
        <f>[1]!OBGET([1]!OBCALL("","net.finmath.marketdata.products.SwapAnnuity","getSwapAnnuity",G49,'Rate Curve Data'!$E$17))</f>
        <v>3.0367613588072206</v>
      </c>
      <c r="M49" s="66">
        <f>[1]!OBGET([1]!OBCALL("swaptionValue",obLibs&amp;"net.finmath.functions.AnalyticFormulas","blackScholesOptionImpliedVolatility",[1]!obMake("","double",K49),[1]!obMake("","double",B49),[1]!obMake("","double",E49),[1]!obMake("","double",L49),[1]!obMake("","double",J49)))</f>
        <v>0.18045047836404282</v>
      </c>
      <c r="O49" s="34" t="e">
        <f>IFERROR([1]!OBGET([1]!OBCALL("",'Swaption Data'!$B$10,"getVolatility",[1]!obMake("","double",B49),[1]!obMake("","double",C49-B49))),NA())</f>
        <v>#N/A</v>
      </c>
      <c r="P49" s="34" t="str">
        <f t="shared" si="2"/>
        <v/>
      </c>
    </row>
    <row r="65535" ht="12.75" customHeight="1" x14ac:dyDescent="0.25"/>
    <row r="65536" ht="12.75" customHeight="1" x14ac:dyDescent="0.25"/>
  </sheetData>
  <pageMargins left="0.74791666666666701" right="0.74791666666666701" top="0.98402777777777795" bottom="0.98402777777777795" header="0.51180555555555496" footer="0.51180555555555496"/>
  <pageSetup paperSize="0" scale="0" firstPageNumber="0" orientation="portrait" usePrinterDefaults="0" horizontalDpi="0" verticalDpi="0" copies="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V52"/>
  <sheetViews>
    <sheetView zoomScale="88" zoomScaleNormal="88" workbookViewId="0"/>
  </sheetViews>
  <sheetFormatPr baseColWidth="10" defaultColWidth="8.7265625" defaultRowHeight="12.5" x14ac:dyDescent="0.25"/>
  <cols>
    <col min="1" max="1" width="5" style="14"/>
    <col min="2" max="5" width="15.7265625" style="14"/>
    <col min="6" max="6" width="5" style="14"/>
    <col min="7" max="7" width="15.7265625" style="14"/>
    <col min="8" max="10" width="15.7265625" style="41"/>
    <col min="11" max="256" width="15.7265625" style="14"/>
    <col min="257" max="1025" width="11.54296875"/>
  </cols>
  <sheetData>
    <row r="2" spans="2:19" ht="13.15" customHeight="1" x14ac:dyDescent="0.25">
      <c r="B2" s="16" t="s">
        <v>108</v>
      </c>
    </row>
    <row r="3" spans="2:19" ht="13.15" customHeight="1" x14ac:dyDescent="0.25">
      <c r="B3" s="50"/>
    </row>
    <row r="5" spans="2:19" ht="13.15" customHeight="1" x14ac:dyDescent="0.25">
      <c r="B5" s="20" t="s">
        <v>77</v>
      </c>
      <c r="C5" s="20"/>
      <c r="G5" s="20" t="s">
        <v>120</v>
      </c>
      <c r="H5" s="20"/>
      <c r="I5" s="38"/>
      <c r="J5" s="38"/>
      <c r="K5" s="38"/>
      <c r="L5" s="38"/>
      <c r="M5" s="38"/>
      <c r="N5" s="38"/>
      <c r="O5" s="38"/>
      <c r="P5" s="38"/>
      <c r="Q5" s="38"/>
      <c r="R5" s="38"/>
    </row>
    <row r="6" spans="2:19" ht="13.15" customHeight="1" x14ac:dyDescent="0.25">
      <c r="B6" s="41" t="str">
        <f>[1]!OBCALL("short period**",obLibs&amp;"net.finmath.time.TimeDiscretization$ShortPeriodLocation","valueOf",[1]!obMake("","String",C6))</f>
        <v>short period** 
[73700]</v>
      </c>
      <c r="C6" s="41" t="s">
        <v>78</v>
      </c>
      <c r="G6" s="38"/>
      <c r="H6" s="38"/>
      <c r="I6" s="38"/>
      <c r="J6" s="38"/>
      <c r="K6" s="38"/>
      <c r="L6" s="38"/>
      <c r="M6" s="38"/>
      <c r="N6" s="38"/>
      <c r="O6" s="38"/>
      <c r="P6" s="38"/>
      <c r="Q6" s="38"/>
      <c r="R6" s="38"/>
    </row>
    <row r="7" spans="2:19" ht="13.15" customHeight="1" x14ac:dyDescent="0.25">
      <c r="B7" s="14" t="s">
        <v>115</v>
      </c>
      <c r="C7" s="41">
        <v>5</v>
      </c>
      <c r="G7" s="38"/>
      <c r="H7" s="38"/>
      <c r="I7" s="38" t="s">
        <v>121</v>
      </c>
      <c r="J7" s="45">
        <v>-0.01</v>
      </c>
      <c r="K7" s="45">
        <v>-5.0000000000000001E-3</v>
      </c>
      <c r="L7" s="45">
        <v>-2.5000000000000001E-3</v>
      </c>
      <c r="M7" s="45">
        <v>0</v>
      </c>
      <c r="N7" s="45">
        <v>2.5000000000000001E-3</v>
      </c>
      <c r="O7" s="45">
        <v>5.0000000000000001E-3</v>
      </c>
      <c r="P7" s="45">
        <v>0.01</v>
      </c>
      <c r="Q7" s="45">
        <v>0.02</v>
      </c>
    </row>
    <row r="8" spans="2:19" ht="13.15" customHeight="1" x14ac:dyDescent="0.25">
      <c r="B8" s="14" t="s">
        <v>112</v>
      </c>
      <c r="C8" s="41">
        <v>5</v>
      </c>
      <c r="G8" s="39" t="s">
        <v>122</v>
      </c>
      <c r="H8" s="39" t="s">
        <v>123</v>
      </c>
      <c r="I8" s="38"/>
      <c r="J8" s="49"/>
      <c r="K8" s="49"/>
      <c r="L8" s="49"/>
      <c r="M8" s="49"/>
      <c r="N8" s="49"/>
      <c r="O8" s="49"/>
      <c r="P8" s="49"/>
      <c r="Q8" s="49"/>
    </row>
    <row r="9" spans="2:19" ht="13.15" customHeight="1" x14ac:dyDescent="0.25">
      <c r="C9" s="41"/>
      <c r="G9" s="39">
        <v>5</v>
      </c>
      <c r="H9" s="39">
        <v>10</v>
      </c>
      <c r="I9" s="38"/>
      <c r="J9" s="49">
        <v>6.9099999999999995E-2</v>
      </c>
      <c r="K9" s="49">
        <v>2.7199999999999998E-2</v>
      </c>
      <c r="L9" s="49">
        <v>1.21E-2</v>
      </c>
      <c r="M9" s="49">
        <v>0</v>
      </c>
      <c r="N9" s="49">
        <v>-9.7000000000000003E-3</v>
      </c>
      <c r="O9" s="49">
        <v>-1.7500000000000002E-2</v>
      </c>
      <c r="P9" s="49">
        <v>-2.8400000000000002E-2</v>
      </c>
      <c r="Q9" s="49">
        <v>-3.8800000000000001E-2</v>
      </c>
    </row>
    <row r="10" spans="2:19" ht="13.15" customHeight="1" x14ac:dyDescent="0.25">
      <c r="C10" s="41"/>
      <c r="G10" s="39"/>
      <c r="H10" s="39"/>
      <c r="I10" s="38"/>
      <c r="J10" s="49"/>
      <c r="K10" s="49"/>
      <c r="L10" s="49"/>
      <c r="M10" s="49"/>
      <c r="N10" s="49"/>
      <c r="O10" s="49"/>
      <c r="P10" s="49"/>
      <c r="Q10" s="49"/>
      <c r="R10" s="49"/>
    </row>
    <row r="11" spans="2:19" ht="13.15" customHeight="1" x14ac:dyDescent="0.25">
      <c r="C11" s="41"/>
      <c r="J11" s="14"/>
    </row>
    <row r="12" spans="2:19" ht="13.15" customHeight="1" x14ac:dyDescent="0.25">
      <c r="C12" s="56"/>
      <c r="G12" s="41"/>
      <c r="J12" s="34" t="s">
        <v>113</v>
      </c>
      <c r="M12" s="34" t="s">
        <v>113</v>
      </c>
      <c r="O12" s="34" t="s">
        <v>114</v>
      </c>
      <c r="P12" s="34" t="s">
        <v>114</v>
      </c>
      <c r="R12" s="34" t="s">
        <v>114</v>
      </c>
      <c r="S12" s="34" t="s">
        <v>114</v>
      </c>
    </row>
    <row r="13" spans="2:19" ht="13.15" customHeight="1" x14ac:dyDescent="0.25">
      <c r="B13" s="57" t="s">
        <v>115</v>
      </c>
      <c r="C13" s="57" t="s">
        <v>116</v>
      </c>
      <c r="D13" s="57" t="s">
        <v>124</v>
      </c>
      <c r="E13" s="57" t="s">
        <v>87</v>
      </c>
      <c r="F13" s="34"/>
      <c r="G13" s="58" t="s">
        <v>88</v>
      </c>
      <c r="H13" s="58"/>
      <c r="I13" s="58"/>
      <c r="J13" s="57" t="s">
        <v>117</v>
      </c>
      <c r="K13" s="57" t="s">
        <v>89</v>
      </c>
      <c r="L13" s="57" t="s">
        <v>118</v>
      </c>
      <c r="M13" s="57" t="s">
        <v>119</v>
      </c>
      <c r="O13" s="57" t="s">
        <v>119</v>
      </c>
      <c r="P13" s="57" t="s">
        <v>125</v>
      </c>
      <c r="R13" s="57" t="s">
        <v>126</v>
      </c>
      <c r="S13" s="57" t="s">
        <v>127</v>
      </c>
    </row>
    <row r="14" spans="2:19" ht="13.15" customHeight="1" x14ac:dyDescent="0.25">
      <c r="B14" s="34">
        <f t="shared" ref="B14:B52" si="0">$C$7</f>
        <v>5</v>
      </c>
      <c r="C14" s="34">
        <f t="shared" ref="C14:C52" si="1">$C$7+$C$8</f>
        <v>10</v>
      </c>
      <c r="D14" s="34">
        <v>0.5</v>
      </c>
      <c r="E14" s="60">
        <f>K14-0.01</f>
        <v>1.4934720832044444E-2</v>
      </c>
      <c r="F14" s="60"/>
      <c r="G14" s="67" t="str">
        <f>[1]!obMake("swap tenor 2-"&amp;ROW(),obLibs&amp;"net.finmath.time.TimeDiscretization",[1]!obMake("","double",B14),[1]!obMake("","double",C14),[1]!obMake("","double",D14),$B$6)</f>
        <v>swap tenor 2-14 
[74640]</v>
      </c>
      <c r="H14" s="41" t="str">
        <f>[1]!obMake("mcSwaption 2-"&amp;ROW(),"net.finmath.montecarlo.interestrate.products.Swaption",[1]!obMake("","double",B14),G14,[1]!obMake("","double",E14))</f>
        <v>mcSwaption 2-14 
[76826]</v>
      </c>
      <c r="I14" s="64" t="str">
        <f>[1]!OBRUN("mcSwptn price 2-"&amp;ROW(),H14,"getValue",LIBORMarketModel!$M$28)</f>
        <v>mcSwptn price 2-14 
[77232]</v>
      </c>
      <c r="J14" s="65">
        <f>[1]!OBGET([1]!OBSYNC(I14,$I$14:$I$52))</f>
        <v>4.3185075637219988E-2</v>
      </c>
      <c r="K14" s="60">
        <f>[1]!OBGET([1]!OBCALL("","net.finmath.marketdata.products.Swap","getForwardSwapRate",G14,G14,'Rate Curve Data'!$E$17))</f>
        <v>2.4934720832044444E-2</v>
      </c>
      <c r="L14" s="60">
        <f>[1]!OBGET([1]!OBCALL("","net.finmath.marketdata.products.SwapAnnuity","getSwapAnnuity",G14,'Rate Curve Data'!$E$17))</f>
        <v>4.4528770094439549</v>
      </c>
      <c r="M14" s="66">
        <f>[1]!OBGET([1]!OBCALL("",obLibs&amp;"net.finmath.functions.AnalyticFormulas","blackScholesOptionImpliedVolatility",[1]!obMake("","double",K14),[1]!obMake("","double",B14),[1]!obMake("","double",E14),[1]!obMake("","double",L14),[1]!obMake("","double",J14)))</f>
        <v>6.7247310538718214E-2</v>
      </c>
      <c r="O14" s="66">
        <f t="shared" ref="O14:O52" si="2">R14+S14</f>
        <v>0.33110000000000001</v>
      </c>
      <c r="P14" s="66">
        <f>[1]!OBGET([1]!OBCALL("",obLibs&amp;"net.finmath.functions.AnalyticFormulas","blackScholesGeneralizedOptionValue",[1]!obMake("","double",K14),[1]!obMake("","double",O14),[1]!obMake("","double",B14),[1]!obMake("","double",E14),[1]!obMake("","double",L14)))</f>
        <v>5.3390038190019501E-2</v>
      </c>
      <c r="Q14" s="66">
        <f>[1]!OBGET([1]!OBCALL("",obLibs&amp;"net.finmath.functions.AnalyticFormulas","blackScholesGeneralizedOptionValue",[1]!obMake("","double",K14),[1]!obMake("","double",M14),[1]!obMake("","double",B14),[1]!obMake("","double",E14),[1]!obMake("","double",L14)))</f>
        <v>4.4529849631751606E-2</v>
      </c>
      <c r="R14" s="66">
        <f>[1]!OBGET([1]!OBCALL("",'Swaption Data'!$B$10,"getVolatility",[1]!obMake("","double",B14),[1]!obMake("","double",C14-B14)))</f>
        <v>0.26200000000000001</v>
      </c>
      <c r="S14" s="66">
        <f t="shared" ref="S14:S52" si="3">HLOOKUP(ROUND(E14-K14,6),$J$7:$Q$9,3,FALSE())</f>
        <v>6.9099999999999995E-2</v>
      </c>
    </row>
    <row r="15" spans="2:19" ht="13.15" customHeight="1" x14ac:dyDescent="0.25">
      <c r="B15" s="34">
        <f t="shared" si="0"/>
        <v>5</v>
      </c>
      <c r="C15" s="34">
        <f t="shared" si="1"/>
        <v>10</v>
      </c>
      <c r="D15" s="34">
        <v>0.5</v>
      </c>
      <c r="E15" s="60">
        <f t="shared" ref="E15:E52" si="4">E14+0.001</f>
        <v>1.5934720832044443E-2</v>
      </c>
      <c r="F15" s="60"/>
      <c r="G15" s="41" t="str">
        <f>[1]!obMake("swap tenor 2-"&amp;ROW(),obLibs&amp;"net.finmath.time.TimeDiscretization",[1]!obMake("","double",B15),[1]!obMake("","double",C15),[1]!obMake("","double",D15),$B$6)</f>
        <v>swap tenor 2-15 
[74700]</v>
      </c>
      <c r="H15" s="41" t="str">
        <f>[1]!obMake("mcSwaption 2-"&amp;ROW(),"net.finmath.montecarlo.interestrate.products.Swaption",[1]!obMake("","double",B15),G15,[1]!obMake("","double",E15))</f>
        <v>mcSwaption 2-15 
[77620]</v>
      </c>
      <c r="I15" s="64" t="str">
        <f>[1]!OBRUN("mcSwptn price 2-"&amp;ROW(),H15,"getValue",LIBORMarketModel!$M$28)</f>
        <v>mcSwptn price 2-15 
[77621]</v>
      </c>
      <c r="J15" s="65">
        <f>[1]!OBGET([1]!OBSYNC(I15,$I$14:$I$52))</f>
        <v>4.0336657922826043E-2</v>
      </c>
      <c r="K15" s="60">
        <f>[1]!OBGET([1]!OBCALL("","net.finmath.marketdata.products.Swap","getForwardSwapRate",G15,G15,'Rate Curve Data'!$E$17))</f>
        <v>2.4934720832044444E-2</v>
      </c>
      <c r="L15" s="60">
        <f>[1]!OBGET([1]!OBCALL("","net.finmath.marketdata.products.SwapAnnuity","getSwapAnnuity",G15,'Rate Curve Data'!$E$17))</f>
        <v>4.4528770094439549</v>
      </c>
      <c r="M15" s="66">
        <f>[1]!OBGET([1]!OBCALL("",obLibs&amp;"net.finmath.functions.AnalyticFormulas","blackScholesOptionImpliedVolatility",[1]!obMake("","double",K15),[1]!obMake("","double",B15),[1]!obMake("","double",E15),[1]!obMake("","double",L15),[1]!obMake("","double",J15)))</f>
        <v>0.10768194095745104</v>
      </c>
      <c r="O15" s="66" t="e">
        <f t="shared" si="2"/>
        <v>#N/A</v>
      </c>
      <c r="P15" s="66" t="e">
        <f>[1]!OBGET([1]!OBCALL("",obLibs&amp;"net.finmath.functions.AnalyticFormulas","blackScholesGeneralizedOptionValue",[1]!obMake("","double",K15),[1]!obMake("","double",O15),[1]!obMake("","double",B15),[1]!obMake("","double",E15),[1]!obMake("","double",L15)))</f>
        <v>#N/A</v>
      </c>
      <c r="Q15" s="66">
        <f>[1]!OBGET([1]!OBCALL("",obLibs&amp;"net.finmath.functions.AnalyticFormulas","blackScholesGeneralizedOptionValue",[1]!obMake("","double",K15),[1]!obMake("","double",M15),[1]!obMake("","double",B15),[1]!obMake("","double",E15),[1]!obMake("","double",L15)))</f>
        <v>4.0336657922826043E-2</v>
      </c>
      <c r="R15" s="66">
        <f>[1]!OBGET([1]!OBCALL("",'Swaption Data'!$B$10,"getVolatility",[1]!obMake("","double",B15),[1]!obMake("","double",C15-B15)))</f>
        <v>0.26200000000000001</v>
      </c>
      <c r="S15" s="66" t="e">
        <f t="shared" si="3"/>
        <v>#N/A</v>
      </c>
    </row>
    <row r="16" spans="2:19" ht="13.15" customHeight="1" x14ac:dyDescent="0.25">
      <c r="B16" s="34">
        <f t="shared" si="0"/>
        <v>5</v>
      </c>
      <c r="C16" s="34">
        <f t="shared" si="1"/>
        <v>10</v>
      </c>
      <c r="D16" s="34">
        <v>0.5</v>
      </c>
      <c r="E16" s="60">
        <f t="shared" si="4"/>
        <v>1.6934720832044444E-2</v>
      </c>
      <c r="F16" s="60"/>
      <c r="G16" s="41" t="str">
        <f>[1]!obMake("swap tenor 2-"&amp;ROW(),obLibs&amp;"net.finmath.time.TimeDiscretization",[1]!obMake("","double",B16),[1]!obMake("","double",C16),[1]!obMake("","double",D16),$B$6)</f>
        <v>swap tenor 2-16 
[74756]</v>
      </c>
      <c r="H16" s="41" t="str">
        <f>[1]!obMake("mcSwaption 2-"&amp;ROW(),"net.finmath.montecarlo.interestrate.products.Swaption",[1]!obMake("","double",B16),G16,[1]!obMake("","double",E16))</f>
        <v>mcSwaption 2-16 
[77642]</v>
      </c>
      <c r="I16" s="64" t="str">
        <f>[1]!OBRUN("mcSwptn price 2-"&amp;ROW(),H16,"getValue",LIBORMarketModel!$M$28)</f>
        <v>mcSwptn price 2-16 
[77643]</v>
      </c>
      <c r="J16" s="65">
        <f>[1]!OBGET([1]!OBSYNC(I16,$I$14:$I$52))</f>
        <v>3.7647844232316131E-2</v>
      </c>
      <c r="K16" s="60">
        <f>[1]!OBGET([1]!OBCALL("","net.finmath.marketdata.products.Swap","getForwardSwapRate",G16,G16,'Rate Curve Data'!$E$17))</f>
        <v>2.4934720832044444E-2</v>
      </c>
      <c r="L16" s="60">
        <f>[1]!OBGET([1]!OBCALL("","net.finmath.marketdata.products.SwapAnnuity","getSwapAnnuity",G16,'Rate Curve Data'!$E$17))</f>
        <v>4.4528770094439549</v>
      </c>
      <c r="M16" s="66">
        <f>[1]!OBGET([1]!OBCALL("",obLibs&amp;"net.finmath.functions.AnalyticFormulas","blackScholesOptionImpliedVolatility",[1]!obMake("","double",K16),[1]!obMake("","double",B16),[1]!obMake("","double",E16),[1]!obMake("","double",L16),[1]!obMake("","double",J16)))</f>
        <v>0.15356623916395035</v>
      </c>
      <c r="O16" s="66" t="e">
        <f t="shared" si="2"/>
        <v>#N/A</v>
      </c>
      <c r="P16" s="66" t="e">
        <f>[1]!OBGET([1]!OBCALL("",obLibs&amp;"net.finmath.functions.AnalyticFormulas","blackScholesGeneralizedOptionValue",[1]!obMake("","double",K16),[1]!obMake("","double",O16),[1]!obMake("","double",B16),[1]!obMake("","double",E16),[1]!obMake("","double",L16)))</f>
        <v>#N/A</v>
      </c>
      <c r="Q16" s="66">
        <f>[1]!OBGET([1]!OBCALL("",obLibs&amp;"net.finmath.functions.AnalyticFormulas","blackScholesGeneralizedOptionValue",[1]!obMake("","double",K16),[1]!obMake("","double",M16),[1]!obMake("","double",B16),[1]!obMake("","double",E16),[1]!obMake("","double",L16)))</f>
        <v>3.7647844232316159E-2</v>
      </c>
      <c r="R16" s="66">
        <f>[1]!OBGET([1]!OBCALL("",'Swaption Data'!$B$10,"getVolatility",[1]!obMake("","double",B16),[1]!obMake("","double",C16-B16)))</f>
        <v>0.26200000000000001</v>
      </c>
      <c r="S16" s="66" t="e">
        <f t="shared" si="3"/>
        <v>#N/A</v>
      </c>
    </row>
    <row r="17" spans="2:19" ht="13.15" customHeight="1" x14ac:dyDescent="0.25">
      <c r="B17" s="34">
        <f t="shared" si="0"/>
        <v>5</v>
      </c>
      <c r="C17" s="34">
        <f t="shared" si="1"/>
        <v>10</v>
      </c>
      <c r="D17" s="34">
        <v>0.5</v>
      </c>
      <c r="E17" s="60">
        <f t="shared" si="4"/>
        <v>1.7934720832044445E-2</v>
      </c>
      <c r="F17" s="60"/>
      <c r="G17" s="41" t="str">
        <f>[1]!obMake("swap tenor 2-"&amp;ROW(),obLibs&amp;"net.finmath.time.TimeDiscretization",[1]!obMake("","double",B17),[1]!obMake("","double",C17),[1]!obMake("","double",D17),$B$6)</f>
        <v>swap tenor 2-17 
[74660]</v>
      </c>
      <c r="H17" s="41" t="str">
        <f>[1]!obMake("mcSwaption 2-"&amp;ROW(),"net.finmath.montecarlo.interestrate.products.Swaption",[1]!obMake("","double",B17),G17,[1]!obMake("","double",E17))</f>
        <v>mcSwaption 2-17 
[77651]</v>
      </c>
      <c r="I17" s="64" t="str">
        <f>[1]!OBRUN("mcSwptn price 2-"&amp;ROW(),H17,"getValue",LIBORMarketModel!$M$28)</f>
        <v>mcSwptn price 2-17 
[77652]</v>
      </c>
      <c r="J17" s="65">
        <f>[1]!OBGET([1]!OBSYNC(I17,$I$14:$I$52))</f>
        <v>3.5122273221420607E-2</v>
      </c>
      <c r="K17" s="60">
        <f>[1]!OBGET([1]!OBCALL("","net.finmath.marketdata.products.Swap","getForwardSwapRate",G17,G17,'Rate Curve Data'!$E$17))</f>
        <v>2.4934720832044444E-2</v>
      </c>
      <c r="L17" s="60">
        <f>[1]!OBGET([1]!OBCALL("","net.finmath.marketdata.products.SwapAnnuity","getSwapAnnuity",G17,'Rate Curve Data'!$E$17))</f>
        <v>4.4528770094439549</v>
      </c>
      <c r="M17" s="66">
        <f>[1]!OBGET([1]!OBCALL("",obLibs&amp;"net.finmath.functions.AnalyticFormulas","blackScholesOptionImpliedVolatility",[1]!obMake("","double",K17),[1]!obMake("","double",B17),[1]!obMake("","double",E17),[1]!obMake("","double",L17),[1]!obMake("","double",J17)))</f>
        <v>0.17307102840687424</v>
      </c>
      <c r="O17" s="66" t="e">
        <f t="shared" si="2"/>
        <v>#N/A</v>
      </c>
      <c r="P17" s="66" t="e">
        <f>[1]!OBGET([1]!OBCALL("",obLibs&amp;"net.finmath.functions.AnalyticFormulas","blackScholesGeneralizedOptionValue",[1]!obMake("","double",K17),[1]!obMake("","double",O17),[1]!obMake("","double",B17),[1]!obMake("","double",E17),[1]!obMake("","double",L17)))</f>
        <v>#N/A</v>
      </c>
      <c r="Q17" s="66">
        <f>[1]!OBGET([1]!OBCALL("",obLibs&amp;"net.finmath.functions.AnalyticFormulas","blackScholesGeneralizedOptionValue",[1]!obMake("","double",K17),[1]!obMake("","double",M17),[1]!obMake("","double",B17),[1]!obMake("","double",E17),[1]!obMake("","double",L17)))</f>
        <v>3.5122273221420724E-2</v>
      </c>
      <c r="R17" s="66">
        <f>[1]!OBGET([1]!OBCALL("",'Swaption Data'!$B$10,"getVolatility",[1]!obMake("","double",B17),[1]!obMake("","double",C17-B17)))</f>
        <v>0.26200000000000001</v>
      </c>
      <c r="S17" s="66" t="e">
        <f t="shared" si="3"/>
        <v>#N/A</v>
      </c>
    </row>
    <row r="18" spans="2:19" ht="13.15" customHeight="1" x14ac:dyDescent="0.25">
      <c r="B18" s="34">
        <f t="shared" si="0"/>
        <v>5</v>
      </c>
      <c r="C18" s="34">
        <f t="shared" si="1"/>
        <v>10</v>
      </c>
      <c r="D18" s="34">
        <v>0.5</v>
      </c>
      <c r="E18" s="60">
        <f t="shared" si="4"/>
        <v>1.8934720832044446E-2</v>
      </c>
      <c r="F18" s="60"/>
      <c r="G18" s="41" t="str">
        <f>[1]!obMake("swap tenor 2-"&amp;ROW(),obLibs&amp;"net.finmath.time.TimeDiscretization",[1]!obMake("","double",B18),[1]!obMake("","double",C18),[1]!obMake("","double",D18),$B$6)</f>
        <v>swap tenor 2-18 
[74720]</v>
      </c>
      <c r="H18" s="41" t="str">
        <f>[1]!obMake("mcSwaption 2-"&amp;ROW(),"net.finmath.montecarlo.interestrate.products.Swaption",[1]!obMake("","double",B18),G18,[1]!obMake("","double",E18))</f>
        <v>mcSwaption 2-18 
[77664]</v>
      </c>
      <c r="I18" s="64" t="str">
        <f>[1]!OBRUN("mcSwptn price 2-"&amp;ROW(),H18,"getValue",LIBORMarketModel!$M$28)</f>
        <v>mcSwptn price 2-18 
[77665]</v>
      </c>
      <c r="J18" s="65">
        <f>[1]!OBGET([1]!OBSYNC(I18,$I$14:$I$52))</f>
        <v>3.2752696086504308E-2</v>
      </c>
      <c r="K18" s="60">
        <f>[1]!OBGET([1]!OBCALL("","net.finmath.marketdata.products.Swap","getForwardSwapRate",G18,G18,'Rate Curve Data'!$E$17))</f>
        <v>2.4934720832044444E-2</v>
      </c>
      <c r="L18" s="60">
        <f>[1]!OBGET([1]!OBCALL("","net.finmath.marketdata.products.SwapAnnuity","getSwapAnnuity",G18,'Rate Curve Data'!$E$17))</f>
        <v>4.4528770094439549</v>
      </c>
      <c r="M18" s="66">
        <f>[1]!OBGET([1]!OBCALL("",obLibs&amp;"net.finmath.functions.AnalyticFormulas","blackScholesOptionImpliedVolatility",[1]!obMake("","double",K18),[1]!obMake("","double",B18),[1]!obMake("","double",E18),[1]!obMake("","double",L18),[1]!obMake("","double",J18)))</f>
        <v>0.1856764405276507</v>
      </c>
      <c r="O18" s="66" t="e">
        <f t="shared" si="2"/>
        <v>#N/A</v>
      </c>
      <c r="P18" s="66" t="e">
        <f>[1]!OBGET([1]!OBCALL("",obLibs&amp;"net.finmath.functions.AnalyticFormulas","blackScholesGeneralizedOptionValue",[1]!obMake("","double",K18),[1]!obMake("","double",O18),[1]!obMake("","double",B18),[1]!obMake("","double",E18),[1]!obMake("","double",L18)))</f>
        <v>#N/A</v>
      </c>
      <c r="Q18" s="66">
        <f>[1]!OBGET([1]!OBCALL("",obLibs&amp;"net.finmath.functions.AnalyticFormulas","blackScholesGeneralizedOptionValue",[1]!obMake("","double",K18),[1]!obMake("","double",M18),[1]!obMake("","double",B18),[1]!obMake("","double",E18),[1]!obMake("","double",L18)))</f>
        <v>3.2752696086504288E-2</v>
      </c>
      <c r="R18" s="66">
        <f>[1]!OBGET([1]!OBCALL("",'Swaption Data'!$B$10,"getVolatility",[1]!obMake("","double",B18),[1]!obMake("","double",C18-B18)))</f>
        <v>0.26200000000000001</v>
      </c>
      <c r="S18" s="66" t="e">
        <f t="shared" si="3"/>
        <v>#N/A</v>
      </c>
    </row>
    <row r="19" spans="2:19" ht="13.15" customHeight="1" x14ac:dyDescent="0.25">
      <c r="B19" s="34">
        <f t="shared" si="0"/>
        <v>5</v>
      </c>
      <c r="C19" s="34">
        <f t="shared" si="1"/>
        <v>10</v>
      </c>
      <c r="D19" s="34">
        <v>0.5</v>
      </c>
      <c r="E19" s="60">
        <f t="shared" si="4"/>
        <v>1.9934720832044447E-2</v>
      </c>
      <c r="F19" s="60"/>
      <c r="G19" s="41" t="str">
        <f>[1]!obMake("swap tenor 2-"&amp;ROW(),obLibs&amp;"net.finmath.time.TimeDiscretization",[1]!obMake("","double",B19),[1]!obMake("","double",C19),[1]!obMake("","double",D19),$B$6)</f>
        <v>swap tenor 2-19 
[73764]</v>
      </c>
      <c r="H19" s="41" t="str">
        <f>[1]!obMake("mcSwaption 2-"&amp;ROW(),"net.finmath.montecarlo.interestrate.products.Swaption",[1]!obMake("","double",B19),G19,[1]!obMake("","double",E19))</f>
        <v>mcSwaption 2-19 
[77677]</v>
      </c>
      <c r="I19" s="64" t="str">
        <f>[1]!OBRUN("mcSwptn price 2-"&amp;ROW(),H19,"getValue",LIBORMarketModel!$M$28)</f>
        <v>mcSwptn price 2-19 
[77678]</v>
      </c>
      <c r="J19" s="65">
        <f>[1]!OBGET([1]!OBSYNC(I19,$I$14:$I$52))</f>
        <v>3.0534044872457939E-2</v>
      </c>
      <c r="K19" s="60">
        <f>[1]!OBGET([1]!OBCALL("","net.finmath.marketdata.products.Swap","getForwardSwapRate",G19,G19,'Rate Curve Data'!$E$17))</f>
        <v>2.4934720832044444E-2</v>
      </c>
      <c r="L19" s="60">
        <f>[1]!OBGET([1]!OBCALL("","net.finmath.marketdata.products.SwapAnnuity","getSwapAnnuity",G19,'Rate Curve Data'!$E$17))</f>
        <v>4.4528770094439549</v>
      </c>
      <c r="M19" s="66">
        <f>[1]!OBGET([1]!OBCALL("",obLibs&amp;"net.finmath.functions.AnalyticFormulas","blackScholesOptionImpliedVolatility",[1]!obMake("","double",K19),[1]!obMake("","double",B19),[1]!obMake("","double",E19),[1]!obMake("","double",L19),[1]!obMake("","double",J19)))</f>
        <v>0.19479990934538174</v>
      </c>
      <c r="O19" s="66">
        <f t="shared" si="2"/>
        <v>0.28920000000000001</v>
      </c>
      <c r="P19" s="66">
        <f>[1]!OBGET([1]!OBCALL("",obLibs&amp;"net.finmath.functions.AnalyticFormulas","blackScholesGeneralizedOptionValue",[1]!obMake("","double",K19),[1]!obMake("","double",O19),[1]!obMake("","double",B19),[1]!obMake("","double",E19),[1]!obMake("","double",L19)))</f>
        <v>3.79052792299409E-2</v>
      </c>
      <c r="Q19" s="66">
        <f>[1]!OBGET([1]!OBCALL("",obLibs&amp;"net.finmath.functions.AnalyticFormulas","blackScholesGeneralizedOptionValue",[1]!obMake("","double",K19),[1]!obMake("","double",M19),[1]!obMake("","double",B19),[1]!obMake("","double",E19),[1]!obMake("","double",L19)))</f>
        <v>3.0534044872457942E-2</v>
      </c>
      <c r="R19" s="66">
        <f>[1]!OBGET([1]!OBCALL("",'Swaption Data'!$B$10,"getVolatility",[1]!obMake("","double",B19),[1]!obMake("","double",C19-B19)))</f>
        <v>0.26200000000000001</v>
      </c>
      <c r="S19" s="66">
        <f t="shared" si="3"/>
        <v>2.7199999999999998E-2</v>
      </c>
    </row>
    <row r="20" spans="2:19" ht="13.15" customHeight="1" x14ac:dyDescent="0.25">
      <c r="B20" s="34">
        <f t="shared" si="0"/>
        <v>5</v>
      </c>
      <c r="C20" s="34">
        <f t="shared" si="1"/>
        <v>10</v>
      </c>
      <c r="D20" s="34">
        <v>0.5</v>
      </c>
      <c r="E20" s="60">
        <f t="shared" si="4"/>
        <v>2.0934720832044448E-2</v>
      </c>
      <c r="F20" s="60"/>
      <c r="G20" s="41" t="str">
        <f>[1]!obMake("swap tenor 2-"&amp;ROW(),obLibs&amp;"net.finmath.time.TimeDiscretization",[1]!obMake("","double",B20),[1]!obMake("","double",C20),[1]!obMake("","double",D20),$B$6)</f>
        <v>swap tenor 2-20 
[74680]</v>
      </c>
      <c r="H20" s="41" t="str">
        <f>[1]!obMake("mcSwaption 2-"&amp;ROW(),"net.finmath.montecarlo.interestrate.products.Swaption",[1]!obMake("","double",B20),G20,[1]!obMake("","double",E20))</f>
        <v>mcSwaption 2-20 
[77690]</v>
      </c>
      <c r="I20" s="64" t="str">
        <f>[1]!OBRUN("mcSwptn price 2-"&amp;ROW(),H20,"getValue",LIBORMarketModel!$M$28)</f>
        <v>mcSwptn price 2-20 
[77691]</v>
      </c>
      <c r="J20" s="65">
        <f>[1]!OBGET([1]!OBSYNC(I20,$I$14:$I$52))</f>
        <v>2.8457783194881171E-2</v>
      </c>
      <c r="K20" s="60">
        <f>[1]!OBGET([1]!OBCALL("","net.finmath.marketdata.products.Swap","getForwardSwapRate",G20,G20,'Rate Curve Data'!$E$17))</f>
        <v>2.4934720832044444E-2</v>
      </c>
      <c r="L20" s="60">
        <f>[1]!OBGET([1]!OBCALL("","net.finmath.marketdata.products.SwapAnnuity","getSwapAnnuity",G20,'Rate Curve Data'!$E$17))</f>
        <v>4.4528770094439549</v>
      </c>
      <c r="M20" s="66">
        <f>[1]!OBGET([1]!OBCALL("",obLibs&amp;"net.finmath.functions.AnalyticFormulas","blackScholesOptionImpliedVolatility",[1]!obMake("","double",K20),[1]!obMake("","double",B20),[1]!obMake("","double",E20),[1]!obMake("","double",L20),[1]!obMake("","double",J20)))</f>
        <v>0.20177124577331823</v>
      </c>
      <c r="O20" s="66" t="e">
        <f t="shared" si="2"/>
        <v>#N/A</v>
      </c>
      <c r="P20" s="66" t="e">
        <f>[1]!OBGET([1]!OBCALL("",obLibs&amp;"net.finmath.functions.AnalyticFormulas","blackScholesGeneralizedOptionValue",[1]!obMake("","double",K20),[1]!obMake("","double",O20),[1]!obMake("","double",B20),[1]!obMake("","double",E20),[1]!obMake("","double",L20)))</f>
        <v>#N/A</v>
      </c>
      <c r="Q20" s="66">
        <f>[1]!OBGET([1]!OBCALL("",obLibs&amp;"net.finmath.functions.AnalyticFormulas","blackScholesGeneralizedOptionValue",[1]!obMake("","double",K20),[1]!obMake("","double",M20),[1]!obMake("","double",B20),[1]!obMake("","double",E20),[1]!obMake("","double",L20)))</f>
        <v>2.8457783194881171E-2</v>
      </c>
      <c r="R20" s="66">
        <f>[1]!OBGET([1]!OBCALL("",'Swaption Data'!$B$10,"getVolatility",[1]!obMake("","double",B20),[1]!obMake("","double",C20-B20)))</f>
        <v>0.26200000000000001</v>
      </c>
      <c r="S20" s="66" t="e">
        <f t="shared" si="3"/>
        <v>#N/A</v>
      </c>
    </row>
    <row r="21" spans="2:19" ht="13.15" customHeight="1" x14ac:dyDescent="0.25">
      <c r="B21" s="34">
        <f t="shared" si="0"/>
        <v>5</v>
      </c>
      <c r="C21" s="34">
        <f t="shared" si="1"/>
        <v>10</v>
      </c>
      <c r="D21" s="34">
        <v>0.5</v>
      </c>
      <c r="E21" s="60">
        <f t="shared" si="4"/>
        <v>2.1934720832044449E-2</v>
      </c>
      <c r="F21" s="60"/>
      <c r="G21" s="41" t="str">
        <f>[1]!obMake("swap tenor 2-"&amp;ROW(),obLibs&amp;"net.finmath.time.TimeDiscretization",[1]!obMake("","double",B21),[1]!obMake("","double",C21),[1]!obMake("","double",D21),$B$6)</f>
        <v>swap tenor 2-21 
[74740]</v>
      </c>
      <c r="H21" s="41" t="str">
        <f>[1]!obMake("mcSwaption 2-"&amp;ROW(),"net.finmath.montecarlo.interestrate.products.Swaption",[1]!obMake("","double",B21),G21,[1]!obMake("","double",E21))</f>
        <v>mcSwaption 2-21 
[77709]</v>
      </c>
      <c r="I21" s="64" t="str">
        <f>[1]!OBRUN("mcSwptn price 2-"&amp;ROW(),H21,"getValue",LIBORMarketModel!$M$28)</f>
        <v>mcSwptn price 2-21 
[77710]</v>
      </c>
      <c r="J21" s="65">
        <f>[1]!OBGET([1]!OBSYNC(I21,$I$14:$I$52))</f>
        <v>2.6526115153244451E-2</v>
      </c>
      <c r="K21" s="60">
        <f>[1]!OBGET([1]!OBCALL("","net.finmath.marketdata.products.Swap","getForwardSwapRate",G21,G21,'Rate Curve Data'!$E$17))</f>
        <v>2.4934720832044444E-2</v>
      </c>
      <c r="L21" s="60">
        <f>[1]!OBGET([1]!OBCALL("","net.finmath.marketdata.products.SwapAnnuity","getSwapAnnuity",G21,'Rate Curve Data'!$E$17))</f>
        <v>4.4528770094439549</v>
      </c>
      <c r="M21" s="66">
        <f>[1]!OBGET([1]!OBCALL("",obLibs&amp;"net.finmath.functions.AnalyticFormulas","blackScholesOptionImpliedVolatility",[1]!obMake("","double",K21),[1]!obMake("","double",B21),[1]!obMake("","double",E21),[1]!obMake("","double",L21),[1]!obMake("","double",J21)))</f>
        <v>0.20739600068750713</v>
      </c>
      <c r="N21" s="68">
        <f t="shared" ref="N21:N52" si="5">M21-M$32</f>
        <v>-2.7688024625641933E-2</v>
      </c>
      <c r="O21" s="66" t="e">
        <f t="shared" si="2"/>
        <v>#N/A</v>
      </c>
      <c r="P21" s="66" t="e">
        <f>[1]!OBGET([1]!OBCALL("",obLibs&amp;"net.finmath.functions.AnalyticFormulas","blackScholesGeneralizedOptionValue",[1]!obMake("","double",K21),[1]!obMake("","double",O21),[1]!obMake("","double",B21),[1]!obMake("","double",E21),[1]!obMake("","double",L21)))</f>
        <v>#N/A</v>
      </c>
      <c r="Q21" s="66">
        <f>[1]!OBGET([1]!OBCALL("",obLibs&amp;"net.finmath.functions.AnalyticFormulas","blackScholesGeneralizedOptionValue",[1]!obMake("","double",K21),[1]!obMake("","double",M21),[1]!obMake("","double",B21),[1]!obMake("","double",E21),[1]!obMake("","double",L21)))</f>
        <v>2.6526115153244455E-2</v>
      </c>
      <c r="R21" s="66">
        <f>[1]!OBGET([1]!OBCALL("",'Swaption Data'!$B$10,"getVolatility",[1]!obMake("","double",B21),[1]!obMake("","double",C21-B21)))</f>
        <v>0.26200000000000001</v>
      </c>
      <c r="S21" s="66" t="e">
        <f t="shared" si="3"/>
        <v>#N/A</v>
      </c>
    </row>
    <row r="22" spans="2:19" ht="13.15" customHeight="1" x14ac:dyDescent="0.25">
      <c r="B22" s="34">
        <f t="shared" si="0"/>
        <v>5</v>
      </c>
      <c r="C22" s="34">
        <f t="shared" si="1"/>
        <v>10</v>
      </c>
      <c r="D22" s="34">
        <v>0.5</v>
      </c>
      <c r="E22" s="60">
        <f t="shared" si="4"/>
        <v>2.2934720832044449E-2</v>
      </c>
      <c r="F22" s="60"/>
      <c r="G22" s="41" t="str">
        <f>[1]!obMake("swap tenor 2-"&amp;ROW(),obLibs&amp;"net.finmath.time.TimeDiscretization",[1]!obMake("","double",B22),[1]!obMake("","double",C22),[1]!obMake("","double",D22),$B$6)</f>
        <v>swap tenor 2-22 
[74644]</v>
      </c>
      <c r="H22" s="41" t="str">
        <f>[1]!obMake("mcSwaption 2-"&amp;ROW(),"net.finmath.montecarlo.interestrate.products.Swaption",[1]!obMake("","double",B22),G22,[1]!obMake("","double",E22))</f>
        <v>mcSwaption 2-22 
[77718]</v>
      </c>
      <c r="I22" s="64" t="str">
        <f>[1]!OBRUN("mcSwptn price 2-"&amp;ROW(),H22,"getValue",LIBORMarketModel!$M$28)</f>
        <v>mcSwptn price 2-22 
[77719]</v>
      </c>
      <c r="J22" s="65">
        <f>[1]!OBGET([1]!OBSYNC(I22,$I$14:$I$52))</f>
        <v>2.4720390608247735E-2</v>
      </c>
      <c r="K22" s="60">
        <f>[1]!OBGET([1]!OBCALL("","net.finmath.marketdata.products.Swap","getForwardSwapRate",G22,G22,'Rate Curve Data'!$E$17))</f>
        <v>2.4934720832044444E-2</v>
      </c>
      <c r="L22" s="60">
        <f>[1]!OBGET([1]!OBCALL("","net.finmath.marketdata.products.SwapAnnuity","getSwapAnnuity",G22,'Rate Curve Data'!$E$17))</f>
        <v>4.4528770094439549</v>
      </c>
      <c r="M22" s="66">
        <f>[1]!OBGET([1]!OBCALL("",obLibs&amp;"net.finmath.functions.AnalyticFormulas","blackScholesOptionImpliedVolatility",[1]!obMake("","double",K22),[1]!obMake("","double",B22),[1]!obMake("","double",E22),[1]!obMake("","double",L22),[1]!obMake("","double",J22)))</f>
        <v>0.21194561035050016</v>
      </c>
      <c r="N22" s="68">
        <f t="shared" si="5"/>
        <v>-2.3138414962648901E-2</v>
      </c>
      <c r="O22" s="66" t="e">
        <f t="shared" si="2"/>
        <v>#N/A</v>
      </c>
      <c r="P22" s="66" t="e">
        <f>[1]!OBGET([1]!OBCALL("",obLibs&amp;"net.finmath.functions.AnalyticFormulas","blackScholesGeneralizedOptionValue",[1]!obMake("","double",K22),[1]!obMake("","double",O22),[1]!obMake("","double",B22),[1]!obMake("","double",E22),[1]!obMake("","double",L22)))</f>
        <v>#N/A</v>
      </c>
      <c r="Q22" s="66">
        <f>[1]!OBGET([1]!OBCALL("",obLibs&amp;"net.finmath.functions.AnalyticFormulas","blackScholesGeneralizedOptionValue",[1]!obMake("","double",K22),[1]!obMake("","double",M22),[1]!obMake("","double",B22),[1]!obMake("","double",E22),[1]!obMake("","double",L22)))</f>
        <v>2.4720390608247544E-2</v>
      </c>
      <c r="R22" s="66">
        <f>[1]!OBGET([1]!OBCALL("",'Swaption Data'!$B$10,"getVolatility",[1]!obMake("","double",B22),[1]!obMake("","double",C22-B22)))</f>
        <v>0.26200000000000001</v>
      </c>
      <c r="S22" s="66" t="e">
        <f t="shared" si="3"/>
        <v>#N/A</v>
      </c>
    </row>
    <row r="23" spans="2:19" ht="13.15" customHeight="1" x14ac:dyDescent="0.25">
      <c r="B23" s="34">
        <f t="shared" si="0"/>
        <v>5</v>
      </c>
      <c r="C23" s="34">
        <f t="shared" si="1"/>
        <v>10</v>
      </c>
      <c r="D23" s="34">
        <v>0.5</v>
      </c>
      <c r="E23" s="60">
        <f t="shared" si="4"/>
        <v>2.393472083204445E-2</v>
      </c>
      <c r="F23" s="60"/>
      <c r="G23" s="41" t="str">
        <f>[1]!obMake("swap tenor 2-"&amp;ROW(),obLibs&amp;"net.finmath.time.TimeDiscretization",[1]!obMake("","double",B23),[1]!obMake("","double",C23),[1]!obMake("","double",D23),$B$6)</f>
        <v>swap tenor 2-23 
[74704]</v>
      </c>
      <c r="H23" s="41" t="str">
        <f>[1]!obMake("mcSwaption 2-"&amp;ROW(),"net.finmath.montecarlo.interestrate.products.Swaption",[1]!obMake("","double",B23),G23,[1]!obMake("","double",E23))</f>
        <v>mcSwaption 2-23 
[77735]</v>
      </c>
      <c r="I23" s="64" t="str">
        <f>[1]!OBRUN("mcSwptn price 2-"&amp;ROW(),H23,"getValue",LIBORMarketModel!$M$28)</f>
        <v>mcSwptn price 2-23 
[77736]</v>
      </c>
      <c r="J23" s="65">
        <f>[1]!OBGET([1]!OBSYNC(I23,$I$14:$I$52))</f>
        <v>2.3039588787719698E-2</v>
      </c>
      <c r="K23" s="60">
        <f>[1]!OBGET([1]!OBCALL("","net.finmath.marketdata.products.Swap","getForwardSwapRate",G23,G23,'Rate Curve Data'!$E$17))</f>
        <v>2.4934720832044444E-2</v>
      </c>
      <c r="L23" s="60">
        <f>[1]!OBGET([1]!OBCALL("","net.finmath.marketdata.products.SwapAnnuity","getSwapAnnuity",G23,'Rate Curve Data'!$E$17))</f>
        <v>4.4528770094439549</v>
      </c>
      <c r="M23" s="66">
        <f>[1]!OBGET([1]!OBCALL("",obLibs&amp;"net.finmath.functions.AnalyticFormulas","blackScholesOptionImpliedVolatility",[1]!obMake("","double",K23),[1]!obMake("","double",B23),[1]!obMake("","double",E23),[1]!obMake("","double",L23),[1]!obMake("","double",J23)))</f>
        <v>0.21575509800680889</v>
      </c>
      <c r="N23" s="68">
        <f t="shared" si="5"/>
        <v>-1.9328927306340171E-2</v>
      </c>
      <c r="O23" s="66" t="e">
        <f t="shared" si="2"/>
        <v>#N/A</v>
      </c>
      <c r="P23" s="66" t="e">
        <f>[1]!OBGET([1]!OBCALL("",obLibs&amp;"net.finmath.functions.AnalyticFormulas","blackScholesGeneralizedOptionValue",[1]!obMake("","double",K23),[1]!obMake("","double",O23),[1]!obMake("","double",B23),[1]!obMake("","double",E23),[1]!obMake("","double",L23)))</f>
        <v>#N/A</v>
      </c>
      <c r="Q23" s="66">
        <f>[1]!OBGET([1]!OBCALL("",obLibs&amp;"net.finmath.functions.AnalyticFormulas","blackScholesGeneralizedOptionValue",[1]!obMake("","double",K23),[1]!obMake("","double",M23),[1]!obMake("","double",B23),[1]!obMake("","double",E23),[1]!obMake("","double",L23)))</f>
        <v>2.3039588787719688E-2</v>
      </c>
      <c r="R23" s="66">
        <f>[1]!OBGET([1]!OBCALL("",'Swaption Data'!$B$10,"getVolatility",[1]!obMake("","double",B23),[1]!obMake("","double",C23-B23)))</f>
        <v>0.26200000000000001</v>
      </c>
      <c r="S23" s="66" t="e">
        <f t="shared" si="3"/>
        <v>#N/A</v>
      </c>
    </row>
    <row r="24" spans="2:19" ht="13.15" customHeight="1" x14ac:dyDescent="0.25">
      <c r="B24" s="34">
        <f t="shared" si="0"/>
        <v>5</v>
      </c>
      <c r="C24" s="34">
        <f t="shared" si="1"/>
        <v>10</v>
      </c>
      <c r="D24" s="34">
        <v>0.5</v>
      </c>
      <c r="E24" s="60">
        <f t="shared" si="4"/>
        <v>2.4934720832044451E-2</v>
      </c>
      <c r="F24" s="60"/>
      <c r="G24" s="41" t="str">
        <f>[1]!obMake("swap tenor 2-"&amp;ROW(),obLibs&amp;"net.finmath.time.TimeDiscretization",[1]!obMake("","double",B24),[1]!obMake("","double",C24),[1]!obMake("","double",D24),$B$6)</f>
        <v>swap tenor 2-24 
[74760]</v>
      </c>
      <c r="H24" s="41" t="str">
        <f>[1]!obMake("mcSwaption 2-"&amp;ROW(),"net.finmath.montecarlo.interestrate.products.Swaption",[1]!obMake("","double",B24),G24,[1]!obMake("","double",E24))</f>
        <v>mcSwaption 2-24 
[77748]</v>
      </c>
      <c r="I24" s="64" t="str">
        <f>[1]!OBRUN("mcSwptn price 2-"&amp;ROW(),H24,"getValue",LIBORMarketModel!$M$28)</f>
        <v>mcSwptn price 2-24 
[77749]</v>
      </c>
      <c r="J24" s="65">
        <f>[1]!OBGET([1]!OBSYNC(I24,$I$14:$I$52))</f>
        <v>2.1482654194008872E-2</v>
      </c>
      <c r="K24" s="60">
        <f>[1]!OBGET([1]!OBCALL("","net.finmath.marketdata.products.Swap","getForwardSwapRate",G24,G24,'Rate Curve Data'!$E$17))</f>
        <v>2.4934720832044444E-2</v>
      </c>
      <c r="L24" s="60">
        <f>[1]!OBGET([1]!OBCALL("","net.finmath.marketdata.products.SwapAnnuity","getSwapAnnuity",G24,'Rate Curve Data'!$E$17))</f>
        <v>4.4528770094439549</v>
      </c>
      <c r="M24" s="66">
        <f>[1]!OBGET([1]!OBCALL("",obLibs&amp;"net.finmath.functions.AnalyticFormulas","blackScholesOptionImpliedVolatility",[1]!obMake("","double",K24),[1]!obMake("","double",B24),[1]!obMake("","double",E24),[1]!obMake("","double",L24),[1]!obMake("","double",J24)))</f>
        <v>0.21906465269575415</v>
      </c>
      <c r="N24" s="68">
        <f t="shared" si="5"/>
        <v>-1.6019372617394917E-2</v>
      </c>
      <c r="O24" s="66">
        <f t="shared" si="2"/>
        <v>0.26200000000000001</v>
      </c>
      <c r="P24" s="66">
        <f>[1]!OBGET([1]!OBCALL("",obLibs&amp;"net.finmath.functions.AnalyticFormulas","blackScholesGeneralizedOptionValue",[1]!obMake("","double",K24),[1]!obMake("","double",O24),[1]!obMake("","double",B24),[1]!obMake("","double",E24),[1]!obMake("","double",L24)))</f>
        <v>2.5583869252720406E-2</v>
      </c>
      <c r="Q24" s="66">
        <f>[1]!OBGET([1]!OBCALL("",obLibs&amp;"net.finmath.functions.AnalyticFormulas","blackScholesGeneralizedOptionValue",[1]!obMake("","double",K24),[1]!obMake("","double",M24),[1]!obMake("","double",B24),[1]!obMake("","double",E24),[1]!obMake("","double",L24)))</f>
        <v>2.1482654194008865E-2</v>
      </c>
      <c r="R24" s="66">
        <f>[1]!OBGET([1]!OBCALL("",'Swaption Data'!$B$10,"getVolatility",[1]!obMake("","double",B24),[1]!obMake("","double",C24-B24)))</f>
        <v>0.26200000000000001</v>
      </c>
      <c r="S24" s="66">
        <f t="shared" si="3"/>
        <v>0</v>
      </c>
    </row>
    <row r="25" spans="2:19" ht="13.15" customHeight="1" x14ac:dyDescent="0.25">
      <c r="B25" s="34">
        <f t="shared" si="0"/>
        <v>5</v>
      </c>
      <c r="C25" s="34">
        <f t="shared" si="1"/>
        <v>10</v>
      </c>
      <c r="D25" s="34">
        <v>0.5</v>
      </c>
      <c r="E25" s="60">
        <f t="shared" si="4"/>
        <v>2.5934720832044452E-2</v>
      </c>
      <c r="F25" s="60"/>
      <c r="G25" s="41" t="str">
        <f>[1]!obMake("swap tenor 2-"&amp;ROW(),obLibs&amp;"net.finmath.time.TimeDiscretization",[1]!obMake("","double",B25),[1]!obMake("","double",C25),[1]!obMake("","double",D25),$B$6)</f>
        <v>swap tenor 2-25 
[74664]</v>
      </c>
      <c r="H25" s="41" t="str">
        <f>[1]!obMake("mcSwaption 2-"&amp;ROW(),"net.finmath.montecarlo.interestrate.products.Swaption",[1]!obMake("","double",B25),G25,[1]!obMake("","double",E25))</f>
        <v>mcSwaption 2-25 
[77763]</v>
      </c>
      <c r="I25" s="64" t="str">
        <f>[1]!OBRUN("mcSwptn price 2-"&amp;ROW(),H25,"getValue",LIBORMarketModel!$M$28)</f>
        <v>mcSwptn price 2-25 
[77764]</v>
      </c>
      <c r="J25" s="65">
        <f>[1]!OBGET([1]!OBSYNC(I25,$I$14:$I$52))</f>
        <v>2.0033141335358124E-2</v>
      </c>
      <c r="K25" s="60">
        <f>[1]!OBGET([1]!OBCALL("","net.finmath.marketdata.products.Swap","getForwardSwapRate",G25,G25,'Rate Curve Data'!$E$17))</f>
        <v>2.4934720832044444E-2</v>
      </c>
      <c r="L25" s="60">
        <f>[1]!OBGET([1]!OBCALL("","net.finmath.marketdata.products.SwapAnnuity","getSwapAnnuity",G25,'Rate Curve Data'!$E$17))</f>
        <v>4.4528770094439549</v>
      </c>
      <c r="M25" s="66">
        <f>[1]!OBGET([1]!OBCALL("",obLibs&amp;"net.finmath.functions.AnalyticFormulas","blackScholesOptionImpliedVolatility",[1]!obMake("","double",K25),[1]!obMake("","double",B25),[1]!obMake("","double",E25),[1]!obMake("","double",L25),[1]!obMake("","double",J25)))</f>
        <v>0.22190039820219984</v>
      </c>
      <c r="N25" s="68">
        <f t="shared" si="5"/>
        <v>-1.3183627110949225E-2</v>
      </c>
      <c r="O25" s="66" t="e">
        <f t="shared" si="2"/>
        <v>#N/A</v>
      </c>
      <c r="P25" s="66" t="e">
        <f>[1]!OBGET([1]!OBCALL("",obLibs&amp;"net.finmath.functions.AnalyticFormulas","blackScholesGeneralizedOptionValue",[1]!obMake("","double",K25),[1]!obMake("","double",O25),[1]!obMake("","double",B25),[1]!obMake("","double",E25),[1]!obMake("","double",L25)))</f>
        <v>#N/A</v>
      </c>
      <c r="Q25" s="66">
        <f>[1]!OBGET([1]!OBCALL("",obLibs&amp;"net.finmath.functions.AnalyticFormulas","blackScholesGeneralizedOptionValue",[1]!obMake("","double",K25),[1]!obMake("","double",M25),[1]!obMake("","double",B25),[1]!obMake("","double",E25),[1]!obMake("","double",L25)))</f>
        <v>2.0033141335358121E-2</v>
      </c>
      <c r="R25" s="66">
        <f>[1]!OBGET([1]!OBCALL("",'Swaption Data'!$B$10,"getVolatility",[1]!obMake("","double",B25),[1]!obMake("","double",C25-B25)))</f>
        <v>0.26200000000000001</v>
      </c>
      <c r="S25" s="66" t="e">
        <f t="shared" si="3"/>
        <v>#N/A</v>
      </c>
    </row>
    <row r="26" spans="2:19" ht="13.15" customHeight="1" x14ac:dyDescent="0.25">
      <c r="B26" s="34">
        <f t="shared" si="0"/>
        <v>5</v>
      </c>
      <c r="C26" s="34">
        <f t="shared" si="1"/>
        <v>10</v>
      </c>
      <c r="D26" s="34">
        <v>0.5</v>
      </c>
      <c r="E26" s="60">
        <f t="shared" si="4"/>
        <v>2.6934720832044453E-2</v>
      </c>
      <c r="F26" s="60"/>
      <c r="G26" s="41" t="str">
        <f>[1]!obMake("swap tenor 2-"&amp;ROW(),obLibs&amp;"net.finmath.time.TimeDiscretization",[1]!obMake("","double",B26),[1]!obMake("","double",C26),[1]!obMake("","double",D26),$B$6)</f>
        <v>swap tenor 2-26 
[74724]</v>
      </c>
      <c r="H26" s="41" t="str">
        <f>[1]!obMake("mcSwaption 2-"&amp;ROW(),"net.finmath.montecarlo.interestrate.products.Swaption",[1]!obMake("","double",B26),G26,[1]!obMake("","double",E26))</f>
        <v>mcSwaption 2-26 
[77772]</v>
      </c>
      <c r="I26" s="64" t="str">
        <f>[1]!OBRUN("mcSwptn price 2-"&amp;ROW(),H26,"getValue",LIBORMarketModel!$M$28)</f>
        <v>mcSwptn price 2-26 
[77773]</v>
      </c>
      <c r="J26" s="65">
        <f>[1]!OBGET([1]!OBSYNC(I26,$I$14:$I$52))</f>
        <v>1.8691937859108516E-2</v>
      </c>
      <c r="K26" s="60">
        <f>[1]!OBGET([1]!OBCALL("","net.finmath.marketdata.products.Swap","getForwardSwapRate",G26,G26,'Rate Curve Data'!$E$17))</f>
        <v>2.4934720832044444E-2</v>
      </c>
      <c r="L26" s="60">
        <f>[1]!OBGET([1]!OBCALL("","net.finmath.marketdata.products.SwapAnnuity","getSwapAnnuity",G26,'Rate Curve Data'!$E$17))</f>
        <v>4.4528770094439549</v>
      </c>
      <c r="M26" s="66">
        <f>[1]!OBGET([1]!OBCALL("",obLibs&amp;"net.finmath.functions.AnalyticFormulas","blackScholesOptionImpliedVolatility",[1]!obMake("","double",K26),[1]!obMake("","double",B26),[1]!obMake("","double",E26),[1]!obMake("","double",L26),[1]!obMake("","double",J26)))</f>
        <v>0.22443508311446264</v>
      </c>
      <c r="N26" s="68">
        <f t="shared" si="5"/>
        <v>-1.0648942198686423E-2</v>
      </c>
      <c r="O26" s="66" t="e">
        <f t="shared" si="2"/>
        <v>#N/A</v>
      </c>
      <c r="P26" s="66" t="e">
        <f>[1]!OBGET([1]!OBCALL("",obLibs&amp;"net.finmath.functions.AnalyticFormulas","blackScholesGeneralizedOptionValue",[1]!obMake("","double",K26),[1]!obMake("","double",O26),[1]!obMake("","double",B26),[1]!obMake("","double",E26),[1]!obMake("","double",L26)))</f>
        <v>#N/A</v>
      </c>
      <c r="Q26" s="66">
        <f>[1]!OBGET([1]!OBCALL("",obLibs&amp;"net.finmath.functions.AnalyticFormulas","blackScholesGeneralizedOptionValue",[1]!obMake("","double",K26),[1]!obMake("","double",M26),[1]!obMake("","double",B26),[1]!obMake("","double",E26),[1]!obMake("","double",L26)))</f>
        <v>1.8691937859108509E-2</v>
      </c>
      <c r="R26" s="66">
        <f>[1]!OBGET([1]!OBCALL("",'Swaption Data'!$B$10,"getVolatility",[1]!obMake("","double",B26),[1]!obMake("","double",C26-B26)))</f>
        <v>0.26200000000000001</v>
      </c>
      <c r="S26" s="66" t="e">
        <f t="shared" si="3"/>
        <v>#N/A</v>
      </c>
    </row>
    <row r="27" spans="2:19" ht="13.15" customHeight="1" x14ac:dyDescent="0.25">
      <c r="B27" s="34">
        <f t="shared" si="0"/>
        <v>5</v>
      </c>
      <c r="C27" s="34">
        <f t="shared" si="1"/>
        <v>10</v>
      </c>
      <c r="D27" s="34">
        <v>0.5</v>
      </c>
      <c r="E27" s="60">
        <f t="shared" si="4"/>
        <v>2.7934720832044454E-2</v>
      </c>
      <c r="F27" s="60"/>
      <c r="G27" s="41" t="str">
        <f>[1]!obMake("swap tenor 2-"&amp;ROW(),obLibs&amp;"net.finmath.time.TimeDiscretization",[1]!obMake("","double",B27),[1]!obMake("","double",C27),[1]!obMake("","double",D27),$B$6)</f>
        <v>swap tenor 2-27 
[73758]</v>
      </c>
      <c r="H27" s="41" t="str">
        <f>[1]!obMake("mcSwaption 2-"&amp;ROW(),"net.finmath.montecarlo.interestrate.products.Swaption",[1]!obMake("","double",B27),G27,[1]!obMake("","double",E27))</f>
        <v>mcSwaption 2-27 
[77785]</v>
      </c>
      <c r="I27" s="64" t="str">
        <f>[1]!OBRUN("mcSwptn price 2-"&amp;ROW(),H27,"getValue",LIBORMarketModel!$M$28)</f>
        <v>mcSwptn price 2-27 
[77786]</v>
      </c>
      <c r="J27" s="65">
        <f>[1]!OBGET([1]!OBSYNC(I27,$I$14:$I$52))</f>
        <v>1.7446450455307565E-2</v>
      </c>
      <c r="K27" s="60">
        <f>[1]!OBGET([1]!OBCALL("","net.finmath.marketdata.products.Swap","getForwardSwapRate",G27,G27,'Rate Curve Data'!$E$17))</f>
        <v>2.4934720832044444E-2</v>
      </c>
      <c r="L27" s="60">
        <f>[1]!OBGET([1]!OBCALL("","net.finmath.marketdata.products.SwapAnnuity","getSwapAnnuity",G27,'Rate Curve Data'!$E$17))</f>
        <v>4.4528770094439549</v>
      </c>
      <c r="M27" s="66">
        <f>[1]!OBGET([1]!OBCALL("",obLibs&amp;"net.finmath.functions.AnalyticFormulas","blackScholesOptionImpliedVolatility",[1]!obMake("","double",K27),[1]!obMake("","double",B27),[1]!obMake("","double",E27),[1]!obMake("","double",L27),[1]!obMake("","double",J27)))</f>
        <v>0.22667759430727982</v>
      </c>
      <c r="N27" s="68">
        <f t="shared" si="5"/>
        <v>-8.4064310058692415E-3</v>
      </c>
      <c r="O27" s="66" t="e">
        <f t="shared" si="2"/>
        <v>#N/A</v>
      </c>
      <c r="P27" s="66" t="e">
        <f>[1]!OBGET([1]!OBCALL("",obLibs&amp;"net.finmath.functions.AnalyticFormulas","blackScholesGeneralizedOptionValue",[1]!obMake("","double",K27),[1]!obMake("","double",O27),[1]!obMake("","double",B27),[1]!obMake("","double",E27),[1]!obMake("","double",L27)))</f>
        <v>#N/A</v>
      </c>
      <c r="Q27" s="66">
        <f>[1]!OBGET([1]!OBCALL("",obLibs&amp;"net.finmath.functions.AnalyticFormulas","blackScholesGeneralizedOptionValue",[1]!obMake("","double",K27),[1]!obMake("","double",M27),[1]!obMake("","double",B27),[1]!obMake("","double",E27),[1]!obMake("","double",L27)))</f>
        <v>1.7446450455307561E-2</v>
      </c>
      <c r="R27" s="66">
        <f>[1]!OBGET([1]!OBCALL("",'Swaption Data'!$B$10,"getVolatility",[1]!obMake("","double",B27),[1]!obMake("","double",C27-B27)))</f>
        <v>0.26200000000000001</v>
      </c>
      <c r="S27" s="66" t="e">
        <f t="shared" si="3"/>
        <v>#N/A</v>
      </c>
    </row>
    <row r="28" spans="2:19" ht="13.15" customHeight="1" x14ac:dyDescent="0.25">
      <c r="B28" s="34">
        <f t="shared" si="0"/>
        <v>5</v>
      </c>
      <c r="C28" s="34">
        <f t="shared" si="1"/>
        <v>10</v>
      </c>
      <c r="D28" s="34">
        <v>0.5</v>
      </c>
      <c r="E28" s="60">
        <f t="shared" si="4"/>
        <v>2.8934720832044455E-2</v>
      </c>
      <c r="F28" s="60"/>
      <c r="G28" s="41" t="str">
        <f>[1]!obMake("swap tenor 2-"&amp;ROW(),obLibs&amp;"net.finmath.time.TimeDiscretization",[1]!obMake("","double",B28),[1]!obMake("","double",C28),[1]!obMake("","double",D28),$B$6)</f>
        <v>swap tenor 2-28 
[74684]</v>
      </c>
      <c r="H28" s="41" t="str">
        <f>[1]!obMake("mcSwaption 2-"&amp;ROW(),"net.finmath.montecarlo.interestrate.products.Swaption",[1]!obMake("","double",B28),G28,[1]!obMake("","double",E28))</f>
        <v>mcSwaption 2-28 
[77798]</v>
      </c>
      <c r="I28" s="64" t="str">
        <f>[1]!OBRUN("mcSwptn price 2-"&amp;ROW(),H28,"getValue",LIBORMarketModel!$M$28)</f>
        <v>mcSwptn price 2-28 
[77799]</v>
      </c>
      <c r="J28" s="65">
        <f>[1]!OBGET([1]!OBSYNC(I28,$I$14:$I$52))</f>
        <v>1.6290840925745891E-2</v>
      </c>
      <c r="K28" s="60">
        <f>[1]!OBGET([1]!OBCALL("","net.finmath.marketdata.products.Swap","getForwardSwapRate",G28,G28,'Rate Curve Data'!$E$17))</f>
        <v>2.4934720832044444E-2</v>
      </c>
      <c r="L28" s="60">
        <f>[1]!OBGET([1]!OBCALL("","net.finmath.marketdata.products.SwapAnnuity","getSwapAnnuity",G28,'Rate Curve Data'!$E$17))</f>
        <v>4.4528770094439549</v>
      </c>
      <c r="M28" s="66">
        <f>[1]!OBGET([1]!OBCALL("",obLibs&amp;"net.finmath.functions.AnalyticFormulas","blackScholesOptionImpliedVolatility",[1]!obMake("","double",K28),[1]!obMake("","double",B28),[1]!obMake("","double",E28),[1]!obMake("","double",L28),[1]!obMake("","double",J28)))</f>
        <v>0.22868755761175202</v>
      </c>
      <c r="N28" s="68">
        <f t="shared" si="5"/>
        <v>-6.3964677013970406E-3</v>
      </c>
      <c r="O28" s="66" t="e">
        <f t="shared" si="2"/>
        <v>#N/A</v>
      </c>
      <c r="P28" s="66" t="e">
        <f>[1]!OBGET([1]!OBCALL("",obLibs&amp;"net.finmath.functions.AnalyticFormulas","blackScholesGeneralizedOptionValue",[1]!obMake("","double",K28),[1]!obMake("","double",O28),[1]!obMake("","double",B28),[1]!obMake("","double",E28),[1]!obMake("","double",L28)))</f>
        <v>#N/A</v>
      </c>
      <c r="Q28" s="66">
        <f>[1]!OBGET([1]!OBCALL("",obLibs&amp;"net.finmath.functions.AnalyticFormulas","blackScholesGeneralizedOptionValue",[1]!obMake("","double",K28),[1]!obMake("","double",M28),[1]!obMake("","double",B28),[1]!obMake("","double",E28),[1]!obMake("","double",L28)))</f>
        <v>1.6290840925745891E-2</v>
      </c>
      <c r="R28" s="66">
        <f>[1]!OBGET([1]!OBCALL("",'Swaption Data'!$B$10,"getVolatility",[1]!obMake("","double",B28),[1]!obMake("","double",C28-B28)))</f>
        <v>0.26200000000000001</v>
      </c>
      <c r="S28" s="66" t="e">
        <f t="shared" si="3"/>
        <v>#N/A</v>
      </c>
    </row>
    <row r="29" spans="2:19" ht="13.15" customHeight="1" x14ac:dyDescent="0.25">
      <c r="B29" s="34">
        <f t="shared" si="0"/>
        <v>5</v>
      </c>
      <c r="C29" s="34">
        <f t="shared" si="1"/>
        <v>10</v>
      </c>
      <c r="D29" s="34">
        <v>0.5</v>
      </c>
      <c r="E29" s="60">
        <f t="shared" si="4"/>
        <v>2.9934720832044456E-2</v>
      </c>
      <c r="F29" s="60"/>
      <c r="G29" s="41" t="str">
        <f>[1]!obMake("swap tenor 2-"&amp;ROW(),obLibs&amp;"net.finmath.time.TimeDiscretization",[1]!obMake("","double",B29),[1]!obMake("","double",C29),[1]!obMake("","double",D29),$B$6)</f>
        <v>swap tenor 2-29 
[74744]</v>
      </c>
      <c r="H29" s="41" t="str">
        <f>[1]!obMake("mcSwaption 2-"&amp;ROW(),"net.finmath.montecarlo.interestrate.products.Swaption",[1]!obMake("","double",B29),G29,[1]!obMake("","double",E29))</f>
        <v>mcSwaption 2-29 
[77815]</v>
      </c>
      <c r="I29" s="64" t="str">
        <f>[1]!OBRUN("mcSwptn price 2-"&amp;ROW(),H29,"getValue",LIBORMarketModel!$M$28)</f>
        <v>mcSwptn price 2-29 
[77816]</v>
      </c>
      <c r="J29" s="65">
        <f>[1]!OBGET([1]!OBSYNC(I29,$I$14:$I$52))</f>
        <v>1.5220884804600876E-2</v>
      </c>
      <c r="K29" s="60">
        <f>[1]!OBGET([1]!OBCALL("","net.finmath.marketdata.products.Swap","getForwardSwapRate",G29,G29,'Rate Curve Data'!$E$17))</f>
        <v>2.4934720832044444E-2</v>
      </c>
      <c r="L29" s="60">
        <f>[1]!OBGET([1]!OBCALL("","net.finmath.marketdata.products.SwapAnnuity","getSwapAnnuity",G29,'Rate Curve Data'!$E$17))</f>
        <v>4.4528770094439549</v>
      </c>
      <c r="M29" s="66">
        <f>[1]!OBGET([1]!OBCALL("",obLibs&amp;"net.finmath.functions.AnalyticFormulas","blackScholesOptionImpliedVolatility",[1]!obMake("","double",K29),[1]!obMake("","double",B29),[1]!obMake("","double",E29),[1]!obMake("","double",L29),[1]!obMake("","double",J29)))</f>
        <v>0.23052613279218687</v>
      </c>
      <c r="N29" s="68">
        <f t="shared" si="5"/>
        <v>-4.5578925209621979E-3</v>
      </c>
      <c r="O29" s="66">
        <f t="shared" si="2"/>
        <v>0.2445</v>
      </c>
      <c r="P29" s="66">
        <f>[1]!OBGET([1]!OBCALL("",obLibs&amp;"net.finmath.functions.AnalyticFormulas","blackScholesGeneralizedOptionValue",[1]!obMake("","double",K29),[1]!obMake("","double",O29),[1]!obMake("","double",B29),[1]!obMake("","double",E29),[1]!obMake("","double",L29)))</f>
        <v>1.6600601569038798E-2</v>
      </c>
      <c r="Q29" s="66">
        <f>[1]!OBGET([1]!OBCALL("",obLibs&amp;"net.finmath.functions.AnalyticFormulas","blackScholesGeneralizedOptionValue",[1]!obMake("","double",K29),[1]!obMake("","double",M29),[1]!obMake("","double",B29),[1]!obMake("","double",E29),[1]!obMake("","double",L29)))</f>
        <v>1.5220884804600883E-2</v>
      </c>
      <c r="R29" s="66">
        <f>[1]!OBGET([1]!OBCALL("",'Swaption Data'!$B$10,"getVolatility",[1]!obMake("","double",B29),[1]!obMake("","double",C29-B29)))</f>
        <v>0.26200000000000001</v>
      </c>
      <c r="S29" s="66">
        <f t="shared" si="3"/>
        <v>-1.7500000000000002E-2</v>
      </c>
    </row>
    <row r="30" spans="2:19" ht="13.15" customHeight="1" x14ac:dyDescent="0.25">
      <c r="B30" s="34">
        <f t="shared" si="0"/>
        <v>5</v>
      </c>
      <c r="C30" s="34">
        <f t="shared" si="1"/>
        <v>10</v>
      </c>
      <c r="D30" s="34">
        <v>0.5</v>
      </c>
      <c r="E30" s="60">
        <f t="shared" si="4"/>
        <v>3.0934720832044457E-2</v>
      </c>
      <c r="F30" s="60"/>
      <c r="G30" s="41" t="str">
        <f>[1]!obMake("swap tenor 2-"&amp;ROW(),obLibs&amp;"net.finmath.time.TimeDiscretization",[1]!obMake("","double",B30),[1]!obMake("","double",C30),[1]!obMake("","double",D30),$B$6)</f>
        <v>swap tenor 2-30 
[74648]</v>
      </c>
      <c r="H30" s="41" t="str">
        <f>[1]!obMake("mcSwaption 2-"&amp;ROW(),"net.finmath.montecarlo.interestrate.products.Swaption",[1]!obMake("","double",B30),G30,[1]!obMake("","double",E30))</f>
        <v>mcSwaption 2-30 
[77830]</v>
      </c>
      <c r="I30" s="64" t="str">
        <f>[1]!OBRUN("mcSwptn price 2-"&amp;ROW(),H30,"getValue",LIBORMarketModel!$M$28)</f>
        <v>mcSwptn price 2-30 
[77831]</v>
      </c>
      <c r="J30" s="65">
        <f>[1]!OBGET([1]!OBSYNC(I30,$I$14:$I$52))</f>
        <v>1.4221880009716557E-2</v>
      </c>
      <c r="K30" s="60">
        <f>[1]!OBGET([1]!OBCALL("","net.finmath.marketdata.products.Swap","getForwardSwapRate",G30,G30,'Rate Curve Data'!$E$17))</f>
        <v>2.4934720832044444E-2</v>
      </c>
      <c r="L30" s="60">
        <f>[1]!OBGET([1]!OBCALL("","net.finmath.marketdata.products.SwapAnnuity","getSwapAnnuity",G30,'Rate Curve Data'!$E$17))</f>
        <v>4.4528770094439549</v>
      </c>
      <c r="M30" s="66">
        <f>[1]!OBGET([1]!OBCALL("",obLibs&amp;"net.finmath.functions.AnalyticFormulas","blackScholesOptionImpliedVolatility",[1]!obMake("","double",K30),[1]!obMake("","double",B30),[1]!obMake("","double",E30),[1]!obMake("","double",L30),[1]!obMake("","double",J30)))</f>
        <v>0.23213611725028954</v>
      </c>
      <c r="N30" s="68">
        <f t="shared" si="5"/>
        <v>-2.9479080628595222E-3</v>
      </c>
      <c r="O30" s="66" t="e">
        <f t="shared" si="2"/>
        <v>#N/A</v>
      </c>
      <c r="P30" s="66" t="e">
        <f>[1]!OBGET([1]!OBCALL("",obLibs&amp;"net.finmath.functions.AnalyticFormulas","blackScholesGeneralizedOptionValue",[1]!obMake("","double",K30),[1]!obMake("","double",O30),[1]!obMake("","double",B30),[1]!obMake("","double",E30),[1]!obMake("","double",L30)))</f>
        <v>#N/A</v>
      </c>
      <c r="Q30" s="66">
        <f>[1]!OBGET([1]!OBCALL("",obLibs&amp;"net.finmath.functions.AnalyticFormulas","blackScholesGeneralizedOptionValue",[1]!obMake("","double",K30),[1]!obMake("","double",M30),[1]!obMake("","double",B30),[1]!obMake("","double",E30),[1]!obMake("","double",L30)))</f>
        <v>1.4221880009716551E-2</v>
      </c>
      <c r="R30" s="66">
        <f>[1]!OBGET([1]!OBCALL("",'Swaption Data'!$B$10,"getVolatility",[1]!obMake("","double",B30),[1]!obMake("","double",C30-B30)))</f>
        <v>0.26200000000000001</v>
      </c>
      <c r="S30" s="66" t="e">
        <f t="shared" si="3"/>
        <v>#N/A</v>
      </c>
    </row>
    <row r="31" spans="2:19" ht="13.15" customHeight="1" x14ac:dyDescent="0.25">
      <c r="B31" s="34">
        <f t="shared" si="0"/>
        <v>5</v>
      </c>
      <c r="C31" s="34">
        <f t="shared" si="1"/>
        <v>10</v>
      </c>
      <c r="D31" s="34">
        <v>0.5</v>
      </c>
      <c r="E31" s="60">
        <f t="shared" si="4"/>
        <v>3.1934720832044454E-2</v>
      </c>
      <c r="F31" s="60"/>
      <c r="G31" s="41" t="str">
        <f>[1]!obMake("swap tenor 2-"&amp;ROW(),obLibs&amp;"net.finmath.time.TimeDiscretization",[1]!obMake("","double",B31),[1]!obMake("","double",C31),[1]!obMake("","double",D31),$B$6)</f>
        <v>swap tenor 2-31 
[74708]</v>
      </c>
      <c r="H31" s="41" t="str">
        <f>[1]!obMake("mcSwaption 2-"&amp;ROW(),"net.finmath.montecarlo.interestrate.products.Swaption",[1]!obMake("","double",B31),G31,[1]!obMake("","double",E31))</f>
        <v>mcSwaption 2-31 
[77839]</v>
      </c>
      <c r="I31" s="64" t="str">
        <f>[1]!OBRUN("mcSwptn price 2-"&amp;ROW(),H31,"getValue",LIBORMarketModel!$M$28)</f>
        <v>mcSwptn price 2-31 
[77840]</v>
      </c>
      <c r="J31" s="65">
        <f>[1]!OBGET([1]!OBSYNC(I31,$I$14:$I$52))</f>
        <v>1.3300581772822196E-2</v>
      </c>
      <c r="K31" s="60">
        <f>[1]!OBGET([1]!OBCALL("","net.finmath.marketdata.products.Swap","getForwardSwapRate",G31,G31,'Rate Curve Data'!$E$17))</f>
        <v>2.4934720832044444E-2</v>
      </c>
      <c r="L31" s="60">
        <f>[1]!OBGET([1]!OBCALL("","net.finmath.marketdata.products.SwapAnnuity","getSwapAnnuity",G31,'Rate Curve Data'!$E$17))</f>
        <v>4.4528770094439549</v>
      </c>
      <c r="M31" s="66">
        <f>[1]!OBGET([1]!OBCALL("",obLibs&amp;"net.finmath.functions.AnalyticFormulas","blackScholesOptionImpliedVolatility",[1]!obMake("","double",K31),[1]!obMake("","double",B31),[1]!obMake("","double",E31),[1]!obMake("","double",L31),[1]!obMake("","double",J31)))</f>
        <v>0.23366862389068768</v>
      </c>
      <c r="N31" s="68">
        <f t="shared" si="5"/>
        <v>-1.415401422461382E-3</v>
      </c>
      <c r="O31" s="66" t="e">
        <f t="shared" si="2"/>
        <v>#N/A</v>
      </c>
      <c r="P31" s="66" t="e">
        <f>[1]!OBGET([1]!OBCALL("",obLibs&amp;"net.finmath.functions.AnalyticFormulas","blackScholesGeneralizedOptionValue",[1]!obMake("","double",K31),[1]!obMake("","double",O31),[1]!obMake("","double",B31),[1]!obMake("","double",E31),[1]!obMake("","double",L31)))</f>
        <v>#N/A</v>
      </c>
      <c r="Q31" s="66">
        <f>[1]!OBGET([1]!OBCALL("",obLibs&amp;"net.finmath.functions.AnalyticFormulas","blackScholesGeneralizedOptionValue",[1]!obMake("","double",K31),[1]!obMake("","double",M31),[1]!obMake("","double",B31),[1]!obMake("","double",E31),[1]!obMake("","double",L31)))</f>
        <v>1.3300581772822437E-2</v>
      </c>
      <c r="R31" s="66">
        <f>[1]!OBGET([1]!OBCALL("",'Swaption Data'!$B$10,"getVolatility",[1]!obMake("","double",B31),[1]!obMake("","double",C31-B31)))</f>
        <v>0.26200000000000001</v>
      </c>
      <c r="S31" s="66" t="e">
        <f t="shared" si="3"/>
        <v>#N/A</v>
      </c>
    </row>
    <row r="32" spans="2:19" ht="13.15" customHeight="1" x14ac:dyDescent="0.25">
      <c r="B32" s="34">
        <f t="shared" si="0"/>
        <v>5</v>
      </c>
      <c r="C32" s="34">
        <f t="shared" si="1"/>
        <v>10</v>
      </c>
      <c r="D32" s="34">
        <v>0.5</v>
      </c>
      <c r="E32" s="60">
        <f t="shared" si="4"/>
        <v>3.2934720832044455E-2</v>
      </c>
      <c r="F32" s="60"/>
      <c r="G32" s="41" t="str">
        <f>[1]!obMake("swap tenor 2-"&amp;ROW(),obLibs&amp;"net.finmath.time.TimeDiscretization",[1]!obMake("","double",B32),[1]!obMake("","double",C32),[1]!obMake("","double",D32),$B$6)</f>
        <v>swap tenor 2-32 
[74764]</v>
      </c>
      <c r="H32" s="41" t="str">
        <f>[1]!obMake("mcSwaption 2-"&amp;ROW(),"net.finmath.montecarlo.interestrate.products.Swaption",[1]!obMake("","double",B32),G32,[1]!obMake("","double",E32))</f>
        <v>mcSwaption 2-32 
[77856]</v>
      </c>
      <c r="I32" s="64" t="str">
        <f>[1]!OBRUN("mcSwptn price 2-"&amp;ROW(),H32,"getValue",LIBORMarketModel!$M$28)</f>
        <v>mcSwptn price 2-32 
[77857]</v>
      </c>
      <c r="J32" s="65">
        <f>[1]!OBGET([1]!OBSYNC(I32,$I$14:$I$52))</f>
        <v>1.2445791725246402E-2</v>
      </c>
      <c r="K32" s="60">
        <f>[1]!OBGET([1]!OBCALL("","net.finmath.marketdata.products.Swap","getForwardSwapRate",G32,G32,'Rate Curve Data'!$E$17))</f>
        <v>2.4934720832044444E-2</v>
      </c>
      <c r="L32" s="60">
        <f>[1]!OBGET([1]!OBCALL("","net.finmath.marketdata.products.SwapAnnuity","getSwapAnnuity",G32,'Rate Curve Data'!$E$17))</f>
        <v>4.4528770094439549</v>
      </c>
      <c r="M32" s="66">
        <f>[1]!OBGET([1]!OBCALL("",obLibs&amp;"net.finmath.functions.AnalyticFormulas","blackScholesOptionImpliedVolatility",[1]!obMake("","double",K32),[1]!obMake("","double",B32),[1]!obMake("","double",E32),[1]!obMake("","double",L32),[1]!obMake("","double",J32)))</f>
        <v>0.23508402531314906</v>
      </c>
      <c r="N32" s="68">
        <f t="shared" si="5"/>
        <v>0</v>
      </c>
      <c r="O32" s="66" t="e">
        <f t="shared" si="2"/>
        <v>#N/A</v>
      </c>
      <c r="P32" s="66" t="e">
        <f>[1]!OBGET([1]!OBCALL("",obLibs&amp;"net.finmath.functions.AnalyticFormulas","blackScholesGeneralizedOptionValue",[1]!obMake("","double",K32),[1]!obMake("","double",O32),[1]!obMake("","double",B32),[1]!obMake("","double",E32),[1]!obMake("","double",L32)))</f>
        <v>#N/A</v>
      </c>
      <c r="Q32" s="66">
        <f>[1]!OBGET([1]!OBCALL("",obLibs&amp;"net.finmath.functions.AnalyticFormulas","blackScholesGeneralizedOptionValue",[1]!obMake("","double",K32),[1]!obMake("","double",M32),[1]!obMake("","double",B32),[1]!obMake("","double",E32),[1]!obMake("","double",L32)))</f>
        <v>1.2445791725246394E-2</v>
      </c>
      <c r="R32" s="66">
        <f>[1]!OBGET([1]!OBCALL("",'Swaption Data'!$B$10,"getVolatility",[1]!obMake("","double",B32),[1]!obMake("","double",C32-B32)))</f>
        <v>0.26200000000000001</v>
      </c>
      <c r="S32" s="66" t="e">
        <f t="shared" si="3"/>
        <v>#N/A</v>
      </c>
    </row>
    <row r="33" spans="2:19" ht="13.15" customHeight="1" x14ac:dyDescent="0.25">
      <c r="B33" s="34">
        <f t="shared" si="0"/>
        <v>5</v>
      </c>
      <c r="C33" s="34">
        <f t="shared" si="1"/>
        <v>10</v>
      </c>
      <c r="D33" s="34">
        <v>0.5</v>
      </c>
      <c r="E33" s="60">
        <f t="shared" si="4"/>
        <v>3.3934720832044456E-2</v>
      </c>
      <c r="F33" s="60"/>
      <c r="G33" s="41" t="str">
        <f>[1]!obMake("swap tenor 2-"&amp;ROW(),obLibs&amp;"net.finmath.time.TimeDiscretization",[1]!obMake("","double",B33),[1]!obMake("","double",C33),[1]!obMake("","double",D33),$B$6)</f>
        <v>swap tenor 2-33 
[74668]</v>
      </c>
      <c r="H33" s="41" t="str">
        <f>[1]!obMake("mcSwaption 2-"&amp;ROW(),"net.finmath.montecarlo.interestrate.products.Swaption",[1]!obMake("","double",B33),G33,[1]!obMake("","double",E33))</f>
        <v>mcSwaption 2-33 
[77865]</v>
      </c>
      <c r="I33" s="64" t="str">
        <f>[1]!OBRUN("mcSwptn price 2-"&amp;ROW(),H33,"getValue",LIBORMarketModel!$M$28)</f>
        <v>mcSwptn price 2-33 
[77866]</v>
      </c>
      <c r="J33" s="65">
        <f>[1]!OBGET([1]!OBSYNC(I33,$I$14:$I$52))</f>
        <v>1.1651340294229649E-2</v>
      </c>
      <c r="K33" s="60">
        <f>[1]!OBGET([1]!OBCALL("","net.finmath.marketdata.products.Swap","getForwardSwapRate",G33,G33,'Rate Curve Data'!$E$17))</f>
        <v>2.4934720832044444E-2</v>
      </c>
      <c r="L33" s="60">
        <f>[1]!OBGET([1]!OBCALL("","net.finmath.marketdata.products.SwapAnnuity","getSwapAnnuity",G33,'Rate Curve Data'!$E$17))</f>
        <v>4.4528770094439549</v>
      </c>
      <c r="M33" s="66">
        <f>[1]!OBGET([1]!OBCALL("",obLibs&amp;"net.finmath.functions.AnalyticFormulas","blackScholesOptionImpliedVolatility",[1]!obMake("","double",K33),[1]!obMake("","double",B33),[1]!obMake("","double",E33),[1]!obMake("","double",L33),[1]!obMake("","double",J33)))</f>
        <v>0.23638587301421002</v>
      </c>
      <c r="N33" s="68">
        <f t="shared" si="5"/>
        <v>1.3018477010609542E-3</v>
      </c>
      <c r="O33" s="66" t="e">
        <f t="shared" si="2"/>
        <v>#N/A</v>
      </c>
      <c r="P33" s="66" t="e">
        <f>[1]!OBGET([1]!OBCALL("",obLibs&amp;"net.finmath.functions.AnalyticFormulas","blackScholesGeneralizedOptionValue",[1]!obMake("","double",K33),[1]!obMake("","double",O33),[1]!obMake("","double",B33),[1]!obMake("","double",E33),[1]!obMake("","double",L33)))</f>
        <v>#N/A</v>
      </c>
      <c r="Q33" s="66">
        <f>[1]!OBGET([1]!OBCALL("",obLibs&amp;"net.finmath.functions.AnalyticFormulas","blackScholesGeneralizedOptionValue",[1]!obMake("","double",K33),[1]!obMake("","double",M33),[1]!obMake("","double",B33),[1]!obMake("","double",E33),[1]!obMake("","double",L33)))</f>
        <v>1.1651340294229647E-2</v>
      </c>
      <c r="R33" s="66">
        <f>[1]!OBGET([1]!OBCALL("",'Swaption Data'!$B$10,"getVolatility",[1]!obMake("","double",B33),[1]!obMake("","double",C33-B33)))</f>
        <v>0.26200000000000001</v>
      </c>
      <c r="S33" s="66" t="e">
        <f t="shared" si="3"/>
        <v>#N/A</v>
      </c>
    </row>
    <row r="34" spans="2:19" ht="13.15" customHeight="1" x14ac:dyDescent="0.25">
      <c r="B34" s="34">
        <f t="shared" si="0"/>
        <v>5</v>
      </c>
      <c r="C34" s="34">
        <f t="shared" si="1"/>
        <v>10</v>
      </c>
      <c r="D34" s="34">
        <v>0.5</v>
      </c>
      <c r="E34" s="60">
        <f t="shared" si="4"/>
        <v>3.4934720832044457E-2</v>
      </c>
      <c r="F34" s="60"/>
      <c r="G34" s="41" t="str">
        <f>[1]!obMake("swap tenor 2-"&amp;ROW(),obLibs&amp;"net.finmath.time.TimeDiscretization",[1]!obMake("","double",B34),[1]!obMake("","double",C34),[1]!obMake("","double",D34),$B$6)</f>
        <v>swap tenor 2-34 
[74728]</v>
      </c>
      <c r="H34" s="41" t="str">
        <f>[1]!obMake("mcSwaption 2-"&amp;ROW(),"net.finmath.montecarlo.interestrate.products.Swaption",[1]!obMake("","double",B34),G34,[1]!obMake("","double",E34))</f>
        <v>mcSwaption 2-34 
[77882]</v>
      </c>
      <c r="I34" s="64" t="str">
        <f>[1]!OBRUN("mcSwptn price 2-"&amp;ROW(),H34,"getValue",LIBORMarketModel!$M$28)</f>
        <v>mcSwptn price 2-34 
[77883]</v>
      </c>
      <c r="J34" s="65">
        <f>[1]!OBGET([1]!OBSYNC(I34,$I$14:$I$52))</f>
        <v>1.0908585647210159E-2</v>
      </c>
      <c r="K34" s="60">
        <f>[1]!OBGET([1]!OBCALL("","net.finmath.marketdata.products.Swap","getForwardSwapRate",G34,G34,'Rate Curve Data'!$E$17))</f>
        <v>2.4934720832044444E-2</v>
      </c>
      <c r="L34" s="60">
        <f>[1]!OBGET([1]!OBCALL("","net.finmath.marketdata.products.SwapAnnuity","getSwapAnnuity",G34,'Rate Curve Data'!$E$17))</f>
        <v>4.4528770094439549</v>
      </c>
      <c r="M34" s="66">
        <f>[1]!OBGET([1]!OBCALL("",obLibs&amp;"net.finmath.functions.AnalyticFormulas","blackScholesOptionImpliedVolatility",[1]!obMake("","double",K34),[1]!obMake("","double",B34),[1]!obMake("","double",E34),[1]!obMake("","double",L34),[1]!obMake("","double",J34)))</f>
        <v>0.23754353339653136</v>
      </c>
      <c r="N34" s="68">
        <f t="shared" si="5"/>
        <v>2.4595080833823002E-3</v>
      </c>
      <c r="O34" s="66">
        <f t="shared" si="2"/>
        <v>0.2336</v>
      </c>
      <c r="P34" s="66">
        <f>[1]!OBGET([1]!OBCALL("",obLibs&amp;"net.finmath.functions.AnalyticFormulas","blackScholesGeneralizedOptionValue",[1]!obMake("","double",K34),[1]!obMake("","double",O34),[1]!obMake("","double",B34),[1]!obMake("","double",E34),[1]!obMake("","double",L34)))</f>
        <v>1.0544764062054819E-2</v>
      </c>
      <c r="Q34" s="66">
        <f>[1]!OBGET([1]!OBCALL("",obLibs&amp;"net.finmath.functions.AnalyticFormulas","blackScholesGeneralizedOptionValue",[1]!obMake("","double",K34),[1]!obMake("","double",M34),[1]!obMake("","double",B34),[1]!obMake("","double",E34),[1]!obMake("","double",L34)))</f>
        <v>1.0908585647210162E-2</v>
      </c>
      <c r="R34" s="66">
        <f>[1]!OBGET([1]!OBCALL("",'Swaption Data'!$B$10,"getVolatility",[1]!obMake("","double",B34),[1]!obMake("","double",C34-B34)))</f>
        <v>0.26200000000000001</v>
      </c>
      <c r="S34" s="66">
        <f t="shared" si="3"/>
        <v>-2.8400000000000002E-2</v>
      </c>
    </row>
    <row r="35" spans="2:19" ht="13.15" customHeight="1" x14ac:dyDescent="0.25">
      <c r="B35" s="34">
        <f t="shared" si="0"/>
        <v>5</v>
      </c>
      <c r="C35" s="34">
        <f t="shared" si="1"/>
        <v>10</v>
      </c>
      <c r="D35" s="34">
        <v>0.5</v>
      </c>
      <c r="E35" s="60">
        <f t="shared" si="4"/>
        <v>3.5934720832044457E-2</v>
      </c>
      <c r="F35" s="60"/>
      <c r="G35" s="41" t="str">
        <f>[1]!obMake("swap tenor 2-"&amp;ROW(),obLibs&amp;"net.finmath.time.TimeDiscretization",[1]!obMake("","double",B35),[1]!obMake("","double",C35),[1]!obMake("","double",D35),$B$6)</f>
        <v>swap tenor 2-35 
[73752]</v>
      </c>
      <c r="H35" s="41" t="str">
        <f>[1]!obMake("mcSwaption 2-"&amp;ROW(),"net.finmath.montecarlo.interestrate.products.Swaption",[1]!obMake("","double",B35),G35,[1]!obMake("","double",E35))</f>
        <v>mcSwaption 2-35 
[77897]</v>
      </c>
      <c r="I35" s="64" t="str">
        <f>[1]!OBRUN("mcSwptn price 2-"&amp;ROW(),H35,"getValue",LIBORMarketModel!$M$28)</f>
        <v>mcSwptn price 2-35 
[77898]</v>
      </c>
      <c r="J35" s="65">
        <f>[1]!OBGET([1]!OBSYNC(I35,$I$14:$I$52))</f>
        <v>1.0213337825982591E-2</v>
      </c>
      <c r="K35" s="60">
        <f>[1]!OBGET([1]!OBCALL("","net.finmath.marketdata.products.Swap","getForwardSwapRate",G35,G35,'Rate Curve Data'!$E$17))</f>
        <v>2.4934720832044444E-2</v>
      </c>
      <c r="L35" s="60">
        <f>[1]!OBGET([1]!OBCALL("","net.finmath.marketdata.products.SwapAnnuity","getSwapAnnuity",G35,'Rate Curve Data'!$E$17))</f>
        <v>4.4528770094439549</v>
      </c>
      <c r="M35" s="66">
        <f>[1]!OBGET([1]!OBCALL("",obLibs&amp;"net.finmath.functions.AnalyticFormulas","blackScholesOptionImpliedVolatility",[1]!obMake("","double",K35),[1]!obMake("","double",B35),[1]!obMake("","double",E35),[1]!obMake("","double",L35),[1]!obMake("","double",J35)))</f>
        <v>0.23856599628764968</v>
      </c>
      <c r="N35" s="68">
        <f t="shared" si="5"/>
        <v>3.48197097450062E-3</v>
      </c>
      <c r="O35" s="66" t="e">
        <f t="shared" si="2"/>
        <v>#N/A</v>
      </c>
      <c r="P35" s="66" t="e">
        <f>[1]!OBGET([1]!OBCALL("",obLibs&amp;"net.finmath.functions.AnalyticFormulas","blackScholesGeneralizedOptionValue",[1]!obMake("","double",K35),[1]!obMake("","double",O35),[1]!obMake("","double",B35),[1]!obMake("","double",E35),[1]!obMake("","double",L35)))</f>
        <v>#N/A</v>
      </c>
      <c r="Q35" s="66">
        <f>[1]!OBGET([1]!OBCALL("",obLibs&amp;"net.finmath.functions.AnalyticFormulas","blackScholesGeneralizedOptionValue",[1]!obMake("","double",K35),[1]!obMake("","double",M35),[1]!obMake("","double",B35),[1]!obMake("","double",E35),[1]!obMake("","double",L35)))</f>
        <v>1.0213337825982579E-2</v>
      </c>
      <c r="R35" s="66">
        <f>[1]!OBGET([1]!OBCALL("",'Swaption Data'!$B$10,"getVolatility",[1]!obMake("","double",B35),[1]!obMake("","double",C35-B35)))</f>
        <v>0.26200000000000001</v>
      </c>
      <c r="S35" s="66" t="e">
        <f t="shared" si="3"/>
        <v>#N/A</v>
      </c>
    </row>
    <row r="36" spans="2:19" ht="13.15" customHeight="1" x14ac:dyDescent="0.25">
      <c r="B36" s="34">
        <f t="shared" si="0"/>
        <v>5</v>
      </c>
      <c r="C36" s="34">
        <f t="shared" si="1"/>
        <v>10</v>
      </c>
      <c r="D36" s="34">
        <v>0.5</v>
      </c>
      <c r="E36" s="60">
        <f t="shared" si="4"/>
        <v>3.6934720832044458E-2</v>
      </c>
      <c r="F36" s="60"/>
      <c r="G36" s="41" t="str">
        <f>[1]!obMake("swap tenor 2-"&amp;ROW(),obLibs&amp;"net.finmath.time.TimeDiscretization",[1]!obMake("","double",B36),[1]!obMake("","double",C36),[1]!obMake("","double",D36),$B$6)</f>
        <v>swap tenor 2-36 
[74688]</v>
      </c>
      <c r="H36" s="41" t="str">
        <f>[1]!obMake("mcSwaption 2-"&amp;ROW(),"net.finmath.montecarlo.interestrate.products.Swaption",[1]!obMake("","double",B36),G36,[1]!obMake("","double",E36))</f>
        <v>mcSwaption 2-36 
[77910]</v>
      </c>
      <c r="I36" s="64" t="str">
        <f>[1]!OBRUN("mcSwptn price 2-"&amp;ROW(),H36,"getValue",LIBORMarketModel!$M$28)</f>
        <v>mcSwptn price 2-36 
[77911]</v>
      </c>
      <c r="J36" s="65">
        <f>[1]!OBGET([1]!OBSYNC(I36,$I$14:$I$52))</f>
        <v>9.5696478285794903E-3</v>
      </c>
      <c r="K36" s="60">
        <f>[1]!OBGET([1]!OBCALL("","net.finmath.marketdata.products.Swap","getForwardSwapRate",G36,G36,'Rate Curve Data'!$E$17))</f>
        <v>2.4934720832044444E-2</v>
      </c>
      <c r="L36" s="60">
        <f>[1]!OBGET([1]!OBCALL("","net.finmath.marketdata.products.SwapAnnuity","getSwapAnnuity",G36,'Rate Curve Data'!$E$17))</f>
        <v>4.4528770094439549</v>
      </c>
      <c r="M36" s="66">
        <f>[1]!OBGET([1]!OBCALL("",obLibs&amp;"net.finmath.functions.AnalyticFormulas","blackScholesOptionImpliedVolatility",[1]!obMake("","double",K36),[1]!obMake("","double",B36),[1]!obMake("","double",E36),[1]!obMake("","double",L36),[1]!obMake("","double",J36)))</f>
        <v>0.23954904196075721</v>
      </c>
      <c r="N36" s="68">
        <f t="shared" si="5"/>
        <v>4.4650166476081499E-3</v>
      </c>
      <c r="O36" s="66" t="e">
        <f t="shared" si="2"/>
        <v>#N/A</v>
      </c>
      <c r="P36" s="66" t="e">
        <f>[1]!OBGET([1]!OBCALL("",obLibs&amp;"net.finmath.functions.AnalyticFormulas","blackScholesGeneralizedOptionValue",[1]!obMake("","double",K36),[1]!obMake("","double",O36),[1]!obMake("","double",B36),[1]!obMake("","double",E36),[1]!obMake("","double",L36)))</f>
        <v>#N/A</v>
      </c>
      <c r="Q36" s="66">
        <f>[1]!OBGET([1]!OBCALL("",obLibs&amp;"net.finmath.functions.AnalyticFormulas","blackScholesGeneralizedOptionValue",[1]!obMake("","double",K36),[1]!obMake("","double",M36),[1]!obMake("","double",B36),[1]!obMake("","double",E36),[1]!obMake("","double",L36)))</f>
        <v>9.5696478285794868E-3</v>
      </c>
      <c r="R36" s="66">
        <f>[1]!OBGET([1]!OBCALL("",'Swaption Data'!$B$10,"getVolatility",[1]!obMake("","double",B36),[1]!obMake("","double",C36-B36)))</f>
        <v>0.26200000000000001</v>
      </c>
      <c r="S36" s="66" t="e">
        <f t="shared" si="3"/>
        <v>#N/A</v>
      </c>
    </row>
    <row r="37" spans="2:19" ht="13.15" customHeight="1" x14ac:dyDescent="0.25">
      <c r="B37" s="34">
        <f t="shared" si="0"/>
        <v>5</v>
      </c>
      <c r="C37" s="34">
        <f t="shared" si="1"/>
        <v>10</v>
      </c>
      <c r="D37" s="34">
        <v>0.5</v>
      </c>
      <c r="E37" s="60">
        <f t="shared" si="4"/>
        <v>3.7934720832044459E-2</v>
      </c>
      <c r="F37" s="60"/>
      <c r="G37" s="41" t="str">
        <f>[1]!obMake("swap tenor 2-"&amp;ROW(),obLibs&amp;"net.finmath.time.TimeDiscretization",[1]!obMake("","double",B37),[1]!obMake("","double",C37),[1]!obMake("","double",D37),$B$6)</f>
        <v>swap tenor 2-37 
[74748]</v>
      </c>
      <c r="H37" s="41" t="str">
        <f>[1]!obMake("mcSwaption 2-"&amp;ROW(),"net.finmath.montecarlo.interestrate.products.Swaption",[1]!obMake("","double",B37),G37,[1]!obMake("","double",E37))</f>
        <v>mcSwaption 2-37 
[77923]</v>
      </c>
      <c r="I37" s="64" t="str">
        <f>[1]!OBRUN("mcSwptn price 2-"&amp;ROW(),H37,"getValue",LIBORMarketModel!$M$28)</f>
        <v>mcSwptn price 2-37 
[77924]</v>
      </c>
      <c r="J37" s="65">
        <f>[1]!OBGET([1]!OBSYNC(I37,$I$14:$I$52))</f>
        <v>8.9708225212478086E-3</v>
      </c>
      <c r="K37" s="60">
        <f>[1]!OBGET([1]!OBCALL("","net.finmath.marketdata.products.Swap","getForwardSwapRate",G37,G37,'Rate Curve Data'!$E$17))</f>
        <v>2.4934720832044444E-2</v>
      </c>
      <c r="L37" s="60">
        <f>[1]!OBGET([1]!OBCALL("","net.finmath.marketdata.products.SwapAnnuity","getSwapAnnuity",G37,'Rate Curve Data'!$E$17))</f>
        <v>4.4528770094439549</v>
      </c>
      <c r="M37" s="66">
        <f>[1]!OBGET([1]!OBCALL("",obLibs&amp;"net.finmath.functions.AnalyticFormulas","blackScholesOptionImpliedVolatility",[1]!obMake("","double",K37),[1]!obMake("","double",B37),[1]!obMake("","double",E37),[1]!obMake("","double",L37),[1]!obMake("","double",J37)))</f>
        <v>0.24046749421772493</v>
      </c>
      <c r="N37" s="68">
        <f t="shared" si="5"/>
        <v>5.383468904575861E-3</v>
      </c>
      <c r="O37" s="66" t="e">
        <f t="shared" si="2"/>
        <v>#N/A</v>
      </c>
      <c r="P37" s="66" t="e">
        <f>[1]!OBGET([1]!OBCALL("",obLibs&amp;"net.finmath.functions.AnalyticFormulas","blackScholesGeneralizedOptionValue",[1]!obMake("","double",K37),[1]!obMake("","double",O37),[1]!obMake("","double",B37),[1]!obMake("","double",E37),[1]!obMake("","double",L37)))</f>
        <v>#N/A</v>
      </c>
      <c r="Q37" s="66">
        <f>[1]!OBGET([1]!OBCALL("",obLibs&amp;"net.finmath.functions.AnalyticFormulas","blackScholesGeneralizedOptionValue",[1]!obMake("","double",K37),[1]!obMake("","double",M37),[1]!obMake("","double",B37),[1]!obMake("","double",E37),[1]!obMake("","double",L37)))</f>
        <v>8.9708225212477687E-3</v>
      </c>
      <c r="R37" s="66">
        <f>[1]!OBGET([1]!OBCALL("",'Swaption Data'!$B$10,"getVolatility",[1]!obMake("","double",B37),[1]!obMake("","double",C37-B37)))</f>
        <v>0.26200000000000001</v>
      </c>
      <c r="S37" s="66" t="e">
        <f t="shared" si="3"/>
        <v>#N/A</v>
      </c>
    </row>
    <row r="38" spans="2:19" ht="13.15" customHeight="1" x14ac:dyDescent="0.25">
      <c r="B38" s="34">
        <f t="shared" si="0"/>
        <v>5</v>
      </c>
      <c r="C38" s="34">
        <f t="shared" si="1"/>
        <v>10</v>
      </c>
      <c r="D38" s="34">
        <v>0.5</v>
      </c>
      <c r="E38" s="60">
        <f t="shared" si="4"/>
        <v>3.893472083204446E-2</v>
      </c>
      <c r="F38" s="60"/>
      <c r="G38" s="41" t="str">
        <f>[1]!obMake("swap tenor 2-"&amp;ROW(),obLibs&amp;"net.finmath.time.TimeDiscretization",[1]!obMake("","double",B38),[1]!obMake("","double",C38),[1]!obMake("","double",D38),$B$6)</f>
        <v>swap tenor 2-38 
[74652]</v>
      </c>
      <c r="H38" s="41" t="str">
        <f>[1]!obMake("mcSwaption 2-"&amp;ROW(),"net.finmath.montecarlo.interestrate.products.Swaption",[1]!obMake("","double",B38),G38,[1]!obMake("","double",E38))</f>
        <v>mcSwaption 2-38 
[77936]</v>
      </c>
      <c r="I38" s="64" t="str">
        <f>[1]!OBRUN("mcSwptn price 2-"&amp;ROW(),H38,"getValue",LIBORMarketModel!$M$28)</f>
        <v>mcSwptn price 2-38 
[77937]</v>
      </c>
      <c r="J38" s="65">
        <f>[1]!OBGET([1]!OBSYNC(I38,$I$14:$I$52))</f>
        <v>8.4134123077390724E-3</v>
      </c>
      <c r="K38" s="60">
        <f>[1]!OBGET([1]!OBCALL("","net.finmath.marketdata.products.Swap","getForwardSwapRate",G38,G38,'Rate Curve Data'!$E$17))</f>
        <v>2.4934720832044444E-2</v>
      </c>
      <c r="L38" s="60">
        <f>[1]!OBGET([1]!OBCALL("","net.finmath.marketdata.products.SwapAnnuity","getSwapAnnuity",G38,'Rate Curve Data'!$E$17))</f>
        <v>4.4528770094439549</v>
      </c>
      <c r="M38" s="66">
        <f>[1]!OBGET([1]!OBCALL("",obLibs&amp;"net.finmath.functions.AnalyticFormulas","blackScholesOptionImpliedVolatility",[1]!obMake("","double",K38),[1]!obMake("","double",B38),[1]!obMake("","double",E38),[1]!obMake("","double",L38),[1]!obMake("","double",J38)))</f>
        <v>0.24132701262541956</v>
      </c>
      <c r="N38" s="68">
        <f t="shared" si="5"/>
        <v>6.2429873122704926E-3</v>
      </c>
      <c r="O38" s="66" t="e">
        <f t="shared" si="2"/>
        <v>#N/A</v>
      </c>
      <c r="P38" s="66" t="e">
        <f>[1]!OBGET([1]!OBCALL("",obLibs&amp;"net.finmath.functions.AnalyticFormulas","blackScholesGeneralizedOptionValue",[1]!obMake("","double",K38),[1]!obMake("","double",O38),[1]!obMake("","double",B38),[1]!obMake("","double",E38),[1]!obMake("","double",L38)))</f>
        <v>#N/A</v>
      </c>
      <c r="Q38" s="66">
        <f>[1]!OBGET([1]!OBCALL("",obLibs&amp;"net.finmath.functions.AnalyticFormulas","blackScholesGeneralizedOptionValue",[1]!obMake("","double",K38),[1]!obMake("","double",M38),[1]!obMake("","double",B38),[1]!obMake("","double",E38),[1]!obMake("","double",L38)))</f>
        <v>8.4134123077390932E-3</v>
      </c>
      <c r="R38" s="66">
        <f>[1]!OBGET([1]!OBCALL("",'Swaption Data'!$B$10,"getVolatility",[1]!obMake("","double",B38),[1]!obMake("","double",C38-B38)))</f>
        <v>0.26200000000000001</v>
      </c>
      <c r="S38" s="66" t="e">
        <f t="shared" si="3"/>
        <v>#N/A</v>
      </c>
    </row>
    <row r="39" spans="2:19" ht="13.15" customHeight="1" x14ac:dyDescent="0.25">
      <c r="B39" s="34">
        <f t="shared" si="0"/>
        <v>5</v>
      </c>
      <c r="C39" s="34">
        <f t="shared" si="1"/>
        <v>10</v>
      </c>
      <c r="D39" s="34">
        <v>0.5</v>
      </c>
      <c r="E39" s="60">
        <f t="shared" si="4"/>
        <v>3.9934720832044461E-2</v>
      </c>
      <c r="F39" s="60"/>
      <c r="G39" s="41" t="str">
        <f>[1]!obMake("swap tenor 2-"&amp;ROW(),obLibs&amp;"net.finmath.time.TimeDiscretization",[1]!obMake("","double",B39),[1]!obMake("","double",C39),[1]!obMake("","double",D39),$B$6)</f>
        <v>swap tenor 2-39 
[74712]</v>
      </c>
      <c r="H39" s="41" t="str">
        <f>[1]!obMake("mcSwaption 2-"&amp;ROW(),"net.finmath.montecarlo.interestrate.products.Swaption",[1]!obMake("","double",B39),G39,[1]!obMake("","double",E39))</f>
        <v>mcSwaption 2-39 
[77949]</v>
      </c>
      <c r="I39" s="64" t="str">
        <f>[1]!OBRUN("mcSwptn price 2-"&amp;ROW(),H39,"getValue",LIBORMarketModel!$M$28)</f>
        <v>mcSwptn price 2-39 
[77950]</v>
      </c>
      <c r="J39" s="65">
        <f>[1]!OBGET([1]!OBSYNC(I39,$I$14:$I$52))</f>
        <v>7.8914496391233203E-3</v>
      </c>
      <c r="K39" s="60">
        <f>[1]!OBGET([1]!OBCALL("","net.finmath.marketdata.products.Swap","getForwardSwapRate",G39,G39,'Rate Curve Data'!$E$17))</f>
        <v>2.4934720832044444E-2</v>
      </c>
      <c r="L39" s="60">
        <f>[1]!OBGET([1]!OBCALL("","net.finmath.marketdata.products.SwapAnnuity","getSwapAnnuity",G39,'Rate Curve Data'!$E$17))</f>
        <v>4.4528770094439549</v>
      </c>
      <c r="M39" s="66">
        <f>[1]!OBGET([1]!OBCALL("",obLibs&amp;"net.finmath.functions.AnalyticFormulas","blackScholesOptionImpliedVolatility",[1]!obMake("","double",K39),[1]!obMake("","double",B39),[1]!obMake("","double",E39),[1]!obMake("","double",L39),[1]!obMake("","double",J39)))</f>
        <v>0.2420986712928789</v>
      </c>
      <c r="N39" s="68">
        <f t="shared" si="5"/>
        <v>7.0146459797298388E-3</v>
      </c>
      <c r="O39" s="66" t="e">
        <f t="shared" si="2"/>
        <v>#N/A</v>
      </c>
      <c r="P39" s="66" t="e">
        <f>[1]!OBGET([1]!OBCALL("",obLibs&amp;"net.finmath.functions.AnalyticFormulas","blackScholesGeneralizedOptionValue",[1]!obMake("","double",K39),[1]!obMake("","double",O39),[1]!obMake("","double",B39),[1]!obMake("","double",E39),[1]!obMake("","double",L39)))</f>
        <v>#N/A</v>
      </c>
      <c r="Q39" s="66">
        <f>[1]!OBGET([1]!OBCALL("",obLibs&amp;"net.finmath.functions.AnalyticFormulas","blackScholesGeneralizedOptionValue",[1]!obMake("","double",K39),[1]!obMake("","double",M39),[1]!obMake("","double",B39),[1]!obMake("","double",E39),[1]!obMake("","double",L39)))</f>
        <v>7.8914496391233272E-3</v>
      </c>
      <c r="R39" s="66">
        <f>[1]!OBGET([1]!OBCALL("",'Swaption Data'!$B$10,"getVolatility",[1]!obMake("","double",B39),[1]!obMake("","double",C39-B39)))</f>
        <v>0.26200000000000001</v>
      </c>
      <c r="S39" s="66" t="e">
        <f t="shared" si="3"/>
        <v>#N/A</v>
      </c>
    </row>
    <row r="40" spans="2:19" ht="13.15" customHeight="1" x14ac:dyDescent="0.25">
      <c r="B40" s="34">
        <f t="shared" si="0"/>
        <v>5</v>
      </c>
      <c r="C40" s="34">
        <f t="shared" si="1"/>
        <v>10</v>
      </c>
      <c r="D40" s="34">
        <v>0.5</v>
      </c>
      <c r="E40" s="60">
        <f t="shared" si="4"/>
        <v>4.0934720832044462E-2</v>
      </c>
      <c r="F40" s="60"/>
      <c r="G40" s="41" t="str">
        <f>[1]!obMake("swap tenor 2-"&amp;ROW(),obLibs&amp;"net.finmath.time.TimeDiscretization",[1]!obMake("","double",B40),[1]!obMake("","double",C40),[1]!obMake("","double",D40),$B$6)</f>
        <v>swap tenor 2-40 
[74768]</v>
      </c>
      <c r="H40" s="41" t="str">
        <f>[1]!obMake("mcSwaption 2-"&amp;ROW(),"net.finmath.montecarlo.interestrate.products.Swaption",[1]!obMake("","double",B40),G40,[1]!obMake("","double",E40))</f>
        <v>mcSwaption 2-40 
[77958]</v>
      </c>
      <c r="I40" s="64" t="str">
        <f>[1]!OBRUN("mcSwptn price 2-"&amp;ROW(),H40,"getValue",LIBORMarketModel!$M$28)</f>
        <v>mcSwptn price 2-40 
[77959]</v>
      </c>
      <c r="J40" s="65">
        <f>[1]!OBGET([1]!OBSYNC(I40,$I$14:$I$52))</f>
        <v>7.4028387900774021E-3</v>
      </c>
      <c r="K40" s="60">
        <f>[1]!OBGET([1]!OBCALL("","net.finmath.marketdata.products.Swap","getForwardSwapRate",G40,G40,'Rate Curve Data'!$E$17))</f>
        <v>2.4934720832044444E-2</v>
      </c>
      <c r="L40" s="60">
        <f>[1]!OBGET([1]!OBCALL("","net.finmath.marketdata.products.SwapAnnuity","getSwapAnnuity",G40,'Rate Curve Data'!$E$17))</f>
        <v>4.4528770094439549</v>
      </c>
      <c r="M40" s="66">
        <f>[1]!OBGET([1]!OBCALL("",obLibs&amp;"net.finmath.functions.AnalyticFormulas","blackScholesOptionImpliedVolatility",[1]!obMake("","double",K40),[1]!obMake("","double",B40),[1]!obMake("","double",E40),[1]!obMake("","double",L40),[1]!obMake("","double",J40)))</f>
        <v>0.24279413368156352</v>
      </c>
      <c r="N40" s="68">
        <f t="shared" si="5"/>
        <v>7.7101083684144589E-3</v>
      </c>
      <c r="O40" s="66" t="e">
        <f t="shared" si="2"/>
        <v>#N/A</v>
      </c>
      <c r="P40" s="66" t="e">
        <f>[1]!OBGET([1]!OBCALL("",obLibs&amp;"net.finmath.functions.AnalyticFormulas","blackScholesGeneralizedOptionValue",[1]!obMake("","double",K40),[1]!obMake("","double",O40),[1]!obMake("","double",B40),[1]!obMake("","double",E40),[1]!obMake("","double",L40)))</f>
        <v>#N/A</v>
      </c>
      <c r="Q40" s="66">
        <f>[1]!OBGET([1]!OBCALL("",obLibs&amp;"net.finmath.functions.AnalyticFormulas","blackScholesGeneralizedOptionValue",[1]!obMake("","double",K40),[1]!obMake("","double",M40),[1]!obMake("","double",B40),[1]!obMake("","double",E40),[1]!obMake("","double",L40)))</f>
        <v>7.4028387900775599E-3</v>
      </c>
      <c r="R40" s="66">
        <f>[1]!OBGET([1]!OBCALL("",'Swaption Data'!$B$10,"getVolatility",[1]!obMake("","double",B40),[1]!obMake("","double",C40-B40)))</f>
        <v>0.26200000000000001</v>
      </c>
      <c r="S40" s="66" t="e">
        <f t="shared" si="3"/>
        <v>#N/A</v>
      </c>
    </row>
    <row r="41" spans="2:19" ht="13.15" customHeight="1" x14ac:dyDescent="0.25">
      <c r="B41" s="34">
        <f t="shared" si="0"/>
        <v>5</v>
      </c>
      <c r="C41" s="34">
        <f t="shared" si="1"/>
        <v>10</v>
      </c>
      <c r="D41" s="34">
        <v>0.5</v>
      </c>
      <c r="E41" s="60">
        <f t="shared" si="4"/>
        <v>4.1934720832044463E-2</v>
      </c>
      <c r="F41" s="60"/>
      <c r="G41" s="41" t="str">
        <f>[1]!obMake("swap tenor 2-"&amp;ROW(),obLibs&amp;"net.finmath.time.TimeDiscretization",[1]!obMake("","double",B41),[1]!obMake("","double",C41),[1]!obMake("","double",D41),$B$6)</f>
        <v>swap tenor 2-41 
[74672]</v>
      </c>
      <c r="H41" s="41" t="str">
        <f>[1]!obMake("mcSwaption 2-"&amp;ROW(),"net.finmath.montecarlo.interestrate.products.Swaption",[1]!obMake("","double",B41),G41,[1]!obMake("","double",E41))</f>
        <v>mcSwaption 2-41 
[77975]</v>
      </c>
      <c r="I41" s="64" t="str">
        <f>[1]!OBRUN("mcSwptn price 2-"&amp;ROW(),H41,"getValue",LIBORMarketModel!$M$28)</f>
        <v>mcSwptn price 2-41 
[77976]</v>
      </c>
      <c r="J41" s="65">
        <f>[1]!OBGET([1]!OBSYNC(I41,$I$14:$I$52))</f>
        <v>6.9428926505666795E-3</v>
      </c>
      <c r="K41" s="60">
        <f>[1]!OBGET([1]!OBCALL("","net.finmath.marketdata.products.Swap","getForwardSwapRate",G41,G41,'Rate Curve Data'!$E$17))</f>
        <v>2.4934720832044444E-2</v>
      </c>
      <c r="L41" s="60">
        <f>[1]!OBGET([1]!OBCALL("","net.finmath.marketdata.products.SwapAnnuity","getSwapAnnuity",G41,'Rate Curve Data'!$E$17))</f>
        <v>4.4528770094439549</v>
      </c>
      <c r="M41" s="66">
        <f>[1]!OBGET([1]!OBCALL("",obLibs&amp;"net.finmath.functions.AnalyticFormulas","blackScholesOptionImpliedVolatility",[1]!obMake("","double",K41),[1]!obMake("","double",B41),[1]!obMake("","double",E41),[1]!obMake("","double",L41),[1]!obMake("","double",J41)))</f>
        <v>0.24338920984282972</v>
      </c>
      <c r="N41" s="68">
        <f t="shared" si="5"/>
        <v>8.3051845296806537E-3</v>
      </c>
      <c r="O41" s="66" t="e">
        <f t="shared" si="2"/>
        <v>#N/A</v>
      </c>
      <c r="P41" s="66" t="e">
        <f>[1]!OBGET([1]!OBCALL("",obLibs&amp;"net.finmath.functions.AnalyticFormulas","blackScholesGeneralizedOptionValue",[1]!obMake("","double",K41),[1]!obMake("","double",O41),[1]!obMake("","double",B41),[1]!obMake("","double",E41),[1]!obMake("","double",L41)))</f>
        <v>#N/A</v>
      </c>
      <c r="Q41" s="66">
        <f>[1]!OBGET([1]!OBCALL("",obLibs&amp;"net.finmath.functions.AnalyticFormulas","blackScholesGeneralizedOptionValue",[1]!obMake("","double",K41),[1]!obMake("","double",M41),[1]!obMake("","double",B41),[1]!obMake("","double",E41),[1]!obMake("","double",L41)))</f>
        <v>6.9428926505674601E-3</v>
      </c>
      <c r="R41" s="66">
        <f>[1]!OBGET([1]!OBCALL("",'Swaption Data'!$B$10,"getVolatility",[1]!obMake("","double",B41),[1]!obMake("","double",C41-B41)))</f>
        <v>0.26200000000000001</v>
      </c>
      <c r="S41" s="66" t="e">
        <f t="shared" si="3"/>
        <v>#N/A</v>
      </c>
    </row>
    <row r="42" spans="2:19" ht="13.15" customHeight="1" x14ac:dyDescent="0.25">
      <c r="B42" s="34">
        <f t="shared" si="0"/>
        <v>5</v>
      </c>
      <c r="C42" s="34">
        <f t="shared" si="1"/>
        <v>10</v>
      </c>
      <c r="D42" s="34">
        <v>0.5</v>
      </c>
      <c r="E42" s="60">
        <f t="shared" si="4"/>
        <v>4.2934720832044464E-2</v>
      </c>
      <c r="F42" s="60"/>
      <c r="G42" s="41" t="str">
        <f>[1]!obMake("swap tenor 2-"&amp;ROW(),obLibs&amp;"net.finmath.time.TimeDiscretization",[1]!obMake("","double",B42),[1]!obMake("","double",C42),[1]!obMake("","double",D42),$B$6)</f>
        <v>swap tenor 2-42 
[74732]</v>
      </c>
      <c r="H42" s="41" t="str">
        <f>[1]!obMake("mcSwaption 2-"&amp;ROW(),"net.finmath.montecarlo.interestrate.products.Swaption",[1]!obMake("","double",B42),G42,[1]!obMake("","double",E42))</f>
        <v>mcSwaption 2-42 
[77988]</v>
      </c>
      <c r="I42" s="64" t="str">
        <f>[1]!OBRUN("mcSwptn price 2-"&amp;ROW(),H42,"getValue",LIBORMarketModel!$M$28)</f>
        <v>mcSwptn price 2-42 
[77989]</v>
      </c>
      <c r="J42" s="65">
        <f>[1]!OBGET([1]!OBSYNC(I42,$I$14:$I$52))</f>
        <v>6.5169713965789328E-3</v>
      </c>
      <c r="K42" s="60">
        <f>[1]!OBGET([1]!OBCALL("","net.finmath.marketdata.products.Swap","getForwardSwapRate",G42,G42,'Rate Curve Data'!$E$17))</f>
        <v>2.4934720832044444E-2</v>
      </c>
      <c r="L42" s="60">
        <f>[1]!OBGET([1]!OBCALL("","net.finmath.marketdata.products.SwapAnnuity","getSwapAnnuity",G42,'Rate Curve Data'!$E$17))</f>
        <v>4.4528770094439549</v>
      </c>
      <c r="M42" s="66">
        <f>[1]!OBGET([1]!OBCALL("",obLibs&amp;"net.finmath.functions.AnalyticFormulas","blackScholesOptionImpliedVolatility",[1]!obMake("","double",K42),[1]!obMake("","double",B42),[1]!obMake("","double",E42),[1]!obMake("","double",L42),[1]!obMake("","double",J42)))</f>
        <v>0.24398494403406681</v>
      </c>
      <c r="N42" s="68">
        <f t="shared" si="5"/>
        <v>8.9009187209177498E-3</v>
      </c>
      <c r="O42" s="66" t="e">
        <f t="shared" si="2"/>
        <v>#N/A</v>
      </c>
      <c r="P42" s="66" t="e">
        <f>[1]!OBGET([1]!OBCALL("",obLibs&amp;"net.finmath.functions.AnalyticFormulas","blackScholesGeneralizedOptionValue",[1]!obMake("","double",K42),[1]!obMake("","double",O42),[1]!obMake("","double",B42),[1]!obMake("","double",E42),[1]!obMake("","double",L42)))</f>
        <v>#N/A</v>
      </c>
      <c r="Q42" s="66">
        <f>[1]!OBGET([1]!OBCALL("",obLibs&amp;"net.finmath.functions.AnalyticFormulas","blackScholesGeneralizedOptionValue",[1]!obMake("","double",K42),[1]!obMake("","double",M42),[1]!obMake("","double",B42),[1]!obMake("","double",E42),[1]!obMake("","double",L42)))</f>
        <v>6.5169713965789605E-3</v>
      </c>
      <c r="R42" s="66">
        <f>[1]!OBGET([1]!OBCALL("",'Swaption Data'!$B$10,"getVolatility",[1]!obMake("","double",B42),[1]!obMake("","double",C42-B42)))</f>
        <v>0.26200000000000001</v>
      </c>
      <c r="S42" s="66" t="e">
        <f t="shared" si="3"/>
        <v>#N/A</v>
      </c>
    </row>
    <row r="43" spans="2:19" ht="13.15" customHeight="1" x14ac:dyDescent="0.25">
      <c r="B43" s="34">
        <f t="shared" si="0"/>
        <v>5</v>
      </c>
      <c r="C43" s="34">
        <f t="shared" si="1"/>
        <v>10</v>
      </c>
      <c r="D43" s="34">
        <v>0.5</v>
      </c>
      <c r="E43" s="60">
        <f t="shared" si="4"/>
        <v>4.3934720832044465E-2</v>
      </c>
      <c r="F43" s="60"/>
      <c r="G43" s="41" t="str">
        <f>[1]!obMake("swap tenor 2-"&amp;ROW(),obLibs&amp;"net.finmath.time.TimeDiscretization",[1]!obMake("","double",B43),[1]!obMake("","double",C43),[1]!obMake("","double",D43),$B$6)</f>
        <v>swap tenor 2-43 
[73746]</v>
      </c>
      <c r="H43" s="41" t="str">
        <f>[1]!obMake("mcSwaption 2-"&amp;ROW(),"net.finmath.montecarlo.interestrate.products.Swaption",[1]!obMake("","double",B43),G43,[1]!obMake("","double",E43))</f>
        <v>mcSwaption 2-43 
[78001]</v>
      </c>
      <c r="I43" s="64" t="str">
        <f>[1]!OBRUN("mcSwptn price 2-"&amp;ROW(),H43,"getValue",LIBORMarketModel!$M$28)</f>
        <v>mcSwptn price 2-43 
[78002]</v>
      </c>
      <c r="J43" s="65">
        <f>[1]!OBGET([1]!OBSYNC(I43,$I$14:$I$52))</f>
        <v>6.1177870344018698E-3</v>
      </c>
      <c r="K43" s="60">
        <f>[1]!OBGET([1]!OBCALL("","net.finmath.marketdata.products.Swap","getForwardSwapRate",G43,G43,'Rate Curve Data'!$E$17))</f>
        <v>2.4934720832044444E-2</v>
      </c>
      <c r="L43" s="60">
        <f>[1]!OBGET([1]!OBCALL("","net.finmath.marketdata.products.SwapAnnuity","getSwapAnnuity",G43,'Rate Curve Data'!$E$17))</f>
        <v>4.4528770094439549</v>
      </c>
      <c r="M43" s="66">
        <f>[1]!OBGET([1]!OBCALL("",obLibs&amp;"net.finmath.functions.AnalyticFormulas","blackScholesOptionImpliedVolatility",[1]!obMake("","double",K43),[1]!obMake("","double",B43),[1]!obMake("","double",E43),[1]!obMake("","double",L43),[1]!obMake("","double",J43)))</f>
        <v>0.24452010751594791</v>
      </c>
      <c r="N43" s="68">
        <f t="shared" si="5"/>
        <v>9.4360822027988456E-3</v>
      </c>
      <c r="O43" s="66" t="e">
        <f t="shared" si="2"/>
        <v>#N/A</v>
      </c>
      <c r="P43" s="66" t="e">
        <f>[1]!OBGET([1]!OBCALL("",obLibs&amp;"net.finmath.functions.AnalyticFormulas","blackScholesGeneralizedOptionValue",[1]!obMake("","double",K43),[1]!obMake("","double",O43),[1]!obMake("","double",B43),[1]!obMake("","double",E43),[1]!obMake("","double",L43)))</f>
        <v>#N/A</v>
      </c>
      <c r="Q43" s="66">
        <f>[1]!OBGET([1]!OBCALL("",obLibs&amp;"net.finmath.functions.AnalyticFormulas","blackScholesGeneralizedOptionValue",[1]!obMake("","double",K43),[1]!obMake("","double",M43),[1]!obMake("","double",B43),[1]!obMake("","double",E43),[1]!obMake("","double",L43)))</f>
        <v>6.1177870344018333E-3</v>
      </c>
      <c r="R43" s="66">
        <f>[1]!OBGET([1]!OBCALL("",'Swaption Data'!$B$10,"getVolatility",[1]!obMake("","double",B43),[1]!obMake("","double",C43-B43)))</f>
        <v>0.26200000000000001</v>
      </c>
      <c r="S43" s="66" t="e">
        <f t="shared" si="3"/>
        <v>#N/A</v>
      </c>
    </row>
    <row r="44" spans="2:19" ht="13.15" customHeight="1" x14ac:dyDescent="0.25">
      <c r="B44" s="34">
        <f t="shared" si="0"/>
        <v>5</v>
      </c>
      <c r="C44" s="34">
        <f t="shared" si="1"/>
        <v>10</v>
      </c>
      <c r="D44" s="34">
        <v>0.5</v>
      </c>
      <c r="E44" s="60">
        <f t="shared" si="4"/>
        <v>4.4934720832044465E-2</v>
      </c>
      <c r="F44" s="60"/>
      <c r="G44" s="41" t="str">
        <f>[1]!obMake("swap tenor 2-"&amp;ROW(),obLibs&amp;"net.finmath.time.TimeDiscretization",[1]!obMake("","double",B44),[1]!obMake("","double",C44),[1]!obMake("","double",D44),$B$6)</f>
        <v>swap tenor 2-44 
[74692]</v>
      </c>
      <c r="H44" s="41" t="str">
        <f>[1]!obMake("mcSwaption 2-"&amp;ROW(),"net.finmath.montecarlo.interestrate.products.Swaption",[1]!obMake("","double",B44),G44,[1]!obMake("","double",E44))</f>
        <v>mcSwaption 2-44 
[78014]</v>
      </c>
      <c r="I44" s="64" t="str">
        <f>[1]!OBRUN("mcSwptn price 2-"&amp;ROW(),H44,"getValue",LIBORMarketModel!$M$28)</f>
        <v>mcSwptn price 2-44 
[78015]</v>
      </c>
      <c r="J44" s="65">
        <f>[1]!OBGET([1]!OBSYNC(I44,$I$14:$I$52))</f>
        <v>5.7449891923931715E-3</v>
      </c>
      <c r="K44" s="60">
        <f>[1]!OBGET([1]!OBCALL("","net.finmath.marketdata.products.Swap","getForwardSwapRate",G44,G44,'Rate Curve Data'!$E$17))</f>
        <v>2.4934720832044444E-2</v>
      </c>
      <c r="L44" s="60">
        <f>[1]!OBGET([1]!OBCALL("","net.finmath.marketdata.products.SwapAnnuity","getSwapAnnuity",G44,'Rate Curve Data'!$E$17))</f>
        <v>4.4528770094439549</v>
      </c>
      <c r="M44" s="66">
        <f>[1]!OBGET([1]!OBCALL("",obLibs&amp;"net.finmath.functions.AnalyticFormulas","blackScholesOptionImpliedVolatility",[1]!obMake("","double",K44),[1]!obMake("","double",B44),[1]!obMake("","double",E44),[1]!obMake("","double",L44),[1]!obMake("","double",J44)))</f>
        <v>0.24501935592578522</v>
      </c>
      <c r="N44" s="68">
        <f t="shared" si="5"/>
        <v>9.9353306126361562E-3</v>
      </c>
      <c r="O44" s="66">
        <f t="shared" si="2"/>
        <v>0.22320000000000001</v>
      </c>
      <c r="P44" s="66">
        <f>[1]!OBGET([1]!OBCALL("",obLibs&amp;"net.finmath.functions.AnalyticFormulas","blackScholesGeneralizedOptionValue",[1]!obMake("","double",K44),[1]!obMake("","double",O44),[1]!obMake("","double",B44),[1]!obMake("","double",E44),[1]!obMake("","double",L44)))</f>
        <v>4.2574847901214125E-3</v>
      </c>
      <c r="Q44" s="66">
        <f>[1]!OBGET([1]!OBCALL("",obLibs&amp;"net.finmath.functions.AnalyticFormulas","blackScholesGeneralizedOptionValue",[1]!obMake("","double",K44),[1]!obMake("","double",M44),[1]!obMake("","double",B44),[1]!obMake("","double",E44),[1]!obMake("","double",L44)))</f>
        <v>5.7449891923931429E-3</v>
      </c>
      <c r="R44" s="66">
        <f>[1]!OBGET([1]!OBCALL("",'Swaption Data'!$B$10,"getVolatility",[1]!obMake("","double",B44),[1]!obMake("","double",C44-B44)))</f>
        <v>0.26200000000000001</v>
      </c>
      <c r="S44" s="66">
        <f t="shared" si="3"/>
        <v>-3.8800000000000001E-2</v>
      </c>
    </row>
    <row r="45" spans="2:19" ht="13.15" customHeight="1" x14ac:dyDescent="0.25">
      <c r="B45" s="34">
        <f t="shared" si="0"/>
        <v>5</v>
      </c>
      <c r="C45" s="34">
        <f t="shared" si="1"/>
        <v>10</v>
      </c>
      <c r="D45" s="34">
        <v>0.5</v>
      </c>
      <c r="E45" s="60">
        <f t="shared" si="4"/>
        <v>4.5934720832044466E-2</v>
      </c>
      <c r="F45" s="60"/>
      <c r="G45" s="41" t="str">
        <f>[1]!obMake("swap tenor 2-"&amp;ROW(),obLibs&amp;"net.finmath.time.TimeDiscretization",[1]!obMake("","double",B45),[1]!obMake("","double",C45),[1]!obMake("","double",D45),$B$6)</f>
        <v>swap tenor 2-45 
[74752]</v>
      </c>
      <c r="H45" s="41" t="str">
        <f>[1]!obMake("mcSwaption 2-"&amp;ROW(),"net.finmath.montecarlo.interestrate.products.Swaption",[1]!obMake("","double",B45),G45,[1]!obMake("","double",E45))</f>
        <v>mcSwaption 2-45 
[78023]</v>
      </c>
      <c r="I45" s="64" t="str">
        <f>[1]!OBRUN("mcSwptn price 2-"&amp;ROW(),H45,"getValue",LIBORMarketModel!$M$28)</f>
        <v>mcSwptn price 2-45 
[78024]</v>
      </c>
      <c r="J45" s="65">
        <f>[1]!OBGET([1]!OBSYNC(I45,$I$14:$I$52))</f>
        <v>5.4009063461200497E-3</v>
      </c>
      <c r="K45" s="60">
        <f>[1]!OBGET([1]!OBCALL("","net.finmath.marketdata.products.Swap","getForwardSwapRate",G45,G45,'Rate Curve Data'!$E$17))</f>
        <v>2.4934720832044444E-2</v>
      </c>
      <c r="L45" s="60">
        <f>[1]!OBGET([1]!OBCALL("","net.finmath.marketdata.products.SwapAnnuity","getSwapAnnuity",G45,'Rate Curve Data'!$E$17))</f>
        <v>4.4528770094439549</v>
      </c>
      <c r="M45" s="66">
        <f>[1]!OBGET([1]!OBCALL("",obLibs&amp;"net.finmath.functions.AnalyticFormulas","blackScholesOptionImpliedVolatility",[1]!obMake("","double",K45),[1]!obMake("","double",B45),[1]!obMake("","double",E45),[1]!obMake("","double",L45),[1]!obMake("","double",J45)))</f>
        <v>0.24554590217611461</v>
      </c>
      <c r="N45" s="68">
        <f t="shared" si="5"/>
        <v>1.0461876862965541E-2</v>
      </c>
      <c r="O45" s="66" t="e">
        <f t="shared" si="2"/>
        <v>#N/A</v>
      </c>
      <c r="P45" s="66" t="e">
        <f>[1]!OBGET([1]!OBCALL("",obLibs&amp;"net.finmath.functions.AnalyticFormulas","blackScholesGeneralizedOptionValue",[1]!obMake("","double",K45),[1]!obMake("","double",O45),[1]!obMake("","double",B45),[1]!obMake("","double",E45),[1]!obMake("","double",L45)))</f>
        <v>#N/A</v>
      </c>
      <c r="Q45" s="66">
        <f>[1]!OBGET([1]!OBCALL("",obLibs&amp;"net.finmath.functions.AnalyticFormulas","blackScholesGeneralizedOptionValue",[1]!obMake("","double",K45),[1]!obMake("","double",M45),[1]!obMake("","double",B45),[1]!obMake("","double",E45),[1]!obMake("","double",L45)))</f>
        <v>5.4009063461200593E-3</v>
      </c>
      <c r="R45" s="66">
        <f>[1]!OBGET([1]!OBCALL("",'Swaption Data'!$B$10,"getVolatility",[1]!obMake("","double",B45),[1]!obMake("","double",C45-B45)))</f>
        <v>0.26200000000000001</v>
      </c>
      <c r="S45" s="66" t="e">
        <f t="shared" si="3"/>
        <v>#N/A</v>
      </c>
    </row>
    <row r="46" spans="2:19" ht="13.15" customHeight="1" x14ac:dyDescent="0.25">
      <c r="B46" s="34">
        <f t="shared" si="0"/>
        <v>5</v>
      </c>
      <c r="C46" s="34">
        <f t="shared" si="1"/>
        <v>10</v>
      </c>
      <c r="D46" s="34">
        <v>0.5</v>
      </c>
      <c r="E46" s="60">
        <f t="shared" si="4"/>
        <v>4.6934720832044467E-2</v>
      </c>
      <c r="F46" s="60"/>
      <c r="G46" s="41" t="str">
        <f>[1]!obMake("swap tenor 2-"&amp;ROW(),obLibs&amp;"net.finmath.time.TimeDiscretization",[1]!obMake("","double",B46),[1]!obMake("","double",C46),[1]!obMake("","double",D46),$B$6)</f>
        <v>swap tenor 2-46 
[74656]</v>
      </c>
      <c r="H46" s="41" t="str">
        <f>[1]!obMake("mcSwaption 2-"&amp;ROW(),"net.finmath.montecarlo.interestrate.products.Swaption",[1]!obMake("","double",B46),G46,[1]!obMake("","double",E46))</f>
        <v>mcSwaption 2-46 
[78038]</v>
      </c>
      <c r="I46" s="64" t="str">
        <f>[1]!OBRUN("mcSwptn price 2-"&amp;ROW(),H46,"getValue",LIBORMarketModel!$M$28)</f>
        <v>mcSwptn price 2-46 
[78039]</v>
      </c>
      <c r="J46" s="65">
        <f>[1]!OBGET([1]!OBSYNC(I46,$I$14:$I$52))</f>
        <v>5.0823810193535547E-3</v>
      </c>
      <c r="K46" s="60">
        <f>[1]!OBGET([1]!OBCALL("","net.finmath.marketdata.products.Swap","getForwardSwapRate",G46,G46,'Rate Curve Data'!$E$17))</f>
        <v>2.4934720832044444E-2</v>
      </c>
      <c r="L46" s="60">
        <f>[1]!OBGET([1]!OBCALL("","net.finmath.marketdata.products.SwapAnnuity","getSwapAnnuity",G46,'Rate Curve Data'!$E$17))</f>
        <v>4.4528770094439549</v>
      </c>
      <c r="M46" s="66">
        <f>[1]!OBGET([1]!OBCALL("",obLibs&amp;"net.finmath.functions.AnalyticFormulas","blackScholesOptionImpliedVolatility",[1]!obMake("","double",K46),[1]!obMake("","double",B46),[1]!obMake("","double",E46),[1]!obMake("","double",L46),[1]!obMake("","double",J46)))</f>
        <v>0.24608698794872524</v>
      </c>
      <c r="N46" s="68">
        <f t="shared" si="5"/>
        <v>1.100296263557618E-2</v>
      </c>
      <c r="O46" s="66" t="e">
        <f t="shared" si="2"/>
        <v>#N/A</v>
      </c>
      <c r="P46" s="66" t="e">
        <f>[1]!OBGET([1]!OBCALL("",obLibs&amp;"net.finmath.functions.AnalyticFormulas","blackScholesGeneralizedOptionValue",[1]!obMake("","double",K46),[1]!obMake("","double",O46),[1]!obMake("","double",B46),[1]!obMake("","double",E46),[1]!obMake("","double",L46)))</f>
        <v>#N/A</v>
      </c>
      <c r="Q46" s="66">
        <f>[1]!OBGET([1]!OBCALL("",obLibs&amp;"net.finmath.functions.AnalyticFormulas","blackScholesGeneralizedOptionValue",[1]!obMake("","double",K46),[1]!obMake("","double",M46),[1]!obMake("","double",B46),[1]!obMake("","double",E46),[1]!obMake("","double",L46)))</f>
        <v>5.0823810193535868E-3</v>
      </c>
      <c r="R46" s="66">
        <f>[1]!OBGET([1]!OBCALL("",'Swaption Data'!$B$10,"getVolatility",[1]!obMake("","double",B46),[1]!obMake("","double",C46-B46)))</f>
        <v>0.26200000000000001</v>
      </c>
      <c r="S46" s="66" t="e">
        <f t="shared" si="3"/>
        <v>#N/A</v>
      </c>
    </row>
    <row r="47" spans="2:19" ht="13.15" customHeight="1" x14ac:dyDescent="0.25">
      <c r="B47" s="34">
        <f t="shared" si="0"/>
        <v>5</v>
      </c>
      <c r="C47" s="34">
        <f t="shared" si="1"/>
        <v>10</v>
      </c>
      <c r="D47" s="34">
        <v>0.5</v>
      </c>
      <c r="E47" s="60">
        <f t="shared" si="4"/>
        <v>4.7934720832044468E-2</v>
      </c>
      <c r="F47" s="60"/>
      <c r="G47" s="41" t="str">
        <f>[1]!obMake("swap tenor 2-"&amp;ROW(),obLibs&amp;"net.finmath.time.TimeDiscretization",[1]!obMake("","double",B47),[1]!obMake("","double",C47),[1]!obMake("","double",D47),$B$6)</f>
        <v>swap tenor 2-47 
[74716]</v>
      </c>
      <c r="H47" s="41" t="str">
        <f>[1]!obMake("mcSwaption 2-"&amp;ROW(),"net.finmath.montecarlo.interestrate.products.Swaption",[1]!obMake("","double",B47),G47,[1]!obMake("","double",E47))</f>
        <v>mcSwaption 2-47 
[78051]</v>
      </c>
      <c r="I47" s="64" t="str">
        <f>[1]!OBRUN("mcSwptn price 2-"&amp;ROW(),H47,"getValue",LIBORMarketModel!$M$28)</f>
        <v>mcSwptn price 2-47 
[78052]</v>
      </c>
      <c r="J47" s="65">
        <f>[1]!OBGET([1]!OBSYNC(I47,$I$14:$I$52))</f>
        <v>4.7851072600923186E-3</v>
      </c>
      <c r="K47" s="60">
        <f>[1]!OBGET([1]!OBCALL("","net.finmath.marketdata.products.Swap","getForwardSwapRate",G47,G47,'Rate Curve Data'!$E$17))</f>
        <v>2.4934720832044444E-2</v>
      </c>
      <c r="L47" s="60">
        <f>[1]!OBGET([1]!OBCALL("","net.finmath.marketdata.products.SwapAnnuity","getSwapAnnuity",G47,'Rate Curve Data'!$E$17))</f>
        <v>4.4528770094439549</v>
      </c>
      <c r="M47" s="66">
        <f>[1]!OBGET([1]!OBCALL("",obLibs&amp;"net.finmath.functions.AnalyticFormulas","blackScholesOptionImpliedVolatility",[1]!obMake("","double",K47),[1]!obMake("","double",B47),[1]!obMake("","double",E47),[1]!obMake("","double",L47),[1]!obMake("","double",J47)))</f>
        <v>0.24660790666370383</v>
      </c>
      <c r="N47" s="68">
        <f t="shared" si="5"/>
        <v>1.1523881350554765E-2</v>
      </c>
      <c r="O47" s="66" t="e">
        <f t="shared" si="2"/>
        <v>#N/A</v>
      </c>
      <c r="P47" s="66" t="e">
        <f>[1]!OBGET([1]!OBCALL("",obLibs&amp;"net.finmath.functions.AnalyticFormulas","blackScholesGeneralizedOptionValue",[1]!obMake("","double",K47),[1]!obMake("","double",O47),[1]!obMake("","double",B47),[1]!obMake("","double",E47),[1]!obMake("","double",L47)))</f>
        <v>#N/A</v>
      </c>
      <c r="Q47" s="66">
        <f>[1]!OBGET([1]!OBCALL("",obLibs&amp;"net.finmath.functions.AnalyticFormulas","blackScholesGeneralizedOptionValue",[1]!obMake("","double",K47),[1]!obMake("","double",M47),[1]!obMake("","double",B47),[1]!obMake("","double",E47),[1]!obMake("","double",L47)))</f>
        <v>4.7851072600923333E-3</v>
      </c>
      <c r="R47" s="66">
        <f>[1]!OBGET([1]!OBCALL("",'Swaption Data'!$B$10,"getVolatility",[1]!obMake("","double",B47),[1]!obMake("","double",C47-B47)))</f>
        <v>0.26200000000000001</v>
      </c>
      <c r="S47" s="66" t="e">
        <f t="shared" si="3"/>
        <v>#N/A</v>
      </c>
    </row>
    <row r="48" spans="2:19" ht="13.15" customHeight="1" x14ac:dyDescent="0.25">
      <c r="B48" s="34">
        <f t="shared" si="0"/>
        <v>5</v>
      </c>
      <c r="C48" s="34">
        <f t="shared" si="1"/>
        <v>10</v>
      </c>
      <c r="D48" s="34">
        <v>0.5</v>
      </c>
      <c r="E48" s="60">
        <f t="shared" si="4"/>
        <v>4.8934720832044469E-2</v>
      </c>
      <c r="F48" s="60"/>
      <c r="G48" s="41" t="str">
        <f>[1]!obMake("swap tenor 2-"&amp;ROW(),obLibs&amp;"net.finmath.time.TimeDiscretization",[1]!obMake("","double",B48),[1]!obMake("","double",C48),[1]!obMake("","double",D48),$B$6)</f>
        <v>swap tenor 2-48 
[74772]</v>
      </c>
      <c r="H48" s="41" t="str">
        <f>[1]!obMake("mcSwaption 2-"&amp;ROW(),"net.finmath.montecarlo.interestrate.products.Swaption",[1]!obMake("","double",B48),G48,[1]!obMake("","double",E48))</f>
        <v>mcSwaption 2-48 
[78064]</v>
      </c>
      <c r="I48" s="64" t="str">
        <f>[1]!OBRUN("mcSwptn price 2-"&amp;ROW(),H48,"getValue",LIBORMarketModel!$M$28)</f>
        <v>mcSwptn price 2-48 
[78065]</v>
      </c>
      <c r="J48" s="65">
        <f>[1]!OBGET([1]!OBSYNC(I48,$I$14:$I$52))</f>
        <v>4.5061654598726646E-3</v>
      </c>
      <c r="K48" s="60">
        <f>[1]!OBGET([1]!OBCALL("","net.finmath.marketdata.products.Swap","getForwardSwapRate",G48,G48,'Rate Curve Data'!$E$17))</f>
        <v>2.4934720832044444E-2</v>
      </c>
      <c r="L48" s="60">
        <f>[1]!OBGET([1]!OBCALL("","net.finmath.marketdata.products.SwapAnnuity","getSwapAnnuity",G48,'Rate Curve Data'!$E$17))</f>
        <v>4.4528770094439549</v>
      </c>
      <c r="M48" s="66">
        <f>[1]!OBGET([1]!OBCALL("",obLibs&amp;"net.finmath.functions.AnalyticFormulas","blackScholesOptionImpliedVolatility",[1]!obMake("","double",K48),[1]!obMake("","double",B48),[1]!obMake("","double",E48),[1]!obMake("","double",L48),[1]!obMake("","double",J48)))</f>
        <v>0.2470887044051841</v>
      </c>
      <c r="N48" s="68">
        <f t="shared" si="5"/>
        <v>1.2004679092035037E-2</v>
      </c>
      <c r="O48" s="66" t="e">
        <f t="shared" si="2"/>
        <v>#N/A</v>
      </c>
      <c r="P48" s="66" t="e">
        <f>[1]!OBGET([1]!OBCALL("",obLibs&amp;"net.finmath.functions.AnalyticFormulas","blackScholesGeneralizedOptionValue",[1]!obMake("","double",K48),[1]!obMake("","double",O48),[1]!obMake("","double",B48),[1]!obMake("","double",E48),[1]!obMake("","double",L48)))</f>
        <v>#N/A</v>
      </c>
      <c r="Q48" s="66">
        <f>[1]!OBGET([1]!OBCALL("",obLibs&amp;"net.finmath.functions.AnalyticFormulas","blackScholesGeneralizedOptionValue",[1]!obMake("","double",K48),[1]!obMake("","double",M48),[1]!obMake("","double",B48),[1]!obMake("","double",E48),[1]!obMake("","double",L48)))</f>
        <v>4.5061654598726152E-3</v>
      </c>
      <c r="R48" s="66">
        <f>[1]!OBGET([1]!OBCALL("",'Swaption Data'!$B$10,"getVolatility",[1]!obMake("","double",B48),[1]!obMake("","double",C48-B48)))</f>
        <v>0.26200000000000001</v>
      </c>
      <c r="S48" s="66" t="e">
        <f t="shared" si="3"/>
        <v>#N/A</v>
      </c>
    </row>
    <row r="49" spans="2:19" ht="13.15" customHeight="1" x14ac:dyDescent="0.25">
      <c r="B49" s="34">
        <f t="shared" si="0"/>
        <v>5</v>
      </c>
      <c r="C49" s="34">
        <f t="shared" si="1"/>
        <v>10</v>
      </c>
      <c r="D49" s="34">
        <v>0.5</v>
      </c>
      <c r="E49" s="60">
        <f t="shared" si="4"/>
        <v>4.993472083204447E-2</v>
      </c>
      <c r="F49" s="60"/>
      <c r="G49" s="41" t="str">
        <f>[1]!obMake("swap tenor 2-"&amp;ROW(),obLibs&amp;"net.finmath.time.TimeDiscretization",[1]!obMake("","double",B49),[1]!obMake("","double",C49),[1]!obMake("","double",D49),$B$6)</f>
        <v>swap tenor 2-49 
[74676]</v>
      </c>
      <c r="H49" s="41" t="str">
        <f>[1]!obMake("mcSwaption 2-"&amp;ROW(),"net.finmath.montecarlo.interestrate.products.Swaption",[1]!obMake("","double",B49),G49,[1]!obMake("","double",E49))</f>
        <v>mcSwaption 2-49 
[78081]</v>
      </c>
      <c r="I49" s="64" t="str">
        <f>[1]!OBRUN("mcSwptn price 2-"&amp;ROW(),H49,"getValue",LIBORMarketModel!$M$28)</f>
        <v>mcSwptn price 2-49 
[78082]</v>
      </c>
      <c r="J49" s="65">
        <f>[1]!OBGET([1]!OBSYNC(I49,$I$14:$I$52))</f>
        <v>4.2445547382731416E-3</v>
      </c>
      <c r="K49" s="60">
        <f>[1]!OBGET([1]!OBCALL("","net.finmath.marketdata.products.Swap","getForwardSwapRate",G49,G49,'Rate Curve Data'!$E$17))</f>
        <v>2.4934720832044444E-2</v>
      </c>
      <c r="L49" s="60">
        <f>[1]!OBGET([1]!OBCALL("","net.finmath.marketdata.products.SwapAnnuity","getSwapAnnuity",G49,'Rate Curve Data'!$E$17))</f>
        <v>4.4528770094439549</v>
      </c>
      <c r="M49" s="66">
        <f>[1]!OBGET([1]!OBCALL("",obLibs&amp;"net.finmath.functions.AnalyticFormulas","blackScholesOptionImpliedVolatility",[1]!obMake("","double",K49),[1]!obMake("","double",B49),[1]!obMake("","double",E49),[1]!obMake("","double",L49),[1]!obMake("","double",J49)))</f>
        <v>0.24753570060154559</v>
      </c>
      <c r="N49" s="68">
        <f t="shared" si="5"/>
        <v>1.2451675288396524E-2</v>
      </c>
      <c r="O49" s="66" t="e">
        <f t="shared" si="2"/>
        <v>#N/A</v>
      </c>
      <c r="P49" s="66" t="e">
        <f>[1]!OBGET([1]!OBCALL("",obLibs&amp;"net.finmath.functions.AnalyticFormulas","blackScholesGeneralizedOptionValue",[1]!obMake("","double",K49),[1]!obMake("","double",O49),[1]!obMake("","double",B49),[1]!obMake("","double",E49),[1]!obMake("","double",L49)))</f>
        <v>#N/A</v>
      </c>
      <c r="Q49" s="66">
        <f>[1]!OBGET([1]!OBCALL("",obLibs&amp;"net.finmath.functions.AnalyticFormulas","blackScholesGeneralizedOptionValue",[1]!obMake("","double",K49),[1]!obMake("","double",M49),[1]!obMake("","double",B49),[1]!obMake("","double",E49),[1]!obMake("","double",L49)))</f>
        <v>4.2445547382731104E-3</v>
      </c>
      <c r="R49" s="66">
        <f>[1]!OBGET([1]!OBCALL("",'Swaption Data'!$B$10,"getVolatility",[1]!obMake("","double",B49),[1]!obMake("","double",C49-B49)))</f>
        <v>0.26200000000000001</v>
      </c>
      <c r="S49" s="66" t="e">
        <f t="shared" si="3"/>
        <v>#N/A</v>
      </c>
    </row>
    <row r="50" spans="2:19" ht="13.15" customHeight="1" x14ac:dyDescent="0.25">
      <c r="B50" s="34">
        <f t="shared" si="0"/>
        <v>5</v>
      </c>
      <c r="C50" s="34">
        <f t="shared" si="1"/>
        <v>10</v>
      </c>
      <c r="D50" s="34">
        <v>0.5</v>
      </c>
      <c r="E50" s="60">
        <f t="shared" si="4"/>
        <v>5.0934720832044471E-2</v>
      </c>
      <c r="F50" s="60"/>
      <c r="G50" s="41" t="str">
        <f>[1]!obMake("swap tenor 2-"&amp;ROW(),obLibs&amp;"net.finmath.time.TimeDiscretization",[1]!obMake("","double",B50),[1]!obMake("","double",C50),[1]!obMake("","double",D50),$B$6)</f>
        <v>swap tenor 2-50 
[74736]</v>
      </c>
      <c r="H50" s="41" t="str">
        <f>[1]!obMake("mcSwaption 2-"&amp;ROW(),"net.finmath.montecarlo.interestrate.products.Swaption",[1]!obMake("","double",B50),G50,[1]!obMake("","double",E50))</f>
        <v>mcSwaption 2-50 
[78090]</v>
      </c>
      <c r="I50" s="64" t="str">
        <f>[1]!OBRUN("mcSwptn price 2-"&amp;ROW(),H50,"getValue",LIBORMarketModel!$M$28)</f>
        <v>mcSwptn price 2-50 
[78091]</v>
      </c>
      <c r="J50" s="65">
        <f>[1]!OBGET([1]!OBSYNC(I50,$I$14:$I$52))</f>
        <v>4.0010510660688373E-3</v>
      </c>
      <c r="K50" s="60">
        <f>[1]!OBGET([1]!OBCALL("","net.finmath.marketdata.products.Swap","getForwardSwapRate",G50,G50,'Rate Curve Data'!$E$17))</f>
        <v>2.4934720832044444E-2</v>
      </c>
      <c r="L50" s="60">
        <f>[1]!OBGET([1]!OBCALL("","net.finmath.marketdata.products.SwapAnnuity","getSwapAnnuity",G50,'Rate Curve Data'!$E$17))</f>
        <v>4.4528770094439549</v>
      </c>
      <c r="M50" s="66">
        <f>[1]!OBGET([1]!OBCALL("",obLibs&amp;"net.finmath.functions.AnalyticFormulas","blackScholesOptionImpliedVolatility",[1]!obMake("","double",K50),[1]!obMake("","double",B50),[1]!obMake("","double",E50),[1]!obMake("","double",L50),[1]!obMake("","double",J50)))</f>
        <v>0.24798384619178901</v>
      </c>
      <c r="N50" s="68">
        <f t="shared" si="5"/>
        <v>1.2899820878639945E-2</v>
      </c>
      <c r="O50" s="66" t="e">
        <f t="shared" si="2"/>
        <v>#N/A</v>
      </c>
      <c r="P50" s="66" t="e">
        <f>[1]!OBGET([1]!OBCALL("",obLibs&amp;"net.finmath.functions.AnalyticFormulas","blackScholesGeneralizedOptionValue",[1]!obMake("","double",K50),[1]!obMake("","double",O50),[1]!obMake("","double",B50),[1]!obMake("","double",E50),[1]!obMake("","double",L50)))</f>
        <v>#N/A</v>
      </c>
      <c r="Q50" s="66">
        <f>[1]!OBGET([1]!OBCALL("",obLibs&amp;"net.finmath.functions.AnalyticFormulas","blackScholesGeneralizedOptionValue",[1]!obMake("","double",K50),[1]!obMake("","double",M50),[1]!obMake("","double",B50),[1]!obMake("","double",E50),[1]!obMake("","double",L50)))</f>
        <v>4.0010510660688147E-3</v>
      </c>
      <c r="R50" s="66">
        <f>[1]!OBGET([1]!OBCALL("",'Swaption Data'!$B$10,"getVolatility",[1]!obMake("","double",B50),[1]!obMake("","double",C50-B50)))</f>
        <v>0.26200000000000001</v>
      </c>
      <c r="S50" s="66" t="e">
        <f t="shared" si="3"/>
        <v>#N/A</v>
      </c>
    </row>
    <row r="51" spans="2:19" ht="13.15" customHeight="1" x14ac:dyDescent="0.25">
      <c r="B51" s="34">
        <f t="shared" si="0"/>
        <v>5</v>
      </c>
      <c r="C51" s="34">
        <f t="shared" si="1"/>
        <v>10</v>
      </c>
      <c r="D51" s="34">
        <v>0.5</v>
      </c>
      <c r="E51" s="60">
        <f t="shared" si="4"/>
        <v>5.1934720832044472E-2</v>
      </c>
      <c r="F51" s="60"/>
      <c r="G51" s="41" t="str">
        <f>[1]!obMake("swap tenor 2-"&amp;ROW(),obLibs&amp;"net.finmath.time.TimeDiscretization",[1]!obMake("","double",B51),[1]!obMake("","double",C51),[1]!obMake("","double",D51),$B$6)</f>
        <v>swap tenor 2-51 
[73740]</v>
      </c>
      <c r="H51" s="41" t="str">
        <f>[1]!obMake("mcSwaption 2-"&amp;ROW(),"net.finmath.montecarlo.interestrate.products.Swaption",[1]!obMake("","double",B51),G51,[1]!obMake("","double",E51))</f>
        <v>mcSwaption 2-51 
[78103]</v>
      </c>
      <c r="I51" s="64" t="str">
        <f>[1]!OBRUN("mcSwptn price 2-"&amp;ROW(),H51,"getValue",LIBORMarketModel!$M$28)</f>
        <v>mcSwptn price 2-51 
[78104]</v>
      </c>
      <c r="J51" s="65">
        <f>[1]!OBGET([1]!OBSYNC(I51,$I$14:$I$52))</f>
        <v>3.7726311239823745E-3</v>
      </c>
      <c r="K51" s="60">
        <f>[1]!OBGET([1]!OBCALL("","net.finmath.marketdata.products.Swap","getForwardSwapRate",G51,G51,'Rate Curve Data'!$E$17))</f>
        <v>2.4934720832044444E-2</v>
      </c>
      <c r="L51" s="60">
        <f>[1]!OBGET([1]!OBCALL("","net.finmath.marketdata.products.SwapAnnuity","getSwapAnnuity",G51,'Rate Curve Data'!$E$17))</f>
        <v>4.4528770094439549</v>
      </c>
      <c r="M51" s="66">
        <f>[1]!OBGET([1]!OBCALL("",obLibs&amp;"net.finmath.functions.AnalyticFormulas","blackScholesOptionImpliedVolatility",[1]!obMake("","double",K51),[1]!obMake("","double",B51),[1]!obMake("","double",E51),[1]!obMake("","double",L51),[1]!obMake("","double",J51)))</f>
        <v>0.2484047167481343</v>
      </c>
      <c r="N51" s="68">
        <f t="shared" si="5"/>
        <v>1.3320691434985238E-2</v>
      </c>
      <c r="O51" s="66" t="e">
        <f t="shared" si="2"/>
        <v>#N/A</v>
      </c>
      <c r="P51" s="66" t="e">
        <f>[1]!OBGET([1]!OBCALL("",obLibs&amp;"net.finmath.functions.AnalyticFormulas","blackScholesGeneralizedOptionValue",[1]!obMake("","double",K51),[1]!obMake("","double",O51),[1]!obMake("","double",B51),[1]!obMake("","double",E51),[1]!obMake("","double",L51)))</f>
        <v>#N/A</v>
      </c>
      <c r="Q51" s="66">
        <f>[1]!OBGET([1]!OBCALL("",obLibs&amp;"net.finmath.functions.AnalyticFormulas","blackScholesGeneralizedOptionValue",[1]!obMake("","double",K51),[1]!obMake("","double",M51),[1]!obMake("","double",B51),[1]!obMake("","double",E51),[1]!obMake("","double",L51)))</f>
        <v>3.7726311239824058E-3</v>
      </c>
      <c r="R51" s="66">
        <f>[1]!OBGET([1]!OBCALL("",'Swaption Data'!$B$10,"getVolatility",[1]!obMake("","double",B51),[1]!obMake("","double",C51-B51)))</f>
        <v>0.26200000000000001</v>
      </c>
      <c r="S51" s="66" t="e">
        <f t="shared" si="3"/>
        <v>#N/A</v>
      </c>
    </row>
    <row r="52" spans="2:19" ht="13.15" customHeight="1" x14ac:dyDescent="0.25">
      <c r="B52" s="34">
        <f t="shared" si="0"/>
        <v>5</v>
      </c>
      <c r="C52" s="34">
        <f t="shared" si="1"/>
        <v>10</v>
      </c>
      <c r="D52" s="34">
        <v>0.5</v>
      </c>
      <c r="E52" s="60">
        <f t="shared" si="4"/>
        <v>5.2934720832044473E-2</v>
      </c>
      <c r="F52" s="60"/>
      <c r="G52" s="41" t="str">
        <f>[1]!obMake("swap tenor 2-"&amp;ROW(),obLibs&amp;"net.finmath.time.TimeDiscretization",[1]!obMake("","double",B52),[1]!obMake("","double",C52),[1]!obMake("","double",D52),$B$6)</f>
        <v>swap tenor 2-52 
[74696]</v>
      </c>
      <c r="H52" s="41" t="str">
        <f>[1]!obMake("mcSwaption 2-"&amp;ROW(),"net.finmath.montecarlo.interestrate.products.Swaption",[1]!obMake("","double",B52),G52,[1]!obMake("","double",E52))</f>
        <v>mcSwaption 2-52 
[78116]</v>
      </c>
      <c r="I52" s="64" t="str">
        <f>[1]!OBRUN("mcSwptn price 2-"&amp;ROW(),H52,"getValue",LIBORMarketModel!$M$28)</f>
        <v>mcSwptn price 2-52 
[78117]</v>
      </c>
      <c r="J52" s="65">
        <f>[1]!OBGET([1]!OBSYNC(I52,$I$14:$I$52))</f>
        <v>3.557515444946605E-3</v>
      </c>
      <c r="K52" s="60">
        <f>[1]!OBGET([1]!OBCALL("","net.finmath.marketdata.products.Swap","getForwardSwapRate",G52,G52,'Rate Curve Data'!$E$17))</f>
        <v>2.4934720832044444E-2</v>
      </c>
      <c r="L52" s="60">
        <f>[1]!OBGET([1]!OBCALL("","net.finmath.marketdata.products.SwapAnnuity","getSwapAnnuity",G52,'Rate Curve Data'!$E$17))</f>
        <v>4.4528770094439549</v>
      </c>
      <c r="M52" s="66">
        <f>[1]!OBGET([1]!OBCALL("",obLibs&amp;"net.finmath.functions.AnalyticFormulas","blackScholesOptionImpliedVolatility",[1]!obMake("","double",K52),[1]!obMake("","double",B52),[1]!obMake("","double",E52),[1]!obMake("","double",L52),[1]!obMake("","double",J52)))</f>
        <v>0.24878634839731187</v>
      </c>
      <c r="N52" s="68">
        <f t="shared" si="5"/>
        <v>1.3702323084162804E-2</v>
      </c>
      <c r="O52" s="66" t="e">
        <f t="shared" si="2"/>
        <v>#N/A</v>
      </c>
      <c r="P52" s="66" t="e">
        <f>[1]!OBGET([1]!OBCALL("",obLibs&amp;"net.finmath.functions.AnalyticFormulas","blackScholesGeneralizedOptionValue",[1]!obMake("","double",K52),[1]!obMake("","double",O52),[1]!obMake("","double",B52),[1]!obMake("","double",E52),[1]!obMake("","double",L52)))</f>
        <v>#N/A</v>
      </c>
      <c r="Q52" s="66">
        <f>[1]!OBGET([1]!OBCALL("",obLibs&amp;"net.finmath.functions.AnalyticFormulas","blackScholesGeneralizedOptionValue",[1]!obMake("","double",K52),[1]!obMake("","double",M52),[1]!obMake("","double",B52),[1]!obMake("","double",E52),[1]!obMake("","double",L52)))</f>
        <v>3.5575154449466215E-3</v>
      </c>
      <c r="R52" s="66">
        <f>[1]!OBGET([1]!OBCALL("",'Swaption Data'!$B$10,"getVolatility",[1]!obMake("","double",B52),[1]!obMake("","double",C52-B52)))</f>
        <v>0.26200000000000001</v>
      </c>
      <c r="S52" s="66" t="e">
        <f t="shared" si="3"/>
        <v>#N/A</v>
      </c>
    </row>
  </sheetData>
  <pageMargins left="0.74791666666666701" right="0.74791666666666701" top="0.98402777777777795" bottom="0.98402777777777795" header="0.51180555555555496" footer="0.51180555555555496"/>
  <pageSetup paperSize="0" scale="0" firstPageNumber="0" orientation="portrait" usePrinterDefaults="0" horizontalDpi="0" verticalDpi="0" copies="0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V33"/>
  <sheetViews>
    <sheetView zoomScale="88" zoomScaleNormal="88" workbookViewId="0"/>
  </sheetViews>
  <sheetFormatPr baseColWidth="10" defaultColWidth="8.7265625" defaultRowHeight="12.5" x14ac:dyDescent="0.25"/>
  <cols>
    <col min="1" max="1" width="5" style="14"/>
    <col min="2" max="256" width="15.7265625" style="14"/>
    <col min="257" max="1025" width="11.54296875"/>
  </cols>
  <sheetData>
    <row r="2" spans="2:14" s="16" customFormat="1" ht="15" customHeight="1" x14ac:dyDescent="0.25">
      <c r="B2" s="16" t="s">
        <v>108</v>
      </c>
    </row>
    <row r="3" spans="2:14" ht="14.5" customHeight="1" x14ac:dyDescent="0.25">
      <c r="B3" s="50"/>
    </row>
    <row r="4" spans="2:14" ht="14.5" customHeight="1" x14ac:dyDescent="0.25">
      <c r="B4" s="69"/>
    </row>
    <row r="6" spans="2:14" ht="14.5" customHeight="1" x14ac:dyDescent="0.25">
      <c r="B6" s="20" t="s">
        <v>128</v>
      </c>
      <c r="C6" s="20"/>
      <c r="E6" s="20" t="s">
        <v>129</v>
      </c>
      <c r="F6" s="20"/>
      <c r="H6" s="20" t="s">
        <v>130</v>
      </c>
      <c r="I6" s="20"/>
      <c r="K6" s="20" t="s">
        <v>131</v>
      </c>
      <c r="L6" s="20"/>
      <c r="M6" s="20"/>
      <c r="N6" s="20"/>
    </row>
    <row r="7" spans="2:14" ht="14.5" customHeight="1" x14ac:dyDescent="0.25">
      <c r="B7" s="70"/>
      <c r="C7" s="70"/>
    </row>
    <row r="8" spans="2:14" ht="14.5" customHeight="1" x14ac:dyDescent="0.25">
      <c r="B8" s="21" t="s">
        <v>4</v>
      </c>
      <c r="C8" s="21"/>
      <c r="E8" s="21" t="s">
        <v>4</v>
      </c>
      <c r="F8" s="21"/>
      <c r="H8" s="21" t="s">
        <v>4</v>
      </c>
      <c r="I8" s="21"/>
      <c r="K8" s="42" t="str">
        <f>[1]!obMake("fixingDates","double[]",K9:K16)</f>
        <v>fixingDates 
[67954]</v>
      </c>
      <c r="L8" s="42" t="str">
        <f>[1]!obMake("paymentDates","double[]",L9:L16)</f>
        <v>paymentDates 
[65799]</v>
      </c>
      <c r="M8" s="42" t="str">
        <f>[1]!obMake("periodLength","double[]",M9:M16)</f>
        <v>periodLength 
[63747]</v>
      </c>
      <c r="N8" s="42" t="str">
        <f>[1]!obMake("swapRates","double[]",N9:N16)</f>
        <v>swapRates 
[61607]</v>
      </c>
    </row>
    <row r="9" spans="2:14" ht="14.5" customHeight="1" x14ac:dyDescent="0.25">
      <c r="B9" s="71" t="str">
        <f>[1]!obMake("swap start","double",C9)</f>
        <v>swap start 
[67953]</v>
      </c>
      <c r="C9" s="34">
        <v>2</v>
      </c>
      <c r="E9" s="41" t="str">
        <f>[1]!obMake("option maturity","double",F9)</f>
        <v>option maturity 
[65798]</v>
      </c>
      <c r="F9" s="34">
        <v>2</v>
      </c>
      <c r="H9" s="71" t="str">
        <f>[1]!obMake("exerciseDate","double",I9)</f>
        <v>exerciseDate 
[63746]</v>
      </c>
      <c r="I9" s="34">
        <v>2</v>
      </c>
      <c r="K9" s="34">
        <v>2</v>
      </c>
      <c r="L9" s="34">
        <v>2.5</v>
      </c>
      <c r="M9" s="34">
        <v>0.5</v>
      </c>
      <c r="N9" s="52">
        <v>0.02</v>
      </c>
    </row>
    <row r="10" spans="2:14" ht="14.5" customHeight="1" x14ac:dyDescent="0.25">
      <c r="B10" s="71" t="str">
        <f>[1]!obMake("swap end","double",C10)</f>
        <v>swap end 
[61606]</v>
      </c>
      <c r="C10" s="34">
        <v>5</v>
      </c>
      <c r="E10" s="41" t="str">
        <f>[1]!obMake("option strike","double",F10)</f>
        <v>option strike 
[67952]</v>
      </c>
      <c r="F10" s="60">
        <v>1.4999999999999999E-2</v>
      </c>
      <c r="K10" s="34">
        <v>2.5</v>
      </c>
      <c r="L10" s="34">
        <v>3</v>
      </c>
      <c r="M10" s="34">
        <v>0.5</v>
      </c>
      <c r="N10" s="52">
        <v>0.02</v>
      </c>
    </row>
    <row r="11" spans="2:14" ht="14.5" customHeight="1" x14ac:dyDescent="0.25">
      <c r="B11" s="71" t="str">
        <f>[1]!obMake("swap period length","double",C11)</f>
        <v>swap period length 
[65797]</v>
      </c>
      <c r="C11" s="34">
        <v>0.5</v>
      </c>
      <c r="H11" s="47" t="s">
        <v>132</v>
      </c>
      <c r="I11" s="34" t="s">
        <v>133</v>
      </c>
      <c r="K11" s="34">
        <v>3</v>
      </c>
      <c r="L11" s="34">
        <v>3.5</v>
      </c>
      <c r="M11" s="34">
        <v>0.5</v>
      </c>
      <c r="N11" s="52">
        <v>0.02</v>
      </c>
    </row>
    <row r="12" spans="2:14" ht="14.5" customHeight="1" x14ac:dyDescent="0.25">
      <c r="B12" s="71" t="str">
        <f>[1]!OBCALL("short period",obLibs&amp;"net.finmath.time.TimeDiscretization$ShortPeriodLocation","valueOf",[1]!obMake("","String",C12))</f>
        <v>short period 
[72818]</v>
      </c>
      <c r="C12" s="14" t="s">
        <v>78</v>
      </c>
      <c r="K12" s="34">
        <v>3.5</v>
      </c>
      <c r="L12" s="34">
        <v>4</v>
      </c>
      <c r="M12" s="34">
        <v>0.5</v>
      </c>
      <c r="N12" s="52">
        <v>0.02</v>
      </c>
    </row>
    <row r="13" spans="2:14" ht="14.5" customHeight="1" x14ac:dyDescent="0.25">
      <c r="B13" s="71"/>
      <c r="K13" s="34">
        <v>4</v>
      </c>
      <c r="L13" s="34">
        <v>4.5</v>
      </c>
      <c r="M13" s="34">
        <v>0.5</v>
      </c>
      <c r="N13" s="52">
        <v>0.02</v>
      </c>
    </row>
    <row r="14" spans="2:14" ht="14.5" customHeight="1" x14ac:dyDescent="0.25">
      <c r="B14" s="21" t="s">
        <v>28</v>
      </c>
      <c r="C14" s="21"/>
      <c r="E14" s="21" t="s">
        <v>28</v>
      </c>
      <c r="F14" s="21"/>
      <c r="H14" s="21" t="s">
        <v>28</v>
      </c>
      <c r="I14" s="21"/>
      <c r="K14" s="34">
        <v>4.5</v>
      </c>
      <c r="L14" s="34">
        <v>5</v>
      </c>
      <c r="M14" s="34">
        <v>0.5</v>
      </c>
      <c r="N14" s="52">
        <v>0.02</v>
      </c>
    </row>
    <row r="15" spans="2:14" ht="14.5" customHeight="1" x14ac:dyDescent="0.25">
      <c r="B15" s="42" t="str">
        <f>[1]!obMake("swap tenor",obLibs&amp;"net.finmath.time.TimeDiscretization",B9:B12)</f>
        <v>swap tenor 
[73593]</v>
      </c>
      <c r="E15" s="23" t="str">
        <f>[1]!obMake("mcSwaption","net.finmath.montecarlo.interestrate.products.Swaption",E9,B15,E10)</f>
        <v>mcSwaption 
[74631]</v>
      </c>
      <c r="H15" s="23" t="str">
        <f>[1]!obMake("mcSwaption2",obLibs&amp;"net.finmath.montecarlo.interestrate.products.Swaption",H9,K8:N8)</f>
        <v>mcSwaption2 
[73438]</v>
      </c>
      <c r="K15" s="34">
        <v>5</v>
      </c>
      <c r="L15" s="34">
        <v>5.5</v>
      </c>
      <c r="M15" s="34">
        <v>0.5</v>
      </c>
      <c r="N15" s="52">
        <v>0.02</v>
      </c>
    </row>
    <row r="16" spans="2:14" ht="14.5" customHeight="1" x14ac:dyDescent="0.25">
      <c r="K16" s="34">
        <v>5.5</v>
      </c>
      <c r="L16" s="34">
        <v>6</v>
      </c>
      <c r="M16" s="34">
        <v>0.5</v>
      </c>
      <c r="N16" s="52">
        <v>0.02</v>
      </c>
    </row>
    <row r="17" spans="2:14" ht="14.5" customHeight="1" x14ac:dyDescent="0.25">
      <c r="B17" s="20" t="s">
        <v>134</v>
      </c>
      <c r="C17" s="20"/>
      <c r="E17" s="20" t="s">
        <v>134</v>
      </c>
      <c r="F17" s="20"/>
      <c r="H17" s="20" t="s">
        <v>134</v>
      </c>
      <c r="I17" s="20"/>
      <c r="N17" s="52"/>
    </row>
    <row r="19" spans="2:14" ht="14.5" customHeight="1" x14ac:dyDescent="0.25">
      <c r="B19" s="71" t="str">
        <f>[1]!obMake("forward swaprate","double",C19)</f>
        <v>forward swaprate 
[74633]</v>
      </c>
      <c r="C19" s="60">
        <f>[1]!OBGET([1]!OBCALL("","net.finmath.marketdata.products.Swap","getForwardSwapRate",B15,B15,'Rate Curve Data'!E17))</f>
        <v>1.2817050292664061E-2</v>
      </c>
      <c r="E19" s="47" t="s">
        <v>135</v>
      </c>
      <c r="F19" s="72">
        <f>[1]!OBGET([1]!OBCALL("",E15,"getValue",LIBORMarketModel!M28))</f>
        <v>4.712377509067639E-3</v>
      </c>
      <c r="H19" s="47" t="s">
        <v>135</v>
      </c>
      <c r="I19" s="72">
        <f>[1]!OBGET([1]!OBCALL("",H15,"getValue",LIBORMarketModel!$M$28))</f>
        <v>3.7187998923381635E-3</v>
      </c>
    </row>
    <row r="20" spans="2:14" ht="14.5" customHeight="1" x14ac:dyDescent="0.25">
      <c r="B20" s="71" t="str">
        <f>[1]!obMake("swap annuity","double",C20)</f>
        <v>swap annuity 
[74635]</v>
      </c>
      <c r="C20" s="60">
        <f>[1]!OBGET([1]!OBCALL("","net.finmath.marketdata.products.SwapAnnuity","getSwapAnnuity",B15,'Rate Curve Data'!B17))</f>
        <v>2.6838999521513514</v>
      </c>
      <c r="E20" s="47" t="s">
        <v>136</v>
      </c>
      <c r="F20" s="73">
        <f>[1]!OBGET([1]!OBCALL("swaptionValue",obLibs&amp;"net.finmath.functions.AnalyticFormulas","blackScholesOptionImpliedVolatility",B19,E9:E10,B20,[1]!obMake("","double",F19)))</f>
        <v>0.34938833261104724</v>
      </c>
    </row>
    <row r="21" spans="2:14" ht="14.5" customHeight="1" x14ac:dyDescent="0.25">
      <c r="F21" s="14" t="str">
        <f>[1]!OBGET([1]!OBCALL("",E15,"getValues",LIBORMarketModel!M28))</f>
        <v>{error=1.1858714588127299E-4, value=0.004712377509067639}</v>
      </c>
    </row>
    <row r="23" spans="2:14" ht="14.5" customHeight="1" x14ac:dyDescent="0.25">
      <c r="H23" s="47"/>
      <c r="I23" s="73"/>
    </row>
    <row r="24" spans="2:14" ht="14.5" customHeight="1" x14ac:dyDescent="0.25">
      <c r="B24" s="47"/>
      <c r="H24" s="47"/>
      <c r="I24" s="73"/>
    </row>
    <row r="25" spans="2:14" ht="14.5" customHeight="1" x14ac:dyDescent="0.25">
      <c r="H25" s="47"/>
      <c r="I25" s="73"/>
    </row>
    <row r="26" spans="2:14" ht="14.5" customHeight="1" x14ac:dyDescent="0.25">
      <c r="E26" s="20" t="s">
        <v>137</v>
      </c>
      <c r="F26" s="20"/>
      <c r="H26" s="47"/>
      <c r="I26" s="73"/>
    </row>
    <row r="27" spans="2:14" ht="14.5" customHeight="1" x14ac:dyDescent="0.25">
      <c r="H27" s="47"/>
      <c r="I27" s="73"/>
    </row>
    <row r="28" spans="2:14" ht="14.5" customHeight="1" x14ac:dyDescent="0.25">
      <c r="E28" s="21" t="s">
        <v>4</v>
      </c>
      <c r="F28" s="21"/>
      <c r="H28" s="47"/>
      <c r="I28" s="73"/>
    </row>
    <row r="29" spans="2:14" ht="14.5" customHeight="1" x14ac:dyDescent="0.25">
      <c r="E29" s="71" t="str">
        <f>[1]!obMake("volatility","double",F29)</f>
        <v>volatility 
[63743]</v>
      </c>
      <c r="F29" s="74">
        <v>0.44</v>
      </c>
      <c r="H29" s="47"/>
      <c r="I29" s="73"/>
    </row>
    <row r="30" spans="2:14" ht="14.5" customHeight="1" x14ac:dyDescent="0.25">
      <c r="H30" s="47"/>
      <c r="I30" s="73"/>
    </row>
    <row r="31" spans="2:14" ht="14.5" customHeight="1" x14ac:dyDescent="0.25">
      <c r="E31" s="20" t="s">
        <v>134</v>
      </c>
      <c r="F31" s="20"/>
      <c r="H31" s="47"/>
      <c r="I31" s="73"/>
    </row>
    <row r="32" spans="2:14" ht="14.5" customHeight="1" x14ac:dyDescent="0.25">
      <c r="H32" s="47"/>
      <c r="I32" s="73"/>
    </row>
    <row r="33" spans="5:9" ht="14.5" customHeight="1" x14ac:dyDescent="0.25">
      <c r="E33" s="47" t="s">
        <v>138</v>
      </c>
      <c r="F33" s="75">
        <f>[1]!OBGET([1]!OBCALL("swaptionValue",obLibs&amp;"net.finmath.functions.AnalyticFormulas","blackModelSwaptionValue",B19,E29,E9:E10,B20))</f>
        <v>6.4697251310334774E-3</v>
      </c>
      <c r="H33" s="47"/>
      <c r="I33" s="73"/>
    </row>
  </sheetData>
  <pageMargins left="0.74791666666666701" right="0.74791666666666701" top="0.98402777777777795" bottom="0.98402777777777795" header="0.51180555555555496" footer="0.51180555555555496"/>
  <pageSetup paperSize="0" scale="0" firstPageNumber="0" orientation="portrait" usePrinterDefaults="0" horizontalDpi="0" verticalDpi="0" copie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V95"/>
  <sheetViews>
    <sheetView topLeftCell="B1" zoomScale="88" zoomScaleNormal="88" workbookViewId="0"/>
  </sheetViews>
  <sheetFormatPr baseColWidth="10" defaultColWidth="8.7265625" defaultRowHeight="12.5" x14ac:dyDescent="0.25"/>
  <cols>
    <col min="1" max="1" width="5" style="14"/>
    <col min="2" max="3" width="12.7265625" style="14"/>
    <col min="4" max="4" width="12.7265625" style="34"/>
    <col min="5" max="6" width="12.7265625" style="41"/>
    <col min="7" max="256" width="12.7265625" style="14"/>
    <col min="257" max="1025" width="11.54296875"/>
  </cols>
  <sheetData>
    <row r="2" spans="2:41" ht="13.75" customHeight="1" x14ac:dyDescent="0.25">
      <c r="B2" s="16" t="s">
        <v>139</v>
      </c>
    </row>
    <row r="3" spans="2:41" ht="13.75" customHeight="1" x14ac:dyDescent="0.25">
      <c r="B3" s="50" t="s">
        <v>140</v>
      </c>
    </row>
    <row r="4" spans="2:41" ht="13.75" customHeight="1" x14ac:dyDescent="0.25">
      <c r="B4" s="69"/>
    </row>
    <row r="5" spans="2:41" ht="13.75" customHeight="1" x14ac:dyDescent="0.25">
      <c r="B5" s="47" t="s">
        <v>141</v>
      </c>
      <c r="C5" s="76" t="b">
        <v>0</v>
      </c>
      <c r="D5" s="77" t="s">
        <v>142</v>
      </c>
    </row>
    <row r="6" spans="2:41" ht="13.75" customHeight="1" x14ac:dyDescent="0.25">
      <c r="B6" s="47" t="s">
        <v>143</v>
      </c>
      <c r="C6" s="32" t="e">
        <f>IF(C5,[1]!OBCAST([1]!OBCALL("covarianceModelFromLMMCalibrated",LIBORMarketModel!$I$45,"getCovarianceModel"),"net.finmath.montecarlo.interestrate.modelplugins.LIBORCovarianceModelFromVolatilityAndCorrelation"),NA())</f>
        <v>#N/A</v>
      </c>
    </row>
    <row r="7" spans="2:41" ht="13.75" customHeight="1" x14ac:dyDescent="0.25">
      <c r="B7" s="47" t="s">
        <v>144</v>
      </c>
      <c r="C7" s="41" t="e">
        <f>[1]!OBCALL("volatilityModelFromLMMCalibrated",$C$6,"getVolatilityModel")</f>
        <v>#N/A</v>
      </c>
      <c r="E7" s="38"/>
      <c r="F7" s="38"/>
    </row>
    <row r="8" spans="2:41" ht="13.75" customHeight="1" x14ac:dyDescent="0.25">
      <c r="B8" s="34"/>
      <c r="C8" s="41"/>
      <c r="D8" s="14"/>
      <c r="E8" s="14"/>
      <c r="F8" s="14"/>
    </row>
    <row r="9" spans="2:41" ht="13.75" customHeight="1" x14ac:dyDescent="0.25">
      <c r="B9" s="34"/>
      <c r="C9" s="41" t="s">
        <v>145</v>
      </c>
      <c r="D9" s="14"/>
      <c r="E9" s="14"/>
      <c r="F9" s="14"/>
    </row>
    <row r="10" spans="2:41" s="34" customFormat="1" ht="13.75" customHeight="1" x14ac:dyDescent="0.25">
      <c r="B10" s="78"/>
      <c r="C10" s="57">
        <v>0</v>
      </c>
      <c r="D10" s="57">
        <f t="shared" ref="D10:AO10" si="0">C10+1</f>
        <v>1</v>
      </c>
      <c r="E10" s="57">
        <f t="shared" si="0"/>
        <v>2</v>
      </c>
      <c r="F10" s="57">
        <f t="shared" si="0"/>
        <v>3</v>
      </c>
      <c r="G10" s="57">
        <f t="shared" si="0"/>
        <v>4</v>
      </c>
      <c r="H10" s="57">
        <f t="shared" si="0"/>
        <v>5</v>
      </c>
      <c r="I10" s="57">
        <f t="shared" si="0"/>
        <v>6</v>
      </c>
      <c r="J10" s="57">
        <f t="shared" si="0"/>
        <v>7</v>
      </c>
      <c r="K10" s="57">
        <f t="shared" si="0"/>
        <v>8</v>
      </c>
      <c r="L10" s="57">
        <f t="shared" si="0"/>
        <v>9</v>
      </c>
      <c r="M10" s="57">
        <f t="shared" si="0"/>
        <v>10</v>
      </c>
      <c r="N10" s="57">
        <f t="shared" si="0"/>
        <v>11</v>
      </c>
      <c r="O10" s="57">
        <f t="shared" si="0"/>
        <v>12</v>
      </c>
      <c r="P10" s="57">
        <f t="shared" si="0"/>
        <v>13</v>
      </c>
      <c r="Q10" s="57">
        <f t="shared" si="0"/>
        <v>14</v>
      </c>
      <c r="R10" s="57">
        <f t="shared" si="0"/>
        <v>15</v>
      </c>
      <c r="S10" s="57">
        <f t="shared" si="0"/>
        <v>16</v>
      </c>
      <c r="T10" s="57">
        <f t="shared" si="0"/>
        <v>17</v>
      </c>
      <c r="U10" s="57">
        <f t="shared" si="0"/>
        <v>18</v>
      </c>
      <c r="V10" s="57">
        <f t="shared" si="0"/>
        <v>19</v>
      </c>
      <c r="W10" s="57">
        <f t="shared" si="0"/>
        <v>20</v>
      </c>
      <c r="X10" s="57">
        <f t="shared" si="0"/>
        <v>21</v>
      </c>
      <c r="Y10" s="57">
        <f t="shared" si="0"/>
        <v>22</v>
      </c>
      <c r="Z10" s="57">
        <f t="shared" si="0"/>
        <v>23</v>
      </c>
      <c r="AA10" s="57">
        <f t="shared" si="0"/>
        <v>24</v>
      </c>
      <c r="AB10" s="57">
        <f t="shared" si="0"/>
        <v>25</v>
      </c>
      <c r="AC10" s="57">
        <f t="shared" si="0"/>
        <v>26</v>
      </c>
      <c r="AD10" s="57">
        <f t="shared" si="0"/>
        <v>27</v>
      </c>
      <c r="AE10" s="57">
        <f t="shared" si="0"/>
        <v>28</v>
      </c>
      <c r="AF10" s="57">
        <f t="shared" si="0"/>
        <v>29</v>
      </c>
      <c r="AG10" s="57">
        <f t="shared" si="0"/>
        <v>30</v>
      </c>
      <c r="AH10" s="57">
        <f t="shared" si="0"/>
        <v>31</v>
      </c>
      <c r="AI10" s="57">
        <f t="shared" si="0"/>
        <v>32</v>
      </c>
      <c r="AJ10" s="57">
        <f t="shared" si="0"/>
        <v>33</v>
      </c>
      <c r="AK10" s="57">
        <f t="shared" si="0"/>
        <v>34</v>
      </c>
      <c r="AL10" s="57">
        <f t="shared" si="0"/>
        <v>35</v>
      </c>
      <c r="AM10" s="57">
        <f t="shared" si="0"/>
        <v>36</v>
      </c>
      <c r="AN10" s="57">
        <f t="shared" si="0"/>
        <v>37</v>
      </c>
      <c r="AO10" s="57">
        <f t="shared" si="0"/>
        <v>38</v>
      </c>
    </row>
    <row r="11" spans="2:41" ht="13.75" customHeight="1" x14ac:dyDescent="0.25">
      <c r="B11" s="34">
        <v>0</v>
      </c>
      <c r="C11" s="79" t="e">
        <f>[1]!OBGET([1]!OBCALL("",[1]!OBCALL("",$C$7,"getVolatility",[1]!obMake("","int",C$10),[1]!obMake("","int",$B11)),"getAverage"))</f>
        <v>#N/A</v>
      </c>
      <c r="D11" s="79" t="e">
        <f>[1]!OBGET([1]!OBCALL("",[1]!OBCALL("",$C$7,"getVolatility",[1]!obMake("","int",D$10),[1]!obMake("","int",$B11)),"getAverage"))</f>
        <v>#N/A</v>
      </c>
      <c r="E11" s="79" t="e">
        <f>[1]!OBGET([1]!OBCALL("",[1]!OBCALL("",$C$7,"getVolatility",[1]!obMake("","int",E$10),[1]!obMake("","int",$B11)),"getAverage"))</f>
        <v>#N/A</v>
      </c>
      <c r="F11" s="79" t="e">
        <f>[1]!OBGET([1]!OBCALL("",[1]!OBCALL("",$C$7,"getVolatility",[1]!obMake("","int",F$10),[1]!obMake("","int",$B11)),"getAverage"))</f>
        <v>#N/A</v>
      </c>
      <c r="G11" s="79" t="e">
        <f>[1]!OBGET([1]!OBCALL("",[1]!OBCALL("",$C$7,"getVolatility",[1]!obMake("","int",G$10),[1]!obMake("","int",$B11)),"getAverage"))</f>
        <v>#N/A</v>
      </c>
      <c r="H11" s="79" t="e">
        <f>[1]!OBGET([1]!OBCALL("",[1]!OBCALL("",$C$7,"getVolatility",[1]!obMake("","int",H$10),[1]!obMake("","int",$B11)),"getAverage"))</f>
        <v>#N/A</v>
      </c>
      <c r="I11" s="79" t="e">
        <f>[1]!OBGET([1]!OBCALL("",[1]!OBCALL("",$C$7,"getVolatility",[1]!obMake("","int",I$10),[1]!obMake("","int",$B11)),"getAverage"))</f>
        <v>#N/A</v>
      </c>
      <c r="J11" s="79" t="e">
        <f>[1]!OBGET([1]!OBCALL("",[1]!OBCALL("",$C$7,"getVolatility",[1]!obMake("","int",J$10),[1]!obMake("","int",$B11)),"getAverage"))</f>
        <v>#N/A</v>
      </c>
      <c r="K11" s="79" t="e">
        <f>[1]!OBGET([1]!OBCALL("",[1]!OBCALL("",$C$7,"getVolatility",[1]!obMake("","int",K$10),[1]!obMake("","int",$B11)),"getAverage"))</f>
        <v>#N/A</v>
      </c>
      <c r="L11" s="79" t="e">
        <f>[1]!OBGET([1]!OBCALL("",[1]!OBCALL("",$C$7,"getVolatility",[1]!obMake("","int",L$10),[1]!obMake("","int",$B11)),"getAverage"))</f>
        <v>#N/A</v>
      </c>
      <c r="M11" s="79" t="e">
        <f>[1]!OBGET([1]!OBCALL("",[1]!OBCALL("",$C$7,"getVolatility",[1]!obMake("","int",M$10),[1]!obMake("","int",$B11)),"getAverage"))</f>
        <v>#N/A</v>
      </c>
      <c r="N11" s="79" t="e">
        <f>[1]!OBGET([1]!OBCALL("",[1]!OBCALL("",$C$7,"getVolatility",[1]!obMake("","int",N$10),[1]!obMake("","int",$B11)),"getAverage"))</f>
        <v>#N/A</v>
      </c>
      <c r="O11" s="79" t="e">
        <f>[1]!OBGET([1]!OBCALL("",[1]!OBCALL("",$C$7,"getVolatility",[1]!obMake("","int",O$10),[1]!obMake("","int",$B11)),"getAverage"))</f>
        <v>#N/A</v>
      </c>
      <c r="P11" s="79" t="e">
        <f>[1]!OBGET([1]!OBCALL("",[1]!OBCALL("",$C$7,"getVolatility",[1]!obMake("","int",P$10),[1]!obMake("","int",$B11)),"getAverage"))</f>
        <v>#N/A</v>
      </c>
      <c r="Q11" s="79" t="e">
        <f>[1]!OBGET([1]!OBCALL("",[1]!OBCALL("",$C$7,"getVolatility",[1]!obMake("","int",Q$10),[1]!obMake("","int",$B11)),"getAverage"))</f>
        <v>#N/A</v>
      </c>
      <c r="R11" s="79" t="e">
        <f>[1]!OBGET([1]!OBCALL("",[1]!OBCALL("",$C$7,"getVolatility",[1]!obMake("","int",R$10),[1]!obMake("","int",$B11)),"getAverage"))</f>
        <v>#N/A</v>
      </c>
      <c r="S11" s="79" t="e">
        <f>[1]!OBGET([1]!OBCALL("",[1]!OBCALL("",$C$7,"getVolatility",[1]!obMake("","int",S$10),[1]!obMake("","int",$B11)),"getAverage"))</f>
        <v>#N/A</v>
      </c>
      <c r="T11" s="79" t="e">
        <f>[1]!OBGET([1]!OBCALL("",[1]!OBCALL("",$C$7,"getVolatility",[1]!obMake("","int",T$10),[1]!obMake("","int",$B11)),"getAverage"))</f>
        <v>#N/A</v>
      </c>
      <c r="U11" s="79" t="e">
        <f>[1]!OBGET([1]!OBCALL("",[1]!OBCALL("",$C$7,"getVolatility",[1]!obMake("","int",U$10),[1]!obMake("","int",$B11)),"getAverage"))</f>
        <v>#N/A</v>
      </c>
      <c r="V11" s="79" t="e">
        <f>[1]!OBGET([1]!OBCALL("",[1]!OBCALL("",$C$7,"getVolatility",[1]!obMake("","int",V$10),[1]!obMake("","int",$B11)),"getAverage"))</f>
        <v>#N/A</v>
      </c>
      <c r="W11" s="79" t="e">
        <f>[1]!OBGET([1]!OBCALL("",[1]!OBCALL("",$C$7,"getVolatility",[1]!obMake("","int",W$10),[1]!obMake("","int",$B11)),"getAverage"))</f>
        <v>#N/A</v>
      </c>
      <c r="X11" s="79" t="e">
        <f>[1]!OBGET([1]!OBCALL("",[1]!OBCALL("",$C$7,"getVolatility",[1]!obMake("","int",X$10),[1]!obMake("","int",$B11)),"getAverage"))</f>
        <v>#N/A</v>
      </c>
      <c r="Y11" s="79" t="e">
        <f>[1]!OBGET([1]!OBCALL("",[1]!OBCALL("",$C$7,"getVolatility",[1]!obMake("","int",Y$10),[1]!obMake("","int",$B11)),"getAverage"))</f>
        <v>#N/A</v>
      </c>
      <c r="Z11" s="79" t="e">
        <f>[1]!OBGET([1]!OBCALL("",[1]!OBCALL("",$C$7,"getVolatility",[1]!obMake("","int",Z$10),[1]!obMake("","int",$B11)),"getAverage"))</f>
        <v>#N/A</v>
      </c>
      <c r="AA11" s="79" t="e">
        <f>[1]!OBGET([1]!OBCALL("",[1]!OBCALL("",$C$7,"getVolatility",[1]!obMake("","int",AA$10),[1]!obMake("","int",$B11)),"getAverage"))</f>
        <v>#N/A</v>
      </c>
      <c r="AB11" s="79" t="e">
        <f>[1]!OBGET([1]!OBCALL("",[1]!OBCALL("",$C$7,"getVolatility",[1]!obMake("","int",AB$10),[1]!obMake("","int",$B11)),"getAverage"))</f>
        <v>#N/A</v>
      </c>
      <c r="AC11" s="79" t="e">
        <f>[1]!OBGET([1]!OBCALL("",[1]!OBCALL("",$C$7,"getVolatility",[1]!obMake("","int",AC$10),[1]!obMake("","int",$B11)),"getAverage"))</f>
        <v>#N/A</v>
      </c>
      <c r="AD11" s="79" t="e">
        <f>[1]!OBGET([1]!OBCALL("",[1]!OBCALL("",$C$7,"getVolatility",[1]!obMake("","int",AD$10),[1]!obMake("","int",$B11)),"getAverage"))</f>
        <v>#N/A</v>
      </c>
      <c r="AE11" s="79" t="e">
        <f>[1]!OBGET([1]!OBCALL("",[1]!OBCALL("",$C$7,"getVolatility",[1]!obMake("","int",AE$10),[1]!obMake("","int",$B11)),"getAverage"))</f>
        <v>#N/A</v>
      </c>
      <c r="AF11" s="79" t="e">
        <f>[1]!OBGET([1]!OBCALL("",[1]!OBCALL("",$C$7,"getVolatility",[1]!obMake("","int",AF$10),[1]!obMake("","int",$B11)),"getAverage"))</f>
        <v>#N/A</v>
      </c>
      <c r="AG11" s="79" t="e">
        <f>[1]!OBGET([1]!OBCALL("",[1]!OBCALL("",$C$7,"getVolatility",[1]!obMake("","int",AG$10),[1]!obMake("","int",$B11)),"getAverage"))</f>
        <v>#N/A</v>
      </c>
      <c r="AH11" s="79" t="e">
        <f>[1]!OBGET([1]!OBCALL("",[1]!OBCALL("",$C$7,"getVolatility",[1]!obMake("","int",AH$10),[1]!obMake("","int",$B11)),"getAverage"))</f>
        <v>#N/A</v>
      </c>
      <c r="AI11" s="79" t="e">
        <f>[1]!OBGET([1]!OBCALL("",[1]!OBCALL("",$C$7,"getVolatility",[1]!obMake("","int",AI$10),[1]!obMake("","int",$B11)),"getAverage"))</f>
        <v>#N/A</v>
      </c>
      <c r="AJ11" s="79" t="e">
        <f>[1]!OBGET([1]!OBCALL("",[1]!OBCALL("",$C$7,"getVolatility",[1]!obMake("","int",AJ$10),[1]!obMake("","int",$B11)),"getAverage"))</f>
        <v>#N/A</v>
      </c>
      <c r="AK11" s="79" t="e">
        <f>[1]!OBGET([1]!OBCALL("",[1]!OBCALL("",$C$7,"getVolatility",[1]!obMake("","int",AK$10),[1]!obMake("","int",$B11)),"getAverage"))</f>
        <v>#N/A</v>
      </c>
      <c r="AL11" s="79" t="e">
        <f>[1]!OBGET([1]!OBCALL("",[1]!OBCALL("",$C$7,"getVolatility",[1]!obMake("","int",AL$10),[1]!obMake("","int",$B11)),"getAverage"))</f>
        <v>#N/A</v>
      </c>
      <c r="AM11" s="79" t="e">
        <f>[1]!OBGET([1]!OBCALL("",[1]!OBCALL("",$C$7,"getVolatility",[1]!obMake("","int",AM$10),[1]!obMake("","int",$B11)),"getAverage"))</f>
        <v>#N/A</v>
      </c>
      <c r="AN11" s="79" t="e">
        <f>[1]!OBGET([1]!OBCALL("",[1]!OBCALL("",$C$7,"getVolatility",[1]!obMake("","int",AN$10),[1]!obMake("","int",$B11)),"getAverage"))</f>
        <v>#N/A</v>
      </c>
      <c r="AO11" s="79" t="e">
        <f>[1]!OBGET([1]!OBCALL("",[1]!OBCALL("",$C$7,"getVolatility",[1]!obMake("","int",AO$10),[1]!obMake("","int",$B11)),"getAverage"))</f>
        <v>#N/A</v>
      </c>
    </row>
    <row r="12" spans="2:41" ht="13.75" customHeight="1" x14ac:dyDescent="0.25">
      <c r="B12" s="34">
        <v>1</v>
      </c>
      <c r="C12" s="79" t="e">
        <f>[1]!OBGET([1]!OBCALL("",[1]!OBCALL("",$C$7,"getVolatility",[1]!obMake("","int",C$10),[1]!obMake("","int",$B12)),"getAverage"))</f>
        <v>#N/A</v>
      </c>
      <c r="D12" s="79" t="e">
        <f>[1]!OBGET([1]!OBCALL("",[1]!OBCALL("",$C$7,"getVolatility",[1]!obMake("","int",D$10),[1]!obMake("","int",$B12)),"getAverage"))</f>
        <v>#N/A</v>
      </c>
      <c r="E12" s="79" t="e">
        <f>[1]!OBGET([1]!OBCALL("",[1]!OBCALL("",$C$7,"getVolatility",[1]!obMake("","int",E$10),[1]!obMake("","int",$B12)),"getAverage"))</f>
        <v>#N/A</v>
      </c>
      <c r="F12" s="79" t="e">
        <f>[1]!OBGET([1]!OBCALL("",[1]!OBCALL("",$C$7,"getVolatility",[1]!obMake("","int",F$10),[1]!obMake("","int",$B12)),"getAverage"))</f>
        <v>#N/A</v>
      </c>
      <c r="G12" s="79" t="e">
        <f>[1]!OBGET([1]!OBCALL("",[1]!OBCALL("",$C$7,"getVolatility",[1]!obMake("","int",G$10),[1]!obMake("","int",$B12)),"getAverage"))</f>
        <v>#N/A</v>
      </c>
      <c r="H12" s="79" t="e">
        <f>[1]!OBGET([1]!OBCALL("",[1]!OBCALL("",$C$7,"getVolatility",[1]!obMake("","int",H$10),[1]!obMake("","int",$B12)),"getAverage"))</f>
        <v>#N/A</v>
      </c>
      <c r="I12" s="79" t="e">
        <f>[1]!OBGET([1]!OBCALL("",[1]!OBCALL("",$C$7,"getVolatility",[1]!obMake("","int",I$10),[1]!obMake("","int",$B12)),"getAverage"))</f>
        <v>#N/A</v>
      </c>
      <c r="J12" s="79" t="e">
        <f>[1]!OBGET([1]!OBCALL("",[1]!OBCALL("",$C$7,"getVolatility",[1]!obMake("","int",J$10),[1]!obMake("","int",$B12)),"getAverage"))</f>
        <v>#N/A</v>
      </c>
      <c r="K12" s="79" t="e">
        <f>[1]!OBGET([1]!OBCALL("",[1]!OBCALL("",$C$7,"getVolatility",[1]!obMake("","int",K$10),[1]!obMake("","int",$B12)),"getAverage"))</f>
        <v>#N/A</v>
      </c>
      <c r="L12" s="79" t="e">
        <f>[1]!OBGET([1]!OBCALL("",[1]!OBCALL("",$C$7,"getVolatility",[1]!obMake("","int",L$10),[1]!obMake("","int",$B12)),"getAverage"))</f>
        <v>#N/A</v>
      </c>
      <c r="M12" s="79" t="e">
        <f>[1]!OBGET([1]!OBCALL("",[1]!OBCALL("",$C$7,"getVolatility",[1]!obMake("","int",M$10),[1]!obMake("","int",$B12)),"getAverage"))</f>
        <v>#N/A</v>
      </c>
      <c r="N12" s="79" t="e">
        <f>[1]!OBGET([1]!OBCALL("",[1]!OBCALL("",$C$7,"getVolatility",[1]!obMake("","int",N$10),[1]!obMake("","int",$B12)),"getAverage"))</f>
        <v>#N/A</v>
      </c>
      <c r="O12" s="79" t="e">
        <f>[1]!OBGET([1]!OBCALL("",[1]!OBCALL("",$C$7,"getVolatility",[1]!obMake("","int",O$10),[1]!obMake("","int",$B12)),"getAverage"))</f>
        <v>#N/A</v>
      </c>
      <c r="P12" s="79" t="e">
        <f>[1]!OBGET([1]!OBCALL("",[1]!OBCALL("",$C$7,"getVolatility",[1]!obMake("","int",P$10),[1]!obMake("","int",$B12)),"getAverage"))</f>
        <v>#N/A</v>
      </c>
      <c r="Q12" s="79" t="e">
        <f>[1]!OBGET([1]!OBCALL("",[1]!OBCALL("",$C$7,"getVolatility",[1]!obMake("","int",Q$10),[1]!obMake("","int",$B12)),"getAverage"))</f>
        <v>#N/A</v>
      </c>
      <c r="R12" s="79" t="e">
        <f>[1]!OBGET([1]!OBCALL("",[1]!OBCALL("",$C$7,"getVolatility",[1]!obMake("","int",R$10),[1]!obMake("","int",$B12)),"getAverage"))</f>
        <v>#N/A</v>
      </c>
      <c r="S12" s="79" t="e">
        <f>[1]!OBGET([1]!OBCALL("",[1]!OBCALL("",$C$7,"getVolatility",[1]!obMake("","int",S$10),[1]!obMake("","int",$B12)),"getAverage"))</f>
        <v>#N/A</v>
      </c>
      <c r="T12" s="79" t="e">
        <f>[1]!OBGET([1]!OBCALL("",[1]!OBCALL("",$C$7,"getVolatility",[1]!obMake("","int",T$10),[1]!obMake("","int",$B12)),"getAverage"))</f>
        <v>#N/A</v>
      </c>
      <c r="U12" s="79" t="e">
        <f>[1]!OBGET([1]!OBCALL("",[1]!OBCALL("",$C$7,"getVolatility",[1]!obMake("","int",U$10),[1]!obMake("","int",$B12)),"getAverage"))</f>
        <v>#N/A</v>
      </c>
      <c r="V12" s="79" t="e">
        <f>[1]!OBGET([1]!OBCALL("",[1]!OBCALL("",$C$7,"getVolatility",[1]!obMake("","int",V$10),[1]!obMake("","int",$B12)),"getAverage"))</f>
        <v>#N/A</v>
      </c>
      <c r="W12" s="79" t="e">
        <f>[1]!OBGET([1]!OBCALL("",[1]!OBCALL("",$C$7,"getVolatility",[1]!obMake("","int",W$10),[1]!obMake("","int",$B12)),"getAverage"))</f>
        <v>#N/A</v>
      </c>
      <c r="X12" s="79" t="e">
        <f>[1]!OBGET([1]!OBCALL("",[1]!OBCALL("",$C$7,"getVolatility",[1]!obMake("","int",X$10),[1]!obMake("","int",$B12)),"getAverage"))</f>
        <v>#N/A</v>
      </c>
      <c r="Y12" s="79" t="e">
        <f>[1]!OBGET([1]!OBCALL("",[1]!OBCALL("",$C$7,"getVolatility",[1]!obMake("","int",Y$10),[1]!obMake("","int",$B12)),"getAverage"))</f>
        <v>#N/A</v>
      </c>
      <c r="Z12" s="79" t="e">
        <f>[1]!OBGET([1]!OBCALL("",[1]!OBCALL("",$C$7,"getVolatility",[1]!obMake("","int",Z$10),[1]!obMake("","int",$B12)),"getAverage"))</f>
        <v>#N/A</v>
      </c>
      <c r="AA12" s="79" t="e">
        <f>[1]!OBGET([1]!OBCALL("",[1]!OBCALL("",$C$7,"getVolatility",[1]!obMake("","int",AA$10),[1]!obMake("","int",$B12)),"getAverage"))</f>
        <v>#N/A</v>
      </c>
      <c r="AB12" s="79" t="e">
        <f>[1]!OBGET([1]!OBCALL("",[1]!OBCALL("",$C$7,"getVolatility",[1]!obMake("","int",AB$10),[1]!obMake("","int",$B12)),"getAverage"))</f>
        <v>#N/A</v>
      </c>
      <c r="AC12" s="79" t="e">
        <f>[1]!OBGET([1]!OBCALL("",[1]!OBCALL("",$C$7,"getVolatility",[1]!obMake("","int",AC$10),[1]!obMake("","int",$B12)),"getAverage"))</f>
        <v>#N/A</v>
      </c>
      <c r="AD12" s="79" t="e">
        <f>[1]!OBGET([1]!OBCALL("",[1]!OBCALL("",$C$7,"getVolatility",[1]!obMake("","int",AD$10),[1]!obMake("","int",$B12)),"getAverage"))</f>
        <v>#N/A</v>
      </c>
      <c r="AE12" s="79" t="e">
        <f>[1]!OBGET([1]!OBCALL("",[1]!OBCALL("",$C$7,"getVolatility",[1]!obMake("","int",AE$10),[1]!obMake("","int",$B12)),"getAverage"))</f>
        <v>#N/A</v>
      </c>
      <c r="AF12" s="79" t="e">
        <f>[1]!OBGET([1]!OBCALL("",[1]!OBCALL("",$C$7,"getVolatility",[1]!obMake("","int",AF$10),[1]!obMake("","int",$B12)),"getAverage"))</f>
        <v>#N/A</v>
      </c>
      <c r="AG12" s="79" t="e">
        <f>[1]!OBGET([1]!OBCALL("",[1]!OBCALL("",$C$7,"getVolatility",[1]!obMake("","int",AG$10),[1]!obMake("","int",$B12)),"getAverage"))</f>
        <v>#N/A</v>
      </c>
      <c r="AH12" s="79" t="e">
        <f>[1]!OBGET([1]!OBCALL("",[1]!OBCALL("",$C$7,"getVolatility",[1]!obMake("","int",AH$10),[1]!obMake("","int",$B12)),"getAverage"))</f>
        <v>#N/A</v>
      </c>
      <c r="AI12" s="79" t="e">
        <f>[1]!OBGET([1]!OBCALL("",[1]!OBCALL("",$C$7,"getVolatility",[1]!obMake("","int",AI$10),[1]!obMake("","int",$B12)),"getAverage"))</f>
        <v>#N/A</v>
      </c>
      <c r="AJ12" s="79" t="e">
        <f>[1]!OBGET([1]!OBCALL("",[1]!OBCALL("",$C$7,"getVolatility",[1]!obMake("","int",AJ$10),[1]!obMake("","int",$B12)),"getAverage"))</f>
        <v>#N/A</v>
      </c>
      <c r="AK12" s="79" t="e">
        <f>[1]!OBGET([1]!OBCALL("",[1]!OBCALL("",$C$7,"getVolatility",[1]!obMake("","int",AK$10),[1]!obMake("","int",$B12)),"getAverage"))</f>
        <v>#N/A</v>
      </c>
      <c r="AL12" s="79" t="e">
        <f>[1]!OBGET([1]!OBCALL("",[1]!OBCALL("",$C$7,"getVolatility",[1]!obMake("","int",AL$10),[1]!obMake("","int",$B12)),"getAverage"))</f>
        <v>#N/A</v>
      </c>
      <c r="AM12" s="79" t="e">
        <f>[1]!OBGET([1]!OBCALL("",[1]!OBCALL("",$C$7,"getVolatility",[1]!obMake("","int",AM$10),[1]!obMake("","int",$B12)),"getAverage"))</f>
        <v>#N/A</v>
      </c>
      <c r="AN12" s="79" t="e">
        <f>[1]!OBGET([1]!OBCALL("",[1]!OBCALL("",$C$7,"getVolatility",[1]!obMake("","int",AN$10),[1]!obMake("","int",$B12)),"getAverage"))</f>
        <v>#N/A</v>
      </c>
      <c r="AO12" s="79" t="e">
        <f>[1]!OBGET([1]!OBCALL("",[1]!OBCALL("",$C$7,"getVolatility",[1]!obMake("","int",AO$10),[1]!obMake("","int",$B12)),"getAverage"))</f>
        <v>#N/A</v>
      </c>
    </row>
    <row r="13" spans="2:41" ht="13.75" customHeight="1" x14ac:dyDescent="0.25">
      <c r="B13" s="34">
        <v>2</v>
      </c>
      <c r="C13" s="79" t="e">
        <f>[1]!OBGET([1]!OBCALL("",[1]!OBCALL("",$C$7,"getVolatility",[1]!obMake("","int",C$10),[1]!obMake("","int",$B13)),"getAverage"))</f>
        <v>#N/A</v>
      </c>
      <c r="D13" s="79" t="e">
        <f>[1]!OBGET([1]!OBCALL("",[1]!OBCALL("",$C$7,"getVolatility",[1]!obMake("","int",D$10),[1]!obMake("","int",$B13)),"getAverage"))</f>
        <v>#N/A</v>
      </c>
      <c r="E13" s="79" t="e">
        <f>[1]!OBGET([1]!OBCALL("",[1]!OBCALL("",$C$7,"getVolatility",[1]!obMake("","int",E$10),[1]!obMake("","int",$B13)),"getAverage"))</f>
        <v>#N/A</v>
      </c>
      <c r="F13" s="79" t="e">
        <f>[1]!OBGET([1]!OBCALL("",[1]!OBCALL("",$C$7,"getVolatility",[1]!obMake("","int",F$10),[1]!obMake("","int",$B13)),"getAverage"))</f>
        <v>#N/A</v>
      </c>
      <c r="G13" s="79" t="e">
        <f>[1]!OBGET([1]!OBCALL("",[1]!OBCALL("",$C$7,"getVolatility",[1]!obMake("","int",G$10),[1]!obMake("","int",$B13)),"getAverage"))</f>
        <v>#N/A</v>
      </c>
      <c r="H13" s="79" t="e">
        <f>[1]!OBGET([1]!OBCALL("",[1]!OBCALL("",$C$7,"getVolatility",[1]!obMake("","int",H$10),[1]!obMake("","int",$B13)),"getAverage"))</f>
        <v>#N/A</v>
      </c>
      <c r="I13" s="79" t="e">
        <f>[1]!OBGET([1]!OBCALL("",[1]!OBCALL("",$C$7,"getVolatility",[1]!obMake("","int",I$10),[1]!obMake("","int",$B13)),"getAverage"))</f>
        <v>#N/A</v>
      </c>
      <c r="J13" s="79" t="e">
        <f>[1]!OBGET([1]!OBCALL("",[1]!OBCALL("",$C$7,"getVolatility",[1]!obMake("","int",J$10),[1]!obMake("","int",$B13)),"getAverage"))</f>
        <v>#N/A</v>
      </c>
      <c r="K13" s="79" t="e">
        <f>[1]!OBGET([1]!OBCALL("",[1]!OBCALL("",$C$7,"getVolatility",[1]!obMake("","int",K$10),[1]!obMake("","int",$B13)),"getAverage"))</f>
        <v>#N/A</v>
      </c>
      <c r="L13" s="79" t="e">
        <f>[1]!OBGET([1]!OBCALL("",[1]!OBCALL("",$C$7,"getVolatility",[1]!obMake("","int",L$10),[1]!obMake("","int",$B13)),"getAverage"))</f>
        <v>#N/A</v>
      </c>
      <c r="M13" s="79" t="e">
        <f>[1]!OBGET([1]!OBCALL("",[1]!OBCALL("",$C$7,"getVolatility",[1]!obMake("","int",M$10),[1]!obMake("","int",$B13)),"getAverage"))</f>
        <v>#N/A</v>
      </c>
      <c r="N13" s="79" t="e">
        <f>[1]!OBGET([1]!OBCALL("",[1]!OBCALL("",$C$7,"getVolatility",[1]!obMake("","int",N$10),[1]!obMake("","int",$B13)),"getAverage"))</f>
        <v>#N/A</v>
      </c>
      <c r="O13" s="79" t="e">
        <f>[1]!OBGET([1]!OBCALL("",[1]!OBCALL("",$C$7,"getVolatility",[1]!obMake("","int",O$10),[1]!obMake("","int",$B13)),"getAverage"))</f>
        <v>#N/A</v>
      </c>
      <c r="P13" s="79" t="e">
        <f>[1]!OBGET([1]!OBCALL("",[1]!OBCALL("",$C$7,"getVolatility",[1]!obMake("","int",P$10),[1]!obMake("","int",$B13)),"getAverage"))</f>
        <v>#N/A</v>
      </c>
      <c r="Q13" s="79" t="e">
        <f>[1]!OBGET([1]!OBCALL("",[1]!OBCALL("",$C$7,"getVolatility",[1]!obMake("","int",Q$10),[1]!obMake("","int",$B13)),"getAverage"))</f>
        <v>#N/A</v>
      </c>
      <c r="R13" s="79" t="e">
        <f>[1]!OBGET([1]!OBCALL("",[1]!OBCALL("",$C$7,"getVolatility",[1]!obMake("","int",R$10),[1]!obMake("","int",$B13)),"getAverage"))</f>
        <v>#N/A</v>
      </c>
      <c r="S13" s="79" t="e">
        <f>[1]!OBGET([1]!OBCALL("",[1]!OBCALL("",$C$7,"getVolatility",[1]!obMake("","int",S$10),[1]!obMake("","int",$B13)),"getAverage"))</f>
        <v>#N/A</v>
      </c>
      <c r="T13" s="79" t="e">
        <f>[1]!OBGET([1]!OBCALL("",[1]!OBCALL("",$C$7,"getVolatility",[1]!obMake("","int",T$10),[1]!obMake("","int",$B13)),"getAverage"))</f>
        <v>#N/A</v>
      </c>
      <c r="U13" s="79" t="e">
        <f>[1]!OBGET([1]!OBCALL("",[1]!OBCALL("",$C$7,"getVolatility",[1]!obMake("","int",U$10),[1]!obMake("","int",$B13)),"getAverage"))</f>
        <v>#N/A</v>
      </c>
      <c r="V13" s="79" t="e">
        <f>[1]!OBGET([1]!OBCALL("",[1]!OBCALL("",$C$7,"getVolatility",[1]!obMake("","int",V$10),[1]!obMake("","int",$B13)),"getAverage"))</f>
        <v>#N/A</v>
      </c>
      <c r="W13" s="79" t="e">
        <f>[1]!OBGET([1]!OBCALL("",[1]!OBCALL("",$C$7,"getVolatility",[1]!obMake("","int",W$10),[1]!obMake("","int",$B13)),"getAverage"))</f>
        <v>#N/A</v>
      </c>
      <c r="X13" s="79" t="e">
        <f>[1]!OBGET([1]!OBCALL("",[1]!OBCALL("",$C$7,"getVolatility",[1]!obMake("","int",X$10),[1]!obMake("","int",$B13)),"getAverage"))</f>
        <v>#N/A</v>
      </c>
      <c r="Y13" s="79" t="e">
        <f>[1]!OBGET([1]!OBCALL("",[1]!OBCALL("",$C$7,"getVolatility",[1]!obMake("","int",Y$10),[1]!obMake("","int",$B13)),"getAverage"))</f>
        <v>#N/A</v>
      </c>
      <c r="Z13" s="79" t="e">
        <f>[1]!OBGET([1]!OBCALL("",[1]!OBCALL("",$C$7,"getVolatility",[1]!obMake("","int",Z$10),[1]!obMake("","int",$B13)),"getAverage"))</f>
        <v>#N/A</v>
      </c>
      <c r="AA13" s="79" t="e">
        <f>[1]!OBGET([1]!OBCALL("",[1]!OBCALL("",$C$7,"getVolatility",[1]!obMake("","int",AA$10),[1]!obMake("","int",$B13)),"getAverage"))</f>
        <v>#N/A</v>
      </c>
      <c r="AB13" s="79" t="e">
        <f>[1]!OBGET([1]!OBCALL("",[1]!OBCALL("",$C$7,"getVolatility",[1]!obMake("","int",AB$10),[1]!obMake("","int",$B13)),"getAverage"))</f>
        <v>#N/A</v>
      </c>
      <c r="AC13" s="79" t="e">
        <f>[1]!OBGET([1]!OBCALL("",[1]!OBCALL("",$C$7,"getVolatility",[1]!obMake("","int",AC$10),[1]!obMake("","int",$B13)),"getAverage"))</f>
        <v>#N/A</v>
      </c>
      <c r="AD13" s="79" t="e">
        <f>[1]!OBGET([1]!OBCALL("",[1]!OBCALL("",$C$7,"getVolatility",[1]!obMake("","int",AD$10),[1]!obMake("","int",$B13)),"getAverage"))</f>
        <v>#N/A</v>
      </c>
      <c r="AE13" s="79" t="e">
        <f>[1]!OBGET([1]!OBCALL("",[1]!OBCALL("",$C$7,"getVolatility",[1]!obMake("","int",AE$10),[1]!obMake("","int",$B13)),"getAverage"))</f>
        <v>#N/A</v>
      </c>
      <c r="AF13" s="79" t="e">
        <f>[1]!OBGET([1]!OBCALL("",[1]!OBCALL("",$C$7,"getVolatility",[1]!obMake("","int",AF$10),[1]!obMake("","int",$B13)),"getAverage"))</f>
        <v>#N/A</v>
      </c>
      <c r="AG13" s="79" t="e">
        <f>[1]!OBGET([1]!OBCALL("",[1]!OBCALL("",$C$7,"getVolatility",[1]!obMake("","int",AG$10),[1]!obMake("","int",$B13)),"getAverage"))</f>
        <v>#N/A</v>
      </c>
      <c r="AH13" s="79" t="e">
        <f>[1]!OBGET([1]!OBCALL("",[1]!OBCALL("",$C$7,"getVolatility",[1]!obMake("","int",AH$10),[1]!obMake("","int",$B13)),"getAverage"))</f>
        <v>#N/A</v>
      </c>
      <c r="AI13" s="79" t="e">
        <f>[1]!OBGET([1]!OBCALL("",[1]!OBCALL("",$C$7,"getVolatility",[1]!obMake("","int",AI$10),[1]!obMake("","int",$B13)),"getAverage"))</f>
        <v>#N/A</v>
      </c>
      <c r="AJ13" s="79" t="e">
        <f>[1]!OBGET([1]!OBCALL("",[1]!OBCALL("",$C$7,"getVolatility",[1]!obMake("","int",AJ$10),[1]!obMake("","int",$B13)),"getAverage"))</f>
        <v>#N/A</v>
      </c>
      <c r="AK13" s="79" t="e">
        <f>[1]!OBGET([1]!OBCALL("",[1]!OBCALL("",$C$7,"getVolatility",[1]!obMake("","int",AK$10),[1]!obMake("","int",$B13)),"getAverage"))</f>
        <v>#N/A</v>
      </c>
      <c r="AL13" s="79" t="e">
        <f>[1]!OBGET([1]!OBCALL("",[1]!OBCALL("",$C$7,"getVolatility",[1]!obMake("","int",AL$10),[1]!obMake("","int",$B13)),"getAverage"))</f>
        <v>#N/A</v>
      </c>
      <c r="AM13" s="79" t="e">
        <f>[1]!OBGET([1]!OBCALL("",[1]!OBCALL("",$C$7,"getVolatility",[1]!obMake("","int",AM$10),[1]!obMake("","int",$B13)),"getAverage"))</f>
        <v>#N/A</v>
      </c>
      <c r="AN13" s="79" t="e">
        <f>[1]!OBGET([1]!OBCALL("",[1]!OBCALL("",$C$7,"getVolatility",[1]!obMake("","int",AN$10),[1]!obMake("","int",$B13)),"getAverage"))</f>
        <v>#N/A</v>
      </c>
      <c r="AO13" s="79" t="e">
        <f>[1]!OBGET([1]!OBCALL("",[1]!OBCALL("",$C$7,"getVolatility",[1]!obMake("","int",AO$10),[1]!obMake("","int",$B13)),"getAverage"))</f>
        <v>#N/A</v>
      </c>
    </row>
    <row r="14" spans="2:41" ht="13.75" customHeight="1" x14ac:dyDescent="0.25">
      <c r="B14" s="34">
        <v>3</v>
      </c>
      <c r="C14" s="79" t="e">
        <f>[1]!OBGET([1]!OBCALL("",[1]!OBCALL("",$C$7,"getVolatility",[1]!obMake("","int",C$10),[1]!obMake("","int",$B14)),"getAverage"))</f>
        <v>#N/A</v>
      </c>
      <c r="D14" s="79" t="e">
        <f>[1]!OBGET([1]!OBCALL("",[1]!OBCALL("",$C$7,"getVolatility",[1]!obMake("","int",D$10),[1]!obMake("","int",$B14)),"getAverage"))</f>
        <v>#N/A</v>
      </c>
      <c r="E14" s="79" t="e">
        <f>[1]!OBGET([1]!OBCALL("",[1]!OBCALL("",$C$7,"getVolatility",[1]!obMake("","int",E$10),[1]!obMake("","int",$B14)),"getAverage"))</f>
        <v>#N/A</v>
      </c>
      <c r="F14" s="79" t="e">
        <f>[1]!OBGET([1]!OBCALL("",[1]!OBCALL("",$C$7,"getVolatility",[1]!obMake("","int",F$10),[1]!obMake("","int",$B14)),"getAverage"))</f>
        <v>#N/A</v>
      </c>
      <c r="G14" s="79" t="e">
        <f>[1]!OBGET([1]!OBCALL("",[1]!OBCALL("",$C$7,"getVolatility",[1]!obMake("","int",G$10),[1]!obMake("","int",$B14)),"getAverage"))</f>
        <v>#N/A</v>
      </c>
      <c r="H14" s="79" t="e">
        <f>[1]!OBGET([1]!OBCALL("",[1]!OBCALL("",$C$7,"getVolatility",[1]!obMake("","int",H$10),[1]!obMake("","int",$B14)),"getAverage"))</f>
        <v>#N/A</v>
      </c>
      <c r="I14" s="79" t="e">
        <f>[1]!OBGET([1]!OBCALL("",[1]!OBCALL("",$C$7,"getVolatility",[1]!obMake("","int",I$10),[1]!obMake("","int",$B14)),"getAverage"))</f>
        <v>#N/A</v>
      </c>
      <c r="J14" s="79" t="e">
        <f>[1]!OBGET([1]!OBCALL("",[1]!OBCALL("",$C$7,"getVolatility",[1]!obMake("","int",J$10),[1]!obMake("","int",$B14)),"getAverage"))</f>
        <v>#N/A</v>
      </c>
      <c r="K14" s="79" t="e">
        <f>[1]!OBGET([1]!OBCALL("",[1]!OBCALL("",$C$7,"getVolatility",[1]!obMake("","int",K$10),[1]!obMake("","int",$B14)),"getAverage"))</f>
        <v>#N/A</v>
      </c>
      <c r="L14" s="79" t="e">
        <f>[1]!OBGET([1]!OBCALL("",[1]!OBCALL("",$C$7,"getVolatility",[1]!obMake("","int",L$10),[1]!obMake("","int",$B14)),"getAverage"))</f>
        <v>#N/A</v>
      </c>
      <c r="M14" s="79" t="e">
        <f>[1]!OBGET([1]!OBCALL("",[1]!OBCALL("",$C$7,"getVolatility",[1]!obMake("","int",M$10),[1]!obMake("","int",$B14)),"getAverage"))</f>
        <v>#N/A</v>
      </c>
      <c r="N14" s="79" t="e">
        <f>[1]!OBGET([1]!OBCALL("",[1]!OBCALL("",$C$7,"getVolatility",[1]!obMake("","int",N$10),[1]!obMake("","int",$B14)),"getAverage"))</f>
        <v>#N/A</v>
      </c>
      <c r="O14" s="79" t="e">
        <f>[1]!OBGET([1]!OBCALL("",[1]!OBCALL("",$C$7,"getVolatility",[1]!obMake("","int",O$10),[1]!obMake("","int",$B14)),"getAverage"))</f>
        <v>#N/A</v>
      </c>
      <c r="P14" s="79" t="e">
        <f>[1]!OBGET([1]!OBCALL("",[1]!OBCALL("",$C$7,"getVolatility",[1]!obMake("","int",P$10),[1]!obMake("","int",$B14)),"getAverage"))</f>
        <v>#N/A</v>
      </c>
      <c r="Q14" s="79" t="e">
        <f>[1]!OBGET([1]!OBCALL("",[1]!OBCALL("",$C$7,"getVolatility",[1]!obMake("","int",Q$10),[1]!obMake("","int",$B14)),"getAverage"))</f>
        <v>#N/A</v>
      </c>
      <c r="R14" s="79" t="e">
        <f>[1]!OBGET([1]!OBCALL("",[1]!OBCALL("",$C$7,"getVolatility",[1]!obMake("","int",R$10),[1]!obMake("","int",$B14)),"getAverage"))</f>
        <v>#N/A</v>
      </c>
      <c r="S14" s="79" t="e">
        <f>[1]!OBGET([1]!OBCALL("",[1]!OBCALL("",$C$7,"getVolatility",[1]!obMake("","int",S$10),[1]!obMake("","int",$B14)),"getAverage"))</f>
        <v>#N/A</v>
      </c>
      <c r="T14" s="79" t="e">
        <f>[1]!OBGET([1]!OBCALL("",[1]!OBCALL("",$C$7,"getVolatility",[1]!obMake("","int",T$10),[1]!obMake("","int",$B14)),"getAverage"))</f>
        <v>#N/A</v>
      </c>
      <c r="U14" s="79" t="e">
        <f>[1]!OBGET([1]!OBCALL("",[1]!OBCALL("",$C$7,"getVolatility",[1]!obMake("","int",U$10),[1]!obMake("","int",$B14)),"getAverage"))</f>
        <v>#N/A</v>
      </c>
      <c r="V14" s="79" t="e">
        <f>[1]!OBGET([1]!OBCALL("",[1]!OBCALL("",$C$7,"getVolatility",[1]!obMake("","int",V$10),[1]!obMake("","int",$B14)),"getAverage"))</f>
        <v>#N/A</v>
      </c>
      <c r="W14" s="79" t="e">
        <f>[1]!OBGET([1]!OBCALL("",[1]!OBCALL("",$C$7,"getVolatility",[1]!obMake("","int",W$10),[1]!obMake("","int",$B14)),"getAverage"))</f>
        <v>#N/A</v>
      </c>
      <c r="X14" s="79" t="e">
        <f>[1]!OBGET([1]!OBCALL("",[1]!OBCALL("",$C$7,"getVolatility",[1]!obMake("","int",X$10),[1]!obMake("","int",$B14)),"getAverage"))</f>
        <v>#N/A</v>
      </c>
      <c r="Y14" s="79" t="e">
        <f>[1]!OBGET([1]!OBCALL("",[1]!OBCALL("",$C$7,"getVolatility",[1]!obMake("","int",Y$10),[1]!obMake("","int",$B14)),"getAverage"))</f>
        <v>#N/A</v>
      </c>
      <c r="Z14" s="79" t="e">
        <f>[1]!OBGET([1]!OBCALL("",[1]!OBCALL("",$C$7,"getVolatility",[1]!obMake("","int",Z$10),[1]!obMake("","int",$B14)),"getAverage"))</f>
        <v>#N/A</v>
      </c>
      <c r="AA14" s="79" t="e">
        <f>[1]!OBGET([1]!OBCALL("",[1]!OBCALL("",$C$7,"getVolatility",[1]!obMake("","int",AA$10),[1]!obMake("","int",$B14)),"getAverage"))</f>
        <v>#N/A</v>
      </c>
      <c r="AB14" s="79" t="e">
        <f>[1]!OBGET([1]!OBCALL("",[1]!OBCALL("",$C$7,"getVolatility",[1]!obMake("","int",AB$10),[1]!obMake("","int",$B14)),"getAverage"))</f>
        <v>#N/A</v>
      </c>
      <c r="AC14" s="79" t="e">
        <f>[1]!OBGET([1]!OBCALL("",[1]!OBCALL("",$C$7,"getVolatility",[1]!obMake("","int",AC$10),[1]!obMake("","int",$B14)),"getAverage"))</f>
        <v>#N/A</v>
      </c>
      <c r="AD14" s="79" t="e">
        <f>[1]!OBGET([1]!OBCALL("",[1]!OBCALL("",$C$7,"getVolatility",[1]!obMake("","int",AD$10),[1]!obMake("","int",$B14)),"getAverage"))</f>
        <v>#N/A</v>
      </c>
      <c r="AE14" s="79" t="e">
        <f>[1]!OBGET([1]!OBCALL("",[1]!OBCALL("",$C$7,"getVolatility",[1]!obMake("","int",AE$10),[1]!obMake("","int",$B14)),"getAverage"))</f>
        <v>#N/A</v>
      </c>
      <c r="AF14" s="79" t="e">
        <f>[1]!OBGET([1]!OBCALL("",[1]!OBCALL("",$C$7,"getVolatility",[1]!obMake("","int",AF$10),[1]!obMake("","int",$B14)),"getAverage"))</f>
        <v>#N/A</v>
      </c>
      <c r="AG14" s="79" t="e">
        <f>[1]!OBGET([1]!OBCALL("",[1]!OBCALL("",$C$7,"getVolatility",[1]!obMake("","int",AG$10),[1]!obMake("","int",$B14)),"getAverage"))</f>
        <v>#N/A</v>
      </c>
      <c r="AH14" s="79" t="e">
        <f>[1]!OBGET([1]!OBCALL("",[1]!OBCALL("",$C$7,"getVolatility",[1]!obMake("","int",AH$10),[1]!obMake("","int",$B14)),"getAverage"))</f>
        <v>#N/A</v>
      </c>
      <c r="AI14" s="79" t="e">
        <f>[1]!OBGET([1]!OBCALL("",[1]!OBCALL("",$C$7,"getVolatility",[1]!obMake("","int",AI$10),[1]!obMake("","int",$B14)),"getAverage"))</f>
        <v>#N/A</v>
      </c>
      <c r="AJ14" s="79" t="e">
        <f>[1]!OBGET([1]!OBCALL("",[1]!OBCALL("",$C$7,"getVolatility",[1]!obMake("","int",AJ$10),[1]!obMake("","int",$B14)),"getAverage"))</f>
        <v>#N/A</v>
      </c>
      <c r="AK14" s="79" t="e">
        <f>[1]!OBGET([1]!OBCALL("",[1]!OBCALL("",$C$7,"getVolatility",[1]!obMake("","int",AK$10),[1]!obMake("","int",$B14)),"getAverage"))</f>
        <v>#N/A</v>
      </c>
      <c r="AL14" s="79" t="e">
        <f>[1]!OBGET([1]!OBCALL("",[1]!OBCALL("",$C$7,"getVolatility",[1]!obMake("","int",AL$10),[1]!obMake("","int",$B14)),"getAverage"))</f>
        <v>#N/A</v>
      </c>
      <c r="AM14" s="79" t="e">
        <f>[1]!OBGET([1]!OBCALL("",[1]!OBCALL("",$C$7,"getVolatility",[1]!obMake("","int",AM$10),[1]!obMake("","int",$B14)),"getAverage"))</f>
        <v>#N/A</v>
      </c>
      <c r="AN14" s="79" t="e">
        <f>[1]!OBGET([1]!OBCALL("",[1]!OBCALL("",$C$7,"getVolatility",[1]!obMake("","int",AN$10),[1]!obMake("","int",$B14)),"getAverage"))</f>
        <v>#N/A</v>
      </c>
      <c r="AO14" s="79" t="e">
        <f>[1]!OBGET([1]!OBCALL("",[1]!OBCALL("",$C$7,"getVolatility",[1]!obMake("","int",AO$10),[1]!obMake("","int",$B14)),"getAverage"))</f>
        <v>#N/A</v>
      </c>
    </row>
    <row r="15" spans="2:41" ht="13.75" customHeight="1" x14ac:dyDescent="0.25">
      <c r="B15" s="34">
        <v>4</v>
      </c>
      <c r="C15" s="79" t="e">
        <f>[1]!OBGET([1]!OBCALL("",[1]!OBCALL("",$C$7,"getVolatility",[1]!obMake("","int",C$10),[1]!obMake("","int",$B15)),"getAverage"))</f>
        <v>#N/A</v>
      </c>
      <c r="D15" s="79" t="e">
        <f>[1]!OBGET([1]!OBCALL("",[1]!OBCALL("",$C$7,"getVolatility",[1]!obMake("","int",D$10),[1]!obMake("","int",$B15)),"getAverage"))</f>
        <v>#N/A</v>
      </c>
      <c r="E15" s="79" t="e">
        <f>[1]!OBGET([1]!OBCALL("",[1]!OBCALL("",$C$7,"getVolatility",[1]!obMake("","int",E$10),[1]!obMake("","int",$B15)),"getAverage"))</f>
        <v>#N/A</v>
      </c>
      <c r="F15" s="79" t="e">
        <f>[1]!OBGET([1]!OBCALL("",[1]!OBCALL("",$C$7,"getVolatility",[1]!obMake("","int",F$10),[1]!obMake("","int",$B15)),"getAverage"))</f>
        <v>#N/A</v>
      </c>
      <c r="G15" s="79" t="e">
        <f>[1]!OBGET([1]!OBCALL("",[1]!OBCALL("",$C$7,"getVolatility",[1]!obMake("","int",G$10),[1]!obMake("","int",$B15)),"getAverage"))</f>
        <v>#N/A</v>
      </c>
      <c r="H15" s="79" t="e">
        <f>[1]!OBGET([1]!OBCALL("",[1]!OBCALL("",$C$7,"getVolatility",[1]!obMake("","int",H$10),[1]!obMake("","int",$B15)),"getAverage"))</f>
        <v>#N/A</v>
      </c>
      <c r="I15" s="79" t="e">
        <f>[1]!OBGET([1]!OBCALL("",[1]!OBCALL("",$C$7,"getVolatility",[1]!obMake("","int",I$10),[1]!obMake("","int",$B15)),"getAverage"))</f>
        <v>#N/A</v>
      </c>
      <c r="J15" s="79" t="e">
        <f>[1]!OBGET([1]!OBCALL("",[1]!OBCALL("",$C$7,"getVolatility",[1]!obMake("","int",J$10),[1]!obMake("","int",$B15)),"getAverage"))</f>
        <v>#N/A</v>
      </c>
      <c r="K15" s="79" t="e">
        <f>[1]!OBGET([1]!OBCALL("",[1]!OBCALL("",$C$7,"getVolatility",[1]!obMake("","int",K$10),[1]!obMake("","int",$B15)),"getAverage"))</f>
        <v>#N/A</v>
      </c>
      <c r="L15" s="79" t="e">
        <f>[1]!OBGET([1]!OBCALL("",[1]!OBCALL("",$C$7,"getVolatility",[1]!obMake("","int",L$10),[1]!obMake("","int",$B15)),"getAverage"))</f>
        <v>#N/A</v>
      </c>
      <c r="M15" s="79" t="e">
        <f>[1]!OBGET([1]!OBCALL("",[1]!OBCALL("",$C$7,"getVolatility",[1]!obMake("","int",M$10),[1]!obMake("","int",$B15)),"getAverage"))</f>
        <v>#N/A</v>
      </c>
      <c r="N15" s="79" t="e">
        <f>[1]!OBGET([1]!OBCALL("",[1]!OBCALL("",$C$7,"getVolatility",[1]!obMake("","int",N$10),[1]!obMake("","int",$B15)),"getAverage"))</f>
        <v>#N/A</v>
      </c>
      <c r="O15" s="79" t="e">
        <f>[1]!OBGET([1]!OBCALL("",[1]!OBCALL("",$C$7,"getVolatility",[1]!obMake("","int",O$10),[1]!obMake("","int",$B15)),"getAverage"))</f>
        <v>#N/A</v>
      </c>
      <c r="P15" s="79" t="e">
        <f>[1]!OBGET([1]!OBCALL("",[1]!OBCALL("",$C$7,"getVolatility",[1]!obMake("","int",P$10),[1]!obMake("","int",$B15)),"getAverage"))</f>
        <v>#N/A</v>
      </c>
      <c r="Q15" s="79" t="e">
        <f>[1]!OBGET([1]!OBCALL("",[1]!OBCALL("",$C$7,"getVolatility",[1]!obMake("","int",Q$10),[1]!obMake("","int",$B15)),"getAverage"))</f>
        <v>#N/A</v>
      </c>
      <c r="R15" s="79" t="e">
        <f>[1]!OBGET([1]!OBCALL("",[1]!OBCALL("",$C$7,"getVolatility",[1]!obMake("","int",R$10),[1]!obMake("","int",$B15)),"getAverage"))</f>
        <v>#N/A</v>
      </c>
      <c r="S15" s="79" t="e">
        <f>[1]!OBGET([1]!OBCALL("",[1]!OBCALL("",$C$7,"getVolatility",[1]!obMake("","int",S$10),[1]!obMake("","int",$B15)),"getAverage"))</f>
        <v>#N/A</v>
      </c>
      <c r="T15" s="79" t="e">
        <f>[1]!OBGET([1]!OBCALL("",[1]!OBCALL("",$C$7,"getVolatility",[1]!obMake("","int",T$10),[1]!obMake("","int",$B15)),"getAverage"))</f>
        <v>#N/A</v>
      </c>
      <c r="U15" s="79" t="e">
        <f>[1]!OBGET([1]!OBCALL("",[1]!OBCALL("",$C$7,"getVolatility",[1]!obMake("","int",U$10),[1]!obMake("","int",$B15)),"getAverage"))</f>
        <v>#N/A</v>
      </c>
      <c r="V15" s="79" t="e">
        <f>[1]!OBGET([1]!OBCALL("",[1]!OBCALL("",$C$7,"getVolatility",[1]!obMake("","int",V$10),[1]!obMake("","int",$B15)),"getAverage"))</f>
        <v>#N/A</v>
      </c>
      <c r="W15" s="79" t="e">
        <f>[1]!OBGET([1]!OBCALL("",[1]!OBCALL("",$C$7,"getVolatility",[1]!obMake("","int",W$10),[1]!obMake("","int",$B15)),"getAverage"))</f>
        <v>#N/A</v>
      </c>
      <c r="X15" s="79" t="e">
        <f>[1]!OBGET([1]!OBCALL("",[1]!OBCALL("",$C$7,"getVolatility",[1]!obMake("","int",X$10),[1]!obMake("","int",$B15)),"getAverage"))</f>
        <v>#N/A</v>
      </c>
      <c r="Y15" s="79" t="e">
        <f>[1]!OBGET([1]!OBCALL("",[1]!OBCALL("",$C$7,"getVolatility",[1]!obMake("","int",Y$10),[1]!obMake("","int",$B15)),"getAverage"))</f>
        <v>#N/A</v>
      </c>
      <c r="Z15" s="79" t="e">
        <f>[1]!OBGET([1]!OBCALL("",[1]!OBCALL("",$C$7,"getVolatility",[1]!obMake("","int",Z$10),[1]!obMake("","int",$B15)),"getAverage"))</f>
        <v>#N/A</v>
      </c>
      <c r="AA15" s="79" t="e">
        <f>[1]!OBGET([1]!OBCALL("",[1]!OBCALL("",$C$7,"getVolatility",[1]!obMake("","int",AA$10),[1]!obMake("","int",$B15)),"getAverage"))</f>
        <v>#N/A</v>
      </c>
      <c r="AB15" s="79" t="e">
        <f>[1]!OBGET([1]!OBCALL("",[1]!OBCALL("",$C$7,"getVolatility",[1]!obMake("","int",AB$10),[1]!obMake("","int",$B15)),"getAverage"))</f>
        <v>#N/A</v>
      </c>
      <c r="AC15" s="79" t="e">
        <f>[1]!OBGET([1]!OBCALL("",[1]!OBCALL("",$C$7,"getVolatility",[1]!obMake("","int",AC$10),[1]!obMake("","int",$B15)),"getAverage"))</f>
        <v>#N/A</v>
      </c>
      <c r="AD15" s="79" t="e">
        <f>[1]!OBGET([1]!OBCALL("",[1]!OBCALL("",$C$7,"getVolatility",[1]!obMake("","int",AD$10),[1]!obMake("","int",$B15)),"getAverage"))</f>
        <v>#N/A</v>
      </c>
      <c r="AE15" s="79" t="e">
        <f>[1]!OBGET([1]!OBCALL("",[1]!OBCALL("",$C$7,"getVolatility",[1]!obMake("","int",AE$10),[1]!obMake("","int",$B15)),"getAverage"))</f>
        <v>#N/A</v>
      </c>
      <c r="AF15" s="79" t="e">
        <f>[1]!OBGET([1]!OBCALL("",[1]!OBCALL("",$C$7,"getVolatility",[1]!obMake("","int",AF$10),[1]!obMake("","int",$B15)),"getAverage"))</f>
        <v>#N/A</v>
      </c>
      <c r="AG15" s="79" t="e">
        <f>[1]!OBGET([1]!OBCALL("",[1]!OBCALL("",$C$7,"getVolatility",[1]!obMake("","int",AG$10),[1]!obMake("","int",$B15)),"getAverage"))</f>
        <v>#N/A</v>
      </c>
      <c r="AH15" s="79" t="e">
        <f>[1]!OBGET([1]!OBCALL("",[1]!OBCALL("",$C$7,"getVolatility",[1]!obMake("","int",AH$10),[1]!obMake("","int",$B15)),"getAverage"))</f>
        <v>#N/A</v>
      </c>
      <c r="AI15" s="79" t="e">
        <f>[1]!OBGET([1]!OBCALL("",[1]!OBCALL("",$C$7,"getVolatility",[1]!obMake("","int",AI$10),[1]!obMake("","int",$B15)),"getAverage"))</f>
        <v>#N/A</v>
      </c>
      <c r="AJ15" s="79" t="e">
        <f>[1]!OBGET([1]!OBCALL("",[1]!OBCALL("",$C$7,"getVolatility",[1]!obMake("","int",AJ$10),[1]!obMake("","int",$B15)),"getAverage"))</f>
        <v>#N/A</v>
      </c>
      <c r="AK15" s="79" t="e">
        <f>[1]!OBGET([1]!OBCALL("",[1]!OBCALL("",$C$7,"getVolatility",[1]!obMake("","int",AK$10),[1]!obMake("","int",$B15)),"getAverage"))</f>
        <v>#N/A</v>
      </c>
      <c r="AL15" s="79" t="e">
        <f>[1]!OBGET([1]!OBCALL("",[1]!OBCALL("",$C$7,"getVolatility",[1]!obMake("","int",AL$10),[1]!obMake("","int",$B15)),"getAverage"))</f>
        <v>#N/A</v>
      </c>
      <c r="AM15" s="79" t="e">
        <f>[1]!OBGET([1]!OBCALL("",[1]!OBCALL("",$C$7,"getVolatility",[1]!obMake("","int",AM$10),[1]!obMake("","int",$B15)),"getAverage"))</f>
        <v>#N/A</v>
      </c>
      <c r="AN15" s="79" t="e">
        <f>[1]!OBGET([1]!OBCALL("",[1]!OBCALL("",$C$7,"getVolatility",[1]!obMake("","int",AN$10),[1]!obMake("","int",$B15)),"getAverage"))</f>
        <v>#N/A</v>
      </c>
      <c r="AO15" s="79" t="e">
        <f>[1]!OBGET([1]!OBCALL("",[1]!OBCALL("",$C$7,"getVolatility",[1]!obMake("","int",AO$10),[1]!obMake("","int",$B15)),"getAverage"))</f>
        <v>#N/A</v>
      </c>
    </row>
    <row r="16" spans="2:41" ht="13.75" customHeight="1" x14ac:dyDescent="0.25">
      <c r="B16" s="34">
        <v>5</v>
      </c>
      <c r="C16" s="79" t="e">
        <f>[1]!OBGET([1]!OBCALL("",[1]!OBCALL("",$C$7,"getVolatility",[1]!obMake("","int",C$10),[1]!obMake("","int",$B16)),"getAverage"))</f>
        <v>#N/A</v>
      </c>
      <c r="D16" s="79" t="e">
        <f>[1]!OBGET([1]!OBCALL("",[1]!OBCALL("",$C$7,"getVolatility",[1]!obMake("","int",D$10),[1]!obMake("","int",$B16)),"getAverage"))</f>
        <v>#N/A</v>
      </c>
      <c r="E16" s="79" t="e">
        <f>[1]!OBGET([1]!OBCALL("",[1]!OBCALL("",$C$7,"getVolatility",[1]!obMake("","int",E$10),[1]!obMake("","int",$B16)),"getAverage"))</f>
        <v>#N/A</v>
      </c>
      <c r="F16" s="79" t="e">
        <f>[1]!OBGET([1]!OBCALL("",[1]!OBCALL("",$C$7,"getVolatility",[1]!obMake("","int",F$10),[1]!obMake("","int",$B16)),"getAverage"))</f>
        <v>#N/A</v>
      </c>
      <c r="G16" s="79" t="e">
        <f>[1]!OBGET([1]!OBCALL("",[1]!OBCALL("",$C$7,"getVolatility",[1]!obMake("","int",G$10),[1]!obMake("","int",$B16)),"getAverage"))</f>
        <v>#N/A</v>
      </c>
      <c r="H16" s="79" t="e">
        <f>[1]!OBGET([1]!OBCALL("",[1]!OBCALL("",$C$7,"getVolatility",[1]!obMake("","int",H$10),[1]!obMake("","int",$B16)),"getAverage"))</f>
        <v>#N/A</v>
      </c>
      <c r="I16" s="79" t="e">
        <f>[1]!OBGET([1]!OBCALL("",[1]!OBCALL("",$C$7,"getVolatility",[1]!obMake("","int",I$10),[1]!obMake("","int",$B16)),"getAverage"))</f>
        <v>#N/A</v>
      </c>
      <c r="J16" s="79" t="e">
        <f>[1]!OBGET([1]!OBCALL("",[1]!OBCALL("",$C$7,"getVolatility",[1]!obMake("","int",J$10),[1]!obMake("","int",$B16)),"getAverage"))</f>
        <v>#N/A</v>
      </c>
      <c r="K16" s="79" t="e">
        <f>[1]!OBGET([1]!OBCALL("",[1]!OBCALL("",$C$7,"getVolatility",[1]!obMake("","int",K$10),[1]!obMake("","int",$B16)),"getAverage"))</f>
        <v>#N/A</v>
      </c>
      <c r="L16" s="79" t="e">
        <f>[1]!OBGET([1]!OBCALL("",[1]!OBCALL("",$C$7,"getVolatility",[1]!obMake("","int",L$10),[1]!obMake("","int",$B16)),"getAverage"))</f>
        <v>#N/A</v>
      </c>
      <c r="M16" s="79" t="e">
        <f>[1]!OBGET([1]!OBCALL("",[1]!OBCALL("",$C$7,"getVolatility",[1]!obMake("","int",M$10),[1]!obMake("","int",$B16)),"getAverage"))</f>
        <v>#N/A</v>
      </c>
      <c r="N16" s="79" t="e">
        <f>[1]!OBGET([1]!OBCALL("",[1]!OBCALL("",$C$7,"getVolatility",[1]!obMake("","int",N$10),[1]!obMake("","int",$B16)),"getAverage"))</f>
        <v>#N/A</v>
      </c>
      <c r="O16" s="79" t="e">
        <f>[1]!OBGET([1]!OBCALL("",[1]!OBCALL("",$C$7,"getVolatility",[1]!obMake("","int",O$10),[1]!obMake("","int",$B16)),"getAverage"))</f>
        <v>#N/A</v>
      </c>
      <c r="P16" s="79" t="e">
        <f>[1]!OBGET([1]!OBCALL("",[1]!OBCALL("",$C$7,"getVolatility",[1]!obMake("","int",P$10),[1]!obMake("","int",$B16)),"getAverage"))</f>
        <v>#N/A</v>
      </c>
      <c r="Q16" s="79" t="e">
        <f>[1]!OBGET([1]!OBCALL("",[1]!OBCALL("",$C$7,"getVolatility",[1]!obMake("","int",Q$10),[1]!obMake("","int",$B16)),"getAverage"))</f>
        <v>#N/A</v>
      </c>
      <c r="R16" s="79" t="e">
        <f>[1]!OBGET([1]!OBCALL("",[1]!OBCALL("",$C$7,"getVolatility",[1]!obMake("","int",R$10),[1]!obMake("","int",$B16)),"getAverage"))</f>
        <v>#N/A</v>
      </c>
      <c r="S16" s="79" t="e">
        <f>[1]!OBGET([1]!OBCALL("",[1]!OBCALL("",$C$7,"getVolatility",[1]!obMake("","int",S$10),[1]!obMake("","int",$B16)),"getAverage"))</f>
        <v>#N/A</v>
      </c>
      <c r="T16" s="79" t="e">
        <f>[1]!OBGET([1]!OBCALL("",[1]!OBCALL("",$C$7,"getVolatility",[1]!obMake("","int",T$10),[1]!obMake("","int",$B16)),"getAverage"))</f>
        <v>#N/A</v>
      </c>
      <c r="U16" s="79" t="e">
        <f>[1]!OBGET([1]!OBCALL("",[1]!OBCALL("",$C$7,"getVolatility",[1]!obMake("","int",U$10),[1]!obMake("","int",$B16)),"getAverage"))</f>
        <v>#N/A</v>
      </c>
      <c r="V16" s="79" t="e">
        <f>[1]!OBGET([1]!OBCALL("",[1]!OBCALL("",$C$7,"getVolatility",[1]!obMake("","int",V$10),[1]!obMake("","int",$B16)),"getAverage"))</f>
        <v>#N/A</v>
      </c>
      <c r="W16" s="79" t="e">
        <f>[1]!OBGET([1]!OBCALL("",[1]!OBCALL("",$C$7,"getVolatility",[1]!obMake("","int",W$10),[1]!obMake("","int",$B16)),"getAverage"))</f>
        <v>#N/A</v>
      </c>
      <c r="X16" s="79" t="e">
        <f>[1]!OBGET([1]!OBCALL("",[1]!OBCALL("",$C$7,"getVolatility",[1]!obMake("","int",X$10),[1]!obMake("","int",$B16)),"getAverage"))</f>
        <v>#N/A</v>
      </c>
      <c r="Y16" s="79" t="e">
        <f>[1]!OBGET([1]!OBCALL("",[1]!OBCALL("",$C$7,"getVolatility",[1]!obMake("","int",Y$10),[1]!obMake("","int",$B16)),"getAverage"))</f>
        <v>#N/A</v>
      </c>
      <c r="Z16" s="79" t="e">
        <f>[1]!OBGET([1]!OBCALL("",[1]!OBCALL("",$C$7,"getVolatility",[1]!obMake("","int",Z$10),[1]!obMake("","int",$B16)),"getAverage"))</f>
        <v>#N/A</v>
      </c>
      <c r="AA16" s="79" t="e">
        <f>[1]!OBGET([1]!OBCALL("",[1]!OBCALL("",$C$7,"getVolatility",[1]!obMake("","int",AA$10),[1]!obMake("","int",$B16)),"getAverage"))</f>
        <v>#N/A</v>
      </c>
      <c r="AB16" s="79" t="e">
        <f>[1]!OBGET([1]!OBCALL("",[1]!OBCALL("",$C$7,"getVolatility",[1]!obMake("","int",AB$10),[1]!obMake("","int",$B16)),"getAverage"))</f>
        <v>#N/A</v>
      </c>
      <c r="AC16" s="79" t="e">
        <f>[1]!OBGET([1]!OBCALL("",[1]!OBCALL("",$C$7,"getVolatility",[1]!obMake("","int",AC$10),[1]!obMake("","int",$B16)),"getAverage"))</f>
        <v>#N/A</v>
      </c>
      <c r="AD16" s="79" t="e">
        <f>[1]!OBGET([1]!OBCALL("",[1]!OBCALL("",$C$7,"getVolatility",[1]!obMake("","int",AD$10),[1]!obMake("","int",$B16)),"getAverage"))</f>
        <v>#N/A</v>
      </c>
      <c r="AE16" s="79" t="e">
        <f>[1]!OBGET([1]!OBCALL("",[1]!OBCALL("",$C$7,"getVolatility",[1]!obMake("","int",AE$10),[1]!obMake("","int",$B16)),"getAverage"))</f>
        <v>#N/A</v>
      </c>
      <c r="AF16" s="79" t="e">
        <f>[1]!OBGET([1]!OBCALL("",[1]!OBCALL("",$C$7,"getVolatility",[1]!obMake("","int",AF$10),[1]!obMake("","int",$B16)),"getAverage"))</f>
        <v>#N/A</v>
      </c>
      <c r="AG16" s="79" t="e">
        <f>[1]!OBGET([1]!OBCALL("",[1]!OBCALL("",$C$7,"getVolatility",[1]!obMake("","int",AG$10),[1]!obMake("","int",$B16)),"getAverage"))</f>
        <v>#N/A</v>
      </c>
      <c r="AH16" s="79" t="e">
        <f>[1]!OBGET([1]!OBCALL("",[1]!OBCALL("",$C$7,"getVolatility",[1]!obMake("","int",AH$10),[1]!obMake("","int",$B16)),"getAverage"))</f>
        <v>#N/A</v>
      </c>
      <c r="AI16" s="79" t="e">
        <f>[1]!OBGET([1]!OBCALL("",[1]!OBCALL("",$C$7,"getVolatility",[1]!obMake("","int",AI$10),[1]!obMake("","int",$B16)),"getAverage"))</f>
        <v>#N/A</v>
      </c>
      <c r="AJ16" s="79" t="e">
        <f>[1]!OBGET([1]!OBCALL("",[1]!OBCALL("",$C$7,"getVolatility",[1]!obMake("","int",AJ$10),[1]!obMake("","int",$B16)),"getAverage"))</f>
        <v>#N/A</v>
      </c>
      <c r="AK16" s="79" t="e">
        <f>[1]!OBGET([1]!OBCALL("",[1]!OBCALL("",$C$7,"getVolatility",[1]!obMake("","int",AK$10),[1]!obMake("","int",$B16)),"getAverage"))</f>
        <v>#N/A</v>
      </c>
      <c r="AL16" s="79" t="e">
        <f>[1]!OBGET([1]!OBCALL("",[1]!OBCALL("",$C$7,"getVolatility",[1]!obMake("","int",AL$10),[1]!obMake("","int",$B16)),"getAverage"))</f>
        <v>#N/A</v>
      </c>
      <c r="AM16" s="79" t="e">
        <f>[1]!OBGET([1]!OBCALL("",[1]!OBCALL("",$C$7,"getVolatility",[1]!obMake("","int",AM$10),[1]!obMake("","int",$B16)),"getAverage"))</f>
        <v>#N/A</v>
      </c>
      <c r="AN16" s="79" t="e">
        <f>[1]!OBGET([1]!OBCALL("",[1]!OBCALL("",$C$7,"getVolatility",[1]!obMake("","int",AN$10),[1]!obMake("","int",$B16)),"getAverage"))</f>
        <v>#N/A</v>
      </c>
      <c r="AO16" s="79" t="e">
        <f>[1]!OBGET([1]!OBCALL("",[1]!OBCALL("",$C$7,"getVolatility",[1]!obMake("","int",AO$10),[1]!obMake("","int",$B16)),"getAverage"))</f>
        <v>#N/A</v>
      </c>
    </row>
    <row r="17" spans="2:41" ht="13.75" customHeight="1" x14ac:dyDescent="0.25">
      <c r="B17" s="34">
        <v>6</v>
      </c>
      <c r="C17" s="79" t="e">
        <f>[1]!OBGET([1]!OBCALL("",[1]!OBCALL("",$C$7,"getVolatility",[1]!obMake("","int",C$10),[1]!obMake("","int",$B17)),"getAverage"))</f>
        <v>#N/A</v>
      </c>
      <c r="D17" s="79" t="e">
        <f>[1]!OBGET([1]!OBCALL("",[1]!OBCALL("",$C$7,"getVolatility",[1]!obMake("","int",D$10),[1]!obMake("","int",$B17)),"getAverage"))</f>
        <v>#N/A</v>
      </c>
      <c r="E17" s="79" t="e">
        <f>[1]!OBGET([1]!OBCALL("",[1]!OBCALL("",$C$7,"getVolatility",[1]!obMake("","int",E$10),[1]!obMake("","int",$B17)),"getAverage"))</f>
        <v>#N/A</v>
      </c>
      <c r="F17" s="79" t="e">
        <f>[1]!OBGET([1]!OBCALL("",[1]!OBCALL("",$C$7,"getVolatility",[1]!obMake("","int",F$10),[1]!obMake("","int",$B17)),"getAverage"))</f>
        <v>#N/A</v>
      </c>
      <c r="G17" s="79" t="e">
        <f>[1]!OBGET([1]!OBCALL("",[1]!OBCALL("",$C$7,"getVolatility",[1]!obMake("","int",G$10),[1]!obMake("","int",$B17)),"getAverage"))</f>
        <v>#N/A</v>
      </c>
      <c r="H17" s="79" t="e">
        <f>[1]!OBGET([1]!OBCALL("",[1]!OBCALL("",$C$7,"getVolatility",[1]!obMake("","int",H$10),[1]!obMake("","int",$B17)),"getAverage"))</f>
        <v>#N/A</v>
      </c>
      <c r="I17" s="79" t="e">
        <f>[1]!OBGET([1]!OBCALL("",[1]!OBCALL("",$C$7,"getVolatility",[1]!obMake("","int",I$10),[1]!obMake("","int",$B17)),"getAverage"))</f>
        <v>#N/A</v>
      </c>
      <c r="J17" s="79" t="e">
        <f>[1]!OBGET([1]!OBCALL("",[1]!OBCALL("",$C$7,"getVolatility",[1]!obMake("","int",J$10),[1]!obMake("","int",$B17)),"getAverage"))</f>
        <v>#N/A</v>
      </c>
      <c r="K17" s="79" t="e">
        <f>[1]!OBGET([1]!OBCALL("",[1]!OBCALL("",$C$7,"getVolatility",[1]!obMake("","int",K$10),[1]!obMake("","int",$B17)),"getAverage"))</f>
        <v>#N/A</v>
      </c>
      <c r="L17" s="79" t="e">
        <f>[1]!OBGET([1]!OBCALL("",[1]!OBCALL("",$C$7,"getVolatility",[1]!obMake("","int",L$10),[1]!obMake("","int",$B17)),"getAverage"))</f>
        <v>#N/A</v>
      </c>
      <c r="M17" s="79" t="e">
        <f>[1]!OBGET([1]!OBCALL("",[1]!OBCALL("",$C$7,"getVolatility",[1]!obMake("","int",M$10),[1]!obMake("","int",$B17)),"getAverage"))</f>
        <v>#N/A</v>
      </c>
      <c r="N17" s="79" t="e">
        <f>[1]!OBGET([1]!OBCALL("",[1]!OBCALL("",$C$7,"getVolatility",[1]!obMake("","int",N$10),[1]!obMake("","int",$B17)),"getAverage"))</f>
        <v>#N/A</v>
      </c>
      <c r="O17" s="79" t="e">
        <f>[1]!OBGET([1]!OBCALL("",[1]!OBCALL("",$C$7,"getVolatility",[1]!obMake("","int",O$10),[1]!obMake("","int",$B17)),"getAverage"))</f>
        <v>#N/A</v>
      </c>
      <c r="P17" s="79" t="e">
        <f>[1]!OBGET([1]!OBCALL("",[1]!OBCALL("",$C$7,"getVolatility",[1]!obMake("","int",P$10),[1]!obMake("","int",$B17)),"getAverage"))</f>
        <v>#N/A</v>
      </c>
      <c r="Q17" s="79" t="e">
        <f>[1]!OBGET([1]!OBCALL("",[1]!OBCALL("",$C$7,"getVolatility",[1]!obMake("","int",Q$10),[1]!obMake("","int",$B17)),"getAverage"))</f>
        <v>#N/A</v>
      </c>
      <c r="R17" s="79" t="e">
        <f>[1]!OBGET([1]!OBCALL("",[1]!OBCALL("",$C$7,"getVolatility",[1]!obMake("","int",R$10),[1]!obMake("","int",$B17)),"getAverage"))</f>
        <v>#N/A</v>
      </c>
      <c r="S17" s="79" t="e">
        <f>[1]!OBGET([1]!OBCALL("",[1]!OBCALL("",$C$7,"getVolatility",[1]!obMake("","int",S$10),[1]!obMake("","int",$B17)),"getAverage"))</f>
        <v>#N/A</v>
      </c>
      <c r="T17" s="79" t="e">
        <f>[1]!OBGET([1]!OBCALL("",[1]!OBCALL("",$C$7,"getVolatility",[1]!obMake("","int",T$10),[1]!obMake("","int",$B17)),"getAverage"))</f>
        <v>#N/A</v>
      </c>
      <c r="U17" s="79" t="e">
        <f>[1]!OBGET([1]!OBCALL("",[1]!OBCALL("",$C$7,"getVolatility",[1]!obMake("","int",U$10),[1]!obMake("","int",$B17)),"getAverage"))</f>
        <v>#N/A</v>
      </c>
      <c r="V17" s="79" t="e">
        <f>[1]!OBGET([1]!OBCALL("",[1]!OBCALL("",$C$7,"getVolatility",[1]!obMake("","int",V$10),[1]!obMake("","int",$B17)),"getAverage"))</f>
        <v>#N/A</v>
      </c>
      <c r="W17" s="79" t="e">
        <f>[1]!OBGET([1]!OBCALL("",[1]!OBCALL("",$C$7,"getVolatility",[1]!obMake("","int",W$10),[1]!obMake("","int",$B17)),"getAverage"))</f>
        <v>#N/A</v>
      </c>
      <c r="X17" s="79" t="e">
        <f>[1]!OBGET([1]!OBCALL("",[1]!OBCALL("",$C$7,"getVolatility",[1]!obMake("","int",X$10),[1]!obMake("","int",$B17)),"getAverage"))</f>
        <v>#N/A</v>
      </c>
      <c r="Y17" s="79" t="e">
        <f>[1]!OBGET([1]!OBCALL("",[1]!OBCALL("",$C$7,"getVolatility",[1]!obMake("","int",Y$10),[1]!obMake("","int",$B17)),"getAverage"))</f>
        <v>#N/A</v>
      </c>
      <c r="Z17" s="79" t="e">
        <f>[1]!OBGET([1]!OBCALL("",[1]!OBCALL("",$C$7,"getVolatility",[1]!obMake("","int",Z$10),[1]!obMake("","int",$B17)),"getAverage"))</f>
        <v>#N/A</v>
      </c>
      <c r="AA17" s="79" t="e">
        <f>[1]!OBGET([1]!OBCALL("",[1]!OBCALL("",$C$7,"getVolatility",[1]!obMake("","int",AA$10),[1]!obMake("","int",$B17)),"getAverage"))</f>
        <v>#N/A</v>
      </c>
      <c r="AB17" s="79" t="e">
        <f>[1]!OBGET([1]!OBCALL("",[1]!OBCALL("",$C$7,"getVolatility",[1]!obMake("","int",AB$10),[1]!obMake("","int",$B17)),"getAverage"))</f>
        <v>#N/A</v>
      </c>
      <c r="AC17" s="79" t="e">
        <f>[1]!OBGET([1]!OBCALL("",[1]!OBCALL("",$C$7,"getVolatility",[1]!obMake("","int",AC$10),[1]!obMake("","int",$B17)),"getAverage"))</f>
        <v>#N/A</v>
      </c>
      <c r="AD17" s="79" t="e">
        <f>[1]!OBGET([1]!OBCALL("",[1]!OBCALL("",$C$7,"getVolatility",[1]!obMake("","int",AD$10),[1]!obMake("","int",$B17)),"getAverage"))</f>
        <v>#N/A</v>
      </c>
      <c r="AE17" s="79" t="e">
        <f>[1]!OBGET([1]!OBCALL("",[1]!OBCALL("",$C$7,"getVolatility",[1]!obMake("","int",AE$10),[1]!obMake("","int",$B17)),"getAverage"))</f>
        <v>#N/A</v>
      </c>
      <c r="AF17" s="79" t="e">
        <f>[1]!OBGET([1]!OBCALL("",[1]!OBCALL("",$C$7,"getVolatility",[1]!obMake("","int",AF$10),[1]!obMake("","int",$B17)),"getAverage"))</f>
        <v>#N/A</v>
      </c>
      <c r="AG17" s="79" t="e">
        <f>[1]!OBGET([1]!OBCALL("",[1]!OBCALL("",$C$7,"getVolatility",[1]!obMake("","int",AG$10),[1]!obMake("","int",$B17)),"getAverage"))</f>
        <v>#N/A</v>
      </c>
      <c r="AH17" s="79" t="e">
        <f>[1]!OBGET([1]!OBCALL("",[1]!OBCALL("",$C$7,"getVolatility",[1]!obMake("","int",AH$10),[1]!obMake("","int",$B17)),"getAverage"))</f>
        <v>#N/A</v>
      </c>
      <c r="AI17" s="79" t="e">
        <f>[1]!OBGET([1]!OBCALL("",[1]!OBCALL("",$C$7,"getVolatility",[1]!obMake("","int",AI$10),[1]!obMake("","int",$B17)),"getAverage"))</f>
        <v>#N/A</v>
      </c>
      <c r="AJ17" s="79" t="e">
        <f>[1]!OBGET([1]!OBCALL("",[1]!OBCALL("",$C$7,"getVolatility",[1]!obMake("","int",AJ$10),[1]!obMake("","int",$B17)),"getAverage"))</f>
        <v>#N/A</v>
      </c>
      <c r="AK17" s="79" t="e">
        <f>[1]!OBGET([1]!OBCALL("",[1]!OBCALL("",$C$7,"getVolatility",[1]!obMake("","int",AK$10),[1]!obMake("","int",$B17)),"getAverage"))</f>
        <v>#N/A</v>
      </c>
      <c r="AL17" s="79" t="e">
        <f>[1]!OBGET([1]!OBCALL("",[1]!OBCALL("",$C$7,"getVolatility",[1]!obMake("","int",AL$10),[1]!obMake("","int",$B17)),"getAverage"))</f>
        <v>#N/A</v>
      </c>
      <c r="AM17" s="79" t="e">
        <f>[1]!OBGET([1]!OBCALL("",[1]!OBCALL("",$C$7,"getVolatility",[1]!obMake("","int",AM$10),[1]!obMake("","int",$B17)),"getAverage"))</f>
        <v>#N/A</v>
      </c>
      <c r="AN17" s="79" t="e">
        <f>[1]!OBGET([1]!OBCALL("",[1]!OBCALL("",$C$7,"getVolatility",[1]!obMake("","int",AN$10),[1]!obMake("","int",$B17)),"getAverage"))</f>
        <v>#N/A</v>
      </c>
      <c r="AO17" s="79" t="e">
        <f>[1]!OBGET([1]!OBCALL("",[1]!OBCALL("",$C$7,"getVolatility",[1]!obMake("","int",AO$10),[1]!obMake("","int",$B17)),"getAverage"))</f>
        <v>#N/A</v>
      </c>
    </row>
    <row r="18" spans="2:41" ht="13.75" customHeight="1" x14ac:dyDescent="0.25">
      <c r="B18" s="34">
        <v>7</v>
      </c>
      <c r="C18" s="79" t="e">
        <f>[1]!OBGET([1]!OBCALL("",[1]!OBCALL("",$C$7,"getVolatility",[1]!obMake("","int",C$10),[1]!obMake("","int",$B18)),"getAverage"))</f>
        <v>#N/A</v>
      </c>
      <c r="D18" s="79" t="e">
        <f>[1]!OBGET([1]!OBCALL("",[1]!OBCALL("",$C$7,"getVolatility",[1]!obMake("","int",D$10),[1]!obMake("","int",$B18)),"getAverage"))</f>
        <v>#N/A</v>
      </c>
      <c r="E18" s="79" t="e">
        <f>[1]!OBGET([1]!OBCALL("",[1]!OBCALL("",$C$7,"getVolatility",[1]!obMake("","int",E$10),[1]!obMake("","int",$B18)),"getAverage"))</f>
        <v>#N/A</v>
      </c>
      <c r="F18" s="79" t="e">
        <f>[1]!OBGET([1]!OBCALL("",[1]!OBCALL("",$C$7,"getVolatility",[1]!obMake("","int",F$10),[1]!obMake("","int",$B18)),"getAverage"))</f>
        <v>#N/A</v>
      </c>
      <c r="G18" s="79" t="e">
        <f>[1]!OBGET([1]!OBCALL("",[1]!OBCALL("",$C$7,"getVolatility",[1]!obMake("","int",G$10),[1]!obMake("","int",$B18)),"getAverage"))</f>
        <v>#N/A</v>
      </c>
      <c r="H18" s="79" t="e">
        <f>[1]!OBGET([1]!OBCALL("",[1]!OBCALL("",$C$7,"getVolatility",[1]!obMake("","int",H$10),[1]!obMake("","int",$B18)),"getAverage"))</f>
        <v>#N/A</v>
      </c>
      <c r="I18" s="79" t="e">
        <f>[1]!OBGET([1]!OBCALL("",[1]!OBCALL("",$C$7,"getVolatility",[1]!obMake("","int",I$10),[1]!obMake("","int",$B18)),"getAverage"))</f>
        <v>#N/A</v>
      </c>
      <c r="J18" s="79" t="e">
        <f>[1]!OBGET([1]!OBCALL("",[1]!OBCALL("",$C$7,"getVolatility",[1]!obMake("","int",J$10),[1]!obMake("","int",$B18)),"getAverage"))</f>
        <v>#N/A</v>
      </c>
      <c r="K18" s="79" t="e">
        <f>[1]!OBGET([1]!OBCALL("",[1]!OBCALL("",$C$7,"getVolatility",[1]!obMake("","int",K$10),[1]!obMake("","int",$B18)),"getAverage"))</f>
        <v>#N/A</v>
      </c>
      <c r="L18" s="79" t="e">
        <f>[1]!OBGET([1]!OBCALL("",[1]!OBCALL("",$C$7,"getVolatility",[1]!obMake("","int",L$10),[1]!obMake("","int",$B18)),"getAverage"))</f>
        <v>#N/A</v>
      </c>
      <c r="M18" s="79" t="e">
        <f>[1]!OBGET([1]!OBCALL("",[1]!OBCALL("",$C$7,"getVolatility",[1]!obMake("","int",M$10),[1]!obMake("","int",$B18)),"getAverage"))</f>
        <v>#N/A</v>
      </c>
      <c r="N18" s="79" t="e">
        <f>[1]!OBGET([1]!OBCALL("",[1]!OBCALL("",$C$7,"getVolatility",[1]!obMake("","int",N$10),[1]!obMake("","int",$B18)),"getAverage"))</f>
        <v>#N/A</v>
      </c>
      <c r="O18" s="79" t="e">
        <f>[1]!OBGET([1]!OBCALL("",[1]!OBCALL("",$C$7,"getVolatility",[1]!obMake("","int",O$10),[1]!obMake("","int",$B18)),"getAverage"))</f>
        <v>#N/A</v>
      </c>
      <c r="P18" s="79" t="e">
        <f>[1]!OBGET([1]!OBCALL("",[1]!OBCALL("",$C$7,"getVolatility",[1]!obMake("","int",P$10),[1]!obMake("","int",$B18)),"getAverage"))</f>
        <v>#N/A</v>
      </c>
      <c r="Q18" s="79" t="e">
        <f>[1]!OBGET([1]!OBCALL("",[1]!OBCALL("",$C$7,"getVolatility",[1]!obMake("","int",Q$10),[1]!obMake("","int",$B18)),"getAverage"))</f>
        <v>#N/A</v>
      </c>
      <c r="R18" s="79" t="e">
        <f>[1]!OBGET([1]!OBCALL("",[1]!OBCALL("",$C$7,"getVolatility",[1]!obMake("","int",R$10),[1]!obMake("","int",$B18)),"getAverage"))</f>
        <v>#N/A</v>
      </c>
      <c r="S18" s="79" t="e">
        <f>[1]!OBGET([1]!OBCALL("",[1]!OBCALL("",$C$7,"getVolatility",[1]!obMake("","int",S$10),[1]!obMake("","int",$B18)),"getAverage"))</f>
        <v>#N/A</v>
      </c>
      <c r="T18" s="79" t="e">
        <f>[1]!OBGET([1]!OBCALL("",[1]!OBCALL("",$C$7,"getVolatility",[1]!obMake("","int",T$10),[1]!obMake("","int",$B18)),"getAverage"))</f>
        <v>#N/A</v>
      </c>
      <c r="U18" s="79" t="e">
        <f>[1]!OBGET([1]!OBCALL("",[1]!OBCALL("",$C$7,"getVolatility",[1]!obMake("","int",U$10),[1]!obMake("","int",$B18)),"getAverage"))</f>
        <v>#N/A</v>
      </c>
      <c r="V18" s="79" t="e">
        <f>[1]!OBGET([1]!OBCALL("",[1]!OBCALL("",$C$7,"getVolatility",[1]!obMake("","int",V$10),[1]!obMake("","int",$B18)),"getAverage"))</f>
        <v>#N/A</v>
      </c>
      <c r="W18" s="79" t="e">
        <f>[1]!OBGET([1]!OBCALL("",[1]!OBCALL("",$C$7,"getVolatility",[1]!obMake("","int",W$10),[1]!obMake("","int",$B18)),"getAverage"))</f>
        <v>#N/A</v>
      </c>
      <c r="X18" s="79" t="e">
        <f>[1]!OBGET([1]!OBCALL("",[1]!OBCALL("",$C$7,"getVolatility",[1]!obMake("","int",X$10),[1]!obMake("","int",$B18)),"getAverage"))</f>
        <v>#N/A</v>
      </c>
      <c r="Y18" s="79" t="e">
        <f>[1]!OBGET([1]!OBCALL("",[1]!OBCALL("",$C$7,"getVolatility",[1]!obMake("","int",Y$10),[1]!obMake("","int",$B18)),"getAverage"))</f>
        <v>#N/A</v>
      </c>
      <c r="Z18" s="79" t="e">
        <f>[1]!OBGET([1]!OBCALL("",[1]!OBCALL("",$C$7,"getVolatility",[1]!obMake("","int",Z$10),[1]!obMake("","int",$B18)),"getAverage"))</f>
        <v>#N/A</v>
      </c>
      <c r="AA18" s="79" t="e">
        <f>[1]!OBGET([1]!OBCALL("",[1]!OBCALL("",$C$7,"getVolatility",[1]!obMake("","int",AA$10),[1]!obMake("","int",$B18)),"getAverage"))</f>
        <v>#N/A</v>
      </c>
      <c r="AB18" s="79" t="e">
        <f>[1]!OBGET([1]!OBCALL("",[1]!OBCALL("",$C$7,"getVolatility",[1]!obMake("","int",AB$10),[1]!obMake("","int",$B18)),"getAverage"))</f>
        <v>#N/A</v>
      </c>
      <c r="AC18" s="79" t="e">
        <f>[1]!OBGET([1]!OBCALL("",[1]!OBCALL("",$C$7,"getVolatility",[1]!obMake("","int",AC$10),[1]!obMake("","int",$B18)),"getAverage"))</f>
        <v>#N/A</v>
      </c>
      <c r="AD18" s="79" t="e">
        <f>[1]!OBGET([1]!OBCALL("",[1]!OBCALL("",$C$7,"getVolatility",[1]!obMake("","int",AD$10),[1]!obMake("","int",$B18)),"getAverage"))</f>
        <v>#N/A</v>
      </c>
      <c r="AE18" s="79" t="e">
        <f>[1]!OBGET([1]!OBCALL("",[1]!OBCALL("",$C$7,"getVolatility",[1]!obMake("","int",AE$10),[1]!obMake("","int",$B18)),"getAverage"))</f>
        <v>#N/A</v>
      </c>
      <c r="AF18" s="79" t="e">
        <f>[1]!OBGET([1]!OBCALL("",[1]!OBCALL("",$C$7,"getVolatility",[1]!obMake("","int",AF$10),[1]!obMake("","int",$B18)),"getAverage"))</f>
        <v>#N/A</v>
      </c>
      <c r="AG18" s="79" t="e">
        <f>[1]!OBGET([1]!OBCALL("",[1]!OBCALL("",$C$7,"getVolatility",[1]!obMake("","int",AG$10),[1]!obMake("","int",$B18)),"getAverage"))</f>
        <v>#N/A</v>
      </c>
      <c r="AH18" s="79" t="e">
        <f>[1]!OBGET([1]!OBCALL("",[1]!OBCALL("",$C$7,"getVolatility",[1]!obMake("","int",AH$10),[1]!obMake("","int",$B18)),"getAverage"))</f>
        <v>#N/A</v>
      </c>
      <c r="AI18" s="79" t="e">
        <f>[1]!OBGET([1]!OBCALL("",[1]!OBCALL("",$C$7,"getVolatility",[1]!obMake("","int",AI$10),[1]!obMake("","int",$B18)),"getAverage"))</f>
        <v>#N/A</v>
      </c>
      <c r="AJ18" s="79" t="e">
        <f>[1]!OBGET([1]!OBCALL("",[1]!OBCALL("",$C$7,"getVolatility",[1]!obMake("","int",AJ$10),[1]!obMake("","int",$B18)),"getAverage"))</f>
        <v>#N/A</v>
      </c>
      <c r="AK18" s="79" t="e">
        <f>[1]!OBGET([1]!OBCALL("",[1]!OBCALL("",$C$7,"getVolatility",[1]!obMake("","int",AK$10),[1]!obMake("","int",$B18)),"getAverage"))</f>
        <v>#N/A</v>
      </c>
      <c r="AL18" s="79" t="e">
        <f>[1]!OBGET([1]!OBCALL("",[1]!OBCALL("",$C$7,"getVolatility",[1]!obMake("","int",AL$10),[1]!obMake("","int",$B18)),"getAverage"))</f>
        <v>#N/A</v>
      </c>
      <c r="AM18" s="79" t="e">
        <f>[1]!OBGET([1]!OBCALL("",[1]!OBCALL("",$C$7,"getVolatility",[1]!obMake("","int",AM$10),[1]!obMake("","int",$B18)),"getAverage"))</f>
        <v>#N/A</v>
      </c>
      <c r="AN18" s="79" t="e">
        <f>[1]!OBGET([1]!OBCALL("",[1]!OBCALL("",$C$7,"getVolatility",[1]!obMake("","int",AN$10),[1]!obMake("","int",$B18)),"getAverage"))</f>
        <v>#N/A</v>
      </c>
      <c r="AO18" s="79" t="e">
        <f>[1]!OBGET([1]!OBCALL("",[1]!OBCALL("",$C$7,"getVolatility",[1]!obMake("","int",AO$10),[1]!obMake("","int",$B18)),"getAverage"))</f>
        <v>#N/A</v>
      </c>
    </row>
    <row r="19" spans="2:41" ht="13.75" customHeight="1" x14ac:dyDescent="0.25">
      <c r="B19" s="34">
        <v>8</v>
      </c>
      <c r="C19" s="79" t="e">
        <f>[1]!OBGET([1]!OBCALL("",[1]!OBCALL("",$C$7,"getVolatility",[1]!obMake("","int",C$10),[1]!obMake("","int",$B19)),"getAverage"))</f>
        <v>#N/A</v>
      </c>
      <c r="D19" s="79" t="e">
        <f>[1]!OBGET([1]!OBCALL("",[1]!OBCALL("",$C$7,"getVolatility",[1]!obMake("","int",D$10),[1]!obMake("","int",$B19)),"getAverage"))</f>
        <v>#N/A</v>
      </c>
      <c r="E19" s="79" t="e">
        <f>[1]!OBGET([1]!OBCALL("",[1]!OBCALL("",$C$7,"getVolatility",[1]!obMake("","int",E$10),[1]!obMake("","int",$B19)),"getAverage"))</f>
        <v>#N/A</v>
      </c>
      <c r="F19" s="79" t="e">
        <f>[1]!OBGET([1]!OBCALL("",[1]!OBCALL("",$C$7,"getVolatility",[1]!obMake("","int",F$10),[1]!obMake("","int",$B19)),"getAverage"))</f>
        <v>#N/A</v>
      </c>
      <c r="G19" s="79" t="e">
        <f>[1]!OBGET([1]!OBCALL("",[1]!OBCALL("",$C$7,"getVolatility",[1]!obMake("","int",G$10),[1]!obMake("","int",$B19)),"getAverage"))</f>
        <v>#N/A</v>
      </c>
      <c r="H19" s="79" t="e">
        <f>[1]!OBGET([1]!OBCALL("",[1]!OBCALL("",$C$7,"getVolatility",[1]!obMake("","int",H$10),[1]!obMake("","int",$B19)),"getAverage"))</f>
        <v>#N/A</v>
      </c>
      <c r="I19" s="79" t="e">
        <f>[1]!OBGET([1]!OBCALL("",[1]!OBCALL("",$C$7,"getVolatility",[1]!obMake("","int",I$10),[1]!obMake("","int",$B19)),"getAverage"))</f>
        <v>#N/A</v>
      </c>
      <c r="J19" s="79" t="e">
        <f>[1]!OBGET([1]!OBCALL("",[1]!OBCALL("",$C$7,"getVolatility",[1]!obMake("","int",J$10),[1]!obMake("","int",$B19)),"getAverage"))</f>
        <v>#N/A</v>
      </c>
      <c r="K19" s="79" t="e">
        <f>[1]!OBGET([1]!OBCALL("",[1]!OBCALL("",$C$7,"getVolatility",[1]!obMake("","int",K$10),[1]!obMake("","int",$B19)),"getAverage"))</f>
        <v>#N/A</v>
      </c>
      <c r="L19" s="79" t="e">
        <f>[1]!OBGET([1]!OBCALL("",[1]!OBCALL("",$C$7,"getVolatility",[1]!obMake("","int",L$10),[1]!obMake("","int",$B19)),"getAverage"))</f>
        <v>#N/A</v>
      </c>
      <c r="M19" s="79" t="e">
        <f>[1]!OBGET([1]!OBCALL("",[1]!OBCALL("",$C$7,"getVolatility",[1]!obMake("","int",M$10),[1]!obMake("","int",$B19)),"getAverage"))</f>
        <v>#N/A</v>
      </c>
      <c r="N19" s="79" t="e">
        <f>[1]!OBGET([1]!OBCALL("",[1]!OBCALL("",$C$7,"getVolatility",[1]!obMake("","int",N$10),[1]!obMake("","int",$B19)),"getAverage"))</f>
        <v>#N/A</v>
      </c>
      <c r="O19" s="79" t="e">
        <f>[1]!OBGET([1]!OBCALL("",[1]!OBCALL("",$C$7,"getVolatility",[1]!obMake("","int",O$10),[1]!obMake("","int",$B19)),"getAverage"))</f>
        <v>#N/A</v>
      </c>
      <c r="P19" s="79" t="e">
        <f>[1]!OBGET([1]!OBCALL("",[1]!OBCALL("",$C$7,"getVolatility",[1]!obMake("","int",P$10),[1]!obMake("","int",$B19)),"getAverage"))</f>
        <v>#N/A</v>
      </c>
      <c r="Q19" s="79" t="e">
        <f>[1]!OBGET([1]!OBCALL("",[1]!OBCALL("",$C$7,"getVolatility",[1]!obMake("","int",Q$10),[1]!obMake("","int",$B19)),"getAverage"))</f>
        <v>#N/A</v>
      </c>
      <c r="R19" s="79" t="e">
        <f>[1]!OBGET([1]!OBCALL("",[1]!OBCALL("",$C$7,"getVolatility",[1]!obMake("","int",R$10),[1]!obMake("","int",$B19)),"getAverage"))</f>
        <v>#N/A</v>
      </c>
      <c r="S19" s="79" t="e">
        <f>[1]!OBGET([1]!OBCALL("",[1]!OBCALL("",$C$7,"getVolatility",[1]!obMake("","int",S$10),[1]!obMake("","int",$B19)),"getAverage"))</f>
        <v>#N/A</v>
      </c>
      <c r="T19" s="79" t="e">
        <f>[1]!OBGET([1]!OBCALL("",[1]!OBCALL("",$C$7,"getVolatility",[1]!obMake("","int",T$10),[1]!obMake("","int",$B19)),"getAverage"))</f>
        <v>#N/A</v>
      </c>
      <c r="U19" s="79" t="e">
        <f>[1]!OBGET([1]!OBCALL("",[1]!OBCALL("",$C$7,"getVolatility",[1]!obMake("","int",U$10),[1]!obMake("","int",$B19)),"getAverage"))</f>
        <v>#N/A</v>
      </c>
      <c r="V19" s="79" t="e">
        <f>[1]!OBGET([1]!OBCALL("",[1]!OBCALL("",$C$7,"getVolatility",[1]!obMake("","int",V$10),[1]!obMake("","int",$B19)),"getAverage"))</f>
        <v>#N/A</v>
      </c>
      <c r="W19" s="79" t="e">
        <f>[1]!OBGET([1]!OBCALL("",[1]!OBCALL("",$C$7,"getVolatility",[1]!obMake("","int",W$10),[1]!obMake("","int",$B19)),"getAverage"))</f>
        <v>#N/A</v>
      </c>
      <c r="X19" s="79" t="e">
        <f>[1]!OBGET([1]!OBCALL("",[1]!OBCALL("",$C$7,"getVolatility",[1]!obMake("","int",X$10),[1]!obMake("","int",$B19)),"getAverage"))</f>
        <v>#N/A</v>
      </c>
      <c r="Y19" s="79" t="e">
        <f>[1]!OBGET([1]!OBCALL("",[1]!OBCALL("",$C$7,"getVolatility",[1]!obMake("","int",Y$10),[1]!obMake("","int",$B19)),"getAverage"))</f>
        <v>#N/A</v>
      </c>
      <c r="Z19" s="79" t="e">
        <f>[1]!OBGET([1]!OBCALL("",[1]!OBCALL("",$C$7,"getVolatility",[1]!obMake("","int",Z$10),[1]!obMake("","int",$B19)),"getAverage"))</f>
        <v>#N/A</v>
      </c>
      <c r="AA19" s="79" t="e">
        <f>[1]!OBGET([1]!OBCALL("",[1]!OBCALL("",$C$7,"getVolatility",[1]!obMake("","int",AA$10),[1]!obMake("","int",$B19)),"getAverage"))</f>
        <v>#N/A</v>
      </c>
      <c r="AB19" s="79" t="e">
        <f>[1]!OBGET([1]!OBCALL("",[1]!OBCALL("",$C$7,"getVolatility",[1]!obMake("","int",AB$10),[1]!obMake("","int",$B19)),"getAverage"))</f>
        <v>#N/A</v>
      </c>
      <c r="AC19" s="79" t="e">
        <f>[1]!OBGET([1]!OBCALL("",[1]!OBCALL("",$C$7,"getVolatility",[1]!obMake("","int",AC$10),[1]!obMake("","int",$B19)),"getAverage"))</f>
        <v>#N/A</v>
      </c>
      <c r="AD19" s="79" t="e">
        <f>[1]!OBGET([1]!OBCALL("",[1]!OBCALL("",$C$7,"getVolatility",[1]!obMake("","int",AD$10),[1]!obMake("","int",$B19)),"getAverage"))</f>
        <v>#N/A</v>
      </c>
      <c r="AE19" s="79" t="e">
        <f>[1]!OBGET([1]!OBCALL("",[1]!OBCALL("",$C$7,"getVolatility",[1]!obMake("","int",AE$10),[1]!obMake("","int",$B19)),"getAverage"))</f>
        <v>#N/A</v>
      </c>
      <c r="AF19" s="79" t="e">
        <f>[1]!OBGET([1]!OBCALL("",[1]!OBCALL("",$C$7,"getVolatility",[1]!obMake("","int",AF$10),[1]!obMake("","int",$B19)),"getAverage"))</f>
        <v>#N/A</v>
      </c>
      <c r="AG19" s="79" t="e">
        <f>[1]!OBGET([1]!OBCALL("",[1]!OBCALL("",$C$7,"getVolatility",[1]!obMake("","int",AG$10),[1]!obMake("","int",$B19)),"getAverage"))</f>
        <v>#N/A</v>
      </c>
      <c r="AH19" s="79" t="e">
        <f>[1]!OBGET([1]!OBCALL("",[1]!OBCALL("",$C$7,"getVolatility",[1]!obMake("","int",AH$10),[1]!obMake("","int",$B19)),"getAverage"))</f>
        <v>#N/A</v>
      </c>
      <c r="AI19" s="79" t="e">
        <f>[1]!OBGET([1]!OBCALL("",[1]!OBCALL("",$C$7,"getVolatility",[1]!obMake("","int",AI$10),[1]!obMake("","int",$B19)),"getAverage"))</f>
        <v>#N/A</v>
      </c>
      <c r="AJ19" s="79" t="e">
        <f>[1]!OBGET([1]!OBCALL("",[1]!OBCALL("",$C$7,"getVolatility",[1]!obMake("","int",AJ$10),[1]!obMake("","int",$B19)),"getAverage"))</f>
        <v>#N/A</v>
      </c>
      <c r="AK19" s="79" t="e">
        <f>[1]!OBGET([1]!OBCALL("",[1]!OBCALL("",$C$7,"getVolatility",[1]!obMake("","int",AK$10),[1]!obMake("","int",$B19)),"getAverage"))</f>
        <v>#N/A</v>
      </c>
      <c r="AL19" s="79" t="e">
        <f>[1]!OBGET([1]!OBCALL("",[1]!OBCALL("",$C$7,"getVolatility",[1]!obMake("","int",AL$10),[1]!obMake("","int",$B19)),"getAverage"))</f>
        <v>#N/A</v>
      </c>
      <c r="AM19" s="79" t="e">
        <f>[1]!OBGET([1]!OBCALL("",[1]!OBCALL("",$C$7,"getVolatility",[1]!obMake("","int",AM$10),[1]!obMake("","int",$B19)),"getAverage"))</f>
        <v>#N/A</v>
      </c>
      <c r="AN19" s="79" t="e">
        <f>[1]!OBGET([1]!OBCALL("",[1]!OBCALL("",$C$7,"getVolatility",[1]!obMake("","int",AN$10),[1]!obMake("","int",$B19)),"getAverage"))</f>
        <v>#N/A</v>
      </c>
      <c r="AO19" s="79" t="e">
        <f>[1]!OBGET([1]!OBCALL("",[1]!OBCALL("",$C$7,"getVolatility",[1]!obMake("","int",AO$10),[1]!obMake("","int",$B19)),"getAverage"))</f>
        <v>#N/A</v>
      </c>
    </row>
    <row r="20" spans="2:41" ht="13.75" customHeight="1" x14ac:dyDescent="0.25">
      <c r="B20" s="34">
        <v>9</v>
      </c>
      <c r="C20" s="79" t="e">
        <f>[1]!OBGET([1]!OBCALL("",[1]!OBCALL("",$C$7,"getVolatility",[1]!obMake("","int",C$10),[1]!obMake("","int",$B20)),"getAverage"))</f>
        <v>#N/A</v>
      </c>
      <c r="D20" s="79" t="e">
        <f>[1]!OBGET([1]!OBCALL("",[1]!OBCALL("",$C$7,"getVolatility",[1]!obMake("","int",D$10),[1]!obMake("","int",$B20)),"getAverage"))</f>
        <v>#N/A</v>
      </c>
      <c r="E20" s="79" t="e">
        <f>[1]!OBGET([1]!OBCALL("",[1]!OBCALL("",$C$7,"getVolatility",[1]!obMake("","int",E$10),[1]!obMake("","int",$B20)),"getAverage"))</f>
        <v>#N/A</v>
      </c>
      <c r="F20" s="79" t="e">
        <f>[1]!OBGET([1]!OBCALL("",[1]!OBCALL("",$C$7,"getVolatility",[1]!obMake("","int",F$10),[1]!obMake("","int",$B20)),"getAverage"))</f>
        <v>#N/A</v>
      </c>
      <c r="G20" s="79" t="e">
        <f>[1]!OBGET([1]!OBCALL("",[1]!OBCALL("",$C$7,"getVolatility",[1]!obMake("","int",G$10),[1]!obMake("","int",$B20)),"getAverage"))</f>
        <v>#N/A</v>
      </c>
      <c r="H20" s="79" t="e">
        <f>[1]!OBGET([1]!OBCALL("",[1]!OBCALL("",$C$7,"getVolatility",[1]!obMake("","int",H$10),[1]!obMake("","int",$B20)),"getAverage"))</f>
        <v>#N/A</v>
      </c>
      <c r="I20" s="79" t="e">
        <f>[1]!OBGET([1]!OBCALL("",[1]!OBCALL("",$C$7,"getVolatility",[1]!obMake("","int",I$10),[1]!obMake("","int",$B20)),"getAverage"))</f>
        <v>#N/A</v>
      </c>
      <c r="J20" s="79" t="e">
        <f>[1]!OBGET([1]!OBCALL("",[1]!OBCALL("",$C$7,"getVolatility",[1]!obMake("","int",J$10),[1]!obMake("","int",$B20)),"getAverage"))</f>
        <v>#N/A</v>
      </c>
      <c r="K20" s="79" t="e">
        <f>[1]!OBGET([1]!OBCALL("",[1]!OBCALL("",$C$7,"getVolatility",[1]!obMake("","int",K$10),[1]!obMake("","int",$B20)),"getAverage"))</f>
        <v>#N/A</v>
      </c>
      <c r="L20" s="79" t="e">
        <f>[1]!OBGET([1]!OBCALL("",[1]!OBCALL("",$C$7,"getVolatility",[1]!obMake("","int",L$10),[1]!obMake("","int",$B20)),"getAverage"))</f>
        <v>#N/A</v>
      </c>
      <c r="M20" s="79" t="e">
        <f>[1]!OBGET([1]!OBCALL("",[1]!OBCALL("",$C$7,"getVolatility",[1]!obMake("","int",M$10),[1]!obMake("","int",$B20)),"getAverage"))</f>
        <v>#N/A</v>
      </c>
      <c r="N20" s="79" t="e">
        <f>[1]!OBGET([1]!OBCALL("",[1]!OBCALL("",$C$7,"getVolatility",[1]!obMake("","int",N$10),[1]!obMake("","int",$B20)),"getAverage"))</f>
        <v>#N/A</v>
      </c>
      <c r="O20" s="79" t="e">
        <f>[1]!OBGET([1]!OBCALL("",[1]!OBCALL("",$C$7,"getVolatility",[1]!obMake("","int",O$10),[1]!obMake("","int",$B20)),"getAverage"))</f>
        <v>#N/A</v>
      </c>
      <c r="P20" s="79" t="e">
        <f>[1]!OBGET([1]!OBCALL("",[1]!OBCALL("",$C$7,"getVolatility",[1]!obMake("","int",P$10),[1]!obMake("","int",$B20)),"getAverage"))</f>
        <v>#N/A</v>
      </c>
      <c r="Q20" s="79" t="e">
        <f>[1]!OBGET([1]!OBCALL("",[1]!OBCALL("",$C$7,"getVolatility",[1]!obMake("","int",Q$10),[1]!obMake("","int",$B20)),"getAverage"))</f>
        <v>#N/A</v>
      </c>
      <c r="R20" s="79" t="e">
        <f>[1]!OBGET([1]!OBCALL("",[1]!OBCALL("",$C$7,"getVolatility",[1]!obMake("","int",R$10),[1]!obMake("","int",$B20)),"getAverage"))</f>
        <v>#N/A</v>
      </c>
      <c r="S20" s="79" t="e">
        <f>[1]!OBGET([1]!OBCALL("",[1]!OBCALL("",$C$7,"getVolatility",[1]!obMake("","int",S$10),[1]!obMake("","int",$B20)),"getAverage"))</f>
        <v>#N/A</v>
      </c>
      <c r="T20" s="79" t="e">
        <f>[1]!OBGET([1]!OBCALL("",[1]!OBCALL("",$C$7,"getVolatility",[1]!obMake("","int",T$10),[1]!obMake("","int",$B20)),"getAverage"))</f>
        <v>#N/A</v>
      </c>
      <c r="U20" s="79" t="e">
        <f>[1]!OBGET([1]!OBCALL("",[1]!OBCALL("",$C$7,"getVolatility",[1]!obMake("","int",U$10),[1]!obMake("","int",$B20)),"getAverage"))</f>
        <v>#N/A</v>
      </c>
      <c r="V20" s="79" t="e">
        <f>[1]!OBGET([1]!OBCALL("",[1]!OBCALL("",$C$7,"getVolatility",[1]!obMake("","int",V$10),[1]!obMake("","int",$B20)),"getAverage"))</f>
        <v>#N/A</v>
      </c>
      <c r="W20" s="79" t="e">
        <f>[1]!OBGET([1]!OBCALL("",[1]!OBCALL("",$C$7,"getVolatility",[1]!obMake("","int",W$10),[1]!obMake("","int",$B20)),"getAverage"))</f>
        <v>#N/A</v>
      </c>
      <c r="X20" s="79" t="e">
        <f>[1]!OBGET([1]!OBCALL("",[1]!OBCALL("",$C$7,"getVolatility",[1]!obMake("","int",X$10),[1]!obMake("","int",$B20)),"getAverage"))</f>
        <v>#N/A</v>
      </c>
      <c r="Y20" s="79" t="e">
        <f>[1]!OBGET([1]!OBCALL("",[1]!OBCALL("",$C$7,"getVolatility",[1]!obMake("","int",Y$10),[1]!obMake("","int",$B20)),"getAverage"))</f>
        <v>#N/A</v>
      </c>
      <c r="Z20" s="79" t="e">
        <f>[1]!OBGET([1]!OBCALL("",[1]!OBCALL("",$C$7,"getVolatility",[1]!obMake("","int",Z$10),[1]!obMake("","int",$B20)),"getAverage"))</f>
        <v>#N/A</v>
      </c>
      <c r="AA20" s="79" t="e">
        <f>[1]!OBGET([1]!OBCALL("",[1]!OBCALL("",$C$7,"getVolatility",[1]!obMake("","int",AA$10),[1]!obMake("","int",$B20)),"getAverage"))</f>
        <v>#N/A</v>
      </c>
      <c r="AB20" s="79" t="e">
        <f>[1]!OBGET([1]!OBCALL("",[1]!OBCALL("",$C$7,"getVolatility",[1]!obMake("","int",AB$10),[1]!obMake("","int",$B20)),"getAverage"))</f>
        <v>#N/A</v>
      </c>
      <c r="AC20" s="79" t="e">
        <f>[1]!OBGET([1]!OBCALL("",[1]!OBCALL("",$C$7,"getVolatility",[1]!obMake("","int",AC$10),[1]!obMake("","int",$B20)),"getAverage"))</f>
        <v>#N/A</v>
      </c>
      <c r="AD20" s="79" t="e">
        <f>[1]!OBGET([1]!OBCALL("",[1]!OBCALL("",$C$7,"getVolatility",[1]!obMake("","int",AD$10),[1]!obMake("","int",$B20)),"getAverage"))</f>
        <v>#N/A</v>
      </c>
      <c r="AE20" s="79" t="e">
        <f>[1]!OBGET([1]!OBCALL("",[1]!OBCALL("",$C$7,"getVolatility",[1]!obMake("","int",AE$10),[1]!obMake("","int",$B20)),"getAverage"))</f>
        <v>#N/A</v>
      </c>
      <c r="AF20" s="79" t="e">
        <f>[1]!OBGET([1]!OBCALL("",[1]!OBCALL("",$C$7,"getVolatility",[1]!obMake("","int",AF$10),[1]!obMake("","int",$B20)),"getAverage"))</f>
        <v>#N/A</v>
      </c>
      <c r="AG20" s="79" t="e">
        <f>[1]!OBGET([1]!OBCALL("",[1]!OBCALL("",$C$7,"getVolatility",[1]!obMake("","int",AG$10),[1]!obMake("","int",$B20)),"getAverage"))</f>
        <v>#N/A</v>
      </c>
      <c r="AH20" s="79" t="e">
        <f>[1]!OBGET([1]!OBCALL("",[1]!OBCALL("",$C$7,"getVolatility",[1]!obMake("","int",AH$10),[1]!obMake("","int",$B20)),"getAverage"))</f>
        <v>#N/A</v>
      </c>
      <c r="AI20" s="79" t="e">
        <f>[1]!OBGET([1]!OBCALL("",[1]!OBCALL("",$C$7,"getVolatility",[1]!obMake("","int",AI$10),[1]!obMake("","int",$B20)),"getAverage"))</f>
        <v>#N/A</v>
      </c>
      <c r="AJ20" s="79" t="e">
        <f>[1]!OBGET([1]!OBCALL("",[1]!OBCALL("",$C$7,"getVolatility",[1]!obMake("","int",AJ$10),[1]!obMake("","int",$B20)),"getAverage"))</f>
        <v>#N/A</v>
      </c>
      <c r="AK20" s="79" t="e">
        <f>[1]!OBGET([1]!OBCALL("",[1]!OBCALL("",$C$7,"getVolatility",[1]!obMake("","int",AK$10),[1]!obMake("","int",$B20)),"getAverage"))</f>
        <v>#N/A</v>
      </c>
      <c r="AL20" s="79" t="e">
        <f>[1]!OBGET([1]!OBCALL("",[1]!OBCALL("",$C$7,"getVolatility",[1]!obMake("","int",AL$10),[1]!obMake("","int",$B20)),"getAverage"))</f>
        <v>#N/A</v>
      </c>
      <c r="AM20" s="79" t="e">
        <f>[1]!OBGET([1]!OBCALL("",[1]!OBCALL("",$C$7,"getVolatility",[1]!obMake("","int",AM$10),[1]!obMake("","int",$B20)),"getAverage"))</f>
        <v>#N/A</v>
      </c>
      <c r="AN20" s="79" t="e">
        <f>[1]!OBGET([1]!OBCALL("",[1]!OBCALL("",$C$7,"getVolatility",[1]!obMake("","int",AN$10),[1]!obMake("","int",$B20)),"getAverage"))</f>
        <v>#N/A</v>
      </c>
      <c r="AO20" s="79" t="e">
        <f>[1]!OBGET([1]!OBCALL("",[1]!OBCALL("",$C$7,"getVolatility",[1]!obMake("","int",AO$10),[1]!obMake("","int",$B20)),"getAverage"))</f>
        <v>#N/A</v>
      </c>
    </row>
    <row r="21" spans="2:41" ht="13.75" customHeight="1" x14ac:dyDescent="0.25">
      <c r="B21" s="34">
        <v>10</v>
      </c>
      <c r="C21" s="79" t="e">
        <f>[1]!OBGET([1]!OBCALL("",[1]!OBCALL("",$C$7,"getVolatility",[1]!obMake("","int",C$10),[1]!obMake("","int",$B21)),"getAverage"))</f>
        <v>#N/A</v>
      </c>
      <c r="D21" s="79" t="e">
        <f>[1]!OBGET([1]!OBCALL("",[1]!OBCALL("",$C$7,"getVolatility",[1]!obMake("","int",D$10),[1]!obMake("","int",$B21)),"getAverage"))</f>
        <v>#N/A</v>
      </c>
      <c r="E21" s="79" t="e">
        <f>[1]!OBGET([1]!OBCALL("",[1]!OBCALL("",$C$7,"getVolatility",[1]!obMake("","int",E$10),[1]!obMake("","int",$B21)),"getAverage"))</f>
        <v>#N/A</v>
      </c>
      <c r="F21" s="79" t="e">
        <f>[1]!OBGET([1]!OBCALL("",[1]!OBCALL("",$C$7,"getVolatility",[1]!obMake("","int",F$10),[1]!obMake("","int",$B21)),"getAverage"))</f>
        <v>#N/A</v>
      </c>
      <c r="G21" s="79" t="e">
        <f>[1]!OBGET([1]!OBCALL("",[1]!OBCALL("",$C$7,"getVolatility",[1]!obMake("","int",G$10),[1]!obMake("","int",$B21)),"getAverage"))</f>
        <v>#N/A</v>
      </c>
      <c r="H21" s="79" t="e">
        <f>[1]!OBGET([1]!OBCALL("",[1]!OBCALL("",$C$7,"getVolatility",[1]!obMake("","int",H$10),[1]!obMake("","int",$B21)),"getAverage"))</f>
        <v>#N/A</v>
      </c>
      <c r="I21" s="79" t="e">
        <f>[1]!OBGET([1]!OBCALL("",[1]!OBCALL("",$C$7,"getVolatility",[1]!obMake("","int",I$10),[1]!obMake("","int",$B21)),"getAverage"))</f>
        <v>#N/A</v>
      </c>
      <c r="J21" s="79" t="e">
        <f>[1]!OBGET([1]!OBCALL("",[1]!OBCALL("",$C$7,"getVolatility",[1]!obMake("","int",J$10),[1]!obMake("","int",$B21)),"getAverage"))</f>
        <v>#N/A</v>
      </c>
      <c r="K21" s="79" t="e">
        <f>[1]!OBGET([1]!OBCALL("",[1]!OBCALL("",$C$7,"getVolatility",[1]!obMake("","int",K$10),[1]!obMake("","int",$B21)),"getAverage"))</f>
        <v>#N/A</v>
      </c>
      <c r="L21" s="79" t="e">
        <f>[1]!OBGET([1]!OBCALL("",[1]!OBCALL("",$C$7,"getVolatility",[1]!obMake("","int",L$10),[1]!obMake("","int",$B21)),"getAverage"))</f>
        <v>#N/A</v>
      </c>
      <c r="M21" s="79" t="e">
        <f>[1]!OBGET([1]!OBCALL("",[1]!OBCALL("",$C$7,"getVolatility",[1]!obMake("","int",M$10),[1]!obMake("","int",$B21)),"getAverage"))</f>
        <v>#N/A</v>
      </c>
      <c r="N21" s="79" t="e">
        <f>[1]!OBGET([1]!OBCALL("",[1]!OBCALL("",$C$7,"getVolatility",[1]!obMake("","int",N$10),[1]!obMake("","int",$B21)),"getAverage"))</f>
        <v>#N/A</v>
      </c>
      <c r="O21" s="79" t="e">
        <f>[1]!OBGET([1]!OBCALL("",[1]!OBCALL("",$C$7,"getVolatility",[1]!obMake("","int",O$10),[1]!obMake("","int",$B21)),"getAverage"))</f>
        <v>#N/A</v>
      </c>
      <c r="P21" s="79" t="e">
        <f>[1]!OBGET([1]!OBCALL("",[1]!OBCALL("",$C$7,"getVolatility",[1]!obMake("","int",P$10),[1]!obMake("","int",$B21)),"getAverage"))</f>
        <v>#N/A</v>
      </c>
      <c r="Q21" s="79" t="e">
        <f>[1]!OBGET([1]!OBCALL("",[1]!OBCALL("",$C$7,"getVolatility",[1]!obMake("","int",Q$10),[1]!obMake("","int",$B21)),"getAverage"))</f>
        <v>#N/A</v>
      </c>
      <c r="R21" s="79" t="e">
        <f>[1]!OBGET([1]!OBCALL("",[1]!OBCALL("",$C$7,"getVolatility",[1]!obMake("","int",R$10),[1]!obMake("","int",$B21)),"getAverage"))</f>
        <v>#N/A</v>
      </c>
      <c r="S21" s="79" t="e">
        <f>[1]!OBGET([1]!OBCALL("",[1]!OBCALL("",$C$7,"getVolatility",[1]!obMake("","int",S$10),[1]!obMake("","int",$B21)),"getAverage"))</f>
        <v>#N/A</v>
      </c>
      <c r="T21" s="79" t="e">
        <f>[1]!OBGET([1]!OBCALL("",[1]!OBCALL("",$C$7,"getVolatility",[1]!obMake("","int",T$10),[1]!obMake("","int",$B21)),"getAverage"))</f>
        <v>#N/A</v>
      </c>
      <c r="U21" s="79" t="e">
        <f>[1]!OBGET([1]!OBCALL("",[1]!OBCALL("",$C$7,"getVolatility",[1]!obMake("","int",U$10),[1]!obMake("","int",$B21)),"getAverage"))</f>
        <v>#N/A</v>
      </c>
      <c r="V21" s="79" t="e">
        <f>[1]!OBGET([1]!OBCALL("",[1]!OBCALL("",$C$7,"getVolatility",[1]!obMake("","int",V$10),[1]!obMake("","int",$B21)),"getAverage"))</f>
        <v>#N/A</v>
      </c>
      <c r="W21" s="79" t="e">
        <f>[1]!OBGET([1]!OBCALL("",[1]!OBCALL("",$C$7,"getVolatility",[1]!obMake("","int",W$10),[1]!obMake("","int",$B21)),"getAverage"))</f>
        <v>#N/A</v>
      </c>
      <c r="X21" s="79" t="e">
        <f>[1]!OBGET([1]!OBCALL("",[1]!OBCALL("",$C$7,"getVolatility",[1]!obMake("","int",X$10),[1]!obMake("","int",$B21)),"getAverage"))</f>
        <v>#N/A</v>
      </c>
      <c r="Y21" s="79" t="e">
        <f>[1]!OBGET([1]!OBCALL("",[1]!OBCALL("",$C$7,"getVolatility",[1]!obMake("","int",Y$10),[1]!obMake("","int",$B21)),"getAverage"))</f>
        <v>#N/A</v>
      </c>
      <c r="Z21" s="79" t="e">
        <f>[1]!OBGET([1]!OBCALL("",[1]!OBCALL("",$C$7,"getVolatility",[1]!obMake("","int",Z$10),[1]!obMake("","int",$B21)),"getAverage"))</f>
        <v>#N/A</v>
      </c>
      <c r="AA21" s="79" t="e">
        <f>[1]!OBGET([1]!OBCALL("",[1]!OBCALL("",$C$7,"getVolatility",[1]!obMake("","int",AA$10),[1]!obMake("","int",$B21)),"getAverage"))</f>
        <v>#N/A</v>
      </c>
      <c r="AB21" s="79" t="e">
        <f>[1]!OBGET([1]!OBCALL("",[1]!OBCALL("",$C$7,"getVolatility",[1]!obMake("","int",AB$10),[1]!obMake("","int",$B21)),"getAverage"))</f>
        <v>#N/A</v>
      </c>
      <c r="AC21" s="79" t="e">
        <f>[1]!OBGET([1]!OBCALL("",[1]!OBCALL("",$C$7,"getVolatility",[1]!obMake("","int",AC$10),[1]!obMake("","int",$B21)),"getAverage"))</f>
        <v>#N/A</v>
      </c>
      <c r="AD21" s="79" t="e">
        <f>[1]!OBGET([1]!OBCALL("",[1]!OBCALL("",$C$7,"getVolatility",[1]!obMake("","int",AD$10),[1]!obMake("","int",$B21)),"getAverage"))</f>
        <v>#N/A</v>
      </c>
      <c r="AE21" s="79" t="e">
        <f>[1]!OBGET([1]!OBCALL("",[1]!OBCALL("",$C$7,"getVolatility",[1]!obMake("","int",AE$10),[1]!obMake("","int",$B21)),"getAverage"))</f>
        <v>#N/A</v>
      </c>
      <c r="AF21" s="79" t="e">
        <f>[1]!OBGET([1]!OBCALL("",[1]!OBCALL("",$C$7,"getVolatility",[1]!obMake("","int",AF$10),[1]!obMake("","int",$B21)),"getAverage"))</f>
        <v>#N/A</v>
      </c>
      <c r="AG21" s="79" t="e">
        <f>[1]!OBGET([1]!OBCALL("",[1]!OBCALL("",$C$7,"getVolatility",[1]!obMake("","int",AG$10),[1]!obMake("","int",$B21)),"getAverage"))</f>
        <v>#N/A</v>
      </c>
      <c r="AH21" s="79" t="e">
        <f>[1]!OBGET([1]!OBCALL("",[1]!OBCALL("",$C$7,"getVolatility",[1]!obMake("","int",AH$10),[1]!obMake("","int",$B21)),"getAverage"))</f>
        <v>#N/A</v>
      </c>
      <c r="AI21" s="79" t="e">
        <f>[1]!OBGET([1]!OBCALL("",[1]!OBCALL("",$C$7,"getVolatility",[1]!obMake("","int",AI$10),[1]!obMake("","int",$B21)),"getAverage"))</f>
        <v>#N/A</v>
      </c>
      <c r="AJ21" s="79" t="e">
        <f>[1]!OBGET([1]!OBCALL("",[1]!OBCALL("",$C$7,"getVolatility",[1]!obMake("","int",AJ$10),[1]!obMake("","int",$B21)),"getAverage"))</f>
        <v>#N/A</v>
      </c>
      <c r="AK21" s="79" t="e">
        <f>[1]!OBGET([1]!OBCALL("",[1]!OBCALL("",$C$7,"getVolatility",[1]!obMake("","int",AK$10),[1]!obMake("","int",$B21)),"getAverage"))</f>
        <v>#N/A</v>
      </c>
      <c r="AL21" s="79" t="e">
        <f>[1]!OBGET([1]!OBCALL("",[1]!OBCALL("",$C$7,"getVolatility",[1]!obMake("","int",AL$10),[1]!obMake("","int",$B21)),"getAverage"))</f>
        <v>#N/A</v>
      </c>
      <c r="AM21" s="79" t="e">
        <f>[1]!OBGET([1]!OBCALL("",[1]!OBCALL("",$C$7,"getVolatility",[1]!obMake("","int",AM$10),[1]!obMake("","int",$B21)),"getAverage"))</f>
        <v>#N/A</v>
      </c>
      <c r="AN21" s="79" t="e">
        <f>[1]!OBGET([1]!OBCALL("",[1]!OBCALL("",$C$7,"getVolatility",[1]!obMake("","int",AN$10),[1]!obMake("","int",$B21)),"getAverage"))</f>
        <v>#N/A</v>
      </c>
      <c r="AO21" s="79" t="e">
        <f>[1]!OBGET([1]!OBCALL("",[1]!OBCALL("",$C$7,"getVolatility",[1]!obMake("","int",AO$10),[1]!obMake("","int",$B21)),"getAverage"))</f>
        <v>#N/A</v>
      </c>
    </row>
    <row r="22" spans="2:41" ht="13.75" customHeight="1" x14ac:dyDescent="0.25">
      <c r="B22" s="34">
        <v>11</v>
      </c>
      <c r="C22" s="79" t="e">
        <f>[1]!OBGET([1]!OBCALL("",[1]!OBCALL("",$C$7,"getVolatility",[1]!obMake("","int",C$10),[1]!obMake("","int",$B22)),"getAverage"))</f>
        <v>#N/A</v>
      </c>
      <c r="D22" s="79" t="e">
        <f>[1]!OBGET([1]!OBCALL("",[1]!OBCALL("",$C$7,"getVolatility",[1]!obMake("","int",D$10),[1]!obMake("","int",$B22)),"getAverage"))</f>
        <v>#N/A</v>
      </c>
      <c r="E22" s="79" t="e">
        <f>[1]!OBGET([1]!OBCALL("",[1]!OBCALL("",$C$7,"getVolatility",[1]!obMake("","int",E$10),[1]!obMake("","int",$B22)),"getAverage"))</f>
        <v>#N/A</v>
      </c>
      <c r="F22" s="79" t="e">
        <f>[1]!OBGET([1]!OBCALL("",[1]!OBCALL("",$C$7,"getVolatility",[1]!obMake("","int",F$10),[1]!obMake("","int",$B22)),"getAverage"))</f>
        <v>#N/A</v>
      </c>
      <c r="G22" s="79" t="e">
        <f>[1]!OBGET([1]!OBCALL("",[1]!OBCALL("",$C$7,"getVolatility",[1]!obMake("","int",G$10),[1]!obMake("","int",$B22)),"getAverage"))</f>
        <v>#N/A</v>
      </c>
      <c r="H22" s="79" t="e">
        <f>[1]!OBGET([1]!OBCALL("",[1]!OBCALL("",$C$7,"getVolatility",[1]!obMake("","int",H$10),[1]!obMake("","int",$B22)),"getAverage"))</f>
        <v>#N/A</v>
      </c>
      <c r="I22" s="79" t="e">
        <f>[1]!OBGET([1]!OBCALL("",[1]!OBCALL("",$C$7,"getVolatility",[1]!obMake("","int",I$10),[1]!obMake("","int",$B22)),"getAverage"))</f>
        <v>#N/A</v>
      </c>
      <c r="J22" s="79" t="e">
        <f>[1]!OBGET([1]!OBCALL("",[1]!OBCALL("",$C$7,"getVolatility",[1]!obMake("","int",J$10),[1]!obMake("","int",$B22)),"getAverage"))</f>
        <v>#N/A</v>
      </c>
      <c r="K22" s="79" t="e">
        <f>[1]!OBGET([1]!OBCALL("",[1]!OBCALL("",$C$7,"getVolatility",[1]!obMake("","int",K$10),[1]!obMake("","int",$B22)),"getAverage"))</f>
        <v>#N/A</v>
      </c>
      <c r="L22" s="79" t="e">
        <f>[1]!OBGET([1]!OBCALL("",[1]!OBCALL("",$C$7,"getVolatility",[1]!obMake("","int",L$10),[1]!obMake("","int",$B22)),"getAverage"))</f>
        <v>#N/A</v>
      </c>
      <c r="M22" s="79" t="e">
        <f>[1]!OBGET([1]!OBCALL("",[1]!OBCALL("",$C$7,"getVolatility",[1]!obMake("","int",M$10),[1]!obMake("","int",$B22)),"getAverage"))</f>
        <v>#N/A</v>
      </c>
      <c r="N22" s="79" t="e">
        <f>[1]!OBGET([1]!OBCALL("",[1]!OBCALL("",$C$7,"getVolatility",[1]!obMake("","int",N$10),[1]!obMake("","int",$B22)),"getAverage"))</f>
        <v>#N/A</v>
      </c>
      <c r="O22" s="79" t="e">
        <f>[1]!OBGET([1]!OBCALL("",[1]!OBCALL("",$C$7,"getVolatility",[1]!obMake("","int",O$10),[1]!obMake("","int",$B22)),"getAverage"))</f>
        <v>#N/A</v>
      </c>
      <c r="P22" s="79" t="e">
        <f>[1]!OBGET([1]!OBCALL("",[1]!OBCALL("",$C$7,"getVolatility",[1]!obMake("","int",P$10),[1]!obMake("","int",$B22)),"getAverage"))</f>
        <v>#N/A</v>
      </c>
      <c r="Q22" s="79" t="e">
        <f>[1]!OBGET([1]!OBCALL("",[1]!OBCALL("",$C$7,"getVolatility",[1]!obMake("","int",Q$10),[1]!obMake("","int",$B22)),"getAverage"))</f>
        <v>#N/A</v>
      </c>
      <c r="R22" s="79" t="e">
        <f>[1]!OBGET([1]!OBCALL("",[1]!OBCALL("",$C$7,"getVolatility",[1]!obMake("","int",R$10),[1]!obMake("","int",$B22)),"getAverage"))</f>
        <v>#N/A</v>
      </c>
      <c r="S22" s="79" t="e">
        <f>[1]!OBGET([1]!OBCALL("",[1]!OBCALL("",$C$7,"getVolatility",[1]!obMake("","int",S$10),[1]!obMake("","int",$B22)),"getAverage"))</f>
        <v>#N/A</v>
      </c>
      <c r="T22" s="79" t="e">
        <f>[1]!OBGET([1]!OBCALL("",[1]!OBCALL("",$C$7,"getVolatility",[1]!obMake("","int",T$10),[1]!obMake("","int",$B22)),"getAverage"))</f>
        <v>#N/A</v>
      </c>
      <c r="U22" s="79" t="e">
        <f>[1]!OBGET([1]!OBCALL("",[1]!OBCALL("",$C$7,"getVolatility",[1]!obMake("","int",U$10),[1]!obMake("","int",$B22)),"getAverage"))</f>
        <v>#N/A</v>
      </c>
      <c r="V22" s="79" t="e">
        <f>[1]!OBGET([1]!OBCALL("",[1]!OBCALL("",$C$7,"getVolatility",[1]!obMake("","int",V$10),[1]!obMake("","int",$B22)),"getAverage"))</f>
        <v>#N/A</v>
      </c>
      <c r="W22" s="79" t="e">
        <f>[1]!OBGET([1]!OBCALL("",[1]!OBCALL("",$C$7,"getVolatility",[1]!obMake("","int",W$10),[1]!obMake("","int",$B22)),"getAverage"))</f>
        <v>#N/A</v>
      </c>
      <c r="X22" s="79" t="e">
        <f>[1]!OBGET([1]!OBCALL("",[1]!OBCALL("",$C$7,"getVolatility",[1]!obMake("","int",X$10),[1]!obMake("","int",$B22)),"getAverage"))</f>
        <v>#N/A</v>
      </c>
      <c r="Y22" s="79" t="e">
        <f>[1]!OBGET([1]!OBCALL("",[1]!OBCALL("",$C$7,"getVolatility",[1]!obMake("","int",Y$10),[1]!obMake("","int",$B22)),"getAverage"))</f>
        <v>#N/A</v>
      </c>
      <c r="Z22" s="79" t="e">
        <f>[1]!OBGET([1]!OBCALL("",[1]!OBCALL("",$C$7,"getVolatility",[1]!obMake("","int",Z$10),[1]!obMake("","int",$B22)),"getAverage"))</f>
        <v>#N/A</v>
      </c>
      <c r="AA22" s="79" t="e">
        <f>[1]!OBGET([1]!OBCALL("",[1]!OBCALL("",$C$7,"getVolatility",[1]!obMake("","int",AA$10),[1]!obMake("","int",$B22)),"getAverage"))</f>
        <v>#N/A</v>
      </c>
      <c r="AB22" s="79" t="e">
        <f>[1]!OBGET([1]!OBCALL("",[1]!OBCALL("",$C$7,"getVolatility",[1]!obMake("","int",AB$10),[1]!obMake("","int",$B22)),"getAverage"))</f>
        <v>#N/A</v>
      </c>
      <c r="AC22" s="79" t="e">
        <f>[1]!OBGET([1]!OBCALL("",[1]!OBCALL("",$C$7,"getVolatility",[1]!obMake("","int",AC$10),[1]!obMake("","int",$B22)),"getAverage"))</f>
        <v>#N/A</v>
      </c>
      <c r="AD22" s="79" t="e">
        <f>[1]!OBGET([1]!OBCALL("",[1]!OBCALL("",$C$7,"getVolatility",[1]!obMake("","int",AD$10),[1]!obMake("","int",$B22)),"getAverage"))</f>
        <v>#N/A</v>
      </c>
      <c r="AE22" s="79" t="e">
        <f>[1]!OBGET([1]!OBCALL("",[1]!OBCALL("",$C$7,"getVolatility",[1]!obMake("","int",AE$10),[1]!obMake("","int",$B22)),"getAverage"))</f>
        <v>#N/A</v>
      </c>
      <c r="AF22" s="79" t="e">
        <f>[1]!OBGET([1]!OBCALL("",[1]!OBCALL("",$C$7,"getVolatility",[1]!obMake("","int",AF$10),[1]!obMake("","int",$B22)),"getAverage"))</f>
        <v>#N/A</v>
      </c>
      <c r="AG22" s="79" t="e">
        <f>[1]!OBGET([1]!OBCALL("",[1]!OBCALL("",$C$7,"getVolatility",[1]!obMake("","int",AG$10),[1]!obMake("","int",$B22)),"getAverage"))</f>
        <v>#N/A</v>
      </c>
      <c r="AH22" s="79" t="e">
        <f>[1]!OBGET([1]!OBCALL("",[1]!OBCALL("",$C$7,"getVolatility",[1]!obMake("","int",AH$10),[1]!obMake("","int",$B22)),"getAverage"))</f>
        <v>#N/A</v>
      </c>
      <c r="AI22" s="79" t="e">
        <f>[1]!OBGET([1]!OBCALL("",[1]!OBCALL("",$C$7,"getVolatility",[1]!obMake("","int",AI$10),[1]!obMake("","int",$B22)),"getAverage"))</f>
        <v>#N/A</v>
      </c>
      <c r="AJ22" s="79" t="e">
        <f>[1]!OBGET([1]!OBCALL("",[1]!OBCALL("",$C$7,"getVolatility",[1]!obMake("","int",AJ$10),[1]!obMake("","int",$B22)),"getAverage"))</f>
        <v>#N/A</v>
      </c>
      <c r="AK22" s="79" t="e">
        <f>[1]!OBGET([1]!OBCALL("",[1]!OBCALL("",$C$7,"getVolatility",[1]!obMake("","int",AK$10),[1]!obMake("","int",$B22)),"getAverage"))</f>
        <v>#N/A</v>
      </c>
      <c r="AL22" s="79" t="e">
        <f>[1]!OBGET([1]!OBCALL("",[1]!OBCALL("",$C$7,"getVolatility",[1]!obMake("","int",AL$10),[1]!obMake("","int",$B22)),"getAverage"))</f>
        <v>#N/A</v>
      </c>
      <c r="AM22" s="79" t="e">
        <f>[1]!OBGET([1]!OBCALL("",[1]!OBCALL("",$C$7,"getVolatility",[1]!obMake("","int",AM$10),[1]!obMake("","int",$B22)),"getAverage"))</f>
        <v>#N/A</v>
      </c>
      <c r="AN22" s="79" t="e">
        <f>[1]!OBGET([1]!OBCALL("",[1]!OBCALL("",$C$7,"getVolatility",[1]!obMake("","int",AN$10),[1]!obMake("","int",$B22)),"getAverage"))</f>
        <v>#N/A</v>
      </c>
      <c r="AO22" s="79" t="e">
        <f>[1]!OBGET([1]!OBCALL("",[1]!OBCALL("",$C$7,"getVolatility",[1]!obMake("","int",AO$10),[1]!obMake("","int",$B22)),"getAverage"))</f>
        <v>#N/A</v>
      </c>
    </row>
    <row r="23" spans="2:41" ht="13.75" customHeight="1" x14ac:dyDescent="0.25">
      <c r="B23" s="34">
        <v>12</v>
      </c>
      <c r="C23" s="79" t="e">
        <f>[1]!OBGET([1]!OBCALL("",[1]!OBCALL("",$C$7,"getVolatility",[1]!obMake("","int",C$10),[1]!obMake("","int",$B23)),"getAverage"))</f>
        <v>#N/A</v>
      </c>
      <c r="D23" s="79" t="e">
        <f>[1]!OBGET([1]!OBCALL("",[1]!OBCALL("",$C$7,"getVolatility",[1]!obMake("","int",D$10),[1]!obMake("","int",$B23)),"getAverage"))</f>
        <v>#N/A</v>
      </c>
      <c r="E23" s="79" t="e">
        <f>[1]!OBGET([1]!OBCALL("",[1]!OBCALL("",$C$7,"getVolatility",[1]!obMake("","int",E$10),[1]!obMake("","int",$B23)),"getAverage"))</f>
        <v>#N/A</v>
      </c>
      <c r="F23" s="79" t="e">
        <f>[1]!OBGET([1]!OBCALL("",[1]!OBCALL("",$C$7,"getVolatility",[1]!obMake("","int",F$10),[1]!obMake("","int",$B23)),"getAverage"))</f>
        <v>#N/A</v>
      </c>
      <c r="G23" s="79" t="e">
        <f>[1]!OBGET([1]!OBCALL("",[1]!OBCALL("",$C$7,"getVolatility",[1]!obMake("","int",G$10),[1]!obMake("","int",$B23)),"getAverage"))</f>
        <v>#N/A</v>
      </c>
      <c r="H23" s="79" t="e">
        <f>[1]!OBGET([1]!OBCALL("",[1]!OBCALL("",$C$7,"getVolatility",[1]!obMake("","int",H$10),[1]!obMake("","int",$B23)),"getAverage"))</f>
        <v>#N/A</v>
      </c>
      <c r="I23" s="79" t="e">
        <f>[1]!OBGET([1]!OBCALL("",[1]!OBCALL("",$C$7,"getVolatility",[1]!obMake("","int",I$10),[1]!obMake("","int",$B23)),"getAverage"))</f>
        <v>#N/A</v>
      </c>
      <c r="J23" s="79" t="e">
        <f>[1]!OBGET([1]!OBCALL("",[1]!OBCALL("",$C$7,"getVolatility",[1]!obMake("","int",J$10),[1]!obMake("","int",$B23)),"getAverage"))</f>
        <v>#N/A</v>
      </c>
      <c r="K23" s="79" t="e">
        <f>[1]!OBGET([1]!OBCALL("",[1]!OBCALL("",$C$7,"getVolatility",[1]!obMake("","int",K$10),[1]!obMake("","int",$B23)),"getAverage"))</f>
        <v>#N/A</v>
      </c>
      <c r="L23" s="79" t="e">
        <f>[1]!OBGET([1]!OBCALL("",[1]!OBCALL("",$C$7,"getVolatility",[1]!obMake("","int",L$10),[1]!obMake("","int",$B23)),"getAverage"))</f>
        <v>#N/A</v>
      </c>
      <c r="M23" s="79" t="e">
        <f>[1]!OBGET([1]!OBCALL("",[1]!OBCALL("",$C$7,"getVolatility",[1]!obMake("","int",M$10),[1]!obMake("","int",$B23)),"getAverage"))</f>
        <v>#N/A</v>
      </c>
      <c r="N23" s="79" t="e">
        <f>[1]!OBGET([1]!OBCALL("",[1]!OBCALL("",$C$7,"getVolatility",[1]!obMake("","int",N$10),[1]!obMake("","int",$B23)),"getAverage"))</f>
        <v>#N/A</v>
      </c>
      <c r="O23" s="79" t="e">
        <f>[1]!OBGET([1]!OBCALL("",[1]!OBCALL("",$C$7,"getVolatility",[1]!obMake("","int",O$10),[1]!obMake("","int",$B23)),"getAverage"))</f>
        <v>#N/A</v>
      </c>
      <c r="P23" s="79" t="e">
        <f>[1]!OBGET([1]!OBCALL("",[1]!OBCALL("",$C$7,"getVolatility",[1]!obMake("","int",P$10),[1]!obMake("","int",$B23)),"getAverage"))</f>
        <v>#N/A</v>
      </c>
      <c r="Q23" s="79" t="e">
        <f>[1]!OBGET([1]!OBCALL("",[1]!OBCALL("",$C$7,"getVolatility",[1]!obMake("","int",Q$10),[1]!obMake("","int",$B23)),"getAverage"))</f>
        <v>#N/A</v>
      </c>
      <c r="R23" s="79" t="e">
        <f>[1]!OBGET([1]!OBCALL("",[1]!OBCALL("",$C$7,"getVolatility",[1]!obMake("","int",R$10),[1]!obMake("","int",$B23)),"getAverage"))</f>
        <v>#N/A</v>
      </c>
      <c r="S23" s="79" t="e">
        <f>[1]!OBGET([1]!OBCALL("",[1]!OBCALL("",$C$7,"getVolatility",[1]!obMake("","int",S$10),[1]!obMake("","int",$B23)),"getAverage"))</f>
        <v>#N/A</v>
      </c>
      <c r="T23" s="79" t="e">
        <f>[1]!OBGET([1]!OBCALL("",[1]!OBCALL("",$C$7,"getVolatility",[1]!obMake("","int",T$10),[1]!obMake("","int",$B23)),"getAverage"))</f>
        <v>#N/A</v>
      </c>
      <c r="U23" s="79" t="e">
        <f>[1]!OBGET([1]!OBCALL("",[1]!OBCALL("",$C$7,"getVolatility",[1]!obMake("","int",U$10),[1]!obMake("","int",$B23)),"getAverage"))</f>
        <v>#N/A</v>
      </c>
      <c r="V23" s="79" t="e">
        <f>[1]!OBGET([1]!OBCALL("",[1]!OBCALL("",$C$7,"getVolatility",[1]!obMake("","int",V$10),[1]!obMake("","int",$B23)),"getAverage"))</f>
        <v>#N/A</v>
      </c>
      <c r="W23" s="79" t="e">
        <f>[1]!OBGET([1]!OBCALL("",[1]!OBCALL("",$C$7,"getVolatility",[1]!obMake("","int",W$10),[1]!obMake("","int",$B23)),"getAverage"))</f>
        <v>#N/A</v>
      </c>
      <c r="X23" s="79" t="e">
        <f>[1]!OBGET([1]!OBCALL("",[1]!OBCALL("",$C$7,"getVolatility",[1]!obMake("","int",X$10),[1]!obMake("","int",$B23)),"getAverage"))</f>
        <v>#N/A</v>
      </c>
      <c r="Y23" s="79" t="e">
        <f>[1]!OBGET([1]!OBCALL("",[1]!OBCALL("",$C$7,"getVolatility",[1]!obMake("","int",Y$10),[1]!obMake("","int",$B23)),"getAverage"))</f>
        <v>#N/A</v>
      </c>
      <c r="Z23" s="79" t="e">
        <f>[1]!OBGET([1]!OBCALL("",[1]!OBCALL("",$C$7,"getVolatility",[1]!obMake("","int",Z$10),[1]!obMake("","int",$B23)),"getAverage"))</f>
        <v>#N/A</v>
      </c>
      <c r="AA23" s="79" t="e">
        <f>[1]!OBGET([1]!OBCALL("",[1]!OBCALL("",$C$7,"getVolatility",[1]!obMake("","int",AA$10),[1]!obMake("","int",$B23)),"getAverage"))</f>
        <v>#N/A</v>
      </c>
      <c r="AB23" s="79" t="e">
        <f>[1]!OBGET([1]!OBCALL("",[1]!OBCALL("",$C$7,"getVolatility",[1]!obMake("","int",AB$10),[1]!obMake("","int",$B23)),"getAverage"))</f>
        <v>#N/A</v>
      </c>
      <c r="AC23" s="79" t="e">
        <f>[1]!OBGET([1]!OBCALL("",[1]!OBCALL("",$C$7,"getVolatility",[1]!obMake("","int",AC$10),[1]!obMake("","int",$B23)),"getAverage"))</f>
        <v>#N/A</v>
      </c>
      <c r="AD23" s="79" t="e">
        <f>[1]!OBGET([1]!OBCALL("",[1]!OBCALL("",$C$7,"getVolatility",[1]!obMake("","int",AD$10),[1]!obMake("","int",$B23)),"getAverage"))</f>
        <v>#N/A</v>
      </c>
      <c r="AE23" s="79" t="e">
        <f>[1]!OBGET([1]!OBCALL("",[1]!OBCALL("",$C$7,"getVolatility",[1]!obMake("","int",AE$10),[1]!obMake("","int",$B23)),"getAverage"))</f>
        <v>#N/A</v>
      </c>
      <c r="AF23" s="79" t="e">
        <f>[1]!OBGET([1]!OBCALL("",[1]!OBCALL("",$C$7,"getVolatility",[1]!obMake("","int",AF$10),[1]!obMake("","int",$B23)),"getAverage"))</f>
        <v>#N/A</v>
      </c>
      <c r="AG23" s="79" t="e">
        <f>[1]!OBGET([1]!OBCALL("",[1]!OBCALL("",$C$7,"getVolatility",[1]!obMake("","int",AG$10),[1]!obMake("","int",$B23)),"getAverage"))</f>
        <v>#N/A</v>
      </c>
      <c r="AH23" s="79" t="e">
        <f>[1]!OBGET([1]!OBCALL("",[1]!OBCALL("",$C$7,"getVolatility",[1]!obMake("","int",AH$10),[1]!obMake("","int",$B23)),"getAverage"))</f>
        <v>#N/A</v>
      </c>
      <c r="AI23" s="79" t="e">
        <f>[1]!OBGET([1]!OBCALL("",[1]!OBCALL("",$C$7,"getVolatility",[1]!obMake("","int",AI$10),[1]!obMake("","int",$B23)),"getAverage"))</f>
        <v>#N/A</v>
      </c>
      <c r="AJ23" s="79" t="e">
        <f>[1]!OBGET([1]!OBCALL("",[1]!OBCALL("",$C$7,"getVolatility",[1]!obMake("","int",AJ$10),[1]!obMake("","int",$B23)),"getAverage"))</f>
        <v>#N/A</v>
      </c>
      <c r="AK23" s="79" t="e">
        <f>[1]!OBGET([1]!OBCALL("",[1]!OBCALL("",$C$7,"getVolatility",[1]!obMake("","int",AK$10),[1]!obMake("","int",$B23)),"getAverage"))</f>
        <v>#N/A</v>
      </c>
      <c r="AL23" s="79" t="e">
        <f>[1]!OBGET([1]!OBCALL("",[1]!OBCALL("",$C$7,"getVolatility",[1]!obMake("","int",AL$10),[1]!obMake("","int",$B23)),"getAverage"))</f>
        <v>#N/A</v>
      </c>
      <c r="AM23" s="79" t="e">
        <f>[1]!OBGET([1]!OBCALL("",[1]!OBCALL("",$C$7,"getVolatility",[1]!obMake("","int",AM$10),[1]!obMake("","int",$B23)),"getAverage"))</f>
        <v>#N/A</v>
      </c>
      <c r="AN23" s="79" t="e">
        <f>[1]!OBGET([1]!OBCALL("",[1]!OBCALL("",$C$7,"getVolatility",[1]!obMake("","int",AN$10),[1]!obMake("","int",$B23)),"getAverage"))</f>
        <v>#N/A</v>
      </c>
      <c r="AO23" s="79" t="e">
        <f>[1]!OBGET([1]!OBCALL("",[1]!OBCALL("",$C$7,"getVolatility",[1]!obMake("","int",AO$10),[1]!obMake("","int",$B23)),"getAverage"))</f>
        <v>#N/A</v>
      </c>
    </row>
    <row r="24" spans="2:41" ht="13.75" customHeight="1" x14ac:dyDescent="0.25">
      <c r="B24" s="34">
        <v>13</v>
      </c>
      <c r="C24" s="79" t="e">
        <f>[1]!OBGET([1]!OBCALL("",[1]!OBCALL("",$C$7,"getVolatility",[1]!obMake("","int",C$10),[1]!obMake("","int",$B24)),"getAverage"))</f>
        <v>#N/A</v>
      </c>
      <c r="D24" s="79" t="e">
        <f>[1]!OBGET([1]!OBCALL("",[1]!OBCALL("",$C$7,"getVolatility",[1]!obMake("","int",D$10),[1]!obMake("","int",$B24)),"getAverage"))</f>
        <v>#N/A</v>
      </c>
      <c r="E24" s="79" t="e">
        <f>[1]!OBGET([1]!OBCALL("",[1]!OBCALL("",$C$7,"getVolatility",[1]!obMake("","int",E$10),[1]!obMake("","int",$B24)),"getAverage"))</f>
        <v>#N/A</v>
      </c>
      <c r="F24" s="79" t="e">
        <f>[1]!OBGET([1]!OBCALL("",[1]!OBCALL("",$C$7,"getVolatility",[1]!obMake("","int",F$10),[1]!obMake("","int",$B24)),"getAverage"))</f>
        <v>#N/A</v>
      </c>
      <c r="G24" s="79" t="e">
        <f>[1]!OBGET([1]!OBCALL("",[1]!OBCALL("",$C$7,"getVolatility",[1]!obMake("","int",G$10),[1]!obMake("","int",$B24)),"getAverage"))</f>
        <v>#N/A</v>
      </c>
      <c r="H24" s="79" t="e">
        <f>[1]!OBGET([1]!OBCALL("",[1]!OBCALL("",$C$7,"getVolatility",[1]!obMake("","int",H$10),[1]!obMake("","int",$B24)),"getAverage"))</f>
        <v>#N/A</v>
      </c>
      <c r="I24" s="79" t="e">
        <f>[1]!OBGET([1]!OBCALL("",[1]!OBCALL("",$C$7,"getVolatility",[1]!obMake("","int",I$10),[1]!obMake("","int",$B24)),"getAverage"))</f>
        <v>#N/A</v>
      </c>
      <c r="J24" s="79" t="e">
        <f>[1]!OBGET([1]!OBCALL("",[1]!OBCALL("",$C$7,"getVolatility",[1]!obMake("","int",J$10),[1]!obMake("","int",$B24)),"getAverage"))</f>
        <v>#N/A</v>
      </c>
      <c r="K24" s="79" t="e">
        <f>[1]!OBGET([1]!OBCALL("",[1]!OBCALL("",$C$7,"getVolatility",[1]!obMake("","int",K$10),[1]!obMake("","int",$B24)),"getAverage"))</f>
        <v>#N/A</v>
      </c>
      <c r="L24" s="79" t="e">
        <f>[1]!OBGET([1]!OBCALL("",[1]!OBCALL("",$C$7,"getVolatility",[1]!obMake("","int",L$10),[1]!obMake("","int",$B24)),"getAverage"))</f>
        <v>#N/A</v>
      </c>
      <c r="M24" s="79" t="e">
        <f>[1]!OBGET([1]!OBCALL("",[1]!OBCALL("",$C$7,"getVolatility",[1]!obMake("","int",M$10),[1]!obMake("","int",$B24)),"getAverage"))</f>
        <v>#N/A</v>
      </c>
      <c r="N24" s="79" t="e">
        <f>[1]!OBGET([1]!OBCALL("",[1]!OBCALL("",$C$7,"getVolatility",[1]!obMake("","int",N$10),[1]!obMake("","int",$B24)),"getAverage"))</f>
        <v>#N/A</v>
      </c>
      <c r="O24" s="79" t="e">
        <f>[1]!OBGET([1]!OBCALL("",[1]!OBCALL("",$C$7,"getVolatility",[1]!obMake("","int",O$10),[1]!obMake("","int",$B24)),"getAverage"))</f>
        <v>#N/A</v>
      </c>
      <c r="P24" s="79" t="e">
        <f>[1]!OBGET([1]!OBCALL("",[1]!OBCALL("",$C$7,"getVolatility",[1]!obMake("","int",P$10),[1]!obMake("","int",$B24)),"getAverage"))</f>
        <v>#N/A</v>
      </c>
      <c r="Q24" s="79" t="e">
        <f>[1]!OBGET([1]!OBCALL("",[1]!OBCALL("",$C$7,"getVolatility",[1]!obMake("","int",Q$10),[1]!obMake("","int",$B24)),"getAverage"))</f>
        <v>#N/A</v>
      </c>
      <c r="R24" s="79" t="e">
        <f>[1]!OBGET([1]!OBCALL("",[1]!OBCALL("",$C$7,"getVolatility",[1]!obMake("","int",R$10),[1]!obMake("","int",$B24)),"getAverage"))</f>
        <v>#N/A</v>
      </c>
      <c r="S24" s="79" t="e">
        <f>[1]!OBGET([1]!OBCALL("",[1]!OBCALL("",$C$7,"getVolatility",[1]!obMake("","int",S$10),[1]!obMake("","int",$B24)),"getAverage"))</f>
        <v>#N/A</v>
      </c>
      <c r="T24" s="79" t="e">
        <f>[1]!OBGET([1]!OBCALL("",[1]!OBCALL("",$C$7,"getVolatility",[1]!obMake("","int",T$10),[1]!obMake("","int",$B24)),"getAverage"))</f>
        <v>#N/A</v>
      </c>
      <c r="U24" s="79" t="e">
        <f>[1]!OBGET([1]!OBCALL("",[1]!OBCALL("",$C$7,"getVolatility",[1]!obMake("","int",U$10),[1]!obMake("","int",$B24)),"getAverage"))</f>
        <v>#N/A</v>
      </c>
      <c r="V24" s="79" t="e">
        <f>[1]!OBGET([1]!OBCALL("",[1]!OBCALL("",$C$7,"getVolatility",[1]!obMake("","int",V$10),[1]!obMake("","int",$B24)),"getAverage"))</f>
        <v>#N/A</v>
      </c>
      <c r="W24" s="79" t="e">
        <f>[1]!OBGET([1]!OBCALL("",[1]!OBCALL("",$C$7,"getVolatility",[1]!obMake("","int",W$10),[1]!obMake("","int",$B24)),"getAverage"))</f>
        <v>#N/A</v>
      </c>
      <c r="X24" s="79" t="e">
        <f>[1]!OBGET([1]!OBCALL("",[1]!OBCALL("",$C$7,"getVolatility",[1]!obMake("","int",X$10),[1]!obMake("","int",$B24)),"getAverage"))</f>
        <v>#N/A</v>
      </c>
      <c r="Y24" s="79" t="e">
        <f>[1]!OBGET([1]!OBCALL("",[1]!OBCALL("",$C$7,"getVolatility",[1]!obMake("","int",Y$10),[1]!obMake("","int",$B24)),"getAverage"))</f>
        <v>#N/A</v>
      </c>
      <c r="Z24" s="79" t="e">
        <f>[1]!OBGET([1]!OBCALL("",[1]!OBCALL("",$C$7,"getVolatility",[1]!obMake("","int",Z$10),[1]!obMake("","int",$B24)),"getAverage"))</f>
        <v>#N/A</v>
      </c>
      <c r="AA24" s="79" t="e">
        <f>[1]!OBGET([1]!OBCALL("",[1]!OBCALL("",$C$7,"getVolatility",[1]!obMake("","int",AA$10),[1]!obMake("","int",$B24)),"getAverage"))</f>
        <v>#N/A</v>
      </c>
      <c r="AB24" s="79" t="e">
        <f>[1]!OBGET([1]!OBCALL("",[1]!OBCALL("",$C$7,"getVolatility",[1]!obMake("","int",AB$10),[1]!obMake("","int",$B24)),"getAverage"))</f>
        <v>#N/A</v>
      </c>
      <c r="AC24" s="79" t="e">
        <f>[1]!OBGET([1]!OBCALL("",[1]!OBCALL("",$C$7,"getVolatility",[1]!obMake("","int",AC$10),[1]!obMake("","int",$B24)),"getAverage"))</f>
        <v>#N/A</v>
      </c>
      <c r="AD24" s="79" t="e">
        <f>[1]!OBGET([1]!OBCALL("",[1]!OBCALL("",$C$7,"getVolatility",[1]!obMake("","int",AD$10),[1]!obMake("","int",$B24)),"getAverage"))</f>
        <v>#N/A</v>
      </c>
      <c r="AE24" s="79" t="e">
        <f>[1]!OBGET([1]!OBCALL("",[1]!OBCALL("",$C$7,"getVolatility",[1]!obMake("","int",AE$10),[1]!obMake("","int",$B24)),"getAverage"))</f>
        <v>#N/A</v>
      </c>
      <c r="AF24" s="79" t="e">
        <f>[1]!OBGET([1]!OBCALL("",[1]!OBCALL("",$C$7,"getVolatility",[1]!obMake("","int",AF$10),[1]!obMake("","int",$B24)),"getAverage"))</f>
        <v>#N/A</v>
      </c>
      <c r="AG24" s="79" t="e">
        <f>[1]!OBGET([1]!OBCALL("",[1]!OBCALL("",$C$7,"getVolatility",[1]!obMake("","int",AG$10),[1]!obMake("","int",$B24)),"getAverage"))</f>
        <v>#N/A</v>
      </c>
      <c r="AH24" s="79" t="e">
        <f>[1]!OBGET([1]!OBCALL("",[1]!OBCALL("",$C$7,"getVolatility",[1]!obMake("","int",AH$10),[1]!obMake("","int",$B24)),"getAverage"))</f>
        <v>#N/A</v>
      </c>
      <c r="AI24" s="79" t="e">
        <f>[1]!OBGET([1]!OBCALL("",[1]!OBCALL("",$C$7,"getVolatility",[1]!obMake("","int",AI$10),[1]!obMake("","int",$B24)),"getAverage"))</f>
        <v>#N/A</v>
      </c>
      <c r="AJ24" s="79" t="e">
        <f>[1]!OBGET([1]!OBCALL("",[1]!OBCALL("",$C$7,"getVolatility",[1]!obMake("","int",AJ$10),[1]!obMake("","int",$B24)),"getAverage"))</f>
        <v>#N/A</v>
      </c>
      <c r="AK24" s="79" t="e">
        <f>[1]!OBGET([1]!OBCALL("",[1]!OBCALL("",$C$7,"getVolatility",[1]!obMake("","int",AK$10),[1]!obMake("","int",$B24)),"getAverage"))</f>
        <v>#N/A</v>
      </c>
      <c r="AL24" s="79" t="e">
        <f>[1]!OBGET([1]!OBCALL("",[1]!OBCALL("",$C$7,"getVolatility",[1]!obMake("","int",AL$10),[1]!obMake("","int",$B24)),"getAverage"))</f>
        <v>#N/A</v>
      </c>
      <c r="AM24" s="79" t="e">
        <f>[1]!OBGET([1]!OBCALL("",[1]!OBCALL("",$C$7,"getVolatility",[1]!obMake("","int",AM$10),[1]!obMake("","int",$B24)),"getAverage"))</f>
        <v>#N/A</v>
      </c>
      <c r="AN24" s="79" t="e">
        <f>[1]!OBGET([1]!OBCALL("",[1]!OBCALL("",$C$7,"getVolatility",[1]!obMake("","int",AN$10),[1]!obMake("","int",$B24)),"getAverage"))</f>
        <v>#N/A</v>
      </c>
      <c r="AO24" s="79" t="e">
        <f>[1]!OBGET([1]!OBCALL("",[1]!OBCALL("",$C$7,"getVolatility",[1]!obMake("","int",AO$10),[1]!obMake("","int",$B24)),"getAverage"))</f>
        <v>#N/A</v>
      </c>
    </row>
    <row r="25" spans="2:41" ht="13.75" customHeight="1" x14ac:dyDescent="0.25">
      <c r="B25" s="34">
        <v>14</v>
      </c>
      <c r="C25" s="79" t="e">
        <f>[1]!OBGET([1]!OBCALL("",[1]!OBCALL("",$C$7,"getVolatility",[1]!obMake("","int",C$10),[1]!obMake("","int",$B25)),"getAverage"))</f>
        <v>#N/A</v>
      </c>
      <c r="D25" s="79" t="e">
        <f>[1]!OBGET([1]!OBCALL("",[1]!OBCALL("",$C$7,"getVolatility",[1]!obMake("","int",D$10),[1]!obMake("","int",$B25)),"getAverage"))</f>
        <v>#N/A</v>
      </c>
      <c r="E25" s="79" t="e">
        <f>[1]!OBGET([1]!OBCALL("",[1]!OBCALL("",$C$7,"getVolatility",[1]!obMake("","int",E$10),[1]!obMake("","int",$B25)),"getAverage"))</f>
        <v>#N/A</v>
      </c>
      <c r="F25" s="79" t="e">
        <f>[1]!OBGET([1]!OBCALL("",[1]!OBCALL("",$C$7,"getVolatility",[1]!obMake("","int",F$10),[1]!obMake("","int",$B25)),"getAverage"))</f>
        <v>#N/A</v>
      </c>
      <c r="G25" s="79" t="e">
        <f>[1]!OBGET([1]!OBCALL("",[1]!OBCALL("",$C$7,"getVolatility",[1]!obMake("","int",G$10),[1]!obMake("","int",$B25)),"getAverage"))</f>
        <v>#N/A</v>
      </c>
      <c r="H25" s="79" t="e">
        <f>[1]!OBGET([1]!OBCALL("",[1]!OBCALL("",$C$7,"getVolatility",[1]!obMake("","int",H$10),[1]!obMake("","int",$B25)),"getAverage"))</f>
        <v>#N/A</v>
      </c>
      <c r="I25" s="79" t="e">
        <f>[1]!OBGET([1]!OBCALL("",[1]!OBCALL("",$C$7,"getVolatility",[1]!obMake("","int",I$10),[1]!obMake("","int",$B25)),"getAverage"))</f>
        <v>#N/A</v>
      </c>
      <c r="J25" s="79" t="e">
        <f>[1]!OBGET([1]!OBCALL("",[1]!OBCALL("",$C$7,"getVolatility",[1]!obMake("","int",J$10),[1]!obMake("","int",$B25)),"getAverage"))</f>
        <v>#N/A</v>
      </c>
      <c r="K25" s="79" t="e">
        <f>[1]!OBGET([1]!OBCALL("",[1]!OBCALL("",$C$7,"getVolatility",[1]!obMake("","int",K$10),[1]!obMake("","int",$B25)),"getAverage"))</f>
        <v>#N/A</v>
      </c>
      <c r="L25" s="79" t="e">
        <f>[1]!OBGET([1]!OBCALL("",[1]!OBCALL("",$C$7,"getVolatility",[1]!obMake("","int",L$10),[1]!obMake("","int",$B25)),"getAverage"))</f>
        <v>#N/A</v>
      </c>
      <c r="M25" s="79" t="e">
        <f>[1]!OBGET([1]!OBCALL("",[1]!OBCALL("",$C$7,"getVolatility",[1]!obMake("","int",M$10),[1]!obMake("","int",$B25)),"getAverage"))</f>
        <v>#N/A</v>
      </c>
      <c r="N25" s="79" t="e">
        <f>[1]!OBGET([1]!OBCALL("",[1]!OBCALL("",$C$7,"getVolatility",[1]!obMake("","int",N$10),[1]!obMake("","int",$B25)),"getAverage"))</f>
        <v>#N/A</v>
      </c>
      <c r="O25" s="79" t="e">
        <f>[1]!OBGET([1]!OBCALL("",[1]!OBCALL("",$C$7,"getVolatility",[1]!obMake("","int",O$10),[1]!obMake("","int",$B25)),"getAverage"))</f>
        <v>#N/A</v>
      </c>
      <c r="P25" s="79" t="e">
        <f>[1]!OBGET([1]!OBCALL("",[1]!OBCALL("",$C$7,"getVolatility",[1]!obMake("","int",P$10),[1]!obMake("","int",$B25)),"getAverage"))</f>
        <v>#N/A</v>
      </c>
      <c r="Q25" s="79" t="e">
        <f>[1]!OBGET([1]!OBCALL("",[1]!OBCALL("",$C$7,"getVolatility",[1]!obMake("","int",Q$10),[1]!obMake("","int",$B25)),"getAverage"))</f>
        <v>#N/A</v>
      </c>
      <c r="R25" s="79" t="e">
        <f>[1]!OBGET([1]!OBCALL("",[1]!OBCALL("",$C$7,"getVolatility",[1]!obMake("","int",R$10),[1]!obMake("","int",$B25)),"getAverage"))</f>
        <v>#N/A</v>
      </c>
      <c r="S25" s="79" t="e">
        <f>[1]!OBGET([1]!OBCALL("",[1]!OBCALL("",$C$7,"getVolatility",[1]!obMake("","int",S$10),[1]!obMake("","int",$B25)),"getAverage"))</f>
        <v>#N/A</v>
      </c>
      <c r="T25" s="79" t="e">
        <f>[1]!OBGET([1]!OBCALL("",[1]!OBCALL("",$C$7,"getVolatility",[1]!obMake("","int",T$10),[1]!obMake("","int",$B25)),"getAverage"))</f>
        <v>#N/A</v>
      </c>
      <c r="U25" s="79" t="e">
        <f>[1]!OBGET([1]!OBCALL("",[1]!OBCALL("",$C$7,"getVolatility",[1]!obMake("","int",U$10),[1]!obMake("","int",$B25)),"getAverage"))</f>
        <v>#N/A</v>
      </c>
      <c r="V25" s="79" t="e">
        <f>[1]!OBGET([1]!OBCALL("",[1]!OBCALL("",$C$7,"getVolatility",[1]!obMake("","int",V$10),[1]!obMake("","int",$B25)),"getAverage"))</f>
        <v>#N/A</v>
      </c>
      <c r="W25" s="79" t="e">
        <f>[1]!OBGET([1]!OBCALL("",[1]!OBCALL("",$C$7,"getVolatility",[1]!obMake("","int",W$10),[1]!obMake("","int",$B25)),"getAverage"))</f>
        <v>#N/A</v>
      </c>
      <c r="X25" s="79" t="e">
        <f>[1]!OBGET([1]!OBCALL("",[1]!OBCALL("",$C$7,"getVolatility",[1]!obMake("","int",X$10),[1]!obMake("","int",$B25)),"getAverage"))</f>
        <v>#N/A</v>
      </c>
      <c r="Y25" s="79" t="e">
        <f>[1]!OBGET([1]!OBCALL("",[1]!OBCALL("",$C$7,"getVolatility",[1]!obMake("","int",Y$10),[1]!obMake("","int",$B25)),"getAverage"))</f>
        <v>#N/A</v>
      </c>
      <c r="Z25" s="79" t="e">
        <f>[1]!OBGET([1]!OBCALL("",[1]!OBCALL("",$C$7,"getVolatility",[1]!obMake("","int",Z$10),[1]!obMake("","int",$B25)),"getAverage"))</f>
        <v>#N/A</v>
      </c>
      <c r="AA25" s="79" t="e">
        <f>[1]!OBGET([1]!OBCALL("",[1]!OBCALL("",$C$7,"getVolatility",[1]!obMake("","int",AA$10),[1]!obMake("","int",$B25)),"getAverage"))</f>
        <v>#N/A</v>
      </c>
      <c r="AB25" s="79" t="e">
        <f>[1]!OBGET([1]!OBCALL("",[1]!OBCALL("",$C$7,"getVolatility",[1]!obMake("","int",AB$10),[1]!obMake("","int",$B25)),"getAverage"))</f>
        <v>#N/A</v>
      </c>
      <c r="AC25" s="79" t="e">
        <f>[1]!OBGET([1]!OBCALL("",[1]!OBCALL("",$C$7,"getVolatility",[1]!obMake("","int",AC$10),[1]!obMake("","int",$B25)),"getAverage"))</f>
        <v>#N/A</v>
      </c>
      <c r="AD25" s="79" t="e">
        <f>[1]!OBGET([1]!OBCALL("",[1]!OBCALL("",$C$7,"getVolatility",[1]!obMake("","int",AD$10),[1]!obMake("","int",$B25)),"getAverage"))</f>
        <v>#N/A</v>
      </c>
      <c r="AE25" s="79" t="e">
        <f>[1]!OBGET([1]!OBCALL("",[1]!OBCALL("",$C$7,"getVolatility",[1]!obMake("","int",AE$10),[1]!obMake("","int",$B25)),"getAverage"))</f>
        <v>#N/A</v>
      </c>
      <c r="AF25" s="79" t="e">
        <f>[1]!OBGET([1]!OBCALL("",[1]!OBCALL("",$C$7,"getVolatility",[1]!obMake("","int",AF$10),[1]!obMake("","int",$B25)),"getAverage"))</f>
        <v>#N/A</v>
      </c>
      <c r="AG25" s="79" t="e">
        <f>[1]!OBGET([1]!OBCALL("",[1]!OBCALL("",$C$7,"getVolatility",[1]!obMake("","int",AG$10),[1]!obMake("","int",$B25)),"getAverage"))</f>
        <v>#N/A</v>
      </c>
      <c r="AH25" s="79" t="e">
        <f>[1]!OBGET([1]!OBCALL("",[1]!OBCALL("",$C$7,"getVolatility",[1]!obMake("","int",AH$10),[1]!obMake("","int",$B25)),"getAverage"))</f>
        <v>#N/A</v>
      </c>
      <c r="AI25" s="79" t="e">
        <f>[1]!OBGET([1]!OBCALL("",[1]!OBCALL("",$C$7,"getVolatility",[1]!obMake("","int",AI$10),[1]!obMake("","int",$B25)),"getAverage"))</f>
        <v>#N/A</v>
      </c>
      <c r="AJ25" s="79" t="e">
        <f>[1]!OBGET([1]!OBCALL("",[1]!OBCALL("",$C$7,"getVolatility",[1]!obMake("","int",AJ$10),[1]!obMake("","int",$B25)),"getAverage"))</f>
        <v>#N/A</v>
      </c>
      <c r="AK25" s="79" t="e">
        <f>[1]!OBGET([1]!OBCALL("",[1]!OBCALL("",$C$7,"getVolatility",[1]!obMake("","int",AK$10),[1]!obMake("","int",$B25)),"getAverage"))</f>
        <v>#N/A</v>
      </c>
      <c r="AL25" s="79" t="e">
        <f>[1]!OBGET([1]!OBCALL("",[1]!OBCALL("",$C$7,"getVolatility",[1]!obMake("","int",AL$10),[1]!obMake("","int",$B25)),"getAverage"))</f>
        <v>#N/A</v>
      </c>
      <c r="AM25" s="79" t="e">
        <f>[1]!OBGET([1]!OBCALL("",[1]!OBCALL("",$C$7,"getVolatility",[1]!obMake("","int",AM$10),[1]!obMake("","int",$B25)),"getAverage"))</f>
        <v>#N/A</v>
      </c>
      <c r="AN25" s="79" t="e">
        <f>[1]!OBGET([1]!OBCALL("",[1]!OBCALL("",$C$7,"getVolatility",[1]!obMake("","int",AN$10),[1]!obMake("","int",$B25)),"getAverage"))</f>
        <v>#N/A</v>
      </c>
      <c r="AO25" s="79" t="e">
        <f>[1]!OBGET([1]!OBCALL("",[1]!OBCALL("",$C$7,"getVolatility",[1]!obMake("","int",AO$10),[1]!obMake("","int",$B25)),"getAverage"))</f>
        <v>#N/A</v>
      </c>
    </row>
    <row r="26" spans="2:41" ht="13.75" customHeight="1" x14ac:dyDescent="0.25">
      <c r="B26" s="34">
        <v>15</v>
      </c>
      <c r="C26" s="79" t="e">
        <f>[1]!OBGET([1]!OBCALL("",[1]!OBCALL("",$C$7,"getVolatility",[1]!obMake("","int",C$10),[1]!obMake("","int",$B26)),"getAverage"))</f>
        <v>#N/A</v>
      </c>
      <c r="D26" s="79" t="e">
        <f>[1]!OBGET([1]!OBCALL("",[1]!OBCALL("",$C$7,"getVolatility",[1]!obMake("","int",D$10),[1]!obMake("","int",$B26)),"getAverage"))</f>
        <v>#N/A</v>
      </c>
      <c r="E26" s="79" t="e">
        <f>[1]!OBGET([1]!OBCALL("",[1]!OBCALL("",$C$7,"getVolatility",[1]!obMake("","int",E$10),[1]!obMake("","int",$B26)),"getAverage"))</f>
        <v>#N/A</v>
      </c>
      <c r="F26" s="79" t="e">
        <f>[1]!OBGET([1]!OBCALL("",[1]!OBCALL("",$C$7,"getVolatility",[1]!obMake("","int",F$10),[1]!obMake("","int",$B26)),"getAverage"))</f>
        <v>#N/A</v>
      </c>
      <c r="G26" s="79" t="e">
        <f>[1]!OBGET([1]!OBCALL("",[1]!OBCALL("",$C$7,"getVolatility",[1]!obMake("","int",G$10),[1]!obMake("","int",$B26)),"getAverage"))</f>
        <v>#N/A</v>
      </c>
      <c r="H26" s="79" t="e">
        <f>[1]!OBGET([1]!OBCALL("",[1]!OBCALL("",$C$7,"getVolatility",[1]!obMake("","int",H$10),[1]!obMake("","int",$B26)),"getAverage"))</f>
        <v>#N/A</v>
      </c>
      <c r="I26" s="79" t="e">
        <f>[1]!OBGET([1]!OBCALL("",[1]!OBCALL("",$C$7,"getVolatility",[1]!obMake("","int",I$10),[1]!obMake("","int",$B26)),"getAverage"))</f>
        <v>#N/A</v>
      </c>
      <c r="J26" s="79" t="e">
        <f>[1]!OBGET([1]!OBCALL("",[1]!OBCALL("",$C$7,"getVolatility",[1]!obMake("","int",J$10),[1]!obMake("","int",$B26)),"getAverage"))</f>
        <v>#N/A</v>
      </c>
      <c r="K26" s="79" t="e">
        <f>[1]!OBGET([1]!OBCALL("",[1]!OBCALL("",$C$7,"getVolatility",[1]!obMake("","int",K$10),[1]!obMake("","int",$B26)),"getAverage"))</f>
        <v>#N/A</v>
      </c>
      <c r="L26" s="79" t="e">
        <f>[1]!OBGET([1]!OBCALL("",[1]!OBCALL("",$C$7,"getVolatility",[1]!obMake("","int",L$10),[1]!obMake("","int",$B26)),"getAverage"))</f>
        <v>#N/A</v>
      </c>
      <c r="M26" s="79" t="e">
        <f>[1]!OBGET([1]!OBCALL("",[1]!OBCALL("",$C$7,"getVolatility",[1]!obMake("","int",M$10),[1]!obMake("","int",$B26)),"getAverage"))</f>
        <v>#N/A</v>
      </c>
      <c r="N26" s="79" t="e">
        <f>[1]!OBGET([1]!OBCALL("",[1]!OBCALL("",$C$7,"getVolatility",[1]!obMake("","int",N$10),[1]!obMake("","int",$B26)),"getAverage"))</f>
        <v>#N/A</v>
      </c>
      <c r="O26" s="79" t="e">
        <f>[1]!OBGET([1]!OBCALL("",[1]!OBCALL("",$C$7,"getVolatility",[1]!obMake("","int",O$10),[1]!obMake("","int",$B26)),"getAverage"))</f>
        <v>#N/A</v>
      </c>
      <c r="P26" s="79" t="e">
        <f>[1]!OBGET([1]!OBCALL("",[1]!OBCALL("",$C$7,"getVolatility",[1]!obMake("","int",P$10),[1]!obMake("","int",$B26)),"getAverage"))</f>
        <v>#N/A</v>
      </c>
      <c r="Q26" s="79" t="e">
        <f>[1]!OBGET([1]!OBCALL("",[1]!OBCALL("",$C$7,"getVolatility",[1]!obMake("","int",Q$10),[1]!obMake("","int",$B26)),"getAverage"))</f>
        <v>#N/A</v>
      </c>
      <c r="R26" s="79" t="e">
        <f>[1]!OBGET([1]!OBCALL("",[1]!OBCALL("",$C$7,"getVolatility",[1]!obMake("","int",R$10),[1]!obMake("","int",$B26)),"getAverage"))</f>
        <v>#N/A</v>
      </c>
      <c r="S26" s="79" t="e">
        <f>[1]!OBGET([1]!OBCALL("",[1]!OBCALL("",$C$7,"getVolatility",[1]!obMake("","int",S$10),[1]!obMake("","int",$B26)),"getAverage"))</f>
        <v>#N/A</v>
      </c>
      <c r="T26" s="79" t="e">
        <f>[1]!OBGET([1]!OBCALL("",[1]!OBCALL("",$C$7,"getVolatility",[1]!obMake("","int",T$10),[1]!obMake("","int",$B26)),"getAverage"))</f>
        <v>#N/A</v>
      </c>
      <c r="U26" s="79" t="e">
        <f>[1]!OBGET([1]!OBCALL("",[1]!OBCALL("",$C$7,"getVolatility",[1]!obMake("","int",U$10),[1]!obMake("","int",$B26)),"getAverage"))</f>
        <v>#N/A</v>
      </c>
      <c r="V26" s="79" t="e">
        <f>[1]!OBGET([1]!OBCALL("",[1]!OBCALL("",$C$7,"getVolatility",[1]!obMake("","int",V$10),[1]!obMake("","int",$B26)),"getAverage"))</f>
        <v>#N/A</v>
      </c>
      <c r="W26" s="79" t="e">
        <f>[1]!OBGET([1]!OBCALL("",[1]!OBCALL("",$C$7,"getVolatility",[1]!obMake("","int",W$10),[1]!obMake("","int",$B26)),"getAverage"))</f>
        <v>#N/A</v>
      </c>
      <c r="X26" s="79" t="e">
        <f>[1]!OBGET([1]!OBCALL("",[1]!OBCALL("",$C$7,"getVolatility",[1]!obMake("","int",X$10),[1]!obMake("","int",$B26)),"getAverage"))</f>
        <v>#N/A</v>
      </c>
      <c r="Y26" s="79" t="e">
        <f>[1]!OBGET([1]!OBCALL("",[1]!OBCALL("",$C$7,"getVolatility",[1]!obMake("","int",Y$10),[1]!obMake("","int",$B26)),"getAverage"))</f>
        <v>#N/A</v>
      </c>
      <c r="Z26" s="79" t="e">
        <f>[1]!OBGET([1]!OBCALL("",[1]!OBCALL("",$C$7,"getVolatility",[1]!obMake("","int",Z$10),[1]!obMake("","int",$B26)),"getAverage"))</f>
        <v>#N/A</v>
      </c>
      <c r="AA26" s="79" t="e">
        <f>[1]!OBGET([1]!OBCALL("",[1]!OBCALL("",$C$7,"getVolatility",[1]!obMake("","int",AA$10),[1]!obMake("","int",$B26)),"getAverage"))</f>
        <v>#N/A</v>
      </c>
      <c r="AB26" s="79" t="e">
        <f>[1]!OBGET([1]!OBCALL("",[1]!OBCALL("",$C$7,"getVolatility",[1]!obMake("","int",AB$10),[1]!obMake("","int",$B26)),"getAverage"))</f>
        <v>#N/A</v>
      </c>
      <c r="AC26" s="79" t="e">
        <f>[1]!OBGET([1]!OBCALL("",[1]!OBCALL("",$C$7,"getVolatility",[1]!obMake("","int",AC$10),[1]!obMake("","int",$B26)),"getAverage"))</f>
        <v>#N/A</v>
      </c>
      <c r="AD26" s="79" t="e">
        <f>[1]!OBGET([1]!OBCALL("",[1]!OBCALL("",$C$7,"getVolatility",[1]!obMake("","int",AD$10),[1]!obMake("","int",$B26)),"getAverage"))</f>
        <v>#N/A</v>
      </c>
      <c r="AE26" s="79" t="e">
        <f>[1]!OBGET([1]!OBCALL("",[1]!OBCALL("",$C$7,"getVolatility",[1]!obMake("","int",AE$10),[1]!obMake("","int",$B26)),"getAverage"))</f>
        <v>#N/A</v>
      </c>
      <c r="AF26" s="79" t="e">
        <f>[1]!OBGET([1]!OBCALL("",[1]!OBCALL("",$C$7,"getVolatility",[1]!obMake("","int",AF$10),[1]!obMake("","int",$B26)),"getAverage"))</f>
        <v>#N/A</v>
      </c>
      <c r="AG26" s="79" t="e">
        <f>[1]!OBGET([1]!OBCALL("",[1]!OBCALL("",$C$7,"getVolatility",[1]!obMake("","int",AG$10),[1]!obMake("","int",$B26)),"getAverage"))</f>
        <v>#N/A</v>
      </c>
      <c r="AH26" s="79" t="e">
        <f>[1]!OBGET([1]!OBCALL("",[1]!OBCALL("",$C$7,"getVolatility",[1]!obMake("","int",AH$10),[1]!obMake("","int",$B26)),"getAverage"))</f>
        <v>#N/A</v>
      </c>
      <c r="AI26" s="79" t="e">
        <f>[1]!OBGET([1]!OBCALL("",[1]!OBCALL("",$C$7,"getVolatility",[1]!obMake("","int",AI$10),[1]!obMake("","int",$B26)),"getAverage"))</f>
        <v>#N/A</v>
      </c>
      <c r="AJ26" s="79" t="e">
        <f>[1]!OBGET([1]!OBCALL("",[1]!OBCALL("",$C$7,"getVolatility",[1]!obMake("","int",AJ$10),[1]!obMake("","int",$B26)),"getAverage"))</f>
        <v>#N/A</v>
      </c>
      <c r="AK26" s="79" t="e">
        <f>[1]!OBGET([1]!OBCALL("",[1]!OBCALL("",$C$7,"getVolatility",[1]!obMake("","int",AK$10),[1]!obMake("","int",$B26)),"getAverage"))</f>
        <v>#N/A</v>
      </c>
      <c r="AL26" s="79" t="e">
        <f>[1]!OBGET([1]!OBCALL("",[1]!OBCALL("",$C$7,"getVolatility",[1]!obMake("","int",AL$10),[1]!obMake("","int",$B26)),"getAverage"))</f>
        <v>#N/A</v>
      </c>
      <c r="AM26" s="79" t="e">
        <f>[1]!OBGET([1]!OBCALL("",[1]!OBCALL("",$C$7,"getVolatility",[1]!obMake("","int",AM$10),[1]!obMake("","int",$B26)),"getAverage"))</f>
        <v>#N/A</v>
      </c>
      <c r="AN26" s="79" t="e">
        <f>[1]!OBGET([1]!OBCALL("",[1]!OBCALL("",$C$7,"getVolatility",[1]!obMake("","int",AN$10),[1]!obMake("","int",$B26)),"getAverage"))</f>
        <v>#N/A</v>
      </c>
      <c r="AO26" s="79" t="e">
        <f>[1]!OBGET([1]!OBCALL("",[1]!OBCALL("",$C$7,"getVolatility",[1]!obMake("","int",AO$10),[1]!obMake("","int",$B26)),"getAverage"))</f>
        <v>#N/A</v>
      </c>
    </row>
    <row r="27" spans="2:41" ht="13.75" customHeight="1" x14ac:dyDescent="0.25">
      <c r="B27" s="34">
        <v>16</v>
      </c>
      <c r="C27" s="79" t="e">
        <f>[1]!OBGET([1]!OBCALL("",[1]!OBCALL("",$C$7,"getVolatility",[1]!obMake("","int",C$10),[1]!obMake("","int",$B27)),"getAverage"))</f>
        <v>#N/A</v>
      </c>
      <c r="D27" s="79" t="e">
        <f>[1]!OBGET([1]!OBCALL("",[1]!OBCALL("",$C$7,"getVolatility",[1]!obMake("","int",D$10),[1]!obMake("","int",$B27)),"getAverage"))</f>
        <v>#N/A</v>
      </c>
      <c r="E27" s="79" t="e">
        <f>[1]!OBGET([1]!OBCALL("",[1]!OBCALL("",$C$7,"getVolatility",[1]!obMake("","int",E$10),[1]!obMake("","int",$B27)),"getAverage"))</f>
        <v>#N/A</v>
      </c>
      <c r="F27" s="79" t="e">
        <f>[1]!OBGET([1]!OBCALL("",[1]!OBCALL("",$C$7,"getVolatility",[1]!obMake("","int",F$10),[1]!obMake("","int",$B27)),"getAverage"))</f>
        <v>#N/A</v>
      </c>
      <c r="G27" s="79" t="e">
        <f>[1]!OBGET([1]!OBCALL("",[1]!OBCALL("",$C$7,"getVolatility",[1]!obMake("","int",G$10),[1]!obMake("","int",$B27)),"getAverage"))</f>
        <v>#N/A</v>
      </c>
      <c r="H27" s="79" t="e">
        <f>[1]!OBGET([1]!OBCALL("",[1]!OBCALL("",$C$7,"getVolatility",[1]!obMake("","int",H$10),[1]!obMake("","int",$B27)),"getAverage"))</f>
        <v>#N/A</v>
      </c>
      <c r="I27" s="79" t="e">
        <f>[1]!OBGET([1]!OBCALL("",[1]!OBCALL("",$C$7,"getVolatility",[1]!obMake("","int",I$10),[1]!obMake("","int",$B27)),"getAverage"))</f>
        <v>#N/A</v>
      </c>
      <c r="J27" s="79" t="e">
        <f>[1]!OBGET([1]!OBCALL("",[1]!OBCALL("",$C$7,"getVolatility",[1]!obMake("","int",J$10),[1]!obMake("","int",$B27)),"getAverage"))</f>
        <v>#N/A</v>
      </c>
      <c r="K27" s="79" t="e">
        <f>[1]!OBGET([1]!OBCALL("",[1]!OBCALL("",$C$7,"getVolatility",[1]!obMake("","int",K$10),[1]!obMake("","int",$B27)),"getAverage"))</f>
        <v>#N/A</v>
      </c>
      <c r="L27" s="79" t="e">
        <f>[1]!OBGET([1]!OBCALL("",[1]!OBCALL("",$C$7,"getVolatility",[1]!obMake("","int",L$10),[1]!obMake("","int",$B27)),"getAverage"))</f>
        <v>#N/A</v>
      </c>
      <c r="M27" s="79" t="e">
        <f>[1]!OBGET([1]!OBCALL("",[1]!OBCALL("",$C$7,"getVolatility",[1]!obMake("","int",M$10),[1]!obMake("","int",$B27)),"getAverage"))</f>
        <v>#N/A</v>
      </c>
      <c r="N27" s="79" t="e">
        <f>[1]!OBGET([1]!OBCALL("",[1]!OBCALL("",$C$7,"getVolatility",[1]!obMake("","int",N$10),[1]!obMake("","int",$B27)),"getAverage"))</f>
        <v>#N/A</v>
      </c>
      <c r="O27" s="79" t="e">
        <f>[1]!OBGET([1]!OBCALL("",[1]!OBCALL("",$C$7,"getVolatility",[1]!obMake("","int",O$10),[1]!obMake("","int",$B27)),"getAverage"))</f>
        <v>#N/A</v>
      </c>
      <c r="P27" s="79" t="e">
        <f>[1]!OBGET([1]!OBCALL("",[1]!OBCALL("",$C$7,"getVolatility",[1]!obMake("","int",P$10),[1]!obMake("","int",$B27)),"getAverage"))</f>
        <v>#N/A</v>
      </c>
      <c r="Q27" s="79" t="e">
        <f>[1]!OBGET([1]!OBCALL("",[1]!OBCALL("",$C$7,"getVolatility",[1]!obMake("","int",Q$10),[1]!obMake("","int",$B27)),"getAverage"))</f>
        <v>#N/A</v>
      </c>
      <c r="R27" s="79" t="e">
        <f>[1]!OBGET([1]!OBCALL("",[1]!OBCALL("",$C$7,"getVolatility",[1]!obMake("","int",R$10),[1]!obMake("","int",$B27)),"getAverage"))</f>
        <v>#N/A</v>
      </c>
      <c r="S27" s="79" t="e">
        <f>[1]!OBGET([1]!OBCALL("",[1]!OBCALL("",$C$7,"getVolatility",[1]!obMake("","int",S$10),[1]!obMake("","int",$B27)),"getAverage"))</f>
        <v>#N/A</v>
      </c>
      <c r="T27" s="79" t="e">
        <f>[1]!OBGET([1]!OBCALL("",[1]!OBCALL("",$C$7,"getVolatility",[1]!obMake("","int",T$10),[1]!obMake("","int",$B27)),"getAverage"))</f>
        <v>#N/A</v>
      </c>
      <c r="U27" s="79" t="e">
        <f>[1]!OBGET([1]!OBCALL("",[1]!OBCALL("",$C$7,"getVolatility",[1]!obMake("","int",U$10),[1]!obMake("","int",$B27)),"getAverage"))</f>
        <v>#N/A</v>
      </c>
      <c r="V27" s="79" t="e">
        <f>[1]!OBGET([1]!OBCALL("",[1]!OBCALL("",$C$7,"getVolatility",[1]!obMake("","int",V$10),[1]!obMake("","int",$B27)),"getAverage"))</f>
        <v>#N/A</v>
      </c>
      <c r="W27" s="79" t="e">
        <f>[1]!OBGET([1]!OBCALL("",[1]!OBCALL("",$C$7,"getVolatility",[1]!obMake("","int",W$10),[1]!obMake("","int",$B27)),"getAverage"))</f>
        <v>#N/A</v>
      </c>
      <c r="X27" s="79" t="e">
        <f>[1]!OBGET([1]!OBCALL("",[1]!OBCALL("",$C$7,"getVolatility",[1]!obMake("","int",X$10),[1]!obMake("","int",$B27)),"getAverage"))</f>
        <v>#N/A</v>
      </c>
      <c r="Y27" s="79" t="e">
        <f>[1]!OBGET([1]!OBCALL("",[1]!OBCALL("",$C$7,"getVolatility",[1]!obMake("","int",Y$10),[1]!obMake("","int",$B27)),"getAverage"))</f>
        <v>#N/A</v>
      </c>
      <c r="Z27" s="79" t="e">
        <f>[1]!OBGET([1]!OBCALL("",[1]!OBCALL("",$C$7,"getVolatility",[1]!obMake("","int",Z$10),[1]!obMake("","int",$B27)),"getAverage"))</f>
        <v>#N/A</v>
      </c>
      <c r="AA27" s="79" t="e">
        <f>[1]!OBGET([1]!OBCALL("",[1]!OBCALL("",$C$7,"getVolatility",[1]!obMake("","int",AA$10),[1]!obMake("","int",$B27)),"getAverage"))</f>
        <v>#N/A</v>
      </c>
      <c r="AB27" s="79" t="e">
        <f>[1]!OBGET([1]!OBCALL("",[1]!OBCALL("",$C$7,"getVolatility",[1]!obMake("","int",AB$10),[1]!obMake("","int",$B27)),"getAverage"))</f>
        <v>#N/A</v>
      </c>
      <c r="AC27" s="79" t="e">
        <f>[1]!OBGET([1]!OBCALL("",[1]!OBCALL("",$C$7,"getVolatility",[1]!obMake("","int",AC$10),[1]!obMake("","int",$B27)),"getAverage"))</f>
        <v>#N/A</v>
      </c>
      <c r="AD27" s="79" t="e">
        <f>[1]!OBGET([1]!OBCALL("",[1]!OBCALL("",$C$7,"getVolatility",[1]!obMake("","int",AD$10),[1]!obMake("","int",$B27)),"getAverage"))</f>
        <v>#N/A</v>
      </c>
      <c r="AE27" s="79" t="e">
        <f>[1]!OBGET([1]!OBCALL("",[1]!OBCALL("",$C$7,"getVolatility",[1]!obMake("","int",AE$10),[1]!obMake("","int",$B27)),"getAverage"))</f>
        <v>#N/A</v>
      </c>
      <c r="AF27" s="79" t="e">
        <f>[1]!OBGET([1]!OBCALL("",[1]!OBCALL("",$C$7,"getVolatility",[1]!obMake("","int",AF$10),[1]!obMake("","int",$B27)),"getAverage"))</f>
        <v>#N/A</v>
      </c>
      <c r="AG27" s="79" t="e">
        <f>[1]!OBGET([1]!OBCALL("",[1]!OBCALL("",$C$7,"getVolatility",[1]!obMake("","int",AG$10),[1]!obMake("","int",$B27)),"getAverage"))</f>
        <v>#N/A</v>
      </c>
      <c r="AH27" s="79" t="e">
        <f>[1]!OBGET([1]!OBCALL("",[1]!OBCALL("",$C$7,"getVolatility",[1]!obMake("","int",AH$10),[1]!obMake("","int",$B27)),"getAverage"))</f>
        <v>#N/A</v>
      </c>
      <c r="AI27" s="79" t="e">
        <f>[1]!OBGET([1]!OBCALL("",[1]!OBCALL("",$C$7,"getVolatility",[1]!obMake("","int",AI$10),[1]!obMake("","int",$B27)),"getAverage"))</f>
        <v>#N/A</v>
      </c>
      <c r="AJ27" s="79" t="e">
        <f>[1]!OBGET([1]!OBCALL("",[1]!OBCALL("",$C$7,"getVolatility",[1]!obMake("","int",AJ$10),[1]!obMake("","int",$B27)),"getAverage"))</f>
        <v>#N/A</v>
      </c>
      <c r="AK27" s="79" t="e">
        <f>[1]!OBGET([1]!OBCALL("",[1]!OBCALL("",$C$7,"getVolatility",[1]!obMake("","int",AK$10),[1]!obMake("","int",$B27)),"getAverage"))</f>
        <v>#N/A</v>
      </c>
      <c r="AL27" s="79" t="e">
        <f>[1]!OBGET([1]!OBCALL("",[1]!OBCALL("",$C$7,"getVolatility",[1]!obMake("","int",AL$10),[1]!obMake("","int",$B27)),"getAverage"))</f>
        <v>#N/A</v>
      </c>
      <c r="AM27" s="79" t="e">
        <f>[1]!OBGET([1]!OBCALL("",[1]!OBCALL("",$C$7,"getVolatility",[1]!obMake("","int",AM$10),[1]!obMake("","int",$B27)),"getAverage"))</f>
        <v>#N/A</v>
      </c>
      <c r="AN27" s="79" t="e">
        <f>[1]!OBGET([1]!OBCALL("",[1]!OBCALL("",$C$7,"getVolatility",[1]!obMake("","int",AN$10),[1]!obMake("","int",$B27)),"getAverage"))</f>
        <v>#N/A</v>
      </c>
      <c r="AO27" s="79" t="e">
        <f>[1]!OBGET([1]!OBCALL("",[1]!OBCALL("",$C$7,"getVolatility",[1]!obMake("","int",AO$10),[1]!obMake("","int",$B27)),"getAverage"))</f>
        <v>#N/A</v>
      </c>
    </row>
    <row r="28" spans="2:41" ht="13.75" customHeight="1" x14ac:dyDescent="0.25">
      <c r="B28" s="34">
        <v>17</v>
      </c>
      <c r="C28" s="79" t="e">
        <f>[1]!OBGET([1]!OBCALL("",[1]!OBCALL("",$C$7,"getVolatility",[1]!obMake("","int",C$10),[1]!obMake("","int",$B28)),"getAverage"))</f>
        <v>#N/A</v>
      </c>
      <c r="D28" s="79" t="e">
        <f>[1]!OBGET([1]!OBCALL("",[1]!OBCALL("",$C$7,"getVolatility",[1]!obMake("","int",D$10),[1]!obMake("","int",$B28)),"getAverage"))</f>
        <v>#N/A</v>
      </c>
      <c r="E28" s="79" t="e">
        <f>[1]!OBGET([1]!OBCALL("",[1]!OBCALL("",$C$7,"getVolatility",[1]!obMake("","int",E$10),[1]!obMake("","int",$B28)),"getAverage"))</f>
        <v>#N/A</v>
      </c>
      <c r="F28" s="79" t="e">
        <f>[1]!OBGET([1]!OBCALL("",[1]!OBCALL("",$C$7,"getVolatility",[1]!obMake("","int",F$10),[1]!obMake("","int",$B28)),"getAverage"))</f>
        <v>#N/A</v>
      </c>
      <c r="G28" s="79" t="e">
        <f>[1]!OBGET([1]!OBCALL("",[1]!OBCALL("",$C$7,"getVolatility",[1]!obMake("","int",G$10),[1]!obMake("","int",$B28)),"getAverage"))</f>
        <v>#N/A</v>
      </c>
      <c r="H28" s="79" t="e">
        <f>[1]!OBGET([1]!OBCALL("",[1]!OBCALL("",$C$7,"getVolatility",[1]!obMake("","int",H$10),[1]!obMake("","int",$B28)),"getAverage"))</f>
        <v>#N/A</v>
      </c>
      <c r="I28" s="79" t="e">
        <f>[1]!OBGET([1]!OBCALL("",[1]!OBCALL("",$C$7,"getVolatility",[1]!obMake("","int",I$10),[1]!obMake("","int",$B28)),"getAverage"))</f>
        <v>#N/A</v>
      </c>
      <c r="J28" s="79" t="e">
        <f>[1]!OBGET([1]!OBCALL("",[1]!OBCALL("",$C$7,"getVolatility",[1]!obMake("","int",J$10),[1]!obMake("","int",$B28)),"getAverage"))</f>
        <v>#N/A</v>
      </c>
      <c r="K28" s="79" t="e">
        <f>[1]!OBGET([1]!OBCALL("",[1]!OBCALL("",$C$7,"getVolatility",[1]!obMake("","int",K$10),[1]!obMake("","int",$B28)),"getAverage"))</f>
        <v>#N/A</v>
      </c>
      <c r="L28" s="79" t="e">
        <f>[1]!OBGET([1]!OBCALL("",[1]!OBCALL("",$C$7,"getVolatility",[1]!obMake("","int",L$10),[1]!obMake("","int",$B28)),"getAverage"))</f>
        <v>#N/A</v>
      </c>
      <c r="M28" s="79" t="e">
        <f>[1]!OBGET([1]!OBCALL("",[1]!OBCALL("",$C$7,"getVolatility",[1]!obMake("","int",M$10),[1]!obMake("","int",$B28)),"getAverage"))</f>
        <v>#N/A</v>
      </c>
      <c r="N28" s="79" t="e">
        <f>[1]!OBGET([1]!OBCALL("",[1]!OBCALL("",$C$7,"getVolatility",[1]!obMake("","int",N$10),[1]!obMake("","int",$B28)),"getAverage"))</f>
        <v>#N/A</v>
      </c>
      <c r="O28" s="79" t="e">
        <f>[1]!OBGET([1]!OBCALL("",[1]!OBCALL("",$C$7,"getVolatility",[1]!obMake("","int",O$10),[1]!obMake("","int",$B28)),"getAverage"))</f>
        <v>#N/A</v>
      </c>
      <c r="P28" s="79" t="e">
        <f>[1]!OBGET([1]!OBCALL("",[1]!OBCALL("",$C$7,"getVolatility",[1]!obMake("","int",P$10),[1]!obMake("","int",$B28)),"getAverage"))</f>
        <v>#N/A</v>
      </c>
      <c r="Q28" s="79" t="e">
        <f>[1]!OBGET([1]!OBCALL("",[1]!OBCALL("",$C$7,"getVolatility",[1]!obMake("","int",Q$10),[1]!obMake("","int",$B28)),"getAverage"))</f>
        <v>#N/A</v>
      </c>
      <c r="R28" s="79" t="e">
        <f>[1]!OBGET([1]!OBCALL("",[1]!OBCALL("",$C$7,"getVolatility",[1]!obMake("","int",R$10),[1]!obMake("","int",$B28)),"getAverage"))</f>
        <v>#N/A</v>
      </c>
      <c r="S28" s="79" t="e">
        <f>[1]!OBGET([1]!OBCALL("",[1]!OBCALL("",$C$7,"getVolatility",[1]!obMake("","int",S$10),[1]!obMake("","int",$B28)),"getAverage"))</f>
        <v>#N/A</v>
      </c>
      <c r="T28" s="79" t="e">
        <f>[1]!OBGET([1]!OBCALL("",[1]!OBCALL("",$C$7,"getVolatility",[1]!obMake("","int",T$10),[1]!obMake("","int",$B28)),"getAverage"))</f>
        <v>#N/A</v>
      </c>
      <c r="U28" s="79" t="e">
        <f>[1]!OBGET([1]!OBCALL("",[1]!OBCALL("",$C$7,"getVolatility",[1]!obMake("","int",U$10),[1]!obMake("","int",$B28)),"getAverage"))</f>
        <v>#N/A</v>
      </c>
      <c r="V28" s="79" t="e">
        <f>[1]!OBGET([1]!OBCALL("",[1]!OBCALL("",$C$7,"getVolatility",[1]!obMake("","int",V$10),[1]!obMake("","int",$B28)),"getAverage"))</f>
        <v>#N/A</v>
      </c>
      <c r="W28" s="79" t="e">
        <f>[1]!OBGET([1]!OBCALL("",[1]!OBCALL("",$C$7,"getVolatility",[1]!obMake("","int",W$10),[1]!obMake("","int",$B28)),"getAverage"))</f>
        <v>#N/A</v>
      </c>
      <c r="X28" s="79" t="e">
        <f>[1]!OBGET([1]!OBCALL("",[1]!OBCALL("",$C$7,"getVolatility",[1]!obMake("","int",X$10),[1]!obMake("","int",$B28)),"getAverage"))</f>
        <v>#N/A</v>
      </c>
      <c r="Y28" s="79" t="e">
        <f>[1]!OBGET([1]!OBCALL("",[1]!OBCALL("",$C$7,"getVolatility",[1]!obMake("","int",Y$10),[1]!obMake("","int",$B28)),"getAverage"))</f>
        <v>#N/A</v>
      </c>
      <c r="Z28" s="79" t="e">
        <f>[1]!OBGET([1]!OBCALL("",[1]!OBCALL("",$C$7,"getVolatility",[1]!obMake("","int",Z$10),[1]!obMake("","int",$B28)),"getAverage"))</f>
        <v>#N/A</v>
      </c>
      <c r="AA28" s="79" t="e">
        <f>[1]!OBGET([1]!OBCALL("",[1]!OBCALL("",$C$7,"getVolatility",[1]!obMake("","int",AA$10),[1]!obMake("","int",$B28)),"getAverage"))</f>
        <v>#N/A</v>
      </c>
      <c r="AB28" s="79" t="e">
        <f>[1]!OBGET([1]!OBCALL("",[1]!OBCALL("",$C$7,"getVolatility",[1]!obMake("","int",AB$10),[1]!obMake("","int",$B28)),"getAverage"))</f>
        <v>#N/A</v>
      </c>
      <c r="AC28" s="79" t="e">
        <f>[1]!OBGET([1]!OBCALL("",[1]!OBCALL("",$C$7,"getVolatility",[1]!obMake("","int",AC$10),[1]!obMake("","int",$B28)),"getAverage"))</f>
        <v>#N/A</v>
      </c>
      <c r="AD28" s="79" t="e">
        <f>[1]!OBGET([1]!OBCALL("",[1]!OBCALL("",$C$7,"getVolatility",[1]!obMake("","int",AD$10),[1]!obMake("","int",$B28)),"getAverage"))</f>
        <v>#N/A</v>
      </c>
      <c r="AE28" s="79" t="e">
        <f>[1]!OBGET([1]!OBCALL("",[1]!OBCALL("",$C$7,"getVolatility",[1]!obMake("","int",AE$10),[1]!obMake("","int",$B28)),"getAverage"))</f>
        <v>#N/A</v>
      </c>
      <c r="AF28" s="79" t="e">
        <f>[1]!OBGET([1]!OBCALL("",[1]!OBCALL("",$C$7,"getVolatility",[1]!obMake("","int",AF$10),[1]!obMake("","int",$B28)),"getAverage"))</f>
        <v>#N/A</v>
      </c>
      <c r="AG28" s="79" t="e">
        <f>[1]!OBGET([1]!OBCALL("",[1]!OBCALL("",$C$7,"getVolatility",[1]!obMake("","int",AG$10),[1]!obMake("","int",$B28)),"getAverage"))</f>
        <v>#N/A</v>
      </c>
      <c r="AH28" s="79" t="e">
        <f>[1]!OBGET([1]!OBCALL("",[1]!OBCALL("",$C$7,"getVolatility",[1]!obMake("","int",AH$10),[1]!obMake("","int",$B28)),"getAverage"))</f>
        <v>#N/A</v>
      </c>
      <c r="AI28" s="79" t="e">
        <f>[1]!OBGET([1]!OBCALL("",[1]!OBCALL("",$C$7,"getVolatility",[1]!obMake("","int",AI$10),[1]!obMake("","int",$B28)),"getAverage"))</f>
        <v>#N/A</v>
      </c>
      <c r="AJ28" s="79" t="e">
        <f>[1]!OBGET([1]!OBCALL("",[1]!OBCALL("",$C$7,"getVolatility",[1]!obMake("","int",AJ$10),[1]!obMake("","int",$B28)),"getAverage"))</f>
        <v>#N/A</v>
      </c>
      <c r="AK28" s="79" t="e">
        <f>[1]!OBGET([1]!OBCALL("",[1]!OBCALL("",$C$7,"getVolatility",[1]!obMake("","int",AK$10),[1]!obMake("","int",$B28)),"getAverage"))</f>
        <v>#N/A</v>
      </c>
      <c r="AL28" s="79" t="e">
        <f>[1]!OBGET([1]!OBCALL("",[1]!OBCALL("",$C$7,"getVolatility",[1]!obMake("","int",AL$10),[1]!obMake("","int",$B28)),"getAverage"))</f>
        <v>#N/A</v>
      </c>
      <c r="AM28" s="79" t="e">
        <f>[1]!OBGET([1]!OBCALL("",[1]!OBCALL("",$C$7,"getVolatility",[1]!obMake("","int",AM$10),[1]!obMake("","int",$B28)),"getAverage"))</f>
        <v>#N/A</v>
      </c>
      <c r="AN28" s="79" t="e">
        <f>[1]!OBGET([1]!OBCALL("",[1]!OBCALL("",$C$7,"getVolatility",[1]!obMake("","int",AN$10),[1]!obMake("","int",$B28)),"getAverage"))</f>
        <v>#N/A</v>
      </c>
      <c r="AO28" s="79" t="e">
        <f>[1]!OBGET([1]!OBCALL("",[1]!OBCALL("",$C$7,"getVolatility",[1]!obMake("","int",AO$10),[1]!obMake("","int",$B28)),"getAverage"))</f>
        <v>#N/A</v>
      </c>
    </row>
    <row r="29" spans="2:41" ht="13.75" customHeight="1" x14ac:dyDescent="0.25">
      <c r="B29" s="34">
        <v>18</v>
      </c>
      <c r="C29" s="79" t="e">
        <f>[1]!OBGET([1]!OBCALL("",[1]!OBCALL("",$C$7,"getVolatility",[1]!obMake("","int",C$10),[1]!obMake("","int",$B29)),"getAverage"))</f>
        <v>#N/A</v>
      </c>
      <c r="D29" s="79" t="e">
        <f>[1]!OBGET([1]!OBCALL("",[1]!OBCALL("",$C$7,"getVolatility",[1]!obMake("","int",D$10),[1]!obMake("","int",$B29)),"getAverage"))</f>
        <v>#N/A</v>
      </c>
      <c r="E29" s="79" t="e">
        <f>[1]!OBGET([1]!OBCALL("",[1]!OBCALL("",$C$7,"getVolatility",[1]!obMake("","int",E$10),[1]!obMake("","int",$B29)),"getAverage"))</f>
        <v>#N/A</v>
      </c>
      <c r="F29" s="79" t="e">
        <f>[1]!OBGET([1]!OBCALL("",[1]!OBCALL("",$C$7,"getVolatility",[1]!obMake("","int",F$10),[1]!obMake("","int",$B29)),"getAverage"))</f>
        <v>#N/A</v>
      </c>
      <c r="G29" s="79" t="e">
        <f>[1]!OBGET([1]!OBCALL("",[1]!OBCALL("",$C$7,"getVolatility",[1]!obMake("","int",G$10),[1]!obMake("","int",$B29)),"getAverage"))</f>
        <v>#N/A</v>
      </c>
      <c r="H29" s="79" t="e">
        <f>[1]!OBGET([1]!OBCALL("",[1]!OBCALL("",$C$7,"getVolatility",[1]!obMake("","int",H$10),[1]!obMake("","int",$B29)),"getAverage"))</f>
        <v>#N/A</v>
      </c>
      <c r="I29" s="79" t="e">
        <f>[1]!OBGET([1]!OBCALL("",[1]!OBCALL("",$C$7,"getVolatility",[1]!obMake("","int",I$10),[1]!obMake("","int",$B29)),"getAverage"))</f>
        <v>#N/A</v>
      </c>
      <c r="J29" s="79" t="e">
        <f>[1]!OBGET([1]!OBCALL("",[1]!OBCALL("",$C$7,"getVolatility",[1]!obMake("","int",J$10),[1]!obMake("","int",$B29)),"getAverage"))</f>
        <v>#N/A</v>
      </c>
      <c r="K29" s="79" t="e">
        <f>[1]!OBGET([1]!OBCALL("",[1]!OBCALL("",$C$7,"getVolatility",[1]!obMake("","int",K$10),[1]!obMake("","int",$B29)),"getAverage"))</f>
        <v>#N/A</v>
      </c>
      <c r="L29" s="79" t="e">
        <f>[1]!OBGET([1]!OBCALL("",[1]!OBCALL("",$C$7,"getVolatility",[1]!obMake("","int",L$10),[1]!obMake("","int",$B29)),"getAverage"))</f>
        <v>#N/A</v>
      </c>
      <c r="M29" s="79" t="e">
        <f>[1]!OBGET([1]!OBCALL("",[1]!OBCALL("",$C$7,"getVolatility",[1]!obMake("","int",M$10),[1]!obMake("","int",$B29)),"getAverage"))</f>
        <v>#N/A</v>
      </c>
      <c r="N29" s="79" t="e">
        <f>[1]!OBGET([1]!OBCALL("",[1]!OBCALL("",$C$7,"getVolatility",[1]!obMake("","int",N$10),[1]!obMake("","int",$B29)),"getAverage"))</f>
        <v>#N/A</v>
      </c>
      <c r="O29" s="79" t="e">
        <f>[1]!OBGET([1]!OBCALL("",[1]!OBCALL("",$C$7,"getVolatility",[1]!obMake("","int",O$10),[1]!obMake("","int",$B29)),"getAverage"))</f>
        <v>#N/A</v>
      </c>
      <c r="P29" s="79" t="e">
        <f>[1]!OBGET([1]!OBCALL("",[1]!OBCALL("",$C$7,"getVolatility",[1]!obMake("","int",P$10),[1]!obMake("","int",$B29)),"getAverage"))</f>
        <v>#N/A</v>
      </c>
      <c r="Q29" s="79" t="e">
        <f>[1]!OBGET([1]!OBCALL("",[1]!OBCALL("",$C$7,"getVolatility",[1]!obMake("","int",Q$10),[1]!obMake("","int",$B29)),"getAverage"))</f>
        <v>#N/A</v>
      </c>
      <c r="R29" s="79" t="e">
        <f>[1]!OBGET([1]!OBCALL("",[1]!OBCALL("",$C$7,"getVolatility",[1]!obMake("","int",R$10),[1]!obMake("","int",$B29)),"getAverage"))</f>
        <v>#N/A</v>
      </c>
      <c r="S29" s="79" t="e">
        <f>[1]!OBGET([1]!OBCALL("",[1]!OBCALL("",$C$7,"getVolatility",[1]!obMake("","int",S$10),[1]!obMake("","int",$B29)),"getAverage"))</f>
        <v>#N/A</v>
      </c>
      <c r="T29" s="79" t="e">
        <f>[1]!OBGET([1]!OBCALL("",[1]!OBCALL("",$C$7,"getVolatility",[1]!obMake("","int",T$10),[1]!obMake("","int",$B29)),"getAverage"))</f>
        <v>#N/A</v>
      </c>
      <c r="U29" s="79" t="e">
        <f>[1]!OBGET([1]!OBCALL("",[1]!OBCALL("",$C$7,"getVolatility",[1]!obMake("","int",U$10),[1]!obMake("","int",$B29)),"getAverage"))</f>
        <v>#N/A</v>
      </c>
      <c r="V29" s="79" t="e">
        <f>[1]!OBGET([1]!OBCALL("",[1]!OBCALL("",$C$7,"getVolatility",[1]!obMake("","int",V$10),[1]!obMake("","int",$B29)),"getAverage"))</f>
        <v>#N/A</v>
      </c>
      <c r="W29" s="79" t="e">
        <f>[1]!OBGET([1]!OBCALL("",[1]!OBCALL("",$C$7,"getVolatility",[1]!obMake("","int",W$10),[1]!obMake("","int",$B29)),"getAverage"))</f>
        <v>#N/A</v>
      </c>
      <c r="X29" s="79" t="e">
        <f>[1]!OBGET([1]!OBCALL("",[1]!OBCALL("",$C$7,"getVolatility",[1]!obMake("","int",X$10),[1]!obMake("","int",$B29)),"getAverage"))</f>
        <v>#N/A</v>
      </c>
      <c r="Y29" s="79" t="e">
        <f>[1]!OBGET([1]!OBCALL("",[1]!OBCALL("",$C$7,"getVolatility",[1]!obMake("","int",Y$10),[1]!obMake("","int",$B29)),"getAverage"))</f>
        <v>#N/A</v>
      </c>
      <c r="Z29" s="79" t="e">
        <f>[1]!OBGET([1]!OBCALL("",[1]!OBCALL("",$C$7,"getVolatility",[1]!obMake("","int",Z$10),[1]!obMake("","int",$B29)),"getAverage"))</f>
        <v>#N/A</v>
      </c>
      <c r="AA29" s="79" t="e">
        <f>[1]!OBGET([1]!OBCALL("",[1]!OBCALL("",$C$7,"getVolatility",[1]!obMake("","int",AA$10),[1]!obMake("","int",$B29)),"getAverage"))</f>
        <v>#N/A</v>
      </c>
      <c r="AB29" s="79" t="e">
        <f>[1]!OBGET([1]!OBCALL("",[1]!OBCALL("",$C$7,"getVolatility",[1]!obMake("","int",AB$10),[1]!obMake("","int",$B29)),"getAverage"))</f>
        <v>#N/A</v>
      </c>
      <c r="AC29" s="79" t="e">
        <f>[1]!OBGET([1]!OBCALL("",[1]!OBCALL("",$C$7,"getVolatility",[1]!obMake("","int",AC$10),[1]!obMake("","int",$B29)),"getAverage"))</f>
        <v>#N/A</v>
      </c>
      <c r="AD29" s="79" t="e">
        <f>[1]!OBGET([1]!OBCALL("",[1]!OBCALL("",$C$7,"getVolatility",[1]!obMake("","int",AD$10),[1]!obMake("","int",$B29)),"getAverage"))</f>
        <v>#N/A</v>
      </c>
      <c r="AE29" s="79" t="e">
        <f>[1]!OBGET([1]!OBCALL("",[1]!OBCALL("",$C$7,"getVolatility",[1]!obMake("","int",AE$10),[1]!obMake("","int",$B29)),"getAverage"))</f>
        <v>#N/A</v>
      </c>
      <c r="AF29" s="79" t="e">
        <f>[1]!OBGET([1]!OBCALL("",[1]!OBCALL("",$C$7,"getVolatility",[1]!obMake("","int",AF$10),[1]!obMake("","int",$B29)),"getAverage"))</f>
        <v>#N/A</v>
      </c>
      <c r="AG29" s="79" t="e">
        <f>[1]!OBGET([1]!OBCALL("",[1]!OBCALL("",$C$7,"getVolatility",[1]!obMake("","int",AG$10),[1]!obMake("","int",$B29)),"getAverage"))</f>
        <v>#N/A</v>
      </c>
      <c r="AH29" s="79" t="e">
        <f>[1]!OBGET([1]!OBCALL("",[1]!OBCALL("",$C$7,"getVolatility",[1]!obMake("","int",AH$10),[1]!obMake("","int",$B29)),"getAverage"))</f>
        <v>#N/A</v>
      </c>
      <c r="AI29" s="79" t="e">
        <f>[1]!OBGET([1]!OBCALL("",[1]!OBCALL("",$C$7,"getVolatility",[1]!obMake("","int",AI$10),[1]!obMake("","int",$B29)),"getAverage"))</f>
        <v>#N/A</v>
      </c>
      <c r="AJ29" s="79" t="e">
        <f>[1]!OBGET([1]!OBCALL("",[1]!OBCALL("",$C$7,"getVolatility",[1]!obMake("","int",AJ$10),[1]!obMake("","int",$B29)),"getAverage"))</f>
        <v>#N/A</v>
      </c>
      <c r="AK29" s="79" t="e">
        <f>[1]!OBGET([1]!OBCALL("",[1]!OBCALL("",$C$7,"getVolatility",[1]!obMake("","int",AK$10),[1]!obMake("","int",$B29)),"getAverage"))</f>
        <v>#N/A</v>
      </c>
      <c r="AL29" s="79" t="e">
        <f>[1]!OBGET([1]!OBCALL("",[1]!OBCALL("",$C$7,"getVolatility",[1]!obMake("","int",AL$10),[1]!obMake("","int",$B29)),"getAverage"))</f>
        <v>#N/A</v>
      </c>
      <c r="AM29" s="79" t="e">
        <f>[1]!OBGET([1]!OBCALL("",[1]!OBCALL("",$C$7,"getVolatility",[1]!obMake("","int",AM$10),[1]!obMake("","int",$B29)),"getAverage"))</f>
        <v>#N/A</v>
      </c>
      <c r="AN29" s="79" t="e">
        <f>[1]!OBGET([1]!OBCALL("",[1]!OBCALL("",$C$7,"getVolatility",[1]!obMake("","int",AN$10),[1]!obMake("","int",$B29)),"getAverage"))</f>
        <v>#N/A</v>
      </c>
      <c r="AO29" s="79" t="e">
        <f>[1]!OBGET([1]!OBCALL("",[1]!OBCALL("",$C$7,"getVolatility",[1]!obMake("","int",AO$10),[1]!obMake("","int",$B29)),"getAverage"))</f>
        <v>#N/A</v>
      </c>
    </row>
    <row r="30" spans="2:41" ht="13.75" customHeight="1" x14ac:dyDescent="0.25">
      <c r="B30" s="34">
        <v>19</v>
      </c>
      <c r="C30" s="79" t="e">
        <f>[1]!OBGET([1]!OBCALL("",[1]!OBCALL("",$C$7,"getVolatility",[1]!obMake("","int",C$10),[1]!obMake("","int",$B30)),"getAverage"))</f>
        <v>#N/A</v>
      </c>
      <c r="D30" s="79" t="e">
        <f>[1]!OBGET([1]!OBCALL("",[1]!OBCALL("",$C$7,"getVolatility",[1]!obMake("","int",D$10),[1]!obMake("","int",$B30)),"getAverage"))</f>
        <v>#N/A</v>
      </c>
      <c r="E30" s="79" t="e">
        <f>[1]!OBGET([1]!OBCALL("",[1]!OBCALL("",$C$7,"getVolatility",[1]!obMake("","int",E$10),[1]!obMake("","int",$B30)),"getAverage"))</f>
        <v>#N/A</v>
      </c>
      <c r="F30" s="79" t="e">
        <f>[1]!OBGET([1]!OBCALL("",[1]!OBCALL("",$C$7,"getVolatility",[1]!obMake("","int",F$10),[1]!obMake("","int",$B30)),"getAverage"))</f>
        <v>#N/A</v>
      </c>
      <c r="G30" s="79" t="e">
        <f>[1]!OBGET([1]!OBCALL("",[1]!OBCALL("",$C$7,"getVolatility",[1]!obMake("","int",G$10),[1]!obMake("","int",$B30)),"getAverage"))</f>
        <v>#N/A</v>
      </c>
      <c r="H30" s="79" t="e">
        <f>[1]!OBGET([1]!OBCALL("",[1]!OBCALL("",$C$7,"getVolatility",[1]!obMake("","int",H$10),[1]!obMake("","int",$B30)),"getAverage"))</f>
        <v>#N/A</v>
      </c>
      <c r="I30" s="79" t="e">
        <f>[1]!OBGET([1]!OBCALL("",[1]!OBCALL("",$C$7,"getVolatility",[1]!obMake("","int",I$10),[1]!obMake("","int",$B30)),"getAverage"))</f>
        <v>#N/A</v>
      </c>
      <c r="J30" s="79" t="e">
        <f>[1]!OBGET([1]!OBCALL("",[1]!OBCALL("",$C$7,"getVolatility",[1]!obMake("","int",J$10),[1]!obMake("","int",$B30)),"getAverage"))</f>
        <v>#N/A</v>
      </c>
      <c r="K30" s="79" t="e">
        <f>[1]!OBGET([1]!OBCALL("",[1]!OBCALL("",$C$7,"getVolatility",[1]!obMake("","int",K$10),[1]!obMake("","int",$B30)),"getAverage"))</f>
        <v>#N/A</v>
      </c>
      <c r="L30" s="79" t="e">
        <f>[1]!OBGET([1]!OBCALL("",[1]!OBCALL("",$C$7,"getVolatility",[1]!obMake("","int",L$10),[1]!obMake("","int",$B30)),"getAverage"))</f>
        <v>#N/A</v>
      </c>
      <c r="M30" s="79" t="e">
        <f>[1]!OBGET([1]!OBCALL("",[1]!OBCALL("",$C$7,"getVolatility",[1]!obMake("","int",M$10),[1]!obMake("","int",$B30)),"getAverage"))</f>
        <v>#N/A</v>
      </c>
      <c r="N30" s="79" t="e">
        <f>[1]!OBGET([1]!OBCALL("",[1]!OBCALL("",$C$7,"getVolatility",[1]!obMake("","int",N$10),[1]!obMake("","int",$B30)),"getAverage"))</f>
        <v>#N/A</v>
      </c>
      <c r="O30" s="79" t="e">
        <f>[1]!OBGET([1]!OBCALL("",[1]!OBCALL("",$C$7,"getVolatility",[1]!obMake("","int",O$10),[1]!obMake("","int",$B30)),"getAverage"))</f>
        <v>#N/A</v>
      </c>
      <c r="P30" s="79" t="e">
        <f>[1]!OBGET([1]!OBCALL("",[1]!OBCALL("",$C$7,"getVolatility",[1]!obMake("","int",P$10),[1]!obMake("","int",$B30)),"getAverage"))</f>
        <v>#N/A</v>
      </c>
      <c r="Q30" s="79" t="e">
        <f>[1]!OBGET([1]!OBCALL("",[1]!OBCALL("",$C$7,"getVolatility",[1]!obMake("","int",Q$10),[1]!obMake("","int",$B30)),"getAverage"))</f>
        <v>#N/A</v>
      </c>
      <c r="R30" s="79" t="e">
        <f>[1]!OBGET([1]!OBCALL("",[1]!OBCALL("",$C$7,"getVolatility",[1]!obMake("","int",R$10),[1]!obMake("","int",$B30)),"getAverage"))</f>
        <v>#N/A</v>
      </c>
      <c r="S30" s="79" t="e">
        <f>[1]!OBGET([1]!OBCALL("",[1]!OBCALL("",$C$7,"getVolatility",[1]!obMake("","int",S$10),[1]!obMake("","int",$B30)),"getAverage"))</f>
        <v>#N/A</v>
      </c>
      <c r="T30" s="79" t="e">
        <f>[1]!OBGET([1]!OBCALL("",[1]!OBCALL("",$C$7,"getVolatility",[1]!obMake("","int",T$10),[1]!obMake("","int",$B30)),"getAverage"))</f>
        <v>#N/A</v>
      </c>
      <c r="U30" s="79" t="e">
        <f>[1]!OBGET([1]!OBCALL("",[1]!OBCALL("",$C$7,"getVolatility",[1]!obMake("","int",U$10),[1]!obMake("","int",$B30)),"getAverage"))</f>
        <v>#N/A</v>
      </c>
      <c r="V30" s="79" t="e">
        <f>[1]!OBGET([1]!OBCALL("",[1]!OBCALL("",$C$7,"getVolatility",[1]!obMake("","int",V$10),[1]!obMake("","int",$B30)),"getAverage"))</f>
        <v>#N/A</v>
      </c>
      <c r="W30" s="79" t="e">
        <f>[1]!OBGET([1]!OBCALL("",[1]!OBCALL("",$C$7,"getVolatility",[1]!obMake("","int",W$10),[1]!obMake("","int",$B30)),"getAverage"))</f>
        <v>#N/A</v>
      </c>
      <c r="X30" s="79" t="e">
        <f>[1]!OBGET([1]!OBCALL("",[1]!OBCALL("",$C$7,"getVolatility",[1]!obMake("","int",X$10),[1]!obMake("","int",$B30)),"getAverage"))</f>
        <v>#N/A</v>
      </c>
      <c r="Y30" s="79" t="e">
        <f>[1]!OBGET([1]!OBCALL("",[1]!OBCALL("",$C$7,"getVolatility",[1]!obMake("","int",Y$10),[1]!obMake("","int",$B30)),"getAverage"))</f>
        <v>#N/A</v>
      </c>
      <c r="Z30" s="79" t="e">
        <f>[1]!OBGET([1]!OBCALL("",[1]!OBCALL("",$C$7,"getVolatility",[1]!obMake("","int",Z$10),[1]!obMake("","int",$B30)),"getAverage"))</f>
        <v>#N/A</v>
      </c>
      <c r="AA30" s="79" t="e">
        <f>[1]!OBGET([1]!OBCALL("",[1]!OBCALL("",$C$7,"getVolatility",[1]!obMake("","int",AA$10),[1]!obMake("","int",$B30)),"getAverage"))</f>
        <v>#N/A</v>
      </c>
      <c r="AB30" s="79" t="e">
        <f>[1]!OBGET([1]!OBCALL("",[1]!OBCALL("",$C$7,"getVolatility",[1]!obMake("","int",AB$10),[1]!obMake("","int",$B30)),"getAverage"))</f>
        <v>#N/A</v>
      </c>
      <c r="AC30" s="79" t="e">
        <f>[1]!OBGET([1]!OBCALL("",[1]!OBCALL("",$C$7,"getVolatility",[1]!obMake("","int",AC$10),[1]!obMake("","int",$B30)),"getAverage"))</f>
        <v>#N/A</v>
      </c>
      <c r="AD30" s="79" t="e">
        <f>[1]!OBGET([1]!OBCALL("",[1]!OBCALL("",$C$7,"getVolatility",[1]!obMake("","int",AD$10),[1]!obMake("","int",$B30)),"getAverage"))</f>
        <v>#N/A</v>
      </c>
      <c r="AE30" s="79" t="e">
        <f>[1]!OBGET([1]!OBCALL("",[1]!OBCALL("",$C$7,"getVolatility",[1]!obMake("","int",AE$10),[1]!obMake("","int",$B30)),"getAverage"))</f>
        <v>#N/A</v>
      </c>
      <c r="AF30" s="79" t="e">
        <f>[1]!OBGET([1]!OBCALL("",[1]!OBCALL("",$C$7,"getVolatility",[1]!obMake("","int",AF$10),[1]!obMake("","int",$B30)),"getAverage"))</f>
        <v>#N/A</v>
      </c>
      <c r="AG30" s="79" t="e">
        <f>[1]!OBGET([1]!OBCALL("",[1]!OBCALL("",$C$7,"getVolatility",[1]!obMake("","int",AG$10),[1]!obMake("","int",$B30)),"getAverage"))</f>
        <v>#N/A</v>
      </c>
      <c r="AH30" s="79" t="e">
        <f>[1]!OBGET([1]!OBCALL("",[1]!OBCALL("",$C$7,"getVolatility",[1]!obMake("","int",AH$10),[1]!obMake("","int",$B30)),"getAverage"))</f>
        <v>#N/A</v>
      </c>
      <c r="AI30" s="79" t="e">
        <f>[1]!OBGET([1]!OBCALL("",[1]!OBCALL("",$C$7,"getVolatility",[1]!obMake("","int",AI$10),[1]!obMake("","int",$B30)),"getAverage"))</f>
        <v>#N/A</v>
      </c>
      <c r="AJ30" s="79" t="e">
        <f>[1]!OBGET([1]!OBCALL("",[1]!OBCALL("",$C$7,"getVolatility",[1]!obMake("","int",AJ$10),[1]!obMake("","int",$B30)),"getAverage"))</f>
        <v>#N/A</v>
      </c>
      <c r="AK30" s="79" t="e">
        <f>[1]!OBGET([1]!OBCALL("",[1]!OBCALL("",$C$7,"getVolatility",[1]!obMake("","int",AK$10),[1]!obMake("","int",$B30)),"getAverage"))</f>
        <v>#N/A</v>
      </c>
      <c r="AL30" s="79" t="e">
        <f>[1]!OBGET([1]!OBCALL("",[1]!OBCALL("",$C$7,"getVolatility",[1]!obMake("","int",AL$10),[1]!obMake("","int",$B30)),"getAverage"))</f>
        <v>#N/A</v>
      </c>
      <c r="AM30" s="79" t="e">
        <f>[1]!OBGET([1]!OBCALL("",[1]!OBCALL("",$C$7,"getVolatility",[1]!obMake("","int",AM$10),[1]!obMake("","int",$B30)),"getAverage"))</f>
        <v>#N/A</v>
      </c>
      <c r="AN30" s="79" t="e">
        <f>[1]!OBGET([1]!OBCALL("",[1]!OBCALL("",$C$7,"getVolatility",[1]!obMake("","int",AN$10),[1]!obMake("","int",$B30)),"getAverage"))</f>
        <v>#N/A</v>
      </c>
      <c r="AO30" s="79" t="e">
        <f>[1]!OBGET([1]!OBCALL("",[1]!OBCALL("",$C$7,"getVolatility",[1]!obMake("","int",AO$10),[1]!obMake("","int",$B30)),"getAverage"))</f>
        <v>#N/A</v>
      </c>
    </row>
    <row r="31" spans="2:41" ht="13.75" customHeight="1" x14ac:dyDescent="0.25">
      <c r="B31" s="34">
        <v>20</v>
      </c>
      <c r="C31" s="79" t="e">
        <f>[1]!OBGET([1]!OBCALL("",[1]!OBCALL("",$C$7,"getVolatility",[1]!obMake("","int",C$10),[1]!obMake("","int",$B31)),"getAverage"))</f>
        <v>#N/A</v>
      </c>
      <c r="D31" s="79" t="e">
        <f>[1]!OBGET([1]!OBCALL("",[1]!OBCALL("",$C$7,"getVolatility",[1]!obMake("","int",D$10),[1]!obMake("","int",$B31)),"getAverage"))</f>
        <v>#N/A</v>
      </c>
      <c r="E31" s="79" t="e">
        <f>[1]!OBGET([1]!OBCALL("",[1]!OBCALL("",$C$7,"getVolatility",[1]!obMake("","int",E$10),[1]!obMake("","int",$B31)),"getAverage"))</f>
        <v>#N/A</v>
      </c>
      <c r="F31" s="79" t="e">
        <f>[1]!OBGET([1]!OBCALL("",[1]!OBCALL("",$C$7,"getVolatility",[1]!obMake("","int",F$10),[1]!obMake("","int",$B31)),"getAverage"))</f>
        <v>#N/A</v>
      </c>
      <c r="G31" s="79" t="e">
        <f>[1]!OBGET([1]!OBCALL("",[1]!OBCALL("",$C$7,"getVolatility",[1]!obMake("","int",G$10),[1]!obMake("","int",$B31)),"getAverage"))</f>
        <v>#N/A</v>
      </c>
      <c r="H31" s="79" t="e">
        <f>[1]!OBGET([1]!OBCALL("",[1]!OBCALL("",$C$7,"getVolatility",[1]!obMake("","int",H$10),[1]!obMake("","int",$B31)),"getAverage"))</f>
        <v>#N/A</v>
      </c>
      <c r="I31" s="79" t="e">
        <f>[1]!OBGET([1]!OBCALL("",[1]!OBCALL("",$C$7,"getVolatility",[1]!obMake("","int",I$10),[1]!obMake("","int",$B31)),"getAverage"))</f>
        <v>#N/A</v>
      </c>
      <c r="J31" s="79" t="e">
        <f>[1]!OBGET([1]!OBCALL("",[1]!OBCALL("",$C$7,"getVolatility",[1]!obMake("","int",J$10),[1]!obMake("","int",$B31)),"getAverage"))</f>
        <v>#N/A</v>
      </c>
      <c r="K31" s="79" t="e">
        <f>[1]!OBGET([1]!OBCALL("",[1]!OBCALL("",$C$7,"getVolatility",[1]!obMake("","int",K$10),[1]!obMake("","int",$B31)),"getAverage"))</f>
        <v>#N/A</v>
      </c>
      <c r="L31" s="79" t="e">
        <f>[1]!OBGET([1]!OBCALL("",[1]!OBCALL("",$C$7,"getVolatility",[1]!obMake("","int",L$10),[1]!obMake("","int",$B31)),"getAverage"))</f>
        <v>#N/A</v>
      </c>
      <c r="M31" s="79" t="e">
        <f>[1]!OBGET([1]!OBCALL("",[1]!OBCALL("",$C$7,"getVolatility",[1]!obMake("","int",M$10),[1]!obMake("","int",$B31)),"getAverage"))</f>
        <v>#N/A</v>
      </c>
      <c r="N31" s="79" t="e">
        <f>[1]!OBGET([1]!OBCALL("",[1]!OBCALL("",$C$7,"getVolatility",[1]!obMake("","int",N$10),[1]!obMake("","int",$B31)),"getAverage"))</f>
        <v>#N/A</v>
      </c>
      <c r="O31" s="79" t="e">
        <f>[1]!OBGET([1]!OBCALL("",[1]!OBCALL("",$C$7,"getVolatility",[1]!obMake("","int",O$10),[1]!obMake("","int",$B31)),"getAverage"))</f>
        <v>#N/A</v>
      </c>
      <c r="P31" s="79" t="e">
        <f>[1]!OBGET([1]!OBCALL("",[1]!OBCALL("",$C$7,"getVolatility",[1]!obMake("","int",P$10),[1]!obMake("","int",$B31)),"getAverage"))</f>
        <v>#N/A</v>
      </c>
      <c r="Q31" s="79" t="e">
        <f>[1]!OBGET([1]!OBCALL("",[1]!OBCALL("",$C$7,"getVolatility",[1]!obMake("","int",Q$10),[1]!obMake("","int",$B31)),"getAverage"))</f>
        <v>#N/A</v>
      </c>
      <c r="R31" s="79" t="e">
        <f>[1]!OBGET([1]!OBCALL("",[1]!OBCALL("",$C$7,"getVolatility",[1]!obMake("","int",R$10),[1]!obMake("","int",$B31)),"getAverage"))</f>
        <v>#N/A</v>
      </c>
      <c r="S31" s="79" t="e">
        <f>[1]!OBGET([1]!OBCALL("",[1]!OBCALL("",$C$7,"getVolatility",[1]!obMake("","int",S$10),[1]!obMake("","int",$B31)),"getAverage"))</f>
        <v>#N/A</v>
      </c>
      <c r="T31" s="79" t="e">
        <f>[1]!OBGET([1]!OBCALL("",[1]!OBCALL("",$C$7,"getVolatility",[1]!obMake("","int",T$10),[1]!obMake("","int",$B31)),"getAverage"))</f>
        <v>#N/A</v>
      </c>
      <c r="U31" s="79" t="e">
        <f>[1]!OBGET([1]!OBCALL("",[1]!OBCALL("",$C$7,"getVolatility",[1]!obMake("","int",U$10),[1]!obMake("","int",$B31)),"getAverage"))</f>
        <v>#N/A</v>
      </c>
      <c r="V31" s="79" t="e">
        <f>[1]!OBGET([1]!OBCALL("",[1]!OBCALL("",$C$7,"getVolatility",[1]!obMake("","int",V$10),[1]!obMake("","int",$B31)),"getAverage"))</f>
        <v>#N/A</v>
      </c>
      <c r="W31" s="79" t="e">
        <f>[1]!OBGET([1]!OBCALL("",[1]!OBCALL("",$C$7,"getVolatility",[1]!obMake("","int",W$10),[1]!obMake("","int",$B31)),"getAverage"))</f>
        <v>#N/A</v>
      </c>
      <c r="X31" s="79" t="e">
        <f>[1]!OBGET([1]!OBCALL("",[1]!OBCALL("",$C$7,"getVolatility",[1]!obMake("","int",X$10),[1]!obMake("","int",$B31)),"getAverage"))</f>
        <v>#N/A</v>
      </c>
      <c r="Y31" s="79" t="e">
        <f>[1]!OBGET([1]!OBCALL("",[1]!OBCALL("",$C$7,"getVolatility",[1]!obMake("","int",Y$10),[1]!obMake("","int",$B31)),"getAverage"))</f>
        <v>#N/A</v>
      </c>
      <c r="Z31" s="79" t="e">
        <f>[1]!OBGET([1]!OBCALL("",[1]!OBCALL("",$C$7,"getVolatility",[1]!obMake("","int",Z$10),[1]!obMake("","int",$B31)),"getAverage"))</f>
        <v>#N/A</v>
      </c>
      <c r="AA31" s="79" t="e">
        <f>[1]!OBGET([1]!OBCALL("",[1]!OBCALL("",$C$7,"getVolatility",[1]!obMake("","int",AA$10),[1]!obMake("","int",$B31)),"getAverage"))</f>
        <v>#N/A</v>
      </c>
      <c r="AB31" s="79" t="e">
        <f>[1]!OBGET([1]!OBCALL("",[1]!OBCALL("",$C$7,"getVolatility",[1]!obMake("","int",AB$10),[1]!obMake("","int",$B31)),"getAverage"))</f>
        <v>#N/A</v>
      </c>
      <c r="AC31" s="79" t="e">
        <f>[1]!OBGET([1]!OBCALL("",[1]!OBCALL("",$C$7,"getVolatility",[1]!obMake("","int",AC$10),[1]!obMake("","int",$B31)),"getAverage"))</f>
        <v>#N/A</v>
      </c>
      <c r="AD31" s="79" t="e">
        <f>[1]!OBGET([1]!OBCALL("",[1]!OBCALL("",$C$7,"getVolatility",[1]!obMake("","int",AD$10),[1]!obMake("","int",$B31)),"getAverage"))</f>
        <v>#N/A</v>
      </c>
      <c r="AE31" s="79" t="e">
        <f>[1]!OBGET([1]!OBCALL("",[1]!OBCALL("",$C$7,"getVolatility",[1]!obMake("","int",AE$10),[1]!obMake("","int",$B31)),"getAverage"))</f>
        <v>#N/A</v>
      </c>
      <c r="AF31" s="79" t="e">
        <f>[1]!OBGET([1]!OBCALL("",[1]!OBCALL("",$C$7,"getVolatility",[1]!obMake("","int",AF$10),[1]!obMake("","int",$B31)),"getAverage"))</f>
        <v>#N/A</v>
      </c>
      <c r="AG31" s="79" t="e">
        <f>[1]!OBGET([1]!OBCALL("",[1]!OBCALL("",$C$7,"getVolatility",[1]!obMake("","int",AG$10),[1]!obMake("","int",$B31)),"getAverage"))</f>
        <v>#N/A</v>
      </c>
      <c r="AH31" s="79" t="e">
        <f>[1]!OBGET([1]!OBCALL("",[1]!OBCALL("",$C$7,"getVolatility",[1]!obMake("","int",AH$10),[1]!obMake("","int",$B31)),"getAverage"))</f>
        <v>#N/A</v>
      </c>
      <c r="AI31" s="79" t="e">
        <f>[1]!OBGET([1]!OBCALL("",[1]!OBCALL("",$C$7,"getVolatility",[1]!obMake("","int",AI$10),[1]!obMake("","int",$B31)),"getAverage"))</f>
        <v>#N/A</v>
      </c>
      <c r="AJ31" s="79" t="e">
        <f>[1]!OBGET([1]!OBCALL("",[1]!OBCALL("",$C$7,"getVolatility",[1]!obMake("","int",AJ$10),[1]!obMake("","int",$B31)),"getAverage"))</f>
        <v>#N/A</v>
      </c>
      <c r="AK31" s="79" t="e">
        <f>[1]!OBGET([1]!OBCALL("",[1]!OBCALL("",$C$7,"getVolatility",[1]!obMake("","int",AK$10),[1]!obMake("","int",$B31)),"getAverage"))</f>
        <v>#N/A</v>
      </c>
      <c r="AL31" s="79" t="e">
        <f>[1]!OBGET([1]!OBCALL("",[1]!OBCALL("",$C$7,"getVolatility",[1]!obMake("","int",AL$10),[1]!obMake("","int",$B31)),"getAverage"))</f>
        <v>#N/A</v>
      </c>
      <c r="AM31" s="79" t="e">
        <f>[1]!OBGET([1]!OBCALL("",[1]!OBCALL("",$C$7,"getVolatility",[1]!obMake("","int",AM$10),[1]!obMake("","int",$B31)),"getAverage"))</f>
        <v>#N/A</v>
      </c>
      <c r="AN31" s="79" t="e">
        <f>[1]!OBGET([1]!OBCALL("",[1]!OBCALL("",$C$7,"getVolatility",[1]!obMake("","int",AN$10),[1]!obMake("","int",$B31)),"getAverage"))</f>
        <v>#N/A</v>
      </c>
      <c r="AO31" s="79" t="e">
        <f>[1]!OBGET([1]!OBCALL("",[1]!OBCALL("",$C$7,"getVolatility",[1]!obMake("","int",AO$10),[1]!obMake("","int",$B31)),"getAverage"))</f>
        <v>#N/A</v>
      </c>
    </row>
    <row r="32" spans="2:41" ht="13.75" customHeight="1" x14ac:dyDescent="0.25">
      <c r="B32" s="34">
        <v>21</v>
      </c>
      <c r="C32" s="79" t="e">
        <f>[1]!OBGET([1]!OBCALL("",[1]!OBCALL("",$C$7,"getVolatility",[1]!obMake("","int",C$10),[1]!obMake("","int",$B32)),"getAverage"))</f>
        <v>#N/A</v>
      </c>
      <c r="D32" s="79" t="e">
        <f>[1]!OBGET([1]!OBCALL("",[1]!OBCALL("",$C$7,"getVolatility",[1]!obMake("","int",D$10),[1]!obMake("","int",$B32)),"getAverage"))</f>
        <v>#N/A</v>
      </c>
      <c r="E32" s="79" t="e">
        <f>[1]!OBGET([1]!OBCALL("",[1]!OBCALL("",$C$7,"getVolatility",[1]!obMake("","int",E$10),[1]!obMake("","int",$B32)),"getAverage"))</f>
        <v>#N/A</v>
      </c>
      <c r="F32" s="79" t="e">
        <f>[1]!OBGET([1]!OBCALL("",[1]!OBCALL("",$C$7,"getVolatility",[1]!obMake("","int",F$10),[1]!obMake("","int",$B32)),"getAverage"))</f>
        <v>#N/A</v>
      </c>
      <c r="G32" s="79" t="e">
        <f>[1]!OBGET([1]!OBCALL("",[1]!OBCALL("",$C$7,"getVolatility",[1]!obMake("","int",G$10),[1]!obMake("","int",$B32)),"getAverage"))</f>
        <v>#N/A</v>
      </c>
      <c r="H32" s="79" t="e">
        <f>[1]!OBGET([1]!OBCALL("",[1]!OBCALL("",$C$7,"getVolatility",[1]!obMake("","int",H$10),[1]!obMake("","int",$B32)),"getAverage"))</f>
        <v>#N/A</v>
      </c>
      <c r="I32" s="79" t="e">
        <f>[1]!OBGET([1]!OBCALL("",[1]!OBCALL("",$C$7,"getVolatility",[1]!obMake("","int",I$10),[1]!obMake("","int",$B32)),"getAverage"))</f>
        <v>#N/A</v>
      </c>
      <c r="J32" s="79" t="e">
        <f>[1]!OBGET([1]!OBCALL("",[1]!OBCALL("",$C$7,"getVolatility",[1]!obMake("","int",J$10),[1]!obMake("","int",$B32)),"getAverage"))</f>
        <v>#N/A</v>
      </c>
      <c r="K32" s="79" t="e">
        <f>[1]!OBGET([1]!OBCALL("",[1]!OBCALL("",$C$7,"getVolatility",[1]!obMake("","int",K$10),[1]!obMake("","int",$B32)),"getAverage"))</f>
        <v>#N/A</v>
      </c>
      <c r="L32" s="79" t="e">
        <f>[1]!OBGET([1]!OBCALL("",[1]!OBCALL("",$C$7,"getVolatility",[1]!obMake("","int",L$10),[1]!obMake("","int",$B32)),"getAverage"))</f>
        <v>#N/A</v>
      </c>
      <c r="M32" s="79" t="e">
        <f>[1]!OBGET([1]!OBCALL("",[1]!OBCALL("",$C$7,"getVolatility",[1]!obMake("","int",M$10),[1]!obMake("","int",$B32)),"getAverage"))</f>
        <v>#N/A</v>
      </c>
      <c r="N32" s="79" t="e">
        <f>[1]!OBGET([1]!OBCALL("",[1]!OBCALL("",$C$7,"getVolatility",[1]!obMake("","int",N$10),[1]!obMake("","int",$B32)),"getAverage"))</f>
        <v>#N/A</v>
      </c>
      <c r="O32" s="79" t="e">
        <f>[1]!OBGET([1]!OBCALL("",[1]!OBCALL("",$C$7,"getVolatility",[1]!obMake("","int",O$10),[1]!obMake("","int",$B32)),"getAverage"))</f>
        <v>#N/A</v>
      </c>
      <c r="P32" s="79" t="e">
        <f>[1]!OBGET([1]!OBCALL("",[1]!OBCALL("",$C$7,"getVolatility",[1]!obMake("","int",P$10),[1]!obMake("","int",$B32)),"getAverage"))</f>
        <v>#N/A</v>
      </c>
      <c r="Q32" s="79" t="e">
        <f>[1]!OBGET([1]!OBCALL("",[1]!OBCALL("",$C$7,"getVolatility",[1]!obMake("","int",Q$10),[1]!obMake("","int",$B32)),"getAverage"))</f>
        <v>#N/A</v>
      </c>
      <c r="R32" s="79" t="e">
        <f>[1]!OBGET([1]!OBCALL("",[1]!OBCALL("",$C$7,"getVolatility",[1]!obMake("","int",R$10),[1]!obMake("","int",$B32)),"getAverage"))</f>
        <v>#N/A</v>
      </c>
      <c r="S32" s="79" t="e">
        <f>[1]!OBGET([1]!OBCALL("",[1]!OBCALL("",$C$7,"getVolatility",[1]!obMake("","int",S$10),[1]!obMake("","int",$B32)),"getAverage"))</f>
        <v>#N/A</v>
      </c>
      <c r="T32" s="79" t="e">
        <f>[1]!OBGET([1]!OBCALL("",[1]!OBCALL("",$C$7,"getVolatility",[1]!obMake("","int",T$10),[1]!obMake("","int",$B32)),"getAverage"))</f>
        <v>#N/A</v>
      </c>
      <c r="U32" s="79" t="e">
        <f>[1]!OBGET([1]!OBCALL("",[1]!OBCALL("",$C$7,"getVolatility",[1]!obMake("","int",U$10),[1]!obMake("","int",$B32)),"getAverage"))</f>
        <v>#N/A</v>
      </c>
      <c r="V32" s="79" t="e">
        <f>[1]!OBGET([1]!OBCALL("",[1]!OBCALL("",$C$7,"getVolatility",[1]!obMake("","int",V$10),[1]!obMake("","int",$B32)),"getAverage"))</f>
        <v>#N/A</v>
      </c>
      <c r="W32" s="79" t="e">
        <f>[1]!OBGET([1]!OBCALL("",[1]!OBCALL("",$C$7,"getVolatility",[1]!obMake("","int",W$10),[1]!obMake("","int",$B32)),"getAverage"))</f>
        <v>#N/A</v>
      </c>
      <c r="X32" s="79" t="e">
        <f>[1]!OBGET([1]!OBCALL("",[1]!OBCALL("",$C$7,"getVolatility",[1]!obMake("","int",X$10),[1]!obMake("","int",$B32)),"getAverage"))</f>
        <v>#N/A</v>
      </c>
      <c r="Y32" s="79" t="e">
        <f>[1]!OBGET([1]!OBCALL("",[1]!OBCALL("",$C$7,"getVolatility",[1]!obMake("","int",Y$10),[1]!obMake("","int",$B32)),"getAverage"))</f>
        <v>#N/A</v>
      </c>
      <c r="Z32" s="79" t="e">
        <f>[1]!OBGET([1]!OBCALL("",[1]!OBCALL("",$C$7,"getVolatility",[1]!obMake("","int",Z$10),[1]!obMake("","int",$B32)),"getAverage"))</f>
        <v>#N/A</v>
      </c>
      <c r="AA32" s="79" t="e">
        <f>[1]!OBGET([1]!OBCALL("",[1]!OBCALL("",$C$7,"getVolatility",[1]!obMake("","int",AA$10),[1]!obMake("","int",$B32)),"getAverage"))</f>
        <v>#N/A</v>
      </c>
      <c r="AB32" s="79" t="e">
        <f>[1]!OBGET([1]!OBCALL("",[1]!OBCALL("",$C$7,"getVolatility",[1]!obMake("","int",AB$10),[1]!obMake("","int",$B32)),"getAverage"))</f>
        <v>#N/A</v>
      </c>
      <c r="AC32" s="79" t="e">
        <f>[1]!OBGET([1]!OBCALL("",[1]!OBCALL("",$C$7,"getVolatility",[1]!obMake("","int",AC$10),[1]!obMake("","int",$B32)),"getAverage"))</f>
        <v>#N/A</v>
      </c>
      <c r="AD32" s="79" t="e">
        <f>[1]!OBGET([1]!OBCALL("",[1]!OBCALL("",$C$7,"getVolatility",[1]!obMake("","int",AD$10),[1]!obMake("","int",$B32)),"getAverage"))</f>
        <v>#N/A</v>
      </c>
      <c r="AE32" s="79" t="e">
        <f>[1]!OBGET([1]!OBCALL("",[1]!OBCALL("",$C$7,"getVolatility",[1]!obMake("","int",AE$10),[1]!obMake("","int",$B32)),"getAverage"))</f>
        <v>#N/A</v>
      </c>
      <c r="AF32" s="79" t="e">
        <f>[1]!OBGET([1]!OBCALL("",[1]!OBCALL("",$C$7,"getVolatility",[1]!obMake("","int",AF$10),[1]!obMake("","int",$B32)),"getAverage"))</f>
        <v>#N/A</v>
      </c>
      <c r="AG32" s="79" t="e">
        <f>[1]!OBGET([1]!OBCALL("",[1]!OBCALL("",$C$7,"getVolatility",[1]!obMake("","int",AG$10),[1]!obMake("","int",$B32)),"getAverage"))</f>
        <v>#N/A</v>
      </c>
      <c r="AH32" s="79" t="e">
        <f>[1]!OBGET([1]!OBCALL("",[1]!OBCALL("",$C$7,"getVolatility",[1]!obMake("","int",AH$10),[1]!obMake("","int",$B32)),"getAverage"))</f>
        <v>#N/A</v>
      </c>
      <c r="AI32" s="79" t="e">
        <f>[1]!OBGET([1]!OBCALL("",[1]!OBCALL("",$C$7,"getVolatility",[1]!obMake("","int",AI$10),[1]!obMake("","int",$B32)),"getAverage"))</f>
        <v>#N/A</v>
      </c>
      <c r="AJ32" s="79" t="e">
        <f>[1]!OBGET([1]!OBCALL("",[1]!OBCALL("",$C$7,"getVolatility",[1]!obMake("","int",AJ$10),[1]!obMake("","int",$B32)),"getAverage"))</f>
        <v>#N/A</v>
      </c>
      <c r="AK32" s="79" t="e">
        <f>[1]!OBGET([1]!OBCALL("",[1]!OBCALL("",$C$7,"getVolatility",[1]!obMake("","int",AK$10),[1]!obMake("","int",$B32)),"getAverage"))</f>
        <v>#N/A</v>
      </c>
      <c r="AL32" s="79" t="e">
        <f>[1]!OBGET([1]!OBCALL("",[1]!OBCALL("",$C$7,"getVolatility",[1]!obMake("","int",AL$10),[1]!obMake("","int",$B32)),"getAverage"))</f>
        <v>#N/A</v>
      </c>
      <c r="AM32" s="79" t="e">
        <f>[1]!OBGET([1]!OBCALL("",[1]!OBCALL("",$C$7,"getVolatility",[1]!obMake("","int",AM$10),[1]!obMake("","int",$B32)),"getAverage"))</f>
        <v>#N/A</v>
      </c>
      <c r="AN32" s="79" t="e">
        <f>[1]!OBGET([1]!OBCALL("",[1]!OBCALL("",$C$7,"getVolatility",[1]!obMake("","int",AN$10),[1]!obMake("","int",$B32)),"getAverage"))</f>
        <v>#N/A</v>
      </c>
      <c r="AO32" s="79" t="e">
        <f>[1]!OBGET([1]!OBCALL("",[1]!OBCALL("",$C$7,"getVolatility",[1]!obMake("","int",AO$10),[1]!obMake("","int",$B32)),"getAverage"))</f>
        <v>#N/A</v>
      </c>
    </row>
    <row r="33" spans="2:41" ht="13.75" customHeight="1" x14ac:dyDescent="0.25">
      <c r="B33" s="34">
        <v>22</v>
      </c>
      <c r="C33" s="79" t="e">
        <f>[1]!OBGET([1]!OBCALL("",[1]!OBCALL("",$C$7,"getVolatility",[1]!obMake("","int",C$10),[1]!obMake("","int",$B33)),"getAverage"))</f>
        <v>#N/A</v>
      </c>
      <c r="D33" s="79" t="e">
        <f>[1]!OBGET([1]!OBCALL("",[1]!OBCALL("",$C$7,"getVolatility",[1]!obMake("","int",D$10),[1]!obMake("","int",$B33)),"getAverage"))</f>
        <v>#N/A</v>
      </c>
      <c r="E33" s="79" t="e">
        <f>[1]!OBGET([1]!OBCALL("",[1]!OBCALL("",$C$7,"getVolatility",[1]!obMake("","int",E$10),[1]!obMake("","int",$B33)),"getAverage"))</f>
        <v>#N/A</v>
      </c>
      <c r="F33" s="79" t="e">
        <f>[1]!OBGET([1]!OBCALL("",[1]!OBCALL("",$C$7,"getVolatility",[1]!obMake("","int",F$10),[1]!obMake("","int",$B33)),"getAverage"))</f>
        <v>#N/A</v>
      </c>
      <c r="G33" s="79" t="e">
        <f>[1]!OBGET([1]!OBCALL("",[1]!OBCALL("",$C$7,"getVolatility",[1]!obMake("","int",G$10),[1]!obMake("","int",$B33)),"getAverage"))</f>
        <v>#N/A</v>
      </c>
      <c r="H33" s="79" t="e">
        <f>[1]!OBGET([1]!OBCALL("",[1]!OBCALL("",$C$7,"getVolatility",[1]!obMake("","int",H$10),[1]!obMake("","int",$B33)),"getAverage"))</f>
        <v>#N/A</v>
      </c>
      <c r="I33" s="79" t="e">
        <f>[1]!OBGET([1]!OBCALL("",[1]!OBCALL("",$C$7,"getVolatility",[1]!obMake("","int",I$10),[1]!obMake("","int",$B33)),"getAverage"))</f>
        <v>#N/A</v>
      </c>
      <c r="J33" s="79" t="e">
        <f>[1]!OBGET([1]!OBCALL("",[1]!OBCALL("",$C$7,"getVolatility",[1]!obMake("","int",J$10),[1]!obMake("","int",$B33)),"getAverage"))</f>
        <v>#N/A</v>
      </c>
      <c r="K33" s="79" t="e">
        <f>[1]!OBGET([1]!OBCALL("",[1]!OBCALL("",$C$7,"getVolatility",[1]!obMake("","int",K$10),[1]!obMake("","int",$B33)),"getAverage"))</f>
        <v>#N/A</v>
      </c>
      <c r="L33" s="79" t="e">
        <f>[1]!OBGET([1]!OBCALL("",[1]!OBCALL("",$C$7,"getVolatility",[1]!obMake("","int",L$10),[1]!obMake("","int",$B33)),"getAverage"))</f>
        <v>#N/A</v>
      </c>
      <c r="M33" s="79" t="e">
        <f>[1]!OBGET([1]!OBCALL("",[1]!OBCALL("",$C$7,"getVolatility",[1]!obMake("","int",M$10),[1]!obMake("","int",$B33)),"getAverage"))</f>
        <v>#N/A</v>
      </c>
      <c r="N33" s="79" t="e">
        <f>[1]!OBGET([1]!OBCALL("",[1]!OBCALL("",$C$7,"getVolatility",[1]!obMake("","int",N$10),[1]!obMake("","int",$B33)),"getAverage"))</f>
        <v>#N/A</v>
      </c>
      <c r="O33" s="79" t="e">
        <f>[1]!OBGET([1]!OBCALL("",[1]!OBCALL("",$C$7,"getVolatility",[1]!obMake("","int",O$10),[1]!obMake("","int",$B33)),"getAverage"))</f>
        <v>#N/A</v>
      </c>
      <c r="P33" s="79" t="e">
        <f>[1]!OBGET([1]!OBCALL("",[1]!OBCALL("",$C$7,"getVolatility",[1]!obMake("","int",P$10),[1]!obMake("","int",$B33)),"getAverage"))</f>
        <v>#N/A</v>
      </c>
      <c r="Q33" s="79" t="e">
        <f>[1]!OBGET([1]!OBCALL("",[1]!OBCALL("",$C$7,"getVolatility",[1]!obMake("","int",Q$10),[1]!obMake("","int",$B33)),"getAverage"))</f>
        <v>#N/A</v>
      </c>
      <c r="R33" s="79" t="e">
        <f>[1]!OBGET([1]!OBCALL("",[1]!OBCALL("",$C$7,"getVolatility",[1]!obMake("","int",R$10),[1]!obMake("","int",$B33)),"getAverage"))</f>
        <v>#N/A</v>
      </c>
      <c r="S33" s="79" t="e">
        <f>[1]!OBGET([1]!OBCALL("",[1]!OBCALL("",$C$7,"getVolatility",[1]!obMake("","int",S$10),[1]!obMake("","int",$B33)),"getAverage"))</f>
        <v>#N/A</v>
      </c>
      <c r="T33" s="79" t="e">
        <f>[1]!OBGET([1]!OBCALL("",[1]!OBCALL("",$C$7,"getVolatility",[1]!obMake("","int",T$10),[1]!obMake("","int",$B33)),"getAverage"))</f>
        <v>#N/A</v>
      </c>
      <c r="U33" s="79" t="e">
        <f>[1]!OBGET([1]!OBCALL("",[1]!OBCALL("",$C$7,"getVolatility",[1]!obMake("","int",U$10),[1]!obMake("","int",$B33)),"getAverage"))</f>
        <v>#N/A</v>
      </c>
      <c r="V33" s="79" t="e">
        <f>[1]!OBGET([1]!OBCALL("",[1]!OBCALL("",$C$7,"getVolatility",[1]!obMake("","int",V$10),[1]!obMake("","int",$B33)),"getAverage"))</f>
        <v>#N/A</v>
      </c>
      <c r="W33" s="79" t="e">
        <f>[1]!OBGET([1]!OBCALL("",[1]!OBCALL("",$C$7,"getVolatility",[1]!obMake("","int",W$10),[1]!obMake("","int",$B33)),"getAverage"))</f>
        <v>#N/A</v>
      </c>
      <c r="X33" s="79" t="e">
        <f>[1]!OBGET([1]!OBCALL("",[1]!OBCALL("",$C$7,"getVolatility",[1]!obMake("","int",X$10),[1]!obMake("","int",$B33)),"getAverage"))</f>
        <v>#N/A</v>
      </c>
      <c r="Y33" s="79" t="e">
        <f>[1]!OBGET([1]!OBCALL("",[1]!OBCALL("",$C$7,"getVolatility",[1]!obMake("","int",Y$10),[1]!obMake("","int",$B33)),"getAverage"))</f>
        <v>#N/A</v>
      </c>
      <c r="Z33" s="79" t="e">
        <f>[1]!OBGET([1]!OBCALL("",[1]!OBCALL("",$C$7,"getVolatility",[1]!obMake("","int",Z$10),[1]!obMake("","int",$B33)),"getAverage"))</f>
        <v>#N/A</v>
      </c>
      <c r="AA33" s="79" t="e">
        <f>[1]!OBGET([1]!OBCALL("",[1]!OBCALL("",$C$7,"getVolatility",[1]!obMake("","int",AA$10),[1]!obMake("","int",$B33)),"getAverage"))</f>
        <v>#N/A</v>
      </c>
      <c r="AB33" s="79" t="e">
        <f>[1]!OBGET([1]!OBCALL("",[1]!OBCALL("",$C$7,"getVolatility",[1]!obMake("","int",AB$10),[1]!obMake("","int",$B33)),"getAverage"))</f>
        <v>#N/A</v>
      </c>
      <c r="AC33" s="79" t="e">
        <f>[1]!OBGET([1]!OBCALL("",[1]!OBCALL("",$C$7,"getVolatility",[1]!obMake("","int",AC$10),[1]!obMake("","int",$B33)),"getAverage"))</f>
        <v>#N/A</v>
      </c>
      <c r="AD33" s="79" t="e">
        <f>[1]!OBGET([1]!OBCALL("",[1]!OBCALL("",$C$7,"getVolatility",[1]!obMake("","int",AD$10),[1]!obMake("","int",$B33)),"getAverage"))</f>
        <v>#N/A</v>
      </c>
      <c r="AE33" s="79" t="e">
        <f>[1]!OBGET([1]!OBCALL("",[1]!OBCALL("",$C$7,"getVolatility",[1]!obMake("","int",AE$10),[1]!obMake("","int",$B33)),"getAverage"))</f>
        <v>#N/A</v>
      </c>
      <c r="AF33" s="79" t="e">
        <f>[1]!OBGET([1]!OBCALL("",[1]!OBCALL("",$C$7,"getVolatility",[1]!obMake("","int",AF$10),[1]!obMake("","int",$B33)),"getAverage"))</f>
        <v>#N/A</v>
      </c>
      <c r="AG33" s="79" t="e">
        <f>[1]!OBGET([1]!OBCALL("",[1]!OBCALL("",$C$7,"getVolatility",[1]!obMake("","int",AG$10),[1]!obMake("","int",$B33)),"getAverage"))</f>
        <v>#N/A</v>
      </c>
      <c r="AH33" s="79" t="e">
        <f>[1]!OBGET([1]!OBCALL("",[1]!OBCALL("",$C$7,"getVolatility",[1]!obMake("","int",AH$10),[1]!obMake("","int",$B33)),"getAverage"))</f>
        <v>#N/A</v>
      </c>
      <c r="AI33" s="79" t="e">
        <f>[1]!OBGET([1]!OBCALL("",[1]!OBCALL("",$C$7,"getVolatility",[1]!obMake("","int",AI$10),[1]!obMake("","int",$B33)),"getAverage"))</f>
        <v>#N/A</v>
      </c>
      <c r="AJ33" s="79" t="e">
        <f>[1]!OBGET([1]!OBCALL("",[1]!OBCALL("",$C$7,"getVolatility",[1]!obMake("","int",AJ$10),[1]!obMake("","int",$B33)),"getAverage"))</f>
        <v>#N/A</v>
      </c>
      <c r="AK33" s="79" t="e">
        <f>[1]!OBGET([1]!OBCALL("",[1]!OBCALL("",$C$7,"getVolatility",[1]!obMake("","int",AK$10),[1]!obMake("","int",$B33)),"getAverage"))</f>
        <v>#N/A</v>
      </c>
      <c r="AL33" s="79" t="e">
        <f>[1]!OBGET([1]!OBCALL("",[1]!OBCALL("",$C$7,"getVolatility",[1]!obMake("","int",AL$10),[1]!obMake("","int",$B33)),"getAverage"))</f>
        <v>#N/A</v>
      </c>
      <c r="AM33" s="79" t="e">
        <f>[1]!OBGET([1]!OBCALL("",[1]!OBCALL("",$C$7,"getVolatility",[1]!obMake("","int",AM$10),[1]!obMake("","int",$B33)),"getAverage"))</f>
        <v>#N/A</v>
      </c>
      <c r="AN33" s="79" t="e">
        <f>[1]!OBGET([1]!OBCALL("",[1]!OBCALL("",$C$7,"getVolatility",[1]!obMake("","int",AN$10),[1]!obMake("","int",$B33)),"getAverage"))</f>
        <v>#N/A</v>
      </c>
      <c r="AO33" s="79" t="e">
        <f>[1]!OBGET([1]!OBCALL("",[1]!OBCALL("",$C$7,"getVolatility",[1]!obMake("","int",AO$10),[1]!obMake("","int",$B33)),"getAverage"))</f>
        <v>#N/A</v>
      </c>
    </row>
    <row r="34" spans="2:41" ht="13.75" customHeight="1" x14ac:dyDescent="0.25">
      <c r="B34" s="34">
        <v>23</v>
      </c>
      <c r="C34" s="79" t="e">
        <f>[1]!OBGET([1]!OBCALL("",[1]!OBCALL("",$C$7,"getVolatility",[1]!obMake("","int",C$10),[1]!obMake("","int",$B34)),"getAverage"))</f>
        <v>#N/A</v>
      </c>
      <c r="D34" s="79" t="e">
        <f>[1]!OBGET([1]!OBCALL("",[1]!OBCALL("",$C$7,"getVolatility",[1]!obMake("","int",D$10),[1]!obMake("","int",$B34)),"getAverage"))</f>
        <v>#N/A</v>
      </c>
      <c r="E34" s="79" t="e">
        <f>[1]!OBGET([1]!OBCALL("",[1]!OBCALL("",$C$7,"getVolatility",[1]!obMake("","int",E$10),[1]!obMake("","int",$B34)),"getAverage"))</f>
        <v>#N/A</v>
      </c>
      <c r="F34" s="79" t="e">
        <f>[1]!OBGET([1]!OBCALL("",[1]!OBCALL("",$C$7,"getVolatility",[1]!obMake("","int",F$10),[1]!obMake("","int",$B34)),"getAverage"))</f>
        <v>#N/A</v>
      </c>
      <c r="G34" s="79" t="e">
        <f>[1]!OBGET([1]!OBCALL("",[1]!OBCALL("",$C$7,"getVolatility",[1]!obMake("","int",G$10),[1]!obMake("","int",$B34)),"getAverage"))</f>
        <v>#N/A</v>
      </c>
      <c r="H34" s="79" t="e">
        <f>[1]!OBGET([1]!OBCALL("",[1]!OBCALL("",$C$7,"getVolatility",[1]!obMake("","int",H$10),[1]!obMake("","int",$B34)),"getAverage"))</f>
        <v>#N/A</v>
      </c>
      <c r="I34" s="79" t="e">
        <f>[1]!OBGET([1]!OBCALL("",[1]!OBCALL("",$C$7,"getVolatility",[1]!obMake("","int",I$10),[1]!obMake("","int",$B34)),"getAverage"))</f>
        <v>#N/A</v>
      </c>
      <c r="J34" s="79" t="e">
        <f>[1]!OBGET([1]!OBCALL("",[1]!OBCALL("",$C$7,"getVolatility",[1]!obMake("","int",J$10),[1]!obMake("","int",$B34)),"getAverage"))</f>
        <v>#N/A</v>
      </c>
      <c r="K34" s="79" t="e">
        <f>[1]!OBGET([1]!OBCALL("",[1]!OBCALL("",$C$7,"getVolatility",[1]!obMake("","int",K$10),[1]!obMake("","int",$B34)),"getAverage"))</f>
        <v>#N/A</v>
      </c>
      <c r="L34" s="79" t="e">
        <f>[1]!OBGET([1]!OBCALL("",[1]!OBCALL("",$C$7,"getVolatility",[1]!obMake("","int",L$10),[1]!obMake("","int",$B34)),"getAverage"))</f>
        <v>#N/A</v>
      </c>
      <c r="M34" s="79" t="e">
        <f>[1]!OBGET([1]!OBCALL("",[1]!OBCALL("",$C$7,"getVolatility",[1]!obMake("","int",M$10),[1]!obMake("","int",$B34)),"getAverage"))</f>
        <v>#N/A</v>
      </c>
      <c r="N34" s="79" t="e">
        <f>[1]!OBGET([1]!OBCALL("",[1]!OBCALL("",$C$7,"getVolatility",[1]!obMake("","int",N$10),[1]!obMake("","int",$B34)),"getAverage"))</f>
        <v>#N/A</v>
      </c>
      <c r="O34" s="79" t="e">
        <f>[1]!OBGET([1]!OBCALL("",[1]!OBCALL("",$C$7,"getVolatility",[1]!obMake("","int",O$10),[1]!obMake("","int",$B34)),"getAverage"))</f>
        <v>#N/A</v>
      </c>
      <c r="P34" s="79" t="e">
        <f>[1]!OBGET([1]!OBCALL("",[1]!OBCALL("",$C$7,"getVolatility",[1]!obMake("","int",P$10),[1]!obMake("","int",$B34)),"getAverage"))</f>
        <v>#N/A</v>
      </c>
      <c r="Q34" s="79" t="e">
        <f>[1]!OBGET([1]!OBCALL("",[1]!OBCALL("",$C$7,"getVolatility",[1]!obMake("","int",Q$10),[1]!obMake("","int",$B34)),"getAverage"))</f>
        <v>#N/A</v>
      </c>
      <c r="R34" s="79" t="e">
        <f>[1]!OBGET([1]!OBCALL("",[1]!OBCALL("",$C$7,"getVolatility",[1]!obMake("","int",R$10),[1]!obMake("","int",$B34)),"getAverage"))</f>
        <v>#N/A</v>
      </c>
      <c r="S34" s="79" t="e">
        <f>[1]!OBGET([1]!OBCALL("",[1]!OBCALL("",$C$7,"getVolatility",[1]!obMake("","int",S$10),[1]!obMake("","int",$B34)),"getAverage"))</f>
        <v>#N/A</v>
      </c>
      <c r="T34" s="79" t="e">
        <f>[1]!OBGET([1]!OBCALL("",[1]!OBCALL("",$C$7,"getVolatility",[1]!obMake("","int",T$10),[1]!obMake("","int",$B34)),"getAverage"))</f>
        <v>#N/A</v>
      </c>
      <c r="U34" s="79" t="e">
        <f>[1]!OBGET([1]!OBCALL("",[1]!OBCALL("",$C$7,"getVolatility",[1]!obMake("","int",U$10),[1]!obMake("","int",$B34)),"getAverage"))</f>
        <v>#N/A</v>
      </c>
      <c r="V34" s="79" t="e">
        <f>[1]!OBGET([1]!OBCALL("",[1]!OBCALL("",$C$7,"getVolatility",[1]!obMake("","int",V$10),[1]!obMake("","int",$B34)),"getAverage"))</f>
        <v>#N/A</v>
      </c>
      <c r="W34" s="79" t="e">
        <f>[1]!OBGET([1]!OBCALL("",[1]!OBCALL("",$C$7,"getVolatility",[1]!obMake("","int",W$10),[1]!obMake("","int",$B34)),"getAverage"))</f>
        <v>#N/A</v>
      </c>
      <c r="X34" s="79" t="e">
        <f>[1]!OBGET([1]!OBCALL("",[1]!OBCALL("",$C$7,"getVolatility",[1]!obMake("","int",X$10),[1]!obMake("","int",$B34)),"getAverage"))</f>
        <v>#N/A</v>
      </c>
      <c r="Y34" s="79" t="e">
        <f>[1]!OBGET([1]!OBCALL("",[1]!OBCALL("",$C$7,"getVolatility",[1]!obMake("","int",Y$10),[1]!obMake("","int",$B34)),"getAverage"))</f>
        <v>#N/A</v>
      </c>
      <c r="Z34" s="79" t="e">
        <f>[1]!OBGET([1]!OBCALL("",[1]!OBCALL("",$C$7,"getVolatility",[1]!obMake("","int",Z$10),[1]!obMake("","int",$B34)),"getAverage"))</f>
        <v>#N/A</v>
      </c>
      <c r="AA34" s="79" t="e">
        <f>[1]!OBGET([1]!OBCALL("",[1]!OBCALL("",$C$7,"getVolatility",[1]!obMake("","int",AA$10),[1]!obMake("","int",$B34)),"getAverage"))</f>
        <v>#N/A</v>
      </c>
      <c r="AB34" s="79" t="e">
        <f>[1]!OBGET([1]!OBCALL("",[1]!OBCALL("",$C$7,"getVolatility",[1]!obMake("","int",AB$10),[1]!obMake("","int",$B34)),"getAverage"))</f>
        <v>#N/A</v>
      </c>
      <c r="AC34" s="79" t="e">
        <f>[1]!OBGET([1]!OBCALL("",[1]!OBCALL("",$C$7,"getVolatility",[1]!obMake("","int",AC$10),[1]!obMake("","int",$B34)),"getAverage"))</f>
        <v>#N/A</v>
      </c>
      <c r="AD34" s="79" t="e">
        <f>[1]!OBGET([1]!OBCALL("",[1]!OBCALL("",$C$7,"getVolatility",[1]!obMake("","int",AD$10),[1]!obMake("","int",$B34)),"getAverage"))</f>
        <v>#N/A</v>
      </c>
      <c r="AE34" s="79" t="e">
        <f>[1]!OBGET([1]!OBCALL("",[1]!OBCALL("",$C$7,"getVolatility",[1]!obMake("","int",AE$10),[1]!obMake("","int",$B34)),"getAverage"))</f>
        <v>#N/A</v>
      </c>
      <c r="AF34" s="79" t="e">
        <f>[1]!OBGET([1]!OBCALL("",[1]!OBCALL("",$C$7,"getVolatility",[1]!obMake("","int",AF$10),[1]!obMake("","int",$B34)),"getAverage"))</f>
        <v>#N/A</v>
      </c>
      <c r="AG34" s="79" t="e">
        <f>[1]!OBGET([1]!OBCALL("",[1]!OBCALL("",$C$7,"getVolatility",[1]!obMake("","int",AG$10),[1]!obMake("","int",$B34)),"getAverage"))</f>
        <v>#N/A</v>
      </c>
      <c r="AH34" s="79" t="e">
        <f>[1]!OBGET([1]!OBCALL("",[1]!OBCALL("",$C$7,"getVolatility",[1]!obMake("","int",AH$10),[1]!obMake("","int",$B34)),"getAverage"))</f>
        <v>#N/A</v>
      </c>
      <c r="AI34" s="79" t="e">
        <f>[1]!OBGET([1]!OBCALL("",[1]!OBCALL("",$C$7,"getVolatility",[1]!obMake("","int",AI$10),[1]!obMake("","int",$B34)),"getAverage"))</f>
        <v>#N/A</v>
      </c>
      <c r="AJ34" s="79" t="e">
        <f>[1]!OBGET([1]!OBCALL("",[1]!OBCALL("",$C$7,"getVolatility",[1]!obMake("","int",AJ$10),[1]!obMake("","int",$B34)),"getAverage"))</f>
        <v>#N/A</v>
      </c>
      <c r="AK34" s="79" t="e">
        <f>[1]!OBGET([1]!OBCALL("",[1]!OBCALL("",$C$7,"getVolatility",[1]!obMake("","int",AK$10),[1]!obMake("","int",$B34)),"getAverage"))</f>
        <v>#N/A</v>
      </c>
      <c r="AL34" s="79" t="e">
        <f>[1]!OBGET([1]!OBCALL("",[1]!OBCALL("",$C$7,"getVolatility",[1]!obMake("","int",AL$10),[1]!obMake("","int",$B34)),"getAverage"))</f>
        <v>#N/A</v>
      </c>
      <c r="AM34" s="79" t="e">
        <f>[1]!OBGET([1]!OBCALL("",[1]!OBCALL("",$C$7,"getVolatility",[1]!obMake("","int",AM$10),[1]!obMake("","int",$B34)),"getAverage"))</f>
        <v>#N/A</v>
      </c>
      <c r="AN34" s="79" t="e">
        <f>[1]!OBGET([1]!OBCALL("",[1]!OBCALL("",$C$7,"getVolatility",[1]!obMake("","int",AN$10),[1]!obMake("","int",$B34)),"getAverage"))</f>
        <v>#N/A</v>
      </c>
      <c r="AO34" s="79" t="e">
        <f>[1]!OBGET([1]!OBCALL("",[1]!OBCALL("",$C$7,"getVolatility",[1]!obMake("","int",AO$10),[1]!obMake("","int",$B34)),"getAverage"))</f>
        <v>#N/A</v>
      </c>
    </row>
    <row r="35" spans="2:41" ht="13.75" customHeight="1" x14ac:dyDescent="0.25">
      <c r="B35" s="34">
        <v>24</v>
      </c>
      <c r="C35" s="79" t="e">
        <f>[1]!OBGET([1]!OBCALL("",[1]!OBCALL("",$C$7,"getVolatility",[1]!obMake("","int",C$10),[1]!obMake("","int",$B35)),"getAverage"))</f>
        <v>#N/A</v>
      </c>
      <c r="D35" s="79" t="e">
        <f>[1]!OBGET([1]!OBCALL("",[1]!OBCALL("",$C$7,"getVolatility",[1]!obMake("","int",D$10),[1]!obMake("","int",$B35)),"getAverage"))</f>
        <v>#N/A</v>
      </c>
      <c r="E35" s="79" t="e">
        <f>[1]!OBGET([1]!OBCALL("",[1]!OBCALL("",$C$7,"getVolatility",[1]!obMake("","int",E$10),[1]!obMake("","int",$B35)),"getAverage"))</f>
        <v>#N/A</v>
      </c>
      <c r="F35" s="79" t="e">
        <f>[1]!OBGET([1]!OBCALL("",[1]!OBCALL("",$C$7,"getVolatility",[1]!obMake("","int",F$10),[1]!obMake("","int",$B35)),"getAverage"))</f>
        <v>#N/A</v>
      </c>
      <c r="G35" s="79" t="e">
        <f>[1]!OBGET([1]!OBCALL("",[1]!OBCALL("",$C$7,"getVolatility",[1]!obMake("","int",G$10),[1]!obMake("","int",$B35)),"getAverage"))</f>
        <v>#N/A</v>
      </c>
      <c r="H35" s="79" t="e">
        <f>[1]!OBGET([1]!OBCALL("",[1]!OBCALL("",$C$7,"getVolatility",[1]!obMake("","int",H$10),[1]!obMake("","int",$B35)),"getAverage"))</f>
        <v>#N/A</v>
      </c>
      <c r="I35" s="79" t="e">
        <f>[1]!OBGET([1]!OBCALL("",[1]!OBCALL("",$C$7,"getVolatility",[1]!obMake("","int",I$10),[1]!obMake("","int",$B35)),"getAverage"))</f>
        <v>#N/A</v>
      </c>
      <c r="J35" s="79" t="e">
        <f>[1]!OBGET([1]!OBCALL("",[1]!OBCALL("",$C$7,"getVolatility",[1]!obMake("","int",J$10),[1]!obMake("","int",$B35)),"getAverage"))</f>
        <v>#N/A</v>
      </c>
      <c r="K35" s="79" t="e">
        <f>[1]!OBGET([1]!OBCALL("",[1]!OBCALL("",$C$7,"getVolatility",[1]!obMake("","int",K$10),[1]!obMake("","int",$B35)),"getAverage"))</f>
        <v>#N/A</v>
      </c>
      <c r="L35" s="79" t="e">
        <f>[1]!OBGET([1]!OBCALL("",[1]!OBCALL("",$C$7,"getVolatility",[1]!obMake("","int",L$10),[1]!obMake("","int",$B35)),"getAverage"))</f>
        <v>#N/A</v>
      </c>
      <c r="M35" s="79" t="e">
        <f>[1]!OBGET([1]!OBCALL("",[1]!OBCALL("",$C$7,"getVolatility",[1]!obMake("","int",M$10),[1]!obMake("","int",$B35)),"getAverage"))</f>
        <v>#N/A</v>
      </c>
      <c r="N35" s="79" t="e">
        <f>[1]!OBGET([1]!OBCALL("",[1]!OBCALL("",$C$7,"getVolatility",[1]!obMake("","int",N$10),[1]!obMake("","int",$B35)),"getAverage"))</f>
        <v>#N/A</v>
      </c>
      <c r="O35" s="79" t="e">
        <f>[1]!OBGET([1]!OBCALL("",[1]!OBCALL("",$C$7,"getVolatility",[1]!obMake("","int",O$10),[1]!obMake("","int",$B35)),"getAverage"))</f>
        <v>#N/A</v>
      </c>
      <c r="P35" s="79" t="e">
        <f>[1]!OBGET([1]!OBCALL("",[1]!OBCALL("",$C$7,"getVolatility",[1]!obMake("","int",P$10),[1]!obMake("","int",$B35)),"getAverage"))</f>
        <v>#N/A</v>
      </c>
      <c r="Q35" s="79" t="e">
        <f>[1]!OBGET([1]!OBCALL("",[1]!OBCALL("",$C$7,"getVolatility",[1]!obMake("","int",Q$10),[1]!obMake("","int",$B35)),"getAverage"))</f>
        <v>#N/A</v>
      </c>
      <c r="R35" s="79" t="e">
        <f>[1]!OBGET([1]!OBCALL("",[1]!OBCALL("",$C$7,"getVolatility",[1]!obMake("","int",R$10),[1]!obMake("","int",$B35)),"getAverage"))</f>
        <v>#N/A</v>
      </c>
      <c r="S35" s="79" t="e">
        <f>[1]!OBGET([1]!OBCALL("",[1]!OBCALL("",$C$7,"getVolatility",[1]!obMake("","int",S$10),[1]!obMake("","int",$B35)),"getAverage"))</f>
        <v>#N/A</v>
      </c>
      <c r="T35" s="79" t="e">
        <f>[1]!OBGET([1]!OBCALL("",[1]!OBCALL("",$C$7,"getVolatility",[1]!obMake("","int",T$10),[1]!obMake("","int",$B35)),"getAverage"))</f>
        <v>#N/A</v>
      </c>
      <c r="U35" s="79" t="e">
        <f>[1]!OBGET([1]!OBCALL("",[1]!OBCALL("",$C$7,"getVolatility",[1]!obMake("","int",U$10),[1]!obMake("","int",$B35)),"getAverage"))</f>
        <v>#N/A</v>
      </c>
      <c r="V35" s="79" t="e">
        <f>[1]!OBGET([1]!OBCALL("",[1]!OBCALL("",$C$7,"getVolatility",[1]!obMake("","int",V$10),[1]!obMake("","int",$B35)),"getAverage"))</f>
        <v>#N/A</v>
      </c>
      <c r="W35" s="79" t="e">
        <f>[1]!OBGET([1]!OBCALL("",[1]!OBCALL("",$C$7,"getVolatility",[1]!obMake("","int",W$10),[1]!obMake("","int",$B35)),"getAverage"))</f>
        <v>#N/A</v>
      </c>
      <c r="X35" s="79" t="e">
        <f>[1]!OBGET([1]!OBCALL("",[1]!OBCALL("",$C$7,"getVolatility",[1]!obMake("","int",X$10),[1]!obMake("","int",$B35)),"getAverage"))</f>
        <v>#N/A</v>
      </c>
      <c r="Y35" s="79" t="e">
        <f>[1]!OBGET([1]!OBCALL("",[1]!OBCALL("",$C$7,"getVolatility",[1]!obMake("","int",Y$10),[1]!obMake("","int",$B35)),"getAverage"))</f>
        <v>#N/A</v>
      </c>
      <c r="Z35" s="79" t="e">
        <f>[1]!OBGET([1]!OBCALL("",[1]!OBCALL("",$C$7,"getVolatility",[1]!obMake("","int",Z$10),[1]!obMake("","int",$B35)),"getAverage"))</f>
        <v>#N/A</v>
      </c>
      <c r="AA35" s="79" t="e">
        <f>[1]!OBGET([1]!OBCALL("",[1]!OBCALL("",$C$7,"getVolatility",[1]!obMake("","int",AA$10),[1]!obMake("","int",$B35)),"getAverage"))</f>
        <v>#N/A</v>
      </c>
      <c r="AB35" s="79" t="e">
        <f>[1]!OBGET([1]!OBCALL("",[1]!OBCALL("",$C$7,"getVolatility",[1]!obMake("","int",AB$10),[1]!obMake("","int",$B35)),"getAverage"))</f>
        <v>#N/A</v>
      </c>
      <c r="AC35" s="79" t="e">
        <f>[1]!OBGET([1]!OBCALL("",[1]!OBCALL("",$C$7,"getVolatility",[1]!obMake("","int",AC$10),[1]!obMake("","int",$B35)),"getAverage"))</f>
        <v>#N/A</v>
      </c>
      <c r="AD35" s="79" t="e">
        <f>[1]!OBGET([1]!OBCALL("",[1]!OBCALL("",$C$7,"getVolatility",[1]!obMake("","int",AD$10),[1]!obMake("","int",$B35)),"getAverage"))</f>
        <v>#N/A</v>
      </c>
      <c r="AE35" s="79" t="e">
        <f>[1]!OBGET([1]!OBCALL("",[1]!OBCALL("",$C$7,"getVolatility",[1]!obMake("","int",AE$10),[1]!obMake("","int",$B35)),"getAverage"))</f>
        <v>#N/A</v>
      </c>
      <c r="AF35" s="79" t="e">
        <f>[1]!OBGET([1]!OBCALL("",[1]!OBCALL("",$C$7,"getVolatility",[1]!obMake("","int",AF$10),[1]!obMake("","int",$B35)),"getAverage"))</f>
        <v>#N/A</v>
      </c>
      <c r="AG35" s="79" t="e">
        <f>[1]!OBGET([1]!OBCALL("",[1]!OBCALL("",$C$7,"getVolatility",[1]!obMake("","int",AG$10),[1]!obMake("","int",$B35)),"getAverage"))</f>
        <v>#N/A</v>
      </c>
      <c r="AH35" s="79" t="e">
        <f>[1]!OBGET([1]!OBCALL("",[1]!OBCALL("",$C$7,"getVolatility",[1]!obMake("","int",AH$10),[1]!obMake("","int",$B35)),"getAverage"))</f>
        <v>#N/A</v>
      </c>
      <c r="AI35" s="79" t="e">
        <f>[1]!OBGET([1]!OBCALL("",[1]!OBCALL("",$C$7,"getVolatility",[1]!obMake("","int",AI$10),[1]!obMake("","int",$B35)),"getAverage"))</f>
        <v>#N/A</v>
      </c>
      <c r="AJ35" s="79" t="e">
        <f>[1]!OBGET([1]!OBCALL("",[1]!OBCALL("",$C$7,"getVolatility",[1]!obMake("","int",AJ$10),[1]!obMake("","int",$B35)),"getAverage"))</f>
        <v>#N/A</v>
      </c>
      <c r="AK35" s="79" t="e">
        <f>[1]!OBGET([1]!OBCALL("",[1]!OBCALL("",$C$7,"getVolatility",[1]!obMake("","int",AK$10),[1]!obMake("","int",$B35)),"getAverage"))</f>
        <v>#N/A</v>
      </c>
      <c r="AL35" s="79" t="e">
        <f>[1]!OBGET([1]!OBCALL("",[1]!OBCALL("",$C$7,"getVolatility",[1]!obMake("","int",AL$10),[1]!obMake("","int",$B35)),"getAverage"))</f>
        <v>#N/A</v>
      </c>
      <c r="AM35" s="79" t="e">
        <f>[1]!OBGET([1]!OBCALL("",[1]!OBCALL("",$C$7,"getVolatility",[1]!obMake("","int",AM$10),[1]!obMake("","int",$B35)),"getAverage"))</f>
        <v>#N/A</v>
      </c>
      <c r="AN35" s="79" t="e">
        <f>[1]!OBGET([1]!OBCALL("",[1]!OBCALL("",$C$7,"getVolatility",[1]!obMake("","int",AN$10),[1]!obMake("","int",$B35)),"getAverage"))</f>
        <v>#N/A</v>
      </c>
      <c r="AO35" s="79" t="e">
        <f>[1]!OBGET([1]!OBCALL("",[1]!OBCALL("",$C$7,"getVolatility",[1]!obMake("","int",AO$10),[1]!obMake("","int",$B35)),"getAverage"))</f>
        <v>#N/A</v>
      </c>
    </row>
    <row r="36" spans="2:41" ht="13.75" customHeight="1" x14ac:dyDescent="0.25">
      <c r="B36" s="34">
        <v>25</v>
      </c>
      <c r="C36" s="79" t="e">
        <f>[1]!OBGET([1]!OBCALL("",[1]!OBCALL("",$C$7,"getVolatility",[1]!obMake("","int",C$10),[1]!obMake("","int",$B36)),"getAverage"))</f>
        <v>#N/A</v>
      </c>
      <c r="D36" s="79" t="e">
        <f>[1]!OBGET([1]!OBCALL("",[1]!OBCALL("",$C$7,"getVolatility",[1]!obMake("","int",D$10),[1]!obMake("","int",$B36)),"getAverage"))</f>
        <v>#N/A</v>
      </c>
      <c r="E36" s="79" t="e">
        <f>[1]!OBGET([1]!OBCALL("",[1]!OBCALL("",$C$7,"getVolatility",[1]!obMake("","int",E$10),[1]!obMake("","int",$B36)),"getAverage"))</f>
        <v>#N/A</v>
      </c>
      <c r="F36" s="79" t="e">
        <f>[1]!OBGET([1]!OBCALL("",[1]!OBCALL("",$C$7,"getVolatility",[1]!obMake("","int",F$10),[1]!obMake("","int",$B36)),"getAverage"))</f>
        <v>#N/A</v>
      </c>
      <c r="G36" s="79" t="e">
        <f>[1]!OBGET([1]!OBCALL("",[1]!OBCALL("",$C$7,"getVolatility",[1]!obMake("","int",G$10),[1]!obMake("","int",$B36)),"getAverage"))</f>
        <v>#N/A</v>
      </c>
      <c r="H36" s="79" t="e">
        <f>[1]!OBGET([1]!OBCALL("",[1]!OBCALL("",$C$7,"getVolatility",[1]!obMake("","int",H$10),[1]!obMake("","int",$B36)),"getAverage"))</f>
        <v>#N/A</v>
      </c>
      <c r="I36" s="79" t="e">
        <f>[1]!OBGET([1]!OBCALL("",[1]!OBCALL("",$C$7,"getVolatility",[1]!obMake("","int",I$10),[1]!obMake("","int",$B36)),"getAverage"))</f>
        <v>#N/A</v>
      </c>
      <c r="J36" s="79" t="e">
        <f>[1]!OBGET([1]!OBCALL("",[1]!OBCALL("",$C$7,"getVolatility",[1]!obMake("","int",J$10),[1]!obMake("","int",$B36)),"getAverage"))</f>
        <v>#N/A</v>
      </c>
      <c r="K36" s="79" t="e">
        <f>[1]!OBGET([1]!OBCALL("",[1]!OBCALL("",$C$7,"getVolatility",[1]!obMake("","int",K$10),[1]!obMake("","int",$B36)),"getAverage"))</f>
        <v>#N/A</v>
      </c>
      <c r="L36" s="79" t="e">
        <f>[1]!OBGET([1]!OBCALL("",[1]!OBCALL("",$C$7,"getVolatility",[1]!obMake("","int",L$10),[1]!obMake("","int",$B36)),"getAverage"))</f>
        <v>#N/A</v>
      </c>
      <c r="M36" s="79" t="e">
        <f>[1]!OBGET([1]!OBCALL("",[1]!OBCALL("",$C$7,"getVolatility",[1]!obMake("","int",M$10),[1]!obMake("","int",$B36)),"getAverage"))</f>
        <v>#N/A</v>
      </c>
      <c r="N36" s="79" t="e">
        <f>[1]!OBGET([1]!OBCALL("",[1]!OBCALL("",$C$7,"getVolatility",[1]!obMake("","int",N$10),[1]!obMake("","int",$B36)),"getAverage"))</f>
        <v>#N/A</v>
      </c>
      <c r="O36" s="79" t="e">
        <f>[1]!OBGET([1]!OBCALL("",[1]!OBCALL("",$C$7,"getVolatility",[1]!obMake("","int",O$10),[1]!obMake("","int",$B36)),"getAverage"))</f>
        <v>#N/A</v>
      </c>
      <c r="P36" s="79" t="e">
        <f>[1]!OBGET([1]!OBCALL("",[1]!OBCALL("",$C$7,"getVolatility",[1]!obMake("","int",P$10),[1]!obMake("","int",$B36)),"getAverage"))</f>
        <v>#N/A</v>
      </c>
      <c r="Q36" s="79" t="e">
        <f>[1]!OBGET([1]!OBCALL("",[1]!OBCALL("",$C$7,"getVolatility",[1]!obMake("","int",Q$10),[1]!obMake("","int",$B36)),"getAverage"))</f>
        <v>#N/A</v>
      </c>
      <c r="R36" s="79" t="e">
        <f>[1]!OBGET([1]!OBCALL("",[1]!OBCALL("",$C$7,"getVolatility",[1]!obMake("","int",R$10),[1]!obMake("","int",$B36)),"getAverage"))</f>
        <v>#N/A</v>
      </c>
      <c r="S36" s="79" t="e">
        <f>[1]!OBGET([1]!OBCALL("",[1]!OBCALL("",$C$7,"getVolatility",[1]!obMake("","int",S$10),[1]!obMake("","int",$B36)),"getAverage"))</f>
        <v>#N/A</v>
      </c>
      <c r="T36" s="79" t="e">
        <f>[1]!OBGET([1]!OBCALL("",[1]!OBCALL("",$C$7,"getVolatility",[1]!obMake("","int",T$10),[1]!obMake("","int",$B36)),"getAverage"))</f>
        <v>#N/A</v>
      </c>
      <c r="U36" s="79" t="e">
        <f>[1]!OBGET([1]!OBCALL("",[1]!OBCALL("",$C$7,"getVolatility",[1]!obMake("","int",U$10),[1]!obMake("","int",$B36)),"getAverage"))</f>
        <v>#N/A</v>
      </c>
      <c r="V36" s="79" t="e">
        <f>[1]!OBGET([1]!OBCALL("",[1]!OBCALL("",$C$7,"getVolatility",[1]!obMake("","int",V$10),[1]!obMake("","int",$B36)),"getAverage"))</f>
        <v>#N/A</v>
      </c>
      <c r="W36" s="79" t="e">
        <f>[1]!OBGET([1]!OBCALL("",[1]!OBCALL("",$C$7,"getVolatility",[1]!obMake("","int",W$10),[1]!obMake("","int",$B36)),"getAverage"))</f>
        <v>#N/A</v>
      </c>
      <c r="X36" s="79" t="e">
        <f>[1]!OBGET([1]!OBCALL("",[1]!OBCALL("",$C$7,"getVolatility",[1]!obMake("","int",X$10),[1]!obMake("","int",$B36)),"getAverage"))</f>
        <v>#N/A</v>
      </c>
      <c r="Y36" s="79" t="e">
        <f>[1]!OBGET([1]!OBCALL("",[1]!OBCALL("",$C$7,"getVolatility",[1]!obMake("","int",Y$10),[1]!obMake("","int",$B36)),"getAverage"))</f>
        <v>#N/A</v>
      </c>
      <c r="Z36" s="79" t="e">
        <f>[1]!OBGET([1]!OBCALL("",[1]!OBCALL("",$C$7,"getVolatility",[1]!obMake("","int",Z$10),[1]!obMake("","int",$B36)),"getAverage"))</f>
        <v>#N/A</v>
      </c>
      <c r="AA36" s="79" t="e">
        <f>[1]!OBGET([1]!OBCALL("",[1]!OBCALL("",$C$7,"getVolatility",[1]!obMake("","int",AA$10),[1]!obMake("","int",$B36)),"getAverage"))</f>
        <v>#N/A</v>
      </c>
      <c r="AB36" s="79" t="e">
        <f>[1]!OBGET([1]!OBCALL("",[1]!OBCALL("",$C$7,"getVolatility",[1]!obMake("","int",AB$10),[1]!obMake("","int",$B36)),"getAverage"))</f>
        <v>#N/A</v>
      </c>
      <c r="AC36" s="79" t="e">
        <f>[1]!OBGET([1]!OBCALL("",[1]!OBCALL("",$C$7,"getVolatility",[1]!obMake("","int",AC$10),[1]!obMake("","int",$B36)),"getAverage"))</f>
        <v>#N/A</v>
      </c>
      <c r="AD36" s="79" t="e">
        <f>[1]!OBGET([1]!OBCALL("",[1]!OBCALL("",$C$7,"getVolatility",[1]!obMake("","int",AD$10),[1]!obMake("","int",$B36)),"getAverage"))</f>
        <v>#N/A</v>
      </c>
      <c r="AE36" s="79" t="e">
        <f>[1]!OBGET([1]!OBCALL("",[1]!OBCALL("",$C$7,"getVolatility",[1]!obMake("","int",AE$10),[1]!obMake("","int",$B36)),"getAverage"))</f>
        <v>#N/A</v>
      </c>
      <c r="AF36" s="79" t="e">
        <f>[1]!OBGET([1]!OBCALL("",[1]!OBCALL("",$C$7,"getVolatility",[1]!obMake("","int",AF$10),[1]!obMake("","int",$B36)),"getAverage"))</f>
        <v>#N/A</v>
      </c>
      <c r="AG36" s="79" t="e">
        <f>[1]!OBGET([1]!OBCALL("",[1]!OBCALL("",$C$7,"getVolatility",[1]!obMake("","int",AG$10),[1]!obMake("","int",$B36)),"getAverage"))</f>
        <v>#N/A</v>
      </c>
      <c r="AH36" s="79" t="e">
        <f>[1]!OBGET([1]!OBCALL("",[1]!OBCALL("",$C$7,"getVolatility",[1]!obMake("","int",AH$10),[1]!obMake("","int",$B36)),"getAverage"))</f>
        <v>#N/A</v>
      </c>
      <c r="AI36" s="79" t="e">
        <f>[1]!OBGET([1]!OBCALL("",[1]!OBCALL("",$C$7,"getVolatility",[1]!obMake("","int",AI$10),[1]!obMake("","int",$B36)),"getAverage"))</f>
        <v>#N/A</v>
      </c>
      <c r="AJ36" s="79" t="e">
        <f>[1]!OBGET([1]!OBCALL("",[1]!OBCALL("",$C$7,"getVolatility",[1]!obMake("","int",AJ$10),[1]!obMake("","int",$B36)),"getAverage"))</f>
        <v>#N/A</v>
      </c>
      <c r="AK36" s="79" t="e">
        <f>[1]!OBGET([1]!OBCALL("",[1]!OBCALL("",$C$7,"getVolatility",[1]!obMake("","int",AK$10),[1]!obMake("","int",$B36)),"getAverage"))</f>
        <v>#N/A</v>
      </c>
      <c r="AL36" s="79" t="e">
        <f>[1]!OBGET([1]!OBCALL("",[1]!OBCALL("",$C$7,"getVolatility",[1]!obMake("","int",AL$10),[1]!obMake("","int",$B36)),"getAverage"))</f>
        <v>#N/A</v>
      </c>
      <c r="AM36" s="79" t="e">
        <f>[1]!OBGET([1]!OBCALL("",[1]!OBCALL("",$C$7,"getVolatility",[1]!obMake("","int",AM$10),[1]!obMake("","int",$B36)),"getAverage"))</f>
        <v>#N/A</v>
      </c>
      <c r="AN36" s="79" t="e">
        <f>[1]!OBGET([1]!OBCALL("",[1]!OBCALL("",$C$7,"getVolatility",[1]!obMake("","int",AN$10),[1]!obMake("","int",$B36)),"getAverage"))</f>
        <v>#N/A</v>
      </c>
      <c r="AO36" s="79" t="e">
        <f>[1]!OBGET([1]!OBCALL("",[1]!OBCALL("",$C$7,"getVolatility",[1]!obMake("","int",AO$10),[1]!obMake("","int",$B36)),"getAverage"))</f>
        <v>#N/A</v>
      </c>
    </row>
    <row r="37" spans="2:41" ht="13.75" customHeight="1" x14ac:dyDescent="0.25">
      <c r="B37" s="34">
        <v>26</v>
      </c>
      <c r="C37" s="79" t="e">
        <f>[1]!OBGET([1]!OBCALL("",[1]!OBCALL("",$C$7,"getVolatility",[1]!obMake("","int",C$10),[1]!obMake("","int",$B37)),"getAverage"))</f>
        <v>#N/A</v>
      </c>
      <c r="D37" s="79" t="e">
        <f>[1]!OBGET([1]!OBCALL("",[1]!OBCALL("",$C$7,"getVolatility",[1]!obMake("","int",D$10),[1]!obMake("","int",$B37)),"getAverage"))</f>
        <v>#N/A</v>
      </c>
      <c r="E37" s="79" t="e">
        <f>[1]!OBGET([1]!OBCALL("",[1]!OBCALL("",$C$7,"getVolatility",[1]!obMake("","int",E$10),[1]!obMake("","int",$B37)),"getAverage"))</f>
        <v>#N/A</v>
      </c>
      <c r="F37" s="79" t="e">
        <f>[1]!OBGET([1]!OBCALL("",[1]!OBCALL("",$C$7,"getVolatility",[1]!obMake("","int",F$10),[1]!obMake("","int",$B37)),"getAverage"))</f>
        <v>#N/A</v>
      </c>
      <c r="G37" s="79" t="e">
        <f>[1]!OBGET([1]!OBCALL("",[1]!OBCALL("",$C$7,"getVolatility",[1]!obMake("","int",G$10),[1]!obMake("","int",$B37)),"getAverage"))</f>
        <v>#N/A</v>
      </c>
      <c r="H37" s="79" t="e">
        <f>[1]!OBGET([1]!OBCALL("",[1]!OBCALL("",$C$7,"getVolatility",[1]!obMake("","int",H$10),[1]!obMake("","int",$B37)),"getAverage"))</f>
        <v>#N/A</v>
      </c>
      <c r="I37" s="79" t="e">
        <f>[1]!OBGET([1]!OBCALL("",[1]!OBCALL("",$C$7,"getVolatility",[1]!obMake("","int",I$10),[1]!obMake("","int",$B37)),"getAverage"))</f>
        <v>#N/A</v>
      </c>
      <c r="J37" s="79" t="e">
        <f>[1]!OBGET([1]!OBCALL("",[1]!OBCALL("",$C$7,"getVolatility",[1]!obMake("","int",J$10),[1]!obMake("","int",$B37)),"getAverage"))</f>
        <v>#N/A</v>
      </c>
      <c r="K37" s="79" t="e">
        <f>[1]!OBGET([1]!OBCALL("",[1]!OBCALL("",$C$7,"getVolatility",[1]!obMake("","int",K$10),[1]!obMake("","int",$B37)),"getAverage"))</f>
        <v>#N/A</v>
      </c>
      <c r="L37" s="79" t="e">
        <f>[1]!OBGET([1]!OBCALL("",[1]!OBCALL("",$C$7,"getVolatility",[1]!obMake("","int",L$10),[1]!obMake("","int",$B37)),"getAverage"))</f>
        <v>#N/A</v>
      </c>
      <c r="M37" s="79" t="e">
        <f>[1]!OBGET([1]!OBCALL("",[1]!OBCALL("",$C$7,"getVolatility",[1]!obMake("","int",M$10),[1]!obMake("","int",$B37)),"getAverage"))</f>
        <v>#N/A</v>
      </c>
      <c r="N37" s="79" t="e">
        <f>[1]!OBGET([1]!OBCALL("",[1]!OBCALL("",$C$7,"getVolatility",[1]!obMake("","int",N$10),[1]!obMake("","int",$B37)),"getAverage"))</f>
        <v>#N/A</v>
      </c>
      <c r="O37" s="79" t="e">
        <f>[1]!OBGET([1]!OBCALL("",[1]!OBCALL("",$C$7,"getVolatility",[1]!obMake("","int",O$10),[1]!obMake("","int",$B37)),"getAverage"))</f>
        <v>#N/A</v>
      </c>
      <c r="P37" s="79" t="e">
        <f>[1]!OBGET([1]!OBCALL("",[1]!OBCALL("",$C$7,"getVolatility",[1]!obMake("","int",P$10),[1]!obMake("","int",$B37)),"getAverage"))</f>
        <v>#N/A</v>
      </c>
      <c r="Q37" s="79" t="e">
        <f>[1]!OBGET([1]!OBCALL("",[1]!OBCALL("",$C$7,"getVolatility",[1]!obMake("","int",Q$10),[1]!obMake("","int",$B37)),"getAverage"))</f>
        <v>#N/A</v>
      </c>
      <c r="R37" s="79" t="e">
        <f>[1]!OBGET([1]!OBCALL("",[1]!OBCALL("",$C$7,"getVolatility",[1]!obMake("","int",R$10),[1]!obMake("","int",$B37)),"getAverage"))</f>
        <v>#N/A</v>
      </c>
      <c r="S37" s="79" t="e">
        <f>[1]!OBGET([1]!OBCALL("",[1]!OBCALL("",$C$7,"getVolatility",[1]!obMake("","int",S$10),[1]!obMake("","int",$B37)),"getAverage"))</f>
        <v>#N/A</v>
      </c>
      <c r="T37" s="79" t="e">
        <f>[1]!OBGET([1]!OBCALL("",[1]!OBCALL("",$C$7,"getVolatility",[1]!obMake("","int",T$10),[1]!obMake("","int",$B37)),"getAverage"))</f>
        <v>#N/A</v>
      </c>
      <c r="U37" s="79" t="e">
        <f>[1]!OBGET([1]!OBCALL("",[1]!OBCALL("",$C$7,"getVolatility",[1]!obMake("","int",U$10),[1]!obMake("","int",$B37)),"getAverage"))</f>
        <v>#N/A</v>
      </c>
      <c r="V37" s="79" t="e">
        <f>[1]!OBGET([1]!OBCALL("",[1]!OBCALL("",$C$7,"getVolatility",[1]!obMake("","int",V$10),[1]!obMake("","int",$B37)),"getAverage"))</f>
        <v>#N/A</v>
      </c>
      <c r="W37" s="79" t="e">
        <f>[1]!OBGET([1]!OBCALL("",[1]!OBCALL("",$C$7,"getVolatility",[1]!obMake("","int",W$10),[1]!obMake("","int",$B37)),"getAverage"))</f>
        <v>#N/A</v>
      </c>
      <c r="X37" s="79" t="e">
        <f>[1]!OBGET([1]!OBCALL("",[1]!OBCALL("",$C$7,"getVolatility",[1]!obMake("","int",X$10),[1]!obMake("","int",$B37)),"getAverage"))</f>
        <v>#N/A</v>
      </c>
      <c r="Y37" s="79" t="e">
        <f>[1]!OBGET([1]!OBCALL("",[1]!OBCALL("",$C$7,"getVolatility",[1]!obMake("","int",Y$10),[1]!obMake("","int",$B37)),"getAverage"))</f>
        <v>#N/A</v>
      </c>
      <c r="Z37" s="79" t="e">
        <f>[1]!OBGET([1]!OBCALL("",[1]!OBCALL("",$C$7,"getVolatility",[1]!obMake("","int",Z$10),[1]!obMake("","int",$B37)),"getAverage"))</f>
        <v>#N/A</v>
      </c>
      <c r="AA37" s="79" t="e">
        <f>[1]!OBGET([1]!OBCALL("",[1]!OBCALL("",$C$7,"getVolatility",[1]!obMake("","int",AA$10),[1]!obMake("","int",$B37)),"getAverage"))</f>
        <v>#N/A</v>
      </c>
      <c r="AB37" s="79" t="e">
        <f>[1]!OBGET([1]!OBCALL("",[1]!OBCALL("",$C$7,"getVolatility",[1]!obMake("","int",AB$10),[1]!obMake("","int",$B37)),"getAverage"))</f>
        <v>#N/A</v>
      </c>
      <c r="AC37" s="79" t="e">
        <f>[1]!OBGET([1]!OBCALL("",[1]!OBCALL("",$C$7,"getVolatility",[1]!obMake("","int",AC$10),[1]!obMake("","int",$B37)),"getAverage"))</f>
        <v>#N/A</v>
      </c>
      <c r="AD37" s="79" t="e">
        <f>[1]!OBGET([1]!OBCALL("",[1]!OBCALL("",$C$7,"getVolatility",[1]!obMake("","int",AD$10),[1]!obMake("","int",$B37)),"getAverage"))</f>
        <v>#N/A</v>
      </c>
      <c r="AE37" s="79" t="e">
        <f>[1]!OBGET([1]!OBCALL("",[1]!OBCALL("",$C$7,"getVolatility",[1]!obMake("","int",AE$10),[1]!obMake("","int",$B37)),"getAverage"))</f>
        <v>#N/A</v>
      </c>
      <c r="AF37" s="79" t="e">
        <f>[1]!OBGET([1]!OBCALL("",[1]!OBCALL("",$C$7,"getVolatility",[1]!obMake("","int",AF$10),[1]!obMake("","int",$B37)),"getAverage"))</f>
        <v>#N/A</v>
      </c>
      <c r="AG37" s="79" t="e">
        <f>[1]!OBGET([1]!OBCALL("",[1]!OBCALL("",$C$7,"getVolatility",[1]!obMake("","int",AG$10),[1]!obMake("","int",$B37)),"getAverage"))</f>
        <v>#N/A</v>
      </c>
      <c r="AH37" s="79" t="e">
        <f>[1]!OBGET([1]!OBCALL("",[1]!OBCALL("",$C$7,"getVolatility",[1]!obMake("","int",AH$10),[1]!obMake("","int",$B37)),"getAverage"))</f>
        <v>#N/A</v>
      </c>
      <c r="AI37" s="79" t="e">
        <f>[1]!OBGET([1]!OBCALL("",[1]!OBCALL("",$C$7,"getVolatility",[1]!obMake("","int",AI$10),[1]!obMake("","int",$B37)),"getAverage"))</f>
        <v>#N/A</v>
      </c>
      <c r="AJ37" s="79" t="e">
        <f>[1]!OBGET([1]!OBCALL("",[1]!OBCALL("",$C$7,"getVolatility",[1]!obMake("","int",AJ$10),[1]!obMake("","int",$B37)),"getAverage"))</f>
        <v>#N/A</v>
      </c>
      <c r="AK37" s="79" t="e">
        <f>[1]!OBGET([1]!OBCALL("",[1]!OBCALL("",$C$7,"getVolatility",[1]!obMake("","int",AK$10),[1]!obMake("","int",$B37)),"getAverage"))</f>
        <v>#N/A</v>
      </c>
      <c r="AL37" s="79" t="e">
        <f>[1]!OBGET([1]!OBCALL("",[1]!OBCALL("",$C$7,"getVolatility",[1]!obMake("","int",AL$10),[1]!obMake("","int",$B37)),"getAverage"))</f>
        <v>#N/A</v>
      </c>
      <c r="AM37" s="79" t="e">
        <f>[1]!OBGET([1]!OBCALL("",[1]!OBCALL("",$C$7,"getVolatility",[1]!obMake("","int",AM$10),[1]!obMake("","int",$B37)),"getAverage"))</f>
        <v>#N/A</v>
      </c>
      <c r="AN37" s="79" t="e">
        <f>[1]!OBGET([1]!OBCALL("",[1]!OBCALL("",$C$7,"getVolatility",[1]!obMake("","int",AN$10),[1]!obMake("","int",$B37)),"getAverage"))</f>
        <v>#N/A</v>
      </c>
      <c r="AO37" s="79" t="e">
        <f>[1]!OBGET([1]!OBCALL("",[1]!OBCALL("",$C$7,"getVolatility",[1]!obMake("","int",AO$10),[1]!obMake("","int",$B37)),"getAverage"))</f>
        <v>#N/A</v>
      </c>
    </row>
    <row r="38" spans="2:41" ht="13.75" customHeight="1" x14ac:dyDescent="0.25">
      <c r="B38" s="34">
        <v>27</v>
      </c>
      <c r="C38" s="79" t="e">
        <f>[1]!OBGET([1]!OBCALL("",[1]!OBCALL("",$C$7,"getVolatility",[1]!obMake("","int",C$10),[1]!obMake("","int",$B38)),"getAverage"))</f>
        <v>#N/A</v>
      </c>
      <c r="D38" s="79" t="e">
        <f>[1]!OBGET([1]!OBCALL("",[1]!OBCALL("",$C$7,"getVolatility",[1]!obMake("","int",D$10),[1]!obMake("","int",$B38)),"getAverage"))</f>
        <v>#N/A</v>
      </c>
      <c r="E38" s="79" t="e">
        <f>[1]!OBGET([1]!OBCALL("",[1]!OBCALL("",$C$7,"getVolatility",[1]!obMake("","int",E$10),[1]!obMake("","int",$B38)),"getAverage"))</f>
        <v>#N/A</v>
      </c>
      <c r="F38" s="79" t="e">
        <f>[1]!OBGET([1]!OBCALL("",[1]!OBCALL("",$C$7,"getVolatility",[1]!obMake("","int",F$10),[1]!obMake("","int",$B38)),"getAverage"))</f>
        <v>#N/A</v>
      </c>
      <c r="G38" s="79" t="e">
        <f>[1]!OBGET([1]!OBCALL("",[1]!OBCALL("",$C$7,"getVolatility",[1]!obMake("","int",G$10),[1]!obMake("","int",$B38)),"getAverage"))</f>
        <v>#N/A</v>
      </c>
      <c r="H38" s="79" t="e">
        <f>[1]!OBGET([1]!OBCALL("",[1]!OBCALL("",$C$7,"getVolatility",[1]!obMake("","int",H$10),[1]!obMake("","int",$B38)),"getAverage"))</f>
        <v>#N/A</v>
      </c>
      <c r="I38" s="79" t="e">
        <f>[1]!OBGET([1]!OBCALL("",[1]!OBCALL("",$C$7,"getVolatility",[1]!obMake("","int",I$10),[1]!obMake("","int",$B38)),"getAverage"))</f>
        <v>#N/A</v>
      </c>
      <c r="J38" s="79" t="e">
        <f>[1]!OBGET([1]!OBCALL("",[1]!OBCALL("",$C$7,"getVolatility",[1]!obMake("","int",J$10),[1]!obMake("","int",$B38)),"getAverage"))</f>
        <v>#N/A</v>
      </c>
      <c r="K38" s="79" t="e">
        <f>[1]!OBGET([1]!OBCALL("",[1]!OBCALL("",$C$7,"getVolatility",[1]!obMake("","int",K$10),[1]!obMake("","int",$B38)),"getAverage"))</f>
        <v>#N/A</v>
      </c>
      <c r="L38" s="79" t="e">
        <f>[1]!OBGET([1]!OBCALL("",[1]!OBCALL("",$C$7,"getVolatility",[1]!obMake("","int",L$10),[1]!obMake("","int",$B38)),"getAverage"))</f>
        <v>#N/A</v>
      </c>
      <c r="M38" s="79" t="e">
        <f>[1]!OBGET([1]!OBCALL("",[1]!OBCALL("",$C$7,"getVolatility",[1]!obMake("","int",M$10),[1]!obMake("","int",$B38)),"getAverage"))</f>
        <v>#N/A</v>
      </c>
      <c r="N38" s="79" t="e">
        <f>[1]!OBGET([1]!OBCALL("",[1]!OBCALL("",$C$7,"getVolatility",[1]!obMake("","int",N$10),[1]!obMake("","int",$B38)),"getAverage"))</f>
        <v>#N/A</v>
      </c>
      <c r="O38" s="79" t="e">
        <f>[1]!OBGET([1]!OBCALL("",[1]!OBCALL("",$C$7,"getVolatility",[1]!obMake("","int",O$10),[1]!obMake("","int",$B38)),"getAverage"))</f>
        <v>#N/A</v>
      </c>
      <c r="P38" s="79" t="e">
        <f>[1]!OBGET([1]!OBCALL("",[1]!OBCALL("",$C$7,"getVolatility",[1]!obMake("","int",P$10),[1]!obMake("","int",$B38)),"getAverage"))</f>
        <v>#N/A</v>
      </c>
      <c r="Q38" s="79" t="e">
        <f>[1]!OBGET([1]!OBCALL("",[1]!OBCALL("",$C$7,"getVolatility",[1]!obMake("","int",Q$10),[1]!obMake("","int",$B38)),"getAverage"))</f>
        <v>#N/A</v>
      </c>
      <c r="R38" s="79" t="e">
        <f>[1]!OBGET([1]!OBCALL("",[1]!OBCALL("",$C$7,"getVolatility",[1]!obMake("","int",R$10),[1]!obMake("","int",$B38)),"getAverage"))</f>
        <v>#N/A</v>
      </c>
      <c r="S38" s="79" t="e">
        <f>[1]!OBGET([1]!OBCALL("",[1]!OBCALL("",$C$7,"getVolatility",[1]!obMake("","int",S$10),[1]!obMake("","int",$B38)),"getAverage"))</f>
        <v>#N/A</v>
      </c>
      <c r="T38" s="79" t="e">
        <f>[1]!OBGET([1]!OBCALL("",[1]!OBCALL("",$C$7,"getVolatility",[1]!obMake("","int",T$10),[1]!obMake("","int",$B38)),"getAverage"))</f>
        <v>#N/A</v>
      </c>
      <c r="U38" s="79" t="e">
        <f>[1]!OBGET([1]!OBCALL("",[1]!OBCALL("",$C$7,"getVolatility",[1]!obMake("","int",U$10),[1]!obMake("","int",$B38)),"getAverage"))</f>
        <v>#N/A</v>
      </c>
      <c r="V38" s="79" t="e">
        <f>[1]!OBGET([1]!OBCALL("",[1]!OBCALL("",$C$7,"getVolatility",[1]!obMake("","int",V$10),[1]!obMake("","int",$B38)),"getAverage"))</f>
        <v>#N/A</v>
      </c>
      <c r="W38" s="79" t="e">
        <f>[1]!OBGET([1]!OBCALL("",[1]!OBCALL("",$C$7,"getVolatility",[1]!obMake("","int",W$10),[1]!obMake("","int",$B38)),"getAverage"))</f>
        <v>#N/A</v>
      </c>
      <c r="X38" s="79" t="e">
        <f>[1]!OBGET([1]!OBCALL("",[1]!OBCALL("",$C$7,"getVolatility",[1]!obMake("","int",X$10),[1]!obMake("","int",$B38)),"getAverage"))</f>
        <v>#N/A</v>
      </c>
      <c r="Y38" s="79" t="e">
        <f>[1]!OBGET([1]!OBCALL("",[1]!OBCALL("",$C$7,"getVolatility",[1]!obMake("","int",Y$10),[1]!obMake("","int",$B38)),"getAverage"))</f>
        <v>#N/A</v>
      </c>
      <c r="Z38" s="79" t="e">
        <f>[1]!OBGET([1]!OBCALL("",[1]!OBCALL("",$C$7,"getVolatility",[1]!obMake("","int",Z$10),[1]!obMake("","int",$B38)),"getAverage"))</f>
        <v>#N/A</v>
      </c>
      <c r="AA38" s="79" t="e">
        <f>[1]!OBGET([1]!OBCALL("",[1]!OBCALL("",$C$7,"getVolatility",[1]!obMake("","int",AA$10),[1]!obMake("","int",$B38)),"getAverage"))</f>
        <v>#N/A</v>
      </c>
      <c r="AB38" s="79" t="e">
        <f>[1]!OBGET([1]!OBCALL("",[1]!OBCALL("",$C$7,"getVolatility",[1]!obMake("","int",AB$10),[1]!obMake("","int",$B38)),"getAverage"))</f>
        <v>#N/A</v>
      </c>
      <c r="AC38" s="79" t="e">
        <f>[1]!OBGET([1]!OBCALL("",[1]!OBCALL("",$C$7,"getVolatility",[1]!obMake("","int",AC$10),[1]!obMake("","int",$B38)),"getAverage"))</f>
        <v>#N/A</v>
      </c>
      <c r="AD38" s="79" t="e">
        <f>[1]!OBGET([1]!OBCALL("",[1]!OBCALL("",$C$7,"getVolatility",[1]!obMake("","int",AD$10),[1]!obMake("","int",$B38)),"getAverage"))</f>
        <v>#N/A</v>
      </c>
      <c r="AE38" s="79" t="e">
        <f>[1]!OBGET([1]!OBCALL("",[1]!OBCALL("",$C$7,"getVolatility",[1]!obMake("","int",AE$10),[1]!obMake("","int",$B38)),"getAverage"))</f>
        <v>#N/A</v>
      </c>
      <c r="AF38" s="79" t="e">
        <f>[1]!OBGET([1]!OBCALL("",[1]!OBCALL("",$C$7,"getVolatility",[1]!obMake("","int",AF$10),[1]!obMake("","int",$B38)),"getAverage"))</f>
        <v>#N/A</v>
      </c>
      <c r="AG38" s="79" t="e">
        <f>[1]!OBGET([1]!OBCALL("",[1]!OBCALL("",$C$7,"getVolatility",[1]!obMake("","int",AG$10),[1]!obMake("","int",$B38)),"getAverage"))</f>
        <v>#N/A</v>
      </c>
      <c r="AH38" s="79" t="e">
        <f>[1]!OBGET([1]!OBCALL("",[1]!OBCALL("",$C$7,"getVolatility",[1]!obMake("","int",AH$10),[1]!obMake("","int",$B38)),"getAverage"))</f>
        <v>#N/A</v>
      </c>
      <c r="AI38" s="79" t="e">
        <f>[1]!OBGET([1]!OBCALL("",[1]!OBCALL("",$C$7,"getVolatility",[1]!obMake("","int",AI$10),[1]!obMake("","int",$B38)),"getAverage"))</f>
        <v>#N/A</v>
      </c>
      <c r="AJ38" s="79" t="e">
        <f>[1]!OBGET([1]!OBCALL("",[1]!OBCALL("",$C$7,"getVolatility",[1]!obMake("","int",AJ$10),[1]!obMake("","int",$B38)),"getAverage"))</f>
        <v>#N/A</v>
      </c>
      <c r="AK38" s="79" t="e">
        <f>[1]!OBGET([1]!OBCALL("",[1]!OBCALL("",$C$7,"getVolatility",[1]!obMake("","int",AK$10),[1]!obMake("","int",$B38)),"getAverage"))</f>
        <v>#N/A</v>
      </c>
      <c r="AL38" s="79" t="e">
        <f>[1]!OBGET([1]!OBCALL("",[1]!OBCALL("",$C$7,"getVolatility",[1]!obMake("","int",AL$10),[1]!obMake("","int",$B38)),"getAverage"))</f>
        <v>#N/A</v>
      </c>
      <c r="AM38" s="79" t="e">
        <f>[1]!OBGET([1]!OBCALL("",[1]!OBCALL("",$C$7,"getVolatility",[1]!obMake("","int",AM$10),[1]!obMake("","int",$B38)),"getAverage"))</f>
        <v>#N/A</v>
      </c>
      <c r="AN38" s="79" t="e">
        <f>[1]!OBGET([1]!OBCALL("",[1]!OBCALL("",$C$7,"getVolatility",[1]!obMake("","int",AN$10),[1]!obMake("","int",$B38)),"getAverage"))</f>
        <v>#N/A</v>
      </c>
      <c r="AO38" s="79" t="e">
        <f>[1]!OBGET([1]!OBCALL("",[1]!OBCALL("",$C$7,"getVolatility",[1]!obMake("","int",AO$10),[1]!obMake("","int",$B38)),"getAverage"))</f>
        <v>#N/A</v>
      </c>
    </row>
    <row r="39" spans="2:41" ht="13.75" customHeight="1" x14ac:dyDescent="0.25">
      <c r="B39" s="34">
        <v>28</v>
      </c>
      <c r="C39" s="79" t="e">
        <f>[1]!OBGET([1]!OBCALL("",[1]!OBCALL("",$C$7,"getVolatility",[1]!obMake("","int",C$10),[1]!obMake("","int",$B39)),"getAverage"))</f>
        <v>#N/A</v>
      </c>
      <c r="D39" s="79" t="e">
        <f>[1]!OBGET([1]!OBCALL("",[1]!OBCALL("",$C$7,"getVolatility",[1]!obMake("","int",D$10),[1]!obMake("","int",$B39)),"getAverage"))</f>
        <v>#N/A</v>
      </c>
      <c r="E39" s="79" t="e">
        <f>[1]!OBGET([1]!OBCALL("",[1]!OBCALL("",$C$7,"getVolatility",[1]!obMake("","int",E$10),[1]!obMake("","int",$B39)),"getAverage"))</f>
        <v>#N/A</v>
      </c>
      <c r="F39" s="79" t="e">
        <f>[1]!OBGET([1]!OBCALL("",[1]!OBCALL("",$C$7,"getVolatility",[1]!obMake("","int",F$10),[1]!obMake("","int",$B39)),"getAverage"))</f>
        <v>#N/A</v>
      </c>
      <c r="G39" s="79" t="e">
        <f>[1]!OBGET([1]!OBCALL("",[1]!OBCALL("",$C$7,"getVolatility",[1]!obMake("","int",G$10),[1]!obMake("","int",$B39)),"getAverage"))</f>
        <v>#N/A</v>
      </c>
      <c r="H39" s="79" t="e">
        <f>[1]!OBGET([1]!OBCALL("",[1]!OBCALL("",$C$7,"getVolatility",[1]!obMake("","int",H$10),[1]!obMake("","int",$B39)),"getAverage"))</f>
        <v>#N/A</v>
      </c>
      <c r="I39" s="79" t="e">
        <f>[1]!OBGET([1]!OBCALL("",[1]!OBCALL("",$C$7,"getVolatility",[1]!obMake("","int",I$10),[1]!obMake("","int",$B39)),"getAverage"))</f>
        <v>#N/A</v>
      </c>
      <c r="J39" s="79" t="e">
        <f>[1]!OBGET([1]!OBCALL("",[1]!OBCALL("",$C$7,"getVolatility",[1]!obMake("","int",J$10),[1]!obMake("","int",$B39)),"getAverage"))</f>
        <v>#N/A</v>
      </c>
      <c r="K39" s="79" t="e">
        <f>[1]!OBGET([1]!OBCALL("",[1]!OBCALL("",$C$7,"getVolatility",[1]!obMake("","int",K$10),[1]!obMake("","int",$B39)),"getAverage"))</f>
        <v>#N/A</v>
      </c>
      <c r="L39" s="79" t="e">
        <f>[1]!OBGET([1]!OBCALL("",[1]!OBCALL("",$C$7,"getVolatility",[1]!obMake("","int",L$10),[1]!obMake("","int",$B39)),"getAverage"))</f>
        <v>#N/A</v>
      </c>
      <c r="M39" s="79" t="e">
        <f>[1]!OBGET([1]!OBCALL("",[1]!OBCALL("",$C$7,"getVolatility",[1]!obMake("","int",M$10),[1]!obMake("","int",$B39)),"getAverage"))</f>
        <v>#N/A</v>
      </c>
      <c r="N39" s="79" t="e">
        <f>[1]!OBGET([1]!OBCALL("",[1]!OBCALL("",$C$7,"getVolatility",[1]!obMake("","int",N$10),[1]!obMake("","int",$B39)),"getAverage"))</f>
        <v>#N/A</v>
      </c>
      <c r="O39" s="79" t="e">
        <f>[1]!OBGET([1]!OBCALL("",[1]!OBCALL("",$C$7,"getVolatility",[1]!obMake("","int",O$10),[1]!obMake("","int",$B39)),"getAverage"))</f>
        <v>#N/A</v>
      </c>
      <c r="P39" s="79" t="e">
        <f>[1]!OBGET([1]!OBCALL("",[1]!OBCALL("",$C$7,"getVolatility",[1]!obMake("","int",P$10),[1]!obMake("","int",$B39)),"getAverage"))</f>
        <v>#N/A</v>
      </c>
      <c r="Q39" s="79" t="e">
        <f>[1]!OBGET([1]!OBCALL("",[1]!OBCALL("",$C$7,"getVolatility",[1]!obMake("","int",Q$10),[1]!obMake("","int",$B39)),"getAverage"))</f>
        <v>#N/A</v>
      </c>
      <c r="R39" s="79" t="e">
        <f>[1]!OBGET([1]!OBCALL("",[1]!OBCALL("",$C$7,"getVolatility",[1]!obMake("","int",R$10),[1]!obMake("","int",$B39)),"getAverage"))</f>
        <v>#N/A</v>
      </c>
      <c r="S39" s="79" t="e">
        <f>[1]!OBGET([1]!OBCALL("",[1]!OBCALL("",$C$7,"getVolatility",[1]!obMake("","int",S$10),[1]!obMake("","int",$B39)),"getAverage"))</f>
        <v>#N/A</v>
      </c>
      <c r="T39" s="79" t="e">
        <f>[1]!OBGET([1]!OBCALL("",[1]!OBCALL("",$C$7,"getVolatility",[1]!obMake("","int",T$10),[1]!obMake("","int",$B39)),"getAverage"))</f>
        <v>#N/A</v>
      </c>
      <c r="U39" s="79" t="e">
        <f>[1]!OBGET([1]!OBCALL("",[1]!OBCALL("",$C$7,"getVolatility",[1]!obMake("","int",U$10),[1]!obMake("","int",$B39)),"getAverage"))</f>
        <v>#N/A</v>
      </c>
      <c r="V39" s="79" t="e">
        <f>[1]!OBGET([1]!OBCALL("",[1]!OBCALL("",$C$7,"getVolatility",[1]!obMake("","int",V$10),[1]!obMake("","int",$B39)),"getAverage"))</f>
        <v>#N/A</v>
      </c>
      <c r="W39" s="79" t="e">
        <f>[1]!OBGET([1]!OBCALL("",[1]!OBCALL("",$C$7,"getVolatility",[1]!obMake("","int",W$10),[1]!obMake("","int",$B39)),"getAverage"))</f>
        <v>#N/A</v>
      </c>
      <c r="X39" s="79" t="e">
        <f>[1]!OBGET([1]!OBCALL("",[1]!OBCALL("",$C$7,"getVolatility",[1]!obMake("","int",X$10),[1]!obMake("","int",$B39)),"getAverage"))</f>
        <v>#N/A</v>
      </c>
      <c r="Y39" s="79" t="e">
        <f>[1]!OBGET([1]!OBCALL("",[1]!OBCALL("",$C$7,"getVolatility",[1]!obMake("","int",Y$10),[1]!obMake("","int",$B39)),"getAverage"))</f>
        <v>#N/A</v>
      </c>
      <c r="Z39" s="79" t="e">
        <f>[1]!OBGET([1]!OBCALL("",[1]!OBCALL("",$C$7,"getVolatility",[1]!obMake("","int",Z$10),[1]!obMake("","int",$B39)),"getAverage"))</f>
        <v>#N/A</v>
      </c>
      <c r="AA39" s="79" t="e">
        <f>[1]!OBGET([1]!OBCALL("",[1]!OBCALL("",$C$7,"getVolatility",[1]!obMake("","int",AA$10),[1]!obMake("","int",$B39)),"getAverage"))</f>
        <v>#N/A</v>
      </c>
      <c r="AB39" s="79" t="e">
        <f>[1]!OBGET([1]!OBCALL("",[1]!OBCALL("",$C$7,"getVolatility",[1]!obMake("","int",AB$10),[1]!obMake("","int",$B39)),"getAverage"))</f>
        <v>#N/A</v>
      </c>
      <c r="AC39" s="79" t="e">
        <f>[1]!OBGET([1]!OBCALL("",[1]!OBCALL("",$C$7,"getVolatility",[1]!obMake("","int",AC$10),[1]!obMake("","int",$B39)),"getAverage"))</f>
        <v>#N/A</v>
      </c>
      <c r="AD39" s="79" t="e">
        <f>[1]!OBGET([1]!OBCALL("",[1]!OBCALL("",$C$7,"getVolatility",[1]!obMake("","int",AD$10),[1]!obMake("","int",$B39)),"getAverage"))</f>
        <v>#N/A</v>
      </c>
      <c r="AE39" s="79" t="e">
        <f>[1]!OBGET([1]!OBCALL("",[1]!OBCALL("",$C$7,"getVolatility",[1]!obMake("","int",AE$10),[1]!obMake("","int",$B39)),"getAverage"))</f>
        <v>#N/A</v>
      </c>
      <c r="AF39" s="79" t="e">
        <f>[1]!OBGET([1]!OBCALL("",[1]!OBCALL("",$C$7,"getVolatility",[1]!obMake("","int",AF$10),[1]!obMake("","int",$B39)),"getAverage"))</f>
        <v>#N/A</v>
      </c>
      <c r="AG39" s="79" t="e">
        <f>[1]!OBGET([1]!OBCALL("",[1]!OBCALL("",$C$7,"getVolatility",[1]!obMake("","int",AG$10),[1]!obMake("","int",$B39)),"getAverage"))</f>
        <v>#N/A</v>
      </c>
      <c r="AH39" s="79" t="e">
        <f>[1]!OBGET([1]!OBCALL("",[1]!OBCALL("",$C$7,"getVolatility",[1]!obMake("","int",AH$10),[1]!obMake("","int",$B39)),"getAverage"))</f>
        <v>#N/A</v>
      </c>
      <c r="AI39" s="79" t="e">
        <f>[1]!OBGET([1]!OBCALL("",[1]!OBCALL("",$C$7,"getVolatility",[1]!obMake("","int",AI$10),[1]!obMake("","int",$B39)),"getAverage"))</f>
        <v>#N/A</v>
      </c>
      <c r="AJ39" s="79" t="e">
        <f>[1]!OBGET([1]!OBCALL("",[1]!OBCALL("",$C$7,"getVolatility",[1]!obMake("","int",AJ$10),[1]!obMake("","int",$B39)),"getAverage"))</f>
        <v>#N/A</v>
      </c>
      <c r="AK39" s="79" t="e">
        <f>[1]!OBGET([1]!OBCALL("",[1]!OBCALL("",$C$7,"getVolatility",[1]!obMake("","int",AK$10),[1]!obMake("","int",$B39)),"getAverage"))</f>
        <v>#N/A</v>
      </c>
      <c r="AL39" s="79" t="e">
        <f>[1]!OBGET([1]!OBCALL("",[1]!OBCALL("",$C$7,"getVolatility",[1]!obMake("","int",AL$10),[1]!obMake("","int",$B39)),"getAverage"))</f>
        <v>#N/A</v>
      </c>
      <c r="AM39" s="79" t="e">
        <f>[1]!OBGET([1]!OBCALL("",[1]!OBCALL("",$C$7,"getVolatility",[1]!obMake("","int",AM$10),[1]!obMake("","int",$B39)),"getAverage"))</f>
        <v>#N/A</v>
      </c>
      <c r="AN39" s="79" t="e">
        <f>[1]!OBGET([1]!OBCALL("",[1]!OBCALL("",$C$7,"getVolatility",[1]!obMake("","int",AN$10),[1]!obMake("","int",$B39)),"getAverage"))</f>
        <v>#N/A</v>
      </c>
      <c r="AO39" s="79" t="e">
        <f>[1]!OBGET([1]!OBCALL("",[1]!OBCALL("",$C$7,"getVolatility",[1]!obMake("","int",AO$10),[1]!obMake("","int",$B39)),"getAverage"))</f>
        <v>#N/A</v>
      </c>
    </row>
    <row r="40" spans="2:41" ht="13.75" customHeight="1" x14ac:dyDescent="0.25">
      <c r="B40" s="34">
        <v>29</v>
      </c>
      <c r="C40" s="79" t="e">
        <f>[1]!OBGET([1]!OBCALL("",[1]!OBCALL("",$C$7,"getVolatility",[1]!obMake("","int",C$10),[1]!obMake("","int",$B40)),"getAverage"))</f>
        <v>#N/A</v>
      </c>
      <c r="D40" s="79" t="e">
        <f>[1]!OBGET([1]!OBCALL("",[1]!OBCALL("",$C$7,"getVolatility",[1]!obMake("","int",D$10),[1]!obMake("","int",$B40)),"getAverage"))</f>
        <v>#N/A</v>
      </c>
      <c r="E40" s="79" t="e">
        <f>[1]!OBGET([1]!OBCALL("",[1]!OBCALL("",$C$7,"getVolatility",[1]!obMake("","int",E$10),[1]!obMake("","int",$B40)),"getAverage"))</f>
        <v>#N/A</v>
      </c>
      <c r="F40" s="79" t="e">
        <f>[1]!OBGET([1]!OBCALL("",[1]!OBCALL("",$C$7,"getVolatility",[1]!obMake("","int",F$10),[1]!obMake("","int",$B40)),"getAverage"))</f>
        <v>#N/A</v>
      </c>
      <c r="G40" s="79" t="e">
        <f>[1]!OBGET([1]!OBCALL("",[1]!OBCALL("",$C$7,"getVolatility",[1]!obMake("","int",G$10),[1]!obMake("","int",$B40)),"getAverage"))</f>
        <v>#N/A</v>
      </c>
      <c r="H40" s="79" t="e">
        <f>[1]!OBGET([1]!OBCALL("",[1]!OBCALL("",$C$7,"getVolatility",[1]!obMake("","int",H$10),[1]!obMake("","int",$B40)),"getAverage"))</f>
        <v>#N/A</v>
      </c>
      <c r="I40" s="79" t="e">
        <f>[1]!OBGET([1]!OBCALL("",[1]!OBCALL("",$C$7,"getVolatility",[1]!obMake("","int",I$10),[1]!obMake("","int",$B40)),"getAverage"))</f>
        <v>#N/A</v>
      </c>
      <c r="J40" s="79" t="e">
        <f>[1]!OBGET([1]!OBCALL("",[1]!OBCALL("",$C$7,"getVolatility",[1]!obMake("","int",J$10),[1]!obMake("","int",$B40)),"getAverage"))</f>
        <v>#N/A</v>
      </c>
      <c r="K40" s="79" t="e">
        <f>[1]!OBGET([1]!OBCALL("",[1]!OBCALL("",$C$7,"getVolatility",[1]!obMake("","int",K$10),[1]!obMake("","int",$B40)),"getAverage"))</f>
        <v>#N/A</v>
      </c>
      <c r="L40" s="79" t="e">
        <f>[1]!OBGET([1]!OBCALL("",[1]!OBCALL("",$C$7,"getVolatility",[1]!obMake("","int",L$10),[1]!obMake("","int",$B40)),"getAverage"))</f>
        <v>#N/A</v>
      </c>
      <c r="M40" s="79" t="e">
        <f>[1]!OBGET([1]!OBCALL("",[1]!OBCALL("",$C$7,"getVolatility",[1]!obMake("","int",M$10),[1]!obMake("","int",$B40)),"getAverage"))</f>
        <v>#N/A</v>
      </c>
      <c r="N40" s="79" t="e">
        <f>[1]!OBGET([1]!OBCALL("",[1]!OBCALL("",$C$7,"getVolatility",[1]!obMake("","int",N$10),[1]!obMake("","int",$B40)),"getAverage"))</f>
        <v>#N/A</v>
      </c>
      <c r="O40" s="79" t="e">
        <f>[1]!OBGET([1]!OBCALL("",[1]!OBCALL("",$C$7,"getVolatility",[1]!obMake("","int",O$10),[1]!obMake("","int",$B40)),"getAverage"))</f>
        <v>#N/A</v>
      </c>
      <c r="P40" s="79" t="e">
        <f>[1]!OBGET([1]!OBCALL("",[1]!OBCALL("",$C$7,"getVolatility",[1]!obMake("","int",P$10),[1]!obMake("","int",$B40)),"getAverage"))</f>
        <v>#N/A</v>
      </c>
      <c r="Q40" s="79" t="e">
        <f>[1]!OBGET([1]!OBCALL("",[1]!OBCALL("",$C$7,"getVolatility",[1]!obMake("","int",Q$10),[1]!obMake("","int",$B40)),"getAverage"))</f>
        <v>#N/A</v>
      </c>
      <c r="R40" s="79" t="e">
        <f>[1]!OBGET([1]!OBCALL("",[1]!OBCALL("",$C$7,"getVolatility",[1]!obMake("","int",R$10),[1]!obMake("","int",$B40)),"getAverage"))</f>
        <v>#N/A</v>
      </c>
      <c r="S40" s="79" t="e">
        <f>[1]!OBGET([1]!OBCALL("",[1]!OBCALL("",$C$7,"getVolatility",[1]!obMake("","int",S$10),[1]!obMake("","int",$B40)),"getAverage"))</f>
        <v>#N/A</v>
      </c>
      <c r="T40" s="79" t="e">
        <f>[1]!OBGET([1]!OBCALL("",[1]!OBCALL("",$C$7,"getVolatility",[1]!obMake("","int",T$10),[1]!obMake("","int",$B40)),"getAverage"))</f>
        <v>#N/A</v>
      </c>
      <c r="U40" s="79" t="e">
        <f>[1]!OBGET([1]!OBCALL("",[1]!OBCALL("",$C$7,"getVolatility",[1]!obMake("","int",U$10),[1]!obMake("","int",$B40)),"getAverage"))</f>
        <v>#N/A</v>
      </c>
      <c r="V40" s="79" t="e">
        <f>[1]!OBGET([1]!OBCALL("",[1]!OBCALL("",$C$7,"getVolatility",[1]!obMake("","int",V$10),[1]!obMake("","int",$B40)),"getAverage"))</f>
        <v>#N/A</v>
      </c>
      <c r="W40" s="79" t="e">
        <f>[1]!OBGET([1]!OBCALL("",[1]!OBCALL("",$C$7,"getVolatility",[1]!obMake("","int",W$10),[1]!obMake("","int",$B40)),"getAverage"))</f>
        <v>#N/A</v>
      </c>
      <c r="X40" s="79" t="e">
        <f>[1]!OBGET([1]!OBCALL("",[1]!OBCALL("",$C$7,"getVolatility",[1]!obMake("","int",X$10),[1]!obMake("","int",$B40)),"getAverage"))</f>
        <v>#N/A</v>
      </c>
      <c r="Y40" s="79" t="e">
        <f>[1]!OBGET([1]!OBCALL("",[1]!OBCALL("",$C$7,"getVolatility",[1]!obMake("","int",Y$10),[1]!obMake("","int",$B40)),"getAverage"))</f>
        <v>#N/A</v>
      </c>
      <c r="Z40" s="79" t="e">
        <f>[1]!OBGET([1]!OBCALL("",[1]!OBCALL("",$C$7,"getVolatility",[1]!obMake("","int",Z$10),[1]!obMake("","int",$B40)),"getAverage"))</f>
        <v>#N/A</v>
      </c>
      <c r="AA40" s="79" t="e">
        <f>[1]!OBGET([1]!OBCALL("",[1]!OBCALL("",$C$7,"getVolatility",[1]!obMake("","int",AA$10),[1]!obMake("","int",$B40)),"getAverage"))</f>
        <v>#N/A</v>
      </c>
      <c r="AB40" s="79" t="e">
        <f>[1]!OBGET([1]!OBCALL("",[1]!OBCALL("",$C$7,"getVolatility",[1]!obMake("","int",AB$10),[1]!obMake("","int",$B40)),"getAverage"))</f>
        <v>#N/A</v>
      </c>
      <c r="AC40" s="79" t="e">
        <f>[1]!OBGET([1]!OBCALL("",[1]!OBCALL("",$C$7,"getVolatility",[1]!obMake("","int",AC$10),[1]!obMake("","int",$B40)),"getAverage"))</f>
        <v>#N/A</v>
      </c>
      <c r="AD40" s="79" t="e">
        <f>[1]!OBGET([1]!OBCALL("",[1]!OBCALL("",$C$7,"getVolatility",[1]!obMake("","int",AD$10),[1]!obMake("","int",$B40)),"getAverage"))</f>
        <v>#N/A</v>
      </c>
      <c r="AE40" s="79" t="e">
        <f>[1]!OBGET([1]!OBCALL("",[1]!OBCALL("",$C$7,"getVolatility",[1]!obMake("","int",AE$10),[1]!obMake("","int",$B40)),"getAverage"))</f>
        <v>#N/A</v>
      </c>
      <c r="AF40" s="79" t="e">
        <f>[1]!OBGET([1]!OBCALL("",[1]!OBCALL("",$C$7,"getVolatility",[1]!obMake("","int",AF$10),[1]!obMake("","int",$B40)),"getAverage"))</f>
        <v>#N/A</v>
      </c>
      <c r="AG40" s="79" t="e">
        <f>[1]!OBGET([1]!OBCALL("",[1]!OBCALL("",$C$7,"getVolatility",[1]!obMake("","int",AG$10),[1]!obMake("","int",$B40)),"getAverage"))</f>
        <v>#N/A</v>
      </c>
      <c r="AH40" s="79" t="e">
        <f>[1]!OBGET([1]!OBCALL("",[1]!OBCALL("",$C$7,"getVolatility",[1]!obMake("","int",AH$10),[1]!obMake("","int",$B40)),"getAverage"))</f>
        <v>#N/A</v>
      </c>
      <c r="AI40" s="79" t="e">
        <f>[1]!OBGET([1]!OBCALL("",[1]!OBCALL("",$C$7,"getVolatility",[1]!obMake("","int",AI$10),[1]!obMake("","int",$B40)),"getAverage"))</f>
        <v>#N/A</v>
      </c>
      <c r="AJ40" s="79" t="e">
        <f>[1]!OBGET([1]!OBCALL("",[1]!OBCALL("",$C$7,"getVolatility",[1]!obMake("","int",AJ$10),[1]!obMake("","int",$B40)),"getAverage"))</f>
        <v>#N/A</v>
      </c>
      <c r="AK40" s="79" t="e">
        <f>[1]!OBGET([1]!OBCALL("",[1]!OBCALL("",$C$7,"getVolatility",[1]!obMake("","int",AK$10),[1]!obMake("","int",$B40)),"getAverage"))</f>
        <v>#N/A</v>
      </c>
      <c r="AL40" s="79" t="e">
        <f>[1]!OBGET([1]!OBCALL("",[1]!OBCALL("",$C$7,"getVolatility",[1]!obMake("","int",AL$10),[1]!obMake("","int",$B40)),"getAverage"))</f>
        <v>#N/A</v>
      </c>
      <c r="AM40" s="79" t="e">
        <f>[1]!OBGET([1]!OBCALL("",[1]!OBCALL("",$C$7,"getVolatility",[1]!obMake("","int",AM$10),[1]!obMake("","int",$B40)),"getAverage"))</f>
        <v>#N/A</v>
      </c>
      <c r="AN40" s="79" t="e">
        <f>[1]!OBGET([1]!OBCALL("",[1]!OBCALL("",$C$7,"getVolatility",[1]!obMake("","int",AN$10),[1]!obMake("","int",$B40)),"getAverage"))</f>
        <v>#N/A</v>
      </c>
      <c r="AO40" s="79" t="e">
        <f>[1]!OBGET([1]!OBCALL("",[1]!OBCALL("",$C$7,"getVolatility",[1]!obMake("","int",AO$10),[1]!obMake("","int",$B40)),"getAverage"))</f>
        <v>#N/A</v>
      </c>
    </row>
    <row r="41" spans="2:41" ht="13.75" customHeight="1" x14ac:dyDescent="0.25">
      <c r="B41" s="34">
        <v>30</v>
      </c>
      <c r="C41" s="79" t="e">
        <f>[1]!OBGET([1]!OBCALL("",[1]!OBCALL("",$C$7,"getVolatility",[1]!obMake("","int",C$10),[1]!obMake("","int",$B41)),"getAverage"))</f>
        <v>#N/A</v>
      </c>
      <c r="D41" s="79" t="e">
        <f>[1]!OBGET([1]!OBCALL("",[1]!OBCALL("",$C$7,"getVolatility",[1]!obMake("","int",D$10),[1]!obMake("","int",$B41)),"getAverage"))</f>
        <v>#N/A</v>
      </c>
      <c r="E41" s="79" t="e">
        <f>[1]!OBGET([1]!OBCALL("",[1]!OBCALL("",$C$7,"getVolatility",[1]!obMake("","int",E$10),[1]!obMake("","int",$B41)),"getAverage"))</f>
        <v>#N/A</v>
      </c>
      <c r="F41" s="79" t="e">
        <f>[1]!OBGET([1]!OBCALL("",[1]!OBCALL("",$C$7,"getVolatility",[1]!obMake("","int",F$10),[1]!obMake("","int",$B41)),"getAverage"))</f>
        <v>#N/A</v>
      </c>
      <c r="G41" s="79" t="e">
        <f>[1]!OBGET([1]!OBCALL("",[1]!OBCALL("",$C$7,"getVolatility",[1]!obMake("","int",G$10),[1]!obMake("","int",$B41)),"getAverage"))</f>
        <v>#N/A</v>
      </c>
      <c r="H41" s="79" t="e">
        <f>[1]!OBGET([1]!OBCALL("",[1]!OBCALL("",$C$7,"getVolatility",[1]!obMake("","int",H$10),[1]!obMake("","int",$B41)),"getAverage"))</f>
        <v>#N/A</v>
      </c>
      <c r="I41" s="79" t="e">
        <f>[1]!OBGET([1]!OBCALL("",[1]!OBCALL("",$C$7,"getVolatility",[1]!obMake("","int",I$10),[1]!obMake("","int",$B41)),"getAverage"))</f>
        <v>#N/A</v>
      </c>
      <c r="J41" s="79" t="e">
        <f>[1]!OBGET([1]!OBCALL("",[1]!OBCALL("",$C$7,"getVolatility",[1]!obMake("","int",J$10),[1]!obMake("","int",$B41)),"getAverage"))</f>
        <v>#N/A</v>
      </c>
      <c r="K41" s="79" t="e">
        <f>[1]!OBGET([1]!OBCALL("",[1]!OBCALL("",$C$7,"getVolatility",[1]!obMake("","int",K$10),[1]!obMake("","int",$B41)),"getAverage"))</f>
        <v>#N/A</v>
      </c>
      <c r="L41" s="79" t="e">
        <f>[1]!OBGET([1]!OBCALL("",[1]!OBCALL("",$C$7,"getVolatility",[1]!obMake("","int",L$10),[1]!obMake("","int",$B41)),"getAverage"))</f>
        <v>#N/A</v>
      </c>
      <c r="M41" s="79" t="e">
        <f>[1]!OBGET([1]!OBCALL("",[1]!OBCALL("",$C$7,"getVolatility",[1]!obMake("","int",M$10),[1]!obMake("","int",$B41)),"getAverage"))</f>
        <v>#N/A</v>
      </c>
      <c r="N41" s="79" t="e">
        <f>[1]!OBGET([1]!OBCALL("",[1]!OBCALL("",$C$7,"getVolatility",[1]!obMake("","int",N$10),[1]!obMake("","int",$B41)),"getAverage"))</f>
        <v>#N/A</v>
      </c>
      <c r="O41" s="79" t="e">
        <f>[1]!OBGET([1]!OBCALL("",[1]!OBCALL("",$C$7,"getVolatility",[1]!obMake("","int",O$10),[1]!obMake("","int",$B41)),"getAverage"))</f>
        <v>#N/A</v>
      </c>
      <c r="P41" s="79" t="e">
        <f>[1]!OBGET([1]!OBCALL("",[1]!OBCALL("",$C$7,"getVolatility",[1]!obMake("","int",P$10),[1]!obMake("","int",$B41)),"getAverage"))</f>
        <v>#N/A</v>
      </c>
      <c r="Q41" s="79" t="e">
        <f>[1]!OBGET([1]!OBCALL("",[1]!OBCALL("",$C$7,"getVolatility",[1]!obMake("","int",Q$10),[1]!obMake("","int",$B41)),"getAverage"))</f>
        <v>#N/A</v>
      </c>
      <c r="R41" s="79" t="e">
        <f>[1]!OBGET([1]!OBCALL("",[1]!OBCALL("",$C$7,"getVolatility",[1]!obMake("","int",R$10),[1]!obMake("","int",$B41)),"getAverage"))</f>
        <v>#N/A</v>
      </c>
      <c r="S41" s="79" t="e">
        <f>[1]!OBGET([1]!OBCALL("",[1]!OBCALL("",$C$7,"getVolatility",[1]!obMake("","int",S$10),[1]!obMake("","int",$B41)),"getAverage"))</f>
        <v>#N/A</v>
      </c>
      <c r="T41" s="79" t="e">
        <f>[1]!OBGET([1]!OBCALL("",[1]!OBCALL("",$C$7,"getVolatility",[1]!obMake("","int",T$10),[1]!obMake("","int",$B41)),"getAverage"))</f>
        <v>#N/A</v>
      </c>
      <c r="U41" s="79" t="e">
        <f>[1]!OBGET([1]!OBCALL("",[1]!OBCALL("",$C$7,"getVolatility",[1]!obMake("","int",U$10),[1]!obMake("","int",$B41)),"getAverage"))</f>
        <v>#N/A</v>
      </c>
      <c r="V41" s="79" t="e">
        <f>[1]!OBGET([1]!OBCALL("",[1]!OBCALL("",$C$7,"getVolatility",[1]!obMake("","int",V$10),[1]!obMake("","int",$B41)),"getAverage"))</f>
        <v>#N/A</v>
      </c>
      <c r="W41" s="79" t="e">
        <f>[1]!OBGET([1]!OBCALL("",[1]!OBCALL("",$C$7,"getVolatility",[1]!obMake("","int",W$10),[1]!obMake("","int",$B41)),"getAverage"))</f>
        <v>#N/A</v>
      </c>
      <c r="X41" s="79" t="e">
        <f>[1]!OBGET([1]!OBCALL("",[1]!OBCALL("",$C$7,"getVolatility",[1]!obMake("","int",X$10),[1]!obMake("","int",$B41)),"getAverage"))</f>
        <v>#N/A</v>
      </c>
      <c r="Y41" s="79" t="e">
        <f>[1]!OBGET([1]!OBCALL("",[1]!OBCALL("",$C$7,"getVolatility",[1]!obMake("","int",Y$10),[1]!obMake("","int",$B41)),"getAverage"))</f>
        <v>#N/A</v>
      </c>
      <c r="Z41" s="79" t="e">
        <f>[1]!OBGET([1]!OBCALL("",[1]!OBCALL("",$C$7,"getVolatility",[1]!obMake("","int",Z$10),[1]!obMake("","int",$B41)),"getAverage"))</f>
        <v>#N/A</v>
      </c>
      <c r="AA41" s="79" t="e">
        <f>[1]!OBGET([1]!OBCALL("",[1]!OBCALL("",$C$7,"getVolatility",[1]!obMake("","int",AA$10),[1]!obMake("","int",$B41)),"getAverage"))</f>
        <v>#N/A</v>
      </c>
      <c r="AB41" s="79" t="e">
        <f>[1]!OBGET([1]!OBCALL("",[1]!OBCALL("",$C$7,"getVolatility",[1]!obMake("","int",AB$10),[1]!obMake("","int",$B41)),"getAverage"))</f>
        <v>#N/A</v>
      </c>
      <c r="AC41" s="79" t="e">
        <f>[1]!OBGET([1]!OBCALL("",[1]!OBCALL("",$C$7,"getVolatility",[1]!obMake("","int",AC$10),[1]!obMake("","int",$B41)),"getAverage"))</f>
        <v>#N/A</v>
      </c>
      <c r="AD41" s="79" t="e">
        <f>[1]!OBGET([1]!OBCALL("",[1]!OBCALL("",$C$7,"getVolatility",[1]!obMake("","int",AD$10),[1]!obMake("","int",$B41)),"getAverage"))</f>
        <v>#N/A</v>
      </c>
      <c r="AE41" s="79" t="e">
        <f>[1]!OBGET([1]!OBCALL("",[1]!OBCALL("",$C$7,"getVolatility",[1]!obMake("","int",AE$10),[1]!obMake("","int",$B41)),"getAverage"))</f>
        <v>#N/A</v>
      </c>
      <c r="AF41" s="79" t="e">
        <f>[1]!OBGET([1]!OBCALL("",[1]!OBCALL("",$C$7,"getVolatility",[1]!obMake("","int",AF$10),[1]!obMake("","int",$B41)),"getAverage"))</f>
        <v>#N/A</v>
      </c>
      <c r="AG41" s="79" t="e">
        <f>[1]!OBGET([1]!OBCALL("",[1]!OBCALL("",$C$7,"getVolatility",[1]!obMake("","int",AG$10),[1]!obMake("","int",$B41)),"getAverage"))</f>
        <v>#N/A</v>
      </c>
      <c r="AH41" s="79" t="e">
        <f>[1]!OBGET([1]!OBCALL("",[1]!OBCALL("",$C$7,"getVolatility",[1]!obMake("","int",AH$10),[1]!obMake("","int",$B41)),"getAverage"))</f>
        <v>#N/A</v>
      </c>
      <c r="AI41" s="79" t="e">
        <f>[1]!OBGET([1]!OBCALL("",[1]!OBCALL("",$C$7,"getVolatility",[1]!obMake("","int",AI$10),[1]!obMake("","int",$B41)),"getAverage"))</f>
        <v>#N/A</v>
      </c>
      <c r="AJ41" s="79" t="e">
        <f>[1]!OBGET([1]!OBCALL("",[1]!OBCALL("",$C$7,"getVolatility",[1]!obMake("","int",AJ$10),[1]!obMake("","int",$B41)),"getAverage"))</f>
        <v>#N/A</v>
      </c>
      <c r="AK41" s="79" t="e">
        <f>[1]!OBGET([1]!OBCALL("",[1]!OBCALL("",$C$7,"getVolatility",[1]!obMake("","int",AK$10),[1]!obMake("","int",$B41)),"getAverage"))</f>
        <v>#N/A</v>
      </c>
      <c r="AL41" s="79" t="e">
        <f>[1]!OBGET([1]!OBCALL("",[1]!OBCALL("",$C$7,"getVolatility",[1]!obMake("","int",AL$10),[1]!obMake("","int",$B41)),"getAverage"))</f>
        <v>#N/A</v>
      </c>
      <c r="AM41" s="79" t="e">
        <f>[1]!OBGET([1]!OBCALL("",[1]!OBCALL("",$C$7,"getVolatility",[1]!obMake("","int",AM$10),[1]!obMake("","int",$B41)),"getAverage"))</f>
        <v>#N/A</v>
      </c>
      <c r="AN41" s="79" t="e">
        <f>[1]!OBGET([1]!OBCALL("",[1]!OBCALL("",$C$7,"getVolatility",[1]!obMake("","int",AN$10),[1]!obMake("","int",$B41)),"getAverage"))</f>
        <v>#N/A</v>
      </c>
      <c r="AO41" s="79" t="e">
        <f>[1]!OBGET([1]!OBCALL("",[1]!OBCALL("",$C$7,"getVolatility",[1]!obMake("","int",AO$10),[1]!obMake("","int",$B41)),"getAverage"))</f>
        <v>#N/A</v>
      </c>
    </row>
    <row r="42" spans="2:41" ht="13.75" customHeight="1" x14ac:dyDescent="0.25">
      <c r="B42" s="34">
        <v>31</v>
      </c>
      <c r="C42" s="79" t="e">
        <f>[1]!OBGET([1]!OBCALL("",[1]!OBCALL("",$C$7,"getVolatility",[1]!obMake("","int",C$10),[1]!obMake("","int",$B42)),"getAverage"))</f>
        <v>#N/A</v>
      </c>
      <c r="D42" s="79" t="e">
        <f>[1]!OBGET([1]!OBCALL("",[1]!OBCALL("",$C$7,"getVolatility",[1]!obMake("","int",D$10),[1]!obMake("","int",$B42)),"getAverage"))</f>
        <v>#N/A</v>
      </c>
      <c r="E42" s="79" t="e">
        <f>[1]!OBGET([1]!OBCALL("",[1]!OBCALL("",$C$7,"getVolatility",[1]!obMake("","int",E$10),[1]!obMake("","int",$B42)),"getAverage"))</f>
        <v>#N/A</v>
      </c>
      <c r="F42" s="79" t="e">
        <f>[1]!OBGET([1]!OBCALL("",[1]!OBCALL("",$C$7,"getVolatility",[1]!obMake("","int",F$10),[1]!obMake("","int",$B42)),"getAverage"))</f>
        <v>#N/A</v>
      </c>
      <c r="G42" s="79" t="e">
        <f>[1]!OBGET([1]!OBCALL("",[1]!OBCALL("",$C$7,"getVolatility",[1]!obMake("","int",G$10),[1]!obMake("","int",$B42)),"getAverage"))</f>
        <v>#N/A</v>
      </c>
      <c r="H42" s="79" t="e">
        <f>[1]!OBGET([1]!OBCALL("",[1]!OBCALL("",$C$7,"getVolatility",[1]!obMake("","int",H$10),[1]!obMake("","int",$B42)),"getAverage"))</f>
        <v>#N/A</v>
      </c>
      <c r="I42" s="79" t="e">
        <f>[1]!OBGET([1]!OBCALL("",[1]!OBCALL("",$C$7,"getVolatility",[1]!obMake("","int",I$10),[1]!obMake("","int",$B42)),"getAverage"))</f>
        <v>#N/A</v>
      </c>
      <c r="J42" s="79" t="e">
        <f>[1]!OBGET([1]!OBCALL("",[1]!OBCALL("",$C$7,"getVolatility",[1]!obMake("","int",J$10),[1]!obMake("","int",$B42)),"getAverage"))</f>
        <v>#N/A</v>
      </c>
      <c r="K42" s="79" t="e">
        <f>[1]!OBGET([1]!OBCALL("",[1]!OBCALL("",$C$7,"getVolatility",[1]!obMake("","int",K$10),[1]!obMake("","int",$B42)),"getAverage"))</f>
        <v>#N/A</v>
      </c>
      <c r="L42" s="79" t="e">
        <f>[1]!OBGET([1]!OBCALL("",[1]!OBCALL("",$C$7,"getVolatility",[1]!obMake("","int",L$10),[1]!obMake("","int",$B42)),"getAverage"))</f>
        <v>#N/A</v>
      </c>
      <c r="M42" s="79" t="e">
        <f>[1]!OBGET([1]!OBCALL("",[1]!OBCALL("",$C$7,"getVolatility",[1]!obMake("","int",M$10),[1]!obMake("","int",$B42)),"getAverage"))</f>
        <v>#N/A</v>
      </c>
      <c r="N42" s="79" t="e">
        <f>[1]!OBGET([1]!OBCALL("",[1]!OBCALL("",$C$7,"getVolatility",[1]!obMake("","int",N$10),[1]!obMake("","int",$B42)),"getAverage"))</f>
        <v>#N/A</v>
      </c>
      <c r="O42" s="79" t="e">
        <f>[1]!OBGET([1]!OBCALL("",[1]!OBCALL("",$C$7,"getVolatility",[1]!obMake("","int",O$10),[1]!obMake("","int",$B42)),"getAverage"))</f>
        <v>#N/A</v>
      </c>
      <c r="P42" s="79" t="e">
        <f>[1]!OBGET([1]!OBCALL("",[1]!OBCALL("",$C$7,"getVolatility",[1]!obMake("","int",P$10),[1]!obMake("","int",$B42)),"getAverage"))</f>
        <v>#N/A</v>
      </c>
      <c r="Q42" s="79" t="e">
        <f>[1]!OBGET([1]!OBCALL("",[1]!OBCALL("",$C$7,"getVolatility",[1]!obMake("","int",Q$10),[1]!obMake("","int",$B42)),"getAverage"))</f>
        <v>#N/A</v>
      </c>
      <c r="R42" s="79" t="e">
        <f>[1]!OBGET([1]!OBCALL("",[1]!OBCALL("",$C$7,"getVolatility",[1]!obMake("","int",R$10),[1]!obMake("","int",$B42)),"getAverage"))</f>
        <v>#N/A</v>
      </c>
      <c r="S42" s="79" t="e">
        <f>[1]!OBGET([1]!OBCALL("",[1]!OBCALL("",$C$7,"getVolatility",[1]!obMake("","int",S$10),[1]!obMake("","int",$B42)),"getAverage"))</f>
        <v>#N/A</v>
      </c>
      <c r="T42" s="79" t="e">
        <f>[1]!OBGET([1]!OBCALL("",[1]!OBCALL("",$C$7,"getVolatility",[1]!obMake("","int",T$10),[1]!obMake("","int",$B42)),"getAverage"))</f>
        <v>#N/A</v>
      </c>
      <c r="U42" s="79" t="e">
        <f>[1]!OBGET([1]!OBCALL("",[1]!OBCALL("",$C$7,"getVolatility",[1]!obMake("","int",U$10),[1]!obMake("","int",$B42)),"getAverage"))</f>
        <v>#N/A</v>
      </c>
      <c r="V42" s="79" t="e">
        <f>[1]!OBGET([1]!OBCALL("",[1]!OBCALL("",$C$7,"getVolatility",[1]!obMake("","int",V$10),[1]!obMake("","int",$B42)),"getAverage"))</f>
        <v>#N/A</v>
      </c>
      <c r="W42" s="79" t="e">
        <f>[1]!OBGET([1]!OBCALL("",[1]!OBCALL("",$C$7,"getVolatility",[1]!obMake("","int",W$10),[1]!obMake("","int",$B42)),"getAverage"))</f>
        <v>#N/A</v>
      </c>
      <c r="X42" s="79" t="e">
        <f>[1]!OBGET([1]!OBCALL("",[1]!OBCALL("",$C$7,"getVolatility",[1]!obMake("","int",X$10),[1]!obMake("","int",$B42)),"getAverage"))</f>
        <v>#N/A</v>
      </c>
      <c r="Y42" s="79" t="e">
        <f>[1]!OBGET([1]!OBCALL("",[1]!OBCALL("",$C$7,"getVolatility",[1]!obMake("","int",Y$10),[1]!obMake("","int",$B42)),"getAverage"))</f>
        <v>#N/A</v>
      </c>
      <c r="Z42" s="79" t="e">
        <f>[1]!OBGET([1]!OBCALL("",[1]!OBCALL("",$C$7,"getVolatility",[1]!obMake("","int",Z$10),[1]!obMake("","int",$B42)),"getAverage"))</f>
        <v>#N/A</v>
      </c>
      <c r="AA42" s="79" t="e">
        <f>[1]!OBGET([1]!OBCALL("",[1]!OBCALL("",$C$7,"getVolatility",[1]!obMake("","int",AA$10),[1]!obMake("","int",$B42)),"getAverage"))</f>
        <v>#N/A</v>
      </c>
      <c r="AB42" s="79" t="e">
        <f>[1]!OBGET([1]!OBCALL("",[1]!OBCALL("",$C$7,"getVolatility",[1]!obMake("","int",AB$10),[1]!obMake("","int",$B42)),"getAverage"))</f>
        <v>#N/A</v>
      </c>
      <c r="AC42" s="79" t="e">
        <f>[1]!OBGET([1]!OBCALL("",[1]!OBCALL("",$C$7,"getVolatility",[1]!obMake("","int",AC$10),[1]!obMake("","int",$B42)),"getAverage"))</f>
        <v>#N/A</v>
      </c>
      <c r="AD42" s="79" t="e">
        <f>[1]!OBGET([1]!OBCALL("",[1]!OBCALL("",$C$7,"getVolatility",[1]!obMake("","int",AD$10),[1]!obMake("","int",$B42)),"getAverage"))</f>
        <v>#N/A</v>
      </c>
      <c r="AE42" s="79" t="e">
        <f>[1]!OBGET([1]!OBCALL("",[1]!OBCALL("",$C$7,"getVolatility",[1]!obMake("","int",AE$10),[1]!obMake("","int",$B42)),"getAverage"))</f>
        <v>#N/A</v>
      </c>
      <c r="AF42" s="79" t="e">
        <f>[1]!OBGET([1]!OBCALL("",[1]!OBCALL("",$C$7,"getVolatility",[1]!obMake("","int",AF$10),[1]!obMake("","int",$B42)),"getAverage"))</f>
        <v>#N/A</v>
      </c>
      <c r="AG42" s="79" t="e">
        <f>[1]!OBGET([1]!OBCALL("",[1]!OBCALL("",$C$7,"getVolatility",[1]!obMake("","int",AG$10),[1]!obMake("","int",$B42)),"getAverage"))</f>
        <v>#N/A</v>
      </c>
      <c r="AH42" s="79" t="e">
        <f>[1]!OBGET([1]!OBCALL("",[1]!OBCALL("",$C$7,"getVolatility",[1]!obMake("","int",AH$10),[1]!obMake("","int",$B42)),"getAverage"))</f>
        <v>#N/A</v>
      </c>
      <c r="AI42" s="79" t="e">
        <f>[1]!OBGET([1]!OBCALL("",[1]!OBCALL("",$C$7,"getVolatility",[1]!obMake("","int",AI$10),[1]!obMake("","int",$B42)),"getAverage"))</f>
        <v>#N/A</v>
      </c>
      <c r="AJ42" s="79" t="e">
        <f>[1]!OBGET([1]!OBCALL("",[1]!OBCALL("",$C$7,"getVolatility",[1]!obMake("","int",AJ$10),[1]!obMake("","int",$B42)),"getAverage"))</f>
        <v>#N/A</v>
      </c>
      <c r="AK42" s="79" t="e">
        <f>[1]!OBGET([1]!OBCALL("",[1]!OBCALL("",$C$7,"getVolatility",[1]!obMake("","int",AK$10),[1]!obMake("","int",$B42)),"getAverage"))</f>
        <v>#N/A</v>
      </c>
      <c r="AL42" s="79" t="e">
        <f>[1]!OBGET([1]!OBCALL("",[1]!OBCALL("",$C$7,"getVolatility",[1]!obMake("","int",AL$10),[1]!obMake("","int",$B42)),"getAverage"))</f>
        <v>#N/A</v>
      </c>
      <c r="AM42" s="79" t="e">
        <f>[1]!OBGET([1]!OBCALL("",[1]!OBCALL("",$C$7,"getVolatility",[1]!obMake("","int",AM$10),[1]!obMake("","int",$B42)),"getAverage"))</f>
        <v>#N/A</v>
      </c>
      <c r="AN42" s="79" t="e">
        <f>[1]!OBGET([1]!OBCALL("",[1]!OBCALL("",$C$7,"getVolatility",[1]!obMake("","int",AN$10),[1]!obMake("","int",$B42)),"getAverage"))</f>
        <v>#N/A</v>
      </c>
      <c r="AO42" s="79" t="e">
        <f>[1]!OBGET([1]!OBCALL("",[1]!OBCALL("",$C$7,"getVolatility",[1]!obMake("","int",AO$10),[1]!obMake("","int",$B42)),"getAverage"))</f>
        <v>#N/A</v>
      </c>
    </row>
    <row r="43" spans="2:41" ht="13.75" customHeight="1" x14ac:dyDescent="0.25">
      <c r="B43" s="34">
        <v>32</v>
      </c>
      <c r="C43" s="79" t="e">
        <f>[1]!OBGET([1]!OBCALL("",[1]!OBCALL("",$C$7,"getVolatility",[1]!obMake("","int",C$10),[1]!obMake("","int",$B43)),"getAverage"))</f>
        <v>#N/A</v>
      </c>
      <c r="D43" s="79" t="e">
        <f>[1]!OBGET([1]!OBCALL("",[1]!OBCALL("",$C$7,"getVolatility",[1]!obMake("","int",D$10),[1]!obMake("","int",$B43)),"getAverage"))</f>
        <v>#N/A</v>
      </c>
      <c r="E43" s="79" t="e">
        <f>[1]!OBGET([1]!OBCALL("",[1]!OBCALL("",$C$7,"getVolatility",[1]!obMake("","int",E$10),[1]!obMake("","int",$B43)),"getAverage"))</f>
        <v>#N/A</v>
      </c>
      <c r="F43" s="79" t="e">
        <f>[1]!OBGET([1]!OBCALL("",[1]!OBCALL("",$C$7,"getVolatility",[1]!obMake("","int",F$10),[1]!obMake("","int",$B43)),"getAverage"))</f>
        <v>#N/A</v>
      </c>
      <c r="G43" s="79" t="e">
        <f>[1]!OBGET([1]!OBCALL("",[1]!OBCALL("",$C$7,"getVolatility",[1]!obMake("","int",G$10),[1]!obMake("","int",$B43)),"getAverage"))</f>
        <v>#N/A</v>
      </c>
      <c r="H43" s="79" t="e">
        <f>[1]!OBGET([1]!OBCALL("",[1]!OBCALL("",$C$7,"getVolatility",[1]!obMake("","int",H$10),[1]!obMake("","int",$B43)),"getAverage"))</f>
        <v>#N/A</v>
      </c>
      <c r="I43" s="79" t="e">
        <f>[1]!OBGET([1]!OBCALL("",[1]!OBCALL("",$C$7,"getVolatility",[1]!obMake("","int",I$10),[1]!obMake("","int",$B43)),"getAverage"))</f>
        <v>#N/A</v>
      </c>
      <c r="J43" s="79" t="e">
        <f>[1]!OBGET([1]!OBCALL("",[1]!OBCALL("",$C$7,"getVolatility",[1]!obMake("","int",J$10),[1]!obMake("","int",$B43)),"getAverage"))</f>
        <v>#N/A</v>
      </c>
      <c r="K43" s="79" t="e">
        <f>[1]!OBGET([1]!OBCALL("",[1]!OBCALL("",$C$7,"getVolatility",[1]!obMake("","int",K$10),[1]!obMake("","int",$B43)),"getAverage"))</f>
        <v>#N/A</v>
      </c>
      <c r="L43" s="79" t="e">
        <f>[1]!OBGET([1]!OBCALL("",[1]!OBCALL("",$C$7,"getVolatility",[1]!obMake("","int",L$10),[1]!obMake("","int",$B43)),"getAverage"))</f>
        <v>#N/A</v>
      </c>
      <c r="M43" s="79" t="e">
        <f>[1]!OBGET([1]!OBCALL("",[1]!OBCALL("",$C$7,"getVolatility",[1]!obMake("","int",M$10),[1]!obMake("","int",$B43)),"getAverage"))</f>
        <v>#N/A</v>
      </c>
      <c r="N43" s="79" t="e">
        <f>[1]!OBGET([1]!OBCALL("",[1]!OBCALL("",$C$7,"getVolatility",[1]!obMake("","int",N$10),[1]!obMake("","int",$B43)),"getAverage"))</f>
        <v>#N/A</v>
      </c>
      <c r="O43" s="79" t="e">
        <f>[1]!OBGET([1]!OBCALL("",[1]!OBCALL("",$C$7,"getVolatility",[1]!obMake("","int",O$10),[1]!obMake("","int",$B43)),"getAverage"))</f>
        <v>#N/A</v>
      </c>
      <c r="P43" s="79" t="e">
        <f>[1]!OBGET([1]!OBCALL("",[1]!OBCALL("",$C$7,"getVolatility",[1]!obMake("","int",P$10),[1]!obMake("","int",$B43)),"getAverage"))</f>
        <v>#N/A</v>
      </c>
      <c r="Q43" s="79" t="e">
        <f>[1]!OBGET([1]!OBCALL("",[1]!OBCALL("",$C$7,"getVolatility",[1]!obMake("","int",Q$10),[1]!obMake("","int",$B43)),"getAverage"))</f>
        <v>#N/A</v>
      </c>
      <c r="R43" s="79" t="e">
        <f>[1]!OBGET([1]!OBCALL("",[1]!OBCALL("",$C$7,"getVolatility",[1]!obMake("","int",R$10),[1]!obMake("","int",$B43)),"getAverage"))</f>
        <v>#N/A</v>
      </c>
      <c r="S43" s="79" t="e">
        <f>[1]!OBGET([1]!OBCALL("",[1]!OBCALL("",$C$7,"getVolatility",[1]!obMake("","int",S$10),[1]!obMake("","int",$B43)),"getAverage"))</f>
        <v>#N/A</v>
      </c>
      <c r="T43" s="79" t="e">
        <f>[1]!OBGET([1]!OBCALL("",[1]!OBCALL("",$C$7,"getVolatility",[1]!obMake("","int",T$10),[1]!obMake("","int",$B43)),"getAverage"))</f>
        <v>#N/A</v>
      </c>
      <c r="U43" s="79" t="e">
        <f>[1]!OBGET([1]!OBCALL("",[1]!OBCALL("",$C$7,"getVolatility",[1]!obMake("","int",U$10),[1]!obMake("","int",$B43)),"getAverage"))</f>
        <v>#N/A</v>
      </c>
      <c r="V43" s="79" t="e">
        <f>[1]!OBGET([1]!OBCALL("",[1]!OBCALL("",$C$7,"getVolatility",[1]!obMake("","int",V$10),[1]!obMake("","int",$B43)),"getAverage"))</f>
        <v>#N/A</v>
      </c>
      <c r="W43" s="79" t="e">
        <f>[1]!OBGET([1]!OBCALL("",[1]!OBCALL("",$C$7,"getVolatility",[1]!obMake("","int",W$10),[1]!obMake("","int",$B43)),"getAverage"))</f>
        <v>#N/A</v>
      </c>
      <c r="X43" s="79" t="e">
        <f>[1]!OBGET([1]!OBCALL("",[1]!OBCALL("",$C$7,"getVolatility",[1]!obMake("","int",X$10),[1]!obMake("","int",$B43)),"getAverage"))</f>
        <v>#N/A</v>
      </c>
      <c r="Y43" s="79" t="e">
        <f>[1]!OBGET([1]!OBCALL("",[1]!OBCALL("",$C$7,"getVolatility",[1]!obMake("","int",Y$10),[1]!obMake("","int",$B43)),"getAverage"))</f>
        <v>#N/A</v>
      </c>
      <c r="Z43" s="79" t="e">
        <f>[1]!OBGET([1]!OBCALL("",[1]!OBCALL("",$C$7,"getVolatility",[1]!obMake("","int",Z$10),[1]!obMake("","int",$B43)),"getAverage"))</f>
        <v>#N/A</v>
      </c>
      <c r="AA43" s="79" t="e">
        <f>[1]!OBGET([1]!OBCALL("",[1]!OBCALL("",$C$7,"getVolatility",[1]!obMake("","int",AA$10),[1]!obMake("","int",$B43)),"getAverage"))</f>
        <v>#N/A</v>
      </c>
      <c r="AB43" s="79" t="e">
        <f>[1]!OBGET([1]!OBCALL("",[1]!OBCALL("",$C$7,"getVolatility",[1]!obMake("","int",AB$10),[1]!obMake("","int",$B43)),"getAverage"))</f>
        <v>#N/A</v>
      </c>
      <c r="AC43" s="79" t="e">
        <f>[1]!OBGET([1]!OBCALL("",[1]!OBCALL("",$C$7,"getVolatility",[1]!obMake("","int",AC$10),[1]!obMake("","int",$B43)),"getAverage"))</f>
        <v>#N/A</v>
      </c>
      <c r="AD43" s="79" t="e">
        <f>[1]!OBGET([1]!OBCALL("",[1]!OBCALL("",$C$7,"getVolatility",[1]!obMake("","int",AD$10),[1]!obMake("","int",$B43)),"getAverage"))</f>
        <v>#N/A</v>
      </c>
      <c r="AE43" s="79" t="e">
        <f>[1]!OBGET([1]!OBCALL("",[1]!OBCALL("",$C$7,"getVolatility",[1]!obMake("","int",AE$10),[1]!obMake("","int",$B43)),"getAverage"))</f>
        <v>#N/A</v>
      </c>
      <c r="AF43" s="79" t="e">
        <f>[1]!OBGET([1]!OBCALL("",[1]!OBCALL("",$C$7,"getVolatility",[1]!obMake("","int",AF$10),[1]!obMake("","int",$B43)),"getAverage"))</f>
        <v>#N/A</v>
      </c>
      <c r="AG43" s="79" t="e">
        <f>[1]!OBGET([1]!OBCALL("",[1]!OBCALL("",$C$7,"getVolatility",[1]!obMake("","int",AG$10),[1]!obMake("","int",$B43)),"getAverage"))</f>
        <v>#N/A</v>
      </c>
      <c r="AH43" s="79" t="e">
        <f>[1]!OBGET([1]!OBCALL("",[1]!OBCALL("",$C$7,"getVolatility",[1]!obMake("","int",AH$10),[1]!obMake("","int",$B43)),"getAverage"))</f>
        <v>#N/A</v>
      </c>
      <c r="AI43" s="79" t="e">
        <f>[1]!OBGET([1]!OBCALL("",[1]!OBCALL("",$C$7,"getVolatility",[1]!obMake("","int",AI$10),[1]!obMake("","int",$B43)),"getAverage"))</f>
        <v>#N/A</v>
      </c>
      <c r="AJ43" s="79" t="e">
        <f>[1]!OBGET([1]!OBCALL("",[1]!OBCALL("",$C$7,"getVolatility",[1]!obMake("","int",AJ$10),[1]!obMake("","int",$B43)),"getAverage"))</f>
        <v>#N/A</v>
      </c>
      <c r="AK43" s="79" t="e">
        <f>[1]!OBGET([1]!OBCALL("",[1]!OBCALL("",$C$7,"getVolatility",[1]!obMake("","int",AK$10),[1]!obMake("","int",$B43)),"getAverage"))</f>
        <v>#N/A</v>
      </c>
      <c r="AL43" s="79" t="e">
        <f>[1]!OBGET([1]!OBCALL("",[1]!OBCALL("",$C$7,"getVolatility",[1]!obMake("","int",AL$10),[1]!obMake("","int",$B43)),"getAverage"))</f>
        <v>#N/A</v>
      </c>
      <c r="AM43" s="79" t="e">
        <f>[1]!OBGET([1]!OBCALL("",[1]!OBCALL("",$C$7,"getVolatility",[1]!obMake("","int",AM$10),[1]!obMake("","int",$B43)),"getAverage"))</f>
        <v>#N/A</v>
      </c>
      <c r="AN43" s="79" t="e">
        <f>[1]!OBGET([1]!OBCALL("",[1]!OBCALL("",$C$7,"getVolatility",[1]!obMake("","int",AN$10),[1]!obMake("","int",$B43)),"getAverage"))</f>
        <v>#N/A</v>
      </c>
      <c r="AO43" s="79" t="e">
        <f>[1]!OBGET([1]!OBCALL("",[1]!OBCALL("",$C$7,"getVolatility",[1]!obMake("","int",AO$10),[1]!obMake("","int",$B43)),"getAverage"))</f>
        <v>#N/A</v>
      </c>
    </row>
    <row r="44" spans="2:41" ht="13.75" customHeight="1" x14ac:dyDescent="0.25">
      <c r="B44" s="34">
        <v>33</v>
      </c>
      <c r="C44" s="79" t="e">
        <f>[1]!OBGET([1]!OBCALL("",[1]!OBCALL("",$C$7,"getVolatility",[1]!obMake("","int",C$10),[1]!obMake("","int",$B44)),"getAverage"))</f>
        <v>#N/A</v>
      </c>
      <c r="D44" s="79" t="e">
        <f>[1]!OBGET([1]!OBCALL("",[1]!OBCALL("",$C$7,"getVolatility",[1]!obMake("","int",D$10),[1]!obMake("","int",$B44)),"getAverage"))</f>
        <v>#N/A</v>
      </c>
      <c r="E44" s="79" t="e">
        <f>[1]!OBGET([1]!OBCALL("",[1]!OBCALL("",$C$7,"getVolatility",[1]!obMake("","int",E$10),[1]!obMake("","int",$B44)),"getAverage"))</f>
        <v>#N/A</v>
      </c>
      <c r="F44" s="79" t="e">
        <f>[1]!OBGET([1]!OBCALL("",[1]!OBCALL("",$C$7,"getVolatility",[1]!obMake("","int",F$10),[1]!obMake("","int",$B44)),"getAverage"))</f>
        <v>#N/A</v>
      </c>
      <c r="G44" s="79" t="e">
        <f>[1]!OBGET([1]!OBCALL("",[1]!OBCALL("",$C$7,"getVolatility",[1]!obMake("","int",G$10),[1]!obMake("","int",$B44)),"getAverage"))</f>
        <v>#N/A</v>
      </c>
      <c r="H44" s="79" t="e">
        <f>[1]!OBGET([1]!OBCALL("",[1]!OBCALL("",$C$7,"getVolatility",[1]!obMake("","int",H$10),[1]!obMake("","int",$B44)),"getAverage"))</f>
        <v>#N/A</v>
      </c>
      <c r="I44" s="79" t="e">
        <f>[1]!OBGET([1]!OBCALL("",[1]!OBCALL("",$C$7,"getVolatility",[1]!obMake("","int",I$10),[1]!obMake("","int",$B44)),"getAverage"))</f>
        <v>#N/A</v>
      </c>
      <c r="J44" s="79" t="e">
        <f>[1]!OBGET([1]!OBCALL("",[1]!OBCALL("",$C$7,"getVolatility",[1]!obMake("","int",J$10),[1]!obMake("","int",$B44)),"getAverage"))</f>
        <v>#N/A</v>
      </c>
      <c r="K44" s="79" t="e">
        <f>[1]!OBGET([1]!OBCALL("",[1]!OBCALL("",$C$7,"getVolatility",[1]!obMake("","int",K$10),[1]!obMake("","int",$B44)),"getAverage"))</f>
        <v>#N/A</v>
      </c>
      <c r="L44" s="79" t="e">
        <f>[1]!OBGET([1]!OBCALL("",[1]!OBCALL("",$C$7,"getVolatility",[1]!obMake("","int",L$10),[1]!obMake("","int",$B44)),"getAverage"))</f>
        <v>#N/A</v>
      </c>
      <c r="M44" s="79" t="e">
        <f>[1]!OBGET([1]!OBCALL("",[1]!OBCALL("",$C$7,"getVolatility",[1]!obMake("","int",M$10),[1]!obMake("","int",$B44)),"getAverage"))</f>
        <v>#N/A</v>
      </c>
      <c r="N44" s="79" t="e">
        <f>[1]!OBGET([1]!OBCALL("",[1]!OBCALL("",$C$7,"getVolatility",[1]!obMake("","int",N$10),[1]!obMake("","int",$B44)),"getAverage"))</f>
        <v>#N/A</v>
      </c>
      <c r="O44" s="79" t="e">
        <f>[1]!OBGET([1]!OBCALL("",[1]!OBCALL("",$C$7,"getVolatility",[1]!obMake("","int",O$10),[1]!obMake("","int",$B44)),"getAverage"))</f>
        <v>#N/A</v>
      </c>
      <c r="P44" s="79" t="e">
        <f>[1]!OBGET([1]!OBCALL("",[1]!OBCALL("",$C$7,"getVolatility",[1]!obMake("","int",P$10),[1]!obMake("","int",$B44)),"getAverage"))</f>
        <v>#N/A</v>
      </c>
      <c r="Q44" s="79" t="e">
        <f>[1]!OBGET([1]!OBCALL("",[1]!OBCALL("",$C$7,"getVolatility",[1]!obMake("","int",Q$10),[1]!obMake("","int",$B44)),"getAverage"))</f>
        <v>#N/A</v>
      </c>
      <c r="R44" s="79" t="e">
        <f>[1]!OBGET([1]!OBCALL("",[1]!OBCALL("",$C$7,"getVolatility",[1]!obMake("","int",R$10),[1]!obMake("","int",$B44)),"getAverage"))</f>
        <v>#N/A</v>
      </c>
      <c r="S44" s="79" t="e">
        <f>[1]!OBGET([1]!OBCALL("",[1]!OBCALL("",$C$7,"getVolatility",[1]!obMake("","int",S$10),[1]!obMake("","int",$B44)),"getAverage"))</f>
        <v>#N/A</v>
      </c>
      <c r="T44" s="79" t="e">
        <f>[1]!OBGET([1]!OBCALL("",[1]!OBCALL("",$C$7,"getVolatility",[1]!obMake("","int",T$10),[1]!obMake("","int",$B44)),"getAverage"))</f>
        <v>#N/A</v>
      </c>
      <c r="U44" s="79" t="e">
        <f>[1]!OBGET([1]!OBCALL("",[1]!OBCALL("",$C$7,"getVolatility",[1]!obMake("","int",U$10),[1]!obMake("","int",$B44)),"getAverage"))</f>
        <v>#N/A</v>
      </c>
      <c r="V44" s="79" t="e">
        <f>[1]!OBGET([1]!OBCALL("",[1]!OBCALL("",$C$7,"getVolatility",[1]!obMake("","int",V$10),[1]!obMake("","int",$B44)),"getAverage"))</f>
        <v>#N/A</v>
      </c>
      <c r="W44" s="79" t="e">
        <f>[1]!OBGET([1]!OBCALL("",[1]!OBCALL("",$C$7,"getVolatility",[1]!obMake("","int",W$10),[1]!obMake("","int",$B44)),"getAverage"))</f>
        <v>#N/A</v>
      </c>
      <c r="X44" s="79" t="e">
        <f>[1]!OBGET([1]!OBCALL("",[1]!OBCALL("",$C$7,"getVolatility",[1]!obMake("","int",X$10),[1]!obMake("","int",$B44)),"getAverage"))</f>
        <v>#N/A</v>
      </c>
      <c r="Y44" s="79" t="e">
        <f>[1]!OBGET([1]!OBCALL("",[1]!OBCALL("",$C$7,"getVolatility",[1]!obMake("","int",Y$10),[1]!obMake("","int",$B44)),"getAverage"))</f>
        <v>#N/A</v>
      </c>
      <c r="Z44" s="79" t="e">
        <f>[1]!OBGET([1]!OBCALL("",[1]!OBCALL("",$C$7,"getVolatility",[1]!obMake("","int",Z$10),[1]!obMake("","int",$B44)),"getAverage"))</f>
        <v>#N/A</v>
      </c>
      <c r="AA44" s="79" t="e">
        <f>[1]!OBGET([1]!OBCALL("",[1]!OBCALL("",$C$7,"getVolatility",[1]!obMake("","int",AA$10),[1]!obMake("","int",$B44)),"getAverage"))</f>
        <v>#N/A</v>
      </c>
      <c r="AB44" s="79" t="e">
        <f>[1]!OBGET([1]!OBCALL("",[1]!OBCALL("",$C$7,"getVolatility",[1]!obMake("","int",AB$10),[1]!obMake("","int",$B44)),"getAverage"))</f>
        <v>#N/A</v>
      </c>
      <c r="AC44" s="79" t="e">
        <f>[1]!OBGET([1]!OBCALL("",[1]!OBCALL("",$C$7,"getVolatility",[1]!obMake("","int",AC$10),[1]!obMake("","int",$B44)),"getAverage"))</f>
        <v>#N/A</v>
      </c>
      <c r="AD44" s="79" t="e">
        <f>[1]!OBGET([1]!OBCALL("",[1]!OBCALL("",$C$7,"getVolatility",[1]!obMake("","int",AD$10),[1]!obMake("","int",$B44)),"getAverage"))</f>
        <v>#N/A</v>
      </c>
      <c r="AE44" s="79" t="e">
        <f>[1]!OBGET([1]!OBCALL("",[1]!OBCALL("",$C$7,"getVolatility",[1]!obMake("","int",AE$10),[1]!obMake("","int",$B44)),"getAverage"))</f>
        <v>#N/A</v>
      </c>
      <c r="AF44" s="79" t="e">
        <f>[1]!OBGET([1]!OBCALL("",[1]!OBCALL("",$C$7,"getVolatility",[1]!obMake("","int",AF$10),[1]!obMake("","int",$B44)),"getAverage"))</f>
        <v>#N/A</v>
      </c>
      <c r="AG44" s="79" t="e">
        <f>[1]!OBGET([1]!OBCALL("",[1]!OBCALL("",$C$7,"getVolatility",[1]!obMake("","int",AG$10),[1]!obMake("","int",$B44)),"getAverage"))</f>
        <v>#N/A</v>
      </c>
      <c r="AH44" s="79" t="e">
        <f>[1]!OBGET([1]!OBCALL("",[1]!OBCALL("",$C$7,"getVolatility",[1]!obMake("","int",AH$10),[1]!obMake("","int",$B44)),"getAverage"))</f>
        <v>#N/A</v>
      </c>
      <c r="AI44" s="79" t="e">
        <f>[1]!OBGET([1]!OBCALL("",[1]!OBCALL("",$C$7,"getVolatility",[1]!obMake("","int",AI$10),[1]!obMake("","int",$B44)),"getAverage"))</f>
        <v>#N/A</v>
      </c>
      <c r="AJ44" s="79" t="e">
        <f>[1]!OBGET([1]!OBCALL("",[1]!OBCALL("",$C$7,"getVolatility",[1]!obMake("","int",AJ$10),[1]!obMake("","int",$B44)),"getAverage"))</f>
        <v>#N/A</v>
      </c>
      <c r="AK44" s="79" t="e">
        <f>[1]!OBGET([1]!OBCALL("",[1]!OBCALL("",$C$7,"getVolatility",[1]!obMake("","int",AK$10),[1]!obMake("","int",$B44)),"getAverage"))</f>
        <v>#N/A</v>
      </c>
      <c r="AL44" s="79" t="e">
        <f>[1]!OBGET([1]!OBCALL("",[1]!OBCALL("",$C$7,"getVolatility",[1]!obMake("","int",AL$10),[1]!obMake("","int",$B44)),"getAverage"))</f>
        <v>#N/A</v>
      </c>
      <c r="AM44" s="79" t="e">
        <f>[1]!OBGET([1]!OBCALL("",[1]!OBCALL("",$C$7,"getVolatility",[1]!obMake("","int",AM$10),[1]!obMake("","int",$B44)),"getAverage"))</f>
        <v>#N/A</v>
      </c>
      <c r="AN44" s="79" t="e">
        <f>[1]!OBGET([1]!OBCALL("",[1]!OBCALL("",$C$7,"getVolatility",[1]!obMake("","int",AN$10),[1]!obMake("","int",$B44)),"getAverage"))</f>
        <v>#N/A</v>
      </c>
      <c r="AO44" s="79" t="e">
        <f>[1]!OBGET([1]!OBCALL("",[1]!OBCALL("",$C$7,"getVolatility",[1]!obMake("","int",AO$10),[1]!obMake("","int",$B44)),"getAverage"))</f>
        <v>#N/A</v>
      </c>
    </row>
    <row r="45" spans="2:41" ht="13.75" customHeight="1" x14ac:dyDescent="0.25">
      <c r="B45" s="34">
        <v>34</v>
      </c>
      <c r="C45" s="79" t="e">
        <f>[1]!OBGET([1]!OBCALL("",[1]!OBCALL("",$C$7,"getVolatility",[1]!obMake("","int",C$10),[1]!obMake("","int",$B45)),"getAverage"))</f>
        <v>#N/A</v>
      </c>
      <c r="D45" s="79" t="e">
        <f>[1]!OBGET([1]!OBCALL("",[1]!OBCALL("",$C$7,"getVolatility",[1]!obMake("","int",D$10),[1]!obMake("","int",$B45)),"getAverage"))</f>
        <v>#N/A</v>
      </c>
      <c r="E45" s="79" t="e">
        <f>[1]!OBGET([1]!OBCALL("",[1]!OBCALL("",$C$7,"getVolatility",[1]!obMake("","int",E$10),[1]!obMake("","int",$B45)),"getAverage"))</f>
        <v>#N/A</v>
      </c>
      <c r="F45" s="79" t="e">
        <f>[1]!OBGET([1]!OBCALL("",[1]!OBCALL("",$C$7,"getVolatility",[1]!obMake("","int",F$10),[1]!obMake("","int",$B45)),"getAverage"))</f>
        <v>#N/A</v>
      </c>
      <c r="G45" s="79" t="e">
        <f>[1]!OBGET([1]!OBCALL("",[1]!OBCALL("",$C$7,"getVolatility",[1]!obMake("","int",G$10),[1]!obMake("","int",$B45)),"getAverage"))</f>
        <v>#N/A</v>
      </c>
      <c r="H45" s="79" t="e">
        <f>[1]!OBGET([1]!OBCALL("",[1]!OBCALL("",$C$7,"getVolatility",[1]!obMake("","int",H$10),[1]!obMake("","int",$B45)),"getAverage"))</f>
        <v>#N/A</v>
      </c>
      <c r="I45" s="79" t="e">
        <f>[1]!OBGET([1]!OBCALL("",[1]!OBCALL("",$C$7,"getVolatility",[1]!obMake("","int",I$10),[1]!obMake("","int",$B45)),"getAverage"))</f>
        <v>#N/A</v>
      </c>
      <c r="J45" s="79" t="e">
        <f>[1]!OBGET([1]!OBCALL("",[1]!OBCALL("",$C$7,"getVolatility",[1]!obMake("","int",J$10),[1]!obMake("","int",$B45)),"getAverage"))</f>
        <v>#N/A</v>
      </c>
      <c r="K45" s="79" t="e">
        <f>[1]!OBGET([1]!OBCALL("",[1]!OBCALL("",$C$7,"getVolatility",[1]!obMake("","int",K$10),[1]!obMake("","int",$B45)),"getAverage"))</f>
        <v>#N/A</v>
      </c>
      <c r="L45" s="79" t="e">
        <f>[1]!OBGET([1]!OBCALL("",[1]!OBCALL("",$C$7,"getVolatility",[1]!obMake("","int",L$10),[1]!obMake("","int",$B45)),"getAverage"))</f>
        <v>#N/A</v>
      </c>
      <c r="M45" s="79" t="e">
        <f>[1]!OBGET([1]!OBCALL("",[1]!OBCALL("",$C$7,"getVolatility",[1]!obMake("","int",M$10),[1]!obMake("","int",$B45)),"getAverage"))</f>
        <v>#N/A</v>
      </c>
      <c r="N45" s="79" t="e">
        <f>[1]!OBGET([1]!OBCALL("",[1]!OBCALL("",$C$7,"getVolatility",[1]!obMake("","int",N$10),[1]!obMake("","int",$B45)),"getAverage"))</f>
        <v>#N/A</v>
      </c>
      <c r="O45" s="79" t="e">
        <f>[1]!OBGET([1]!OBCALL("",[1]!OBCALL("",$C$7,"getVolatility",[1]!obMake("","int",O$10),[1]!obMake("","int",$B45)),"getAverage"))</f>
        <v>#N/A</v>
      </c>
      <c r="P45" s="79" t="e">
        <f>[1]!OBGET([1]!OBCALL("",[1]!OBCALL("",$C$7,"getVolatility",[1]!obMake("","int",P$10),[1]!obMake("","int",$B45)),"getAverage"))</f>
        <v>#N/A</v>
      </c>
      <c r="Q45" s="79" t="e">
        <f>[1]!OBGET([1]!OBCALL("",[1]!OBCALL("",$C$7,"getVolatility",[1]!obMake("","int",Q$10),[1]!obMake("","int",$B45)),"getAverage"))</f>
        <v>#N/A</v>
      </c>
      <c r="R45" s="79" t="e">
        <f>[1]!OBGET([1]!OBCALL("",[1]!OBCALL("",$C$7,"getVolatility",[1]!obMake("","int",R$10),[1]!obMake("","int",$B45)),"getAverage"))</f>
        <v>#N/A</v>
      </c>
      <c r="S45" s="79" t="e">
        <f>[1]!OBGET([1]!OBCALL("",[1]!OBCALL("",$C$7,"getVolatility",[1]!obMake("","int",S$10),[1]!obMake("","int",$B45)),"getAverage"))</f>
        <v>#N/A</v>
      </c>
      <c r="T45" s="79" t="e">
        <f>[1]!OBGET([1]!OBCALL("",[1]!OBCALL("",$C$7,"getVolatility",[1]!obMake("","int",T$10),[1]!obMake("","int",$B45)),"getAverage"))</f>
        <v>#N/A</v>
      </c>
      <c r="U45" s="79" t="e">
        <f>[1]!OBGET([1]!OBCALL("",[1]!OBCALL("",$C$7,"getVolatility",[1]!obMake("","int",U$10),[1]!obMake("","int",$B45)),"getAverage"))</f>
        <v>#N/A</v>
      </c>
      <c r="V45" s="79" t="e">
        <f>[1]!OBGET([1]!OBCALL("",[1]!OBCALL("",$C$7,"getVolatility",[1]!obMake("","int",V$10),[1]!obMake("","int",$B45)),"getAverage"))</f>
        <v>#N/A</v>
      </c>
      <c r="W45" s="79" t="e">
        <f>[1]!OBGET([1]!OBCALL("",[1]!OBCALL("",$C$7,"getVolatility",[1]!obMake("","int",W$10),[1]!obMake("","int",$B45)),"getAverage"))</f>
        <v>#N/A</v>
      </c>
      <c r="X45" s="79" t="e">
        <f>[1]!OBGET([1]!OBCALL("",[1]!OBCALL("",$C$7,"getVolatility",[1]!obMake("","int",X$10),[1]!obMake("","int",$B45)),"getAverage"))</f>
        <v>#N/A</v>
      </c>
      <c r="Y45" s="79" t="e">
        <f>[1]!OBGET([1]!OBCALL("",[1]!OBCALL("",$C$7,"getVolatility",[1]!obMake("","int",Y$10),[1]!obMake("","int",$B45)),"getAverage"))</f>
        <v>#N/A</v>
      </c>
      <c r="Z45" s="79" t="e">
        <f>[1]!OBGET([1]!OBCALL("",[1]!OBCALL("",$C$7,"getVolatility",[1]!obMake("","int",Z$10),[1]!obMake("","int",$B45)),"getAverage"))</f>
        <v>#N/A</v>
      </c>
      <c r="AA45" s="79" t="e">
        <f>[1]!OBGET([1]!OBCALL("",[1]!OBCALL("",$C$7,"getVolatility",[1]!obMake("","int",AA$10),[1]!obMake("","int",$B45)),"getAverage"))</f>
        <v>#N/A</v>
      </c>
      <c r="AB45" s="79" t="e">
        <f>[1]!OBGET([1]!OBCALL("",[1]!OBCALL("",$C$7,"getVolatility",[1]!obMake("","int",AB$10),[1]!obMake("","int",$B45)),"getAverage"))</f>
        <v>#N/A</v>
      </c>
      <c r="AC45" s="79" t="e">
        <f>[1]!OBGET([1]!OBCALL("",[1]!OBCALL("",$C$7,"getVolatility",[1]!obMake("","int",AC$10),[1]!obMake("","int",$B45)),"getAverage"))</f>
        <v>#N/A</v>
      </c>
      <c r="AD45" s="79" t="e">
        <f>[1]!OBGET([1]!OBCALL("",[1]!OBCALL("",$C$7,"getVolatility",[1]!obMake("","int",AD$10),[1]!obMake("","int",$B45)),"getAverage"))</f>
        <v>#N/A</v>
      </c>
      <c r="AE45" s="79" t="e">
        <f>[1]!OBGET([1]!OBCALL("",[1]!OBCALL("",$C$7,"getVolatility",[1]!obMake("","int",AE$10),[1]!obMake("","int",$B45)),"getAverage"))</f>
        <v>#N/A</v>
      </c>
      <c r="AF45" s="79" t="e">
        <f>[1]!OBGET([1]!OBCALL("",[1]!OBCALL("",$C$7,"getVolatility",[1]!obMake("","int",AF$10),[1]!obMake("","int",$B45)),"getAverage"))</f>
        <v>#N/A</v>
      </c>
      <c r="AG45" s="79" t="e">
        <f>[1]!OBGET([1]!OBCALL("",[1]!OBCALL("",$C$7,"getVolatility",[1]!obMake("","int",AG$10),[1]!obMake("","int",$B45)),"getAverage"))</f>
        <v>#N/A</v>
      </c>
      <c r="AH45" s="79" t="e">
        <f>[1]!OBGET([1]!OBCALL("",[1]!OBCALL("",$C$7,"getVolatility",[1]!obMake("","int",AH$10),[1]!obMake("","int",$B45)),"getAverage"))</f>
        <v>#N/A</v>
      </c>
      <c r="AI45" s="79" t="e">
        <f>[1]!OBGET([1]!OBCALL("",[1]!OBCALL("",$C$7,"getVolatility",[1]!obMake("","int",AI$10),[1]!obMake("","int",$B45)),"getAverage"))</f>
        <v>#N/A</v>
      </c>
      <c r="AJ45" s="79" t="e">
        <f>[1]!OBGET([1]!OBCALL("",[1]!OBCALL("",$C$7,"getVolatility",[1]!obMake("","int",AJ$10),[1]!obMake("","int",$B45)),"getAverage"))</f>
        <v>#N/A</v>
      </c>
      <c r="AK45" s="79" t="e">
        <f>[1]!OBGET([1]!OBCALL("",[1]!OBCALL("",$C$7,"getVolatility",[1]!obMake("","int",AK$10),[1]!obMake("","int",$B45)),"getAverage"))</f>
        <v>#N/A</v>
      </c>
      <c r="AL45" s="79" t="e">
        <f>[1]!OBGET([1]!OBCALL("",[1]!OBCALL("",$C$7,"getVolatility",[1]!obMake("","int",AL$10),[1]!obMake("","int",$B45)),"getAverage"))</f>
        <v>#N/A</v>
      </c>
      <c r="AM45" s="79" t="e">
        <f>[1]!OBGET([1]!OBCALL("",[1]!OBCALL("",$C$7,"getVolatility",[1]!obMake("","int",AM$10),[1]!obMake("","int",$B45)),"getAverage"))</f>
        <v>#N/A</v>
      </c>
      <c r="AN45" s="79" t="e">
        <f>[1]!OBGET([1]!OBCALL("",[1]!OBCALL("",$C$7,"getVolatility",[1]!obMake("","int",AN$10),[1]!obMake("","int",$B45)),"getAverage"))</f>
        <v>#N/A</v>
      </c>
      <c r="AO45" s="79" t="e">
        <f>[1]!OBGET([1]!OBCALL("",[1]!OBCALL("",$C$7,"getVolatility",[1]!obMake("","int",AO$10),[1]!obMake("","int",$B45)),"getAverage"))</f>
        <v>#N/A</v>
      </c>
    </row>
    <row r="46" spans="2:41" ht="13.75" customHeight="1" x14ac:dyDescent="0.25">
      <c r="B46" s="34">
        <v>35</v>
      </c>
      <c r="C46" s="79" t="e">
        <f>[1]!OBGET([1]!OBCALL("",[1]!OBCALL("",$C$7,"getVolatility",[1]!obMake("","int",C$10),[1]!obMake("","int",$B46)),"getAverage"))</f>
        <v>#N/A</v>
      </c>
      <c r="D46" s="79" t="e">
        <f>[1]!OBGET([1]!OBCALL("",[1]!OBCALL("",$C$7,"getVolatility",[1]!obMake("","int",D$10),[1]!obMake("","int",$B46)),"getAverage"))</f>
        <v>#N/A</v>
      </c>
      <c r="E46" s="79" t="e">
        <f>[1]!OBGET([1]!OBCALL("",[1]!OBCALL("",$C$7,"getVolatility",[1]!obMake("","int",E$10),[1]!obMake("","int",$B46)),"getAverage"))</f>
        <v>#N/A</v>
      </c>
      <c r="F46" s="79" t="e">
        <f>[1]!OBGET([1]!OBCALL("",[1]!OBCALL("",$C$7,"getVolatility",[1]!obMake("","int",F$10),[1]!obMake("","int",$B46)),"getAverage"))</f>
        <v>#N/A</v>
      </c>
      <c r="G46" s="79" t="e">
        <f>[1]!OBGET([1]!OBCALL("",[1]!OBCALL("",$C$7,"getVolatility",[1]!obMake("","int",G$10),[1]!obMake("","int",$B46)),"getAverage"))</f>
        <v>#N/A</v>
      </c>
      <c r="H46" s="79" t="e">
        <f>[1]!OBGET([1]!OBCALL("",[1]!OBCALL("",$C$7,"getVolatility",[1]!obMake("","int",H$10),[1]!obMake("","int",$B46)),"getAverage"))</f>
        <v>#N/A</v>
      </c>
      <c r="I46" s="79" t="e">
        <f>[1]!OBGET([1]!OBCALL("",[1]!OBCALL("",$C$7,"getVolatility",[1]!obMake("","int",I$10),[1]!obMake("","int",$B46)),"getAverage"))</f>
        <v>#N/A</v>
      </c>
      <c r="J46" s="79" t="e">
        <f>[1]!OBGET([1]!OBCALL("",[1]!OBCALL("",$C$7,"getVolatility",[1]!obMake("","int",J$10),[1]!obMake("","int",$B46)),"getAverage"))</f>
        <v>#N/A</v>
      </c>
      <c r="K46" s="79" t="e">
        <f>[1]!OBGET([1]!OBCALL("",[1]!OBCALL("",$C$7,"getVolatility",[1]!obMake("","int",K$10),[1]!obMake("","int",$B46)),"getAverage"))</f>
        <v>#N/A</v>
      </c>
      <c r="L46" s="79" t="e">
        <f>[1]!OBGET([1]!OBCALL("",[1]!OBCALL("",$C$7,"getVolatility",[1]!obMake("","int",L$10),[1]!obMake("","int",$B46)),"getAverage"))</f>
        <v>#N/A</v>
      </c>
      <c r="M46" s="79" t="e">
        <f>[1]!OBGET([1]!OBCALL("",[1]!OBCALL("",$C$7,"getVolatility",[1]!obMake("","int",M$10),[1]!obMake("","int",$B46)),"getAverage"))</f>
        <v>#N/A</v>
      </c>
      <c r="N46" s="79" t="e">
        <f>[1]!OBGET([1]!OBCALL("",[1]!OBCALL("",$C$7,"getVolatility",[1]!obMake("","int",N$10),[1]!obMake("","int",$B46)),"getAverage"))</f>
        <v>#N/A</v>
      </c>
      <c r="O46" s="79" t="e">
        <f>[1]!OBGET([1]!OBCALL("",[1]!OBCALL("",$C$7,"getVolatility",[1]!obMake("","int",O$10),[1]!obMake("","int",$B46)),"getAverage"))</f>
        <v>#N/A</v>
      </c>
      <c r="P46" s="79" t="e">
        <f>[1]!OBGET([1]!OBCALL("",[1]!OBCALL("",$C$7,"getVolatility",[1]!obMake("","int",P$10),[1]!obMake("","int",$B46)),"getAverage"))</f>
        <v>#N/A</v>
      </c>
      <c r="Q46" s="79" t="e">
        <f>[1]!OBGET([1]!OBCALL("",[1]!OBCALL("",$C$7,"getVolatility",[1]!obMake("","int",Q$10),[1]!obMake("","int",$B46)),"getAverage"))</f>
        <v>#N/A</v>
      </c>
      <c r="R46" s="79" t="e">
        <f>[1]!OBGET([1]!OBCALL("",[1]!OBCALL("",$C$7,"getVolatility",[1]!obMake("","int",R$10),[1]!obMake("","int",$B46)),"getAverage"))</f>
        <v>#N/A</v>
      </c>
      <c r="S46" s="79" t="e">
        <f>[1]!OBGET([1]!OBCALL("",[1]!OBCALL("",$C$7,"getVolatility",[1]!obMake("","int",S$10),[1]!obMake("","int",$B46)),"getAverage"))</f>
        <v>#N/A</v>
      </c>
      <c r="T46" s="79" t="e">
        <f>[1]!OBGET([1]!OBCALL("",[1]!OBCALL("",$C$7,"getVolatility",[1]!obMake("","int",T$10),[1]!obMake("","int",$B46)),"getAverage"))</f>
        <v>#N/A</v>
      </c>
      <c r="U46" s="79" t="e">
        <f>[1]!OBGET([1]!OBCALL("",[1]!OBCALL("",$C$7,"getVolatility",[1]!obMake("","int",U$10),[1]!obMake("","int",$B46)),"getAverage"))</f>
        <v>#N/A</v>
      </c>
      <c r="V46" s="79" t="e">
        <f>[1]!OBGET([1]!OBCALL("",[1]!OBCALL("",$C$7,"getVolatility",[1]!obMake("","int",V$10),[1]!obMake("","int",$B46)),"getAverage"))</f>
        <v>#N/A</v>
      </c>
      <c r="W46" s="79" t="e">
        <f>[1]!OBGET([1]!OBCALL("",[1]!OBCALL("",$C$7,"getVolatility",[1]!obMake("","int",W$10),[1]!obMake("","int",$B46)),"getAverage"))</f>
        <v>#N/A</v>
      </c>
      <c r="X46" s="79" t="e">
        <f>[1]!OBGET([1]!OBCALL("",[1]!OBCALL("",$C$7,"getVolatility",[1]!obMake("","int",X$10),[1]!obMake("","int",$B46)),"getAverage"))</f>
        <v>#N/A</v>
      </c>
      <c r="Y46" s="79" t="e">
        <f>[1]!OBGET([1]!OBCALL("",[1]!OBCALL("",$C$7,"getVolatility",[1]!obMake("","int",Y$10),[1]!obMake("","int",$B46)),"getAverage"))</f>
        <v>#N/A</v>
      </c>
      <c r="Z46" s="79" t="e">
        <f>[1]!OBGET([1]!OBCALL("",[1]!OBCALL("",$C$7,"getVolatility",[1]!obMake("","int",Z$10),[1]!obMake("","int",$B46)),"getAverage"))</f>
        <v>#N/A</v>
      </c>
      <c r="AA46" s="79" t="e">
        <f>[1]!OBGET([1]!OBCALL("",[1]!OBCALL("",$C$7,"getVolatility",[1]!obMake("","int",AA$10),[1]!obMake("","int",$B46)),"getAverage"))</f>
        <v>#N/A</v>
      </c>
      <c r="AB46" s="79" t="e">
        <f>[1]!OBGET([1]!OBCALL("",[1]!OBCALL("",$C$7,"getVolatility",[1]!obMake("","int",AB$10),[1]!obMake("","int",$B46)),"getAverage"))</f>
        <v>#N/A</v>
      </c>
      <c r="AC46" s="79" t="e">
        <f>[1]!OBGET([1]!OBCALL("",[1]!OBCALL("",$C$7,"getVolatility",[1]!obMake("","int",AC$10),[1]!obMake("","int",$B46)),"getAverage"))</f>
        <v>#N/A</v>
      </c>
      <c r="AD46" s="79" t="e">
        <f>[1]!OBGET([1]!OBCALL("",[1]!OBCALL("",$C$7,"getVolatility",[1]!obMake("","int",AD$10),[1]!obMake("","int",$B46)),"getAverage"))</f>
        <v>#N/A</v>
      </c>
      <c r="AE46" s="79" t="e">
        <f>[1]!OBGET([1]!OBCALL("",[1]!OBCALL("",$C$7,"getVolatility",[1]!obMake("","int",AE$10),[1]!obMake("","int",$B46)),"getAverage"))</f>
        <v>#N/A</v>
      </c>
      <c r="AF46" s="79" t="e">
        <f>[1]!OBGET([1]!OBCALL("",[1]!OBCALL("",$C$7,"getVolatility",[1]!obMake("","int",AF$10),[1]!obMake("","int",$B46)),"getAverage"))</f>
        <v>#N/A</v>
      </c>
      <c r="AG46" s="79" t="e">
        <f>[1]!OBGET([1]!OBCALL("",[1]!OBCALL("",$C$7,"getVolatility",[1]!obMake("","int",AG$10),[1]!obMake("","int",$B46)),"getAverage"))</f>
        <v>#N/A</v>
      </c>
      <c r="AH46" s="79" t="e">
        <f>[1]!OBGET([1]!OBCALL("",[1]!OBCALL("",$C$7,"getVolatility",[1]!obMake("","int",AH$10),[1]!obMake("","int",$B46)),"getAverage"))</f>
        <v>#N/A</v>
      </c>
      <c r="AI46" s="79" t="e">
        <f>[1]!OBGET([1]!OBCALL("",[1]!OBCALL("",$C$7,"getVolatility",[1]!obMake("","int",AI$10),[1]!obMake("","int",$B46)),"getAverage"))</f>
        <v>#N/A</v>
      </c>
      <c r="AJ46" s="79" t="e">
        <f>[1]!OBGET([1]!OBCALL("",[1]!OBCALL("",$C$7,"getVolatility",[1]!obMake("","int",AJ$10),[1]!obMake("","int",$B46)),"getAverage"))</f>
        <v>#N/A</v>
      </c>
      <c r="AK46" s="79" t="e">
        <f>[1]!OBGET([1]!OBCALL("",[1]!OBCALL("",$C$7,"getVolatility",[1]!obMake("","int",AK$10),[1]!obMake("","int",$B46)),"getAverage"))</f>
        <v>#N/A</v>
      </c>
      <c r="AL46" s="79" t="e">
        <f>[1]!OBGET([1]!OBCALL("",[1]!OBCALL("",$C$7,"getVolatility",[1]!obMake("","int",AL$10),[1]!obMake("","int",$B46)),"getAverage"))</f>
        <v>#N/A</v>
      </c>
      <c r="AM46" s="79" t="e">
        <f>[1]!OBGET([1]!OBCALL("",[1]!OBCALL("",$C$7,"getVolatility",[1]!obMake("","int",AM$10),[1]!obMake("","int",$B46)),"getAverage"))</f>
        <v>#N/A</v>
      </c>
      <c r="AN46" s="79" t="e">
        <f>[1]!OBGET([1]!OBCALL("",[1]!OBCALL("",$C$7,"getVolatility",[1]!obMake("","int",AN$10),[1]!obMake("","int",$B46)),"getAverage"))</f>
        <v>#N/A</v>
      </c>
      <c r="AO46" s="79" t="e">
        <f>[1]!OBGET([1]!OBCALL("",[1]!OBCALL("",$C$7,"getVolatility",[1]!obMake("","int",AO$10),[1]!obMake("","int",$B46)),"getAverage"))</f>
        <v>#N/A</v>
      </c>
    </row>
    <row r="47" spans="2:41" ht="13.75" customHeight="1" x14ac:dyDescent="0.25">
      <c r="B47" s="34">
        <v>36</v>
      </c>
      <c r="C47" s="79" t="e">
        <f>[1]!OBGET([1]!OBCALL("",[1]!OBCALL("",$C$7,"getVolatility",[1]!obMake("","int",C$10),[1]!obMake("","int",$B47)),"getAverage"))</f>
        <v>#N/A</v>
      </c>
      <c r="D47" s="79" t="e">
        <f>[1]!OBGET([1]!OBCALL("",[1]!OBCALL("",$C$7,"getVolatility",[1]!obMake("","int",D$10),[1]!obMake("","int",$B47)),"getAverage"))</f>
        <v>#N/A</v>
      </c>
      <c r="E47" s="79" t="e">
        <f>[1]!OBGET([1]!OBCALL("",[1]!OBCALL("",$C$7,"getVolatility",[1]!obMake("","int",E$10),[1]!obMake("","int",$B47)),"getAverage"))</f>
        <v>#N/A</v>
      </c>
      <c r="F47" s="79" t="e">
        <f>[1]!OBGET([1]!OBCALL("",[1]!OBCALL("",$C$7,"getVolatility",[1]!obMake("","int",F$10),[1]!obMake("","int",$B47)),"getAverage"))</f>
        <v>#N/A</v>
      </c>
      <c r="G47" s="79" t="e">
        <f>[1]!OBGET([1]!OBCALL("",[1]!OBCALL("",$C$7,"getVolatility",[1]!obMake("","int",G$10),[1]!obMake("","int",$B47)),"getAverage"))</f>
        <v>#N/A</v>
      </c>
      <c r="H47" s="79" t="e">
        <f>[1]!OBGET([1]!OBCALL("",[1]!OBCALL("",$C$7,"getVolatility",[1]!obMake("","int",H$10),[1]!obMake("","int",$B47)),"getAverage"))</f>
        <v>#N/A</v>
      </c>
      <c r="I47" s="79" t="e">
        <f>[1]!OBGET([1]!OBCALL("",[1]!OBCALL("",$C$7,"getVolatility",[1]!obMake("","int",I$10),[1]!obMake("","int",$B47)),"getAverage"))</f>
        <v>#N/A</v>
      </c>
      <c r="J47" s="79" t="e">
        <f>[1]!OBGET([1]!OBCALL("",[1]!OBCALL("",$C$7,"getVolatility",[1]!obMake("","int",J$10),[1]!obMake("","int",$B47)),"getAverage"))</f>
        <v>#N/A</v>
      </c>
      <c r="K47" s="79" t="e">
        <f>[1]!OBGET([1]!OBCALL("",[1]!OBCALL("",$C$7,"getVolatility",[1]!obMake("","int",K$10),[1]!obMake("","int",$B47)),"getAverage"))</f>
        <v>#N/A</v>
      </c>
      <c r="L47" s="79" t="e">
        <f>[1]!OBGET([1]!OBCALL("",[1]!OBCALL("",$C$7,"getVolatility",[1]!obMake("","int",L$10),[1]!obMake("","int",$B47)),"getAverage"))</f>
        <v>#N/A</v>
      </c>
      <c r="M47" s="79" t="e">
        <f>[1]!OBGET([1]!OBCALL("",[1]!OBCALL("",$C$7,"getVolatility",[1]!obMake("","int",M$10),[1]!obMake("","int",$B47)),"getAverage"))</f>
        <v>#N/A</v>
      </c>
      <c r="N47" s="79" t="e">
        <f>[1]!OBGET([1]!OBCALL("",[1]!OBCALL("",$C$7,"getVolatility",[1]!obMake("","int",N$10),[1]!obMake("","int",$B47)),"getAverage"))</f>
        <v>#N/A</v>
      </c>
      <c r="O47" s="79" t="e">
        <f>[1]!OBGET([1]!OBCALL("",[1]!OBCALL("",$C$7,"getVolatility",[1]!obMake("","int",O$10),[1]!obMake("","int",$B47)),"getAverage"))</f>
        <v>#N/A</v>
      </c>
      <c r="P47" s="79" t="e">
        <f>[1]!OBGET([1]!OBCALL("",[1]!OBCALL("",$C$7,"getVolatility",[1]!obMake("","int",P$10),[1]!obMake("","int",$B47)),"getAverage"))</f>
        <v>#N/A</v>
      </c>
      <c r="Q47" s="79" t="e">
        <f>[1]!OBGET([1]!OBCALL("",[1]!OBCALL("",$C$7,"getVolatility",[1]!obMake("","int",Q$10),[1]!obMake("","int",$B47)),"getAverage"))</f>
        <v>#N/A</v>
      </c>
      <c r="R47" s="79" t="e">
        <f>[1]!OBGET([1]!OBCALL("",[1]!OBCALL("",$C$7,"getVolatility",[1]!obMake("","int",R$10),[1]!obMake("","int",$B47)),"getAverage"))</f>
        <v>#N/A</v>
      </c>
      <c r="S47" s="79" t="e">
        <f>[1]!OBGET([1]!OBCALL("",[1]!OBCALL("",$C$7,"getVolatility",[1]!obMake("","int",S$10),[1]!obMake("","int",$B47)),"getAverage"))</f>
        <v>#N/A</v>
      </c>
      <c r="T47" s="79" t="e">
        <f>[1]!OBGET([1]!OBCALL("",[1]!OBCALL("",$C$7,"getVolatility",[1]!obMake("","int",T$10),[1]!obMake("","int",$B47)),"getAverage"))</f>
        <v>#N/A</v>
      </c>
      <c r="U47" s="79" t="e">
        <f>[1]!OBGET([1]!OBCALL("",[1]!OBCALL("",$C$7,"getVolatility",[1]!obMake("","int",U$10),[1]!obMake("","int",$B47)),"getAverage"))</f>
        <v>#N/A</v>
      </c>
      <c r="V47" s="79" t="e">
        <f>[1]!OBGET([1]!OBCALL("",[1]!OBCALL("",$C$7,"getVolatility",[1]!obMake("","int",V$10),[1]!obMake("","int",$B47)),"getAverage"))</f>
        <v>#N/A</v>
      </c>
      <c r="W47" s="79" t="e">
        <f>[1]!OBGET([1]!OBCALL("",[1]!OBCALL("",$C$7,"getVolatility",[1]!obMake("","int",W$10),[1]!obMake("","int",$B47)),"getAverage"))</f>
        <v>#N/A</v>
      </c>
      <c r="X47" s="79" t="e">
        <f>[1]!OBGET([1]!OBCALL("",[1]!OBCALL("",$C$7,"getVolatility",[1]!obMake("","int",X$10),[1]!obMake("","int",$B47)),"getAverage"))</f>
        <v>#N/A</v>
      </c>
      <c r="Y47" s="79" t="e">
        <f>[1]!OBGET([1]!OBCALL("",[1]!OBCALL("",$C$7,"getVolatility",[1]!obMake("","int",Y$10),[1]!obMake("","int",$B47)),"getAverage"))</f>
        <v>#N/A</v>
      </c>
      <c r="Z47" s="79" t="e">
        <f>[1]!OBGET([1]!OBCALL("",[1]!OBCALL("",$C$7,"getVolatility",[1]!obMake("","int",Z$10),[1]!obMake("","int",$B47)),"getAverage"))</f>
        <v>#N/A</v>
      </c>
      <c r="AA47" s="79" t="e">
        <f>[1]!OBGET([1]!OBCALL("",[1]!OBCALL("",$C$7,"getVolatility",[1]!obMake("","int",AA$10),[1]!obMake("","int",$B47)),"getAverage"))</f>
        <v>#N/A</v>
      </c>
      <c r="AB47" s="79" t="e">
        <f>[1]!OBGET([1]!OBCALL("",[1]!OBCALL("",$C$7,"getVolatility",[1]!obMake("","int",AB$10),[1]!obMake("","int",$B47)),"getAverage"))</f>
        <v>#N/A</v>
      </c>
      <c r="AC47" s="79" t="e">
        <f>[1]!OBGET([1]!OBCALL("",[1]!OBCALL("",$C$7,"getVolatility",[1]!obMake("","int",AC$10),[1]!obMake("","int",$B47)),"getAverage"))</f>
        <v>#N/A</v>
      </c>
      <c r="AD47" s="79" t="e">
        <f>[1]!OBGET([1]!OBCALL("",[1]!OBCALL("",$C$7,"getVolatility",[1]!obMake("","int",AD$10),[1]!obMake("","int",$B47)),"getAverage"))</f>
        <v>#N/A</v>
      </c>
      <c r="AE47" s="79" t="e">
        <f>[1]!OBGET([1]!OBCALL("",[1]!OBCALL("",$C$7,"getVolatility",[1]!obMake("","int",AE$10),[1]!obMake("","int",$B47)),"getAverage"))</f>
        <v>#N/A</v>
      </c>
      <c r="AF47" s="79" t="e">
        <f>[1]!OBGET([1]!OBCALL("",[1]!OBCALL("",$C$7,"getVolatility",[1]!obMake("","int",AF$10),[1]!obMake("","int",$B47)),"getAverage"))</f>
        <v>#N/A</v>
      </c>
      <c r="AG47" s="79" t="e">
        <f>[1]!OBGET([1]!OBCALL("",[1]!OBCALL("",$C$7,"getVolatility",[1]!obMake("","int",AG$10),[1]!obMake("","int",$B47)),"getAverage"))</f>
        <v>#N/A</v>
      </c>
      <c r="AH47" s="79" t="e">
        <f>[1]!OBGET([1]!OBCALL("",[1]!OBCALL("",$C$7,"getVolatility",[1]!obMake("","int",AH$10),[1]!obMake("","int",$B47)),"getAverage"))</f>
        <v>#N/A</v>
      </c>
      <c r="AI47" s="79" t="e">
        <f>[1]!OBGET([1]!OBCALL("",[1]!OBCALL("",$C$7,"getVolatility",[1]!obMake("","int",AI$10),[1]!obMake("","int",$B47)),"getAverage"))</f>
        <v>#N/A</v>
      </c>
      <c r="AJ47" s="79" t="e">
        <f>[1]!OBGET([1]!OBCALL("",[1]!OBCALL("",$C$7,"getVolatility",[1]!obMake("","int",AJ$10),[1]!obMake("","int",$B47)),"getAverage"))</f>
        <v>#N/A</v>
      </c>
      <c r="AK47" s="79" t="e">
        <f>[1]!OBGET([1]!OBCALL("",[1]!OBCALL("",$C$7,"getVolatility",[1]!obMake("","int",AK$10),[1]!obMake("","int",$B47)),"getAverage"))</f>
        <v>#N/A</v>
      </c>
      <c r="AL47" s="79" t="e">
        <f>[1]!OBGET([1]!OBCALL("",[1]!OBCALL("",$C$7,"getVolatility",[1]!obMake("","int",AL$10),[1]!obMake("","int",$B47)),"getAverage"))</f>
        <v>#N/A</v>
      </c>
      <c r="AM47" s="79" t="e">
        <f>[1]!OBGET([1]!OBCALL("",[1]!OBCALL("",$C$7,"getVolatility",[1]!obMake("","int",AM$10),[1]!obMake("","int",$B47)),"getAverage"))</f>
        <v>#N/A</v>
      </c>
      <c r="AN47" s="79" t="e">
        <f>[1]!OBGET([1]!OBCALL("",[1]!OBCALL("",$C$7,"getVolatility",[1]!obMake("","int",AN$10),[1]!obMake("","int",$B47)),"getAverage"))</f>
        <v>#N/A</v>
      </c>
      <c r="AO47" s="79" t="e">
        <f>[1]!OBGET([1]!OBCALL("",[1]!OBCALL("",$C$7,"getVolatility",[1]!obMake("","int",AO$10),[1]!obMake("","int",$B47)),"getAverage"))</f>
        <v>#N/A</v>
      </c>
    </row>
    <row r="48" spans="2:41" ht="13.75" customHeight="1" x14ac:dyDescent="0.25">
      <c r="B48" s="34">
        <v>37</v>
      </c>
      <c r="C48" s="79" t="e">
        <f>[1]!OBGET([1]!OBCALL("",[1]!OBCALL("",$C$7,"getVolatility",[1]!obMake("","int",C$10),[1]!obMake("","int",$B48)),"getAverage"))</f>
        <v>#N/A</v>
      </c>
      <c r="D48" s="79" t="e">
        <f>[1]!OBGET([1]!OBCALL("",[1]!OBCALL("",$C$7,"getVolatility",[1]!obMake("","int",D$10),[1]!obMake("","int",$B48)),"getAverage"))</f>
        <v>#N/A</v>
      </c>
      <c r="E48" s="79" t="e">
        <f>[1]!OBGET([1]!OBCALL("",[1]!OBCALL("",$C$7,"getVolatility",[1]!obMake("","int",E$10),[1]!obMake("","int",$B48)),"getAverage"))</f>
        <v>#N/A</v>
      </c>
      <c r="F48" s="79" t="e">
        <f>[1]!OBGET([1]!OBCALL("",[1]!OBCALL("",$C$7,"getVolatility",[1]!obMake("","int",F$10),[1]!obMake("","int",$B48)),"getAverage"))</f>
        <v>#N/A</v>
      </c>
      <c r="G48" s="79" t="e">
        <f>[1]!OBGET([1]!OBCALL("",[1]!OBCALL("",$C$7,"getVolatility",[1]!obMake("","int",G$10),[1]!obMake("","int",$B48)),"getAverage"))</f>
        <v>#N/A</v>
      </c>
      <c r="H48" s="79" t="e">
        <f>[1]!OBGET([1]!OBCALL("",[1]!OBCALL("",$C$7,"getVolatility",[1]!obMake("","int",H$10),[1]!obMake("","int",$B48)),"getAverage"))</f>
        <v>#N/A</v>
      </c>
      <c r="I48" s="79" t="e">
        <f>[1]!OBGET([1]!OBCALL("",[1]!OBCALL("",$C$7,"getVolatility",[1]!obMake("","int",I$10),[1]!obMake("","int",$B48)),"getAverage"))</f>
        <v>#N/A</v>
      </c>
      <c r="J48" s="79" t="e">
        <f>[1]!OBGET([1]!OBCALL("",[1]!OBCALL("",$C$7,"getVolatility",[1]!obMake("","int",J$10),[1]!obMake("","int",$B48)),"getAverage"))</f>
        <v>#N/A</v>
      </c>
      <c r="K48" s="79" t="e">
        <f>[1]!OBGET([1]!OBCALL("",[1]!OBCALL("",$C$7,"getVolatility",[1]!obMake("","int",K$10),[1]!obMake("","int",$B48)),"getAverage"))</f>
        <v>#N/A</v>
      </c>
      <c r="L48" s="79" t="e">
        <f>[1]!OBGET([1]!OBCALL("",[1]!OBCALL("",$C$7,"getVolatility",[1]!obMake("","int",L$10),[1]!obMake("","int",$B48)),"getAverage"))</f>
        <v>#N/A</v>
      </c>
      <c r="M48" s="79" t="e">
        <f>[1]!OBGET([1]!OBCALL("",[1]!OBCALL("",$C$7,"getVolatility",[1]!obMake("","int",M$10),[1]!obMake("","int",$B48)),"getAverage"))</f>
        <v>#N/A</v>
      </c>
      <c r="N48" s="79" t="e">
        <f>[1]!OBGET([1]!OBCALL("",[1]!OBCALL("",$C$7,"getVolatility",[1]!obMake("","int",N$10),[1]!obMake("","int",$B48)),"getAverage"))</f>
        <v>#N/A</v>
      </c>
      <c r="O48" s="79" t="e">
        <f>[1]!OBGET([1]!OBCALL("",[1]!OBCALL("",$C$7,"getVolatility",[1]!obMake("","int",O$10),[1]!obMake("","int",$B48)),"getAverage"))</f>
        <v>#N/A</v>
      </c>
      <c r="P48" s="79" t="e">
        <f>[1]!OBGET([1]!OBCALL("",[1]!OBCALL("",$C$7,"getVolatility",[1]!obMake("","int",P$10),[1]!obMake("","int",$B48)),"getAverage"))</f>
        <v>#N/A</v>
      </c>
      <c r="Q48" s="79" t="e">
        <f>[1]!OBGET([1]!OBCALL("",[1]!OBCALL("",$C$7,"getVolatility",[1]!obMake("","int",Q$10),[1]!obMake("","int",$B48)),"getAverage"))</f>
        <v>#N/A</v>
      </c>
      <c r="R48" s="79" t="e">
        <f>[1]!OBGET([1]!OBCALL("",[1]!OBCALL("",$C$7,"getVolatility",[1]!obMake("","int",R$10),[1]!obMake("","int",$B48)),"getAverage"))</f>
        <v>#N/A</v>
      </c>
      <c r="S48" s="79" t="e">
        <f>[1]!OBGET([1]!OBCALL("",[1]!OBCALL("",$C$7,"getVolatility",[1]!obMake("","int",S$10),[1]!obMake("","int",$B48)),"getAverage"))</f>
        <v>#N/A</v>
      </c>
      <c r="T48" s="79" t="e">
        <f>[1]!OBGET([1]!OBCALL("",[1]!OBCALL("",$C$7,"getVolatility",[1]!obMake("","int",T$10),[1]!obMake("","int",$B48)),"getAverage"))</f>
        <v>#N/A</v>
      </c>
      <c r="U48" s="79" t="e">
        <f>[1]!OBGET([1]!OBCALL("",[1]!OBCALL("",$C$7,"getVolatility",[1]!obMake("","int",U$10),[1]!obMake("","int",$B48)),"getAverage"))</f>
        <v>#N/A</v>
      </c>
      <c r="V48" s="79" t="e">
        <f>[1]!OBGET([1]!OBCALL("",[1]!OBCALL("",$C$7,"getVolatility",[1]!obMake("","int",V$10),[1]!obMake("","int",$B48)),"getAverage"))</f>
        <v>#N/A</v>
      </c>
      <c r="W48" s="79" t="e">
        <f>[1]!OBGET([1]!OBCALL("",[1]!OBCALL("",$C$7,"getVolatility",[1]!obMake("","int",W$10),[1]!obMake("","int",$B48)),"getAverage"))</f>
        <v>#N/A</v>
      </c>
      <c r="X48" s="79" t="e">
        <f>[1]!OBGET([1]!OBCALL("",[1]!OBCALL("",$C$7,"getVolatility",[1]!obMake("","int",X$10),[1]!obMake("","int",$B48)),"getAverage"))</f>
        <v>#N/A</v>
      </c>
      <c r="Y48" s="79" t="e">
        <f>[1]!OBGET([1]!OBCALL("",[1]!OBCALL("",$C$7,"getVolatility",[1]!obMake("","int",Y$10),[1]!obMake("","int",$B48)),"getAverage"))</f>
        <v>#N/A</v>
      </c>
      <c r="Z48" s="79" t="e">
        <f>[1]!OBGET([1]!OBCALL("",[1]!OBCALL("",$C$7,"getVolatility",[1]!obMake("","int",Z$10),[1]!obMake("","int",$B48)),"getAverage"))</f>
        <v>#N/A</v>
      </c>
      <c r="AA48" s="79" t="e">
        <f>[1]!OBGET([1]!OBCALL("",[1]!OBCALL("",$C$7,"getVolatility",[1]!obMake("","int",AA$10),[1]!obMake("","int",$B48)),"getAverage"))</f>
        <v>#N/A</v>
      </c>
      <c r="AB48" s="79" t="e">
        <f>[1]!OBGET([1]!OBCALL("",[1]!OBCALL("",$C$7,"getVolatility",[1]!obMake("","int",AB$10),[1]!obMake("","int",$B48)),"getAverage"))</f>
        <v>#N/A</v>
      </c>
      <c r="AC48" s="79" t="e">
        <f>[1]!OBGET([1]!OBCALL("",[1]!OBCALL("",$C$7,"getVolatility",[1]!obMake("","int",AC$10),[1]!obMake("","int",$B48)),"getAverage"))</f>
        <v>#N/A</v>
      </c>
      <c r="AD48" s="79" t="e">
        <f>[1]!OBGET([1]!OBCALL("",[1]!OBCALL("",$C$7,"getVolatility",[1]!obMake("","int",AD$10),[1]!obMake("","int",$B48)),"getAverage"))</f>
        <v>#N/A</v>
      </c>
      <c r="AE48" s="79" t="e">
        <f>[1]!OBGET([1]!OBCALL("",[1]!OBCALL("",$C$7,"getVolatility",[1]!obMake("","int",AE$10),[1]!obMake("","int",$B48)),"getAverage"))</f>
        <v>#N/A</v>
      </c>
      <c r="AF48" s="79" t="e">
        <f>[1]!OBGET([1]!OBCALL("",[1]!OBCALL("",$C$7,"getVolatility",[1]!obMake("","int",AF$10),[1]!obMake("","int",$B48)),"getAverage"))</f>
        <v>#N/A</v>
      </c>
      <c r="AG48" s="79" t="e">
        <f>[1]!OBGET([1]!OBCALL("",[1]!OBCALL("",$C$7,"getVolatility",[1]!obMake("","int",AG$10),[1]!obMake("","int",$B48)),"getAverage"))</f>
        <v>#N/A</v>
      </c>
      <c r="AH48" s="79" t="e">
        <f>[1]!OBGET([1]!OBCALL("",[1]!OBCALL("",$C$7,"getVolatility",[1]!obMake("","int",AH$10),[1]!obMake("","int",$B48)),"getAverage"))</f>
        <v>#N/A</v>
      </c>
      <c r="AI48" s="79" t="e">
        <f>[1]!OBGET([1]!OBCALL("",[1]!OBCALL("",$C$7,"getVolatility",[1]!obMake("","int",AI$10),[1]!obMake("","int",$B48)),"getAverage"))</f>
        <v>#N/A</v>
      </c>
      <c r="AJ48" s="79" t="e">
        <f>[1]!OBGET([1]!OBCALL("",[1]!OBCALL("",$C$7,"getVolatility",[1]!obMake("","int",AJ$10),[1]!obMake("","int",$B48)),"getAverage"))</f>
        <v>#N/A</v>
      </c>
      <c r="AK48" s="79" t="e">
        <f>[1]!OBGET([1]!OBCALL("",[1]!OBCALL("",$C$7,"getVolatility",[1]!obMake("","int",AK$10),[1]!obMake("","int",$B48)),"getAverage"))</f>
        <v>#N/A</v>
      </c>
      <c r="AL48" s="79" t="e">
        <f>[1]!OBGET([1]!OBCALL("",[1]!OBCALL("",$C$7,"getVolatility",[1]!obMake("","int",AL$10),[1]!obMake("","int",$B48)),"getAverage"))</f>
        <v>#N/A</v>
      </c>
      <c r="AM48" s="79" t="e">
        <f>[1]!OBGET([1]!OBCALL("",[1]!OBCALL("",$C$7,"getVolatility",[1]!obMake("","int",AM$10),[1]!obMake("","int",$B48)),"getAverage"))</f>
        <v>#N/A</v>
      </c>
      <c r="AN48" s="79" t="e">
        <f>[1]!OBGET([1]!OBCALL("",[1]!OBCALL("",$C$7,"getVolatility",[1]!obMake("","int",AN$10),[1]!obMake("","int",$B48)),"getAverage"))</f>
        <v>#N/A</v>
      </c>
      <c r="AO48" s="79" t="e">
        <f>[1]!OBGET([1]!OBCALL("",[1]!OBCALL("",$C$7,"getVolatility",[1]!obMake("","int",AO$10),[1]!obMake("","int",$B48)),"getAverage"))</f>
        <v>#N/A</v>
      </c>
    </row>
    <row r="49" spans="2:41" ht="13.75" customHeight="1" x14ac:dyDescent="0.25">
      <c r="B49" s="34">
        <v>38</v>
      </c>
      <c r="C49" s="79" t="e">
        <f>[1]!OBGET([1]!OBCALL("",[1]!OBCALL("",$C$7,"getVolatility",[1]!obMake("","int",C$10),[1]!obMake("","int",$B49)),"getAverage"))</f>
        <v>#N/A</v>
      </c>
      <c r="D49" s="79" t="e">
        <f>[1]!OBGET([1]!OBCALL("",[1]!OBCALL("",$C$7,"getVolatility",[1]!obMake("","int",D$10),[1]!obMake("","int",$B49)),"getAverage"))</f>
        <v>#N/A</v>
      </c>
      <c r="E49" s="79" t="e">
        <f>[1]!OBGET([1]!OBCALL("",[1]!OBCALL("",$C$7,"getVolatility",[1]!obMake("","int",E$10),[1]!obMake("","int",$B49)),"getAverage"))</f>
        <v>#N/A</v>
      </c>
      <c r="F49" s="79" t="e">
        <f>[1]!OBGET([1]!OBCALL("",[1]!OBCALL("",$C$7,"getVolatility",[1]!obMake("","int",F$10),[1]!obMake("","int",$B49)),"getAverage"))</f>
        <v>#N/A</v>
      </c>
      <c r="G49" s="79" t="e">
        <f>[1]!OBGET([1]!OBCALL("",[1]!OBCALL("",$C$7,"getVolatility",[1]!obMake("","int",G$10),[1]!obMake("","int",$B49)),"getAverage"))</f>
        <v>#N/A</v>
      </c>
      <c r="H49" s="79" t="e">
        <f>[1]!OBGET([1]!OBCALL("",[1]!OBCALL("",$C$7,"getVolatility",[1]!obMake("","int",H$10),[1]!obMake("","int",$B49)),"getAverage"))</f>
        <v>#N/A</v>
      </c>
      <c r="I49" s="79" t="e">
        <f>[1]!OBGET([1]!OBCALL("",[1]!OBCALL("",$C$7,"getVolatility",[1]!obMake("","int",I$10),[1]!obMake("","int",$B49)),"getAverage"))</f>
        <v>#N/A</v>
      </c>
      <c r="J49" s="79" t="e">
        <f>[1]!OBGET([1]!OBCALL("",[1]!OBCALL("",$C$7,"getVolatility",[1]!obMake("","int",J$10),[1]!obMake("","int",$B49)),"getAverage"))</f>
        <v>#N/A</v>
      </c>
      <c r="K49" s="79" t="e">
        <f>[1]!OBGET([1]!OBCALL("",[1]!OBCALL("",$C$7,"getVolatility",[1]!obMake("","int",K$10),[1]!obMake("","int",$B49)),"getAverage"))</f>
        <v>#N/A</v>
      </c>
      <c r="L49" s="79" t="e">
        <f>[1]!OBGET([1]!OBCALL("",[1]!OBCALL("",$C$7,"getVolatility",[1]!obMake("","int",L$10),[1]!obMake("","int",$B49)),"getAverage"))</f>
        <v>#N/A</v>
      </c>
      <c r="M49" s="79" t="e">
        <f>[1]!OBGET([1]!OBCALL("",[1]!OBCALL("",$C$7,"getVolatility",[1]!obMake("","int",M$10),[1]!obMake("","int",$B49)),"getAverage"))</f>
        <v>#N/A</v>
      </c>
      <c r="N49" s="79" t="e">
        <f>[1]!OBGET([1]!OBCALL("",[1]!OBCALL("",$C$7,"getVolatility",[1]!obMake("","int",N$10),[1]!obMake("","int",$B49)),"getAverage"))</f>
        <v>#N/A</v>
      </c>
      <c r="O49" s="79" t="e">
        <f>[1]!OBGET([1]!OBCALL("",[1]!OBCALL("",$C$7,"getVolatility",[1]!obMake("","int",O$10),[1]!obMake("","int",$B49)),"getAverage"))</f>
        <v>#N/A</v>
      </c>
      <c r="P49" s="79" t="e">
        <f>[1]!OBGET([1]!OBCALL("",[1]!OBCALL("",$C$7,"getVolatility",[1]!obMake("","int",P$10),[1]!obMake("","int",$B49)),"getAverage"))</f>
        <v>#N/A</v>
      </c>
      <c r="Q49" s="79" t="e">
        <f>[1]!OBGET([1]!OBCALL("",[1]!OBCALL("",$C$7,"getVolatility",[1]!obMake("","int",Q$10),[1]!obMake("","int",$B49)),"getAverage"))</f>
        <v>#N/A</v>
      </c>
      <c r="R49" s="79" t="e">
        <f>[1]!OBGET([1]!OBCALL("",[1]!OBCALL("",$C$7,"getVolatility",[1]!obMake("","int",R$10),[1]!obMake("","int",$B49)),"getAverage"))</f>
        <v>#N/A</v>
      </c>
      <c r="S49" s="79" t="e">
        <f>[1]!OBGET([1]!OBCALL("",[1]!OBCALL("",$C$7,"getVolatility",[1]!obMake("","int",S$10),[1]!obMake("","int",$B49)),"getAverage"))</f>
        <v>#N/A</v>
      </c>
      <c r="T49" s="79" t="e">
        <f>[1]!OBGET([1]!OBCALL("",[1]!OBCALL("",$C$7,"getVolatility",[1]!obMake("","int",T$10),[1]!obMake("","int",$B49)),"getAverage"))</f>
        <v>#N/A</v>
      </c>
      <c r="U49" s="79" t="e">
        <f>[1]!OBGET([1]!OBCALL("",[1]!OBCALL("",$C$7,"getVolatility",[1]!obMake("","int",U$10),[1]!obMake("","int",$B49)),"getAverage"))</f>
        <v>#N/A</v>
      </c>
      <c r="V49" s="79" t="e">
        <f>[1]!OBGET([1]!OBCALL("",[1]!OBCALL("",$C$7,"getVolatility",[1]!obMake("","int",V$10),[1]!obMake("","int",$B49)),"getAverage"))</f>
        <v>#N/A</v>
      </c>
      <c r="W49" s="79" t="e">
        <f>[1]!OBGET([1]!OBCALL("",[1]!OBCALL("",$C$7,"getVolatility",[1]!obMake("","int",W$10),[1]!obMake("","int",$B49)),"getAverage"))</f>
        <v>#N/A</v>
      </c>
      <c r="X49" s="79" t="e">
        <f>[1]!OBGET([1]!OBCALL("",[1]!OBCALL("",$C$7,"getVolatility",[1]!obMake("","int",X$10),[1]!obMake("","int",$B49)),"getAverage"))</f>
        <v>#N/A</v>
      </c>
      <c r="Y49" s="79" t="e">
        <f>[1]!OBGET([1]!OBCALL("",[1]!OBCALL("",$C$7,"getVolatility",[1]!obMake("","int",Y$10),[1]!obMake("","int",$B49)),"getAverage"))</f>
        <v>#N/A</v>
      </c>
      <c r="Z49" s="79" t="e">
        <f>[1]!OBGET([1]!OBCALL("",[1]!OBCALL("",$C$7,"getVolatility",[1]!obMake("","int",Z$10),[1]!obMake("","int",$B49)),"getAverage"))</f>
        <v>#N/A</v>
      </c>
      <c r="AA49" s="79" t="e">
        <f>[1]!OBGET([1]!OBCALL("",[1]!OBCALL("",$C$7,"getVolatility",[1]!obMake("","int",AA$10),[1]!obMake("","int",$B49)),"getAverage"))</f>
        <v>#N/A</v>
      </c>
      <c r="AB49" s="79" t="e">
        <f>[1]!OBGET([1]!OBCALL("",[1]!OBCALL("",$C$7,"getVolatility",[1]!obMake("","int",AB$10),[1]!obMake("","int",$B49)),"getAverage"))</f>
        <v>#N/A</v>
      </c>
      <c r="AC49" s="79" t="e">
        <f>[1]!OBGET([1]!OBCALL("",[1]!OBCALL("",$C$7,"getVolatility",[1]!obMake("","int",AC$10),[1]!obMake("","int",$B49)),"getAverage"))</f>
        <v>#N/A</v>
      </c>
      <c r="AD49" s="79" t="e">
        <f>[1]!OBGET([1]!OBCALL("",[1]!OBCALL("",$C$7,"getVolatility",[1]!obMake("","int",AD$10),[1]!obMake("","int",$B49)),"getAverage"))</f>
        <v>#N/A</v>
      </c>
      <c r="AE49" s="79" t="e">
        <f>[1]!OBGET([1]!OBCALL("",[1]!OBCALL("",$C$7,"getVolatility",[1]!obMake("","int",AE$10),[1]!obMake("","int",$B49)),"getAverage"))</f>
        <v>#N/A</v>
      </c>
      <c r="AF49" s="79" t="e">
        <f>[1]!OBGET([1]!OBCALL("",[1]!OBCALL("",$C$7,"getVolatility",[1]!obMake("","int",AF$10),[1]!obMake("","int",$B49)),"getAverage"))</f>
        <v>#N/A</v>
      </c>
      <c r="AG49" s="79" t="e">
        <f>[1]!OBGET([1]!OBCALL("",[1]!OBCALL("",$C$7,"getVolatility",[1]!obMake("","int",AG$10),[1]!obMake("","int",$B49)),"getAverage"))</f>
        <v>#N/A</v>
      </c>
      <c r="AH49" s="79" t="e">
        <f>[1]!OBGET([1]!OBCALL("",[1]!OBCALL("",$C$7,"getVolatility",[1]!obMake("","int",AH$10),[1]!obMake("","int",$B49)),"getAverage"))</f>
        <v>#N/A</v>
      </c>
      <c r="AI49" s="79" t="e">
        <f>[1]!OBGET([1]!OBCALL("",[1]!OBCALL("",$C$7,"getVolatility",[1]!obMake("","int",AI$10),[1]!obMake("","int",$B49)),"getAverage"))</f>
        <v>#N/A</v>
      </c>
      <c r="AJ49" s="79" t="e">
        <f>[1]!OBGET([1]!OBCALL("",[1]!OBCALL("",$C$7,"getVolatility",[1]!obMake("","int",AJ$10),[1]!obMake("","int",$B49)),"getAverage"))</f>
        <v>#N/A</v>
      </c>
      <c r="AK49" s="79" t="e">
        <f>[1]!OBGET([1]!OBCALL("",[1]!OBCALL("",$C$7,"getVolatility",[1]!obMake("","int",AK$10),[1]!obMake("","int",$B49)),"getAverage"))</f>
        <v>#N/A</v>
      </c>
      <c r="AL49" s="79" t="e">
        <f>[1]!OBGET([1]!OBCALL("",[1]!OBCALL("",$C$7,"getVolatility",[1]!obMake("","int",AL$10),[1]!obMake("","int",$B49)),"getAverage"))</f>
        <v>#N/A</v>
      </c>
      <c r="AM49" s="79" t="e">
        <f>[1]!OBGET([1]!OBCALL("",[1]!OBCALL("",$C$7,"getVolatility",[1]!obMake("","int",AM$10),[1]!obMake("","int",$B49)),"getAverage"))</f>
        <v>#N/A</v>
      </c>
      <c r="AN49" s="79" t="e">
        <f>[1]!OBGET([1]!OBCALL("",[1]!OBCALL("",$C$7,"getVolatility",[1]!obMake("","int",AN$10),[1]!obMake("","int",$B49)),"getAverage"))</f>
        <v>#N/A</v>
      </c>
      <c r="AO49" s="79" t="e">
        <f>[1]!OBGET([1]!OBCALL("",[1]!OBCALL("",$C$7,"getVolatility",[1]!obMake("","int",AO$10),[1]!obMake("","int",$B49)),"getAverage"))</f>
        <v>#N/A</v>
      </c>
    </row>
    <row r="50" spans="2:41" ht="13.75" customHeight="1" x14ac:dyDescent="0.25">
      <c r="B50" s="34">
        <v>39</v>
      </c>
      <c r="C50" s="79" t="e">
        <f>[1]!OBGET([1]!OBCALL("",[1]!OBCALL("",$C$7,"getVolatility",[1]!obMake("","int",C$10),[1]!obMake("","int",$B50)),"getAverage"))</f>
        <v>#N/A</v>
      </c>
      <c r="D50" s="79" t="e">
        <f>[1]!OBGET([1]!OBCALL("",[1]!OBCALL("",$C$7,"getVolatility",[1]!obMake("","int",D$10),[1]!obMake("","int",$B50)),"getAverage"))</f>
        <v>#N/A</v>
      </c>
      <c r="E50" s="79" t="e">
        <f>[1]!OBGET([1]!OBCALL("",[1]!OBCALL("",$C$7,"getVolatility",[1]!obMake("","int",E$10),[1]!obMake("","int",$B50)),"getAverage"))</f>
        <v>#N/A</v>
      </c>
      <c r="F50" s="79" t="e">
        <f>[1]!OBGET([1]!OBCALL("",[1]!OBCALL("",$C$7,"getVolatility",[1]!obMake("","int",F$10),[1]!obMake("","int",$B50)),"getAverage"))</f>
        <v>#N/A</v>
      </c>
      <c r="G50" s="79" t="e">
        <f>[1]!OBGET([1]!OBCALL("",[1]!OBCALL("",$C$7,"getVolatility",[1]!obMake("","int",G$10),[1]!obMake("","int",$B50)),"getAverage"))</f>
        <v>#N/A</v>
      </c>
      <c r="H50" s="79" t="e">
        <f>[1]!OBGET([1]!OBCALL("",[1]!OBCALL("",$C$7,"getVolatility",[1]!obMake("","int",H$10),[1]!obMake("","int",$B50)),"getAverage"))</f>
        <v>#N/A</v>
      </c>
      <c r="I50" s="79" t="e">
        <f>[1]!OBGET([1]!OBCALL("",[1]!OBCALL("",$C$7,"getVolatility",[1]!obMake("","int",I$10),[1]!obMake("","int",$B50)),"getAverage"))</f>
        <v>#N/A</v>
      </c>
      <c r="J50" s="79" t="e">
        <f>[1]!OBGET([1]!OBCALL("",[1]!OBCALL("",$C$7,"getVolatility",[1]!obMake("","int",J$10),[1]!obMake("","int",$B50)),"getAverage"))</f>
        <v>#N/A</v>
      </c>
      <c r="K50" s="79" t="e">
        <f>[1]!OBGET([1]!OBCALL("",[1]!OBCALL("",$C$7,"getVolatility",[1]!obMake("","int",K$10),[1]!obMake("","int",$B50)),"getAverage"))</f>
        <v>#N/A</v>
      </c>
      <c r="L50" s="79" t="e">
        <f>[1]!OBGET([1]!OBCALL("",[1]!OBCALL("",$C$7,"getVolatility",[1]!obMake("","int",L$10),[1]!obMake("","int",$B50)),"getAverage"))</f>
        <v>#N/A</v>
      </c>
      <c r="M50" s="79" t="e">
        <f>[1]!OBGET([1]!OBCALL("",[1]!OBCALL("",$C$7,"getVolatility",[1]!obMake("","int",M$10),[1]!obMake("","int",$B50)),"getAverage"))</f>
        <v>#N/A</v>
      </c>
      <c r="N50" s="79" t="e">
        <f>[1]!OBGET([1]!OBCALL("",[1]!OBCALL("",$C$7,"getVolatility",[1]!obMake("","int",N$10),[1]!obMake("","int",$B50)),"getAverage"))</f>
        <v>#N/A</v>
      </c>
      <c r="O50" s="79" t="e">
        <f>[1]!OBGET([1]!OBCALL("",[1]!OBCALL("",$C$7,"getVolatility",[1]!obMake("","int",O$10),[1]!obMake("","int",$B50)),"getAverage"))</f>
        <v>#N/A</v>
      </c>
      <c r="P50" s="79" t="e">
        <f>[1]!OBGET([1]!OBCALL("",[1]!OBCALL("",$C$7,"getVolatility",[1]!obMake("","int",P$10),[1]!obMake("","int",$B50)),"getAverage"))</f>
        <v>#N/A</v>
      </c>
      <c r="Q50" s="79" t="e">
        <f>[1]!OBGET([1]!OBCALL("",[1]!OBCALL("",$C$7,"getVolatility",[1]!obMake("","int",Q$10),[1]!obMake("","int",$B50)),"getAverage"))</f>
        <v>#N/A</v>
      </c>
      <c r="R50" s="79" t="e">
        <f>[1]!OBGET([1]!OBCALL("",[1]!OBCALL("",$C$7,"getVolatility",[1]!obMake("","int",R$10),[1]!obMake("","int",$B50)),"getAverage"))</f>
        <v>#N/A</v>
      </c>
      <c r="S50" s="79" t="e">
        <f>[1]!OBGET([1]!OBCALL("",[1]!OBCALL("",$C$7,"getVolatility",[1]!obMake("","int",S$10),[1]!obMake("","int",$B50)),"getAverage"))</f>
        <v>#N/A</v>
      </c>
      <c r="T50" s="79" t="e">
        <f>[1]!OBGET([1]!OBCALL("",[1]!OBCALL("",$C$7,"getVolatility",[1]!obMake("","int",T$10),[1]!obMake("","int",$B50)),"getAverage"))</f>
        <v>#N/A</v>
      </c>
      <c r="U50" s="79" t="e">
        <f>[1]!OBGET([1]!OBCALL("",[1]!OBCALL("",$C$7,"getVolatility",[1]!obMake("","int",U$10),[1]!obMake("","int",$B50)),"getAverage"))</f>
        <v>#N/A</v>
      </c>
      <c r="V50" s="79" t="e">
        <f>[1]!OBGET([1]!OBCALL("",[1]!OBCALL("",$C$7,"getVolatility",[1]!obMake("","int",V$10),[1]!obMake("","int",$B50)),"getAverage"))</f>
        <v>#N/A</v>
      </c>
      <c r="W50" s="79" t="e">
        <f>[1]!OBGET([1]!OBCALL("",[1]!OBCALL("",$C$7,"getVolatility",[1]!obMake("","int",W$10),[1]!obMake("","int",$B50)),"getAverage"))</f>
        <v>#N/A</v>
      </c>
      <c r="X50" s="79" t="e">
        <f>[1]!OBGET([1]!OBCALL("",[1]!OBCALL("",$C$7,"getVolatility",[1]!obMake("","int",X$10),[1]!obMake("","int",$B50)),"getAverage"))</f>
        <v>#N/A</v>
      </c>
      <c r="Y50" s="79" t="e">
        <f>[1]!OBGET([1]!OBCALL("",[1]!OBCALL("",$C$7,"getVolatility",[1]!obMake("","int",Y$10),[1]!obMake("","int",$B50)),"getAverage"))</f>
        <v>#N/A</v>
      </c>
      <c r="Z50" s="79" t="e">
        <f>[1]!OBGET([1]!OBCALL("",[1]!OBCALL("",$C$7,"getVolatility",[1]!obMake("","int",Z$10),[1]!obMake("","int",$B50)),"getAverage"))</f>
        <v>#N/A</v>
      </c>
      <c r="AA50" s="79" t="e">
        <f>[1]!OBGET([1]!OBCALL("",[1]!OBCALL("",$C$7,"getVolatility",[1]!obMake("","int",AA$10),[1]!obMake("","int",$B50)),"getAverage"))</f>
        <v>#N/A</v>
      </c>
      <c r="AB50" s="79" t="e">
        <f>[1]!OBGET([1]!OBCALL("",[1]!OBCALL("",$C$7,"getVolatility",[1]!obMake("","int",AB$10),[1]!obMake("","int",$B50)),"getAverage"))</f>
        <v>#N/A</v>
      </c>
      <c r="AC50" s="79" t="e">
        <f>[1]!OBGET([1]!OBCALL("",[1]!OBCALL("",$C$7,"getVolatility",[1]!obMake("","int",AC$10),[1]!obMake("","int",$B50)),"getAverage"))</f>
        <v>#N/A</v>
      </c>
      <c r="AD50" s="79" t="e">
        <f>[1]!OBGET([1]!OBCALL("",[1]!OBCALL("",$C$7,"getVolatility",[1]!obMake("","int",AD$10),[1]!obMake("","int",$B50)),"getAverage"))</f>
        <v>#N/A</v>
      </c>
      <c r="AE50" s="79" t="e">
        <f>[1]!OBGET([1]!OBCALL("",[1]!OBCALL("",$C$7,"getVolatility",[1]!obMake("","int",AE$10),[1]!obMake("","int",$B50)),"getAverage"))</f>
        <v>#N/A</v>
      </c>
      <c r="AF50" s="79" t="e">
        <f>[1]!OBGET([1]!OBCALL("",[1]!OBCALL("",$C$7,"getVolatility",[1]!obMake("","int",AF$10),[1]!obMake("","int",$B50)),"getAverage"))</f>
        <v>#N/A</v>
      </c>
      <c r="AG50" s="79" t="e">
        <f>[1]!OBGET([1]!OBCALL("",[1]!OBCALL("",$C$7,"getVolatility",[1]!obMake("","int",AG$10),[1]!obMake("","int",$B50)),"getAverage"))</f>
        <v>#N/A</v>
      </c>
      <c r="AH50" s="79" t="e">
        <f>[1]!OBGET([1]!OBCALL("",[1]!OBCALL("",$C$7,"getVolatility",[1]!obMake("","int",AH$10),[1]!obMake("","int",$B50)),"getAverage"))</f>
        <v>#N/A</v>
      </c>
      <c r="AI50" s="79" t="e">
        <f>[1]!OBGET([1]!OBCALL("",[1]!OBCALL("",$C$7,"getVolatility",[1]!obMake("","int",AI$10),[1]!obMake("","int",$B50)),"getAverage"))</f>
        <v>#N/A</v>
      </c>
      <c r="AJ50" s="79" t="e">
        <f>[1]!OBGET([1]!OBCALL("",[1]!OBCALL("",$C$7,"getVolatility",[1]!obMake("","int",AJ$10),[1]!obMake("","int",$B50)),"getAverage"))</f>
        <v>#N/A</v>
      </c>
      <c r="AK50" s="79" t="e">
        <f>[1]!OBGET([1]!OBCALL("",[1]!OBCALL("",$C$7,"getVolatility",[1]!obMake("","int",AK$10),[1]!obMake("","int",$B50)),"getAverage"))</f>
        <v>#N/A</v>
      </c>
      <c r="AL50" s="79" t="e">
        <f>[1]!OBGET([1]!OBCALL("",[1]!OBCALL("",$C$7,"getVolatility",[1]!obMake("","int",AL$10),[1]!obMake("","int",$B50)),"getAverage"))</f>
        <v>#N/A</v>
      </c>
      <c r="AM50" s="79" t="e">
        <f>[1]!OBGET([1]!OBCALL("",[1]!OBCALL("",$C$7,"getVolatility",[1]!obMake("","int",AM$10),[1]!obMake("","int",$B50)),"getAverage"))</f>
        <v>#N/A</v>
      </c>
      <c r="AN50" s="79" t="e">
        <f>[1]!OBGET([1]!OBCALL("",[1]!OBCALL("",$C$7,"getVolatility",[1]!obMake("","int",AN$10),[1]!obMake("","int",$B50)),"getAverage"))</f>
        <v>#N/A</v>
      </c>
      <c r="AO50" s="79" t="e">
        <f>[1]!OBGET([1]!OBCALL("",[1]!OBCALL("",$C$7,"getVolatility",[1]!obMake("","int",AO$10),[1]!obMake("","int",$B50)),"getAverage"))</f>
        <v>#N/A</v>
      </c>
    </row>
    <row r="51" spans="2:41" ht="13.75" customHeight="1" x14ac:dyDescent="0.25">
      <c r="B51" s="34"/>
      <c r="C51" s="41"/>
      <c r="D51" s="41"/>
      <c r="E51" s="14"/>
      <c r="F51" s="14"/>
    </row>
    <row r="52" spans="2:41" ht="13.75" customHeight="1" x14ac:dyDescent="0.25">
      <c r="B52" s="47" t="s">
        <v>146</v>
      </c>
      <c r="C52" s="32" t="e">
        <f>[1]!OBCALL("correlationModelFromLMM",$C$6,"getCorrelationModel")</f>
        <v>#N/A</v>
      </c>
      <c r="D52" s="41"/>
      <c r="E52" s="14"/>
      <c r="F52" s="14"/>
    </row>
    <row r="53" spans="2:41" ht="13.75" customHeight="1" x14ac:dyDescent="0.25">
      <c r="B53" s="47" t="s">
        <v>147</v>
      </c>
      <c r="C53" s="80">
        <v>0</v>
      </c>
      <c r="D53" s="41"/>
      <c r="E53" s="14"/>
      <c r="F53" s="14"/>
    </row>
    <row r="54" spans="2:41" ht="13.75" customHeight="1" x14ac:dyDescent="0.25">
      <c r="B54" s="34"/>
      <c r="C54" s="80" t="s">
        <v>148</v>
      </c>
      <c r="D54" s="14"/>
      <c r="E54" s="14"/>
      <c r="F54" s="14"/>
    </row>
    <row r="55" spans="2:41" ht="13.75" customHeight="1" x14ac:dyDescent="0.25">
      <c r="B55" s="81"/>
      <c r="C55" s="57">
        <v>0</v>
      </c>
      <c r="D55" s="57">
        <f t="shared" ref="D55:AO55" si="1">C55+1</f>
        <v>1</v>
      </c>
      <c r="E55" s="57">
        <f t="shared" si="1"/>
        <v>2</v>
      </c>
      <c r="F55" s="57">
        <f t="shared" si="1"/>
        <v>3</v>
      </c>
      <c r="G55" s="57">
        <f t="shared" si="1"/>
        <v>4</v>
      </c>
      <c r="H55" s="57">
        <f t="shared" si="1"/>
        <v>5</v>
      </c>
      <c r="I55" s="57">
        <f t="shared" si="1"/>
        <v>6</v>
      </c>
      <c r="J55" s="57">
        <f t="shared" si="1"/>
        <v>7</v>
      </c>
      <c r="K55" s="57">
        <f t="shared" si="1"/>
        <v>8</v>
      </c>
      <c r="L55" s="57">
        <f t="shared" si="1"/>
        <v>9</v>
      </c>
      <c r="M55" s="57">
        <f t="shared" si="1"/>
        <v>10</v>
      </c>
      <c r="N55" s="57">
        <f t="shared" si="1"/>
        <v>11</v>
      </c>
      <c r="O55" s="57">
        <f t="shared" si="1"/>
        <v>12</v>
      </c>
      <c r="P55" s="57">
        <f t="shared" si="1"/>
        <v>13</v>
      </c>
      <c r="Q55" s="57">
        <f t="shared" si="1"/>
        <v>14</v>
      </c>
      <c r="R55" s="57">
        <f t="shared" si="1"/>
        <v>15</v>
      </c>
      <c r="S55" s="57">
        <f t="shared" si="1"/>
        <v>16</v>
      </c>
      <c r="T55" s="57">
        <f t="shared" si="1"/>
        <v>17</v>
      </c>
      <c r="U55" s="57">
        <f t="shared" si="1"/>
        <v>18</v>
      </c>
      <c r="V55" s="57">
        <f t="shared" si="1"/>
        <v>19</v>
      </c>
      <c r="W55" s="57">
        <f t="shared" si="1"/>
        <v>20</v>
      </c>
      <c r="X55" s="57">
        <f t="shared" si="1"/>
        <v>21</v>
      </c>
      <c r="Y55" s="57">
        <f t="shared" si="1"/>
        <v>22</v>
      </c>
      <c r="Z55" s="57">
        <f t="shared" si="1"/>
        <v>23</v>
      </c>
      <c r="AA55" s="57">
        <f t="shared" si="1"/>
        <v>24</v>
      </c>
      <c r="AB55" s="57">
        <f t="shared" si="1"/>
        <v>25</v>
      </c>
      <c r="AC55" s="57">
        <f t="shared" si="1"/>
        <v>26</v>
      </c>
      <c r="AD55" s="57">
        <f t="shared" si="1"/>
        <v>27</v>
      </c>
      <c r="AE55" s="57">
        <f t="shared" si="1"/>
        <v>28</v>
      </c>
      <c r="AF55" s="57">
        <f t="shared" si="1"/>
        <v>29</v>
      </c>
      <c r="AG55" s="57">
        <f t="shared" si="1"/>
        <v>30</v>
      </c>
      <c r="AH55" s="57">
        <f t="shared" si="1"/>
        <v>31</v>
      </c>
      <c r="AI55" s="57">
        <f t="shared" si="1"/>
        <v>32</v>
      </c>
      <c r="AJ55" s="57">
        <f t="shared" si="1"/>
        <v>33</v>
      </c>
      <c r="AK55" s="57">
        <f t="shared" si="1"/>
        <v>34</v>
      </c>
      <c r="AL55" s="57">
        <f t="shared" si="1"/>
        <v>35</v>
      </c>
      <c r="AM55" s="57">
        <f t="shared" si="1"/>
        <v>36</v>
      </c>
      <c r="AN55" s="57">
        <f t="shared" si="1"/>
        <v>37</v>
      </c>
      <c r="AO55" s="57">
        <f t="shared" si="1"/>
        <v>38</v>
      </c>
    </row>
    <row r="56" spans="2:41" ht="13.75" customHeight="1" x14ac:dyDescent="0.25">
      <c r="B56" s="34">
        <v>0</v>
      </c>
      <c r="C56" s="79" t="e">
        <f>[1]!OBGET([1]!OBCALL("",$C$52,"getCorrelation",[1]!obMake("","int",$C$53),[1]!obMake("","int",C$10),[1]!obMake("","int",$B56)))</f>
        <v>#N/A</v>
      </c>
      <c r="D56" s="79" t="e">
        <f>[1]!OBGET([1]!OBCALL("",$C$52,"getCorrelation",[1]!obMake("","int",$C$53),[1]!obMake("","int",D$10),[1]!obMake("","int",$B56)))</f>
        <v>#N/A</v>
      </c>
      <c r="E56" s="79" t="e">
        <f>[1]!OBGET([1]!OBCALL("",$C$52,"getCorrelation",[1]!obMake("","int",$C$53),[1]!obMake("","int",E$10),[1]!obMake("","int",$B56)))</f>
        <v>#N/A</v>
      </c>
      <c r="F56" s="79" t="e">
        <f>[1]!OBGET([1]!OBCALL("",$C$52,"getCorrelation",[1]!obMake("","int",$C$53),[1]!obMake("","int",F$10),[1]!obMake("","int",$B56)))</f>
        <v>#N/A</v>
      </c>
      <c r="G56" s="79" t="e">
        <f>[1]!OBGET([1]!OBCALL("",$C$52,"getCorrelation",[1]!obMake("","int",$C$53),[1]!obMake("","int",G$10),[1]!obMake("","int",$B56)))</f>
        <v>#N/A</v>
      </c>
      <c r="H56" s="79" t="e">
        <f>[1]!OBGET([1]!OBCALL("",$C$52,"getCorrelation",[1]!obMake("","int",$C$53),[1]!obMake("","int",H$10),[1]!obMake("","int",$B56)))</f>
        <v>#N/A</v>
      </c>
      <c r="I56" s="79" t="e">
        <f>[1]!OBGET([1]!OBCALL("",$C$52,"getCorrelation",[1]!obMake("","int",$C$53),[1]!obMake("","int",I$10),[1]!obMake("","int",$B56)))</f>
        <v>#N/A</v>
      </c>
      <c r="J56" s="79" t="e">
        <f>[1]!OBGET([1]!OBCALL("",$C$52,"getCorrelation",[1]!obMake("","int",$C$53),[1]!obMake("","int",J$10),[1]!obMake("","int",$B56)))</f>
        <v>#N/A</v>
      </c>
      <c r="K56" s="79" t="e">
        <f>[1]!OBGET([1]!OBCALL("",$C$52,"getCorrelation",[1]!obMake("","int",$C$53),[1]!obMake("","int",K$10),[1]!obMake("","int",$B56)))</f>
        <v>#N/A</v>
      </c>
      <c r="L56" s="79" t="e">
        <f>[1]!OBGET([1]!OBCALL("",$C$52,"getCorrelation",[1]!obMake("","int",$C$53),[1]!obMake("","int",L$10),[1]!obMake("","int",$B56)))</f>
        <v>#N/A</v>
      </c>
      <c r="M56" s="79" t="e">
        <f>[1]!OBGET([1]!OBCALL("",$C$52,"getCorrelation",[1]!obMake("","int",$C$53),[1]!obMake("","int",M$10),[1]!obMake("","int",$B56)))</f>
        <v>#N/A</v>
      </c>
      <c r="N56" s="79" t="e">
        <f>[1]!OBGET([1]!OBCALL("",$C$52,"getCorrelation",[1]!obMake("","int",$C$53),[1]!obMake("","int",N$10),[1]!obMake("","int",$B56)))</f>
        <v>#N/A</v>
      </c>
      <c r="O56" s="79" t="e">
        <f>[1]!OBGET([1]!OBCALL("",$C$52,"getCorrelation",[1]!obMake("","int",$C$53),[1]!obMake("","int",O$10),[1]!obMake("","int",$B56)))</f>
        <v>#N/A</v>
      </c>
      <c r="P56" s="79" t="e">
        <f>[1]!OBGET([1]!OBCALL("",$C$52,"getCorrelation",[1]!obMake("","int",$C$53),[1]!obMake("","int",P$10),[1]!obMake("","int",$B56)))</f>
        <v>#N/A</v>
      </c>
      <c r="Q56" s="79" t="e">
        <f>[1]!OBGET([1]!OBCALL("",$C$52,"getCorrelation",[1]!obMake("","int",$C$53),[1]!obMake("","int",Q$10),[1]!obMake("","int",$B56)))</f>
        <v>#N/A</v>
      </c>
      <c r="R56" s="79" t="e">
        <f>[1]!OBGET([1]!OBCALL("",$C$52,"getCorrelation",[1]!obMake("","int",$C$53),[1]!obMake("","int",R$10),[1]!obMake("","int",$B56)))</f>
        <v>#N/A</v>
      </c>
      <c r="S56" s="79" t="e">
        <f>[1]!OBGET([1]!OBCALL("",$C$52,"getCorrelation",[1]!obMake("","int",$C$53),[1]!obMake("","int",S$10),[1]!obMake("","int",$B56)))</f>
        <v>#N/A</v>
      </c>
      <c r="T56" s="79" t="e">
        <f>[1]!OBGET([1]!OBCALL("",$C$52,"getCorrelation",[1]!obMake("","int",$C$53),[1]!obMake("","int",T$10),[1]!obMake("","int",$B56)))</f>
        <v>#N/A</v>
      </c>
      <c r="U56" s="79" t="e">
        <f>[1]!OBGET([1]!OBCALL("",$C$52,"getCorrelation",[1]!obMake("","int",$C$53),[1]!obMake("","int",U$10),[1]!obMake("","int",$B56)))</f>
        <v>#N/A</v>
      </c>
      <c r="V56" s="79" t="e">
        <f>[1]!OBGET([1]!OBCALL("",$C$52,"getCorrelation",[1]!obMake("","int",$C$53),[1]!obMake("","int",V$10),[1]!obMake("","int",$B56)))</f>
        <v>#N/A</v>
      </c>
      <c r="W56" s="79" t="e">
        <f>[1]!OBGET([1]!OBCALL("",$C$52,"getCorrelation",[1]!obMake("","int",$C$53),[1]!obMake("","int",W$10),[1]!obMake("","int",$B56)))</f>
        <v>#N/A</v>
      </c>
      <c r="X56" s="79" t="e">
        <f>[1]!OBGET([1]!OBCALL("",$C$52,"getCorrelation",[1]!obMake("","int",$C$53),[1]!obMake("","int",X$10),[1]!obMake("","int",$B56)))</f>
        <v>#N/A</v>
      </c>
      <c r="Y56" s="79" t="e">
        <f>[1]!OBGET([1]!OBCALL("",$C$52,"getCorrelation",[1]!obMake("","int",$C$53),[1]!obMake("","int",Y$10),[1]!obMake("","int",$B56)))</f>
        <v>#N/A</v>
      </c>
      <c r="Z56" s="79" t="e">
        <f>[1]!OBGET([1]!OBCALL("",$C$52,"getCorrelation",[1]!obMake("","int",$C$53),[1]!obMake("","int",Z$10),[1]!obMake("","int",$B56)))</f>
        <v>#N/A</v>
      </c>
      <c r="AA56" s="79" t="e">
        <f>[1]!OBGET([1]!OBCALL("",$C$52,"getCorrelation",[1]!obMake("","int",$C$53),[1]!obMake("","int",AA$10),[1]!obMake("","int",$B56)))</f>
        <v>#N/A</v>
      </c>
      <c r="AB56" s="79" t="e">
        <f>[1]!OBGET([1]!OBCALL("",$C$52,"getCorrelation",[1]!obMake("","int",$C$53),[1]!obMake("","int",AB$10),[1]!obMake("","int",$B56)))</f>
        <v>#N/A</v>
      </c>
      <c r="AC56" s="79" t="e">
        <f>[1]!OBGET([1]!OBCALL("",$C$52,"getCorrelation",[1]!obMake("","int",$C$53),[1]!obMake("","int",AC$10),[1]!obMake("","int",$B56)))</f>
        <v>#N/A</v>
      </c>
      <c r="AD56" s="79" t="e">
        <f>[1]!OBGET([1]!OBCALL("",$C$52,"getCorrelation",[1]!obMake("","int",$C$53),[1]!obMake("","int",AD$10),[1]!obMake("","int",$B56)))</f>
        <v>#N/A</v>
      </c>
      <c r="AE56" s="79" t="e">
        <f>[1]!OBGET([1]!OBCALL("",$C$52,"getCorrelation",[1]!obMake("","int",$C$53),[1]!obMake("","int",AE$10),[1]!obMake("","int",$B56)))</f>
        <v>#N/A</v>
      </c>
      <c r="AF56" s="79" t="e">
        <f>[1]!OBGET([1]!OBCALL("",$C$52,"getCorrelation",[1]!obMake("","int",$C$53),[1]!obMake("","int",AF$10),[1]!obMake("","int",$B56)))</f>
        <v>#N/A</v>
      </c>
      <c r="AG56" s="79" t="e">
        <f>[1]!OBGET([1]!OBCALL("",$C$52,"getCorrelation",[1]!obMake("","int",$C$53),[1]!obMake("","int",AG$10),[1]!obMake("","int",$B56)))</f>
        <v>#N/A</v>
      </c>
      <c r="AH56" s="79" t="e">
        <f>[1]!OBGET([1]!OBCALL("",$C$52,"getCorrelation",[1]!obMake("","int",$C$53),[1]!obMake("","int",AH$10),[1]!obMake("","int",$B56)))</f>
        <v>#N/A</v>
      </c>
      <c r="AI56" s="79" t="e">
        <f>[1]!OBGET([1]!OBCALL("",$C$52,"getCorrelation",[1]!obMake("","int",$C$53),[1]!obMake("","int",AI$10),[1]!obMake("","int",$B56)))</f>
        <v>#N/A</v>
      </c>
      <c r="AJ56" s="79" t="e">
        <f>[1]!OBGET([1]!OBCALL("",$C$52,"getCorrelation",[1]!obMake("","int",$C$53),[1]!obMake("","int",AJ$10),[1]!obMake("","int",$B56)))</f>
        <v>#N/A</v>
      </c>
      <c r="AK56" s="79" t="e">
        <f>[1]!OBGET([1]!OBCALL("",$C$52,"getCorrelation",[1]!obMake("","int",$C$53),[1]!obMake("","int",AK$10),[1]!obMake("","int",$B56)))</f>
        <v>#N/A</v>
      </c>
      <c r="AL56" s="79" t="e">
        <f>[1]!OBGET([1]!OBCALL("",$C$52,"getCorrelation",[1]!obMake("","int",$C$53),[1]!obMake("","int",AL$10),[1]!obMake("","int",$B56)))</f>
        <v>#N/A</v>
      </c>
      <c r="AM56" s="79" t="e">
        <f>[1]!OBGET([1]!OBCALL("",$C$52,"getCorrelation",[1]!obMake("","int",$C$53),[1]!obMake("","int",AM$10),[1]!obMake("","int",$B56)))</f>
        <v>#N/A</v>
      </c>
      <c r="AN56" s="79" t="e">
        <f>[1]!OBGET([1]!OBCALL("",$C$52,"getCorrelation",[1]!obMake("","int",$C$53),[1]!obMake("","int",AN$10),[1]!obMake("","int",$B56)))</f>
        <v>#N/A</v>
      </c>
      <c r="AO56" s="79" t="e">
        <f>[1]!OBGET([1]!OBCALL("",$C$52,"getCorrelation",[1]!obMake("","int",$C$53),[1]!obMake("","int",AO$10),[1]!obMake("","int",$B56)))</f>
        <v>#N/A</v>
      </c>
    </row>
    <row r="57" spans="2:41" ht="13.75" customHeight="1" x14ac:dyDescent="0.25">
      <c r="B57" s="34">
        <v>1</v>
      </c>
      <c r="C57" s="79" t="e">
        <f>[1]!OBGET([1]!OBCALL("",$C$52,"getCorrelation",[1]!obMake("","int",$C$53),[1]!obMake("","int",C$10),[1]!obMake("","int",$B57)))</f>
        <v>#N/A</v>
      </c>
      <c r="D57" s="79" t="e">
        <f>[1]!OBGET([1]!OBCALL("",$C$52,"getCorrelation",[1]!obMake("","int",$C$53),[1]!obMake("","int",D$10),[1]!obMake("","int",$B57)))</f>
        <v>#N/A</v>
      </c>
      <c r="E57" s="79" t="e">
        <f>[1]!OBGET([1]!OBCALL("",$C$52,"getCorrelation",[1]!obMake("","int",$C$53),[1]!obMake("","int",E$10),[1]!obMake("","int",$B57)))</f>
        <v>#N/A</v>
      </c>
      <c r="F57" s="79" t="e">
        <f>[1]!OBGET([1]!OBCALL("",$C$52,"getCorrelation",[1]!obMake("","int",$C$53),[1]!obMake("","int",F$10),[1]!obMake("","int",$B57)))</f>
        <v>#N/A</v>
      </c>
      <c r="G57" s="79" t="e">
        <f>[1]!OBGET([1]!OBCALL("",$C$52,"getCorrelation",[1]!obMake("","int",$C$53),[1]!obMake("","int",G$10),[1]!obMake("","int",$B57)))</f>
        <v>#N/A</v>
      </c>
      <c r="H57" s="79" t="e">
        <f>[1]!OBGET([1]!OBCALL("",$C$52,"getCorrelation",[1]!obMake("","int",$C$53),[1]!obMake("","int",H$10),[1]!obMake("","int",$B57)))</f>
        <v>#N/A</v>
      </c>
      <c r="I57" s="79" t="e">
        <f>[1]!OBGET([1]!OBCALL("",$C$52,"getCorrelation",[1]!obMake("","int",$C$53),[1]!obMake("","int",I$10),[1]!obMake("","int",$B57)))</f>
        <v>#N/A</v>
      </c>
      <c r="J57" s="79" t="e">
        <f>[1]!OBGET([1]!OBCALL("",$C$52,"getCorrelation",[1]!obMake("","int",$C$53),[1]!obMake("","int",J$10),[1]!obMake("","int",$B57)))</f>
        <v>#N/A</v>
      </c>
      <c r="K57" s="79" t="e">
        <f>[1]!OBGET([1]!OBCALL("",$C$52,"getCorrelation",[1]!obMake("","int",$C$53),[1]!obMake("","int",K$10),[1]!obMake("","int",$B57)))</f>
        <v>#N/A</v>
      </c>
      <c r="L57" s="79" t="e">
        <f>[1]!OBGET([1]!OBCALL("",$C$52,"getCorrelation",[1]!obMake("","int",$C$53),[1]!obMake("","int",L$10),[1]!obMake("","int",$B57)))</f>
        <v>#N/A</v>
      </c>
      <c r="M57" s="79" t="e">
        <f>[1]!OBGET([1]!OBCALL("",$C$52,"getCorrelation",[1]!obMake("","int",$C$53),[1]!obMake("","int",M$10),[1]!obMake("","int",$B57)))</f>
        <v>#N/A</v>
      </c>
      <c r="N57" s="79" t="e">
        <f>[1]!OBGET([1]!OBCALL("",$C$52,"getCorrelation",[1]!obMake("","int",$C$53),[1]!obMake("","int",N$10),[1]!obMake("","int",$B57)))</f>
        <v>#N/A</v>
      </c>
      <c r="O57" s="79" t="e">
        <f>[1]!OBGET([1]!OBCALL("",$C$52,"getCorrelation",[1]!obMake("","int",$C$53),[1]!obMake("","int",O$10),[1]!obMake("","int",$B57)))</f>
        <v>#N/A</v>
      </c>
      <c r="P57" s="79" t="e">
        <f>[1]!OBGET([1]!OBCALL("",$C$52,"getCorrelation",[1]!obMake("","int",$C$53),[1]!obMake("","int",P$10),[1]!obMake("","int",$B57)))</f>
        <v>#N/A</v>
      </c>
      <c r="Q57" s="79" t="e">
        <f>[1]!OBGET([1]!OBCALL("",$C$52,"getCorrelation",[1]!obMake("","int",$C$53),[1]!obMake("","int",Q$10),[1]!obMake("","int",$B57)))</f>
        <v>#N/A</v>
      </c>
      <c r="R57" s="79" t="e">
        <f>[1]!OBGET([1]!OBCALL("",$C$52,"getCorrelation",[1]!obMake("","int",$C$53),[1]!obMake("","int",R$10),[1]!obMake("","int",$B57)))</f>
        <v>#N/A</v>
      </c>
      <c r="S57" s="79" t="e">
        <f>[1]!OBGET([1]!OBCALL("",$C$52,"getCorrelation",[1]!obMake("","int",$C$53),[1]!obMake("","int",S$10),[1]!obMake("","int",$B57)))</f>
        <v>#N/A</v>
      </c>
      <c r="T57" s="79" t="e">
        <f>[1]!OBGET([1]!OBCALL("",$C$52,"getCorrelation",[1]!obMake("","int",$C$53),[1]!obMake("","int",T$10),[1]!obMake("","int",$B57)))</f>
        <v>#N/A</v>
      </c>
      <c r="U57" s="79" t="e">
        <f>[1]!OBGET([1]!OBCALL("",$C$52,"getCorrelation",[1]!obMake("","int",$C$53),[1]!obMake("","int",U$10),[1]!obMake("","int",$B57)))</f>
        <v>#N/A</v>
      </c>
      <c r="V57" s="79" t="e">
        <f>[1]!OBGET([1]!OBCALL("",$C$52,"getCorrelation",[1]!obMake("","int",$C$53),[1]!obMake("","int",V$10),[1]!obMake("","int",$B57)))</f>
        <v>#N/A</v>
      </c>
      <c r="W57" s="79" t="e">
        <f>[1]!OBGET([1]!OBCALL("",$C$52,"getCorrelation",[1]!obMake("","int",$C$53),[1]!obMake("","int",W$10),[1]!obMake("","int",$B57)))</f>
        <v>#N/A</v>
      </c>
      <c r="X57" s="79" t="e">
        <f>[1]!OBGET([1]!OBCALL("",$C$52,"getCorrelation",[1]!obMake("","int",$C$53),[1]!obMake("","int",X$10),[1]!obMake("","int",$B57)))</f>
        <v>#N/A</v>
      </c>
      <c r="Y57" s="79" t="e">
        <f>[1]!OBGET([1]!OBCALL("",$C$52,"getCorrelation",[1]!obMake("","int",$C$53),[1]!obMake("","int",Y$10),[1]!obMake("","int",$B57)))</f>
        <v>#N/A</v>
      </c>
      <c r="Z57" s="79" t="e">
        <f>[1]!OBGET([1]!OBCALL("",$C$52,"getCorrelation",[1]!obMake("","int",$C$53),[1]!obMake("","int",Z$10),[1]!obMake("","int",$B57)))</f>
        <v>#N/A</v>
      </c>
      <c r="AA57" s="79" t="e">
        <f>[1]!OBGET([1]!OBCALL("",$C$52,"getCorrelation",[1]!obMake("","int",$C$53),[1]!obMake("","int",AA$10),[1]!obMake("","int",$B57)))</f>
        <v>#N/A</v>
      </c>
      <c r="AB57" s="79" t="e">
        <f>[1]!OBGET([1]!OBCALL("",$C$52,"getCorrelation",[1]!obMake("","int",$C$53),[1]!obMake("","int",AB$10),[1]!obMake("","int",$B57)))</f>
        <v>#N/A</v>
      </c>
      <c r="AC57" s="79" t="e">
        <f>[1]!OBGET([1]!OBCALL("",$C$52,"getCorrelation",[1]!obMake("","int",$C$53),[1]!obMake("","int",AC$10),[1]!obMake("","int",$B57)))</f>
        <v>#N/A</v>
      </c>
      <c r="AD57" s="79" t="e">
        <f>[1]!OBGET([1]!OBCALL("",$C$52,"getCorrelation",[1]!obMake("","int",$C$53),[1]!obMake("","int",AD$10),[1]!obMake("","int",$B57)))</f>
        <v>#N/A</v>
      </c>
      <c r="AE57" s="79" t="e">
        <f>[1]!OBGET([1]!OBCALL("",$C$52,"getCorrelation",[1]!obMake("","int",$C$53),[1]!obMake("","int",AE$10),[1]!obMake("","int",$B57)))</f>
        <v>#N/A</v>
      </c>
      <c r="AF57" s="79" t="e">
        <f>[1]!OBGET([1]!OBCALL("",$C$52,"getCorrelation",[1]!obMake("","int",$C$53),[1]!obMake("","int",AF$10),[1]!obMake("","int",$B57)))</f>
        <v>#N/A</v>
      </c>
      <c r="AG57" s="79" t="e">
        <f>[1]!OBGET([1]!OBCALL("",$C$52,"getCorrelation",[1]!obMake("","int",$C$53),[1]!obMake("","int",AG$10),[1]!obMake("","int",$B57)))</f>
        <v>#N/A</v>
      </c>
      <c r="AH57" s="79" t="e">
        <f>[1]!OBGET([1]!OBCALL("",$C$52,"getCorrelation",[1]!obMake("","int",$C$53),[1]!obMake("","int",AH$10),[1]!obMake("","int",$B57)))</f>
        <v>#N/A</v>
      </c>
      <c r="AI57" s="79" t="e">
        <f>[1]!OBGET([1]!OBCALL("",$C$52,"getCorrelation",[1]!obMake("","int",$C$53),[1]!obMake("","int",AI$10),[1]!obMake("","int",$B57)))</f>
        <v>#N/A</v>
      </c>
      <c r="AJ57" s="79" t="e">
        <f>[1]!OBGET([1]!OBCALL("",$C$52,"getCorrelation",[1]!obMake("","int",$C$53),[1]!obMake("","int",AJ$10),[1]!obMake("","int",$B57)))</f>
        <v>#N/A</v>
      </c>
      <c r="AK57" s="79" t="e">
        <f>[1]!OBGET([1]!OBCALL("",$C$52,"getCorrelation",[1]!obMake("","int",$C$53),[1]!obMake("","int",AK$10),[1]!obMake("","int",$B57)))</f>
        <v>#N/A</v>
      </c>
      <c r="AL57" s="79" t="e">
        <f>[1]!OBGET([1]!OBCALL("",$C$52,"getCorrelation",[1]!obMake("","int",$C$53),[1]!obMake("","int",AL$10),[1]!obMake("","int",$B57)))</f>
        <v>#N/A</v>
      </c>
      <c r="AM57" s="79" t="e">
        <f>[1]!OBGET([1]!OBCALL("",$C$52,"getCorrelation",[1]!obMake("","int",$C$53),[1]!obMake("","int",AM$10),[1]!obMake("","int",$B57)))</f>
        <v>#N/A</v>
      </c>
      <c r="AN57" s="79" t="e">
        <f>[1]!OBGET([1]!OBCALL("",$C$52,"getCorrelation",[1]!obMake("","int",$C$53),[1]!obMake("","int",AN$10),[1]!obMake("","int",$B57)))</f>
        <v>#N/A</v>
      </c>
      <c r="AO57" s="79" t="e">
        <f>[1]!OBGET([1]!OBCALL("",$C$52,"getCorrelation",[1]!obMake("","int",$C$53),[1]!obMake("","int",AO$10),[1]!obMake("","int",$B57)))</f>
        <v>#N/A</v>
      </c>
    </row>
    <row r="58" spans="2:41" ht="13.75" customHeight="1" x14ac:dyDescent="0.25">
      <c r="B58" s="34">
        <v>2</v>
      </c>
      <c r="C58" s="79" t="e">
        <f>[1]!OBGET([1]!OBCALL("",$C$52,"getCorrelation",[1]!obMake("","int",$C$53),[1]!obMake("","int",C$10),[1]!obMake("","int",$B58)))</f>
        <v>#N/A</v>
      </c>
      <c r="D58" s="79" t="e">
        <f>[1]!OBGET([1]!OBCALL("",$C$52,"getCorrelation",[1]!obMake("","int",$C$53),[1]!obMake("","int",D$10),[1]!obMake("","int",$B58)))</f>
        <v>#N/A</v>
      </c>
      <c r="E58" s="79" t="e">
        <f>[1]!OBGET([1]!OBCALL("",$C$52,"getCorrelation",[1]!obMake("","int",$C$53),[1]!obMake("","int",E$10),[1]!obMake("","int",$B58)))</f>
        <v>#N/A</v>
      </c>
      <c r="F58" s="79" t="e">
        <f>[1]!OBGET([1]!OBCALL("",$C$52,"getCorrelation",[1]!obMake("","int",$C$53),[1]!obMake("","int",F$10),[1]!obMake("","int",$B58)))</f>
        <v>#N/A</v>
      </c>
      <c r="G58" s="79" t="e">
        <f>[1]!OBGET([1]!OBCALL("",$C$52,"getCorrelation",[1]!obMake("","int",$C$53),[1]!obMake("","int",G$10),[1]!obMake("","int",$B58)))</f>
        <v>#N/A</v>
      </c>
      <c r="H58" s="79" t="e">
        <f>[1]!OBGET([1]!OBCALL("",$C$52,"getCorrelation",[1]!obMake("","int",$C$53),[1]!obMake("","int",H$10),[1]!obMake("","int",$B58)))</f>
        <v>#N/A</v>
      </c>
      <c r="I58" s="79" t="e">
        <f>[1]!OBGET([1]!OBCALL("",$C$52,"getCorrelation",[1]!obMake("","int",$C$53),[1]!obMake("","int",I$10),[1]!obMake("","int",$B58)))</f>
        <v>#N/A</v>
      </c>
      <c r="J58" s="79" t="e">
        <f>[1]!OBGET([1]!OBCALL("",$C$52,"getCorrelation",[1]!obMake("","int",$C$53),[1]!obMake("","int",J$10),[1]!obMake("","int",$B58)))</f>
        <v>#N/A</v>
      </c>
      <c r="K58" s="79" t="e">
        <f>[1]!OBGET([1]!OBCALL("",$C$52,"getCorrelation",[1]!obMake("","int",$C$53),[1]!obMake("","int",K$10),[1]!obMake("","int",$B58)))</f>
        <v>#N/A</v>
      </c>
      <c r="L58" s="79" t="e">
        <f>[1]!OBGET([1]!OBCALL("",$C$52,"getCorrelation",[1]!obMake("","int",$C$53),[1]!obMake("","int",L$10),[1]!obMake("","int",$B58)))</f>
        <v>#N/A</v>
      </c>
      <c r="M58" s="79" t="e">
        <f>[1]!OBGET([1]!OBCALL("",$C$52,"getCorrelation",[1]!obMake("","int",$C$53),[1]!obMake("","int",M$10),[1]!obMake("","int",$B58)))</f>
        <v>#N/A</v>
      </c>
      <c r="N58" s="79" t="e">
        <f>[1]!OBGET([1]!OBCALL("",$C$52,"getCorrelation",[1]!obMake("","int",$C$53),[1]!obMake("","int",N$10),[1]!obMake("","int",$B58)))</f>
        <v>#N/A</v>
      </c>
      <c r="O58" s="79" t="e">
        <f>[1]!OBGET([1]!OBCALL("",$C$52,"getCorrelation",[1]!obMake("","int",$C$53),[1]!obMake("","int",O$10),[1]!obMake("","int",$B58)))</f>
        <v>#N/A</v>
      </c>
      <c r="P58" s="79" t="e">
        <f>[1]!OBGET([1]!OBCALL("",$C$52,"getCorrelation",[1]!obMake("","int",$C$53),[1]!obMake("","int",P$10),[1]!obMake("","int",$B58)))</f>
        <v>#N/A</v>
      </c>
      <c r="Q58" s="79" t="e">
        <f>[1]!OBGET([1]!OBCALL("",$C$52,"getCorrelation",[1]!obMake("","int",$C$53),[1]!obMake("","int",Q$10),[1]!obMake("","int",$B58)))</f>
        <v>#N/A</v>
      </c>
      <c r="R58" s="79" t="e">
        <f>[1]!OBGET([1]!OBCALL("",$C$52,"getCorrelation",[1]!obMake("","int",$C$53),[1]!obMake("","int",R$10),[1]!obMake("","int",$B58)))</f>
        <v>#N/A</v>
      </c>
      <c r="S58" s="79" t="e">
        <f>[1]!OBGET([1]!OBCALL("",$C$52,"getCorrelation",[1]!obMake("","int",$C$53),[1]!obMake("","int",S$10),[1]!obMake("","int",$B58)))</f>
        <v>#N/A</v>
      </c>
      <c r="T58" s="79" t="e">
        <f>[1]!OBGET([1]!OBCALL("",$C$52,"getCorrelation",[1]!obMake("","int",$C$53),[1]!obMake("","int",T$10),[1]!obMake("","int",$B58)))</f>
        <v>#N/A</v>
      </c>
      <c r="U58" s="79" t="e">
        <f>[1]!OBGET([1]!OBCALL("",$C$52,"getCorrelation",[1]!obMake("","int",$C$53),[1]!obMake("","int",U$10),[1]!obMake("","int",$B58)))</f>
        <v>#N/A</v>
      </c>
      <c r="V58" s="79" t="e">
        <f>[1]!OBGET([1]!OBCALL("",$C$52,"getCorrelation",[1]!obMake("","int",$C$53),[1]!obMake("","int",V$10),[1]!obMake("","int",$B58)))</f>
        <v>#N/A</v>
      </c>
      <c r="W58" s="79" t="e">
        <f>[1]!OBGET([1]!OBCALL("",$C$52,"getCorrelation",[1]!obMake("","int",$C$53),[1]!obMake("","int",W$10),[1]!obMake("","int",$B58)))</f>
        <v>#N/A</v>
      </c>
      <c r="X58" s="79" t="e">
        <f>[1]!OBGET([1]!OBCALL("",$C$52,"getCorrelation",[1]!obMake("","int",$C$53),[1]!obMake("","int",X$10),[1]!obMake("","int",$B58)))</f>
        <v>#N/A</v>
      </c>
      <c r="Y58" s="79" t="e">
        <f>[1]!OBGET([1]!OBCALL("",$C$52,"getCorrelation",[1]!obMake("","int",$C$53),[1]!obMake("","int",Y$10),[1]!obMake("","int",$B58)))</f>
        <v>#N/A</v>
      </c>
      <c r="Z58" s="79" t="e">
        <f>[1]!OBGET([1]!OBCALL("",$C$52,"getCorrelation",[1]!obMake("","int",$C$53),[1]!obMake("","int",Z$10),[1]!obMake("","int",$B58)))</f>
        <v>#N/A</v>
      </c>
      <c r="AA58" s="79" t="e">
        <f>[1]!OBGET([1]!OBCALL("",$C$52,"getCorrelation",[1]!obMake("","int",$C$53),[1]!obMake("","int",AA$10),[1]!obMake("","int",$B58)))</f>
        <v>#N/A</v>
      </c>
      <c r="AB58" s="79" t="e">
        <f>[1]!OBGET([1]!OBCALL("",$C$52,"getCorrelation",[1]!obMake("","int",$C$53),[1]!obMake("","int",AB$10),[1]!obMake("","int",$B58)))</f>
        <v>#N/A</v>
      </c>
      <c r="AC58" s="79" t="e">
        <f>[1]!OBGET([1]!OBCALL("",$C$52,"getCorrelation",[1]!obMake("","int",$C$53),[1]!obMake("","int",AC$10),[1]!obMake("","int",$B58)))</f>
        <v>#N/A</v>
      </c>
      <c r="AD58" s="79" t="e">
        <f>[1]!OBGET([1]!OBCALL("",$C$52,"getCorrelation",[1]!obMake("","int",$C$53),[1]!obMake("","int",AD$10),[1]!obMake("","int",$B58)))</f>
        <v>#N/A</v>
      </c>
      <c r="AE58" s="79" t="e">
        <f>[1]!OBGET([1]!OBCALL("",$C$52,"getCorrelation",[1]!obMake("","int",$C$53),[1]!obMake("","int",AE$10),[1]!obMake("","int",$B58)))</f>
        <v>#N/A</v>
      </c>
      <c r="AF58" s="79" t="e">
        <f>[1]!OBGET([1]!OBCALL("",$C$52,"getCorrelation",[1]!obMake("","int",$C$53),[1]!obMake("","int",AF$10),[1]!obMake("","int",$B58)))</f>
        <v>#N/A</v>
      </c>
      <c r="AG58" s="79" t="e">
        <f>[1]!OBGET([1]!OBCALL("",$C$52,"getCorrelation",[1]!obMake("","int",$C$53),[1]!obMake("","int",AG$10),[1]!obMake("","int",$B58)))</f>
        <v>#N/A</v>
      </c>
      <c r="AH58" s="79" t="e">
        <f>[1]!OBGET([1]!OBCALL("",$C$52,"getCorrelation",[1]!obMake("","int",$C$53),[1]!obMake("","int",AH$10),[1]!obMake("","int",$B58)))</f>
        <v>#N/A</v>
      </c>
      <c r="AI58" s="79" t="e">
        <f>[1]!OBGET([1]!OBCALL("",$C$52,"getCorrelation",[1]!obMake("","int",$C$53),[1]!obMake("","int",AI$10),[1]!obMake("","int",$B58)))</f>
        <v>#N/A</v>
      </c>
      <c r="AJ58" s="79" t="e">
        <f>[1]!OBGET([1]!OBCALL("",$C$52,"getCorrelation",[1]!obMake("","int",$C$53),[1]!obMake("","int",AJ$10),[1]!obMake("","int",$B58)))</f>
        <v>#N/A</v>
      </c>
      <c r="AK58" s="79" t="e">
        <f>[1]!OBGET([1]!OBCALL("",$C$52,"getCorrelation",[1]!obMake("","int",$C$53),[1]!obMake("","int",AK$10),[1]!obMake("","int",$B58)))</f>
        <v>#N/A</v>
      </c>
      <c r="AL58" s="79" t="e">
        <f>[1]!OBGET([1]!OBCALL("",$C$52,"getCorrelation",[1]!obMake("","int",$C$53),[1]!obMake("","int",AL$10),[1]!obMake("","int",$B58)))</f>
        <v>#N/A</v>
      </c>
      <c r="AM58" s="79" t="e">
        <f>[1]!OBGET([1]!OBCALL("",$C$52,"getCorrelation",[1]!obMake("","int",$C$53),[1]!obMake("","int",AM$10),[1]!obMake("","int",$B58)))</f>
        <v>#N/A</v>
      </c>
      <c r="AN58" s="79" t="e">
        <f>[1]!OBGET([1]!OBCALL("",$C$52,"getCorrelation",[1]!obMake("","int",$C$53),[1]!obMake("","int",AN$10),[1]!obMake("","int",$B58)))</f>
        <v>#N/A</v>
      </c>
      <c r="AO58" s="79" t="e">
        <f>[1]!OBGET([1]!OBCALL("",$C$52,"getCorrelation",[1]!obMake("","int",$C$53),[1]!obMake("","int",AO$10),[1]!obMake("","int",$B58)))</f>
        <v>#N/A</v>
      </c>
    </row>
    <row r="59" spans="2:41" ht="13.75" customHeight="1" x14ac:dyDescent="0.25">
      <c r="B59" s="34">
        <v>3</v>
      </c>
      <c r="C59" s="79" t="e">
        <f>[1]!OBGET([1]!OBCALL("",$C$52,"getCorrelation",[1]!obMake("","int",$C$53),[1]!obMake("","int",C$10),[1]!obMake("","int",$B59)))</f>
        <v>#N/A</v>
      </c>
      <c r="D59" s="79" t="e">
        <f>[1]!OBGET([1]!OBCALL("",$C$52,"getCorrelation",[1]!obMake("","int",$C$53),[1]!obMake("","int",D$10),[1]!obMake("","int",$B59)))</f>
        <v>#N/A</v>
      </c>
      <c r="E59" s="79" t="e">
        <f>[1]!OBGET([1]!OBCALL("",$C$52,"getCorrelation",[1]!obMake("","int",$C$53),[1]!obMake("","int",E$10),[1]!obMake("","int",$B59)))</f>
        <v>#N/A</v>
      </c>
      <c r="F59" s="79" t="e">
        <f>[1]!OBGET([1]!OBCALL("",$C$52,"getCorrelation",[1]!obMake("","int",$C$53),[1]!obMake("","int",F$10),[1]!obMake("","int",$B59)))</f>
        <v>#N/A</v>
      </c>
      <c r="G59" s="79" t="e">
        <f>[1]!OBGET([1]!OBCALL("",$C$52,"getCorrelation",[1]!obMake("","int",$C$53),[1]!obMake("","int",G$10),[1]!obMake("","int",$B59)))</f>
        <v>#N/A</v>
      </c>
      <c r="H59" s="79" t="e">
        <f>[1]!OBGET([1]!OBCALL("",$C$52,"getCorrelation",[1]!obMake("","int",$C$53),[1]!obMake("","int",H$10),[1]!obMake("","int",$B59)))</f>
        <v>#N/A</v>
      </c>
      <c r="I59" s="79" t="e">
        <f>[1]!OBGET([1]!OBCALL("",$C$52,"getCorrelation",[1]!obMake("","int",$C$53),[1]!obMake("","int",I$10),[1]!obMake("","int",$B59)))</f>
        <v>#N/A</v>
      </c>
      <c r="J59" s="79" t="e">
        <f>[1]!OBGET([1]!OBCALL("",$C$52,"getCorrelation",[1]!obMake("","int",$C$53),[1]!obMake("","int",J$10),[1]!obMake("","int",$B59)))</f>
        <v>#N/A</v>
      </c>
      <c r="K59" s="79" t="e">
        <f>[1]!OBGET([1]!OBCALL("",$C$52,"getCorrelation",[1]!obMake("","int",$C$53),[1]!obMake("","int",K$10),[1]!obMake("","int",$B59)))</f>
        <v>#N/A</v>
      </c>
      <c r="L59" s="79" t="e">
        <f>[1]!OBGET([1]!OBCALL("",$C$52,"getCorrelation",[1]!obMake("","int",$C$53),[1]!obMake("","int",L$10),[1]!obMake("","int",$B59)))</f>
        <v>#N/A</v>
      </c>
      <c r="M59" s="79" t="e">
        <f>[1]!OBGET([1]!OBCALL("",$C$52,"getCorrelation",[1]!obMake("","int",$C$53),[1]!obMake("","int",M$10),[1]!obMake("","int",$B59)))</f>
        <v>#N/A</v>
      </c>
      <c r="N59" s="79" t="e">
        <f>[1]!OBGET([1]!OBCALL("",$C$52,"getCorrelation",[1]!obMake("","int",$C$53),[1]!obMake("","int",N$10),[1]!obMake("","int",$B59)))</f>
        <v>#N/A</v>
      </c>
      <c r="O59" s="79" t="e">
        <f>[1]!OBGET([1]!OBCALL("",$C$52,"getCorrelation",[1]!obMake("","int",$C$53),[1]!obMake("","int",O$10),[1]!obMake("","int",$B59)))</f>
        <v>#N/A</v>
      </c>
      <c r="P59" s="79" t="e">
        <f>[1]!OBGET([1]!OBCALL("",$C$52,"getCorrelation",[1]!obMake("","int",$C$53),[1]!obMake("","int",P$10),[1]!obMake("","int",$B59)))</f>
        <v>#N/A</v>
      </c>
      <c r="Q59" s="79" t="e">
        <f>[1]!OBGET([1]!OBCALL("",$C$52,"getCorrelation",[1]!obMake("","int",$C$53),[1]!obMake("","int",Q$10),[1]!obMake("","int",$B59)))</f>
        <v>#N/A</v>
      </c>
      <c r="R59" s="79" t="e">
        <f>[1]!OBGET([1]!OBCALL("",$C$52,"getCorrelation",[1]!obMake("","int",$C$53),[1]!obMake("","int",R$10),[1]!obMake("","int",$B59)))</f>
        <v>#N/A</v>
      </c>
      <c r="S59" s="79" t="e">
        <f>[1]!OBGET([1]!OBCALL("",$C$52,"getCorrelation",[1]!obMake("","int",$C$53),[1]!obMake("","int",S$10),[1]!obMake("","int",$B59)))</f>
        <v>#N/A</v>
      </c>
      <c r="T59" s="79" t="e">
        <f>[1]!OBGET([1]!OBCALL("",$C$52,"getCorrelation",[1]!obMake("","int",$C$53),[1]!obMake("","int",T$10),[1]!obMake("","int",$B59)))</f>
        <v>#N/A</v>
      </c>
      <c r="U59" s="79" t="e">
        <f>[1]!OBGET([1]!OBCALL("",$C$52,"getCorrelation",[1]!obMake("","int",$C$53),[1]!obMake("","int",U$10),[1]!obMake("","int",$B59)))</f>
        <v>#N/A</v>
      </c>
      <c r="V59" s="79" t="e">
        <f>[1]!OBGET([1]!OBCALL("",$C$52,"getCorrelation",[1]!obMake("","int",$C$53),[1]!obMake("","int",V$10),[1]!obMake("","int",$B59)))</f>
        <v>#N/A</v>
      </c>
      <c r="W59" s="79" t="e">
        <f>[1]!OBGET([1]!OBCALL("",$C$52,"getCorrelation",[1]!obMake("","int",$C$53),[1]!obMake("","int",W$10),[1]!obMake("","int",$B59)))</f>
        <v>#N/A</v>
      </c>
      <c r="X59" s="79" t="e">
        <f>[1]!OBGET([1]!OBCALL("",$C$52,"getCorrelation",[1]!obMake("","int",$C$53),[1]!obMake("","int",X$10),[1]!obMake("","int",$B59)))</f>
        <v>#N/A</v>
      </c>
      <c r="Y59" s="79" t="e">
        <f>[1]!OBGET([1]!OBCALL("",$C$52,"getCorrelation",[1]!obMake("","int",$C$53),[1]!obMake("","int",Y$10),[1]!obMake("","int",$B59)))</f>
        <v>#N/A</v>
      </c>
      <c r="Z59" s="79" t="e">
        <f>[1]!OBGET([1]!OBCALL("",$C$52,"getCorrelation",[1]!obMake("","int",$C$53),[1]!obMake("","int",Z$10),[1]!obMake("","int",$B59)))</f>
        <v>#N/A</v>
      </c>
      <c r="AA59" s="79" t="e">
        <f>[1]!OBGET([1]!OBCALL("",$C$52,"getCorrelation",[1]!obMake("","int",$C$53),[1]!obMake("","int",AA$10),[1]!obMake("","int",$B59)))</f>
        <v>#N/A</v>
      </c>
      <c r="AB59" s="79" t="e">
        <f>[1]!OBGET([1]!OBCALL("",$C$52,"getCorrelation",[1]!obMake("","int",$C$53),[1]!obMake("","int",AB$10),[1]!obMake("","int",$B59)))</f>
        <v>#N/A</v>
      </c>
      <c r="AC59" s="79" t="e">
        <f>[1]!OBGET([1]!OBCALL("",$C$52,"getCorrelation",[1]!obMake("","int",$C$53),[1]!obMake("","int",AC$10),[1]!obMake("","int",$B59)))</f>
        <v>#N/A</v>
      </c>
      <c r="AD59" s="79" t="e">
        <f>[1]!OBGET([1]!OBCALL("",$C$52,"getCorrelation",[1]!obMake("","int",$C$53),[1]!obMake("","int",AD$10),[1]!obMake("","int",$B59)))</f>
        <v>#N/A</v>
      </c>
      <c r="AE59" s="79" t="e">
        <f>[1]!OBGET([1]!OBCALL("",$C$52,"getCorrelation",[1]!obMake("","int",$C$53),[1]!obMake("","int",AE$10),[1]!obMake("","int",$B59)))</f>
        <v>#N/A</v>
      </c>
      <c r="AF59" s="79" t="e">
        <f>[1]!OBGET([1]!OBCALL("",$C$52,"getCorrelation",[1]!obMake("","int",$C$53),[1]!obMake("","int",AF$10),[1]!obMake("","int",$B59)))</f>
        <v>#N/A</v>
      </c>
      <c r="AG59" s="79" t="e">
        <f>[1]!OBGET([1]!OBCALL("",$C$52,"getCorrelation",[1]!obMake("","int",$C$53),[1]!obMake("","int",AG$10),[1]!obMake("","int",$B59)))</f>
        <v>#N/A</v>
      </c>
      <c r="AH59" s="79" t="e">
        <f>[1]!OBGET([1]!OBCALL("",$C$52,"getCorrelation",[1]!obMake("","int",$C$53),[1]!obMake("","int",AH$10),[1]!obMake("","int",$B59)))</f>
        <v>#N/A</v>
      </c>
      <c r="AI59" s="79" t="e">
        <f>[1]!OBGET([1]!OBCALL("",$C$52,"getCorrelation",[1]!obMake("","int",$C$53),[1]!obMake("","int",AI$10),[1]!obMake("","int",$B59)))</f>
        <v>#N/A</v>
      </c>
      <c r="AJ59" s="79" t="e">
        <f>[1]!OBGET([1]!OBCALL("",$C$52,"getCorrelation",[1]!obMake("","int",$C$53),[1]!obMake("","int",AJ$10),[1]!obMake("","int",$B59)))</f>
        <v>#N/A</v>
      </c>
      <c r="AK59" s="79" t="e">
        <f>[1]!OBGET([1]!OBCALL("",$C$52,"getCorrelation",[1]!obMake("","int",$C$53),[1]!obMake("","int",AK$10),[1]!obMake("","int",$B59)))</f>
        <v>#N/A</v>
      </c>
      <c r="AL59" s="79" t="e">
        <f>[1]!OBGET([1]!OBCALL("",$C$52,"getCorrelation",[1]!obMake("","int",$C$53),[1]!obMake("","int",AL$10),[1]!obMake("","int",$B59)))</f>
        <v>#N/A</v>
      </c>
      <c r="AM59" s="79" t="e">
        <f>[1]!OBGET([1]!OBCALL("",$C$52,"getCorrelation",[1]!obMake("","int",$C$53),[1]!obMake("","int",AM$10),[1]!obMake("","int",$B59)))</f>
        <v>#N/A</v>
      </c>
      <c r="AN59" s="79" t="e">
        <f>[1]!OBGET([1]!OBCALL("",$C$52,"getCorrelation",[1]!obMake("","int",$C$53),[1]!obMake("","int",AN$10),[1]!obMake("","int",$B59)))</f>
        <v>#N/A</v>
      </c>
      <c r="AO59" s="79" t="e">
        <f>[1]!OBGET([1]!OBCALL("",$C$52,"getCorrelation",[1]!obMake("","int",$C$53),[1]!obMake("","int",AO$10),[1]!obMake("","int",$B59)))</f>
        <v>#N/A</v>
      </c>
    </row>
    <row r="60" spans="2:41" ht="13.75" customHeight="1" x14ac:dyDescent="0.25">
      <c r="B60" s="34">
        <v>4</v>
      </c>
      <c r="C60" s="79" t="e">
        <f>[1]!OBGET([1]!OBCALL("",$C$52,"getCorrelation",[1]!obMake("","int",$C$53),[1]!obMake("","int",C$10),[1]!obMake("","int",$B60)))</f>
        <v>#N/A</v>
      </c>
      <c r="D60" s="79" t="e">
        <f>[1]!OBGET([1]!OBCALL("",$C$52,"getCorrelation",[1]!obMake("","int",$C$53),[1]!obMake("","int",D$10),[1]!obMake("","int",$B60)))</f>
        <v>#N/A</v>
      </c>
      <c r="E60" s="79" t="e">
        <f>[1]!OBGET([1]!OBCALL("",$C$52,"getCorrelation",[1]!obMake("","int",$C$53),[1]!obMake("","int",E$10),[1]!obMake("","int",$B60)))</f>
        <v>#N/A</v>
      </c>
      <c r="F60" s="79" t="e">
        <f>[1]!OBGET([1]!OBCALL("",$C$52,"getCorrelation",[1]!obMake("","int",$C$53),[1]!obMake("","int",F$10),[1]!obMake("","int",$B60)))</f>
        <v>#N/A</v>
      </c>
      <c r="G60" s="79" t="e">
        <f>[1]!OBGET([1]!OBCALL("",$C$52,"getCorrelation",[1]!obMake("","int",$C$53),[1]!obMake("","int",G$10),[1]!obMake("","int",$B60)))</f>
        <v>#N/A</v>
      </c>
      <c r="H60" s="79" t="e">
        <f>[1]!OBGET([1]!OBCALL("",$C$52,"getCorrelation",[1]!obMake("","int",$C$53),[1]!obMake("","int",H$10),[1]!obMake("","int",$B60)))</f>
        <v>#N/A</v>
      </c>
      <c r="I60" s="79" t="e">
        <f>[1]!OBGET([1]!OBCALL("",$C$52,"getCorrelation",[1]!obMake("","int",$C$53),[1]!obMake("","int",I$10),[1]!obMake("","int",$B60)))</f>
        <v>#N/A</v>
      </c>
      <c r="J60" s="79" t="e">
        <f>[1]!OBGET([1]!OBCALL("",$C$52,"getCorrelation",[1]!obMake("","int",$C$53),[1]!obMake("","int",J$10),[1]!obMake("","int",$B60)))</f>
        <v>#N/A</v>
      </c>
      <c r="K60" s="79" t="e">
        <f>[1]!OBGET([1]!OBCALL("",$C$52,"getCorrelation",[1]!obMake("","int",$C$53),[1]!obMake("","int",K$10),[1]!obMake("","int",$B60)))</f>
        <v>#N/A</v>
      </c>
      <c r="L60" s="79" t="e">
        <f>[1]!OBGET([1]!OBCALL("",$C$52,"getCorrelation",[1]!obMake("","int",$C$53),[1]!obMake("","int",L$10),[1]!obMake("","int",$B60)))</f>
        <v>#N/A</v>
      </c>
      <c r="M60" s="79" t="e">
        <f>[1]!OBGET([1]!OBCALL("",$C$52,"getCorrelation",[1]!obMake("","int",$C$53),[1]!obMake("","int",M$10),[1]!obMake("","int",$B60)))</f>
        <v>#N/A</v>
      </c>
      <c r="N60" s="79" t="e">
        <f>[1]!OBGET([1]!OBCALL("",$C$52,"getCorrelation",[1]!obMake("","int",$C$53),[1]!obMake("","int",N$10),[1]!obMake("","int",$B60)))</f>
        <v>#N/A</v>
      </c>
      <c r="O60" s="79" t="e">
        <f>[1]!OBGET([1]!OBCALL("",$C$52,"getCorrelation",[1]!obMake("","int",$C$53),[1]!obMake("","int",O$10),[1]!obMake("","int",$B60)))</f>
        <v>#N/A</v>
      </c>
      <c r="P60" s="79" t="e">
        <f>[1]!OBGET([1]!OBCALL("",$C$52,"getCorrelation",[1]!obMake("","int",$C$53),[1]!obMake("","int",P$10),[1]!obMake("","int",$B60)))</f>
        <v>#N/A</v>
      </c>
      <c r="Q60" s="79" t="e">
        <f>[1]!OBGET([1]!OBCALL("",$C$52,"getCorrelation",[1]!obMake("","int",$C$53),[1]!obMake("","int",Q$10),[1]!obMake("","int",$B60)))</f>
        <v>#N/A</v>
      </c>
      <c r="R60" s="79" t="e">
        <f>[1]!OBGET([1]!OBCALL("",$C$52,"getCorrelation",[1]!obMake("","int",$C$53),[1]!obMake("","int",R$10),[1]!obMake("","int",$B60)))</f>
        <v>#N/A</v>
      </c>
      <c r="S60" s="79" t="e">
        <f>[1]!OBGET([1]!OBCALL("",$C$52,"getCorrelation",[1]!obMake("","int",$C$53),[1]!obMake("","int",S$10),[1]!obMake("","int",$B60)))</f>
        <v>#N/A</v>
      </c>
      <c r="T60" s="79" t="e">
        <f>[1]!OBGET([1]!OBCALL("",$C$52,"getCorrelation",[1]!obMake("","int",$C$53),[1]!obMake("","int",T$10),[1]!obMake("","int",$B60)))</f>
        <v>#N/A</v>
      </c>
      <c r="U60" s="79" t="e">
        <f>[1]!OBGET([1]!OBCALL("",$C$52,"getCorrelation",[1]!obMake("","int",$C$53),[1]!obMake("","int",U$10),[1]!obMake("","int",$B60)))</f>
        <v>#N/A</v>
      </c>
      <c r="V60" s="79" t="e">
        <f>[1]!OBGET([1]!OBCALL("",$C$52,"getCorrelation",[1]!obMake("","int",$C$53),[1]!obMake("","int",V$10),[1]!obMake("","int",$B60)))</f>
        <v>#N/A</v>
      </c>
      <c r="W60" s="79" t="e">
        <f>[1]!OBGET([1]!OBCALL("",$C$52,"getCorrelation",[1]!obMake("","int",$C$53),[1]!obMake("","int",W$10),[1]!obMake("","int",$B60)))</f>
        <v>#N/A</v>
      </c>
      <c r="X60" s="79" t="e">
        <f>[1]!OBGET([1]!OBCALL("",$C$52,"getCorrelation",[1]!obMake("","int",$C$53),[1]!obMake("","int",X$10),[1]!obMake("","int",$B60)))</f>
        <v>#N/A</v>
      </c>
      <c r="Y60" s="79" t="e">
        <f>[1]!OBGET([1]!OBCALL("",$C$52,"getCorrelation",[1]!obMake("","int",$C$53),[1]!obMake("","int",Y$10),[1]!obMake("","int",$B60)))</f>
        <v>#N/A</v>
      </c>
      <c r="Z60" s="79" t="e">
        <f>[1]!OBGET([1]!OBCALL("",$C$52,"getCorrelation",[1]!obMake("","int",$C$53),[1]!obMake("","int",Z$10),[1]!obMake("","int",$B60)))</f>
        <v>#N/A</v>
      </c>
      <c r="AA60" s="79" t="e">
        <f>[1]!OBGET([1]!OBCALL("",$C$52,"getCorrelation",[1]!obMake("","int",$C$53),[1]!obMake("","int",AA$10),[1]!obMake("","int",$B60)))</f>
        <v>#N/A</v>
      </c>
      <c r="AB60" s="79" t="e">
        <f>[1]!OBGET([1]!OBCALL("",$C$52,"getCorrelation",[1]!obMake("","int",$C$53),[1]!obMake("","int",AB$10),[1]!obMake("","int",$B60)))</f>
        <v>#N/A</v>
      </c>
      <c r="AC60" s="79" t="e">
        <f>[1]!OBGET([1]!OBCALL("",$C$52,"getCorrelation",[1]!obMake("","int",$C$53),[1]!obMake("","int",AC$10),[1]!obMake("","int",$B60)))</f>
        <v>#N/A</v>
      </c>
      <c r="AD60" s="79" t="e">
        <f>[1]!OBGET([1]!OBCALL("",$C$52,"getCorrelation",[1]!obMake("","int",$C$53),[1]!obMake("","int",AD$10),[1]!obMake("","int",$B60)))</f>
        <v>#N/A</v>
      </c>
      <c r="AE60" s="79" t="e">
        <f>[1]!OBGET([1]!OBCALL("",$C$52,"getCorrelation",[1]!obMake("","int",$C$53),[1]!obMake("","int",AE$10),[1]!obMake("","int",$B60)))</f>
        <v>#N/A</v>
      </c>
      <c r="AF60" s="79" t="e">
        <f>[1]!OBGET([1]!OBCALL("",$C$52,"getCorrelation",[1]!obMake("","int",$C$53),[1]!obMake("","int",AF$10),[1]!obMake("","int",$B60)))</f>
        <v>#N/A</v>
      </c>
      <c r="AG60" s="79" t="e">
        <f>[1]!OBGET([1]!OBCALL("",$C$52,"getCorrelation",[1]!obMake("","int",$C$53),[1]!obMake("","int",AG$10),[1]!obMake("","int",$B60)))</f>
        <v>#N/A</v>
      </c>
      <c r="AH60" s="79" t="e">
        <f>[1]!OBGET([1]!OBCALL("",$C$52,"getCorrelation",[1]!obMake("","int",$C$53),[1]!obMake("","int",AH$10),[1]!obMake("","int",$B60)))</f>
        <v>#N/A</v>
      </c>
      <c r="AI60" s="79" t="e">
        <f>[1]!OBGET([1]!OBCALL("",$C$52,"getCorrelation",[1]!obMake("","int",$C$53),[1]!obMake("","int",AI$10),[1]!obMake("","int",$B60)))</f>
        <v>#N/A</v>
      </c>
      <c r="AJ60" s="79" t="e">
        <f>[1]!OBGET([1]!OBCALL("",$C$52,"getCorrelation",[1]!obMake("","int",$C$53),[1]!obMake("","int",AJ$10),[1]!obMake("","int",$B60)))</f>
        <v>#N/A</v>
      </c>
      <c r="AK60" s="79" t="e">
        <f>[1]!OBGET([1]!OBCALL("",$C$52,"getCorrelation",[1]!obMake("","int",$C$53),[1]!obMake("","int",AK$10),[1]!obMake("","int",$B60)))</f>
        <v>#N/A</v>
      </c>
      <c r="AL60" s="79" t="e">
        <f>[1]!OBGET([1]!OBCALL("",$C$52,"getCorrelation",[1]!obMake("","int",$C$53),[1]!obMake("","int",AL$10),[1]!obMake("","int",$B60)))</f>
        <v>#N/A</v>
      </c>
      <c r="AM60" s="79" t="e">
        <f>[1]!OBGET([1]!OBCALL("",$C$52,"getCorrelation",[1]!obMake("","int",$C$53),[1]!obMake("","int",AM$10),[1]!obMake("","int",$B60)))</f>
        <v>#N/A</v>
      </c>
      <c r="AN60" s="79" t="e">
        <f>[1]!OBGET([1]!OBCALL("",$C$52,"getCorrelation",[1]!obMake("","int",$C$53),[1]!obMake("","int",AN$10),[1]!obMake("","int",$B60)))</f>
        <v>#N/A</v>
      </c>
      <c r="AO60" s="79" t="e">
        <f>[1]!OBGET([1]!OBCALL("",$C$52,"getCorrelation",[1]!obMake("","int",$C$53),[1]!obMake("","int",AO$10),[1]!obMake("","int",$B60)))</f>
        <v>#N/A</v>
      </c>
    </row>
    <row r="61" spans="2:41" ht="13.75" customHeight="1" x14ac:dyDescent="0.25">
      <c r="B61" s="34">
        <v>5</v>
      </c>
      <c r="C61" s="79" t="e">
        <f>[1]!OBGET([1]!OBCALL("",$C$52,"getCorrelation",[1]!obMake("","int",$C$53),[1]!obMake("","int",C$10),[1]!obMake("","int",$B61)))</f>
        <v>#N/A</v>
      </c>
      <c r="D61" s="79" t="e">
        <f>[1]!OBGET([1]!OBCALL("",$C$52,"getCorrelation",[1]!obMake("","int",$C$53),[1]!obMake("","int",D$10),[1]!obMake("","int",$B61)))</f>
        <v>#N/A</v>
      </c>
      <c r="E61" s="79" t="e">
        <f>[1]!OBGET([1]!OBCALL("",$C$52,"getCorrelation",[1]!obMake("","int",$C$53),[1]!obMake("","int",E$10),[1]!obMake("","int",$B61)))</f>
        <v>#N/A</v>
      </c>
      <c r="F61" s="79" t="e">
        <f>[1]!OBGET([1]!OBCALL("",$C$52,"getCorrelation",[1]!obMake("","int",$C$53),[1]!obMake("","int",F$10),[1]!obMake("","int",$B61)))</f>
        <v>#N/A</v>
      </c>
      <c r="G61" s="79" t="e">
        <f>[1]!OBGET([1]!OBCALL("",$C$52,"getCorrelation",[1]!obMake("","int",$C$53),[1]!obMake("","int",G$10),[1]!obMake("","int",$B61)))</f>
        <v>#N/A</v>
      </c>
      <c r="H61" s="79" t="e">
        <f>[1]!OBGET([1]!OBCALL("",$C$52,"getCorrelation",[1]!obMake("","int",$C$53),[1]!obMake("","int",H$10),[1]!obMake("","int",$B61)))</f>
        <v>#N/A</v>
      </c>
      <c r="I61" s="79" t="e">
        <f>[1]!OBGET([1]!OBCALL("",$C$52,"getCorrelation",[1]!obMake("","int",$C$53),[1]!obMake("","int",I$10),[1]!obMake("","int",$B61)))</f>
        <v>#N/A</v>
      </c>
      <c r="J61" s="79" t="e">
        <f>[1]!OBGET([1]!OBCALL("",$C$52,"getCorrelation",[1]!obMake("","int",$C$53),[1]!obMake("","int",J$10),[1]!obMake("","int",$B61)))</f>
        <v>#N/A</v>
      </c>
      <c r="K61" s="79" t="e">
        <f>[1]!OBGET([1]!OBCALL("",$C$52,"getCorrelation",[1]!obMake("","int",$C$53),[1]!obMake("","int",K$10),[1]!obMake("","int",$B61)))</f>
        <v>#N/A</v>
      </c>
      <c r="L61" s="79" t="e">
        <f>[1]!OBGET([1]!OBCALL("",$C$52,"getCorrelation",[1]!obMake("","int",$C$53),[1]!obMake("","int",L$10),[1]!obMake("","int",$B61)))</f>
        <v>#N/A</v>
      </c>
      <c r="M61" s="79" t="e">
        <f>[1]!OBGET([1]!OBCALL("",$C$52,"getCorrelation",[1]!obMake("","int",$C$53),[1]!obMake("","int",M$10),[1]!obMake("","int",$B61)))</f>
        <v>#N/A</v>
      </c>
      <c r="N61" s="79" t="e">
        <f>[1]!OBGET([1]!OBCALL("",$C$52,"getCorrelation",[1]!obMake("","int",$C$53),[1]!obMake("","int",N$10),[1]!obMake("","int",$B61)))</f>
        <v>#N/A</v>
      </c>
      <c r="O61" s="79" t="e">
        <f>[1]!OBGET([1]!OBCALL("",$C$52,"getCorrelation",[1]!obMake("","int",$C$53),[1]!obMake("","int",O$10),[1]!obMake("","int",$B61)))</f>
        <v>#N/A</v>
      </c>
      <c r="P61" s="79" t="e">
        <f>[1]!OBGET([1]!OBCALL("",$C$52,"getCorrelation",[1]!obMake("","int",$C$53),[1]!obMake("","int",P$10),[1]!obMake("","int",$B61)))</f>
        <v>#N/A</v>
      </c>
      <c r="Q61" s="79" t="e">
        <f>[1]!OBGET([1]!OBCALL("",$C$52,"getCorrelation",[1]!obMake("","int",$C$53),[1]!obMake("","int",Q$10),[1]!obMake("","int",$B61)))</f>
        <v>#N/A</v>
      </c>
      <c r="R61" s="79" t="e">
        <f>[1]!OBGET([1]!OBCALL("",$C$52,"getCorrelation",[1]!obMake("","int",$C$53),[1]!obMake("","int",R$10),[1]!obMake("","int",$B61)))</f>
        <v>#N/A</v>
      </c>
      <c r="S61" s="79" t="e">
        <f>[1]!OBGET([1]!OBCALL("",$C$52,"getCorrelation",[1]!obMake("","int",$C$53),[1]!obMake("","int",S$10),[1]!obMake("","int",$B61)))</f>
        <v>#N/A</v>
      </c>
      <c r="T61" s="79" t="e">
        <f>[1]!OBGET([1]!OBCALL("",$C$52,"getCorrelation",[1]!obMake("","int",$C$53),[1]!obMake("","int",T$10),[1]!obMake("","int",$B61)))</f>
        <v>#N/A</v>
      </c>
      <c r="U61" s="79" t="e">
        <f>[1]!OBGET([1]!OBCALL("",$C$52,"getCorrelation",[1]!obMake("","int",$C$53),[1]!obMake("","int",U$10),[1]!obMake("","int",$B61)))</f>
        <v>#N/A</v>
      </c>
      <c r="V61" s="79" t="e">
        <f>[1]!OBGET([1]!OBCALL("",$C$52,"getCorrelation",[1]!obMake("","int",$C$53),[1]!obMake("","int",V$10),[1]!obMake("","int",$B61)))</f>
        <v>#N/A</v>
      </c>
      <c r="W61" s="79" t="e">
        <f>[1]!OBGET([1]!OBCALL("",$C$52,"getCorrelation",[1]!obMake("","int",$C$53),[1]!obMake("","int",W$10),[1]!obMake("","int",$B61)))</f>
        <v>#N/A</v>
      </c>
      <c r="X61" s="79" t="e">
        <f>[1]!OBGET([1]!OBCALL("",$C$52,"getCorrelation",[1]!obMake("","int",$C$53),[1]!obMake("","int",X$10),[1]!obMake("","int",$B61)))</f>
        <v>#N/A</v>
      </c>
      <c r="Y61" s="79" t="e">
        <f>[1]!OBGET([1]!OBCALL("",$C$52,"getCorrelation",[1]!obMake("","int",$C$53),[1]!obMake("","int",Y$10),[1]!obMake("","int",$B61)))</f>
        <v>#N/A</v>
      </c>
      <c r="Z61" s="79" t="e">
        <f>[1]!OBGET([1]!OBCALL("",$C$52,"getCorrelation",[1]!obMake("","int",$C$53),[1]!obMake("","int",Z$10),[1]!obMake("","int",$B61)))</f>
        <v>#N/A</v>
      </c>
      <c r="AA61" s="79" t="e">
        <f>[1]!OBGET([1]!OBCALL("",$C$52,"getCorrelation",[1]!obMake("","int",$C$53),[1]!obMake("","int",AA$10),[1]!obMake("","int",$B61)))</f>
        <v>#N/A</v>
      </c>
      <c r="AB61" s="79" t="e">
        <f>[1]!OBGET([1]!OBCALL("",$C$52,"getCorrelation",[1]!obMake("","int",$C$53),[1]!obMake("","int",AB$10),[1]!obMake("","int",$B61)))</f>
        <v>#N/A</v>
      </c>
      <c r="AC61" s="79" t="e">
        <f>[1]!OBGET([1]!OBCALL("",$C$52,"getCorrelation",[1]!obMake("","int",$C$53),[1]!obMake("","int",AC$10),[1]!obMake("","int",$B61)))</f>
        <v>#N/A</v>
      </c>
      <c r="AD61" s="79" t="e">
        <f>[1]!OBGET([1]!OBCALL("",$C$52,"getCorrelation",[1]!obMake("","int",$C$53),[1]!obMake("","int",AD$10),[1]!obMake("","int",$B61)))</f>
        <v>#N/A</v>
      </c>
      <c r="AE61" s="79" t="e">
        <f>[1]!OBGET([1]!OBCALL("",$C$52,"getCorrelation",[1]!obMake("","int",$C$53),[1]!obMake("","int",AE$10),[1]!obMake("","int",$B61)))</f>
        <v>#N/A</v>
      </c>
      <c r="AF61" s="79" t="e">
        <f>[1]!OBGET([1]!OBCALL("",$C$52,"getCorrelation",[1]!obMake("","int",$C$53),[1]!obMake("","int",AF$10),[1]!obMake("","int",$B61)))</f>
        <v>#N/A</v>
      </c>
      <c r="AG61" s="79" t="e">
        <f>[1]!OBGET([1]!OBCALL("",$C$52,"getCorrelation",[1]!obMake("","int",$C$53),[1]!obMake("","int",AG$10),[1]!obMake("","int",$B61)))</f>
        <v>#N/A</v>
      </c>
      <c r="AH61" s="79" t="e">
        <f>[1]!OBGET([1]!OBCALL("",$C$52,"getCorrelation",[1]!obMake("","int",$C$53),[1]!obMake("","int",AH$10),[1]!obMake("","int",$B61)))</f>
        <v>#N/A</v>
      </c>
      <c r="AI61" s="79" t="e">
        <f>[1]!OBGET([1]!OBCALL("",$C$52,"getCorrelation",[1]!obMake("","int",$C$53),[1]!obMake("","int",AI$10),[1]!obMake("","int",$B61)))</f>
        <v>#N/A</v>
      </c>
      <c r="AJ61" s="79" t="e">
        <f>[1]!OBGET([1]!OBCALL("",$C$52,"getCorrelation",[1]!obMake("","int",$C$53),[1]!obMake("","int",AJ$10),[1]!obMake("","int",$B61)))</f>
        <v>#N/A</v>
      </c>
      <c r="AK61" s="79" t="e">
        <f>[1]!OBGET([1]!OBCALL("",$C$52,"getCorrelation",[1]!obMake("","int",$C$53),[1]!obMake("","int",AK$10),[1]!obMake("","int",$B61)))</f>
        <v>#N/A</v>
      </c>
      <c r="AL61" s="79" t="e">
        <f>[1]!OBGET([1]!OBCALL("",$C$52,"getCorrelation",[1]!obMake("","int",$C$53),[1]!obMake("","int",AL$10),[1]!obMake("","int",$B61)))</f>
        <v>#N/A</v>
      </c>
      <c r="AM61" s="79" t="e">
        <f>[1]!OBGET([1]!OBCALL("",$C$52,"getCorrelation",[1]!obMake("","int",$C$53),[1]!obMake("","int",AM$10),[1]!obMake("","int",$B61)))</f>
        <v>#N/A</v>
      </c>
      <c r="AN61" s="79" t="e">
        <f>[1]!OBGET([1]!OBCALL("",$C$52,"getCorrelation",[1]!obMake("","int",$C$53),[1]!obMake("","int",AN$10),[1]!obMake("","int",$B61)))</f>
        <v>#N/A</v>
      </c>
      <c r="AO61" s="79" t="e">
        <f>[1]!OBGET([1]!OBCALL("",$C$52,"getCorrelation",[1]!obMake("","int",$C$53),[1]!obMake("","int",AO$10),[1]!obMake("","int",$B61)))</f>
        <v>#N/A</v>
      </c>
    </row>
    <row r="62" spans="2:41" ht="13.75" customHeight="1" x14ac:dyDescent="0.25">
      <c r="B62" s="34">
        <v>6</v>
      </c>
      <c r="C62" s="79" t="e">
        <f>[1]!OBGET([1]!OBCALL("",$C$52,"getCorrelation",[1]!obMake("","int",$C$53),[1]!obMake("","int",C$10),[1]!obMake("","int",$B62)))</f>
        <v>#N/A</v>
      </c>
      <c r="D62" s="79" t="e">
        <f>[1]!OBGET([1]!OBCALL("",$C$52,"getCorrelation",[1]!obMake("","int",$C$53),[1]!obMake("","int",D$10),[1]!obMake("","int",$B62)))</f>
        <v>#N/A</v>
      </c>
      <c r="E62" s="79" t="e">
        <f>[1]!OBGET([1]!OBCALL("",$C$52,"getCorrelation",[1]!obMake("","int",$C$53),[1]!obMake("","int",E$10),[1]!obMake("","int",$B62)))</f>
        <v>#N/A</v>
      </c>
      <c r="F62" s="79" t="e">
        <f>[1]!OBGET([1]!OBCALL("",$C$52,"getCorrelation",[1]!obMake("","int",$C$53),[1]!obMake("","int",F$10),[1]!obMake("","int",$B62)))</f>
        <v>#N/A</v>
      </c>
      <c r="G62" s="79" t="e">
        <f>[1]!OBGET([1]!OBCALL("",$C$52,"getCorrelation",[1]!obMake("","int",$C$53),[1]!obMake("","int",G$10),[1]!obMake("","int",$B62)))</f>
        <v>#N/A</v>
      </c>
      <c r="H62" s="79" t="e">
        <f>[1]!OBGET([1]!OBCALL("",$C$52,"getCorrelation",[1]!obMake("","int",$C$53),[1]!obMake("","int",H$10),[1]!obMake("","int",$B62)))</f>
        <v>#N/A</v>
      </c>
      <c r="I62" s="79" t="e">
        <f>[1]!OBGET([1]!OBCALL("",$C$52,"getCorrelation",[1]!obMake("","int",$C$53),[1]!obMake("","int",I$10),[1]!obMake("","int",$B62)))</f>
        <v>#N/A</v>
      </c>
      <c r="J62" s="79" t="e">
        <f>[1]!OBGET([1]!OBCALL("",$C$52,"getCorrelation",[1]!obMake("","int",$C$53),[1]!obMake("","int",J$10),[1]!obMake("","int",$B62)))</f>
        <v>#N/A</v>
      </c>
      <c r="K62" s="79" t="e">
        <f>[1]!OBGET([1]!OBCALL("",$C$52,"getCorrelation",[1]!obMake("","int",$C$53),[1]!obMake("","int",K$10),[1]!obMake("","int",$B62)))</f>
        <v>#N/A</v>
      </c>
      <c r="L62" s="79" t="e">
        <f>[1]!OBGET([1]!OBCALL("",$C$52,"getCorrelation",[1]!obMake("","int",$C$53),[1]!obMake("","int",L$10),[1]!obMake("","int",$B62)))</f>
        <v>#N/A</v>
      </c>
      <c r="M62" s="79" t="e">
        <f>[1]!OBGET([1]!OBCALL("",$C$52,"getCorrelation",[1]!obMake("","int",$C$53),[1]!obMake("","int",M$10),[1]!obMake("","int",$B62)))</f>
        <v>#N/A</v>
      </c>
      <c r="N62" s="79" t="e">
        <f>[1]!OBGET([1]!OBCALL("",$C$52,"getCorrelation",[1]!obMake("","int",$C$53),[1]!obMake("","int",N$10),[1]!obMake("","int",$B62)))</f>
        <v>#N/A</v>
      </c>
      <c r="O62" s="79" t="e">
        <f>[1]!OBGET([1]!OBCALL("",$C$52,"getCorrelation",[1]!obMake("","int",$C$53),[1]!obMake("","int",O$10),[1]!obMake("","int",$B62)))</f>
        <v>#N/A</v>
      </c>
      <c r="P62" s="79" t="e">
        <f>[1]!OBGET([1]!OBCALL("",$C$52,"getCorrelation",[1]!obMake("","int",$C$53),[1]!obMake("","int",P$10),[1]!obMake("","int",$B62)))</f>
        <v>#N/A</v>
      </c>
      <c r="Q62" s="79" t="e">
        <f>[1]!OBGET([1]!OBCALL("",$C$52,"getCorrelation",[1]!obMake("","int",$C$53),[1]!obMake("","int",Q$10),[1]!obMake("","int",$B62)))</f>
        <v>#N/A</v>
      </c>
      <c r="R62" s="79" t="e">
        <f>[1]!OBGET([1]!OBCALL("",$C$52,"getCorrelation",[1]!obMake("","int",$C$53),[1]!obMake("","int",R$10),[1]!obMake("","int",$B62)))</f>
        <v>#N/A</v>
      </c>
      <c r="S62" s="79" t="e">
        <f>[1]!OBGET([1]!OBCALL("",$C$52,"getCorrelation",[1]!obMake("","int",$C$53),[1]!obMake("","int",S$10),[1]!obMake("","int",$B62)))</f>
        <v>#N/A</v>
      </c>
      <c r="T62" s="79" t="e">
        <f>[1]!OBGET([1]!OBCALL("",$C$52,"getCorrelation",[1]!obMake("","int",$C$53),[1]!obMake("","int",T$10),[1]!obMake("","int",$B62)))</f>
        <v>#N/A</v>
      </c>
      <c r="U62" s="79" t="e">
        <f>[1]!OBGET([1]!OBCALL("",$C$52,"getCorrelation",[1]!obMake("","int",$C$53),[1]!obMake("","int",U$10),[1]!obMake("","int",$B62)))</f>
        <v>#N/A</v>
      </c>
      <c r="V62" s="79" t="e">
        <f>[1]!OBGET([1]!OBCALL("",$C$52,"getCorrelation",[1]!obMake("","int",$C$53),[1]!obMake("","int",V$10),[1]!obMake("","int",$B62)))</f>
        <v>#N/A</v>
      </c>
      <c r="W62" s="79" t="e">
        <f>[1]!OBGET([1]!OBCALL("",$C$52,"getCorrelation",[1]!obMake("","int",$C$53),[1]!obMake("","int",W$10),[1]!obMake("","int",$B62)))</f>
        <v>#N/A</v>
      </c>
      <c r="X62" s="79" t="e">
        <f>[1]!OBGET([1]!OBCALL("",$C$52,"getCorrelation",[1]!obMake("","int",$C$53),[1]!obMake("","int",X$10),[1]!obMake("","int",$B62)))</f>
        <v>#N/A</v>
      </c>
      <c r="Y62" s="79" t="e">
        <f>[1]!OBGET([1]!OBCALL("",$C$52,"getCorrelation",[1]!obMake("","int",$C$53),[1]!obMake("","int",Y$10),[1]!obMake("","int",$B62)))</f>
        <v>#N/A</v>
      </c>
      <c r="Z62" s="79" t="e">
        <f>[1]!OBGET([1]!OBCALL("",$C$52,"getCorrelation",[1]!obMake("","int",$C$53),[1]!obMake("","int",Z$10),[1]!obMake("","int",$B62)))</f>
        <v>#N/A</v>
      </c>
      <c r="AA62" s="79" t="e">
        <f>[1]!OBGET([1]!OBCALL("",$C$52,"getCorrelation",[1]!obMake("","int",$C$53),[1]!obMake("","int",AA$10),[1]!obMake("","int",$B62)))</f>
        <v>#N/A</v>
      </c>
      <c r="AB62" s="79" t="e">
        <f>[1]!OBGET([1]!OBCALL("",$C$52,"getCorrelation",[1]!obMake("","int",$C$53),[1]!obMake("","int",AB$10),[1]!obMake("","int",$B62)))</f>
        <v>#N/A</v>
      </c>
      <c r="AC62" s="79" t="e">
        <f>[1]!OBGET([1]!OBCALL("",$C$52,"getCorrelation",[1]!obMake("","int",$C$53),[1]!obMake("","int",AC$10),[1]!obMake("","int",$B62)))</f>
        <v>#N/A</v>
      </c>
      <c r="AD62" s="79" t="e">
        <f>[1]!OBGET([1]!OBCALL("",$C$52,"getCorrelation",[1]!obMake("","int",$C$53),[1]!obMake("","int",AD$10),[1]!obMake("","int",$B62)))</f>
        <v>#N/A</v>
      </c>
      <c r="AE62" s="79" t="e">
        <f>[1]!OBGET([1]!OBCALL("",$C$52,"getCorrelation",[1]!obMake("","int",$C$53),[1]!obMake("","int",AE$10),[1]!obMake("","int",$B62)))</f>
        <v>#N/A</v>
      </c>
      <c r="AF62" s="79" t="e">
        <f>[1]!OBGET([1]!OBCALL("",$C$52,"getCorrelation",[1]!obMake("","int",$C$53),[1]!obMake("","int",AF$10),[1]!obMake("","int",$B62)))</f>
        <v>#N/A</v>
      </c>
      <c r="AG62" s="79" t="e">
        <f>[1]!OBGET([1]!OBCALL("",$C$52,"getCorrelation",[1]!obMake("","int",$C$53),[1]!obMake("","int",AG$10),[1]!obMake("","int",$B62)))</f>
        <v>#N/A</v>
      </c>
      <c r="AH62" s="79" t="e">
        <f>[1]!OBGET([1]!OBCALL("",$C$52,"getCorrelation",[1]!obMake("","int",$C$53),[1]!obMake("","int",AH$10),[1]!obMake("","int",$B62)))</f>
        <v>#N/A</v>
      </c>
      <c r="AI62" s="79" t="e">
        <f>[1]!OBGET([1]!OBCALL("",$C$52,"getCorrelation",[1]!obMake("","int",$C$53),[1]!obMake("","int",AI$10),[1]!obMake("","int",$B62)))</f>
        <v>#N/A</v>
      </c>
      <c r="AJ62" s="79" t="e">
        <f>[1]!OBGET([1]!OBCALL("",$C$52,"getCorrelation",[1]!obMake("","int",$C$53),[1]!obMake("","int",AJ$10),[1]!obMake("","int",$B62)))</f>
        <v>#N/A</v>
      </c>
      <c r="AK62" s="79" t="e">
        <f>[1]!OBGET([1]!OBCALL("",$C$52,"getCorrelation",[1]!obMake("","int",$C$53),[1]!obMake("","int",AK$10),[1]!obMake("","int",$B62)))</f>
        <v>#N/A</v>
      </c>
      <c r="AL62" s="79" t="e">
        <f>[1]!OBGET([1]!OBCALL("",$C$52,"getCorrelation",[1]!obMake("","int",$C$53),[1]!obMake("","int",AL$10),[1]!obMake("","int",$B62)))</f>
        <v>#N/A</v>
      </c>
      <c r="AM62" s="79" t="e">
        <f>[1]!OBGET([1]!OBCALL("",$C$52,"getCorrelation",[1]!obMake("","int",$C$53),[1]!obMake("","int",AM$10),[1]!obMake("","int",$B62)))</f>
        <v>#N/A</v>
      </c>
      <c r="AN62" s="79" t="e">
        <f>[1]!OBGET([1]!OBCALL("",$C$52,"getCorrelation",[1]!obMake("","int",$C$53),[1]!obMake("","int",AN$10),[1]!obMake("","int",$B62)))</f>
        <v>#N/A</v>
      </c>
      <c r="AO62" s="79" t="e">
        <f>[1]!OBGET([1]!OBCALL("",$C$52,"getCorrelation",[1]!obMake("","int",$C$53),[1]!obMake("","int",AO$10),[1]!obMake("","int",$B62)))</f>
        <v>#N/A</v>
      </c>
    </row>
    <row r="63" spans="2:41" ht="13.75" customHeight="1" x14ac:dyDescent="0.25">
      <c r="B63" s="34">
        <v>7</v>
      </c>
      <c r="C63" s="79" t="e">
        <f>[1]!OBGET([1]!OBCALL("",$C$52,"getCorrelation",[1]!obMake("","int",$C$53),[1]!obMake("","int",C$10),[1]!obMake("","int",$B63)))</f>
        <v>#N/A</v>
      </c>
      <c r="D63" s="79" t="e">
        <f>[1]!OBGET([1]!OBCALL("",$C$52,"getCorrelation",[1]!obMake("","int",$C$53),[1]!obMake("","int",D$10),[1]!obMake("","int",$B63)))</f>
        <v>#N/A</v>
      </c>
      <c r="E63" s="79" t="e">
        <f>[1]!OBGET([1]!OBCALL("",$C$52,"getCorrelation",[1]!obMake("","int",$C$53),[1]!obMake("","int",E$10),[1]!obMake("","int",$B63)))</f>
        <v>#N/A</v>
      </c>
      <c r="F63" s="79" t="e">
        <f>[1]!OBGET([1]!OBCALL("",$C$52,"getCorrelation",[1]!obMake("","int",$C$53),[1]!obMake("","int",F$10),[1]!obMake("","int",$B63)))</f>
        <v>#N/A</v>
      </c>
      <c r="G63" s="79" t="e">
        <f>[1]!OBGET([1]!OBCALL("",$C$52,"getCorrelation",[1]!obMake("","int",$C$53),[1]!obMake("","int",G$10),[1]!obMake("","int",$B63)))</f>
        <v>#N/A</v>
      </c>
      <c r="H63" s="79" t="e">
        <f>[1]!OBGET([1]!OBCALL("",$C$52,"getCorrelation",[1]!obMake("","int",$C$53),[1]!obMake("","int",H$10),[1]!obMake("","int",$B63)))</f>
        <v>#N/A</v>
      </c>
      <c r="I63" s="79" t="e">
        <f>[1]!OBGET([1]!OBCALL("",$C$52,"getCorrelation",[1]!obMake("","int",$C$53),[1]!obMake("","int",I$10),[1]!obMake("","int",$B63)))</f>
        <v>#N/A</v>
      </c>
      <c r="J63" s="79" t="e">
        <f>[1]!OBGET([1]!OBCALL("",$C$52,"getCorrelation",[1]!obMake("","int",$C$53),[1]!obMake("","int",J$10),[1]!obMake("","int",$B63)))</f>
        <v>#N/A</v>
      </c>
      <c r="K63" s="79" t="e">
        <f>[1]!OBGET([1]!OBCALL("",$C$52,"getCorrelation",[1]!obMake("","int",$C$53),[1]!obMake("","int",K$10),[1]!obMake("","int",$B63)))</f>
        <v>#N/A</v>
      </c>
      <c r="L63" s="79" t="e">
        <f>[1]!OBGET([1]!OBCALL("",$C$52,"getCorrelation",[1]!obMake("","int",$C$53),[1]!obMake("","int",L$10),[1]!obMake("","int",$B63)))</f>
        <v>#N/A</v>
      </c>
      <c r="M63" s="79" t="e">
        <f>[1]!OBGET([1]!OBCALL("",$C$52,"getCorrelation",[1]!obMake("","int",$C$53),[1]!obMake("","int",M$10),[1]!obMake("","int",$B63)))</f>
        <v>#N/A</v>
      </c>
      <c r="N63" s="79" t="e">
        <f>[1]!OBGET([1]!OBCALL("",$C$52,"getCorrelation",[1]!obMake("","int",$C$53),[1]!obMake("","int",N$10),[1]!obMake("","int",$B63)))</f>
        <v>#N/A</v>
      </c>
      <c r="O63" s="79" t="e">
        <f>[1]!OBGET([1]!OBCALL("",$C$52,"getCorrelation",[1]!obMake("","int",$C$53),[1]!obMake("","int",O$10),[1]!obMake("","int",$B63)))</f>
        <v>#N/A</v>
      </c>
      <c r="P63" s="79" t="e">
        <f>[1]!OBGET([1]!OBCALL("",$C$52,"getCorrelation",[1]!obMake("","int",$C$53),[1]!obMake("","int",P$10),[1]!obMake("","int",$B63)))</f>
        <v>#N/A</v>
      </c>
      <c r="Q63" s="79" t="e">
        <f>[1]!OBGET([1]!OBCALL("",$C$52,"getCorrelation",[1]!obMake("","int",$C$53),[1]!obMake("","int",Q$10),[1]!obMake("","int",$B63)))</f>
        <v>#N/A</v>
      </c>
      <c r="R63" s="79" t="e">
        <f>[1]!OBGET([1]!OBCALL("",$C$52,"getCorrelation",[1]!obMake("","int",$C$53),[1]!obMake("","int",R$10),[1]!obMake("","int",$B63)))</f>
        <v>#N/A</v>
      </c>
      <c r="S63" s="79" t="e">
        <f>[1]!OBGET([1]!OBCALL("",$C$52,"getCorrelation",[1]!obMake("","int",$C$53),[1]!obMake("","int",S$10),[1]!obMake("","int",$B63)))</f>
        <v>#N/A</v>
      </c>
      <c r="T63" s="79" t="e">
        <f>[1]!OBGET([1]!OBCALL("",$C$52,"getCorrelation",[1]!obMake("","int",$C$53),[1]!obMake("","int",T$10),[1]!obMake("","int",$B63)))</f>
        <v>#N/A</v>
      </c>
      <c r="U63" s="79" t="e">
        <f>[1]!OBGET([1]!OBCALL("",$C$52,"getCorrelation",[1]!obMake("","int",$C$53),[1]!obMake("","int",U$10),[1]!obMake("","int",$B63)))</f>
        <v>#N/A</v>
      </c>
      <c r="V63" s="79" t="e">
        <f>[1]!OBGET([1]!OBCALL("",$C$52,"getCorrelation",[1]!obMake("","int",$C$53),[1]!obMake("","int",V$10),[1]!obMake("","int",$B63)))</f>
        <v>#N/A</v>
      </c>
      <c r="W63" s="79" t="e">
        <f>[1]!OBGET([1]!OBCALL("",$C$52,"getCorrelation",[1]!obMake("","int",$C$53),[1]!obMake("","int",W$10),[1]!obMake("","int",$B63)))</f>
        <v>#N/A</v>
      </c>
      <c r="X63" s="79" t="e">
        <f>[1]!OBGET([1]!OBCALL("",$C$52,"getCorrelation",[1]!obMake("","int",$C$53),[1]!obMake("","int",X$10),[1]!obMake("","int",$B63)))</f>
        <v>#N/A</v>
      </c>
      <c r="Y63" s="79" t="e">
        <f>[1]!OBGET([1]!OBCALL("",$C$52,"getCorrelation",[1]!obMake("","int",$C$53),[1]!obMake("","int",Y$10),[1]!obMake("","int",$B63)))</f>
        <v>#N/A</v>
      </c>
      <c r="Z63" s="79" t="e">
        <f>[1]!OBGET([1]!OBCALL("",$C$52,"getCorrelation",[1]!obMake("","int",$C$53),[1]!obMake("","int",Z$10),[1]!obMake("","int",$B63)))</f>
        <v>#N/A</v>
      </c>
      <c r="AA63" s="79" t="e">
        <f>[1]!OBGET([1]!OBCALL("",$C$52,"getCorrelation",[1]!obMake("","int",$C$53),[1]!obMake("","int",AA$10),[1]!obMake("","int",$B63)))</f>
        <v>#N/A</v>
      </c>
      <c r="AB63" s="79" t="e">
        <f>[1]!OBGET([1]!OBCALL("",$C$52,"getCorrelation",[1]!obMake("","int",$C$53),[1]!obMake("","int",AB$10),[1]!obMake("","int",$B63)))</f>
        <v>#N/A</v>
      </c>
      <c r="AC63" s="79" t="e">
        <f>[1]!OBGET([1]!OBCALL("",$C$52,"getCorrelation",[1]!obMake("","int",$C$53),[1]!obMake("","int",AC$10),[1]!obMake("","int",$B63)))</f>
        <v>#N/A</v>
      </c>
      <c r="AD63" s="79" t="e">
        <f>[1]!OBGET([1]!OBCALL("",$C$52,"getCorrelation",[1]!obMake("","int",$C$53),[1]!obMake("","int",AD$10),[1]!obMake("","int",$B63)))</f>
        <v>#N/A</v>
      </c>
      <c r="AE63" s="79" t="e">
        <f>[1]!OBGET([1]!OBCALL("",$C$52,"getCorrelation",[1]!obMake("","int",$C$53),[1]!obMake("","int",AE$10),[1]!obMake("","int",$B63)))</f>
        <v>#N/A</v>
      </c>
      <c r="AF63" s="79" t="e">
        <f>[1]!OBGET([1]!OBCALL("",$C$52,"getCorrelation",[1]!obMake("","int",$C$53),[1]!obMake("","int",AF$10),[1]!obMake("","int",$B63)))</f>
        <v>#N/A</v>
      </c>
      <c r="AG63" s="79" t="e">
        <f>[1]!OBGET([1]!OBCALL("",$C$52,"getCorrelation",[1]!obMake("","int",$C$53),[1]!obMake("","int",AG$10),[1]!obMake("","int",$B63)))</f>
        <v>#N/A</v>
      </c>
      <c r="AH63" s="79" t="e">
        <f>[1]!OBGET([1]!OBCALL("",$C$52,"getCorrelation",[1]!obMake("","int",$C$53),[1]!obMake("","int",AH$10),[1]!obMake("","int",$B63)))</f>
        <v>#N/A</v>
      </c>
      <c r="AI63" s="79" t="e">
        <f>[1]!OBGET([1]!OBCALL("",$C$52,"getCorrelation",[1]!obMake("","int",$C$53),[1]!obMake("","int",AI$10),[1]!obMake("","int",$B63)))</f>
        <v>#N/A</v>
      </c>
      <c r="AJ63" s="79" t="e">
        <f>[1]!OBGET([1]!OBCALL("",$C$52,"getCorrelation",[1]!obMake("","int",$C$53),[1]!obMake("","int",AJ$10),[1]!obMake("","int",$B63)))</f>
        <v>#N/A</v>
      </c>
      <c r="AK63" s="79" t="e">
        <f>[1]!OBGET([1]!OBCALL("",$C$52,"getCorrelation",[1]!obMake("","int",$C$53),[1]!obMake("","int",AK$10),[1]!obMake("","int",$B63)))</f>
        <v>#N/A</v>
      </c>
      <c r="AL63" s="79" t="e">
        <f>[1]!OBGET([1]!OBCALL("",$C$52,"getCorrelation",[1]!obMake("","int",$C$53),[1]!obMake("","int",AL$10),[1]!obMake("","int",$B63)))</f>
        <v>#N/A</v>
      </c>
      <c r="AM63" s="79" t="e">
        <f>[1]!OBGET([1]!OBCALL("",$C$52,"getCorrelation",[1]!obMake("","int",$C$53),[1]!obMake("","int",AM$10),[1]!obMake("","int",$B63)))</f>
        <v>#N/A</v>
      </c>
      <c r="AN63" s="79" t="e">
        <f>[1]!OBGET([1]!OBCALL("",$C$52,"getCorrelation",[1]!obMake("","int",$C$53),[1]!obMake("","int",AN$10),[1]!obMake("","int",$B63)))</f>
        <v>#N/A</v>
      </c>
      <c r="AO63" s="79" t="e">
        <f>[1]!OBGET([1]!OBCALL("",$C$52,"getCorrelation",[1]!obMake("","int",$C$53),[1]!obMake("","int",AO$10),[1]!obMake("","int",$B63)))</f>
        <v>#N/A</v>
      </c>
    </row>
    <row r="64" spans="2:41" ht="13.75" customHeight="1" x14ac:dyDescent="0.25">
      <c r="B64" s="34">
        <v>8</v>
      </c>
      <c r="C64" s="79" t="e">
        <f>[1]!OBGET([1]!OBCALL("",$C$52,"getCorrelation",[1]!obMake("","int",$C$53),[1]!obMake("","int",C$10),[1]!obMake("","int",$B64)))</f>
        <v>#N/A</v>
      </c>
      <c r="D64" s="79" t="e">
        <f>[1]!OBGET([1]!OBCALL("",$C$52,"getCorrelation",[1]!obMake("","int",$C$53),[1]!obMake("","int",D$10),[1]!obMake("","int",$B64)))</f>
        <v>#N/A</v>
      </c>
      <c r="E64" s="79" t="e">
        <f>[1]!OBGET([1]!OBCALL("",$C$52,"getCorrelation",[1]!obMake("","int",$C$53),[1]!obMake("","int",E$10),[1]!obMake("","int",$B64)))</f>
        <v>#N/A</v>
      </c>
      <c r="F64" s="79" t="e">
        <f>[1]!OBGET([1]!OBCALL("",$C$52,"getCorrelation",[1]!obMake("","int",$C$53),[1]!obMake("","int",F$10),[1]!obMake("","int",$B64)))</f>
        <v>#N/A</v>
      </c>
      <c r="G64" s="79" t="e">
        <f>[1]!OBGET([1]!OBCALL("",$C$52,"getCorrelation",[1]!obMake("","int",$C$53),[1]!obMake("","int",G$10),[1]!obMake("","int",$B64)))</f>
        <v>#N/A</v>
      </c>
      <c r="H64" s="79" t="e">
        <f>[1]!OBGET([1]!OBCALL("",$C$52,"getCorrelation",[1]!obMake("","int",$C$53),[1]!obMake("","int",H$10),[1]!obMake("","int",$B64)))</f>
        <v>#N/A</v>
      </c>
      <c r="I64" s="79" t="e">
        <f>[1]!OBGET([1]!OBCALL("",$C$52,"getCorrelation",[1]!obMake("","int",$C$53),[1]!obMake("","int",I$10),[1]!obMake("","int",$B64)))</f>
        <v>#N/A</v>
      </c>
      <c r="J64" s="79" t="e">
        <f>[1]!OBGET([1]!OBCALL("",$C$52,"getCorrelation",[1]!obMake("","int",$C$53),[1]!obMake("","int",J$10),[1]!obMake("","int",$B64)))</f>
        <v>#N/A</v>
      </c>
      <c r="K64" s="79" t="e">
        <f>[1]!OBGET([1]!OBCALL("",$C$52,"getCorrelation",[1]!obMake("","int",$C$53),[1]!obMake("","int",K$10),[1]!obMake("","int",$B64)))</f>
        <v>#N/A</v>
      </c>
      <c r="L64" s="79" t="e">
        <f>[1]!OBGET([1]!OBCALL("",$C$52,"getCorrelation",[1]!obMake("","int",$C$53),[1]!obMake("","int",L$10),[1]!obMake("","int",$B64)))</f>
        <v>#N/A</v>
      </c>
      <c r="M64" s="79" t="e">
        <f>[1]!OBGET([1]!OBCALL("",$C$52,"getCorrelation",[1]!obMake("","int",$C$53),[1]!obMake("","int",M$10),[1]!obMake("","int",$B64)))</f>
        <v>#N/A</v>
      </c>
      <c r="N64" s="79" t="e">
        <f>[1]!OBGET([1]!OBCALL("",$C$52,"getCorrelation",[1]!obMake("","int",$C$53),[1]!obMake("","int",N$10),[1]!obMake("","int",$B64)))</f>
        <v>#N/A</v>
      </c>
      <c r="O64" s="79" t="e">
        <f>[1]!OBGET([1]!OBCALL("",$C$52,"getCorrelation",[1]!obMake("","int",$C$53),[1]!obMake("","int",O$10),[1]!obMake("","int",$B64)))</f>
        <v>#N/A</v>
      </c>
      <c r="P64" s="79" t="e">
        <f>[1]!OBGET([1]!OBCALL("",$C$52,"getCorrelation",[1]!obMake("","int",$C$53),[1]!obMake("","int",P$10),[1]!obMake("","int",$B64)))</f>
        <v>#N/A</v>
      </c>
      <c r="Q64" s="79" t="e">
        <f>[1]!OBGET([1]!OBCALL("",$C$52,"getCorrelation",[1]!obMake("","int",$C$53),[1]!obMake("","int",Q$10),[1]!obMake("","int",$B64)))</f>
        <v>#N/A</v>
      </c>
      <c r="R64" s="79" t="e">
        <f>[1]!OBGET([1]!OBCALL("",$C$52,"getCorrelation",[1]!obMake("","int",$C$53),[1]!obMake("","int",R$10),[1]!obMake("","int",$B64)))</f>
        <v>#N/A</v>
      </c>
      <c r="S64" s="79" t="e">
        <f>[1]!OBGET([1]!OBCALL("",$C$52,"getCorrelation",[1]!obMake("","int",$C$53),[1]!obMake("","int",S$10),[1]!obMake("","int",$B64)))</f>
        <v>#N/A</v>
      </c>
      <c r="T64" s="79" t="e">
        <f>[1]!OBGET([1]!OBCALL("",$C$52,"getCorrelation",[1]!obMake("","int",$C$53),[1]!obMake("","int",T$10),[1]!obMake("","int",$B64)))</f>
        <v>#N/A</v>
      </c>
      <c r="U64" s="79" t="e">
        <f>[1]!OBGET([1]!OBCALL("",$C$52,"getCorrelation",[1]!obMake("","int",$C$53),[1]!obMake("","int",U$10),[1]!obMake("","int",$B64)))</f>
        <v>#N/A</v>
      </c>
      <c r="V64" s="79" t="e">
        <f>[1]!OBGET([1]!OBCALL("",$C$52,"getCorrelation",[1]!obMake("","int",$C$53),[1]!obMake("","int",V$10),[1]!obMake("","int",$B64)))</f>
        <v>#N/A</v>
      </c>
      <c r="W64" s="79" t="e">
        <f>[1]!OBGET([1]!OBCALL("",$C$52,"getCorrelation",[1]!obMake("","int",$C$53),[1]!obMake("","int",W$10),[1]!obMake("","int",$B64)))</f>
        <v>#N/A</v>
      </c>
      <c r="X64" s="79" t="e">
        <f>[1]!OBGET([1]!OBCALL("",$C$52,"getCorrelation",[1]!obMake("","int",$C$53),[1]!obMake("","int",X$10),[1]!obMake("","int",$B64)))</f>
        <v>#N/A</v>
      </c>
      <c r="Y64" s="79" t="e">
        <f>[1]!OBGET([1]!OBCALL("",$C$52,"getCorrelation",[1]!obMake("","int",$C$53),[1]!obMake("","int",Y$10),[1]!obMake("","int",$B64)))</f>
        <v>#N/A</v>
      </c>
      <c r="Z64" s="79" t="e">
        <f>[1]!OBGET([1]!OBCALL("",$C$52,"getCorrelation",[1]!obMake("","int",$C$53),[1]!obMake("","int",Z$10),[1]!obMake("","int",$B64)))</f>
        <v>#N/A</v>
      </c>
      <c r="AA64" s="79" t="e">
        <f>[1]!OBGET([1]!OBCALL("",$C$52,"getCorrelation",[1]!obMake("","int",$C$53),[1]!obMake("","int",AA$10),[1]!obMake("","int",$B64)))</f>
        <v>#N/A</v>
      </c>
      <c r="AB64" s="79" t="e">
        <f>[1]!OBGET([1]!OBCALL("",$C$52,"getCorrelation",[1]!obMake("","int",$C$53),[1]!obMake("","int",AB$10),[1]!obMake("","int",$B64)))</f>
        <v>#N/A</v>
      </c>
      <c r="AC64" s="79" t="e">
        <f>[1]!OBGET([1]!OBCALL("",$C$52,"getCorrelation",[1]!obMake("","int",$C$53),[1]!obMake("","int",AC$10),[1]!obMake("","int",$B64)))</f>
        <v>#N/A</v>
      </c>
      <c r="AD64" s="79" t="e">
        <f>[1]!OBGET([1]!OBCALL("",$C$52,"getCorrelation",[1]!obMake("","int",$C$53),[1]!obMake("","int",AD$10),[1]!obMake("","int",$B64)))</f>
        <v>#N/A</v>
      </c>
      <c r="AE64" s="79" t="e">
        <f>[1]!OBGET([1]!OBCALL("",$C$52,"getCorrelation",[1]!obMake("","int",$C$53),[1]!obMake("","int",AE$10),[1]!obMake("","int",$B64)))</f>
        <v>#N/A</v>
      </c>
      <c r="AF64" s="79" t="e">
        <f>[1]!OBGET([1]!OBCALL("",$C$52,"getCorrelation",[1]!obMake("","int",$C$53),[1]!obMake("","int",AF$10),[1]!obMake("","int",$B64)))</f>
        <v>#N/A</v>
      </c>
      <c r="AG64" s="79" t="e">
        <f>[1]!OBGET([1]!OBCALL("",$C$52,"getCorrelation",[1]!obMake("","int",$C$53),[1]!obMake("","int",AG$10),[1]!obMake("","int",$B64)))</f>
        <v>#N/A</v>
      </c>
      <c r="AH64" s="79" t="e">
        <f>[1]!OBGET([1]!OBCALL("",$C$52,"getCorrelation",[1]!obMake("","int",$C$53),[1]!obMake("","int",AH$10),[1]!obMake("","int",$B64)))</f>
        <v>#N/A</v>
      </c>
      <c r="AI64" s="79" t="e">
        <f>[1]!OBGET([1]!OBCALL("",$C$52,"getCorrelation",[1]!obMake("","int",$C$53),[1]!obMake("","int",AI$10),[1]!obMake("","int",$B64)))</f>
        <v>#N/A</v>
      </c>
      <c r="AJ64" s="79" t="e">
        <f>[1]!OBGET([1]!OBCALL("",$C$52,"getCorrelation",[1]!obMake("","int",$C$53),[1]!obMake("","int",AJ$10),[1]!obMake("","int",$B64)))</f>
        <v>#N/A</v>
      </c>
      <c r="AK64" s="79" t="e">
        <f>[1]!OBGET([1]!OBCALL("",$C$52,"getCorrelation",[1]!obMake("","int",$C$53),[1]!obMake("","int",AK$10),[1]!obMake("","int",$B64)))</f>
        <v>#N/A</v>
      </c>
      <c r="AL64" s="79" t="e">
        <f>[1]!OBGET([1]!OBCALL("",$C$52,"getCorrelation",[1]!obMake("","int",$C$53),[1]!obMake("","int",AL$10),[1]!obMake("","int",$B64)))</f>
        <v>#N/A</v>
      </c>
      <c r="AM64" s="79" t="e">
        <f>[1]!OBGET([1]!OBCALL("",$C$52,"getCorrelation",[1]!obMake("","int",$C$53),[1]!obMake("","int",AM$10),[1]!obMake("","int",$B64)))</f>
        <v>#N/A</v>
      </c>
      <c r="AN64" s="79" t="e">
        <f>[1]!OBGET([1]!OBCALL("",$C$52,"getCorrelation",[1]!obMake("","int",$C$53),[1]!obMake("","int",AN$10),[1]!obMake("","int",$B64)))</f>
        <v>#N/A</v>
      </c>
      <c r="AO64" s="79" t="e">
        <f>[1]!OBGET([1]!OBCALL("",$C$52,"getCorrelation",[1]!obMake("","int",$C$53),[1]!obMake("","int",AO$10),[1]!obMake("","int",$B64)))</f>
        <v>#N/A</v>
      </c>
    </row>
    <row r="65" spans="2:41" ht="13.75" customHeight="1" x14ac:dyDescent="0.25">
      <c r="B65" s="34">
        <v>9</v>
      </c>
      <c r="C65" s="79" t="e">
        <f>[1]!OBGET([1]!OBCALL("",$C$52,"getCorrelation",[1]!obMake("","int",$C$53),[1]!obMake("","int",C$10),[1]!obMake("","int",$B65)))</f>
        <v>#N/A</v>
      </c>
      <c r="D65" s="79" t="e">
        <f>[1]!OBGET([1]!OBCALL("",$C$52,"getCorrelation",[1]!obMake("","int",$C$53),[1]!obMake("","int",D$10),[1]!obMake("","int",$B65)))</f>
        <v>#N/A</v>
      </c>
      <c r="E65" s="79" t="e">
        <f>[1]!OBGET([1]!OBCALL("",$C$52,"getCorrelation",[1]!obMake("","int",$C$53),[1]!obMake("","int",E$10),[1]!obMake("","int",$B65)))</f>
        <v>#N/A</v>
      </c>
      <c r="F65" s="79" t="e">
        <f>[1]!OBGET([1]!OBCALL("",$C$52,"getCorrelation",[1]!obMake("","int",$C$53),[1]!obMake("","int",F$10),[1]!obMake("","int",$B65)))</f>
        <v>#N/A</v>
      </c>
      <c r="G65" s="79" t="e">
        <f>[1]!OBGET([1]!OBCALL("",$C$52,"getCorrelation",[1]!obMake("","int",$C$53),[1]!obMake("","int",G$10),[1]!obMake("","int",$B65)))</f>
        <v>#N/A</v>
      </c>
      <c r="H65" s="79" t="e">
        <f>[1]!OBGET([1]!OBCALL("",$C$52,"getCorrelation",[1]!obMake("","int",$C$53),[1]!obMake("","int",H$10),[1]!obMake("","int",$B65)))</f>
        <v>#N/A</v>
      </c>
      <c r="I65" s="79" t="e">
        <f>[1]!OBGET([1]!OBCALL("",$C$52,"getCorrelation",[1]!obMake("","int",$C$53),[1]!obMake("","int",I$10),[1]!obMake("","int",$B65)))</f>
        <v>#N/A</v>
      </c>
      <c r="J65" s="79" t="e">
        <f>[1]!OBGET([1]!OBCALL("",$C$52,"getCorrelation",[1]!obMake("","int",$C$53),[1]!obMake("","int",J$10),[1]!obMake("","int",$B65)))</f>
        <v>#N/A</v>
      </c>
      <c r="K65" s="79" t="e">
        <f>[1]!OBGET([1]!OBCALL("",$C$52,"getCorrelation",[1]!obMake("","int",$C$53),[1]!obMake("","int",K$10),[1]!obMake("","int",$B65)))</f>
        <v>#N/A</v>
      </c>
      <c r="L65" s="79" t="e">
        <f>[1]!OBGET([1]!OBCALL("",$C$52,"getCorrelation",[1]!obMake("","int",$C$53),[1]!obMake("","int",L$10),[1]!obMake("","int",$B65)))</f>
        <v>#N/A</v>
      </c>
      <c r="M65" s="79" t="e">
        <f>[1]!OBGET([1]!OBCALL("",$C$52,"getCorrelation",[1]!obMake("","int",$C$53),[1]!obMake("","int",M$10),[1]!obMake("","int",$B65)))</f>
        <v>#N/A</v>
      </c>
      <c r="N65" s="79" t="e">
        <f>[1]!OBGET([1]!OBCALL("",$C$52,"getCorrelation",[1]!obMake("","int",$C$53),[1]!obMake("","int",N$10),[1]!obMake("","int",$B65)))</f>
        <v>#N/A</v>
      </c>
      <c r="O65" s="79" t="e">
        <f>[1]!OBGET([1]!OBCALL("",$C$52,"getCorrelation",[1]!obMake("","int",$C$53),[1]!obMake("","int",O$10),[1]!obMake("","int",$B65)))</f>
        <v>#N/A</v>
      </c>
      <c r="P65" s="79" t="e">
        <f>[1]!OBGET([1]!OBCALL("",$C$52,"getCorrelation",[1]!obMake("","int",$C$53),[1]!obMake("","int",P$10),[1]!obMake("","int",$B65)))</f>
        <v>#N/A</v>
      </c>
      <c r="Q65" s="79" t="e">
        <f>[1]!OBGET([1]!OBCALL("",$C$52,"getCorrelation",[1]!obMake("","int",$C$53),[1]!obMake("","int",Q$10),[1]!obMake("","int",$B65)))</f>
        <v>#N/A</v>
      </c>
      <c r="R65" s="79" t="e">
        <f>[1]!OBGET([1]!OBCALL("",$C$52,"getCorrelation",[1]!obMake("","int",$C$53),[1]!obMake("","int",R$10),[1]!obMake("","int",$B65)))</f>
        <v>#N/A</v>
      </c>
      <c r="S65" s="79" t="e">
        <f>[1]!OBGET([1]!OBCALL("",$C$52,"getCorrelation",[1]!obMake("","int",$C$53),[1]!obMake("","int",S$10),[1]!obMake("","int",$B65)))</f>
        <v>#N/A</v>
      </c>
      <c r="T65" s="79" t="e">
        <f>[1]!OBGET([1]!OBCALL("",$C$52,"getCorrelation",[1]!obMake("","int",$C$53),[1]!obMake("","int",T$10),[1]!obMake("","int",$B65)))</f>
        <v>#N/A</v>
      </c>
      <c r="U65" s="79" t="e">
        <f>[1]!OBGET([1]!OBCALL("",$C$52,"getCorrelation",[1]!obMake("","int",$C$53),[1]!obMake("","int",U$10),[1]!obMake("","int",$B65)))</f>
        <v>#N/A</v>
      </c>
      <c r="V65" s="79" t="e">
        <f>[1]!OBGET([1]!OBCALL("",$C$52,"getCorrelation",[1]!obMake("","int",$C$53),[1]!obMake("","int",V$10),[1]!obMake("","int",$B65)))</f>
        <v>#N/A</v>
      </c>
      <c r="W65" s="79" t="e">
        <f>[1]!OBGET([1]!OBCALL("",$C$52,"getCorrelation",[1]!obMake("","int",$C$53),[1]!obMake("","int",W$10),[1]!obMake("","int",$B65)))</f>
        <v>#N/A</v>
      </c>
      <c r="X65" s="79" t="e">
        <f>[1]!OBGET([1]!OBCALL("",$C$52,"getCorrelation",[1]!obMake("","int",$C$53),[1]!obMake("","int",X$10),[1]!obMake("","int",$B65)))</f>
        <v>#N/A</v>
      </c>
      <c r="Y65" s="79" t="e">
        <f>[1]!OBGET([1]!OBCALL("",$C$52,"getCorrelation",[1]!obMake("","int",$C$53),[1]!obMake("","int",Y$10),[1]!obMake("","int",$B65)))</f>
        <v>#N/A</v>
      </c>
      <c r="Z65" s="79" t="e">
        <f>[1]!OBGET([1]!OBCALL("",$C$52,"getCorrelation",[1]!obMake("","int",$C$53),[1]!obMake("","int",Z$10),[1]!obMake("","int",$B65)))</f>
        <v>#N/A</v>
      </c>
      <c r="AA65" s="79" t="e">
        <f>[1]!OBGET([1]!OBCALL("",$C$52,"getCorrelation",[1]!obMake("","int",$C$53),[1]!obMake("","int",AA$10),[1]!obMake("","int",$B65)))</f>
        <v>#N/A</v>
      </c>
      <c r="AB65" s="79" t="e">
        <f>[1]!OBGET([1]!OBCALL("",$C$52,"getCorrelation",[1]!obMake("","int",$C$53),[1]!obMake("","int",AB$10),[1]!obMake("","int",$B65)))</f>
        <v>#N/A</v>
      </c>
      <c r="AC65" s="79" t="e">
        <f>[1]!OBGET([1]!OBCALL("",$C$52,"getCorrelation",[1]!obMake("","int",$C$53),[1]!obMake("","int",AC$10),[1]!obMake("","int",$B65)))</f>
        <v>#N/A</v>
      </c>
      <c r="AD65" s="79" t="e">
        <f>[1]!OBGET([1]!OBCALL("",$C$52,"getCorrelation",[1]!obMake("","int",$C$53),[1]!obMake("","int",AD$10),[1]!obMake("","int",$B65)))</f>
        <v>#N/A</v>
      </c>
      <c r="AE65" s="79" t="e">
        <f>[1]!OBGET([1]!OBCALL("",$C$52,"getCorrelation",[1]!obMake("","int",$C$53),[1]!obMake("","int",AE$10),[1]!obMake("","int",$B65)))</f>
        <v>#N/A</v>
      </c>
      <c r="AF65" s="79" t="e">
        <f>[1]!OBGET([1]!OBCALL("",$C$52,"getCorrelation",[1]!obMake("","int",$C$53),[1]!obMake("","int",AF$10),[1]!obMake("","int",$B65)))</f>
        <v>#N/A</v>
      </c>
      <c r="AG65" s="79" t="e">
        <f>[1]!OBGET([1]!OBCALL("",$C$52,"getCorrelation",[1]!obMake("","int",$C$53),[1]!obMake("","int",AG$10),[1]!obMake("","int",$B65)))</f>
        <v>#N/A</v>
      </c>
      <c r="AH65" s="79" t="e">
        <f>[1]!OBGET([1]!OBCALL("",$C$52,"getCorrelation",[1]!obMake("","int",$C$53),[1]!obMake("","int",AH$10),[1]!obMake("","int",$B65)))</f>
        <v>#N/A</v>
      </c>
      <c r="AI65" s="79" t="e">
        <f>[1]!OBGET([1]!OBCALL("",$C$52,"getCorrelation",[1]!obMake("","int",$C$53),[1]!obMake("","int",AI$10),[1]!obMake("","int",$B65)))</f>
        <v>#N/A</v>
      </c>
      <c r="AJ65" s="79" t="e">
        <f>[1]!OBGET([1]!OBCALL("",$C$52,"getCorrelation",[1]!obMake("","int",$C$53),[1]!obMake("","int",AJ$10),[1]!obMake("","int",$B65)))</f>
        <v>#N/A</v>
      </c>
      <c r="AK65" s="79" t="e">
        <f>[1]!OBGET([1]!OBCALL("",$C$52,"getCorrelation",[1]!obMake("","int",$C$53),[1]!obMake("","int",AK$10),[1]!obMake("","int",$B65)))</f>
        <v>#N/A</v>
      </c>
      <c r="AL65" s="79" t="e">
        <f>[1]!OBGET([1]!OBCALL("",$C$52,"getCorrelation",[1]!obMake("","int",$C$53),[1]!obMake("","int",AL$10),[1]!obMake("","int",$B65)))</f>
        <v>#N/A</v>
      </c>
      <c r="AM65" s="79" t="e">
        <f>[1]!OBGET([1]!OBCALL("",$C$52,"getCorrelation",[1]!obMake("","int",$C$53),[1]!obMake("","int",AM$10),[1]!obMake("","int",$B65)))</f>
        <v>#N/A</v>
      </c>
      <c r="AN65" s="79" t="e">
        <f>[1]!OBGET([1]!OBCALL("",$C$52,"getCorrelation",[1]!obMake("","int",$C$53),[1]!obMake("","int",AN$10),[1]!obMake("","int",$B65)))</f>
        <v>#N/A</v>
      </c>
      <c r="AO65" s="79" t="e">
        <f>[1]!OBGET([1]!OBCALL("",$C$52,"getCorrelation",[1]!obMake("","int",$C$53),[1]!obMake("","int",AO$10),[1]!obMake("","int",$B65)))</f>
        <v>#N/A</v>
      </c>
    </row>
    <row r="66" spans="2:41" ht="13.75" customHeight="1" x14ac:dyDescent="0.25">
      <c r="B66" s="34">
        <v>10</v>
      </c>
      <c r="C66" s="79" t="e">
        <f>[1]!OBGET([1]!OBCALL("",$C$52,"getCorrelation",[1]!obMake("","int",$C$53),[1]!obMake("","int",C$10),[1]!obMake("","int",$B66)))</f>
        <v>#N/A</v>
      </c>
      <c r="D66" s="79" t="e">
        <f>[1]!OBGET([1]!OBCALL("",$C$52,"getCorrelation",[1]!obMake("","int",$C$53),[1]!obMake("","int",D$10),[1]!obMake("","int",$B66)))</f>
        <v>#N/A</v>
      </c>
      <c r="E66" s="79" t="e">
        <f>[1]!OBGET([1]!OBCALL("",$C$52,"getCorrelation",[1]!obMake("","int",$C$53),[1]!obMake("","int",E$10),[1]!obMake("","int",$B66)))</f>
        <v>#N/A</v>
      </c>
      <c r="F66" s="79" t="e">
        <f>[1]!OBGET([1]!OBCALL("",$C$52,"getCorrelation",[1]!obMake("","int",$C$53),[1]!obMake("","int",F$10),[1]!obMake("","int",$B66)))</f>
        <v>#N/A</v>
      </c>
      <c r="G66" s="79" t="e">
        <f>[1]!OBGET([1]!OBCALL("",$C$52,"getCorrelation",[1]!obMake("","int",$C$53),[1]!obMake("","int",G$10),[1]!obMake("","int",$B66)))</f>
        <v>#N/A</v>
      </c>
      <c r="H66" s="79" t="e">
        <f>[1]!OBGET([1]!OBCALL("",$C$52,"getCorrelation",[1]!obMake("","int",$C$53),[1]!obMake("","int",H$10),[1]!obMake("","int",$B66)))</f>
        <v>#N/A</v>
      </c>
      <c r="I66" s="79" t="e">
        <f>[1]!OBGET([1]!OBCALL("",$C$52,"getCorrelation",[1]!obMake("","int",$C$53),[1]!obMake("","int",I$10),[1]!obMake("","int",$B66)))</f>
        <v>#N/A</v>
      </c>
      <c r="J66" s="79" t="e">
        <f>[1]!OBGET([1]!OBCALL("",$C$52,"getCorrelation",[1]!obMake("","int",$C$53),[1]!obMake("","int",J$10),[1]!obMake("","int",$B66)))</f>
        <v>#N/A</v>
      </c>
      <c r="K66" s="79" t="e">
        <f>[1]!OBGET([1]!OBCALL("",$C$52,"getCorrelation",[1]!obMake("","int",$C$53),[1]!obMake("","int",K$10),[1]!obMake("","int",$B66)))</f>
        <v>#N/A</v>
      </c>
      <c r="L66" s="79" t="e">
        <f>[1]!OBGET([1]!OBCALL("",$C$52,"getCorrelation",[1]!obMake("","int",$C$53),[1]!obMake("","int",L$10),[1]!obMake("","int",$B66)))</f>
        <v>#N/A</v>
      </c>
      <c r="M66" s="79" t="e">
        <f>[1]!OBGET([1]!OBCALL("",$C$52,"getCorrelation",[1]!obMake("","int",$C$53),[1]!obMake("","int",M$10),[1]!obMake("","int",$B66)))</f>
        <v>#N/A</v>
      </c>
      <c r="N66" s="79" t="e">
        <f>[1]!OBGET([1]!OBCALL("",$C$52,"getCorrelation",[1]!obMake("","int",$C$53),[1]!obMake("","int",N$10),[1]!obMake("","int",$B66)))</f>
        <v>#N/A</v>
      </c>
      <c r="O66" s="79" t="e">
        <f>[1]!OBGET([1]!OBCALL("",$C$52,"getCorrelation",[1]!obMake("","int",$C$53),[1]!obMake("","int",O$10),[1]!obMake("","int",$B66)))</f>
        <v>#N/A</v>
      </c>
      <c r="P66" s="79" t="e">
        <f>[1]!OBGET([1]!OBCALL("",$C$52,"getCorrelation",[1]!obMake("","int",$C$53),[1]!obMake("","int",P$10),[1]!obMake("","int",$B66)))</f>
        <v>#N/A</v>
      </c>
      <c r="Q66" s="79" t="e">
        <f>[1]!OBGET([1]!OBCALL("",$C$52,"getCorrelation",[1]!obMake("","int",$C$53),[1]!obMake("","int",Q$10),[1]!obMake("","int",$B66)))</f>
        <v>#N/A</v>
      </c>
      <c r="R66" s="79" t="e">
        <f>[1]!OBGET([1]!OBCALL("",$C$52,"getCorrelation",[1]!obMake("","int",$C$53),[1]!obMake("","int",R$10),[1]!obMake("","int",$B66)))</f>
        <v>#N/A</v>
      </c>
      <c r="S66" s="79" t="e">
        <f>[1]!OBGET([1]!OBCALL("",$C$52,"getCorrelation",[1]!obMake("","int",$C$53),[1]!obMake("","int",S$10),[1]!obMake("","int",$B66)))</f>
        <v>#N/A</v>
      </c>
      <c r="T66" s="79" t="e">
        <f>[1]!OBGET([1]!OBCALL("",$C$52,"getCorrelation",[1]!obMake("","int",$C$53),[1]!obMake("","int",T$10),[1]!obMake("","int",$B66)))</f>
        <v>#N/A</v>
      </c>
      <c r="U66" s="79" t="e">
        <f>[1]!OBGET([1]!OBCALL("",$C$52,"getCorrelation",[1]!obMake("","int",$C$53),[1]!obMake("","int",U$10),[1]!obMake("","int",$B66)))</f>
        <v>#N/A</v>
      </c>
      <c r="V66" s="79" t="e">
        <f>[1]!OBGET([1]!OBCALL("",$C$52,"getCorrelation",[1]!obMake("","int",$C$53),[1]!obMake("","int",V$10),[1]!obMake("","int",$B66)))</f>
        <v>#N/A</v>
      </c>
      <c r="W66" s="79" t="e">
        <f>[1]!OBGET([1]!OBCALL("",$C$52,"getCorrelation",[1]!obMake("","int",$C$53),[1]!obMake("","int",W$10),[1]!obMake("","int",$B66)))</f>
        <v>#N/A</v>
      </c>
      <c r="X66" s="79" t="e">
        <f>[1]!OBGET([1]!OBCALL("",$C$52,"getCorrelation",[1]!obMake("","int",$C$53),[1]!obMake("","int",X$10),[1]!obMake("","int",$B66)))</f>
        <v>#N/A</v>
      </c>
      <c r="Y66" s="79" t="e">
        <f>[1]!OBGET([1]!OBCALL("",$C$52,"getCorrelation",[1]!obMake("","int",$C$53),[1]!obMake("","int",Y$10),[1]!obMake("","int",$B66)))</f>
        <v>#N/A</v>
      </c>
      <c r="Z66" s="79" t="e">
        <f>[1]!OBGET([1]!OBCALL("",$C$52,"getCorrelation",[1]!obMake("","int",$C$53),[1]!obMake("","int",Z$10),[1]!obMake("","int",$B66)))</f>
        <v>#N/A</v>
      </c>
      <c r="AA66" s="79" t="e">
        <f>[1]!OBGET([1]!OBCALL("",$C$52,"getCorrelation",[1]!obMake("","int",$C$53),[1]!obMake("","int",AA$10),[1]!obMake("","int",$B66)))</f>
        <v>#N/A</v>
      </c>
      <c r="AB66" s="79" t="e">
        <f>[1]!OBGET([1]!OBCALL("",$C$52,"getCorrelation",[1]!obMake("","int",$C$53),[1]!obMake("","int",AB$10),[1]!obMake("","int",$B66)))</f>
        <v>#N/A</v>
      </c>
      <c r="AC66" s="79" t="e">
        <f>[1]!OBGET([1]!OBCALL("",$C$52,"getCorrelation",[1]!obMake("","int",$C$53),[1]!obMake("","int",AC$10),[1]!obMake("","int",$B66)))</f>
        <v>#N/A</v>
      </c>
      <c r="AD66" s="79" t="e">
        <f>[1]!OBGET([1]!OBCALL("",$C$52,"getCorrelation",[1]!obMake("","int",$C$53),[1]!obMake("","int",AD$10),[1]!obMake("","int",$B66)))</f>
        <v>#N/A</v>
      </c>
      <c r="AE66" s="79" t="e">
        <f>[1]!OBGET([1]!OBCALL("",$C$52,"getCorrelation",[1]!obMake("","int",$C$53),[1]!obMake("","int",AE$10),[1]!obMake("","int",$B66)))</f>
        <v>#N/A</v>
      </c>
      <c r="AF66" s="79" t="e">
        <f>[1]!OBGET([1]!OBCALL("",$C$52,"getCorrelation",[1]!obMake("","int",$C$53),[1]!obMake("","int",AF$10),[1]!obMake("","int",$B66)))</f>
        <v>#N/A</v>
      </c>
      <c r="AG66" s="79" t="e">
        <f>[1]!OBGET([1]!OBCALL("",$C$52,"getCorrelation",[1]!obMake("","int",$C$53),[1]!obMake("","int",AG$10),[1]!obMake("","int",$B66)))</f>
        <v>#N/A</v>
      </c>
      <c r="AH66" s="79" t="e">
        <f>[1]!OBGET([1]!OBCALL("",$C$52,"getCorrelation",[1]!obMake("","int",$C$53),[1]!obMake("","int",AH$10),[1]!obMake("","int",$B66)))</f>
        <v>#N/A</v>
      </c>
      <c r="AI66" s="79" t="e">
        <f>[1]!OBGET([1]!OBCALL("",$C$52,"getCorrelation",[1]!obMake("","int",$C$53),[1]!obMake("","int",AI$10),[1]!obMake("","int",$B66)))</f>
        <v>#N/A</v>
      </c>
      <c r="AJ66" s="79" t="e">
        <f>[1]!OBGET([1]!OBCALL("",$C$52,"getCorrelation",[1]!obMake("","int",$C$53),[1]!obMake("","int",AJ$10),[1]!obMake("","int",$B66)))</f>
        <v>#N/A</v>
      </c>
      <c r="AK66" s="79" t="e">
        <f>[1]!OBGET([1]!OBCALL("",$C$52,"getCorrelation",[1]!obMake("","int",$C$53),[1]!obMake("","int",AK$10),[1]!obMake("","int",$B66)))</f>
        <v>#N/A</v>
      </c>
      <c r="AL66" s="79" t="e">
        <f>[1]!OBGET([1]!OBCALL("",$C$52,"getCorrelation",[1]!obMake("","int",$C$53),[1]!obMake("","int",AL$10),[1]!obMake("","int",$B66)))</f>
        <v>#N/A</v>
      </c>
      <c r="AM66" s="79" t="e">
        <f>[1]!OBGET([1]!OBCALL("",$C$52,"getCorrelation",[1]!obMake("","int",$C$53),[1]!obMake("","int",AM$10),[1]!obMake("","int",$B66)))</f>
        <v>#N/A</v>
      </c>
      <c r="AN66" s="79" t="e">
        <f>[1]!OBGET([1]!OBCALL("",$C$52,"getCorrelation",[1]!obMake("","int",$C$53),[1]!obMake("","int",AN$10),[1]!obMake("","int",$B66)))</f>
        <v>#N/A</v>
      </c>
      <c r="AO66" s="79" t="e">
        <f>[1]!OBGET([1]!OBCALL("",$C$52,"getCorrelation",[1]!obMake("","int",$C$53),[1]!obMake("","int",AO$10),[1]!obMake("","int",$B66)))</f>
        <v>#N/A</v>
      </c>
    </row>
    <row r="67" spans="2:41" ht="13.75" customHeight="1" x14ac:dyDescent="0.25">
      <c r="B67" s="34">
        <v>11</v>
      </c>
      <c r="C67" s="79" t="e">
        <f>[1]!OBGET([1]!OBCALL("",$C$52,"getCorrelation",[1]!obMake("","int",$C$53),[1]!obMake("","int",C$10),[1]!obMake("","int",$B67)))</f>
        <v>#N/A</v>
      </c>
      <c r="D67" s="79" t="e">
        <f>[1]!OBGET([1]!OBCALL("",$C$52,"getCorrelation",[1]!obMake("","int",$C$53),[1]!obMake("","int",D$10),[1]!obMake("","int",$B67)))</f>
        <v>#N/A</v>
      </c>
      <c r="E67" s="79" t="e">
        <f>[1]!OBGET([1]!OBCALL("",$C$52,"getCorrelation",[1]!obMake("","int",$C$53),[1]!obMake("","int",E$10),[1]!obMake("","int",$B67)))</f>
        <v>#N/A</v>
      </c>
      <c r="F67" s="79" t="e">
        <f>[1]!OBGET([1]!OBCALL("",$C$52,"getCorrelation",[1]!obMake("","int",$C$53),[1]!obMake("","int",F$10),[1]!obMake("","int",$B67)))</f>
        <v>#N/A</v>
      </c>
      <c r="G67" s="79" t="e">
        <f>[1]!OBGET([1]!OBCALL("",$C$52,"getCorrelation",[1]!obMake("","int",$C$53),[1]!obMake("","int",G$10),[1]!obMake("","int",$B67)))</f>
        <v>#N/A</v>
      </c>
      <c r="H67" s="79" t="e">
        <f>[1]!OBGET([1]!OBCALL("",$C$52,"getCorrelation",[1]!obMake("","int",$C$53),[1]!obMake("","int",H$10),[1]!obMake("","int",$B67)))</f>
        <v>#N/A</v>
      </c>
      <c r="I67" s="79" t="e">
        <f>[1]!OBGET([1]!OBCALL("",$C$52,"getCorrelation",[1]!obMake("","int",$C$53),[1]!obMake("","int",I$10),[1]!obMake("","int",$B67)))</f>
        <v>#N/A</v>
      </c>
      <c r="J67" s="79" t="e">
        <f>[1]!OBGET([1]!OBCALL("",$C$52,"getCorrelation",[1]!obMake("","int",$C$53),[1]!obMake("","int",J$10),[1]!obMake("","int",$B67)))</f>
        <v>#N/A</v>
      </c>
      <c r="K67" s="79" t="e">
        <f>[1]!OBGET([1]!OBCALL("",$C$52,"getCorrelation",[1]!obMake("","int",$C$53),[1]!obMake("","int",K$10),[1]!obMake("","int",$B67)))</f>
        <v>#N/A</v>
      </c>
      <c r="L67" s="79" t="e">
        <f>[1]!OBGET([1]!OBCALL("",$C$52,"getCorrelation",[1]!obMake("","int",$C$53),[1]!obMake("","int",L$10),[1]!obMake("","int",$B67)))</f>
        <v>#N/A</v>
      </c>
      <c r="M67" s="79" t="e">
        <f>[1]!OBGET([1]!OBCALL("",$C$52,"getCorrelation",[1]!obMake("","int",$C$53),[1]!obMake("","int",M$10),[1]!obMake("","int",$B67)))</f>
        <v>#N/A</v>
      </c>
      <c r="N67" s="79" t="e">
        <f>[1]!OBGET([1]!OBCALL("",$C$52,"getCorrelation",[1]!obMake("","int",$C$53),[1]!obMake("","int",N$10),[1]!obMake("","int",$B67)))</f>
        <v>#N/A</v>
      </c>
      <c r="O67" s="79" t="e">
        <f>[1]!OBGET([1]!OBCALL("",$C$52,"getCorrelation",[1]!obMake("","int",$C$53),[1]!obMake("","int",O$10),[1]!obMake("","int",$B67)))</f>
        <v>#N/A</v>
      </c>
      <c r="P67" s="79" t="e">
        <f>[1]!OBGET([1]!OBCALL("",$C$52,"getCorrelation",[1]!obMake("","int",$C$53),[1]!obMake("","int",P$10),[1]!obMake("","int",$B67)))</f>
        <v>#N/A</v>
      </c>
      <c r="Q67" s="79" t="e">
        <f>[1]!OBGET([1]!OBCALL("",$C$52,"getCorrelation",[1]!obMake("","int",$C$53),[1]!obMake("","int",Q$10),[1]!obMake("","int",$B67)))</f>
        <v>#N/A</v>
      </c>
      <c r="R67" s="79" t="e">
        <f>[1]!OBGET([1]!OBCALL("",$C$52,"getCorrelation",[1]!obMake("","int",$C$53),[1]!obMake("","int",R$10),[1]!obMake("","int",$B67)))</f>
        <v>#N/A</v>
      </c>
      <c r="S67" s="79" t="e">
        <f>[1]!OBGET([1]!OBCALL("",$C$52,"getCorrelation",[1]!obMake("","int",$C$53),[1]!obMake("","int",S$10),[1]!obMake("","int",$B67)))</f>
        <v>#N/A</v>
      </c>
      <c r="T67" s="79" t="e">
        <f>[1]!OBGET([1]!OBCALL("",$C$52,"getCorrelation",[1]!obMake("","int",$C$53),[1]!obMake("","int",T$10),[1]!obMake("","int",$B67)))</f>
        <v>#N/A</v>
      </c>
      <c r="U67" s="79" t="e">
        <f>[1]!OBGET([1]!OBCALL("",$C$52,"getCorrelation",[1]!obMake("","int",$C$53),[1]!obMake("","int",U$10),[1]!obMake("","int",$B67)))</f>
        <v>#N/A</v>
      </c>
      <c r="V67" s="79" t="e">
        <f>[1]!OBGET([1]!OBCALL("",$C$52,"getCorrelation",[1]!obMake("","int",$C$53),[1]!obMake("","int",V$10),[1]!obMake("","int",$B67)))</f>
        <v>#N/A</v>
      </c>
      <c r="W67" s="79" t="e">
        <f>[1]!OBGET([1]!OBCALL("",$C$52,"getCorrelation",[1]!obMake("","int",$C$53),[1]!obMake("","int",W$10),[1]!obMake("","int",$B67)))</f>
        <v>#N/A</v>
      </c>
      <c r="X67" s="79" t="e">
        <f>[1]!OBGET([1]!OBCALL("",$C$52,"getCorrelation",[1]!obMake("","int",$C$53),[1]!obMake("","int",X$10),[1]!obMake("","int",$B67)))</f>
        <v>#N/A</v>
      </c>
      <c r="Y67" s="79" t="e">
        <f>[1]!OBGET([1]!OBCALL("",$C$52,"getCorrelation",[1]!obMake("","int",$C$53),[1]!obMake("","int",Y$10),[1]!obMake("","int",$B67)))</f>
        <v>#N/A</v>
      </c>
      <c r="Z67" s="79" t="e">
        <f>[1]!OBGET([1]!OBCALL("",$C$52,"getCorrelation",[1]!obMake("","int",$C$53),[1]!obMake("","int",Z$10),[1]!obMake("","int",$B67)))</f>
        <v>#N/A</v>
      </c>
      <c r="AA67" s="79" t="e">
        <f>[1]!OBGET([1]!OBCALL("",$C$52,"getCorrelation",[1]!obMake("","int",$C$53),[1]!obMake("","int",AA$10),[1]!obMake("","int",$B67)))</f>
        <v>#N/A</v>
      </c>
      <c r="AB67" s="79" t="e">
        <f>[1]!OBGET([1]!OBCALL("",$C$52,"getCorrelation",[1]!obMake("","int",$C$53),[1]!obMake("","int",AB$10),[1]!obMake("","int",$B67)))</f>
        <v>#N/A</v>
      </c>
      <c r="AC67" s="79" t="e">
        <f>[1]!OBGET([1]!OBCALL("",$C$52,"getCorrelation",[1]!obMake("","int",$C$53),[1]!obMake("","int",AC$10),[1]!obMake("","int",$B67)))</f>
        <v>#N/A</v>
      </c>
      <c r="AD67" s="79" t="e">
        <f>[1]!OBGET([1]!OBCALL("",$C$52,"getCorrelation",[1]!obMake("","int",$C$53),[1]!obMake("","int",AD$10),[1]!obMake("","int",$B67)))</f>
        <v>#N/A</v>
      </c>
      <c r="AE67" s="79" t="e">
        <f>[1]!OBGET([1]!OBCALL("",$C$52,"getCorrelation",[1]!obMake("","int",$C$53),[1]!obMake("","int",AE$10),[1]!obMake("","int",$B67)))</f>
        <v>#N/A</v>
      </c>
      <c r="AF67" s="79" t="e">
        <f>[1]!OBGET([1]!OBCALL("",$C$52,"getCorrelation",[1]!obMake("","int",$C$53),[1]!obMake("","int",AF$10),[1]!obMake("","int",$B67)))</f>
        <v>#N/A</v>
      </c>
      <c r="AG67" s="79" t="e">
        <f>[1]!OBGET([1]!OBCALL("",$C$52,"getCorrelation",[1]!obMake("","int",$C$53),[1]!obMake("","int",AG$10),[1]!obMake("","int",$B67)))</f>
        <v>#N/A</v>
      </c>
      <c r="AH67" s="79" t="e">
        <f>[1]!OBGET([1]!OBCALL("",$C$52,"getCorrelation",[1]!obMake("","int",$C$53),[1]!obMake("","int",AH$10),[1]!obMake("","int",$B67)))</f>
        <v>#N/A</v>
      </c>
      <c r="AI67" s="79" t="e">
        <f>[1]!OBGET([1]!OBCALL("",$C$52,"getCorrelation",[1]!obMake("","int",$C$53),[1]!obMake("","int",AI$10),[1]!obMake("","int",$B67)))</f>
        <v>#N/A</v>
      </c>
      <c r="AJ67" s="79" t="e">
        <f>[1]!OBGET([1]!OBCALL("",$C$52,"getCorrelation",[1]!obMake("","int",$C$53),[1]!obMake("","int",AJ$10),[1]!obMake("","int",$B67)))</f>
        <v>#N/A</v>
      </c>
      <c r="AK67" s="79" t="e">
        <f>[1]!OBGET([1]!OBCALL("",$C$52,"getCorrelation",[1]!obMake("","int",$C$53),[1]!obMake("","int",AK$10),[1]!obMake("","int",$B67)))</f>
        <v>#N/A</v>
      </c>
      <c r="AL67" s="79" t="e">
        <f>[1]!OBGET([1]!OBCALL("",$C$52,"getCorrelation",[1]!obMake("","int",$C$53),[1]!obMake("","int",AL$10),[1]!obMake("","int",$B67)))</f>
        <v>#N/A</v>
      </c>
      <c r="AM67" s="79" t="e">
        <f>[1]!OBGET([1]!OBCALL("",$C$52,"getCorrelation",[1]!obMake("","int",$C$53),[1]!obMake("","int",AM$10),[1]!obMake("","int",$B67)))</f>
        <v>#N/A</v>
      </c>
      <c r="AN67" s="79" t="e">
        <f>[1]!OBGET([1]!OBCALL("",$C$52,"getCorrelation",[1]!obMake("","int",$C$53),[1]!obMake("","int",AN$10),[1]!obMake("","int",$B67)))</f>
        <v>#N/A</v>
      </c>
      <c r="AO67" s="79" t="e">
        <f>[1]!OBGET([1]!OBCALL("",$C$52,"getCorrelation",[1]!obMake("","int",$C$53),[1]!obMake("","int",AO$10),[1]!obMake("","int",$B67)))</f>
        <v>#N/A</v>
      </c>
    </row>
    <row r="68" spans="2:41" ht="13.75" customHeight="1" x14ac:dyDescent="0.25">
      <c r="B68" s="34">
        <v>12</v>
      </c>
      <c r="C68" s="79" t="e">
        <f>[1]!OBGET([1]!OBCALL("",$C$52,"getCorrelation",[1]!obMake("","int",$C$53),[1]!obMake("","int",C$10),[1]!obMake("","int",$B68)))</f>
        <v>#N/A</v>
      </c>
      <c r="D68" s="79" t="e">
        <f>[1]!OBGET([1]!OBCALL("",$C$52,"getCorrelation",[1]!obMake("","int",$C$53),[1]!obMake("","int",D$10),[1]!obMake("","int",$B68)))</f>
        <v>#N/A</v>
      </c>
      <c r="E68" s="79" t="e">
        <f>[1]!OBGET([1]!OBCALL("",$C$52,"getCorrelation",[1]!obMake("","int",$C$53),[1]!obMake("","int",E$10),[1]!obMake("","int",$B68)))</f>
        <v>#N/A</v>
      </c>
      <c r="F68" s="79" t="e">
        <f>[1]!OBGET([1]!OBCALL("",$C$52,"getCorrelation",[1]!obMake("","int",$C$53),[1]!obMake("","int",F$10),[1]!obMake("","int",$B68)))</f>
        <v>#N/A</v>
      </c>
      <c r="G68" s="79" t="e">
        <f>[1]!OBGET([1]!OBCALL("",$C$52,"getCorrelation",[1]!obMake("","int",$C$53),[1]!obMake("","int",G$10),[1]!obMake("","int",$B68)))</f>
        <v>#N/A</v>
      </c>
      <c r="H68" s="79" t="e">
        <f>[1]!OBGET([1]!OBCALL("",$C$52,"getCorrelation",[1]!obMake("","int",$C$53),[1]!obMake("","int",H$10),[1]!obMake("","int",$B68)))</f>
        <v>#N/A</v>
      </c>
      <c r="I68" s="79" t="e">
        <f>[1]!OBGET([1]!OBCALL("",$C$52,"getCorrelation",[1]!obMake("","int",$C$53),[1]!obMake("","int",I$10),[1]!obMake("","int",$B68)))</f>
        <v>#N/A</v>
      </c>
      <c r="J68" s="79" t="e">
        <f>[1]!OBGET([1]!OBCALL("",$C$52,"getCorrelation",[1]!obMake("","int",$C$53),[1]!obMake("","int",J$10),[1]!obMake("","int",$B68)))</f>
        <v>#N/A</v>
      </c>
      <c r="K68" s="79" t="e">
        <f>[1]!OBGET([1]!OBCALL("",$C$52,"getCorrelation",[1]!obMake("","int",$C$53),[1]!obMake("","int",K$10),[1]!obMake("","int",$B68)))</f>
        <v>#N/A</v>
      </c>
      <c r="L68" s="79" t="e">
        <f>[1]!OBGET([1]!OBCALL("",$C$52,"getCorrelation",[1]!obMake("","int",$C$53),[1]!obMake("","int",L$10),[1]!obMake("","int",$B68)))</f>
        <v>#N/A</v>
      </c>
      <c r="M68" s="79" t="e">
        <f>[1]!OBGET([1]!OBCALL("",$C$52,"getCorrelation",[1]!obMake("","int",$C$53),[1]!obMake("","int",M$10),[1]!obMake("","int",$B68)))</f>
        <v>#N/A</v>
      </c>
      <c r="N68" s="79" t="e">
        <f>[1]!OBGET([1]!OBCALL("",$C$52,"getCorrelation",[1]!obMake("","int",$C$53),[1]!obMake("","int",N$10),[1]!obMake("","int",$B68)))</f>
        <v>#N/A</v>
      </c>
      <c r="O68" s="79" t="e">
        <f>[1]!OBGET([1]!OBCALL("",$C$52,"getCorrelation",[1]!obMake("","int",$C$53),[1]!obMake("","int",O$10),[1]!obMake("","int",$B68)))</f>
        <v>#N/A</v>
      </c>
      <c r="P68" s="79" t="e">
        <f>[1]!OBGET([1]!OBCALL("",$C$52,"getCorrelation",[1]!obMake("","int",$C$53),[1]!obMake("","int",P$10),[1]!obMake("","int",$B68)))</f>
        <v>#N/A</v>
      </c>
      <c r="Q68" s="79" t="e">
        <f>[1]!OBGET([1]!OBCALL("",$C$52,"getCorrelation",[1]!obMake("","int",$C$53),[1]!obMake("","int",Q$10),[1]!obMake("","int",$B68)))</f>
        <v>#N/A</v>
      </c>
      <c r="R68" s="79" t="e">
        <f>[1]!OBGET([1]!OBCALL("",$C$52,"getCorrelation",[1]!obMake("","int",$C$53),[1]!obMake("","int",R$10),[1]!obMake("","int",$B68)))</f>
        <v>#N/A</v>
      </c>
      <c r="S68" s="79" t="e">
        <f>[1]!OBGET([1]!OBCALL("",$C$52,"getCorrelation",[1]!obMake("","int",$C$53),[1]!obMake("","int",S$10),[1]!obMake("","int",$B68)))</f>
        <v>#N/A</v>
      </c>
      <c r="T68" s="79" t="e">
        <f>[1]!OBGET([1]!OBCALL("",$C$52,"getCorrelation",[1]!obMake("","int",$C$53),[1]!obMake("","int",T$10),[1]!obMake("","int",$B68)))</f>
        <v>#N/A</v>
      </c>
      <c r="U68" s="79" t="e">
        <f>[1]!OBGET([1]!OBCALL("",$C$52,"getCorrelation",[1]!obMake("","int",$C$53),[1]!obMake("","int",U$10),[1]!obMake("","int",$B68)))</f>
        <v>#N/A</v>
      </c>
      <c r="V68" s="79" t="e">
        <f>[1]!OBGET([1]!OBCALL("",$C$52,"getCorrelation",[1]!obMake("","int",$C$53),[1]!obMake("","int",V$10),[1]!obMake("","int",$B68)))</f>
        <v>#N/A</v>
      </c>
      <c r="W68" s="79" t="e">
        <f>[1]!OBGET([1]!OBCALL("",$C$52,"getCorrelation",[1]!obMake("","int",$C$53),[1]!obMake("","int",W$10),[1]!obMake("","int",$B68)))</f>
        <v>#N/A</v>
      </c>
      <c r="X68" s="79" t="e">
        <f>[1]!OBGET([1]!OBCALL("",$C$52,"getCorrelation",[1]!obMake("","int",$C$53),[1]!obMake("","int",X$10),[1]!obMake("","int",$B68)))</f>
        <v>#N/A</v>
      </c>
      <c r="Y68" s="79" t="e">
        <f>[1]!OBGET([1]!OBCALL("",$C$52,"getCorrelation",[1]!obMake("","int",$C$53),[1]!obMake("","int",Y$10),[1]!obMake("","int",$B68)))</f>
        <v>#N/A</v>
      </c>
      <c r="Z68" s="79" t="e">
        <f>[1]!OBGET([1]!OBCALL("",$C$52,"getCorrelation",[1]!obMake("","int",$C$53),[1]!obMake("","int",Z$10),[1]!obMake("","int",$B68)))</f>
        <v>#N/A</v>
      </c>
      <c r="AA68" s="79" t="e">
        <f>[1]!OBGET([1]!OBCALL("",$C$52,"getCorrelation",[1]!obMake("","int",$C$53),[1]!obMake("","int",AA$10),[1]!obMake("","int",$B68)))</f>
        <v>#N/A</v>
      </c>
      <c r="AB68" s="79" t="e">
        <f>[1]!OBGET([1]!OBCALL("",$C$52,"getCorrelation",[1]!obMake("","int",$C$53),[1]!obMake("","int",AB$10),[1]!obMake("","int",$B68)))</f>
        <v>#N/A</v>
      </c>
      <c r="AC68" s="79" t="e">
        <f>[1]!OBGET([1]!OBCALL("",$C$52,"getCorrelation",[1]!obMake("","int",$C$53),[1]!obMake("","int",AC$10),[1]!obMake("","int",$B68)))</f>
        <v>#N/A</v>
      </c>
      <c r="AD68" s="79" t="e">
        <f>[1]!OBGET([1]!OBCALL("",$C$52,"getCorrelation",[1]!obMake("","int",$C$53),[1]!obMake("","int",AD$10),[1]!obMake("","int",$B68)))</f>
        <v>#N/A</v>
      </c>
      <c r="AE68" s="79" t="e">
        <f>[1]!OBGET([1]!OBCALL("",$C$52,"getCorrelation",[1]!obMake("","int",$C$53),[1]!obMake("","int",AE$10),[1]!obMake("","int",$B68)))</f>
        <v>#N/A</v>
      </c>
      <c r="AF68" s="79" t="e">
        <f>[1]!OBGET([1]!OBCALL("",$C$52,"getCorrelation",[1]!obMake("","int",$C$53),[1]!obMake("","int",AF$10),[1]!obMake("","int",$B68)))</f>
        <v>#N/A</v>
      </c>
      <c r="AG68" s="79" t="e">
        <f>[1]!OBGET([1]!OBCALL("",$C$52,"getCorrelation",[1]!obMake("","int",$C$53),[1]!obMake("","int",AG$10),[1]!obMake("","int",$B68)))</f>
        <v>#N/A</v>
      </c>
      <c r="AH68" s="79" t="e">
        <f>[1]!OBGET([1]!OBCALL("",$C$52,"getCorrelation",[1]!obMake("","int",$C$53),[1]!obMake("","int",AH$10),[1]!obMake("","int",$B68)))</f>
        <v>#N/A</v>
      </c>
      <c r="AI68" s="79" t="e">
        <f>[1]!OBGET([1]!OBCALL("",$C$52,"getCorrelation",[1]!obMake("","int",$C$53),[1]!obMake("","int",AI$10),[1]!obMake("","int",$B68)))</f>
        <v>#N/A</v>
      </c>
      <c r="AJ68" s="79" t="e">
        <f>[1]!OBGET([1]!OBCALL("",$C$52,"getCorrelation",[1]!obMake("","int",$C$53),[1]!obMake("","int",AJ$10),[1]!obMake("","int",$B68)))</f>
        <v>#N/A</v>
      </c>
      <c r="AK68" s="79" t="e">
        <f>[1]!OBGET([1]!OBCALL("",$C$52,"getCorrelation",[1]!obMake("","int",$C$53),[1]!obMake("","int",AK$10),[1]!obMake("","int",$B68)))</f>
        <v>#N/A</v>
      </c>
      <c r="AL68" s="79" t="e">
        <f>[1]!OBGET([1]!OBCALL("",$C$52,"getCorrelation",[1]!obMake("","int",$C$53),[1]!obMake("","int",AL$10),[1]!obMake("","int",$B68)))</f>
        <v>#N/A</v>
      </c>
      <c r="AM68" s="79" t="e">
        <f>[1]!OBGET([1]!OBCALL("",$C$52,"getCorrelation",[1]!obMake("","int",$C$53),[1]!obMake("","int",AM$10),[1]!obMake("","int",$B68)))</f>
        <v>#N/A</v>
      </c>
      <c r="AN68" s="79" t="e">
        <f>[1]!OBGET([1]!OBCALL("",$C$52,"getCorrelation",[1]!obMake("","int",$C$53),[1]!obMake("","int",AN$10),[1]!obMake("","int",$B68)))</f>
        <v>#N/A</v>
      </c>
      <c r="AO68" s="79" t="e">
        <f>[1]!OBGET([1]!OBCALL("",$C$52,"getCorrelation",[1]!obMake("","int",$C$53),[1]!obMake("","int",AO$10),[1]!obMake("","int",$B68)))</f>
        <v>#N/A</v>
      </c>
    </row>
    <row r="69" spans="2:41" ht="13.75" customHeight="1" x14ac:dyDescent="0.25">
      <c r="B69" s="34">
        <v>13</v>
      </c>
      <c r="C69" s="79" t="e">
        <f>[1]!OBGET([1]!OBCALL("",$C$52,"getCorrelation",[1]!obMake("","int",$C$53),[1]!obMake("","int",C$10),[1]!obMake("","int",$B69)))</f>
        <v>#N/A</v>
      </c>
      <c r="D69" s="79" t="e">
        <f>[1]!OBGET([1]!OBCALL("",$C$52,"getCorrelation",[1]!obMake("","int",$C$53),[1]!obMake("","int",D$10),[1]!obMake("","int",$B69)))</f>
        <v>#N/A</v>
      </c>
      <c r="E69" s="79" t="e">
        <f>[1]!OBGET([1]!OBCALL("",$C$52,"getCorrelation",[1]!obMake("","int",$C$53),[1]!obMake("","int",E$10),[1]!obMake("","int",$B69)))</f>
        <v>#N/A</v>
      </c>
      <c r="F69" s="79" t="e">
        <f>[1]!OBGET([1]!OBCALL("",$C$52,"getCorrelation",[1]!obMake("","int",$C$53),[1]!obMake("","int",F$10),[1]!obMake("","int",$B69)))</f>
        <v>#N/A</v>
      </c>
      <c r="G69" s="79" t="e">
        <f>[1]!OBGET([1]!OBCALL("",$C$52,"getCorrelation",[1]!obMake("","int",$C$53),[1]!obMake("","int",G$10),[1]!obMake("","int",$B69)))</f>
        <v>#N/A</v>
      </c>
      <c r="H69" s="79" t="e">
        <f>[1]!OBGET([1]!OBCALL("",$C$52,"getCorrelation",[1]!obMake("","int",$C$53),[1]!obMake("","int",H$10),[1]!obMake("","int",$B69)))</f>
        <v>#N/A</v>
      </c>
      <c r="I69" s="79" t="e">
        <f>[1]!OBGET([1]!OBCALL("",$C$52,"getCorrelation",[1]!obMake("","int",$C$53),[1]!obMake("","int",I$10),[1]!obMake("","int",$B69)))</f>
        <v>#N/A</v>
      </c>
      <c r="J69" s="79" t="e">
        <f>[1]!OBGET([1]!OBCALL("",$C$52,"getCorrelation",[1]!obMake("","int",$C$53),[1]!obMake("","int",J$10),[1]!obMake("","int",$B69)))</f>
        <v>#N/A</v>
      </c>
      <c r="K69" s="79" t="e">
        <f>[1]!OBGET([1]!OBCALL("",$C$52,"getCorrelation",[1]!obMake("","int",$C$53),[1]!obMake("","int",K$10),[1]!obMake("","int",$B69)))</f>
        <v>#N/A</v>
      </c>
      <c r="L69" s="79" t="e">
        <f>[1]!OBGET([1]!OBCALL("",$C$52,"getCorrelation",[1]!obMake("","int",$C$53),[1]!obMake("","int",L$10),[1]!obMake("","int",$B69)))</f>
        <v>#N/A</v>
      </c>
      <c r="M69" s="79" t="e">
        <f>[1]!OBGET([1]!OBCALL("",$C$52,"getCorrelation",[1]!obMake("","int",$C$53),[1]!obMake("","int",M$10),[1]!obMake("","int",$B69)))</f>
        <v>#N/A</v>
      </c>
      <c r="N69" s="79" t="e">
        <f>[1]!OBGET([1]!OBCALL("",$C$52,"getCorrelation",[1]!obMake("","int",$C$53),[1]!obMake("","int",N$10),[1]!obMake("","int",$B69)))</f>
        <v>#N/A</v>
      </c>
      <c r="O69" s="79" t="e">
        <f>[1]!OBGET([1]!OBCALL("",$C$52,"getCorrelation",[1]!obMake("","int",$C$53),[1]!obMake("","int",O$10),[1]!obMake("","int",$B69)))</f>
        <v>#N/A</v>
      </c>
      <c r="P69" s="79" t="e">
        <f>[1]!OBGET([1]!OBCALL("",$C$52,"getCorrelation",[1]!obMake("","int",$C$53),[1]!obMake("","int",P$10),[1]!obMake("","int",$B69)))</f>
        <v>#N/A</v>
      </c>
      <c r="Q69" s="79" t="e">
        <f>[1]!OBGET([1]!OBCALL("",$C$52,"getCorrelation",[1]!obMake("","int",$C$53),[1]!obMake("","int",Q$10),[1]!obMake("","int",$B69)))</f>
        <v>#N/A</v>
      </c>
      <c r="R69" s="79" t="e">
        <f>[1]!OBGET([1]!OBCALL("",$C$52,"getCorrelation",[1]!obMake("","int",$C$53),[1]!obMake("","int",R$10),[1]!obMake("","int",$B69)))</f>
        <v>#N/A</v>
      </c>
      <c r="S69" s="79" t="e">
        <f>[1]!OBGET([1]!OBCALL("",$C$52,"getCorrelation",[1]!obMake("","int",$C$53),[1]!obMake("","int",S$10),[1]!obMake("","int",$B69)))</f>
        <v>#N/A</v>
      </c>
      <c r="T69" s="79" t="e">
        <f>[1]!OBGET([1]!OBCALL("",$C$52,"getCorrelation",[1]!obMake("","int",$C$53),[1]!obMake("","int",T$10),[1]!obMake("","int",$B69)))</f>
        <v>#N/A</v>
      </c>
      <c r="U69" s="79" t="e">
        <f>[1]!OBGET([1]!OBCALL("",$C$52,"getCorrelation",[1]!obMake("","int",$C$53),[1]!obMake("","int",U$10),[1]!obMake("","int",$B69)))</f>
        <v>#N/A</v>
      </c>
      <c r="V69" s="79" t="e">
        <f>[1]!OBGET([1]!OBCALL("",$C$52,"getCorrelation",[1]!obMake("","int",$C$53),[1]!obMake("","int",V$10),[1]!obMake("","int",$B69)))</f>
        <v>#N/A</v>
      </c>
      <c r="W69" s="79" t="e">
        <f>[1]!OBGET([1]!OBCALL("",$C$52,"getCorrelation",[1]!obMake("","int",$C$53),[1]!obMake("","int",W$10),[1]!obMake("","int",$B69)))</f>
        <v>#N/A</v>
      </c>
      <c r="X69" s="79" t="e">
        <f>[1]!OBGET([1]!OBCALL("",$C$52,"getCorrelation",[1]!obMake("","int",$C$53),[1]!obMake("","int",X$10),[1]!obMake("","int",$B69)))</f>
        <v>#N/A</v>
      </c>
      <c r="Y69" s="79" t="e">
        <f>[1]!OBGET([1]!OBCALL("",$C$52,"getCorrelation",[1]!obMake("","int",$C$53),[1]!obMake("","int",Y$10),[1]!obMake("","int",$B69)))</f>
        <v>#N/A</v>
      </c>
      <c r="Z69" s="79" t="e">
        <f>[1]!OBGET([1]!OBCALL("",$C$52,"getCorrelation",[1]!obMake("","int",$C$53),[1]!obMake("","int",Z$10),[1]!obMake("","int",$B69)))</f>
        <v>#N/A</v>
      </c>
      <c r="AA69" s="79" t="e">
        <f>[1]!OBGET([1]!OBCALL("",$C$52,"getCorrelation",[1]!obMake("","int",$C$53),[1]!obMake("","int",AA$10),[1]!obMake("","int",$B69)))</f>
        <v>#N/A</v>
      </c>
      <c r="AB69" s="79" t="e">
        <f>[1]!OBGET([1]!OBCALL("",$C$52,"getCorrelation",[1]!obMake("","int",$C$53),[1]!obMake("","int",AB$10),[1]!obMake("","int",$B69)))</f>
        <v>#N/A</v>
      </c>
      <c r="AC69" s="79" t="e">
        <f>[1]!OBGET([1]!OBCALL("",$C$52,"getCorrelation",[1]!obMake("","int",$C$53),[1]!obMake("","int",AC$10),[1]!obMake("","int",$B69)))</f>
        <v>#N/A</v>
      </c>
      <c r="AD69" s="79" t="e">
        <f>[1]!OBGET([1]!OBCALL("",$C$52,"getCorrelation",[1]!obMake("","int",$C$53),[1]!obMake("","int",AD$10),[1]!obMake("","int",$B69)))</f>
        <v>#N/A</v>
      </c>
      <c r="AE69" s="79" t="e">
        <f>[1]!OBGET([1]!OBCALL("",$C$52,"getCorrelation",[1]!obMake("","int",$C$53),[1]!obMake("","int",AE$10),[1]!obMake("","int",$B69)))</f>
        <v>#N/A</v>
      </c>
      <c r="AF69" s="79" t="e">
        <f>[1]!OBGET([1]!OBCALL("",$C$52,"getCorrelation",[1]!obMake("","int",$C$53),[1]!obMake("","int",AF$10),[1]!obMake("","int",$B69)))</f>
        <v>#N/A</v>
      </c>
      <c r="AG69" s="79" t="e">
        <f>[1]!OBGET([1]!OBCALL("",$C$52,"getCorrelation",[1]!obMake("","int",$C$53),[1]!obMake("","int",AG$10),[1]!obMake("","int",$B69)))</f>
        <v>#N/A</v>
      </c>
      <c r="AH69" s="79" t="e">
        <f>[1]!OBGET([1]!OBCALL("",$C$52,"getCorrelation",[1]!obMake("","int",$C$53),[1]!obMake("","int",AH$10),[1]!obMake("","int",$B69)))</f>
        <v>#N/A</v>
      </c>
      <c r="AI69" s="79" t="e">
        <f>[1]!OBGET([1]!OBCALL("",$C$52,"getCorrelation",[1]!obMake("","int",$C$53),[1]!obMake("","int",AI$10),[1]!obMake("","int",$B69)))</f>
        <v>#N/A</v>
      </c>
      <c r="AJ69" s="79" t="e">
        <f>[1]!OBGET([1]!OBCALL("",$C$52,"getCorrelation",[1]!obMake("","int",$C$53),[1]!obMake("","int",AJ$10),[1]!obMake("","int",$B69)))</f>
        <v>#N/A</v>
      </c>
      <c r="AK69" s="79" t="e">
        <f>[1]!OBGET([1]!OBCALL("",$C$52,"getCorrelation",[1]!obMake("","int",$C$53),[1]!obMake("","int",AK$10),[1]!obMake("","int",$B69)))</f>
        <v>#N/A</v>
      </c>
      <c r="AL69" s="79" t="e">
        <f>[1]!OBGET([1]!OBCALL("",$C$52,"getCorrelation",[1]!obMake("","int",$C$53),[1]!obMake("","int",AL$10),[1]!obMake("","int",$B69)))</f>
        <v>#N/A</v>
      </c>
      <c r="AM69" s="79" t="e">
        <f>[1]!OBGET([1]!OBCALL("",$C$52,"getCorrelation",[1]!obMake("","int",$C$53),[1]!obMake("","int",AM$10),[1]!obMake("","int",$B69)))</f>
        <v>#N/A</v>
      </c>
      <c r="AN69" s="79" t="e">
        <f>[1]!OBGET([1]!OBCALL("",$C$52,"getCorrelation",[1]!obMake("","int",$C$53),[1]!obMake("","int",AN$10),[1]!obMake("","int",$B69)))</f>
        <v>#N/A</v>
      </c>
      <c r="AO69" s="79" t="e">
        <f>[1]!OBGET([1]!OBCALL("",$C$52,"getCorrelation",[1]!obMake("","int",$C$53),[1]!obMake("","int",AO$10),[1]!obMake("","int",$B69)))</f>
        <v>#N/A</v>
      </c>
    </row>
    <row r="70" spans="2:41" ht="13.75" customHeight="1" x14ac:dyDescent="0.25">
      <c r="B70" s="34">
        <v>14</v>
      </c>
      <c r="C70" s="79" t="e">
        <f>[1]!OBGET([1]!OBCALL("",$C$52,"getCorrelation",[1]!obMake("","int",$C$53),[1]!obMake("","int",C$10),[1]!obMake("","int",$B70)))</f>
        <v>#N/A</v>
      </c>
      <c r="D70" s="79" t="e">
        <f>[1]!OBGET([1]!OBCALL("",$C$52,"getCorrelation",[1]!obMake("","int",$C$53),[1]!obMake("","int",D$10),[1]!obMake("","int",$B70)))</f>
        <v>#N/A</v>
      </c>
      <c r="E70" s="79" t="e">
        <f>[1]!OBGET([1]!OBCALL("",$C$52,"getCorrelation",[1]!obMake("","int",$C$53),[1]!obMake("","int",E$10),[1]!obMake("","int",$B70)))</f>
        <v>#N/A</v>
      </c>
      <c r="F70" s="79" t="e">
        <f>[1]!OBGET([1]!OBCALL("",$C$52,"getCorrelation",[1]!obMake("","int",$C$53),[1]!obMake("","int",F$10),[1]!obMake("","int",$B70)))</f>
        <v>#N/A</v>
      </c>
      <c r="G70" s="79" t="e">
        <f>[1]!OBGET([1]!OBCALL("",$C$52,"getCorrelation",[1]!obMake("","int",$C$53),[1]!obMake("","int",G$10),[1]!obMake("","int",$B70)))</f>
        <v>#N/A</v>
      </c>
      <c r="H70" s="79" t="e">
        <f>[1]!OBGET([1]!OBCALL("",$C$52,"getCorrelation",[1]!obMake("","int",$C$53),[1]!obMake("","int",H$10),[1]!obMake("","int",$B70)))</f>
        <v>#N/A</v>
      </c>
      <c r="I70" s="79" t="e">
        <f>[1]!OBGET([1]!OBCALL("",$C$52,"getCorrelation",[1]!obMake("","int",$C$53),[1]!obMake("","int",I$10),[1]!obMake("","int",$B70)))</f>
        <v>#N/A</v>
      </c>
      <c r="J70" s="79" t="e">
        <f>[1]!OBGET([1]!OBCALL("",$C$52,"getCorrelation",[1]!obMake("","int",$C$53),[1]!obMake("","int",J$10),[1]!obMake("","int",$B70)))</f>
        <v>#N/A</v>
      </c>
      <c r="K70" s="79" t="e">
        <f>[1]!OBGET([1]!OBCALL("",$C$52,"getCorrelation",[1]!obMake("","int",$C$53),[1]!obMake("","int",K$10),[1]!obMake("","int",$B70)))</f>
        <v>#N/A</v>
      </c>
      <c r="L70" s="79" t="e">
        <f>[1]!OBGET([1]!OBCALL("",$C$52,"getCorrelation",[1]!obMake("","int",$C$53),[1]!obMake("","int",L$10),[1]!obMake("","int",$B70)))</f>
        <v>#N/A</v>
      </c>
      <c r="M70" s="79" t="e">
        <f>[1]!OBGET([1]!OBCALL("",$C$52,"getCorrelation",[1]!obMake("","int",$C$53),[1]!obMake("","int",M$10),[1]!obMake("","int",$B70)))</f>
        <v>#N/A</v>
      </c>
      <c r="N70" s="79" t="e">
        <f>[1]!OBGET([1]!OBCALL("",$C$52,"getCorrelation",[1]!obMake("","int",$C$53),[1]!obMake("","int",N$10),[1]!obMake("","int",$B70)))</f>
        <v>#N/A</v>
      </c>
      <c r="O70" s="79" t="e">
        <f>[1]!OBGET([1]!OBCALL("",$C$52,"getCorrelation",[1]!obMake("","int",$C$53),[1]!obMake("","int",O$10),[1]!obMake("","int",$B70)))</f>
        <v>#N/A</v>
      </c>
      <c r="P70" s="79" t="e">
        <f>[1]!OBGET([1]!OBCALL("",$C$52,"getCorrelation",[1]!obMake("","int",$C$53),[1]!obMake("","int",P$10),[1]!obMake("","int",$B70)))</f>
        <v>#N/A</v>
      </c>
      <c r="Q70" s="79" t="e">
        <f>[1]!OBGET([1]!OBCALL("",$C$52,"getCorrelation",[1]!obMake("","int",$C$53),[1]!obMake("","int",Q$10),[1]!obMake("","int",$B70)))</f>
        <v>#N/A</v>
      </c>
      <c r="R70" s="79" t="e">
        <f>[1]!OBGET([1]!OBCALL("",$C$52,"getCorrelation",[1]!obMake("","int",$C$53),[1]!obMake("","int",R$10),[1]!obMake("","int",$B70)))</f>
        <v>#N/A</v>
      </c>
      <c r="S70" s="79" t="e">
        <f>[1]!OBGET([1]!OBCALL("",$C$52,"getCorrelation",[1]!obMake("","int",$C$53),[1]!obMake("","int",S$10),[1]!obMake("","int",$B70)))</f>
        <v>#N/A</v>
      </c>
      <c r="T70" s="79" t="e">
        <f>[1]!OBGET([1]!OBCALL("",$C$52,"getCorrelation",[1]!obMake("","int",$C$53),[1]!obMake("","int",T$10),[1]!obMake("","int",$B70)))</f>
        <v>#N/A</v>
      </c>
      <c r="U70" s="79" t="e">
        <f>[1]!OBGET([1]!OBCALL("",$C$52,"getCorrelation",[1]!obMake("","int",$C$53),[1]!obMake("","int",U$10),[1]!obMake("","int",$B70)))</f>
        <v>#N/A</v>
      </c>
      <c r="V70" s="79" t="e">
        <f>[1]!OBGET([1]!OBCALL("",$C$52,"getCorrelation",[1]!obMake("","int",$C$53),[1]!obMake("","int",V$10),[1]!obMake("","int",$B70)))</f>
        <v>#N/A</v>
      </c>
      <c r="W70" s="79" t="e">
        <f>[1]!OBGET([1]!OBCALL("",$C$52,"getCorrelation",[1]!obMake("","int",$C$53),[1]!obMake("","int",W$10),[1]!obMake("","int",$B70)))</f>
        <v>#N/A</v>
      </c>
      <c r="X70" s="79" t="e">
        <f>[1]!OBGET([1]!OBCALL("",$C$52,"getCorrelation",[1]!obMake("","int",$C$53),[1]!obMake("","int",X$10),[1]!obMake("","int",$B70)))</f>
        <v>#N/A</v>
      </c>
      <c r="Y70" s="79" t="e">
        <f>[1]!OBGET([1]!OBCALL("",$C$52,"getCorrelation",[1]!obMake("","int",$C$53),[1]!obMake("","int",Y$10),[1]!obMake("","int",$B70)))</f>
        <v>#N/A</v>
      </c>
      <c r="Z70" s="79" t="e">
        <f>[1]!OBGET([1]!OBCALL("",$C$52,"getCorrelation",[1]!obMake("","int",$C$53),[1]!obMake("","int",Z$10),[1]!obMake("","int",$B70)))</f>
        <v>#N/A</v>
      </c>
      <c r="AA70" s="79" t="e">
        <f>[1]!OBGET([1]!OBCALL("",$C$52,"getCorrelation",[1]!obMake("","int",$C$53),[1]!obMake("","int",AA$10),[1]!obMake("","int",$B70)))</f>
        <v>#N/A</v>
      </c>
      <c r="AB70" s="79" t="e">
        <f>[1]!OBGET([1]!OBCALL("",$C$52,"getCorrelation",[1]!obMake("","int",$C$53),[1]!obMake("","int",AB$10),[1]!obMake("","int",$B70)))</f>
        <v>#N/A</v>
      </c>
      <c r="AC70" s="79" t="e">
        <f>[1]!OBGET([1]!OBCALL("",$C$52,"getCorrelation",[1]!obMake("","int",$C$53),[1]!obMake("","int",AC$10),[1]!obMake("","int",$B70)))</f>
        <v>#N/A</v>
      </c>
      <c r="AD70" s="79" t="e">
        <f>[1]!OBGET([1]!OBCALL("",$C$52,"getCorrelation",[1]!obMake("","int",$C$53),[1]!obMake("","int",AD$10),[1]!obMake("","int",$B70)))</f>
        <v>#N/A</v>
      </c>
      <c r="AE70" s="79" t="e">
        <f>[1]!OBGET([1]!OBCALL("",$C$52,"getCorrelation",[1]!obMake("","int",$C$53),[1]!obMake("","int",AE$10),[1]!obMake("","int",$B70)))</f>
        <v>#N/A</v>
      </c>
      <c r="AF70" s="79" t="e">
        <f>[1]!OBGET([1]!OBCALL("",$C$52,"getCorrelation",[1]!obMake("","int",$C$53),[1]!obMake("","int",AF$10),[1]!obMake("","int",$B70)))</f>
        <v>#N/A</v>
      </c>
      <c r="AG70" s="79" t="e">
        <f>[1]!OBGET([1]!OBCALL("",$C$52,"getCorrelation",[1]!obMake("","int",$C$53),[1]!obMake("","int",AG$10),[1]!obMake("","int",$B70)))</f>
        <v>#N/A</v>
      </c>
      <c r="AH70" s="79" t="e">
        <f>[1]!OBGET([1]!OBCALL("",$C$52,"getCorrelation",[1]!obMake("","int",$C$53),[1]!obMake("","int",AH$10),[1]!obMake("","int",$B70)))</f>
        <v>#N/A</v>
      </c>
      <c r="AI70" s="79" t="e">
        <f>[1]!OBGET([1]!OBCALL("",$C$52,"getCorrelation",[1]!obMake("","int",$C$53),[1]!obMake("","int",AI$10),[1]!obMake("","int",$B70)))</f>
        <v>#N/A</v>
      </c>
      <c r="AJ70" s="79" t="e">
        <f>[1]!OBGET([1]!OBCALL("",$C$52,"getCorrelation",[1]!obMake("","int",$C$53),[1]!obMake("","int",AJ$10),[1]!obMake("","int",$B70)))</f>
        <v>#N/A</v>
      </c>
      <c r="AK70" s="79" t="e">
        <f>[1]!OBGET([1]!OBCALL("",$C$52,"getCorrelation",[1]!obMake("","int",$C$53),[1]!obMake("","int",AK$10),[1]!obMake("","int",$B70)))</f>
        <v>#N/A</v>
      </c>
      <c r="AL70" s="79" t="e">
        <f>[1]!OBGET([1]!OBCALL("",$C$52,"getCorrelation",[1]!obMake("","int",$C$53),[1]!obMake("","int",AL$10),[1]!obMake("","int",$B70)))</f>
        <v>#N/A</v>
      </c>
      <c r="AM70" s="79" t="e">
        <f>[1]!OBGET([1]!OBCALL("",$C$52,"getCorrelation",[1]!obMake("","int",$C$53),[1]!obMake("","int",AM$10),[1]!obMake("","int",$B70)))</f>
        <v>#N/A</v>
      </c>
      <c r="AN70" s="79" t="e">
        <f>[1]!OBGET([1]!OBCALL("",$C$52,"getCorrelation",[1]!obMake("","int",$C$53),[1]!obMake("","int",AN$10),[1]!obMake("","int",$B70)))</f>
        <v>#N/A</v>
      </c>
      <c r="AO70" s="79" t="e">
        <f>[1]!OBGET([1]!OBCALL("",$C$52,"getCorrelation",[1]!obMake("","int",$C$53),[1]!obMake("","int",AO$10),[1]!obMake("","int",$B70)))</f>
        <v>#N/A</v>
      </c>
    </row>
    <row r="71" spans="2:41" ht="13.75" customHeight="1" x14ac:dyDescent="0.25">
      <c r="B71" s="34">
        <v>15</v>
      </c>
      <c r="C71" s="79" t="e">
        <f>[1]!OBGET([1]!OBCALL("",$C$52,"getCorrelation",[1]!obMake("","int",$C$53),[1]!obMake("","int",C$10),[1]!obMake("","int",$B71)))</f>
        <v>#N/A</v>
      </c>
      <c r="D71" s="79" t="e">
        <f>[1]!OBGET([1]!OBCALL("",$C$52,"getCorrelation",[1]!obMake("","int",$C$53),[1]!obMake("","int",D$10),[1]!obMake("","int",$B71)))</f>
        <v>#N/A</v>
      </c>
      <c r="E71" s="79" t="e">
        <f>[1]!OBGET([1]!OBCALL("",$C$52,"getCorrelation",[1]!obMake("","int",$C$53),[1]!obMake("","int",E$10),[1]!obMake("","int",$B71)))</f>
        <v>#N/A</v>
      </c>
      <c r="F71" s="79" t="e">
        <f>[1]!OBGET([1]!OBCALL("",$C$52,"getCorrelation",[1]!obMake("","int",$C$53),[1]!obMake("","int",F$10),[1]!obMake("","int",$B71)))</f>
        <v>#N/A</v>
      </c>
      <c r="G71" s="79" t="e">
        <f>[1]!OBGET([1]!OBCALL("",$C$52,"getCorrelation",[1]!obMake("","int",$C$53),[1]!obMake("","int",G$10),[1]!obMake("","int",$B71)))</f>
        <v>#N/A</v>
      </c>
      <c r="H71" s="79" t="e">
        <f>[1]!OBGET([1]!OBCALL("",$C$52,"getCorrelation",[1]!obMake("","int",$C$53),[1]!obMake("","int",H$10),[1]!obMake("","int",$B71)))</f>
        <v>#N/A</v>
      </c>
      <c r="I71" s="79" t="e">
        <f>[1]!OBGET([1]!OBCALL("",$C$52,"getCorrelation",[1]!obMake("","int",$C$53),[1]!obMake("","int",I$10),[1]!obMake("","int",$B71)))</f>
        <v>#N/A</v>
      </c>
      <c r="J71" s="79" t="e">
        <f>[1]!OBGET([1]!OBCALL("",$C$52,"getCorrelation",[1]!obMake("","int",$C$53),[1]!obMake("","int",J$10),[1]!obMake("","int",$B71)))</f>
        <v>#N/A</v>
      </c>
      <c r="K71" s="79" t="e">
        <f>[1]!OBGET([1]!OBCALL("",$C$52,"getCorrelation",[1]!obMake("","int",$C$53),[1]!obMake("","int",K$10),[1]!obMake("","int",$B71)))</f>
        <v>#N/A</v>
      </c>
      <c r="L71" s="79" t="e">
        <f>[1]!OBGET([1]!OBCALL("",$C$52,"getCorrelation",[1]!obMake("","int",$C$53),[1]!obMake("","int",L$10),[1]!obMake("","int",$B71)))</f>
        <v>#N/A</v>
      </c>
      <c r="M71" s="79" t="e">
        <f>[1]!OBGET([1]!OBCALL("",$C$52,"getCorrelation",[1]!obMake("","int",$C$53),[1]!obMake("","int",M$10),[1]!obMake("","int",$B71)))</f>
        <v>#N/A</v>
      </c>
      <c r="N71" s="79" t="e">
        <f>[1]!OBGET([1]!OBCALL("",$C$52,"getCorrelation",[1]!obMake("","int",$C$53),[1]!obMake("","int",N$10),[1]!obMake("","int",$B71)))</f>
        <v>#N/A</v>
      </c>
      <c r="O71" s="79" t="e">
        <f>[1]!OBGET([1]!OBCALL("",$C$52,"getCorrelation",[1]!obMake("","int",$C$53),[1]!obMake("","int",O$10),[1]!obMake("","int",$B71)))</f>
        <v>#N/A</v>
      </c>
      <c r="P71" s="79" t="e">
        <f>[1]!OBGET([1]!OBCALL("",$C$52,"getCorrelation",[1]!obMake("","int",$C$53),[1]!obMake("","int",P$10),[1]!obMake("","int",$B71)))</f>
        <v>#N/A</v>
      </c>
      <c r="Q71" s="79" t="e">
        <f>[1]!OBGET([1]!OBCALL("",$C$52,"getCorrelation",[1]!obMake("","int",$C$53),[1]!obMake("","int",Q$10),[1]!obMake("","int",$B71)))</f>
        <v>#N/A</v>
      </c>
      <c r="R71" s="79" t="e">
        <f>[1]!OBGET([1]!OBCALL("",$C$52,"getCorrelation",[1]!obMake("","int",$C$53),[1]!obMake("","int",R$10),[1]!obMake("","int",$B71)))</f>
        <v>#N/A</v>
      </c>
      <c r="S71" s="79" t="e">
        <f>[1]!OBGET([1]!OBCALL("",$C$52,"getCorrelation",[1]!obMake("","int",$C$53),[1]!obMake("","int",S$10),[1]!obMake("","int",$B71)))</f>
        <v>#N/A</v>
      </c>
      <c r="T71" s="79" t="e">
        <f>[1]!OBGET([1]!OBCALL("",$C$52,"getCorrelation",[1]!obMake("","int",$C$53),[1]!obMake("","int",T$10),[1]!obMake("","int",$B71)))</f>
        <v>#N/A</v>
      </c>
      <c r="U71" s="79" t="e">
        <f>[1]!OBGET([1]!OBCALL("",$C$52,"getCorrelation",[1]!obMake("","int",$C$53),[1]!obMake("","int",U$10),[1]!obMake("","int",$B71)))</f>
        <v>#N/A</v>
      </c>
      <c r="V71" s="79" t="e">
        <f>[1]!OBGET([1]!OBCALL("",$C$52,"getCorrelation",[1]!obMake("","int",$C$53),[1]!obMake("","int",V$10),[1]!obMake("","int",$B71)))</f>
        <v>#N/A</v>
      </c>
      <c r="W71" s="79" t="e">
        <f>[1]!OBGET([1]!OBCALL("",$C$52,"getCorrelation",[1]!obMake("","int",$C$53),[1]!obMake("","int",W$10),[1]!obMake("","int",$B71)))</f>
        <v>#N/A</v>
      </c>
      <c r="X71" s="79" t="e">
        <f>[1]!OBGET([1]!OBCALL("",$C$52,"getCorrelation",[1]!obMake("","int",$C$53),[1]!obMake("","int",X$10),[1]!obMake("","int",$B71)))</f>
        <v>#N/A</v>
      </c>
      <c r="Y71" s="79" t="e">
        <f>[1]!OBGET([1]!OBCALL("",$C$52,"getCorrelation",[1]!obMake("","int",$C$53),[1]!obMake("","int",Y$10),[1]!obMake("","int",$B71)))</f>
        <v>#N/A</v>
      </c>
      <c r="Z71" s="79" t="e">
        <f>[1]!OBGET([1]!OBCALL("",$C$52,"getCorrelation",[1]!obMake("","int",$C$53),[1]!obMake("","int",Z$10),[1]!obMake("","int",$B71)))</f>
        <v>#N/A</v>
      </c>
      <c r="AA71" s="79" t="e">
        <f>[1]!OBGET([1]!OBCALL("",$C$52,"getCorrelation",[1]!obMake("","int",$C$53),[1]!obMake("","int",AA$10),[1]!obMake("","int",$B71)))</f>
        <v>#N/A</v>
      </c>
      <c r="AB71" s="79" t="e">
        <f>[1]!OBGET([1]!OBCALL("",$C$52,"getCorrelation",[1]!obMake("","int",$C$53),[1]!obMake("","int",AB$10),[1]!obMake("","int",$B71)))</f>
        <v>#N/A</v>
      </c>
      <c r="AC71" s="79" t="e">
        <f>[1]!OBGET([1]!OBCALL("",$C$52,"getCorrelation",[1]!obMake("","int",$C$53),[1]!obMake("","int",AC$10),[1]!obMake("","int",$B71)))</f>
        <v>#N/A</v>
      </c>
      <c r="AD71" s="79" t="e">
        <f>[1]!OBGET([1]!OBCALL("",$C$52,"getCorrelation",[1]!obMake("","int",$C$53),[1]!obMake("","int",AD$10),[1]!obMake("","int",$B71)))</f>
        <v>#N/A</v>
      </c>
      <c r="AE71" s="79" t="e">
        <f>[1]!OBGET([1]!OBCALL("",$C$52,"getCorrelation",[1]!obMake("","int",$C$53),[1]!obMake("","int",AE$10),[1]!obMake("","int",$B71)))</f>
        <v>#N/A</v>
      </c>
      <c r="AF71" s="79" t="e">
        <f>[1]!OBGET([1]!OBCALL("",$C$52,"getCorrelation",[1]!obMake("","int",$C$53),[1]!obMake("","int",AF$10),[1]!obMake("","int",$B71)))</f>
        <v>#N/A</v>
      </c>
      <c r="AG71" s="79" t="e">
        <f>[1]!OBGET([1]!OBCALL("",$C$52,"getCorrelation",[1]!obMake("","int",$C$53),[1]!obMake("","int",AG$10),[1]!obMake("","int",$B71)))</f>
        <v>#N/A</v>
      </c>
      <c r="AH71" s="79" t="e">
        <f>[1]!OBGET([1]!OBCALL("",$C$52,"getCorrelation",[1]!obMake("","int",$C$53),[1]!obMake("","int",AH$10),[1]!obMake("","int",$B71)))</f>
        <v>#N/A</v>
      </c>
      <c r="AI71" s="79" t="e">
        <f>[1]!OBGET([1]!OBCALL("",$C$52,"getCorrelation",[1]!obMake("","int",$C$53),[1]!obMake("","int",AI$10),[1]!obMake("","int",$B71)))</f>
        <v>#N/A</v>
      </c>
      <c r="AJ71" s="79" t="e">
        <f>[1]!OBGET([1]!OBCALL("",$C$52,"getCorrelation",[1]!obMake("","int",$C$53),[1]!obMake("","int",AJ$10),[1]!obMake("","int",$B71)))</f>
        <v>#N/A</v>
      </c>
      <c r="AK71" s="79" t="e">
        <f>[1]!OBGET([1]!OBCALL("",$C$52,"getCorrelation",[1]!obMake("","int",$C$53),[1]!obMake("","int",AK$10),[1]!obMake("","int",$B71)))</f>
        <v>#N/A</v>
      </c>
      <c r="AL71" s="79" t="e">
        <f>[1]!OBGET([1]!OBCALL("",$C$52,"getCorrelation",[1]!obMake("","int",$C$53),[1]!obMake("","int",AL$10),[1]!obMake("","int",$B71)))</f>
        <v>#N/A</v>
      </c>
      <c r="AM71" s="79" t="e">
        <f>[1]!OBGET([1]!OBCALL("",$C$52,"getCorrelation",[1]!obMake("","int",$C$53),[1]!obMake("","int",AM$10),[1]!obMake("","int",$B71)))</f>
        <v>#N/A</v>
      </c>
      <c r="AN71" s="79" t="e">
        <f>[1]!OBGET([1]!OBCALL("",$C$52,"getCorrelation",[1]!obMake("","int",$C$53),[1]!obMake("","int",AN$10),[1]!obMake("","int",$B71)))</f>
        <v>#N/A</v>
      </c>
      <c r="AO71" s="79" t="e">
        <f>[1]!OBGET([1]!OBCALL("",$C$52,"getCorrelation",[1]!obMake("","int",$C$53),[1]!obMake("","int",AO$10),[1]!obMake("","int",$B71)))</f>
        <v>#N/A</v>
      </c>
    </row>
    <row r="72" spans="2:41" ht="13.75" customHeight="1" x14ac:dyDescent="0.25">
      <c r="B72" s="34">
        <v>16</v>
      </c>
      <c r="C72" s="79" t="e">
        <f>[1]!OBGET([1]!OBCALL("",$C$52,"getCorrelation",[1]!obMake("","int",$C$53),[1]!obMake("","int",C$10),[1]!obMake("","int",$B72)))</f>
        <v>#N/A</v>
      </c>
      <c r="D72" s="79" t="e">
        <f>[1]!OBGET([1]!OBCALL("",$C$52,"getCorrelation",[1]!obMake("","int",$C$53),[1]!obMake("","int",D$10),[1]!obMake("","int",$B72)))</f>
        <v>#N/A</v>
      </c>
      <c r="E72" s="79" t="e">
        <f>[1]!OBGET([1]!OBCALL("",$C$52,"getCorrelation",[1]!obMake("","int",$C$53),[1]!obMake("","int",E$10),[1]!obMake("","int",$B72)))</f>
        <v>#N/A</v>
      </c>
      <c r="F72" s="79" t="e">
        <f>[1]!OBGET([1]!OBCALL("",$C$52,"getCorrelation",[1]!obMake("","int",$C$53),[1]!obMake("","int",F$10),[1]!obMake("","int",$B72)))</f>
        <v>#N/A</v>
      </c>
      <c r="G72" s="79" t="e">
        <f>[1]!OBGET([1]!OBCALL("",$C$52,"getCorrelation",[1]!obMake("","int",$C$53),[1]!obMake("","int",G$10),[1]!obMake("","int",$B72)))</f>
        <v>#N/A</v>
      </c>
      <c r="H72" s="79" t="e">
        <f>[1]!OBGET([1]!OBCALL("",$C$52,"getCorrelation",[1]!obMake("","int",$C$53),[1]!obMake("","int",H$10),[1]!obMake("","int",$B72)))</f>
        <v>#N/A</v>
      </c>
      <c r="I72" s="79" t="e">
        <f>[1]!OBGET([1]!OBCALL("",$C$52,"getCorrelation",[1]!obMake("","int",$C$53),[1]!obMake("","int",I$10),[1]!obMake("","int",$B72)))</f>
        <v>#N/A</v>
      </c>
      <c r="J72" s="79" t="e">
        <f>[1]!OBGET([1]!OBCALL("",$C$52,"getCorrelation",[1]!obMake("","int",$C$53),[1]!obMake("","int",J$10),[1]!obMake("","int",$B72)))</f>
        <v>#N/A</v>
      </c>
      <c r="K72" s="79" t="e">
        <f>[1]!OBGET([1]!OBCALL("",$C$52,"getCorrelation",[1]!obMake("","int",$C$53),[1]!obMake("","int",K$10),[1]!obMake("","int",$B72)))</f>
        <v>#N/A</v>
      </c>
      <c r="L72" s="79" t="e">
        <f>[1]!OBGET([1]!OBCALL("",$C$52,"getCorrelation",[1]!obMake("","int",$C$53),[1]!obMake("","int",L$10),[1]!obMake("","int",$B72)))</f>
        <v>#N/A</v>
      </c>
      <c r="M72" s="79" t="e">
        <f>[1]!OBGET([1]!OBCALL("",$C$52,"getCorrelation",[1]!obMake("","int",$C$53),[1]!obMake("","int",M$10),[1]!obMake("","int",$B72)))</f>
        <v>#N/A</v>
      </c>
      <c r="N72" s="79" t="e">
        <f>[1]!OBGET([1]!OBCALL("",$C$52,"getCorrelation",[1]!obMake("","int",$C$53),[1]!obMake("","int",N$10),[1]!obMake("","int",$B72)))</f>
        <v>#N/A</v>
      </c>
      <c r="O72" s="79" t="e">
        <f>[1]!OBGET([1]!OBCALL("",$C$52,"getCorrelation",[1]!obMake("","int",$C$53),[1]!obMake("","int",O$10),[1]!obMake("","int",$B72)))</f>
        <v>#N/A</v>
      </c>
      <c r="P72" s="79" t="e">
        <f>[1]!OBGET([1]!OBCALL("",$C$52,"getCorrelation",[1]!obMake("","int",$C$53),[1]!obMake("","int",P$10),[1]!obMake("","int",$B72)))</f>
        <v>#N/A</v>
      </c>
      <c r="Q72" s="79" t="e">
        <f>[1]!OBGET([1]!OBCALL("",$C$52,"getCorrelation",[1]!obMake("","int",$C$53),[1]!obMake("","int",Q$10),[1]!obMake("","int",$B72)))</f>
        <v>#N/A</v>
      </c>
      <c r="R72" s="79" t="e">
        <f>[1]!OBGET([1]!OBCALL("",$C$52,"getCorrelation",[1]!obMake("","int",$C$53),[1]!obMake("","int",R$10),[1]!obMake("","int",$B72)))</f>
        <v>#N/A</v>
      </c>
      <c r="S72" s="79" t="e">
        <f>[1]!OBGET([1]!OBCALL("",$C$52,"getCorrelation",[1]!obMake("","int",$C$53),[1]!obMake("","int",S$10),[1]!obMake("","int",$B72)))</f>
        <v>#N/A</v>
      </c>
      <c r="T72" s="79" t="e">
        <f>[1]!OBGET([1]!OBCALL("",$C$52,"getCorrelation",[1]!obMake("","int",$C$53),[1]!obMake("","int",T$10),[1]!obMake("","int",$B72)))</f>
        <v>#N/A</v>
      </c>
      <c r="U72" s="79" t="e">
        <f>[1]!OBGET([1]!OBCALL("",$C$52,"getCorrelation",[1]!obMake("","int",$C$53),[1]!obMake("","int",U$10),[1]!obMake("","int",$B72)))</f>
        <v>#N/A</v>
      </c>
      <c r="V72" s="79" t="e">
        <f>[1]!OBGET([1]!OBCALL("",$C$52,"getCorrelation",[1]!obMake("","int",$C$53),[1]!obMake("","int",V$10),[1]!obMake("","int",$B72)))</f>
        <v>#N/A</v>
      </c>
      <c r="W72" s="79" t="e">
        <f>[1]!OBGET([1]!OBCALL("",$C$52,"getCorrelation",[1]!obMake("","int",$C$53),[1]!obMake("","int",W$10),[1]!obMake("","int",$B72)))</f>
        <v>#N/A</v>
      </c>
      <c r="X72" s="79" t="e">
        <f>[1]!OBGET([1]!OBCALL("",$C$52,"getCorrelation",[1]!obMake("","int",$C$53),[1]!obMake("","int",X$10),[1]!obMake("","int",$B72)))</f>
        <v>#N/A</v>
      </c>
      <c r="Y72" s="79" t="e">
        <f>[1]!OBGET([1]!OBCALL("",$C$52,"getCorrelation",[1]!obMake("","int",$C$53),[1]!obMake("","int",Y$10),[1]!obMake("","int",$B72)))</f>
        <v>#N/A</v>
      </c>
      <c r="Z72" s="79" t="e">
        <f>[1]!OBGET([1]!OBCALL("",$C$52,"getCorrelation",[1]!obMake("","int",$C$53),[1]!obMake("","int",Z$10),[1]!obMake("","int",$B72)))</f>
        <v>#N/A</v>
      </c>
      <c r="AA72" s="79" t="e">
        <f>[1]!OBGET([1]!OBCALL("",$C$52,"getCorrelation",[1]!obMake("","int",$C$53),[1]!obMake("","int",AA$10),[1]!obMake("","int",$B72)))</f>
        <v>#N/A</v>
      </c>
      <c r="AB72" s="79" t="e">
        <f>[1]!OBGET([1]!OBCALL("",$C$52,"getCorrelation",[1]!obMake("","int",$C$53),[1]!obMake("","int",AB$10),[1]!obMake("","int",$B72)))</f>
        <v>#N/A</v>
      </c>
      <c r="AC72" s="79" t="e">
        <f>[1]!OBGET([1]!OBCALL("",$C$52,"getCorrelation",[1]!obMake("","int",$C$53),[1]!obMake("","int",AC$10),[1]!obMake("","int",$B72)))</f>
        <v>#N/A</v>
      </c>
      <c r="AD72" s="79" t="e">
        <f>[1]!OBGET([1]!OBCALL("",$C$52,"getCorrelation",[1]!obMake("","int",$C$53),[1]!obMake("","int",AD$10),[1]!obMake("","int",$B72)))</f>
        <v>#N/A</v>
      </c>
      <c r="AE72" s="79" t="e">
        <f>[1]!OBGET([1]!OBCALL("",$C$52,"getCorrelation",[1]!obMake("","int",$C$53),[1]!obMake("","int",AE$10),[1]!obMake("","int",$B72)))</f>
        <v>#N/A</v>
      </c>
      <c r="AF72" s="79" t="e">
        <f>[1]!OBGET([1]!OBCALL("",$C$52,"getCorrelation",[1]!obMake("","int",$C$53),[1]!obMake("","int",AF$10),[1]!obMake("","int",$B72)))</f>
        <v>#N/A</v>
      </c>
      <c r="AG72" s="79" t="e">
        <f>[1]!OBGET([1]!OBCALL("",$C$52,"getCorrelation",[1]!obMake("","int",$C$53),[1]!obMake("","int",AG$10),[1]!obMake("","int",$B72)))</f>
        <v>#N/A</v>
      </c>
      <c r="AH72" s="79" t="e">
        <f>[1]!OBGET([1]!OBCALL("",$C$52,"getCorrelation",[1]!obMake("","int",$C$53),[1]!obMake("","int",AH$10),[1]!obMake("","int",$B72)))</f>
        <v>#N/A</v>
      </c>
      <c r="AI72" s="79" t="e">
        <f>[1]!OBGET([1]!OBCALL("",$C$52,"getCorrelation",[1]!obMake("","int",$C$53),[1]!obMake("","int",AI$10),[1]!obMake("","int",$B72)))</f>
        <v>#N/A</v>
      </c>
      <c r="AJ72" s="79" t="e">
        <f>[1]!OBGET([1]!OBCALL("",$C$52,"getCorrelation",[1]!obMake("","int",$C$53),[1]!obMake("","int",AJ$10),[1]!obMake("","int",$B72)))</f>
        <v>#N/A</v>
      </c>
      <c r="AK72" s="79" t="e">
        <f>[1]!OBGET([1]!OBCALL("",$C$52,"getCorrelation",[1]!obMake("","int",$C$53),[1]!obMake("","int",AK$10),[1]!obMake("","int",$B72)))</f>
        <v>#N/A</v>
      </c>
      <c r="AL72" s="79" t="e">
        <f>[1]!OBGET([1]!OBCALL("",$C$52,"getCorrelation",[1]!obMake("","int",$C$53),[1]!obMake("","int",AL$10),[1]!obMake("","int",$B72)))</f>
        <v>#N/A</v>
      </c>
      <c r="AM72" s="79" t="e">
        <f>[1]!OBGET([1]!OBCALL("",$C$52,"getCorrelation",[1]!obMake("","int",$C$53),[1]!obMake("","int",AM$10),[1]!obMake("","int",$B72)))</f>
        <v>#N/A</v>
      </c>
      <c r="AN72" s="79" t="e">
        <f>[1]!OBGET([1]!OBCALL("",$C$52,"getCorrelation",[1]!obMake("","int",$C$53),[1]!obMake("","int",AN$10),[1]!obMake("","int",$B72)))</f>
        <v>#N/A</v>
      </c>
      <c r="AO72" s="79" t="e">
        <f>[1]!OBGET([1]!OBCALL("",$C$52,"getCorrelation",[1]!obMake("","int",$C$53),[1]!obMake("","int",AO$10),[1]!obMake("","int",$B72)))</f>
        <v>#N/A</v>
      </c>
    </row>
    <row r="73" spans="2:41" ht="13.75" customHeight="1" x14ac:dyDescent="0.25">
      <c r="B73" s="34">
        <v>17</v>
      </c>
      <c r="C73" s="79" t="e">
        <f>[1]!OBGET([1]!OBCALL("",$C$52,"getCorrelation",[1]!obMake("","int",$C$53),[1]!obMake("","int",C$10),[1]!obMake("","int",$B73)))</f>
        <v>#N/A</v>
      </c>
      <c r="D73" s="79" t="e">
        <f>[1]!OBGET([1]!OBCALL("",$C$52,"getCorrelation",[1]!obMake("","int",$C$53),[1]!obMake("","int",D$10),[1]!obMake("","int",$B73)))</f>
        <v>#N/A</v>
      </c>
      <c r="E73" s="79" t="e">
        <f>[1]!OBGET([1]!OBCALL("",$C$52,"getCorrelation",[1]!obMake("","int",$C$53),[1]!obMake("","int",E$10),[1]!obMake("","int",$B73)))</f>
        <v>#N/A</v>
      </c>
      <c r="F73" s="79" t="e">
        <f>[1]!OBGET([1]!OBCALL("",$C$52,"getCorrelation",[1]!obMake("","int",$C$53),[1]!obMake("","int",F$10),[1]!obMake("","int",$B73)))</f>
        <v>#N/A</v>
      </c>
      <c r="G73" s="79" t="e">
        <f>[1]!OBGET([1]!OBCALL("",$C$52,"getCorrelation",[1]!obMake("","int",$C$53),[1]!obMake("","int",G$10),[1]!obMake("","int",$B73)))</f>
        <v>#N/A</v>
      </c>
      <c r="H73" s="79" t="e">
        <f>[1]!OBGET([1]!OBCALL("",$C$52,"getCorrelation",[1]!obMake("","int",$C$53),[1]!obMake("","int",H$10),[1]!obMake("","int",$B73)))</f>
        <v>#N/A</v>
      </c>
      <c r="I73" s="79" t="e">
        <f>[1]!OBGET([1]!OBCALL("",$C$52,"getCorrelation",[1]!obMake("","int",$C$53),[1]!obMake("","int",I$10),[1]!obMake("","int",$B73)))</f>
        <v>#N/A</v>
      </c>
      <c r="J73" s="79" t="e">
        <f>[1]!OBGET([1]!OBCALL("",$C$52,"getCorrelation",[1]!obMake("","int",$C$53),[1]!obMake("","int",J$10),[1]!obMake("","int",$B73)))</f>
        <v>#N/A</v>
      </c>
      <c r="K73" s="79" t="e">
        <f>[1]!OBGET([1]!OBCALL("",$C$52,"getCorrelation",[1]!obMake("","int",$C$53),[1]!obMake("","int",K$10),[1]!obMake("","int",$B73)))</f>
        <v>#N/A</v>
      </c>
      <c r="L73" s="79" t="e">
        <f>[1]!OBGET([1]!OBCALL("",$C$52,"getCorrelation",[1]!obMake("","int",$C$53),[1]!obMake("","int",L$10),[1]!obMake("","int",$B73)))</f>
        <v>#N/A</v>
      </c>
      <c r="M73" s="79" t="e">
        <f>[1]!OBGET([1]!OBCALL("",$C$52,"getCorrelation",[1]!obMake("","int",$C$53),[1]!obMake("","int",M$10),[1]!obMake("","int",$B73)))</f>
        <v>#N/A</v>
      </c>
      <c r="N73" s="79" t="e">
        <f>[1]!OBGET([1]!OBCALL("",$C$52,"getCorrelation",[1]!obMake("","int",$C$53),[1]!obMake("","int",N$10),[1]!obMake("","int",$B73)))</f>
        <v>#N/A</v>
      </c>
      <c r="O73" s="79" t="e">
        <f>[1]!OBGET([1]!OBCALL("",$C$52,"getCorrelation",[1]!obMake("","int",$C$53),[1]!obMake("","int",O$10),[1]!obMake("","int",$B73)))</f>
        <v>#N/A</v>
      </c>
      <c r="P73" s="79" t="e">
        <f>[1]!OBGET([1]!OBCALL("",$C$52,"getCorrelation",[1]!obMake("","int",$C$53),[1]!obMake("","int",P$10),[1]!obMake("","int",$B73)))</f>
        <v>#N/A</v>
      </c>
      <c r="Q73" s="79" t="e">
        <f>[1]!OBGET([1]!OBCALL("",$C$52,"getCorrelation",[1]!obMake("","int",$C$53),[1]!obMake("","int",Q$10),[1]!obMake("","int",$B73)))</f>
        <v>#N/A</v>
      </c>
      <c r="R73" s="79" t="e">
        <f>[1]!OBGET([1]!OBCALL("",$C$52,"getCorrelation",[1]!obMake("","int",$C$53),[1]!obMake("","int",R$10),[1]!obMake("","int",$B73)))</f>
        <v>#N/A</v>
      </c>
      <c r="S73" s="79" t="e">
        <f>[1]!OBGET([1]!OBCALL("",$C$52,"getCorrelation",[1]!obMake("","int",$C$53),[1]!obMake("","int",S$10),[1]!obMake("","int",$B73)))</f>
        <v>#N/A</v>
      </c>
      <c r="T73" s="79" t="e">
        <f>[1]!OBGET([1]!OBCALL("",$C$52,"getCorrelation",[1]!obMake("","int",$C$53),[1]!obMake("","int",T$10),[1]!obMake("","int",$B73)))</f>
        <v>#N/A</v>
      </c>
      <c r="U73" s="79" t="e">
        <f>[1]!OBGET([1]!OBCALL("",$C$52,"getCorrelation",[1]!obMake("","int",$C$53),[1]!obMake("","int",U$10),[1]!obMake("","int",$B73)))</f>
        <v>#N/A</v>
      </c>
      <c r="V73" s="79" t="e">
        <f>[1]!OBGET([1]!OBCALL("",$C$52,"getCorrelation",[1]!obMake("","int",$C$53),[1]!obMake("","int",V$10),[1]!obMake("","int",$B73)))</f>
        <v>#N/A</v>
      </c>
      <c r="W73" s="79" t="e">
        <f>[1]!OBGET([1]!OBCALL("",$C$52,"getCorrelation",[1]!obMake("","int",$C$53),[1]!obMake("","int",W$10),[1]!obMake("","int",$B73)))</f>
        <v>#N/A</v>
      </c>
      <c r="X73" s="79" t="e">
        <f>[1]!OBGET([1]!OBCALL("",$C$52,"getCorrelation",[1]!obMake("","int",$C$53),[1]!obMake("","int",X$10),[1]!obMake("","int",$B73)))</f>
        <v>#N/A</v>
      </c>
      <c r="Y73" s="79" t="e">
        <f>[1]!OBGET([1]!OBCALL("",$C$52,"getCorrelation",[1]!obMake("","int",$C$53),[1]!obMake("","int",Y$10),[1]!obMake("","int",$B73)))</f>
        <v>#N/A</v>
      </c>
      <c r="Z73" s="79" t="e">
        <f>[1]!OBGET([1]!OBCALL("",$C$52,"getCorrelation",[1]!obMake("","int",$C$53),[1]!obMake("","int",Z$10),[1]!obMake("","int",$B73)))</f>
        <v>#N/A</v>
      </c>
      <c r="AA73" s="79" t="e">
        <f>[1]!OBGET([1]!OBCALL("",$C$52,"getCorrelation",[1]!obMake("","int",$C$53),[1]!obMake("","int",AA$10),[1]!obMake("","int",$B73)))</f>
        <v>#N/A</v>
      </c>
      <c r="AB73" s="79" t="e">
        <f>[1]!OBGET([1]!OBCALL("",$C$52,"getCorrelation",[1]!obMake("","int",$C$53),[1]!obMake("","int",AB$10),[1]!obMake("","int",$B73)))</f>
        <v>#N/A</v>
      </c>
      <c r="AC73" s="79" t="e">
        <f>[1]!OBGET([1]!OBCALL("",$C$52,"getCorrelation",[1]!obMake("","int",$C$53),[1]!obMake("","int",AC$10),[1]!obMake("","int",$B73)))</f>
        <v>#N/A</v>
      </c>
      <c r="AD73" s="79" t="e">
        <f>[1]!OBGET([1]!OBCALL("",$C$52,"getCorrelation",[1]!obMake("","int",$C$53),[1]!obMake("","int",AD$10),[1]!obMake("","int",$B73)))</f>
        <v>#N/A</v>
      </c>
      <c r="AE73" s="79" t="e">
        <f>[1]!OBGET([1]!OBCALL("",$C$52,"getCorrelation",[1]!obMake("","int",$C$53),[1]!obMake("","int",AE$10),[1]!obMake("","int",$B73)))</f>
        <v>#N/A</v>
      </c>
      <c r="AF73" s="79" t="e">
        <f>[1]!OBGET([1]!OBCALL("",$C$52,"getCorrelation",[1]!obMake("","int",$C$53),[1]!obMake("","int",AF$10),[1]!obMake("","int",$B73)))</f>
        <v>#N/A</v>
      </c>
      <c r="AG73" s="79" t="e">
        <f>[1]!OBGET([1]!OBCALL("",$C$52,"getCorrelation",[1]!obMake("","int",$C$53),[1]!obMake("","int",AG$10),[1]!obMake("","int",$B73)))</f>
        <v>#N/A</v>
      </c>
      <c r="AH73" s="79" t="e">
        <f>[1]!OBGET([1]!OBCALL("",$C$52,"getCorrelation",[1]!obMake("","int",$C$53),[1]!obMake("","int",AH$10),[1]!obMake("","int",$B73)))</f>
        <v>#N/A</v>
      </c>
      <c r="AI73" s="79" t="e">
        <f>[1]!OBGET([1]!OBCALL("",$C$52,"getCorrelation",[1]!obMake("","int",$C$53),[1]!obMake("","int",AI$10),[1]!obMake("","int",$B73)))</f>
        <v>#N/A</v>
      </c>
      <c r="AJ73" s="79" t="e">
        <f>[1]!OBGET([1]!OBCALL("",$C$52,"getCorrelation",[1]!obMake("","int",$C$53),[1]!obMake("","int",AJ$10),[1]!obMake("","int",$B73)))</f>
        <v>#N/A</v>
      </c>
      <c r="AK73" s="79" t="e">
        <f>[1]!OBGET([1]!OBCALL("",$C$52,"getCorrelation",[1]!obMake("","int",$C$53),[1]!obMake("","int",AK$10),[1]!obMake("","int",$B73)))</f>
        <v>#N/A</v>
      </c>
      <c r="AL73" s="79" t="e">
        <f>[1]!OBGET([1]!OBCALL("",$C$52,"getCorrelation",[1]!obMake("","int",$C$53),[1]!obMake("","int",AL$10),[1]!obMake("","int",$B73)))</f>
        <v>#N/A</v>
      </c>
      <c r="AM73" s="79" t="e">
        <f>[1]!OBGET([1]!OBCALL("",$C$52,"getCorrelation",[1]!obMake("","int",$C$53),[1]!obMake("","int",AM$10),[1]!obMake("","int",$B73)))</f>
        <v>#N/A</v>
      </c>
      <c r="AN73" s="79" t="e">
        <f>[1]!OBGET([1]!OBCALL("",$C$52,"getCorrelation",[1]!obMake("","int",$C$53),[1]!obMake("","int",AN$10),[1]!obMake("","int",$B73)))</f>
        <v>#N/A</v>
      </c>
      <c r="AO73" s="79" t="e">
        <f>[1]!OBGET([1]!OBCALL("",$C$52,"getCorrelation",[1]!obMake("","int",$C$53),[1]!obMake("","int",AO$10),[1]!obMake("","int",$B73)))</f>
        <v>#N/A</v>
      </c>
    </row>
    <row r="74" spans="2:41" ht="13.75" customHeight="1" x14ac:dyDescent="0.25">
      <c r="B74" s="34">
        <v>18</v>
      </c>
      <c r="C74" s="79" t="e">
        <f>[1]!OBGET([1]!OBCALL("",$C$52,"getCorrelation",[1]!obMake("","int",$C$53),[1]!obMake("","int",C$10),[1]!obMake("","int",$B74)))</f>
        <v>#N/A</v>
      </c>
      <c r="D74" s="79" t="e">
        <f>[1]!OBGET([1]!OBCALL("",$C$52,"getCorrelation",[1]!obMake("","int",$C$53),[1]!obMake("","int",D$10),[1]!obMake("","int",$B74)))</f>
        <v>#N/A</v>
      </c>
      <c r="E74" s="79" t="e">
        <f>[1]!OBGET([1]!OBCALL("",$C$52,"getCorrelation",[1]!obMake("","int",$C$53),[1]!obMake("","int",E$10),[1]!obMake("","int",$B74)))</f>
        <v>#N/A</v>
      </c>
      <c r="F74" s="79" t="e">
        <f>[1]!OBGET([1]!OBCALL("",$C$52,"getCorrelation",[1]!obMake("","int",$C$53),[1]!obMake("","int",F$10),[1]!obMake("","int",$B74)))</f>
        <v>#N/A</v>
      </c>
      <c r="G74" s="79" t="e">
        <f>[1]!OBGET([1]!OBCALL("",$C$52,"getCorrelation",[1]!obMake("","int",$C$53),[1]!obMake("","int",G$10),[1]!obMake("","int",$B74)))</f>
        <v>#N/A</v>
      </c>
      <c r="H74" s="79" t="e">
        <f>[1]!OBGET([1]!OBCALL("",$C$52,"getCorrelation",[1]!obMake("","int",$C$53),[1]!obMake("","int",H$10),[1]!obMake("","int",$B74)))</f>
        <v>#N/A</v>
      </c>
      <c r="I74" s="79" t="e">
        <f>[1]!OBGET([1]!OBCALL("",$C$52,"getCorrelation",[1]!obMake("","int",$C$53),[1]!obMake("","int",I$10),[1]!obMake("","int",$B74)))</f>
        <v>#N/A</v>
      </c>
      <c r="J74" s="79" t="e">
        <f>[1]!OBGET([1]!OBCALL("",$C$52,"getCorrelation",[1]!obMake("","int",$C$53),[1]!obMake("","int",J$10),[1]!obMake("","int",$B74)))</f>
        <v>#N/A</v>
      </c>
      <c r="K74" s="79" t="e">
        <f>[1]!OBGET([1]!OBCALL("",$C$52,"getCorrelation",[1]!obMake("","int",$C$53),[1]!obMake("","int",K$10),[1]!obMake("","int",$B74)))</f>
        <v>#N/A</v>
      </c>
      <c r="L74" s="79" t="e">
        <f>[1]!OBGET([1]!OBCALL("",$C$52,"getCorrelation",[1]!obMake("","int",$C$53),[1]!obMake("","int",L$10),[1]!obMake("","int",$B74)))</f>
        <v>#N/A</v>
      </c>
      <c r="M74" s="79" t="e">
        <f>[1]!OBGET([1]!OBCALL("",$C$52,"getCorrelation",[1]!obMake("","int",$C$53),[1]!obMake("","int",M$10),[1]!obMake("","int",$B74)))</f>
        <v>#N/A</v>
      </c>
      <c r="N74" s="79" t="e">
        <f>[1]!OBGET([1]!OBCALL("",$C$52,"getCorrelation",[1]!obMake("","int",$C$53),[1]!obMake("","int",N$10),[1]!obMake("","int",$B74)))</f>
        <v>#N/A</v>
      </c>
      <c r="O74" s="79" t="e">
        <f>[1]!OBGET([1]!OBCALL("",$C$52,"getCorrelation",[1]!obMake("","int",$C$53),[1]!obMake("","int",O$10),[1]!obMake("","int",$B74)))</f>
        <v>#N/A</v>
      </c>
      <c r="P74" s="79" t="e">
        <f>[1]!OBGET([1]!OBCALL("",$C$52,"getCorrelation",[1]!obMake("","int",$C$53),[1]!obMake("","int",P$10),[1]!obMake("","int",$B74)))</f>
        <v>#N/A</v>
      </c>
      <c r="Q74" s="79" t="e">
        <f>[1]!OBGET([1]!OBCALL("",$C$52,"getCorrelation",[1]!obMake("","int",$C$53),[1]!obMake("","int",Q$10),[1]!obMake("","int",$B74)))</f>
        <v>#N/A</v>
      </c>
      <c r="R74" s="79" t="e">
        <f>[1]!OBGET([1]!OBCALL("",$C$52,"getCorrelation",[1]!obMake("","int",$C$53),[1]!obMake("","int",R$10),[1]!obMake("","int",$B74)))</f>
        <v>#N/A</v>
      </c>
      <c r="S74" s="79" t="e">
        <f>[1]!OBGET([1]!OBCALL("",$C$52,"getCorrelation",[1]!obMake("","int",$C$53),[1]!obMake("","int",S$10),[1]!obMake("","int",$B74)))</f>
        <v>#N/A</v>
      </c>
      <c r="T74" s="79" t="e">
        <f>[1]!OBGET([1]!OBCALL("",$C$52,"getCorrelation",[1]!obMake("","int",$C$53),[1]!obMake("","int",T$10),[1]!obMake("","int",$B74)))</f>
        <v>#N/A</v>
      </c>
      <c r="U74" s="79" t="e">
        <f>[1]!OBGET([1]!OBCALL("",$C$52,"getCorrelation",[1]!obMake("","int",$C$53),[1]!obMake("","int",U$10),[1]!obMake("","int",$B74)))</f>
        <v>#N/A</v>
      </c>
      <c r="V74" s="79" t="e">
        <f>[1]!OBGET([1]!OBCALL("",$C$52,"getCorrelation",[1]!obMake("","int",$C$53),[1]!obMake("","int",V$10),[1]!obMake("","int",$B74)))</f>
        <v>#N/A</v>
      </c>
      <c r="W74" s="79" t="e">
        <f>[1]!OBGET([1]!OBCALL("",$C$52,"getCorrelation",[1]!obMake("","int",$C$53),[1]!obMake("","int",W$10),[1]!obMake("","int",$B74)))</f>
        <v>#N/A</v>
      </c>
      <c r="X74" s="79" t="e">
        <f>[1]!OBGET([1]!OBCALL("",$C$52,"getCorrelation",[1]!obMake("","int",$C$53),[1]!obMake("","int",X$10),[1]!obMake("","int",$B74)))</f>
        <v>#N/A</v>
      </c>
      <c r="Y74" s="79" t="e">
        <f>[1]!OBGET([1]!OBCALL("",$C$52,"getCorrelation",[1]!obMake("","int",$C$53),[1]!obMake("","int",Y$10),[1]!obMake("","int",$B74)))</f>
        <v>#N/A</v>
      </c>
      <c r="Z74" s="79" t="e">
        <f>[1]!OBGET([1]!OBCALL("",$C$52,"getCorrelation",[1]!obMake("","int",$C$53),[1]!obMake("","int",Z$10),[1]!obMake("","int",$B74)))</f>
        <v>#N/A</v>
      </c>
      <c r="AA74" s="79" t="e">
        <f>[1]!OBGET([1]!OBCALL("",$C$52,"getCorrelation",[1]!obMake("","int",$C$53),[1]!obMake("","int",AA$10),[1]!obMake("","int",$B74)))</f>
        <v>#N/A</v>
      </c>
      <c r="AB74" s="79" t="e">
        <f>[1]!OBGET([1]!OBCALL("",$C$52,"getCorrelation",[1]!obMake("","int",$C$53),[1]!obMake("","int",AB$10),[1]!obMake("","int",$B74)))</f>
        <v>#N/A</v>
      </c>
      <c r="AC74" s="79" t="e">
        <f>[1]!OBGET([1]!OBCALL("",$C$52,"getCorrelation",[1]!obMake("","int",$C$53),[1]!obMake("","int",AC$10),[1]!obMake("","int",$B74)))</f>
        <v>#N/A</v>
      </c>
      <c r="AD74" s="79" t="e">
        <f>[1]!OBGET([1]!OBCALL("",$C$52,"getCorrelation",[1]!obMake("","int",$C$53),[1]!obMake("","int",AD$10),[1]!obMake("","int",$B74)))</f>
        <v>#N/A</v>
      </c>
      <c r="AE74" s="79" t="e">
        <f>[1]!OBGET([1]!OBCALL("",$C$52,"getCorrelation",[1]!obMake("","int",$C$53),[1]!obMake("","int",AE$10),[1]!obMake("","int",$B74)))</f>
        <v>#N/A</v>
      </c>
      <c r="AF74" s="79" t="e">
        <f>[1]!OBGET([1]!OBCALL("",$C$52,"getCorrelation",[1]!obMake("","int",$C$53),[1]!obMake("","int",AF$10),[1]!obMake("","int",$B74)))</f>
        <v>#N/A</v>
      </c>
      <c r="AG74" s="79" t="e">
        <f>[1]!OBGET([1]!OBCALL("",$C$52,"getCorrelation",[1]!obMake("","int",$C$53),[1]!obMake("","int",AG$10),[1]!obMake("","int",$B74)))</f>
        <v>#N/A</v>
      </c>
      <c r="AH74" s="79" t="e">
        <f>[1]!OBGET([1]!OBCALL("",$C$52,"getCorrelation",[1]!obMake("","int",$C$53),[1]!obMake("","int",AH$10),[1]!obMake("","int",$B74)))</f>
        <v>#N/A</v>
      </c>
      <c r="AI74" s="79" t="e">
        <f>[1]!OBGET([1]!OBCALL("",$C$52,"getCorrelation",[1]!obMake("","int",$C$53),[1]!obMake("","int",AI$10),[1]!obMake("","int",$B74)))</f>
        <v>#N/A</v>
      </c>
      <c r="AJ74" s="79" t="e">
        <f>[1]!OBGET([1]!OBCALL("",$C$52,"getCorrelation",[1]!obMake("","int",$C$53),[1]!obMake("","int",AJ$10),[1]!obMake("","int",$B74)))</f>
        <v>#N/A</v>
      </c>
      <c r="AK74" s="79" t="e">
        <f>[1]!OBGET([1]!OBCALL("",$C$52,"getCorrelation",[1]!obMake("","int",$C$53),[1]!obMake("","int",AK$10),[1]!obMake("","int",$B74)))</f>
        <v>#N/A</v>
      </c>
      <c r="AL74" s="79" t="e">
        <f>[1]!OBGET([1]!OBCALL("",$C$52,"getCorrelation",[1]!obMake("","int",$C$53),[1]!obMake("","int",AL$10),[1]!obMake("","int",$B74)))</f>
        <v>#N/A</v>
      </c>
      <c r="AM74" s="79" t="e">
        <f>[1]!OBGET([1]!OBCALL("",$C$52,"getCorrelation",[1]!obMake("","int",$C$53),[1]!obMake("","int",AM$10),[1]!obMake("","int",$B74)))</f>
        <v>#N/A</v>
      </c>
      <c r="AN74" s="79" t="e">
        <f>[1]!OBGET([1]!OBCALL("",$C$52,"getCorrelation",[1]!obMake("","int",$C$53),[1]!obMake("","int",AN$10),[1]!obMake("","int",$B74)))</f>
        <v>#N/A</v>
      </c>
      <c r="AO74" s="79" t="e">
        <f>[1]!OBGET([1]!OBCALL("",$C$52,"getCorrelation",[1]!obMake("","int",$C$53),[1]!obMake("","int",AO$10),[1]!obMake("","int",$B74)))</f>
        <v>#N/A</v>
      </c>
    </row>
    <row r="75" spans="2:41" ht="13.75" customHeight="1" x14ac:dyDescent="0.25">
      <c r="B75" s="34">
        <v>19</v>
      </c>
      <c r="C75" s="79" t="e">
        <f>[1]!OBGET([1]!OBCALL("",$C$52,"getCorrelation",[1]!obMake("","int",$C$53),[1]!obMake("","int",C$10),[1]!obMake("","int",$B75)))</f>
        <v>#N/A</v>
      </c>
      <c r="D75" s="79" t="e">
        <f>[1]!OBGET([1]!OBCALL("",$C$52,"getCorrelation",[1]!obMake("","int",$C$53),[1]!obMake("","int",D$10),[1]!obMake("","int",$B75)))</f>
        <v>#N/A</v>
      </c>
      <c r="E75" s="79" t="e">
        <f>[1]!OBGET([1]!OBCALL("",$C$52,"getCorrelation",[1]!obMake("","int",$C$53),[1]!obMake("","int",E$10),[1]!obMake("","int",$B75)))</f>
        <v>#N/A</v>
      </c>
      <c r="F75" s="79" t="e">
        <f>[1]!OBGET([1]!OBCALL("",$C$52,"getCorrelation",[1]!obMake("","int",$C$53),[1]!obMake("","int",F$10),[1]!obMake("","int",$B75)))</f>
        <v>#N/A</v>
      </c>
      <c r="G75" s="79" t="e">
        <f>[1]!OBGET([1]!OBCALL("",$C$52,"getCorrelation",[1]!obMake("","int",$C$53),[1]!obMake("","int",G$10),[1]!obMake("","int",$B75)))</f>
        <v>#N/A</v>
      </c>
      <c r="H75" s="79" t="e">
        <f>[1]!OBGET([1]!OBCALL("",$C$52,"getCorrelation",[1]!obMake("","int",$C$53),[1]!obMake("","int",H$10),[1]!obMake("","int",$B75)))</f>
        <v>#N/A</v>
      </c>
      <c r="I75" s="79" t="e">
        <f>[1]!OBGET([1]!OBCALL("",$C$52,"getCorrelation",[1]!obMake("","int",$C$53),[1]!obMake("","int",I$10),[1]!obMake("","int",$B75)))</f>
        <v>#N/A</v>
      </c>
      <c r="J75" s="79" t="e">
        <f>[1]!OBGET([1]!OBCALL("",$C$52,"getCorrelation",[1]!obMake("","int",$C$53),[1]!obMake("","int",J$10),[1]!obMake("","int",$B75)))</f>
        <v>#N/A</v>
      </c>
      <c r="K75" s="79" t="e">
        <f>[1]!OBGET([1]!OBCALL("",$C$52,"getCorrelation",[1]!obMake("","int",$C$53),[1]!obMake("","int",K$10),[1]!obMake("","int",$B75)))</f>
        <v>#N/A</v>
      </c>
      <c r="L75" s="79" t="e">
        <f>[1]!OBGET([1]!OBCALL("",$C$52,"getCorrelation",[1]!obMake("","int",$C$53),[1]!obMake("","int",L$10),[1]!obMake("","int",$B75)))</f>
        <v>#N/A</v>
      </c>
      <c r="M75" s="79" t="e">
        <f>[1]!OBGET([1]!OBCALL("",$C$52,"getCorrelation",[1]!obMake("","int",$C$53),[1]!obMake("","int",M$10),[1]!obMake("","int",$B75)))</f>
        <v>#N/A</v>
      </c>
      <c r="N75" s="79" t="e">
        <f>[1]!OBGET([1]!OBCALL("",$C$52,"getCorrelation",[1]!obMake("","int",$C$53),[1]!obMake("","int",N$10),[1]!obMake("","int",$B75)))</f>
        <v>#N/A</v>
      </c>
      <c r="O75" s="79" t="e">
        <f>[1]!OBGET([1]!OBCALL("",$C$52,"getCorrelation",[1]!obMake("","int",$C$53),[1]!obMake("","int",O$10),[1]!obMake("","int",$B75)))</f>
        <v>#N/A</v>
      </c>
      <c r="P75" s="79" t="e">
        <f>[1]!OBGET([1]!OBCALL("",$C$52,"getCorrelation",[1]!obMake("","int",$C$53),[1]!obMake("","int",P$10),[1]!obMake("","int",$B75)))</f>
        <v>#N/A</v>
      </c>
      <c r="Q75" s="79" t="e">
        <f>[1]!OBGET([1]!OBCALL("",$C$52,"getCorrelation",[1]!obMake("","int",$C$53),[1]!obMake("","int",Q$10),[1]!obMake("","int",$B75)))</f>
        <v>#N/A</v>
      </c>
      <c r="R75" s="79" t="e">
        <f>[1]!OBGET([1]!OBCALL("",$C$52,"getCorrelation",[1]!obMake("","int",$C$53),[1]!obMake("","int",R$10),[1]!obMake("","int",$B75)))</f>
        <v>#N/A</v>
      </c>
      <c r="S75" s="79" t="e">
        <f>[1]!OBGET([1]!OBCALL("",$C$52,"getCorrelation",[1]!obMake("","int",$C$53),[1]!obMake("","int",S$10),[1]!obMake("","int",$B75)))</f>
        <v>#N/A</v>
      </c>
      <c r="T75" s="79" t="e">
        <f>[1]!OBGET([1]!OBCALL("",$C$52,"getCorrelation",[1]!obMake("","int",$C$53),[1]!obMake("","int",T$10),[1]!obMake("","int",$B75)))</f>
        <v>#N/A</v>
      </c>
      <c r="U75" s="79" t="e">
        <f>[1]!OBGET([1]!OBCALL("",$C$52,"getCorrelation",[1]!obMake("","int",$C$53),[1]!obMake("","int",U$10),[1]!obMake("","int",$B75)))</f>
        <v>#N/A</v>
      </c>
      <c r="V75" s="79" t="e">
        <f>[1]!OBGET([1]!OBCALL("",$C$52,"getCorrelation",[1]!obMake("","int",$C$53),[1]!obMake("","int",V$10),[1]!obMake("","int",$B75)))</f>
        <v>#N/A</v>
      </c>
      <c r="W75" s="79" t="e">
        <f>[1]!OBGET([1]!OBCALL("",$C$52,"getCorrelation",[1]!obMake("","int",$C$53),[1]!obMake("","int",W$10),[1]!obMake("","int",$B75)))</f>
        <v>#N/A</v>
      </c>
      <c r="X75" s="79" t="e">
        <f>[1]!OBGET([1]!OBCALL("",$C$52,"getCorrelation",[1]!obMake("","int",$C$53),[1]!obMake("","int",X$10),[1]!obMake("","int",$B75)))</f>
        <v>#N/A</v>
      </c>
      <c r="Y75" s="79" t="e">
        <f>[1]!OBGET([1]!OBCALL("",$C$52,"getCorrelation",[1]!obMake("","int",$C$53),[1]!obMake("","int",Y$10),[1]!obMake("","int",$B75)))</f>
        <v>#N/A</v>
      </c>
      <c r="Z75" s="79" t="e">
        <f>[1]!OBGET([1]!OBCALL("",$C$52,"getCorrelation",[1]!obMake("","int",$C$53),[1]!obMake("","int",Z$10),[1]!obMake("","int",$B75)))</f>
        <v>#N/A</v>
      </c>
      <c r="AA75" s="79" t="e">
        <f>[1]!OBGET([1]!OBCALL("",$C$52,"getCorrelation",[1]!obMake("","int",$C$53),[1]!obMake("","int",AA$10),[1]!obMake("","int",$B75)))</f>
        <v>#N/A</v>
      </c>
      <c r="AB75" s="79" t="e">
        <f>[1]!OBGET([1]!OBCALL("",$C$52,"getCorrelation",[1]!obMake("","int",$C$53),[1]!obMake("","int",AB$10),[1]!obMake("","int",$B75)))</f>
        <v>#N/A</v>
      </c>
      <c r="AC75" s="79" t="e">
        <f>[1]!OBGET([1]!OBCALL("",$C$52,"getCorrelation",[1]!obMake("","int",$C$53),[1]!obMake("","int",AC$10),[1]!obMake("","int",$B75)))</f>
        <v>#N/A</v>
      </c>
      <c r="AD75" s="79" t="e">
        <f>[1]!OBGET([1]!OBCALL("",$C$52,"getCorrelation",[1]!obMake("","int",$C$53),[1]!obMake("","int",AD$10),[1]!obMake("","int",$B75)))</f>
        <v>#N/A</v>
      </c>
      <c r="AE75" s="79" t="e">
        <f>[1]!OBGET([1]!OBCALL("",$C$52,"getCorrelation",[1]!obMake("","int",$C$53),[1]!obMake("","int",AE$10),[1]!obMake("","int",$B75)))</f>
        <v>#N/A</v>
      </c>
      <c r="AF75" s="79" t="e">
        <f>[1]!OBGET([1]!OBCALL("",$C$52,"getCorrelation",[1]!obMake("","int",$C$53),[1]!obMake("","int",AF$10),[1]!obMake("","int",$B75)))</f>
        <v>#N/A</v>
      </c>
      <c r="AG75" s="79" t="e">
        <f>[1]!OBGET([1]!OBCALL("",$C$52,"getCorrelation",[1]!obMake("","int",$C$53),[1]!obMake("","int",AG$10),[1]!obMake("","int",$B75)))</f>
        <v>#N/A</v>
      </c>
      <c r="AH75" s="79" t="e">
        <f>[1]!OBGET([1]!OBCALL("",$C$52,"getCorrelation",[1]!obMake("","int",$C$53),[1]!obMake("","int",AH$10),[1]!obMake("","int",$B75)))</f>
        <v>#N/A</v>
      </c>
      <c r="AI75" s="79" t="e">
        <f>[1]!OBGET([1]!OBCALL("",$C$52,"getCorrelation",[1]!obMake("","int",$C$53),[1]!obMake("","int",AI$10),[1]!obMake("","int",$B75)))</f>
        <v>#N/A</v>
      </c>
      <c r="AJ75" s="79" t="e">
        <f>[1]!OBGET([1]!OBCALL("",$C$52,"getCorrelation",[1]!obMake("","int",$C$53),[1]!obMake("","int",AJ$10),[1]!obMake("","int",$B75)))</f>
        <v>#N/A</v>
      </c>
      <c r="AK75" s="79" t="e">
        <f>[1]!OBGET([1]!OBCALL("",$C$52,"getCorrelation",[1]!obMake("","int",$C$53),[1]!obMake("","int",AK$10),[1]!obMake("","int",$B75)))</f>
        <v>#N/A</v>
      </c>
      <c r="AL75" s="79" t="e">
        <f>[1]!OBGET([1]!OBCALL("",$C$52,"getCorrelation",[1]!obMake("","int",$C$53),[1]!obMake("","int",AL$10),[1]!obMake("","int",$B75)))</f>
        <v>#N/A</v>
      </c>
      <c r="AM75" s="79" t="e">
        <f>[1]!OBGET([1]!OBCALL("",$C$52,"getCorrelation",[1]!obMake("","int",$C$53),[1]!obMake("","int",AM$10),[1]!obMake("","int",$B75)))</f>
        <v>#N/A</v>
      </c>
      <c r="AN75" s="79" t="e">
        <f>[1]!OBGET([1]!OBCALL("",$C$52,"getCorrelation",[1]!obMake("","int",$C$53),[1]!obMake("","int",AN$10),[1]!obMake("","int",$B75)))</f>
        <v>#N/A</v>
      </c>
      <c r="AO75" s="79" t="e">
        <f>[1]!OBGET([1]!OBCALL("",$C$52,"getCorrelation",[1]!obMake("","int",$C$53),[1]!obMake("","int",AO$10),[1]!obMake("","int",$B75)))</f>
        <v>#N/A</v>
      </c>
    </row>
    <row r="76" spans="2:41" ht="13.75" customHeight="1" x14ac:dyDescent="0.25">
      <c r="B76" s="34">
        <v>20</v>
      </c>
      <c r="C76" s="79" t="e">
        <f>[1]!OBGET([1]!OBCALL("",$C$52,"getCorrelation",[1]!obMake("","int",$C$53),[1]!obMake("","int",C$10),[1]!obMake("","int",$B76)))</f>
        <v>#N/A</v>
      </c>
      <c r="D76" s="79" t="e">
        <f>[1]!OBGET([1]!OBCALL("",$C$52,"getCorrelation",[1]!obMake("","int",$C$53),[1]!obMake("","int",D$10),[1]!obMake("","int",$B76)))</f>
        <v>#N/A</v>
      </c>
      <c r="E76" s="79" t="e">
        <f>[1]!OBGET([1]!OBCALL("",$C$52,"getCorrelation",[1]!obMake("","int",$C$53),[1]!obMake("","int",E$10),[1]!obMake("","int",$B76)))</f>
        <v>#N/A</v>
      </c>
      <c r="F76" s="79" t="e">
        <f>[1]!OBGET([1]!OBCALL("",$C$52,"getCorrelation",[1]!obMake("","int",$C$53),[1]!obMake("","int",F$10),[1]!obMake("","int",$B76)))</f>
        <v>#N/A</v>
      </c>
      <c r="G76" s="79" t="e">
        <f>[1]!OBGET([1]!OBCALL("",$C$52,"getCorrelation",[1]!obMake("","int",$C$53),[1]!obMake("","int",G$10),[1]!obMake("","int",$B76)))</f>
        <v>#N/A</v>
      </c>
      <c r="H76" s="79" t="e">
        <f>[1]!OBGET([1]!OBCALL("",$C$52,"getCorrelation",[1]!obMake("","int",$C$53),[1]!obMake("","int",H$10),[1]!obMake("","int",$B76)))</f>
        <v>#N/A</v>
      </c>
      <c r="I76" s="79" t="e">
        <f>[1]!OBGET([1]!OBCALL("",$C$52,"getCorrelation",[1]!obMake("","int",$C$53),[1]!obMake("","int",I$10),[1]!obMake("","int",$B76)))</f>
        <v>#N/A</v>
      </c>
      <c r="J76" s="79" t="e">
        <f>[1]!OBGET([1]!OBCALL("",$C$52,"getCorrelation",[1]!obMake("","int",$C$53),[1]!obMake("","int",J$10),[1]!obMake("","int",$B76)))</f>
        <v>#N/A</v>
      </c>
      <c r="K76" s="79" t="e">
        <f>[1]!OBGET([1]!OBCALL("",$C$52,"getCorrelation",[1]!obMake("","int",$C$53),[1]!obMake("","int",K$10),[1]!obMake("","int",$B76)))</f>
        <v>#N/A</v>
      </c>
      <c r="L76" s="79" t="e">
        <f>[1]!OBGET([1]!OBCALL("",$C$52,"getCorrelation",[1]!obMake("","int",$C$53),[1]!obMake("","int",L$10),[1]!obMake("","int",$B76)))</f>
        <v>#N/A</v>
      </c>
      <c r="M76" s="79" t="e">
        <f>[1]!OBGET([1]!OBCALL("",$C$52,"getCorrelation",[1]!obMake("","int",$C$53),[1]!obMake("","int",M$10),[1]!obMake("","int",$B76)))</f>
        <v>#N/A</v>
      </c>
      <c r="N76" s="79" t="e">
        <f>[1]!OBGET([1]!OBCALL("",$C$52,"getCorrelation",[1]!obMake("","int",$C$53),[1]!obMake("","int",N$10),[1]!obMake("","int",$B76)))</f>
        <v>#N/A</v>
      </c>
      <c r="O76" s="79" t="e">
        <f>[1]!OBGET([1]!OBCALL("",$C$52,"getCorrelation",[1]!obMake("","int",$C$53),[1]!obMake("","int",O$10),[1]!obMake("","int",$B76)))</f>
        <v>#N/A</v>
      </c>
      <c r="P76" s="79" t="e">
        <f>[1]!OBGET([1]!OBCALL("",$C$52,"getCorrelation",[1]!obMake("","int",$C$53),[1]!obMake("","int",P$10),[1]!obMake("","int",$B76)))</f>
        <v>#N/A</v>
      </c>
      <c r="Q76" s="79" t="e">
        <f>[1]!OBGET([1]!OBCALL("",$C$52,"getCorrelation",[1]!obMake("","int",$C$53),[1]!obMake("","int",Q$10),[1]!obMake("","int",$B76)))</f>
        <v>#N/A</v>
      </c>
      <c r="R76" s="79" t="e">
        <f>[1]!OBGET([1]!OBCALL("",$C$52,"getCorrelation",[1]!obMake("","int",$C$53),[1]!obMake("","int",R$10),[1]!obMake("","int",$B76)))</f>
        <v>#N/A</v>
      </c>
      <c r="S76" s="79" t="e">
        <f>[1]!OBGET([1]!OBCALL("",$C$52,"getCorrelation",[1]!obMake("","int",$C$53),[1]!obMake("","int",S$10),[1]!obMake("","int",$B76)))</f>
        <v>#N/A</v>
      </c>
      <c r="T76" s="79" t="e">
        <f>[1]!OBGET([1]!OBCALL("",$C$52,"getCorrelation",[1]!obMake("","int",$C$53),[1]!obMake("","int",T$10),[1]!obMake("","int",$B76)))</f>
        <v>#N/A</v>
      </c>
      <c r="U76" s="79" t="e">
        <f>[1]!OBGET([1]!OBCALL("",$C$52,"getCorrelation",[1]!obMake("","int",$C$53),[1]!obMake("","int",U$10),[1]!obMake("","int",$B76)))</f>
        <v>#N/A</v>
      </c>
      <c r="V76" s="79" t="e">
        <f>[1]!OBGET([1]!OBCALL("",$C$52,"getCorrelation",[1]!obMake("","int",$C$53),[1]!obMake("","int",V$10),[1]!obMake("","int",$B76)))</f>
        <v>#N/A</v>
      </c>
      <c r="W76" s="79" t="e">
        <f>[1]!OBGET([1]!OBCALL("",$C$52,"getCorrelation",[1]!obMake("","int",$C$53),[1]!obMake("","int",W$10),[1]!obMake("","int",$B76)))</f>
        <v>#N/A</v>
      </c>
      <c r="X76" s="79" t="e">
        <f>[1]!OBGET([1]!OBCALL("",$C$52,"getCorrelation",[1]!obMake("","int",$C$53),[1]!obMake("","int",X$10),[1]!obMake("","int",$B76)))</f>
        <v>#N/A</v>
      </c>
      <c r="Y76" s="79" t="e">
        <f>[1]!OBGET([1]!OBCALL("",$C$52,"getCorrelation",[1]!obMake("","int",$C$53),[1]!obMake("","int",Y$10),[1]!obMake("","int",$B76)))</f>
        <v>#N/A</v>
      </c>
      <c r="Z76" s="79" t="e">
        <f>[1]!OBGET([1]!OBCALL("",$C$52,"getCorrelation",[1]!obMake("","int",$C$53),[1]!obMake("","int",Z$10),[1]!obMake("","int",$B76)))</f>
        <v>#N/A</v>
      </c>
      <c r="AA76" s="79" t="e">
        <f>[1]!OBGET([1]!OBCALL("",$C$52,"getCorrelation",[1]!obMake("","int",$C$53),[1]!obMake("","int",AA$10),[1]!obMake("","int",$B76)))</f>
        <v>#N/A</v>
      </c>
      <c r="AB76" s="79" t="e">
        <f>[1]!OBGET([1]!OBCALL("",$C$52,"getCorrelation",[1]!obMake("","int",$C$53),[1]!obMake("","int",AB$10),[1]!obMake("","int",$B76)))</f>
        <v>#N/A</v>
      </c>
      <c r="AC76" s="79" t="e">
        <f>[1]!OBGET([1]!OBCALL("",$C$52,"getCorrelation",[1]!obMake("","int",$C$53),[1]!obMake("","int",AC$10),[1]!obMake("","int",$B76)))</f>
        <v>#N/A</v>
      </c>
      <c r="AD76" s="79" t="e">
        <f>[1]!OBGET([1]!OBCALL("",$C$52,"getCorrelation",[1]!obMake("","int",$C$53),[1]!obMake("","int",AD$10),[1]!obMake("","int",$B76)))</f>
        <v>#N/A</v>
      </c>
      <c r="AE76" s="79" t="e">
        <f>[1]!OBGET([1]!OBCALL("",$C$52,"getCorrelation",[1]!obMake("","int",$C$53),[1]!obMake("","int",AE$10),[1]!obMake("","int",$B76)))</f>
        <v>#N/A</v>
      </c>
      <c r="AF76" s="79" t="e">
        <f>[1]!OBGET([1]!OBCALL("",$C$52,"getCorrelation",[1]!obMake("","int",$C$53),[1]!obMake("","int",AF$10),[1]!obMake("","int",$B76)))</f>
        <v>#N/A</v>
      </c>
      <c r="AG76" s="79" t="e">
        <f>[1]!OBGET([1]!OBCALL("",$C$52,"getCorrelation",[1]!obMake("","int",$C$53),[1]!obMake("","int",AG$10),[1]!obMake("","int",$B76)))</f>
        <v>#N/A</v>
      </c>
      <c r="AH76" s="79" t="e">
        <f>[1]!OBGET([1]!OBCALL("",$C$52,"getCorrelation",[1]!obMake("","int",$C$53),[1]!obMake("","int",AH$10),[1]!obMake("","int",$B76)))</f>
        <v>#N/A</v>
      </c>
      <c r="AI76" s="79" t="e">
        <f>[1]!OBGET([1]!OBCALL("",$C$52,"getCorrelation",[1]!obMake("","int",$C$53),[1]!obMake("","int",AI$10),[1]!obMake("","int",$B76)))</f>
        <v>#N/A</v>
      </c>
      <c r="AJ76" s="79" t="e">
        <f>[1]!OBGET([1]!OBCALL("",$C$52,"getCorrelation",[1]!obMake("","int",$C$53),[1]!obMake("","int",AJ$10),[1]!obMake("","int",$B76)))</f>
        <v>#N/A</v>
      </c>
      <c r="AK76" s="79" t="e">
        <f>[1]!OBGET([1]!OBCALL("",$C$52,"getCorrelation",[1]!obMake("","int",$C$53),[1]!obMake("","int",AK$10),[1]!obMake("","int",$B76)))</f>
        <v>#N/A</v>
      </c>
      <c r="AL76" s="79" t="e">
        <f>[1]!OBGET([1]!OBCALL("",$C$52,"getCorrelation",[1]!obMake("","int",$C$53),[1]!obMake("","int",AL$10),[1]!obMake("","int",$B76)))</f>
        <v>#N/A</v>
      </c>
      <c r="AM76" s="79" t="e">
        <f>[1]!OBGET([1]!OBCALL("",$C$52,"getCorrelation",[1]!obMake("","int",$C$53),[1]!obMake("","int",AM$10),[1]!obMake("","int",$B76)))</f>
        <v>#N/A</v>
      </c>
      <c r="AN76" s="79" t="e">
        <f>[1]!OBGET([1]!OBCALL("",$C$52,"getCorrelation",[1]!obMake("","int",$C$53),[1]!obMake("","int",AN$10),[1]!obMake("","int",$B76)))</f>
        <v>#N/A</v>
      </c>
      <c r="AO76" s="79" t="e">
        <f>[1]!OBGET([1]!OBCALL("",$C$52,"getCorrelation",[1]!obMake("","int",$C$53),[1]!obMake("","int",AO$10),[1]!obMake("","int",$B76)))</f>
        <v>#N/A</v>
      </c>
    </row>
    <row r="77" spans="2:41" ht="13.75" customHeight="1" x14ac:dyDescent="0.25">
      <c r="B77" s="34">
        <v>21</v>
      </c>
      <c r="C77" s="79" t="e">
        <f>[1]!OBGET([1]!OBCALL("",$C$52,"getCorrelation",[1]!obMake("","int",$C$53),[1]!obMake("","int",C$10),[1]!obMake("","int",$B77)))</f>
        <v>#N/A</v>
      </c>
      <c r="D77" s="79" t="e">
        <f>[1]!OBGET([1]!OBCALL("",$C$52,"getCorrelation",[1]!obMake("","int",$C$53),[1]!obMake("","int",D$10),[1]!obMake("","int",$B77)))</f>
        <v>#N/A</v>
      </c>
      <c r="E77" s="79" t="e">
        <f>[1]!OBGET([1]!OBCALL("",$C$52,"getCorrelation",[1]!obMake("","int",$C$53),[1]!obMake("","int",E$10),[1]!obMake("","int",$B77)))</f>
        <v>#N/A</v>
      </c>
      <c r="F77" s="79" t="e">
        <f>[1]!OBGET([1]!OBCALL("",$C$52,"getCorrelation",[1]!obMake("","int",$C$53),[1]!obMake("","int",F$10),[1]!obMake("","int",$B77)))</f>
        <v>#N/A</v>
      </c>
      <c r="G77" s="79" t="e">
        <f>[1]!OBGET([1]!OBCALL("",$C$52,"getCorrelation",[1]!obMake("","int",$C$53),[1]!obMake("","int",G$10),[1]!obMake("","int",$B77)))</f>
        <v>#N/A</v>
      </c>
      <c r="H77" s="79" t="e">
        <f>[1]!OBGET([1]!OBCALL("",$C$52,"getCorrelation",[1]!obMake("","int",$C$53),[1]!obMake("","int",H$10),[1]!obMake("","int",$B77)))</f>
        <v>#N/A</v>
      </c>
      <c r="I77" s="79" t="e">
        <f>[1]!OBGET([1]!OBCALL("",$C$52,"getCorrelation",[1]!obMake("","int",$C$53),[1]!obMake("","int",I$10),[1]!obMake("","int",$B77)))</f>
        <v>#N/A</v>
      </c>
      <c r="J77" s="79" t="e">
        <f>[1]!OBGET([1]!OBCALL("",$C$52,"getCorrelation",[1]!obMake("","int",$C$53),[1]!obMake("","int",J$10),[1]!obMake("","int",$B77)))</f>
        <v>#N/A</v>
      </c>
      <c r="K77" s="79" t="e">
        <f>[1]!OBGET([1]!OBCALL("",$C$52,"getCorrelation",[1]!obMake("","int",$C$53),[1]!obMake("","int",K$10),[1]!obMake("","int",$B77)))</f>
        <v>#N/A</v>
      </c>
      <c r="L77" s="79" t="e">
        <f>[1]!OBGET([1]!OBCALL("",$C$52,"getCorrelation",[1]!obMake("","int",$C$53),[1]!obMake("","int",L$10),[1]!obMake("","int",$B77)))</f>
        <v>#N/A</v>
      </c>
      <c r="M77" s="79" t="e">
        <f>[1]!OBGET([1]!OBCALL("",$C$52,"getCorrelation",[1]!obMake("","int",$C$53),[1]!obMake("","int",M$10),[1]!obMake("","int",$B77)))</f>
        <v>#N/A</v>
      </c>
      <c r="N77" s="79" t="e">
        <f>[1]!OBGET([1]!OBCALL("",$C$52,"getCorrelation",[1]!obMake("","int",$C$53),[1]!obMake("","int",N$10),[1]!obMake("","int",$B77)))</f>
        <v>#N/A</v>
      </c>
      <c r="O77" s="79" t="e">
        <f>[1]!OBGET([1]!OBCALL("",$C$52,"getCorrelation",[1]!obMake("","int",$C$53),[1]!obMake("","int",O$10),[1]!obMake("","int",$B77)))</f>
        <v>#N/A</v>
      </c>
      <c r="P77" s="79" t="e">
        <f>[1]!OBGET([1]!OBCALL("",$C$52,"getCorrelation",[1]!obMake("","int",$C$53),[1]!obMake("","int",P$10),[1]!obMake("","int",$B77)))</f>
        <v>#N/A</v>
      </c>
      <c r="Q77" s="79" t="e">
        <f>[1]!OBGET([1]!OBCALL("",$C$52,"getCorrelation",[1]!obMake("","int",$C$53),[1]!obMake("","int",Q$10),[1]!obMake("","int",$B77)))</f>
        <v>#N/A</v>
      </c>
      <c r="R77" s="79" t="e">
        <f>[1]!OBGET([1]!OBCALL("",$C$52,"getCorrelation",[1]!obMake("","int",$C$53),[1]!obMake("","int",R$10),[1]!obMake("","int",$B77)))</f>
        <v>#N/A</v>
      </c>
      <c r="S77" s="79" t="e">
        <f>[1]!OBGET([1]!OBCALL("",$C$52,"getCorrelation",[1]!obMake("","int",$C$53),[1]!obMake("","int",S$10),[1]!obMake("","int",$B77)))</f>
        <v>#N/A</v>
      </c>
      <c r="T77" s="79" t="e">
        <f>[1]!OBGET([1]!OBCALL("",$C$52,"getCorrelation",[1]!obMake("","int",$C$53),[1]!obMake("","int",T$10),[1]!obMake("","int",$B77)))</f>
        <v>#N/A</v>
      </c>
      <c r="U77" s="79" t="e">
        <f>[1]!OBGET([1]!OBCALL("",$C$52,"getCorrelation",[1]!obMake("","int",$C$53),[1]!obMake("","int",U$10),[1]!obMake("","int",$B77)))</f>
        <v>#N/A</v>
      </c>
      <c r="V77" s="79" t="e">
        <f>[1]!OBGET([1]!OBCALL("",$C$52,"getCorrelation",[1]!obMake("","int",$C$53),[1]!obMake("","int",V$10),[1]!obMake("","int",$B77)))</f>
        <v>#N/A</v>
      </c>
      <c r="W77" s="79" t="e">
        <f>[1]!OBGET([1]!OBCALL("",$C$52,"getCorrelation",[1]!obMake("","int",$C$53),[1]!obMake("","int",W$10),[1]!obMake("","int",$B77)))</f>
        <v>#N/A</v>
      </c>
      <c r="X77" s="79" t="e">
        <f>[1]!OBGET([1]!OBCALL("",$C$52,"getCorrelation",[1]!obMake("","int",$C$53),[1]!obMake("","int",X$10),[1]!obMake("","int",$B77)))</f>
        <v>#N/A</v>
      </c>
      <c r="Y77" s="79" t="e">
        <f>[1]!OBGET([1]!OBCALL("",$C$52,"getCorrelation",[1]!obMake("","int",$C$53),[1]!obMake("","int",Y$10),[1]!obMake("","int",$B77)))</f>
        <v>#N/A</v>
      </c>
      <c r="Z77" s="79" t="e">
        <f>[1]!OBGET([1]!OBCALL("",$C$52,"getCorrelation",[1]!obMake("","int",$C$53),[1]!obMake("","int",Z$10),[1]!obMake("","int",$B77)))</f>
        <v>#N/A</v>
      </c>
      <c r="AA77" s="79" t="e">
        <f>[1]!OBGET([1]!OBCALL("",$C$52,"getCorrelation",[1]!obMake("","int",$C$53),[1]!obMake("","int",AA$10),[1]!obMake("","int",$B77)))</f>
        <v>#N/A</v>
      </c>
      <c r="AB77" s="79" t="e">
        <f>[1]!OBGET([1]!OBCALL("",$C$52,"getCorrelation",[1]!obMake("","int",$C$53),[1]!obMake("","int",AB$10),[1]!obMake("","int",$B77)))</f>
        <v>#N/A</v>
      </c>
      <c r="AC77" s="79" t="e">
        <f>[1]!OBGET([1]!OBCALL("",$C$52,"getCorrelation",[1]!obMake("","int",$C$53),[1]!obMake("","int",AC$10),[1]!obMake("","int",$B77)))</f>
        <v>#N/A</v>
      </c>
      <c r="AD77" s="79" t="e">
        <f>[1]!OBGET([1]!OBCALL("",$C$52,"getCorrelation",[1]!obMake("","int",$C$53),[1]!obMake("","int",AD$10),[1]!obMake("","int",$B77)))</f>
        <v>#N/A</v>
      </c>
      <c r="AE77" s="79" t="e">
        <f>[1]!OBGET([1]!OBCALL("",$C$52,"getCorrelation",[1]!obMake("","int",$C$53),[1]!obMake("","int",AE$10),[1]!obMake("","int",$B77)))</f>
        <v>#N/A</v>
      </c>
      <c r="AF77" s="79" t="e">
        <f>[1]!OBGET([1]!OBCALL("",$C$52,"getCorrelation",[1]!obMake("","int",$C$53),[1]!obMake("","int",AF$10),[1]!obMake("","int",$B77)))</f>
        <v>#N/A</v>
      </c>
      <c r="AG77" s="79" t="e">
        <f>[1]!OBGET([1]!OBCALL("",$C$52,"getCorrelation",[1]!obMake("","int",$C$53),[1]!obMake("","int",AG$10),[1]!obMake("","int",$B77)))</f>
        <v>#N/A</v>
      </c>
      <c r="AH77" s="79" t="e">
        <f>[1]!OBGET([1]!OBCALL("",$C$52,"getCorrelation",[1]!obMake("","int",$C$53),[1]!obMake("","int",AH$10),[1]!obMake("","int",$B77)))</f>
        <v>#N/A</v>
      </c>
      <c r="AI77" s="79" t="e">
        <f>[1]!OBGET([1]!OBCALL("",$C$52,"getCorrelation",[1]!obMake("","int",$C$53),[1]!obMake("","int",AI$10),[1]!obMake("","int",$B77)))</f>
        <v>#N/A</v>
      </c>
      <c r="AJ77" s="79" t="e">
        <f>[1]!OBGET([1]!OBCALL("",$C$52,"getCorrelation",[1]!obMake("","int",$C$53),[1]!obMake("","int",AJ$10),[1]!obMake("","int",$B77)))</f>
        <v>#N/A</v>
      </c>
      <c r="AK77" s="79" t="e">
        <f>[1]!OBGET([1]!OBCALL("",$C$52,"getCorrelation",[1]!obMake("","int",$C$53),[1]!obMake("","int",AK$10),[1]!obMake("","int",$B77)))</f>
        <v>#N/A</v>
      </c>
      <c r="AL77" s="79" t="e">
        <f>[1]!OBGET([1]!OBCALL("",$C$52,"getCorrelation",[1]!obMake("","int",$C$53),[1]!obMake("","int",AL$10),[1]!obMake("","int",$B77)))</f>
        <v>#N/A</v>
      </c>
      <c r="AM77" s="79" t="e">
        <f>[1]!OBGET([1]!OBCALL("",$C$52,"getCorrelation",[1]!obMake("","int",$C$53),[1]!obMake("","int",AM$10),[1]!obMake("","int",$B77)))</f>
        <v>#N/A</v>
      </c>
      <c r="AN77" s="79" t="e">
        <f>[1]!OBGET([1]!OBCALL("",$C$52,"getCorrelation",[1]!obMake("","int",$C$53),[1]!obMake("","int",AN$10),[1]!obMake("","int",$B77)))</f>
        <v>#N/A</v>
      </c>
      <c r="AO77" s="79" t="e">
        <f>[1]!OBGET([1]!OBCALL("",$C$52,"getCorrelation",[1]!obMake("","int",$C$53),[1]!obMake("","int",AO$10),[1]!obMake("","int",$B77)))</f>
        <v>#N/A</v>
      </c>
    </row>
    <row r="78" spans="2:41" ht="13.75" customHeight="1" x14ac:dyDescent="0.25">
      <c r="B78" s="34">
        <v>22</v>
      </c>
      <c r="C78" s="79" t="e">
        <f>[1]!OBGET([1]!OBCALL("",$C$52,"getCorrelation",[1]!obMake("","int",$C$53),[1]!obMake("","int",C$10),[1]!obMake("","int",$B78)))</f>
        <v>#N/A</v>
      </c>
      <c r="D78" s="79" t="e">
        <f>[1]!OBGET([1]!OBCALL("",$C$52,"getCorrelation",[1]!obMake("","int",$C$53),[1]!obMake("","int",D$10),[1]!obMake("","int",$B78)))</f>
        <v>#N/A</v>
      </c>
      <c r="E78" s="79" t="e">
        <f>[1]!OBGET([1]!OBCALL("",$C$52,"getCorrelation",[1]!obMake("","int",$C$53),[1]!obMake("","int",E$10),[1]!obMake("","int",$B78)))</f>
        <v>#N/A</v>
      </c>
      <c r="F78" s="79" t="e">
        <f>[1]!OBGET([1]!OBCALL("",$C$52,"getCorrelation",[1]!obMake("","int",$C$53),[1]!obMake("","int",F$10),[1]!obMake("","int",$B78)))</f>
        <v>#N/A</v>
      </c>
      <c r="G78" s="79" t="e">
        <f>[1]!OBGET([1]!OBCALL("",$C$52,"getCorrelation",[1]!obMake("","int",$C$53),[1]!obMake("","int",G$10),[1]!obMake("","int",$B78)))</f>
        <v>#N/A</v>
      </c>
      <c r="H78" s="79" t="e">
        <f>[1]!OBGET([1]!OBCALL("",$C$52,"getCorrelation",[1]!obMake("","int",$C$53),[1]!obMake("","int",H$10),[1]!obMake("","int",$B78)))</f>
        <v>#N/A</v>
      </c>
      <c r="I78" s="79" t="e">
        <f>[1]!OBGET([1]!OBCALL("",$C$52,"getCorrelation",[1]!obMake("","int",$C$53),[1]!obMake("","int",I$10),[1]!obMake("","int",$B78)))</f>
        <v>#N/A</v>
      </c>
      <c r="J78" s="79" t="e">
        <f>[1]!OBGET([1]!OBCALL("",$C$52,"getCorrelation",[1]!obMake("","int",$C$53),[1]!obMake("","int",J$10),[1]!obMake("","int",$B78)))</f>
        <v>#N/A</v>
      </c>
      <c r="K78" s="79" t="e">
        <f>[1]!OBGET([1]!OBCALL("",$C$52,"getCorrelation",[1]!obMake("","int",$C$53),[1]!obMake("","int",K$10),[1]!obMake("","int",$B78)))</f>
        <v>#N/A</v>
      </c>
      <c r="L78" s="79" t="e">
        <f>[1]!OBGET([1]!OBCALL("",$C$52,"getCorrelation",[1]!obMake("","int",$C$53),[1]!obMake("","int",L$10),[1]!obMake("","int",$B78)))</f>
        <v>#N/A</v>
      </c>
      <c r="M78" s="79" t="e">
        <f>[1]!OBGET([1]!OBCALL("",$C$52,"getCorrelation",[1]!obMake("","int",$C$53),[1]!obMake("","int",M$10),[1]!obMake("","int",$B78)))</f>
        <v>#N/A</v>
      </c>
      <c r="N78" s="79" t="e">
        <f>[1]!OBGET([1]!OBCALL("",$C$52,"getCorrelation",[1]!obMake("","int",$C$53),[1]!obMake("","int",N$10),[1]!obMake("","int",$B78)))</f>
        <v>#N/A</v>
      </c>
      <c r="O78" s="79" t="e">
        <f>[1]!OBGET([1]!OBCALL("",$C$52,"getCorrelation",[1]!obMake("","int",$C$53),[1]!obMake("","int",O$10),[1]!obMake("","int",$B78)))</f>
        <v>#N/A</v>
      </c>
      <c r="P78" s="79" t="e">
        <f>[1]!OBGET([1]!OBCALL("",$C$52,"getCorrelation",[1]!obMake("","int",$C$53),[1]!obMake("","int",P$10),[1]!obMake("","int",$B78)))</f>
        <v>#N/A</v>
      </c>
      <c r="Q78" s="79" t="e">
        <f>[1]!OBGET([1]!OBCALL("",$C$52,"getCorrelation",[1]!obMake("","int",$C$53),[1]!obMake("","int",Q$10),[1]!obMake("","int",$B78)))</f>
        <v>#N/A</v>
      </c>
      <c r="R78" s="79" t="e">
        <f>[1]!OBGET([1]!OBCALL("",$C$52,"getCorrelation",[1]!obMake("","int",$C$53),[1]!obMake("","int",R$10),[1]!obMake("","int",$B78)))</f>
        <v>#N/A</v>
      </c>
      <c r="S78" s="79" t="e">
        <f>[1]!OBGET([1]!OBCALL("",$C$52,"getCorrelation",[1]!obMake("","int",$C$53),[1]!obMake("","int",S$10),[1]!obMake("","int",$B78)))</f>
        <v>#N/A</v>
      </c>
      <c r="T78" s="79" t="e">
        <f>[1]!OBGET([1]!OBCALL("",$C$52,"getCorrelation",[1]!obMake("","int",$C$53),[1]!obMake("","int",T$10),[1]!obMake("","int",$B78)))</f>
        <v>#N/A</v>
      </c>
      <c r="U78" s="79" t="e">
        <f>[1]!OBGET([1]!OBCALL("",$C$52,"getCorrelation",[1]!obMake("","int",$C$53),[1]!obMake("","int",U$10),[1]!obMake("","int",$B78)))</f>
        <v>#N/A</v>
      </c>
      <c r="V78" s="79" t="e">
        <f>[1]!OBGET([1]!OBCALL("",$C$52,"getCorrelation",[1]!obMake("","int",$C$53),[1]!obMake("","int",V$10),[1]!obMake("","int",$B78)))</f>
        <v>#N/A</v>
      </c>
      <c r="W78" s="79" t="e">
        <f>[1]!OBGET([1]!OBCALL("",$C$52,"getCorrelation",[1]!obMake("","int",$C$53),[1]!obMake("","int",W$10),[1]!obMake("","int",$B78)))</f>
        <v>#N/A</v>
      </c>
      <c r="X78" s="79" t="e">
        <f>[1]!OBGET([1]!OBCALL("",$C$52,"getCorrelation",[1]!obMake("","int",$C$53),[1]!obMake("","int",X$10),[1]!obMake("","int",$B78)))</f>
        <v>#N/A</v>
      </c>
      <c r="Y78" s="79" t="e">
        <f>[1]!OBGET([1]!OBCALL("",$C$52,"getCorrelation",[1]!obMake("","int",$C$53),[1]!obMake("","int",Y$10),[1]!obMake("","int",$B78)))</f>
        <v>#N/A</v>
      </c>
      <c r="Z78" s="79" t="e">
        <f>[1]!OBGET([1]!OBCALL("",$C$52,"getCorrelation",[1]!obMake("","int",$C$53),[1]!obMake("","int",Z$10),[1]!obMake("","int",$B78)))</f>
        <v>#N/A</v>
      </c>
      <c r="AA78" s="79" t="e">
        <f>[1]!OBGET([1]!OBCALL("",$C$52,"getCorrelation",[1]!obMake("","int",$C$53),[1]!obMake("","int",AA$10),[1]!obMake("","int",$B78)))</f>
        <v>#N/A</v>
      </c>
      <c r="AB78" s="79" t="e">
        <f>[1]!OBGET([1]!OBCALL("",$C$52,"getCorrelation",[1]!obMake("","int",$C$53),[1]!obMake("","int",AB$10),[1]!obMake("","int",$B78)))</f>
        <v>#N/A</v>
      </c>
      <c r="AC78" s="79" t="e">
        <f>[1]!OBGET([1]!OBCALL("",$C$52,"getCorrelation",[1]!obMake("","int",$C$53),[1]!obMake("","int",AC$10),[1]!obMake("","int",$B78)))</f>
        <v>#N/A</v>
      </c>
      <c r="AD78" s="79" t="e">
        <f>[1]!OBGET([1]!OBCALL("",$C$52,"getCorrelation",[1]!obMake("","int",$C$53),[1]!obMake("","int",AD$10),[1]!obMake("","int",$B78)))</f>
        <v>#N/A</v>
      </c>
      <c r="AE78" s="79" t="e">
        <f>[1]!OBGET([1]!OBCALL("",$C$52,"getCorrelation",[1]!obMake("","int",$C$53),[1]!obMake("","int",AE$10),[1]!obMake("","int",$B78)))</f>
        <v>#N/A</v>
      </c>
      <c r="AF78" s="79" t="e">
        <f>[1]!OBGET([1]!OBCALL("",$C$52,"getCorrelation",[1]!obMake("","int",$C$53),[1]!obMake("","int",AF$10),[1]!obMake("","int",$B78)))</f>
        <v>#N/A</v>
      </c>
      <c r="AG78" s="79" t="e">
        <f>[1]!OBGET([1]!OBCALL("",$C$52,"getCorrelation",[1]!obMake("","int",$C$53),[1]!obMake("","int",AG$10),[1]!obMake("","int",$B78)))</f>
        <v>#N/A</v>
      </c>
      <c r="AH78" s="79" t="e">
        <f>[1]!OBGET([1]!OBCALL("",$C$52,"getCorrelation",[1]!obMake("","int",$C$53),[1]!obMake("","int",AH$10),[1]!obMake("","int",$B78)))</f>
        <v>#N/A</v>
      </c>
      <c r="AI78" s="79" t="e">
        <f>[1]!OBGET([1]!OBCALL("",$C$52,"getCorrelation",[1]!obMake("","int",$C$53),[1]!obMake("","int",AI$10),[1]!obMake("","int",$B78)))</f>
        <v>#N/A</v>
      </c>
      <c r="AJ78" s="79" t="e">
        <f>[1]!OBGET([1]!OBCALL("",$C$52,"getCorrelation",[1]!obMake("","int",$C$53),[1]!obMake("","int",AJ$10),[1]!obMake("","int",$B78)))</f>
        <v>#N/A</v>
      </c>
      <c r="AK78" s="79" t="e">
        <f>[1]!OBGET([1]!OBCALL("",$C$52,"getCorrelation",[1]!obMake("","int",$C$53),[1]!obMake("","int",AK$10),[1]!obMake("","int",$B78)))</f>
        <v>#N/A</v>
      </c>
      <c r="AL78" s="79" t="e">
        <f>[1]!OBGET([1]!OBCALL("",$C$52,"getCorrelation",[1]!obMake("","int",$C$53),[1]!obMake("","int",AL$10),[1]!obMake("","int",$B78)))</f>
        <v>#N/A</v>
      </c>
      <c r="AM78" s="79" t="e">
        <f>[1]!OBGET([1]!OBCALL("",$C$52,"getCorrelation",[1]!obMake("","int",$C$53),[1]!obMake("","int",AM$10),[1]!obMake("","int",$B78)))</f>
        <v>#N/A</v>
      </c>
      <c r="AN78" s="79" t="e">
        <f>[1]!OBGET([1]!OBCALL("",$C$52,"getCorrelation",[1]!obMake("","int",$C$53),[1]!obMake("","int",AN$10),[1]!obMake("","int",$B78)))</f>
        <v>#N/A</v>
      </c>
      <c r="AO78" s="79" t="e">
        <f>[1]!OBGET([1]!OBCALL("",$C$52,"getCorrelation",[1]!obMake("","int",$C$53),[1]!obMake("","int",AO$10),[1]!obMake("","int",$B78)))</f>
        <v>#N/A</v>
      </c>
    </row>
    <row r="79" spans="2:41" ht="13.75" customHeight="1" x14ac:dyDescent="0.25">
      <c r="B79" s="34">
        <v>23</v>
      </c>
      <c r="C79" s="79" t="e">
        <f>[1]!OBGET([1]!OBCALL("",$C$52,"getCorrelation",[1]!obMake("","int",$C$53),[1]!obMake("","int",C$10),[1]!obMake("","int",$B79)))</f>
        <v>#N/A</v>
      </c>
      <c r="D79" s="79" t="e">
        <f>[1]!OBGET([1]!OBCALL("",$C$52,"getCorrelation",[1]!obMake("","int",$C$53),[1]!obMake("","int",D$10),[1]!obMake("","int",$B79)))</f>
        <v>#N/A</v>
      </c>
      <c r="E79" s="79" t="e">
        <f>[1]!OBGET([1]!OBCALL("",$C$52,"getCorrelation",[1]!obMake("","int",$C$53),[1]!obMake("","int",E$10),[1]!obMake("","int",$B79)))</f>
        <v>#N/A</v>
      </c>
      <c r="F79" s="79" t="e">
        <f>[1]!OBGET([1]!OBCALL("",$C$52,"getCorrelation",[1]!obMake("","int",$C$53),[1]!obMake("","int",F$10),[1]!obMake("","int",$B79)))</f>
        <v>#N/A</v>
      </c>
      <c r="G79" s="79" t="e">
        <f>[1]!OBGET([1]!OBCALL("",$C$52,"getCorrelation",[1]!obMake("","int",$C$53),[1]!obMake("","int",G$10),[1]!obMake("","int",$B79)))</f>
        <v>#N/A</v>
      </c>
      <c r="H79" s="79" t="e">
        <f>[1]!OBGET([1]!OBCALL("",$C$52,"getCorrelation",[1]!obMake("","int",$C$53),[1]!obMake("","int",H$10),[1]!obMake("","int",$B79)))</f>
        <v>#N/A</v>
      </c>
      <c r="I79" s="79" t="e">
        <f>[1]!OBGET([1]!OBCALL("",$C$52,"getCorrelation",[1]!obMake("","int",$C$53),[1]!obMake("","int",I$10),[1]!obMake("","int",$B79)))</f>
        <v>#N/A</v>
      </c>
      <c r="J79" s="79" t="e">
        <f>[1]!OBGET([1]!OBCALL("",$C$52,"getCorrelation",[1]!obMake("","int",$C$53),[1]!obMake("","int",J$10),[1]!obMake("","int",$B79)))</f>
        <v>#N/A</v>
      </c>
      <c r="K79" s="79" t="e">
        <f>[1]!OBGET([1]!OBCALL("",$C$52,"getCorrelation",[1]!obMake("","int",$C$53),[1]!obMake("","int",K$10),[1]!obMake("","int",$B79)))</f>
        <v>#N/A</v>
      </c>
      <c r="L79" s="79" t="e">
        <f>[1]!OBGET([1]!OBCALL("",$C$52,"getCorrelation",[1]!obMake("","int",$C$53),[1]!obMake("","int",L$10),[1]!obMake("","int",$B79)))</f>
        <v>#N/A</v>
      </c>
      <c r="M79" s="79" t="e">
        <f>[1]!OBGET([1]!OBCALL("",$C$52,"getCorrelation",[1]!obMake("","int",$C$53),[1]!obMake("","int",M$10),[1]!obMake("","int",$B79)))</f>
        <v>#N/A</v>
      </c>
      <c r="N79" s="79" t="e">
        <f>[1]!OBGET([1]!OBCALL("",$C$52,"getCorrelation",[1]!obMake("","int",$C$53),[1]!obMake("","int",N$10),[1]!obMake("","int",$B79)))</f>
        <v>#N/A</v>
      </c>
      <c r="O79" s="79" t="e">
        <f>[1]!OBGET([1]!OBCALL("",$C$52,"getCorrelation",[1]!obMake("","int",$C$53),[1]!obMake("","int",O$10),[1]!obMake("","int",$B79)))</f>
        <v>#N/A</v>
      </c>
      <c r="P79" s="79" t="e">
        <f>[1]!OBGET([1]!OBCALL("",$C$52,"getCorrelation",[1]!obMake("","int",$C$53),[1]!obMake("","int",P$10),[1]!obMake("","int",$B79)))</f>
        <v>#N/A</v>
      </c>
      <c r="Q79" s="79" t="e">
        <f>[1]!OBGET([1]!OBCALL("",$C$52,"getCorrelation",[1]!obMake("","int",$C$53),[1]!obMake("","int",Q$10),[1]!obMake("","int",$B79)))</f>
        <v>#N/A</v>
      </c>
      <c r="R79" s="79" t="e">
        <f>[1]!OBGET([1]!OBCALL("",$C$52,"getCorrelation",[1]!obMake("","int",$C$53),[1]!obMake("","int",R$10),[1]!obMake("","int",$B79)))</f>
        <v>#N/A</v>
      </c>
      <c r="S79" s="79" t="e">
        <f>[1]!OBGET([1]!OBCALL("",$C$52,"getCorrelation",[1]!obMake("","int",$C$53),[1]!obMake("","int",S$10),[1]!obMake("","int",$B79)))</f>
        <v>#N/A</v>
      </c>
      <c r="T79" s="79" t="e">
        <f>[1]!OBGET([1]!OBCALL("",$C$52,"getCorrelation",[1]!obMake("","int",$C$53),[1]!obMake("","int",T$10),[1]!obMake("","int",$B79)))</f>
        <v>#N/A</v>
      </c>
      <c r="U79" s="79" t="e">
        <f>[1]!OBGET([1]!OBCALL("",$C$52,"getCorrelation",[1]!obMake("","int",$C$53),[1]!obMake("","int",U$10),[1]!obMake("","int",$B79)))</f>
        <v>#N/A</v>
      </c>
      <c r="V79" s="79" t="e">
        <f>[1]!OBGET([1]!OBCALL("",$C$52,"getCorrelation",[1]!obMake("","int",$C$53),[1]!obMake("","int",V$10),[1]!obMake("","int",$B79)))</f>
        <v>#N/A</v>
      </c>
      <c r="W79" s="79" t="e">
        <f>[1]!OBGET([1]!OBCALL("",$C$52,"getCorrelation",[1]!obMake("","int",$C$53),[1]!obMake("","int",W$10),[1]!obMake("","int",$B79)))</f>
        <v>#N/A</v>
      </c>
      <c r="X79" s="79" t="e">
        <f>[1]!OBGET([1]!OBCALL("",$C$52,"getCorrelation",[1]!obMake("","int",$C$53),[1]!obMake("","int",X$10),[1]!obMake("","int",$B79)))</f>
        <v>#N/A</v>
      </c>
      <c r="Y79" s="79" t="e">
        <f>[1]!OBGET([1]!OBCALL("",$C$52,"getCorrelation",[1]!obMake("","int",$C$53),[1]!obMake("","int",Y$10),[1]!obMake("","int",$B79)))</f>
        <v>#N/A</v>
      </c>
      <c r="Z79" s="79" t="e">
        <f>[1]!OBGET([1]!OBCALL("",$C$52,"getCorrelation",[1]!obMake("","int",$C$53),[1]!obMake("","int",Z$10),[1]!obMake("","int",$B79)))</f>
        <v>#N/A</v>
      </c>
      <c r="AA79" s="79" t="e">
        <f>[1]!OBGET([1]!OBCALL("",$C$52,"getCorrelation",[1]!obMake("","int",$C$53),[1]!obMake("","int",AA$10),[1]!obMake("","int",$B79)))</f>
        <v>#N/A</v>
      </c>
      <c r="AB79" s="79" t="e">
        <f>[1]!OBGET([1]!OBCALL("",$C$52,"getCorrelation",[1]!obMake("","int",$C$53),[1]!obMake("","int",AB$10),[1]!obMake("","int",$B79)))</f>
        <v>#N/A</v>
      </c>
      <c r="AC79" s="79" t="e">
        <f>[1]!OBGET([1]!OBCALL("",$C$52,"getCorrelation",[1]!obMake("","int",$C$53),[1]!obMake("","int",AC$10),[1]!obMake("","int",$B79)))</f>
        <v>#N/A</v>
      </c>
      <c r="AD79" s="79" t="e">
        <f>[1]!OBGET([1]!OBCALL("",$C$52,"getCorrelation",[1]!obMake("","int",$C$53),[1]!obMake("","int",AD$10),[1]!obMake("","int",$B79)))</f>
        <v>#N/A</v>
      </c>
      <c r="AE79" s="79" t="e">
        <f>[1]!OBGET([1]!OBCALL("",$C$52,"getCorrelation",[1]!obMake("","int",$C$53),[1]!obMake("","int",AE$10),[1]!obMake("","int",$B79)))</f>
        <v>#N/A</v>
      </c>
      <c r="AF79" s="79" t="e">
        <f>[1]!OBGET([1]!OBCALL("",$C$52,"getCorrelation",[1]!obMake("","int",$C$53),[1]!obMake("","int",AF$10),[1]!obMake("","int",$B79)))</f>
        <v>#N/A</v>
      </c>
      <c r="AG79" s="79" t="e">
        <f>[1]!OBGET([1]!OBCALL("",$C$52,"getCorrelation",[1]!obMake("","int",$C$53),[1]!obMake("","int",AG$10),[1]!obMake("","int",$B79)))</f>
        <v>#N/A</v>
      </c>
      <c r="AH79" s="79" t="e">
        <f>[1]!OBGET([1]!OBCALL("",$C$52,"getCorrelation",[1]!obMake("","int",$C$53),[1]!obMake("","int",AH$10),[1]!obMake("","int",$B79)))</f>
        <v>#N/A</v>
      </c>
      <c r="AI79" s="79" t="e">
        <f>[1]!OBGET([1]!OBCALL("",$C$52,"getCorrelation",[1]!obMake("","int",$C$53),[1]!obMake("","int",AI$10),[1]!obMake("","int",$B79)))</f>
        <v>#N/A</v>
      </c>
      <c r="AJ79" s="79" t="e">
        <f>[1]!OBGET([1]!OBCALL("",$C$52,"getCorrelation",[1]!obMake("","int",$C$53),[1]!obMake("","int",AJ$10),[1]!obMake("","int",$B79)))</f>
        <v>#N/A</v>
      </c>
      <c r="AK79" s="79" t="e">
        <f>[1]!OBGET([1]!OBCALL("",$C$52,"getCorrelation",[1]!obMake("","int",$C$53),[1]!obMake("","int",AK$10),[1]!obMake("","int",$B79)))</f>
        <v>#N/A</v>
      </c>
      <c r="AL79" s="79" t="e">
        <f>[1]!OBGET([1]!OBCALL("",$C$52,"getCorrelation",[1]!obMake("","int",$C$53),[1]!obMake("","int",AL$10),[1]!obMake("","int",$B79)))</f>
        <v>#N/A</v>
      </c>
      <c r="AM79" s="79" t="e">
        <f>[1]!OBGET([1]!OBCALL("",$C$52,"getCorrelation",[1]!obMake("","int",$C$53),[1]!obMake("","int",AM$10),[1]!obMake("","int",$B79)))</f>
        <v>#N/A</v>
      </c>
      <c r="AN79" s="79" t="e">
        <f>[1]!OBGET([1]!OBCALL("",$C$52,"getCorrelation",[1]!obMake("","int",$C$53),[1]!obMake("","int",AN$10),[1]!obMake("","int",$B79)))</f>
        <v>#N/A</v>
      </c>
      <c r="AO79" s="79" t="e">
        <f>[1]!OBGET([1]!OBCALL("",$C$52,"getCorrelation",[1]!obMake("","int",$C$53),[1]!obMake("","int",AO$10),[1]!obMake("","int",$B79)))</f>
        <v>#N/A</v>
      </c>
    </row>
    <row r="80" spans="2:41" ht="13.75" customHeight="1" x14ac:dyDescent="0.25">
      <c r="B80" s="34">
        <v>24</v>
      </c>
      <c r="C80" s="79" t="e">
        <f>[1]!OBGET([1]!OBCALL("",$C$52,"getCorrelation",[1]!obMake("","int",$C$53),[1]!obMake("","int",C$10),[1]!obMake("","int",$B80)))</f>
        <v>#N/A</v>
      </c>
      <c r="D80" s="79" t="e">
        <f>[1]!OBGET([1]!OBCALL("",$C$52,"getCorrelation",[1]!obMake("","int",$C$53),[1]!obMake("","int",D$10),[1]!obMake("","int",$B80)))</f>
        <v>#N/A</v>
      </c>
      <c r="E80" s="79" t="e">
        <f>[1]!OBGET([1]!OBCALL("",$C$52,"getCorrelation",[1]!obMake("","int",$C$53),[1]!obMake("","int",E$10),[1]!obMake("","int",$B80)))</f>
        <v>#N/A</v>
      </c>
      <c r="F80" s="79" t="e">
        <f>[1]!OBGET([1]!OBCALL("",$C$52,"getCorrelation",[1]!obMake("","int",$C$53),[1]!obMake("","int",F$10),[1]!obMake("","int",$B80)))</f>
        <v>#N/A</v>
      </c>
      <c r="G80" s="79" t="e">
        <f>[1]!OBGET([1]!OBCALL("",$C$52,"getCorrelation",[1]!obMake("","int",$C$53),[1]!obMake("","int",G$10),[1]!obMake("","int",$B80)))</f>
        <v>#N/A</v>
      </c>
      <c r="H80" s="79" t="e">
        <f>[1]!OBGET([1]!OBCALL("",$C$52,"getCorrelation",[1]!obMake("","int",$C$53),[1]!obMake("","int",H$10),[1]!obMake("","int",$B80)))</f>
        <v>#N/A</v>
      </c>
      <c r="I80" s="79" t="e">
        <f>[1]!OBGET([1]!OBCALL("",$C$52,"getCorrelation",[1]!obMake("","int",$C$53),[1]!obMake("","int",I$10),[1]!obMake("","int",$B80)))</f>
        <v>#N/A</v>
      </c>
      <c r="J80" s="79" t="e">
        <f>[1]!OBGET([1]!OBCALL("",$C$52,"getCorrelation",[1]!obMake("","int",$C$53),[1]!obMake("","int",J$10),[1]!obMake("","int",$B80)))</f>
        <v>#N/A</v>
      </c>
      <c r="K80" s="79" t="e">
        <f>[1]!OBGET([1]!OBCALL("",$C$52,"getCorrelation",[1]!obMake("","int",$C$53),[1]!obMake("","int",K$10),[1]!obMake("","int",$B80)))</f>
        <v>#N/A</v>
      </c>
      <c r="L80" s="79" t="e">
        <f>[1]!OBGET([1]!OBCALL("",$C$52,"getCorrelation",[1]!obMake("","int",$C$53),[1]!obMake("","int",L$10),[1]!obMake("","int",$B80)))</f>
        <v>#N/A</v>
      </c>
      <c r="M80" s="79" t="e">
        <f>[1]!OBGET([1]!OBCALL("",$C$52,"getCorrelation",[1]!obMake("","int",$C$53),[1]!obMake("","int",M$10),[1]!obMake("","int",$B80)))</f>
        <v>#N/A</v>
      </c>
      <c r="N80" s="79" t="e">
        <f>[1]!OBGET([1]!OBCALL("",$C$52,"getCorrelation",[1]!obMake("","int",$C$53),[1]!obMake("","int",N$10),[1]!obMake("","int",$B80)))</f>
        <v>#N/A</v>
      </c>
      <c r="O80" s="79" t="e">
        <f>[1]!OBGET([1]!OBCALL("",$C$52,"getCorrelation",[1]!obMake("","int",$C$53),[1]!obMake("","int",O$10),[1]!obMake("","int",$B80)))</f>
        <v>#N/A</v>
      </c>
      <c r="P80" s="79" t="e">
        <f>[1]!OBGET([1]!OBCALL("",$C$52,"getCorrelation",[1]!obMake("","int",$C$53),[1]!obMake("","int",P$10),[1]!obMake("","int",$B80)))</f>
        <v>#N/A</v>
      </c>
      <c r="Q80" s="79" t="e">
        <f>[1]!OBGET([1]!OBCALL("",$C$52,"getCorrelation",[1]!obMake("","int",$C$53),[1]!obMake("","int",Q$10),[1]!obMake("","int",$B80)))</f>
        <v>#N/A</v>
      </c>
      <c r="R80" s="79" t="e">
        <f>[1]!OBGET([1]!OBCALL("",$C$52,"getCorrelation",[1]!obMake("","int",$C$53),[1]!obMake("","int",R$10),[1]!obMake("","int",$B80)))</f>
        <v>#N/A</v>
      </c>
      <c r="S80" s="79" t="e">
        <f>[1]!OBGET([1]!OBCALL("",$C$52,"getCorrelation",[1]!obMake("","int",$C$53),[1]!obMake("","int",S$10),[1]!obMake("","int",$B80)))</f>
        <v>#N/A</v>
      </c>
      <c r="T80" s="79" t="e">
        <f>[1]!OBGET([1]!OBCALL("",$C$52,"getCorrelation",[1]!obMake("","int",$C$53),[1]!obMake("","int",T$10),[1]!obMake("","int",$B80)))</f>
        <v>#N/A</v>
      </c>
      <c r="U80" s="79" t="e">
        <f>[1]!OBGET([1]!OBCALL("",$C$52,"getCorrelation",[1]!obMake("","int",$C$53),[1]!obMake("","int",U$10),[1]!obMake("","int",$B80)))</f>
        <v>#N/A</v>
      </c>
      <c r="V80" s="79" t="e">
        <f>[1]!OBGET([1]!OBCALL("",$C$52,"getCorrelation",[1]!obMake("","int",$C$53),[1]!obMake("","int",V$10),[1]!obMake("","int",$B80)))</f>
        <v>#N/A</v>
      </c>
      <c r="W80" s="79" t="e">
        <f>[1]!OBGET([1]!OBCALL("",$C$52,"getCorrelation",[1]!obMake("","int",$C$53),[1]!obMake("","int",W$10),[1]!obMake("","int",$B80)))</f>
        <v>#N/A</v>
      </c>
      <c r="X80" s="79" t="e">
        <f>[1]!OBGET([1]!OBCALL("",$C$52,"getCorrelation",[1]!obMake("","int",$C$53),[1]!obMake("","int",X$10),[1]!obMake("","int",$B80)))</f>
        <v>#N/A</v>
      </c>
      <c r="Y80" s="79" t="e">
        <f>[1]!OBGET([1]!OBCALL("",$C$52,"getCorrelation",[1]!obMake("","int",$C$53),[1]!obMake("","int",Y$10),[1]!obMake("","int",$B80)))</f>
        <v>#N/A</v>
      </c>
      <c r="Z80" s="79" t="e">
        <f>[1]!OBGET([1]!OBCALL("",$C$52,"getCorrelation",[1]!obMake("","int",$C$53),[1]!obMake("","int",Z$10),[1]!obMake("","int",$B80)))</f>
        <v>#N/A</v>
      </c>
      <c r="AA80" s="79" t="e">
        <f>[1]!OBGET([1]!OBCALL("",$C$52,"getCorrelation",[1]!obMake("","int",$C$53),[1]!obMake("","int",AA$10),[1]!obMake("","int",$B80)))</f>
        <v>#N/A</v>
      </c>
      <c r="AB80" s="79" t="e">
        <f>[1]!OBGET([1]!OBCALL("",$C$52,"getCorrelation",[1]!obMake("","int",$C$53),[1]!obMake("","int",AB$10),[1]!obMake("","int",$B80)))</f>
        <v>#N/A</v>
      </c>
      <c r="AC80" s="79" t="e">
        <f>[1]!OBGET([1]!OBCALL("",$C$52,"getCorrelation",[1]!obMake("","int",$C$53),[1]!obMake("","int",AC$10),[1]!obMake("","int",$B80)))</f>
        <v>#N/A</v>
      </c>
      <c r="AD80" s="79" t="e">
        <f>[1]!OBGET([1]!OBCALL("",$C$52,"getCorrelation",[1]!obMake("","int",$C$53),[1]!obMake("","int",AD$10),[1]!obMake("","int",$B80)))</f>
        <v>#N/A</v>
      </c>
      <c r="AE80" s="79" t="e">
        <f>[1]!OBGET([1]!OBCALL("",$C$52,"getCorrelation",[1]!obMake("","int",$C$53),[1]!obMake("","int",AE$10),[1]!obMake("","int",$B80)))</f>
        <v>#N/A</v>
      </c>
      <c r="AF80" s="79" t="e">
        <f>[1]!OBGET([1]!OBCALL("",$C$52,"getCorrelation",[1]!obMake("","int",$C$53),[1]!obMake("","int",AF$10),[1]!obMake("","int",$B80)))</f>
        <v>#N/A</v>
      </c>
      <c r="AG80" s="79" t="e">
        <f>[1]!OBGET([1]!OBCALL("",$C$52,"getCorrelation",[1]!obMake("","int",$C$53),[1]!obMake("","int",AG$10),[1]!obMake("","int",$B80)))</f>
        <v>#N/A</v>
      </c>
      <c r="AH80" s="79" t="e">
        <f>[1]!OBGET([1]!OBCALL("",$C$52,"getCorrelation",[1]!obMake("","int",$C$53),[1]!obMake("","int",AH$10),[1]!obMake("","int",$B80)))</f>
        <v>#N/A</v>
      </c>
      <c r="AI80" s="79" t="e">
        <f>[1]!OBGET([1]!OBCALL("",$C$52,"getCorrelation",[1]!obMake("","int",$C$53),[1]!obMake("","int",AI$10),[1]!obMake("","int",$B80)))</f>
        <v>#N/A</v>
      </c>
      <c r="AJ80" s="79" t="e">
        <f>[1]!OBGET([1]!OBCALL("",$C$52,"getCorrelation",[1]!obMake("","int",$C$53),[1]!obMake("","int",AJ$10),[1]!obMake("","int",$B80)))</f>
        <v>#N/A</v>
      </c>
      <c r="AK80" s="79" t="e">
        <f>[1]!OBGET([1]!OBCALL("",$C$52,"getCorrelation",[1]!obMake("","int",$C$53),[1]!obMake("","int",AK$10),[1]!obMake("","int",$B80)))</f>
        <v>#N/A</v>
      </c>
      <c r="AL80" s="79" t="e">
        <f>[1]!OBGET([1]!OBCALL("",$C$52,"getCorrelation",[1]!obMake("","int",$C$53),[1]!obMake("","int",AL$10),[1]!obMake("","int",$B80)))</f>
        <v>#N/A</v>
      </c>
      <c r="AM80" s="79" t="e">
        <f>[1]!OBGET([1]!OBCALL("",$C$52,"getCorrelation",[1]!obMake("","int",$C$53),[1]!obMake("","int",AM$10),[1]!obMake("","int",$B80)))</f>
        <v>#N/A</v>
      </c>
      <c r="AN80" s="79" t="e">
        <f>[1]!OBGET([1]!OBCALL("",$C$52,"getCorrelation",[1]!obMake("","int",$C$53),[1]!obMake("","int",AN$10),[1]!obMake("","int",$B80)))</f>
        <v>#N/A</v>
      </c>
      <c r="AO80" s="79" t="e">
        <f>[1]!OBGET([1]!OBCALL("",$C$52,"getCorrelation",[1]!obMake("","int",$C$53),[1]!obMake("","int",AO$10),[1]!obMake("","int",$B80)))</f>
        <v>#N/A</v>
      </c>
    </row>
    <row r="81" spans="2:41" ht="13.75" customHeight="1" x14ac:dyDescent="0.25">
      <c r="B81" s="34">
        <v>25</v>
      </c>
      <c r="C81" s="79" t="e">
        <f>[1]!OBGET([1]!OBCALL("",$C$52,"getCorrelation",[1]!obMake("","int",$C$53),[1]!obMake("","int",C$10),[1]!obMake("","int",$B81)))</f>
        <v>#N/A</v>
      </c>
      <c r="D81" s="79" t="e">
        <f>[1]!OBGET([1]!OBCALL("",$C$52,"getCorrelation",[1]!obMake("","int",$C$53),[1]!obMake("","int",D$10),[1]!obMake("","int",$B81)))</f>
        <v>#N/A</v>
      </c>
      <c r="E81" s="79" t="e">
        <f>[1]!OBGET([1]!OBCALL("",$C$52,"getCorrelation",[1]!obMake("","int",$C$53),[1]!obMake("","int",E$10),[1]!obMake("","int",$B81)))</f>
        <v>#N/A</v>
      </c>
      <c r="F81" s="79" t="e">
        <f>[1]!OBGET([1]!OBCALL("",$C$52,"getCorrelation",[1]!obMake("","int",$C$53),[1]!obMake("","int",F$10),[1]!obMake("","int",$B81)))</f>
        <v>#N/A</v>
      </c>
      <c r="G81" s="79" t="e">
        <f>[1]!OBGET([1]!OBCALL("",$C$52,"getCorrelation",[1]!obMake("","int",$C$53),[1]!obMake("","int",G$10),[1]!obMake("","int",$B81)))</f>
        <v>#N/A</v>
      </c>
      <c r="H81" s="79" t="e">
        <f>[1]!OBGET([1]!OBCALL("",$C$52,"getCorrelation",[1]!obMake("","int",$C$53),[1]!obMake("","int",H$10),[1]!obMake("","int",$B81)))</f>
        <v>#N/A</v>
      </c>
      <c r="I81" s="79" t="e">
        <f>[1]!OBGET([1]!OBCALL("",$C$52,"getCorrelation",[1]!obMake("","int",$C$53),[1]!obMake("","int",I$10),[1]!obMake("","int",$B81)))</f>
        <v>#N/A</v>
      </c>
      <c r="J81" s="79" t="e">
        <f>[1]!OBGET([1]!OBCALL("",$C$52,"getCorrelation",[1]!obMake("","int",$C$53),[1]!obMake("","int",J$10),[1]!obMake("","int",$B81)))</f>
        <v>#N/A</v>
      </c>
      <c r="K81" s="79" t="e">
        <f>[1]!OBGET([1]!OBCALL("",$C$52,"getCorrelation",[1]!obMake("","int",$C$53),[1]!obMake("","int",K$10),[1]!obMake("","int",$B81)))</f>
        <v>#N/A</v>
      </c>
      <c r="L81" s="79" t="e">
        <f>[1]!OBGET([1]!OBCALL("",$C$52,"getCorrelation",[1]!obMake("","int",$C$53),[1]!obMake("","int",L$10),[1]!obMake("","int",$B81)))</f>
        <v>#N/A</v>
      </c>
      <c r="M81" s="79" t="e">
        <f>[1]!OBGET([1]!OBCALL("",$C$52,"getCorrelation",[1]!obMake("","int",$C$53),[1]!obMake("","int",M$10),[1]!obMake("","int",$B81)))</f>
        <v>#N/A</v>
      </c>
      <c r="N81" s="79" t="e">
        <f>[1]!OBGET([1]!OBCALL("",$C$52,"getCorrelation",[1]!obMake("","int",$C$53),[1]!obMake("","int",N$10),[1]!obMake("","int",$B81)))</f>
        <v>#N/A</v>
      </c>
      <c r="O81" s="79" t="e">
        <f>[1]!OBGET([1]!OBCALL("",$C$52,"getCorrelation",[1]!obMake("","int",$C$53),[1]!obMake("","int",O$10),[1]!obMake("","int",$B81)))</f>
        <v>#N/A</v>
      </c>
      <c r="P81" s="79" t="e">
        <f>[1]!OBGET([1]!OBCALL("",$C$52,"getCorrelation",[1]!obMake("","int",$C$53),[1]!obMake("","int",P$10),[1]!obMake("","int",$B81)))</f>
        <v>#N/A</v>
      </c>
      <c r="Q81" s="79" t="e">
        <f>[1]!OBGET([1]!OBCALL("",$C$52,"getCorrelation",[1]!obMake("","int",$C$53),[1]!obMake("","int",Q$10),[1]!obMake("","int",$B81)))</f>
        <v>#N/A</v>
      </c>
      <c r="R81" s="79" t="e">
        <f>[1]!OBGET([1]!OBCALL("",$C$52,"getCorrelation",[1]!obMake("","int",$C$53),[1]!obMake("","int",R$10),[1]!obMake("","int",$B81)))</f>
        <v>#N/A</v>
      </c>
      <c r="S81" s="79" t="e">
        <f>[1]!OBGET([1]!OBCALL("",$C$52,"getCorrelation",[1]!obMake("","int",$C$53),[1]!obMake("","int",S$10),[1]!obMake("","int",$B81)))</f>
        <v>#N/A</v>
      </c>
      <c r="T81" s="79" t="e">
        <f>[1]!OBGET([1]!OBCALL("",$C$52,"getCorrelation",[1]!obMake("","int",$C$53),[1]!obMake("","int",T$10),[1]!obMake("","int",$B81)))</f>
        <v>#N/A</v>
      </c>
      <c r="U81" s="79" t="e">
        <f>[1]!OBGET([1]!OBCALL("",$C$52,"getCorrelation",[1]!obMake("","int",$C$53),[1]!obMake("","int",U$10),[1]!obMake("","int",$B81)))</f>
        <v>#N/A</v>
      </c>
      <c r="V81" s="79" t="e">
        <f>[1]!OBGET([1]!OBCALL("",$C$52,"getCorrelation",[1]!obMake("","int",$C$53),[1]!obMake("","int",V$10),[1]!obMake("","int",$B81)))</f>
        <v>#N/A</v>
      </c>
      <c r="W81" s="79" t="e">
        <f>[1]!OBGET([1]!OBCALL("",$C$52,"getCorrelation",[1]!obMake("","int",$C$53),[1]!obMake("","int",W$10),[1]!obMake("","int",$B81)))</f>
        <v>#N/A</v>
      </c>
      <c r="X81" s="79" t="e">
        <f>[1]!OBGET([1]!OBCALL("",$C$52,"getCorrelation",[1]!obMake("","int",$C$53),[1]!obMake("","int",X$10),[1]!obMake("","int",$B81)))</f>
        <v>#N/A</v>
      </c>
      <c r="Y81" s="79" t="e">
        <f>[1]!OBGET([1]!OBCALL("",$C$52,"getCorrelation",[1]!obMake("","int",$C$53),[1]!obMake("","int",Y$10),[1]!obMake("","int",$B81)))</f>
        <v>#N/A</v>
      </c>
      <c r="Z81" s="79" t="e">
        <f>[1]!OBGET([1]!OBCALL("",$C$52,"getCorrelation",[1]!obMake("","int",$C$53),[1]!obMake("","int",Z$10),[1]!obMake("","int",$B81)))</f>
        <v>#N/A</v>
      </c>
      <c r="AA81" s="79" t="e">
        <f>[1]!OBGET([1]!OBCALL("",$C$52,"getCorrelation",[1]!obMake("","int",$C$53),[1]!obMake("","int",AA$10),[1]!obMake("","int",$B81)))</f>
        <v>#N/A</v>
      </c>
      <c r="AB81" s="79" t="e">
        <f>[1]!OBGET([1]!OBCALL("",$C$52,"getCorrelation",[1]!obMake("","int",$C$53),[1]!obMake("","int",AB$10),[1]!obMake("","int",$B81)))</f>
        <v>#N/A</v>
      </c>
      <c r="AC81" s="79" t="e">
        <f>[1]!OBGET([1]!OBCALL("",$C$52,"getCorrelation",[1]!obMake("","int",$C$53),[1]!obMake("","int",AC$10),[1]!obMake("","int",$B81)))</f>
        <v>#N/A</v>
      </c>
      <c r="AD81" s="79" t="e">
        <f>[1]!OBGET([1]!OBCALL("",$C$52,"getCorrelation",[1]!obMake("","int",$C$53),[1]!obMake("","int",AD$10),[1]!obMake("","int",$B81)))</f>
        <v>#N/A</v>
      </c>
      <c r="AE81" s="79" t="e">
        <f>[1]!OBGET([1]!OBCALL("",$C$52,"getCorrelation",[1]!obMake("","int",$C$53),[1]!obMake("","int",AE$10),[1]!obMake("","int",$B81)))</f>
        <v>#N/A</v>
      </c>
      <c r="AF81" s="79" t="e">
        <f>[1]!OBGET([1]!OBCALL("",$C$52,"getCorrelation",[1]!obMake("","int",$C$53),[1]!obMake("","int",AF$10),[1]!obMake("","int",$B81)))</f>
        <v>#N/A</v>
      </c>
      <c r="AG81" s="79" t="e">
        <f>[1]!OBGET([1]!OBCALL("",$C$52,"getCorrelation",[1]!obMake("","int",$C$53),[1]!obMake("","int",AG$10),[1]!obMake("","int",$B81)))</f>
        <v>#N/A</v>
      </c>
      <c r="AH81" s="79" t="e">
        <f>[1]!OBGET([1]!OBCALL("",$C$52,"getCorrelation",[1]!obMake("","int",$C$53),[1]!obMake("","int",AH$10),[1]!obMake("","int",$B81)))</f>
        <v>#N/A</v>
      </c>
      <c r="AI81" s="79" t="e">
        <f>[1]!OBGET([1]!OBCALL("",$C$52,"getCorrelation",[1]!obMake("","int",$C$53),[1]!obMake("","int",AI$10),[1]!obMake("","int",$B81)))</f>
        <v>#N/A</v>
      </c>
      <c r="AJ81" s="79" t="e">
        <f>[1]!OBGET([1]!OBCALL("",$C$52,"getCorrelation",[1]!obMake("","int",$C$53),[1]!obMake("","int",AJ$10),[1]!obMake("","int",$B81)))</f>
        <v>#N/A</v>
      </c>
      <c r="AK81" s="79" t="e">
        <f>[1]!OBGET([1]!OBCALL("",$C$52,"getCorrelation",[1]!obMake("","int",$C$53),[1]!obMake("","int",AK$10),[1]!obMake("","int",$B81)))</f>
        <v>#N/A</v>
      </c>
      <c r="AL81" s="79" t="e">
        <f>[1]!OBGET([1]!OBCALL("",$C$52,"getCorrelation",[1]!obMake("","int",$C$53),[1]!obMake("","int",AL$10),[1]!obMake("","int",$B81)))</f>
        <v>#N/A</v>
      </c>
      <c r="AM81" s="79" t="e">
        <f>[1]!OBGET([1]!OBCALL("",$C$52,"getCorrelation",[1]!obMake("","int",$C$53),[1]!obMake("","int",AM$10),[1]!obMake("","int",$B81)))</f>
        <v>#N/A</v>
      </c>
      <c r="AN81" s="79" t="e">
        <f>[1]!OBGET([1]!OBCALL("",$C$52,"getCorrelation",[1]!obMake("","int",$C$53),[1]!obMake("","int",AN$10),[1]!obMake("","int",$B81)))</f>
        <v>#N/A</v>
      </c>
      <c r="AO81" s="79" t="e">
        <f>[1]!OBGET([1]!OBCALL("",$C$52,"getCorrelation",[1]!obMake("","int",$C$53),[1]!obMake("","int",AO$10),[1]!obMake("","int",$B81)))</f>
        <v>#N/A</v>
      </c>
    </row>
    <row r="82" spans="2:41" ht="13.75" customHeight="1" x14ac:dyDescent="0.25">
      <c r="B82" s="34">
        <v>26</v>
      </c>
      <c r="C82" s="79" t="e">
        <f>[1]!OBGET([1]!OBCALL("",$C$52,"getCorrelation",[1]!obMake("","int",$C$53),[1]!obMake("","int",C$10),[1]!obMake("","int",$B82)))</f>
        <v>#N/A</v>
      </c>
      <c r="D82" s="79" t="e">
        <f>[1]!OBGET([1]!OBCALL("",$C$52,"getCorrelation",[1]!obMake("","int",$C$53),[1]!obMake("","int",D$10),[1]!obMake("","int",$B82)))</f>
        <v>#N/A</v>
      </c>
      <c r="E82" s="79" t="e">
        <f>[1]!OBGET([1]!OBCALL("",$C$52,"getCorrelation",[1]!obMake("","int",$C$53),[1]!obMake("","int",E$10),[1]!obMake("","int",$B82)))</f>
        <v>#N/A</v>
      </c>
      <c r="F82" s="79" t="e">
        <f>[1]!OBGET([1]!OBCALL("",$C$52,"getCorrelation",[1]!obMake("","int",$C$53),[1]!obMake("","int",F$10),[1]!obMake("","int",$B82)))</f>
        <v>#N/A</v>
      </c>
      <c r="G82" s="79" t="e">
        <f>[1]!OBGET([1]!OBCALL("",$C$52,"getCorrelation",[1]!obMake("","int",$C$53),[1]!obMake("","int",G$10),[1]!obMake("","int",$B82)))</f>
        <v>#N/A</v>
      </c>
      <c r="H82" s="79" t="e">
        <f>[1]!OBGET([1]!OBCALL("",$C$52,"getCorrelation",[1]!obMake("","int",$C$53),[1]!obMake("","int",H$10),[1]!obMake("","int",$B82)))</f>
        <v>#N/A</v>
      </c>
      <c r="I82" s="79" t="e">
        <f>[1]!OBGET([1]!OBCALL("",$C$52,"getCorrelation",[1]!obMake("","int",$C$53),[1]!obMake("","int",I$10),[1]!obMake("","int",$B82)))</f>
        <v>#N/A</v>
      </c>
      <c r="J82" s="79" t="e">
        <f>[1]!OBGET([1]!OBCALL("",$C$52,"getCorrelation",[1]!obMake("","int",$C$53),[1]!obMake("","int",J$10),[1]!obMake("","int",$B82)))</f>
        <v>#N/A</v>
      </c>
      <c r="K82" s="79" t="e">
        <f>[1]!OBGET([1]!OBCALL("",$C$52,"getCorrelation",[1]!obMake("","int",$C$53),[1]!obMake("","int",K$10),[1]!obMake("","int",$B82)))</f>
        <v>#N/A</v>
      </c>
      <c r="L82" s="79" t="e">
        <f>[1]!OBGET([1]!OBCALL("",$C$52,"getCorrelation",[1]!obMake("","int",$C$53),[1]!obMake("","int",L$10),[1]!obMake("","int",$B82)))</f>
        <v>#N/A</v>
      </c>
      <c r="M82" s="79" t="e">
        <f>[1]!OBGET([1]!OBCALL("",$C$52,"getCorrelation",[1]!obMake("","int",$C$53),[1]!obMake("","int",M$10),[1]!obMake("","int",$B82)))</f>
        <v>#N/A</v>
      </c>
      <c r="N82" s="79" t="e">
        <f>[1]!OBGET([1]!OBCALL("",$C$52,"getCorrelation",[1]!obMake("","int",$C$53),[1]!obMake("","int",N$10),[1]!obMake("","int",$B82)))</f>
        <v>#N/A</v>
      </c>
      <c r="O82" s="79" t="e">
        <f>[1]!OBGET([1]!OBCALL("",$C$52,"getCorrelation",[1]!obMake("","int",$C$53),[1]!obMake("","int",O$10),[1]!obMake("","int",$B82)))</f>
        <v>#N/A</v>
      </c>
      <c r="P82" s="79" t="e">
        <f>[1]!OBGET([1]!OBCALL("",$C$52,"getCorrelation",[1]!obMake("","int",$C$53),[1]!obMake("","int",P$10),[1]!obMake("","int",$B82)))</f>
        <v>#N/A</v>
      </c>
      <c r="Q82" s="79" t="e">
        <f>[1]!OBGET([1]!OBCALL("",$C$52,"getCorrelation",[1]!obMake("","int",$C$53),[1]!obMake("","int",Q$10),[1]!obMake("","int",$B82)))</f>
        <v>#N/A</v>
      </c>
      <c r="R82" s="79" t="e">
        <f>[1]!OBGET([1]!OBCALL("",$C$52,"getCorrelation",[1]!obMake("","int",$C$53),[1]!obMake("","int",R$10),[1]!obMake("","int",$B82)))</f>
        <v>#N/A</v>
      </c>
      <c r="S82" s="79" t="e">
        <f>[1]!OBGET([1]!OBCALL("",$C$52,"getCorrelation",[1]!obMake("","int",$C$53),[1]!obMake("","int",S$10),[1]!obMake("","int",$B82)))</f>
        <v>#N/A</v>
      </c>
      <c r="T82" s="79" t="e">
        <f>[1]!OBGET([1]!OBCALL("",$C$52,"getCorrelation",[1]!obMake("","int",$C$53),[1]!obMake("","int",T$10),[1]!obMake("","int",$B82)))</f>
        <v>#N/A</v>
      </c>
      <c r="U82" s="79" t="e">
        <f>[1]!OBGET([1]!OBCALL("",$C$52,"getCorrelation",[1]!obMake("","int",$C$53),[1]!obMake("","int",U$10),[1]!obMake("","int",$B82)))</f>
        <v>#N/A</v>
      </c>
      <c r="V82" s="79" t="e">
        <f>[1]!OBGET([1]!OBCALL("",$C$52,"getCorrelation",[1]!obMake("","int",$C$53),[1]!obMake("","int",V$10),[1]!obMake("","int",$B82)))</f>
        <v>#N/A</v>
      </c>
      <c r="W82" s="79" t="e">
        <f>[1]!OBGET([1]!OBCALL("",$C$52,"getCorrelation",[1]!obMake("","int",$C$53),[1]!obMake("","int",W$10),[1]!obMake("","int",$B82)))</f>
        <v>#N/A</v>
      </c>
      <c r="X82" s="79" t="e">
        <f>[1]!OBGET([1]!OBCALL("",$C$52,"getCorrelation",[1]!obMake("","int",$C$53),[1]!obMake("","int",X$10),[1]!obMake("","int",$B82)))</f>
        <v>#N/A</v>
      </c>
      <c r="Y82" s="79" t="e">
        <f>[1]!OBGET([1]!OBCALL("",$C$52,"getCorrelation",[1]!obMake("","int",$C$53),[1]!obMake("","int",Y$10),[1]!obMake("","int",$B82)))</f>
        <v>#N/A</v>
      </c>
      <c r="Z82" s="79" t="e">
        <f>[1]!OBGET([1]!OBCALL("",$C$52,"getCorrelation",[1]!obMake("","int",$C$53),[1]!obMake("","int",Z$10),[1]!obMake("","int",$B82)))</f>
        <v>#N/A</v>
      </c>
      <c r="AA82" s="79" t="e">
        <f>[1]!OBGET([1]!OBCALL("",$C$52,"getCorrelation",[1]!obMake("","int",$C$53),[1]!obMake("","int",AA$10),[1]!obMake("","int",$B82)))</f>
        <v>#N/A</v>
      </c>
      <c r="AB82" s="79" t="e">
        <f>[1]!OBGET([1]!OBCALL("",$C$52,"getCorrelation",[1]!obMake("","int",$C$53),[1]!obMake("","int",AB$10),[1]!obMake("","int",$B82)))</f>
        <v>#N/A</v>
      </c>
      <c r="AC82" s="79" t="e">
        <f>[1]!OBGET([1]!OBCALL("",$C$52,"getCorrelation",[1]!obMake("","int",$C$53),[1]!obMake("","int",AC$10),[1]!obMake("","int",$B82)))</f>
        <v>#N/A</v>
      </c>
      <c r="AD82" s="79" t="e">
        <f>[1]!OBGET([1]!OBCALL("",$C$52,"getCorrelation",[1]!obMake("","int",$C$53),[1]!obMake("","int",AD$10),[1]!obMake("","int",$B82)))</f>
        <v>#N/A</v>
      </c>
      <c r="AE82" s="79" t="e">
        <f>[1]!OBGET([1]!OBCALL("",$C$52,"getCorrelation",[1]!obMake("","int",$C$53),[1]!obMake("","int",AE$10),[1]!obMake("","int",$B82)))</f>
        <v>#N/A</v>
      </c>
      <c r="AF82" s="79" t="e">
        <f>[1]!OBGET([1]!OBCALL("",$C$52,"getCorrelation",[1]!obMake("","int",$C$53),[1]!obMake("","int",AF$10),[1]!obMake("","int",$B82)))</f>
        <v>#N/A</v>
      </c>
      <c r="AG82" s="79" t="e">
        <f>[1]!OBGET([1]!OBCALL("",$C$52,"getCorrelation",[1]!obMake("","int",$C$53),[1]!obMake("","int",AG$10),[1]!obMake("","int",$B82)))</f>
        <v>#N/A</v>
      </c>
      <c r="AH82" s="79" t="e">
        <f>[1]!OBGET([1]!OBCALL("",$C$52,"getCorrelation",[1]!obMake("","int",$C$53),[1]!obMake("","int",AH$10),[1]!obMake("","int",$B82)))</f>
        <v>#N/A</v>
      </c>
      <c r="AI82" s="79" t="e">
        <f>[1]!OBGET([1]!OBCALL("",$C$52,"getCorrelation",[1]!obMake("","int",$C$53),[1]!obMake("","int",AI$10),[1]!obMake("","int",$B82)))</f>
        <v>#N/A</v>
      </c>
      <c r="AJ82" s="79" t="e">
        <f>[1]!OBGET([1]!OBCALL("",$C$52,"getCorrelation",[1]!obMake("","int",$C$53),[1]!obMake("","int",AJ$10),[1]!obMake("","int",$B82)))</f>
        <v>#N/A</v>
      </c>
      <c r="AK82" s="79" t="e">
        <f>[1]!OBGET([1]!OBCALL("",$C$52,"getCorrelation",[1]!obMake("","int",$C$53),[1]!obMake("","int",AK$10),[1]!obMake("","int",$B82)))</f>
        <v>#N/A</v>
      </c>
      <c r="AL82" s="79" t="e">
        <f>[1]!OBGET([1]!OBCALL("",$C$52,"getCorrelation",[1]!obMake("","int",$C$53),[1]!obMake("","int",AL$10),[1]!obMake("","int",$B82)))</f>
        <v>#N/A</v>
      </c>
      <c r="AM82" s="79" t="e">
        <f>[1]!OBGET([1]!OBCALL("",$C$52,"getCorrelation",[1]!obMake("","int",$C$53),[1]!obMake("","int",AM$10),[1]!obMake("","int",$B82)))</f>
        <v>#N/A</v>
      </c>
      <c r="AN82" s="79" t="e">
        <f>[1]!OBGET([1]!OBCALL("",$C$52,"getCorrelation",[1]!obMake("","int",$C$53),[1]!obMake("","int",AN$10),[1]!obMake("","int",$B82)))</f>
        <v>#N/A</v>
      </c>
      <c r="AO82" s="79" t="e">
        <f>[1]!OBGET([1]!OBCALL("",$C$52,"getCorrelation",[1]!obMake("","int",$C$53),[1]!obMake("","int",AO$10),[1]!obMake("","int",$B82)))</f>
        <v>#N/A</v>
      </c>
    </row>
    <row r="83" spans="2:41" ht="13.75" customHeight="1" x14ac:dyDescent="0.25">
      <c r="B83" s="34">
        <v>27</v>
      </c>
      <c r="C83" s="79" t="e">
        <f>[1]!OBGET([1]!OBCALL("",$C$52,"getCorrelation",[1]!obMake("","int",$C$53),[1]!obMake("","int",C$10),[1]!obMake("","int",$B83)))</f>
        <v>#N/A</v>
      </c>
      <c r="D83" s="79" t="e">
        <f>[1]!OBGET([1]!OBCALL("",$C$52,"getCorrelation",[1]!obMake("","int",$C$53),[1]!obMake("","int",D$10),[1]!obMake("","int",$B83)))</f>
        <v>#N/A</v>
      </c>
      <c r="E83" s="79" t="e">
        <f>[1]!OBGET([1]!OBCALL("",$C$52,"getCorrelation",[1]!obMake("","int",$C$53),[1]!obMake("","int",E$10),[1]!obMake("","int",$B83)))</f>
        <v>#N/A</v>
      </c>
      <c r="F83" s="79" t="e">
        <f>[1]!OBGET([1]!OBCALL("",$C$52,"getCorrelation",[1]!obMake("","int",$C$53),[1]!obMake("","int",F$10),[1]!obMake("","int",$B83)))</f>
        <v>#N/A</v>
      </c>
      <c r="G83" s="79" t="e">
        <f>[1]!OBGET([1]!OBCALL("",$C$52,"getCorrelation",[1]!obMake("","int",$C$53),[1]!obMake("","int",G$10),[1]!obMake("","int",$B83)))</f>
        <v>#N/A</v>
      </c>
      <c r="H83" s="79" t="e">
        <f>[1]!OBGET([1]!OBCALL("",$C$52,"getCorrelation",[1]!obMake("","int",$C$53),[1]!obMake("","int",H$10),[1]!obMake("","int",$B83)))</f>
        <v>#N/A</v>
      </c>
      <c r="I83" s="79" t="e">
        <f>[1]!OBGET([1]!OBCALL("",$C$52,"getCorrelation",[1]!obMake("","int",$C$53),[1]!obMake("","int",I$10),[1]!obMake("","int",$B83)))</f>
        <v>#N/A</v>
      </c>
      <c r="J83" s="79" t="e">
        <f>[1]!OBGET([1]!OBCALL("",$C$52,"getCorrelation",[1]!obMake("","int",$C$53),[1]!obMake("","int",J$10),[1]!obMake("","int",$B83)))</f>
        <v>#N/A</v>
      </c>
      <c r="K83" s="79" t="e">
        <f>[1]!OBGET([1]!OBCALL("",$C$52,"getCorrelation",[1]!obMake("","int",$C$53),[1]!obMake("","int",K$10),[1]!obMake("","int",$B83)))</f>
        <v>#N/A</v>
      </c>
      <c r="L83" s="79" t="e">
        <f>[1]!OBGET([1]!OBCALL("",$C$52,"getCorrelation",[1]!obMake("","int",$C$53),[1]!obMake("","int",L$10),[1]!obMake("","int",$B83)))</f>
        <v>#N/A</v>
      </c>
      <c r="M83" s="79" t="e">
        <f>[1]!OBGET([1]!OBCALL("",$C$52,"getCorrelation",[1]!obMake("","int",$C$53),[1]!obMake("","int",M$10),[1]!obMake("","int",$B83)))</f>
        <v>#N/A</v>
      </c>
      <c r="N83" s="79" t="e">
        <f>[1]!OBGET([1]!OBCALL("",$C$52,"getCorrelation",[1]!obMake("","int",$C$53),[1]!obMake("","int",N$10),[1]!obMake("","int",$B83)))</f>
        <v>#N/A</v>
      </c>
      <c r="O83" s="79" t="e">
        <f>[1]!OBGET([1]!OBCALL("",$C$52,"getCorrelation",[1]!obMake("","int",$C$53),[1]!obMake("","int",O$10),[1]!obMake("","int",$B83)))</f>
        <v>#N/A</v>
      </c>
      <c r="P83" s="79" t="e">
        <f>[1]!OBGET([1]!OBCALL("",$C$52,"getCorrelation",[1]!obMake("","int",$C$53),[1]!obMake("","int",P$10),[1]!obMake("","int",$B83)))</f>
        <v>#N/A</v>
      </c>
      <c r="Q83" s="79" t="e">
        <f>[1]!OBGET([1]!OBCALL("",$C$52,"getCorrelation",[1]!obMake("","int",$C$53),[1]!obMake("","int",Q$10),[1]!obMake("","int",$B83)))</f>
        <v>#N/A</v>
      </c>
      <c r="R83" s="79" t="e">
        <f>[1]!OBGET([1]!OBCALL("",$C$52,"getCorrelation",[1]!obMake("","int",$C$53),[1]!obMake("","int",R$10),[1]!obMake("","int",$B83)))</f>
        <v>#N/A</v>
      </c>
      <c r="S83" s="79" t="e">
        <f>[1]!OBGET([1]!OBCALL("",$C$52,"getCorrelation",[1]!obMake("","int",$C$53),[1]!obMake("","int",S$10),[1]!obMake("","int",$B83)))</f>
        <v>#N/A</v>
      </c>
      <c r="T83" s="79" t="e">
        <f>[1]!OBGET([1]!OBCALL("",$C$52,"getCorrelation",[1]!obMake("","int",$C$53),[1]!obMake("","int",T$10),[1]!obMake("","int",$B83)))</f>
        <v>#N/A</v>
      </c>
      <c r="U83" s="79" t="e">
        <f>[1]!OBGET([1]!OBCALL("",$C$52,"getCorrelation",[1]!obMake("","int",$C$53),[1]!obMake("","int",U$10),[1]!obMake("","int",$B83)))</f>
        <v>#N/A</v>
      </c>
      <c r="V83" s="79" t="e">
        <f>[1]!OBGET([1]!OBCALL("",$C$52,"getCorrelation",[1]!obMake("","int",$C$53),[1]!obMake("","int",V$10),[1]!obMake("","int",$B83)))</f>
        <v>#N/A</v>
      </c>
      <c r="W83" s="79" t="e">
        <f>[1]!OBGET([1]!OBCALL("",$C$52,"getCorrelation",[1]!obMake("","int",$C$53),[1]!obMake("","int",W$10),[1]!obMake("","int",$B83)))</f>
        <v>#N/A</v>
      </c>
      <c r="X83" s="79" t="e">
        <f>[1]!OBGET([1]!OBCALL("",$C$52,"getCorrelation",[1]!obMake("","int",$C$53),[1]!obMake("","int",X$10),[1]!obMake("","int",$B83)))</f>
        <v>#N/A</v>
      </c>
      <c r="Y83" s="79" t="e">
        <f>[1]!OBGET([1]!OBCALL("",$C$52,"getCorrelation",[1]!obMake("","int",$C$53),[1]!obMake("","int",Y$10),[1]!obMake("","int",$B83)))</f>
        <v>#N/A</v>
      </c>
      <c r="Z83" s="79" t="e">
        <f>[1]!OBGET([1]!OBCALL("",$C$52,"getCorrelation",[1]!obMake("","int",$C$53),[1]!obMake("","int",Z$10),[1]!obMake("","int",$B83)))</f>
        <v>#N/A</v>
      </c>
      <c r="AA83" s="79" t="e">
        <f>[1]!OBGET([1]!OBCALL("",$C$52,"getCorrelation",[1]!obMake("","int",$C$53),[1]!obMake("","int",AA$10),[1]!obMake("","int",$B83)))</f>
        <v>#N/A</v>
      </c>
      <c r="AB83" s="79" t="e">
        <f>[1]!OBGET([1]!OBCALL("",$C$52,"getCorrelation",[1]!obMake("","int",$C$53),[1]!obMake("","int",AB$10),[1]!obMake("","int",$B83)))</f>
        <v>#N/A</v>
      </c>
      <c r="AC83" s="79" t="e">
        <f>[1]!OBGET([1]!OBCALL("",$C$52,"getCorrelation",[1]!obMake("","int",$C$53),[1]!obMake("","int",AC$10),[1]!obMake("","int",$B83)))</f>
        <v>#N/A</v>
      </c>
      <c r="AD83" s="79" t="e">
        <f>[1]!OBGET([1]!OBCALL("",$C$52,"getCorrelation",[1]!obMake("","int",$C$53),[1]!obMake("","int",AD$10),[1]!obMake("","int",$B83)))</f>
        <v>#N/A</v>
      </c>
      <c r="AE83" s="79" t="e">
        <f>[1]!OBGET([1]!OBCALL("",$C$52,"getCorrelation",[1]!obMake("","int",$C$53),[1]!obMake("","int",AE$10),[1]!obMake("","int",$B83)))</f>
        <v>#N/A</v>
      </c>
      <c r="AF83" s="79" t="e">
        <f>[1]!OBGET([1]!OBCALL("",$C$52,"getCorrelation",[1]!obMake("","int",$C$53),[1]!obMake("","int",AF$10),[1]!obMake("","int",$B83)))</f>
        <v>#N/A</v>
      </c>
      <c r="AG83" s="79" t="e">
        <f>[1]!OBGET([1]!OBCALL("",$C$52,"getCorrelation",[1]!obMake("","int",$C$53),[1]!obMake("","int",AG$10),[1]!obMake("","int",$B83)))</f>
        <v>#N/A</v>
      </c>
      <c r="AH83" s="79" t="e">
        <f>[1]!OBGET([1]!OBCALL("",$C$52,"getCorrelation",[1]!obMake("","int",$C$53),[1]!obMake("","int",AH$10),[1]!obMake("","int",$B83)))</f>
        <v>#N/A</v>
      </c>
      <c r="AI83" s="79" t="e">
        <f>[1]!OBGET([1]!OBCALL("",$C$52,"getCorrelation",[1]!obMake("","int",$C$53),[1]!obMake("","int",AI$10),[1]!obMake("","int",$B83)))</f>
        <v>#N/A</v>
      </c>
      <c r="AJ83" s="79" t="e">
        <f>[1]!OBGET([1]!OBCALL("",$C$52,"getCorrelation",[1]!obMake("","int",$C$53),[1]!obMake("","int",AJ$10),[1]!obMake("","int",$B83)))</f>
        <v>#N/A</v>
      </c>
      <c r="AK83" s="79" t="e">
        <f>[1]!OBGET([1]!OBCALL("",$C$52,"getCorrelation",[1]!obMake("","int",$C$53),[1]!obMake("","int",AK$10),[1]!obMake("","int",$B83)))</f>
        <v>#N/A</v>
      </c>
      <c r="AL83" s="79" t="e">
        <f>[1]!OBGET([1]!OBCALL("",$C$52,"getCorrelation",[1]!obMake("","int",$C$53),[1]!obMake("","int",AL$10),[1]!obMake("","int",$B83)))</f>
        <v>#N/A</v>
      </c>
      <c r="AM83" s="79" t="e">
        <f>[1]!OBGET([1]!OBCALL("",$C$52,"getCorrelation",[1]!obMake("","int",$C$53),[1]!obMake("","int",AM$10),[1]!obMake("","int",$B83)))</f>
        <v>#N/A</v>
      </c>
      <c r="AN83" s="79" t="e">
        <f>[1]!OBGET([1]!OBCALL("",$C$52,"getCorrelation",[1]!obMake("","int",$C$53),[1]!obMake("","int",AN$10),[1]!obMake("","int",$B83)))</f>
        <v>#N/A</v>
      </c>
      <c r="AO83" s="79" t="e">
        <f>[1]!OBGET([1]!OBCALL("",$C$52,"getCorrelation",[1]!obMake("","int",$C$53),[1]!obMake("","int",AO$10),[1]!obMake("","int",$B83)))</f>
        <v>#N/A</v>
      </c>
    </row>
    <row r="84" spans="2:41" ht="13.75" customHeight="1" x14ac:dyDescent="0.25">
      <c r="B84" s="34">
        <v>28</v>
      </c>
      <c r="C84" s="79" t="e">
        <f>[1]!OBGET([1]!OBCALL("",$C$52,"getCorrelation",[1]!obMake("","int",$C$53),[1]!obMake("","int",C$10),[1]!obMake("","int",$B84)))</f>
        <v>#N/A</v>
      </c>
      <c r="D84" s="79" t="e">
        <f>[1]!OBGET([1]!OBCALL("",$C$52,"getCorrelation",[1]!obMake("","int",$C$53),[1]!obMake("","int",D$10),[1]!obMake("","int",$B84)))</f>
        <v>#N/A</v>
      </c>
      <c r="E84" s="79" t="e">
        <f>[1]!OBGET([1]!OBCALL("",$C$52,"getCorrelation",[1]!obMake("","int",$C$53),[1]!obMake("","int",E$10),[1]!obMake("","int",$B84)))</f>
        <v>#N/A</v>
      </c>
      <c r="F84" s="79" t="e">
        <f>[1]!OBGET([1]!OBCALL("",$C$52,"getCorrelation",[1]!obMake("","int",$C$53),[1]!obMake("","int",F$10),[1]!obMake("","int",$B84)))</f>
        <v>#N/A</v>
      </c>
      <c r="G84" s="79" t="e">
        <f>[1]!OBGET([1]!OBCALL("",$C$52,"getCorrelation",[1]!obMake("","int",$C$53),[1]!obMake("","int",G$10),[1]!obMake("","int",$B84)))</f>
        <v>#N/A</v>
      </c>
      <c r="H84" s="79" t="e">
        <f>[1]!OBGET([1]!OBCALL("",$C$52,"getCorrelation",[1]!obMake("","int",$C$53),[1]!obMake("","int",H$10),[1]!obMake("","int",$B84)))</f>
        <v>#N/A</v>
      </c>
      <c r="I84" s="79" t="e">
        <f>[1]!OBGET([1]!OBCALL("",$C$52,"getCorrelation",[1]!obMake("","int",$C$53),[1]!obMake("","int",I$10),[1]!obMake("","int",$B84)))</f>
        <v>#N/A</v>
      </c>
      <c r="J84" s="79" t="e">
        <f>[1]!OBGET([1]!OBCALL("",$C$52,"getCorrelation",[1]!obMake("","int",$C$53),[1]!obMake("","int",J$10),[1]!obMake("","int",$B84)))</f>
        <v>#N/A</v>
      </c>
      <c r="K84" s="79" t="e">
        <f>[1]!OBGET([1]!OBCALL("",$C$52,"getCorrelation",[1]!obMake("","int",$C$53),[1]!obMake("","int",K$10),[1]!obMake("","int",$B84)))</f>
        <v>#N/A</v>
      </c>
      <c r="L84" s="79" t="e">
        <f>[1]!OBGET([1]!OBCALL("",$C$52,"getCorrelation",[1]!obMake("","int",$C$53),[1]!obMake("","int",L$10),[1]!obMake("","int",$B84)))</f>
        <v>#N/A</v>
      </c>
      <c r="M84" s="79" t="e">
        <f>[1]!OBGET([1]!OBCALL("",$C$52,"getCorrelation",[1]!obMake("","int",$C$53),[1]!obMake("","int",M$10),[1]!obMake("","int",$B84)))</f>
        <v>#N/A</v>
      </c>
      <c r="N84" s="79" t="e">
        <f>[1]!OBGET([1]!OBCALL("",$C$52,"getCorrelation",[1]!obMake("","int",$C$53),[1]!obMake("","int",N$10),[1]!obMake("","int",$B84)))</f>
        <v>#N/A</v>
      </c>
      <c r="O84" s="79" t="e">
        <f>[1]!OBGET([1]!OBCALL("",$C$52,"getCorrelation",[1]!obMake("","int",$C$53),[1]!obMake("","int",O$10),[1]!obMake("","int",$B84)))</f>
        <v>#N/A</v>
      </c>
      <c r="P84" s="79" t="e">
        <f>[1]!OBGET([1]!OBCALL("",$C$52,"getCorrelation",[1]!obMake("","int",$C$53),[1]!obMake("","int",P$10),[1]!obMake("","int",$B84)))</f>
        <v>#N/A</v>
      </c>
      <c r="Q84" s="79" t="e">
        <f>[1]!OBGET([1]!OBCALL("",$C$52,"getCorrelation",[1]!obMake("","int",$C$53),[1]!obMake("","int",Q$10),[1]!obMake("","int",$B84)))</f>
        <v>#N/A</v>
      </c>
      <c r="R84" s="79" t="e">
        <f>[1]!OBGET([1]!OBCALL("",$C$52,"getCorrelation",[1]!obMake("","int",$C$53),[1]!obMake("","int",R$10),[1]!obMake("","int",$B84)))</f>
        <v>#N/A</v>
      </c>
      <c r="S84" s="79" t="e">
        <f>[1]!OBGET([1]!OBCALL("",$C$52,"getCorrelation",[1]!obMake("","int",$C$53),[1]!obMake("","int",S$10),[1]!obMake("","int",$B84)))</f>
        <v>#N/A</v>
      </c>
      <c r="T84" s="79" t="e">
        <f>[1]!OBGET([1]!OBCALL("",$C$52,"getCorrelation",[1]!obMake("","int",$C$53),[1]!obMake("","int",T$10),[1]!obMake("","int",$B84)))</f>
        <v>#N/A</v>
      </c>
      <c r="U84" s="79" t="e">
        <f>[1]!OBGET([1]!OBCALL("",$C$52,"getCorrelation",[1]!obMake("","int",$C$53),[1]!obMake("","int",U$10),[1]!obMake("","int",$B84)))</f>
        <v>#N/A</v>
      </c>
      <c r="V84" s="79" t="e">
        <f>[1]!OBGET([1]!OBCALL("",$C$52,"getCorrelation",[1]!obMake("","int",$C$53),[1]!obMake("","int",V$10),[1]!obMake("","int",$B84)))</f>
        <v>#N/A</v>
      </c>
      <c r="W84" s="79" t="e">
        <f>[1]!OBGET([1]!OBCALL("",$C$52,"getCorrelation",[1]!obMake("","int",$C$53),[1]!obMake("","int",W$10),[1]!obMake("","int",$B84)))</f>
        <v>#N/A</v>
      </c>
      <c r="X84" s="79" t="e">
        <f>[1]!OBGET([1]!OBCALL("",$C$52,"getCorrelation",[1]!obMake("","int",$C$53),[1]!obMake("","int",X$10),[1]!obMake("","int",$B84)))</f>
        <v>#N/A</v>
      </c>
      <c r="Y84" s="79" t="e">
        <f>[1]!OBGET([1]!OBCALL("",$C$52,"getCorrelation",[1]!obMake("","int",$C$53),[1]!obMake("","int",Y$10),[1]!obMake("","int",$B84)))</f>
        <v>#N/A</v>
      </c>
      <c r="Z84" s="79" t="e">
        <f>[1]!OBGET([1]!OBCALL("",$C$52,"getCorrelation",[1]!obMake("","int",$C$53),[1]!obMake("","int",Z$10),[1]!obMake("","int",$B84)))</f>
        <v>#N/A</v>
      </c>
      <c r="AA84" s="79" t="e">
        <f>[1]!OBGET([1]!OBCALL("",$C$52,"getCorrelation",[1]!obMake("","int",$C$53),[1]!obMake("","int",AA$10),[1]!obMake("","int",$B84)))</f>
        <v>#N/A</v>
      </c>
      <c r="AB84" s="79" t="e">
        <f>[1]!OBGET([1]!OBCALL("",$C$52,"getCorrelation",[1]!obMake("","int",$C$53),[1]!obMake("","int",AB$10),[1]!obMake("","int",$B84)))</f>
        <v>#N/A</v>
      </c>
      <c r="AC84" s="79" t="e">
        <f>[1]!OBGET([1]!OBCALL("",$C$52,"getCorrelation",[1]!obMake("","int",$C$53),[1]!obMake("","int",AC$10),[1]!obMake("","int",$B84)))</f>
        <v>#N/A</v>
      </c>
      <c r="AD84" s="79" t="e">
        <f>[1]!OBGET([1]!OBCALL("",$C$52,"getCorrelation",[1]!obMake("","int",$C$53),[1]!obMake("","int",AD$10),[1]!obMake("","int",$B84)))</f>
        <v>#N/A</v>
      </c>
      <c r="AE84" s="79" t="e">
        <f>[1]!OBGET([1]!OBCALL("",$C$52,"getCorrelation",[1]!obMake("","int",$C$53),[1]!obMake("","int",AE$10),[1]!obMake("","int",$B84)))</f>
        <v>#N/A</v>
      </c>
      <c r="AF84" s="79" t="e">
        <f>[1]!OBGET([1]!OBCALL("",$C$52,"getCorrelation",[1]!obMake("","int",$C$53),[1]!obMake("","int",AF$10),[1]!obMake("","int",$B84)))</f>
        <v>#N/A</v>
      </c>
      <c r="AG84" s="79" t="e">
        <f>[1]!OBGET([1]!OBCALL("",$C$52,"getCorrelation",[1]!obMake("","int",$C$53),[1]!obMake("","int",AG$10),[1]!obMake("","int",$B84)))</f>
        <v>#N/A</v>
      </c>
      <c r="AH84" s="79" t="e">
        <f>[1]!OBGET([1]!OBCALL("",$C$52,"getCorrelation",[1]!obMake("","int",$C$53),[1]!obMake("","int",AH$10),[1]!obMake("","int",$B84)))</f>
        <v>#N/A</v>
      </c>
      <c r="AI84" s="79" t="e">
        <f>[1]!OBGET([1]!OBCALL("",$C$52,"getCorrelation",[1]!obMake("","int",$C$53),[1]!obMake("","int",AI$10),[1]!obMake("","int",$B84)))</f>
        <v>#N/A</v>
      </c>
      <c r="AJ84" s="79" t="e">
        <f>[1]!OBGET([1]!OBCALL("",$C$52,"getCorrelation",[1]!obMake("","int",$C$53),[1]!obMake("","int",AJ$10),[1]!obMake("","int",$B84)))</f>
        <v>#N/A</v>
      </c>
      <c r="AK84" s="79" t="e">
        <f>[1]!OBGET([1]!OBCALL("",$C$52,"getCorrelation",[1]!obMake("","int",$C$53),[1]!obMake("","int",AK$10),[1]!obMake("","int",$B84)))</f>
        <v>#N/A</v>
      </c>
      <c r="AL84" s="79" t="e">
        <f>[1]!OBGET([1]!OBCALL("",$C$52,"getCorrelation",[1]!obMake("","int",$C$53),[1]!obMake("","int",AL$10),[1]!obMake("","int",$B84)))</f>
        <v>#N/A</v>
      </c>
      <c r="AM84" s="79" t="e">
        <f>[1]!OBGET([1]!OBCALL("",$C$52,"getCorrelation",[1]!obMake("","int",$C$53),[1]!obMake("","int",AM$10),[1]!obMake("","int",$B84)))</f>
        <v>#N/A</v>
      </c>
      <c r="AN84" s="79" t="e">
        <f>[1]!OBGET([1]!OBCALL("",$C$52,"getCorrelation",[1]!obMake("","int",$C$53),[1]!obMake("","int",AN$10),[1]!obMake("","int",$B84)))</f>
        <v>#N/A</v>
      </c>
      <c r="AO84" s="79" t="e">
        <f>[1]!OBGET([1]!OBCALL("",$C$52,"getCorrelation",[1]!obMake("","int",$C$53),[1]!obMake("","int",AO$10),[1]!obMake("","int",$B84)))</f>
        <v>#N/A</v>
      </c>
    </row>
    <row r="85" spans="2:41" ht="13.75" customHeight="1" x14ac:dyDescent="0.25">
      <c r="B85" s="34">
        <v>29</v>
      </c>
      <c r="C85" s="79" t="e">
        <f>[1]!OBGET([1]!OBCALL("",$C$52,"getCorrelation",[1]!obMake("","int",$C$53),[1]!obMake("","int",C$10),[1]!obMake("","int",$B85)))</f>
        <v>#N/A</v>
      </c>
      <c r="D85" s="79" t="e">
        <f>[1]!OBGET([1]!OBCALL("",$C$52,"getCorrelation",[1]!obMake("","int",$C$53),[1]!obMake("","int",D$10),[1]!obMake("","int",$B85)))</f>
        <v>#N/A</v>
      </c>
      <c r="E85" s="79" t="e">
        <f>[1]!OBGET([1]!OBCALL("",$C$52,"getCorrelation",[1]!obMake("","int",$C$53),[1]!obMake("","int",E$10),[1]!obMake("","int",$B85)))</f>
        <v>#N/A</v>
      </c>
      <c r="F85" s="79" t="e">
        <f>[1]!OBGET([1]!OBCALL("",$C$52,"getCorrelation",[1]!obMake("","int",$C$53),[1]!obMake("","int",F$10),[1]!obMake("","int",$B85)))</f>
        <v>#N/A</v>
      </c>
      <c r="G85" s="79" t="e">
        <f>[1]!OBGET([1]!OBCALL("",$C$52,"getCorrelation",[1]!obMake("","int",$C$53),[1]!obMake("","int",G$10),[1]!obMake("","int",$B85)))</f>
        <v>#N/A</v>
      </c>
      <c r="H85" s="79" t="e">
        <f>[1]!OBGET([1]!OBCALL("",$C$52,"getCorrelation",[1]!obMake("","int",$C$53),[1]!obMake("","int",H$10),[1]!obMake("","int",$B85)))</f>
        <v>#N/A</v>
      </c>
      <c r="I85" s="79" t="e">
        <f>[1]!OBGET([1]!OBCALL("",$C$52,"getCorrelation",[1]!obMake("","int",$C$53),[1]!obMake("","int",I$10),[1]!obMake("","int",$B85)))</f>
        <v>#N/A</v>
      </c>
      <c r="J85" s="79" t="e">
        <f>[1]!OBGET([1]!OBCALL("",$C$52,"getCorrelation",[1]!obMake("","int",$C$53),[1]!obMake("","int",J$10),[1]!obMake("","int",$B85)))</f>
        <v>#N/A</v>
      </c>
      <c r="K85" s="79" t="e">
        <f>[1]!OBGET([1]!OBCALL("",$C$52,"getCorrelation",[1]!obMake("","int",$C$53),[1]!obMake("","int",K$10),[1]!obMake("","int",$B85)))</f>
        <v>#N/A</v>
      </c>
      <c r="L85" s="79" t="e">
        <f>[1]!OBGET([1]!OBCALL("",$C$52,"getCorrelation",[1]!obMake("","int",$C$53),[1]!obMake("","int",L$10),[1]!obMake("","int",$B85)))</f>
        <v>#N/A</v>
      </c>
      <c r="M85" s="79" t="e">
        <f>[1]!OBGET([1]!OBCALL("",$C$52,"getCorrelation",[1]!obMake("","int",$C$53),[1]!obMake("","int",M$10),[1]!obMake("","int",$B85)))</f>
        <v>#N/A</v>
      </c>
      <c r="N85" s="79" t="e">
        <f>[1]!OBGET([1]!OBCALL("",$C$52,"getCorrelation",[1]!obMake("","int",$C$53),[1]!obMake("","int",N$10),[1]!obMake("","int",$B85)))</f>
        <v>#N/A</v>
      </c>
      <c r="O85" s="79" t="e">
        <f>[1]!OBGET([1]!OBCALL("",$C$52,"getCorrelation",[1]!obMake("","int",$C$53),[1]!obMake("","int",O$10),[1]!obMake("","int",$B85)))</f>
        <v>#N/A</v>
      </c>
      <c r="P85" s="79" t="e">
        <f>[1]!OBGET([1]!OBCALL("",$C$52,"getCorrelation",[1]!obMake("","int",$C$53),[1]!obMake("","int",P$10),[1]!obMake("","int",$B85)))</f>
        <v>#N/A</v>
      </c>
      <c r="Q85" s="79" t="e">
        <f>[1]!OBGET([1]!OBCALL("",$C$52,"getCorrelation",[1]!obMake("","int",$C$53),[1]!obMake("","int",Q$10),[1]!obMake("","int",$B85)))</f>
        <v>#N/A</v>
      </c>
      <c r="R85" s="79" t="e">
        <f>[1]!OBGET([1]!OBCALL("",$C$52,"getCorrelation",[1]!obMake("","int",$C$53),[1]!obMake("","int",R$10),[1]!obMake("","int",$B85)))</f>
        <v>#N/A</v>
      </c>
      <c r="S85" s="79" t="e">
        <f>[1]!OBGET([1]!OBCALL("",$C$52,"getCorrelation",[1]!obMake("","int",$C$53),[1]!obMake("","int",S$10),[1]!obMake("","int",$B85)))</f>
        <v>#N/A</v>
      </c>
      <c r="T85" s="79" t="e">
        <f>[1]!OBGET([1]!OBCALL("",$C$52,"getCorrelation",[1]!obMake("","int",$C$53),[1]!obMake("","int",T$10),[1]!obMake("","int",$B85)))</f>
        <v>#N/A</v>
      </c>
      <c r="U85" s="79" t="e">
        <f>[1]!OBGET([1]!OBCALL("",$C$52,"getCorrelation",[1]!obMake("","int",$C$53),[1]!obMake("","int",U$10),[1]!obMake("","int",$B85)))</f>
        <v>#N/A</v>
      </c>
      <c r="V85" s="79" t="e">
        <f>[1]!OBGET([1]!OBCALL("",$C$52,"getCorrelation",[1]!obMake("","int",$C$53),[1]!obMake("","int",V$10),[1]!obMake("","int",$B85)))</f>
        <v>#N/A</v>
      </c>
      <c r="W85" s="79" t="e">
        <f>[1]!OBGET([1]!OBCALL("",$C$52,"getCorrelation",[1]!obMake("","int",$C$53),[1]!obMake("","int",W$10),[1]!obMake("","int",$B85)))</f>
        <v>#N/A</v>
      </c>
      <c r="X85" s="79" t="e">
        <f>[1]!OBGET([1]!OBCALL("",$C$52,"getCorrelation",[1]!obMake("","int",$C$53),[1]!obMake("","int",X$10),[1]!obMake("","int",$B85)))</f>
        <v>#N/A</v>
      </c>
      <c r="Y85" s="79" t="e">
        <f>[1]!OBGET([1]!OBCALL("",$C$52,"getCorrelation",[1]!obMake("","int",$C$53),[1]!obMake("","int",Y$10),[1]!obMake("","int",$B85)))</f>
        <v>#N/A</v>
      </c>
      <c r="Z85" s="79" t="e">
        <f>[1]!OBGET([1]!OBCALL("",$C$52,"getCorrelation",[1]!obMake("","int",$C$53),[1]!obMake("","int",Z$10),[1]!obMake("","int",$B85)))</f>
        <v>#N/A</v>
      </c>
      <c r="AA85" s="79" t="e">
        <f>[1]!OBGET([1]!OBCALL("",$C$52,"getCorrelation",[1]!obMake("","int",$C$53),[1]!obMake("","int",AA$10),[1]!obMake("","int",$B85)))</f>
        <v>#N/A</v>
      </c>
      <c r="AB85" s="79" t="e">
        <f>[1]!OBGET([1]!OBCALL("",$C$52,"getCorrelation",[1]!obMake("","int",$C$53),[1]!obMake("","int",AB$10),[1]!obMake("","int",$B85)))</f>
        <v>#N/A</v>
      </c>
      <c r="AC85" s="79" t="e">
        <f>[1]!OBGET([1]!OBCALL("",$C$52,"getCorrelation",[1]!obMake("","int",$C$53),[1]!obMake("","int",AC$10),[1]!obMake("","int",$B85)))</f>
        <v>#N/A</v>
      </c>
      <c r="AD85" s="79" t="e">
        <f>[1]!OBGET([1]!OBCALL("",$C$52,"getCorrelation",[1]!obMake("","int",$C$53),[1]!obMake("","int",AD$10),[1]!obMake("","int",$B85)))</f>
        <v>#N/A</v>
      </c>
      <c r="AE85" s="79" t="e">
        <f>[1]!OBGET([1]!OBCALL("",$C$52,"getCorrelation",[1]!obMake("","int",$C$53),[1]!obMake("","int",AE$10),[1]!obMake("","int",$B85)))</f>
        <v>#N/A</v>
      </c>
      <c r="AF85" s="79" t="e">
        <f>[1]!OBGET([1]!OBCALL("",$C$52,"getCorrelation",[1]!obMake("","int",$C$53),[1]!obMake("","int",AF$10),[1]!obMake("","int",$B85)))</f>
        <v>#N/A</v>
      </c>
      <c r="AG85" s="79" t="e">
        <f>[1]!OBGET([1]!OBCALL("",$C$52,"getCorrelation",[1]!obMake("","int",$C$53),[1]!obMake("","int",AG$10),[1]!obMake("","int",$B85)))</f>
        <v>#N/A</v>
      </c>
      <c r="AH85" s="79" t="e">
        <f>[1]!OBGET([1]!OBCALL("",$C$52,"getCorrelation",[1]!obMake("","int",$C$53),[1]!obMake("","int",AH$10),[1]!obMake("","int",$B85)))</f>
        <v>#N/A</v>
      </c>
      <c r="AI85" s="79" t="e">
        <f>[1]!OBGET([1]!OBCALL("",$C$52,"getCorrelation",[1]!obMake("","int",$C$53),[1]!obMake("","int",AI$10),[1]!obMake("","int",$B85)))</f>
        <v>#N/A</v>
      </c>
      <c r="AJ85" s="79" t="e">
        <f>[1]!OBGET([1]!OBCALL("",$C$52,"getCorrelation",[1]!obMake("","int",$C$53),[1]!obMake("","int",AJ$10),[1]!obMake("","int",$B85)))</f>
        <v>#N/A</v>
      </c>
      <c r="AK85" s="79" t="e">
        <f>[1]!OBGET([1]!OBCALL("",$C$52,"getCorrelation",[1]!obMake("","int",$C$53),[1]!obMake("","int",AK$10),[1]!obMake("","int",$B85)))</f>
        <v>#N/A</v>
      </c>
      <c r="AL85" s="79" t="e">
        <f>[1]!OBGET([1]!OBCALL("",$C$52,"getCorrelation",[1]!obMake("","int",$C$53),[1]!obMake("","int",AL$10),[1]!obMake("","int",$B85)))</f>
        <v>#N/A</v>
      </c>
      <c r="AM85" s="79" t="e">
        <f>[1]!OBGET([1]!OBCALL("",$C$52,"getCorrelation",[1]!obMake("","int",$C$53),[1]!obMake("","int",AM$10),[1]!obMake("","int",$B85)))</f>
        <v>#N/A</v>
      </c>
      <c r="AN85" s="79" t="e">
        <f>[1]!OBGET([1]!OBCALL("",$C$52,"getCorrelation",[1]!obMake("","int",$C$53),[1]!obMake("","int",AN$10),[1]!obMake("","int",$B85)))</f>
        <v>#N/A</v>
      </c>
      <c r="AO85" s="79" t="e">
        <f>[1]!OBGET([1]!OBCALL("",$C$52,"getCorrelation",[1]!obMake("","int",$C$53),[1]!obMake("","int",AO$10),[1]!obMake("","int",$B85)))</f>
        <v>#N/A</v>
      </c>
    </row>
    <row r="86" spans="2:41" ht="13.75" customHeight="1" x14ac:dyDescent="0.25">
      <c r="B86" s="34">
        <v>30</v>
      </c>
      <c r="C86" s="79" t="e">
        <f>[1]!OBGET([1]!OBCALL("",$C$52,"getCorrelation",[1]!obMake("","int",$C$53),[1]!obMake("","int",C$10),[1]!obMake("","int",$B86)))</f>
        <v>#N/A</v>
      </c>
      <c r="D86" s="79" t="e">
        <f>[1]!OBGET([1]!OBCALL("",$C$52,"getCorrelation",[1]!obMake("","int",$C$53),[1]!obMake("","int",D$10),[1]!obMake("","int",$B86)))</f>
        <v>#N/A</v>
      </c>
      <c r="E86" s="79" t="e">
        <f>[1]!OBGET([1]!OBCALL("",$C$52,"getCorrelation",[1]!obMake("","int",$C$53),[1]!obMake("","int",E$10),[1]!obMake("","int",$B86)))</f>
        <v>#N/A</v>
      </c>
      <c r="F86" s="79" t="e">
        <f>[1]!OBGET([1]!OBCALL("",$C$52,"getCorrelation",[1]!obMake("","int",$C$53),[1]!obMake("","int",F$10),[1]!obMake("","int",$B86)))</f>
        <v>#N/A</v>
      </c>
      <c r="G86" s="79" t="e">
        <f>[1]!OBGET([1]!OBCALL("",$C$52,"getCorrelation",[1]!obMake("","int",$C$53),[1]!obMake("","int",G$10),[1]!obMake("","int",$B86)))</f>
        <v>#N/A</v>
      </c>
      <c r="H86" s="79" t="e">
        <f>[1]!OBGET([1]!OBCALL("",$C$52,"getCorrelation",[1]!obMake("","int",$C$53),[1]!obMake("","int",H$10),[1]!obMake("","int",$B86)))</f>
        <v>#N/A</v>
      </c>
      <c r="I86" s="79" t="e">
        <f>[1]!OBGET([1]!OBCALL("",$C$52,"getCorrelation",[1]!obMake("","int",$C$53),[1]!obMake("","int",I$10),[1]!obMake("","int",$B86)))</f>
        <v>#N/A</v>
      </c>
      <c r="J86" s="79" t="e">
        <f>[1]!OBGET([1]!OBCALL("",$C$52,"getCorrelation",[1]!obMake("","int",$C$53),[1]!obMake("","int",J$10),[1]!obMake("","int",$B86)))</f>
        <v>#N/A</v>
      </c>
      <c r="K86" s="79" t="e">
        <f>[1]!OBGET([1]!OBCALL("",$C$52,"getCorrelation",[1]!obMake("","int",$C$53),[1]!obMake("","int",K$10),[1]!obMake("","int",$B86)))</f>
        <v>#N/A</v>
      </c>
      <c r="L86" s="79" t="e">
        <f>[1]!OBGET([1]!OBCALL("",$C$52,"getCorrelation",[1]!obMake("","int",$C$53),[1]!obMake("","int",L$10),[1]!obMake("","int",$B86)))</f>
        <v>#N/A</v>
      </c>
      <c r="M86" s="79" t="e">
        <f>[1]!OBGET([1]!OBCALL("",$C$52,"getCorrelation",[1]!obMake("","int",$C$53),[1]!obMake("","int",M$10),[1]!obMake("","int",$B86)))</f>
        <v>#N/A</v>
      </c>
      <c r="N86" s="79" t="e">
        <f>[1]!OBGET([1]!OBCALL("",$C$52,"getCorrelation",[1]!obMake("","int",$C$53),[1]!obMake("","int",N$10),[1]!obMake("","int",$B86)))</f>
        <v>#N/A</v>
      </c>
      <c r="O86" s="79" t="e">
        <f>[1]!OBGET([1]!OBCALL("",$C$52,"getCorrelation",[1]!obMake("","int",$C$53),[1]!obMake("","int",O$10),[1]!obMake("","int",$B86)))</f>
        <v>#N/A</v>
      </c>
      <c r="P86" s="79" t="e">
        <f>[1]!OBGET([1]!OBCALL("",$C$52,"getCorrelation",[1]!obMake("","int",$C$53),[1]!obMake("","int",P$10),[1]!obMake("","int",$B86)))</f>
        <v>#N/A</v>
      </c>
      <c r="Q86" s="79" t="e">
        <f>[1]!OBGET([1]!OBCALL("",$C$52,"getCorrelation",[1]!obMake("","int",$C$53),[1]!obMake("","int",Q$10),[1]!obMake("","int",$B86)))</f>
        <v>#N/A</v>
      </c>
      <c r="R86" s="79" t="e">
        <f>[1]!OBGET([1]!OBCALL("",$C$52,"getCorrelation",[1]!obMake("","int",$C$53),[1]!obMake("","int",R$10),[1]!obMake("","int",$B86)))</f>
        <v>#N/A</v>
      </c>
      <c r="S86" s="79" t="e">
        <f>[1]!OBGET([1]!OBCALL("",$C$52,"getCorrelation",[1]!obMake("","int",$C$53),[1]!obMake("","int",S$10),[1]!obMake("","int",$B86)))</f>
        <v>#N/A</v>
      </c>
      <c r="T86" s="79" t="e">
        <f>[1]!OBGET([1]!OBCALL("",$C$52,"getCorrelation",[1]!obMake("","int",$C$53),[1]!obMake("","int",T$10),[1]!obMake("","int",$B86)))</f>
        <v>#N/A</v>
      </c>
      <c r="U86" s="79" t="e">
        <f>[1]!OBGET([1]!OBCALL("",$C$52,"getCorrelation",[1]!obMake("","int",$C$53),[1]!obMake("","int",U$10),[1]!obMake("","int",$B86)))</f>
        <v>#N/A</v>
      </c>
      <c r="V86" s="79" t="e">
        <f>[1]!OBGET([1]!OBCALL("",$C$52,"getCorrelation",[1]!obMake("","int",$C$53),[1]!obMake("","int",V$10),[1]!obMake("","int",$B86)))</f>
        <v>#N/A</v>
      </c>
      <c r="W86" s="79" t="e">
        <f>[1]!OBGET([1]!OBCALL("",$C$52,"getCorrelation",[1]!obMake("","int",$C$53),[1]!obMake("","int",W$10),[1]!obMake("","int",$B86)))</f>
        <v>#N/A</v>
      </c>
      <c r="X86" s="79" t="e">
        <f>[1]!OBGET([1]!OBCALL("",$C$52,"getCorrelation",[1]!obMake("","int",$C$53),[1]!obMake("","int",X$10),[1]!obMake("","int",$B86)))</f>
        <v>#N/A</v>
      </c>
      <c r="Y86" s="79" t="e">
        <f>[1]!OBGET([1]!OBCALL("",$C$52,"getCorrelation",[1]!obMake("","int",$C$53),[1]!obMake("","int",Y$10),[1]!obMake("","int",$B86)))</f>
        <v>#N/A</v>
      </c>
      <c r="Z86" s="79" t="e">
        <f>[1]!OBGET([1]!OBCALL("",$C$52,"getCorrelation",[1]!obMake("","int",$C$53),[1]!obMake("","int",Z$10),[1]!obMake("","int",$B86)))</f>
        <v>#N/A</v>
      </c>
      <c r="AA86" s="79" t="e">
        <f>[1]!OBGET([1]!OBCALL("",$C$52,"getCorrelation",[1]!obMake("","int",$C$53),[1]!obMake("","int",AA$10),[1]!obMake("","int",$B86)))</f>
        <v>#N/A</v>
      </c>
      <c r="AB86" s="79" t="e">
        <f>[1]!OBGET([1]!OBCALL("",$C$52,"getCorrelation",[1]!obMake("","int",$C$53),[1]!obMake("","int",AB$10),[1]!obMake("","int",$B86)))</f>
        <v>#N/A</v>
      </c>
      <c r="AC86" s="79" t="e">
        <f>[1]!OBGET([1]!OBCALL("",$C$52,"getCorrelation",[1]!obMake("","int",$C$53),[1]!obMake("","int",AC$10),[1]!obMake("","int",$B86)))</f>
        <v>#N/A</v>
      </c>
      <c r="AD86" s="79" t="e">
        <f>[1]!OBGET([1]!OBCALL("",$C$52,"getCorrelation",[1]!obMake("","int",$C$53),[1]!obMake("","int",AD$10),[1]!obMake("","int",$B86)))</f>
        <v>#N/A</v>
      </c>
      <c r="AE86" s="79" t="e">
        <f>[1]!OBGET([1]!OBCALL("",$C$52,"getCorrelation",[1]!obMake("","int",$C$53),[1]!obMake("","int",AE$10),[1]!obMake("","int",$B86)))</f>
        <v>#N/A</v>
      </c>
      <c r="AF86" s="79" t="e">
        <f>[1]!OBGET([1]!OBCALL("",$C$52,"getCorrelation",[1]!obMake("","int",$C$53),[1]!obMake("","int",AF$10),[1]!obMake("","int",$B86)))</f>
        <v>#N/A</v>
      </c>
      <c r="AG86" s="79" t="e">
        <f>[1]!OBGET([1]!OBCALL("",$C$52,"getCorrelation",[1]!obMake("","int",$C$53),[1]!obMake("","int",AG$10),[1]!obMake("","int",$B86)))</f>
        <v>#N/A</v>
      </c>
      <c r="AH86" s="79" t="e">
        <f>[1]!OBGET([1]!OBCALL("",$C$52,"getCorrelation",[1]!obMake("","int",$C$53),[1]!obMake("","int",AH$10),[1]!obMake("","int",$B86)))</f>
        <v>#N/A</v>
      </c>
      <c r="AI86" s="79" t="e">
        <f>[1]!OBGET([1]!OBCALL("",$C$52,"getCorrelation",[1]!obMake("","int",$C$53),[1]!obMake("","int",AI$10),[1]!obMake("","int",$B86)))</f>
        <v>#N/A</v>
      </c>
      <c r="AJ86" s="79" t="e">
        <f>[1]!OBGET([1]!OBCALL("",$C$52,"getCorrelation",[1]!obMake("","int",$C$53),[1]!obMake("","int",AJ$10),[1]!obMake("","int",$B86)))</f>
        <v>#N/A</v>
      </c>
      <c r="AK86" s="79" t="e">
        <f>[1]!OBGET([1]!OBCALL("",$C$52,"getCorrelation",[1]!obMake("","int",$C$53),[1]!obMake("","int",AK$10),[1]!obMake("","int",$B86)))</f>
        <v>#N/A</v>
      </c>
      <c r="AL86" s="79" t="e">
        <f>[1]!OBGET([1]!OBCALL("",$C$52,"getCorrelation",[1]!obMake("","int",$C$53),[1]!obMake("","int",AL$10),[1]!obMake("","int",$B86)))</f>
        <v>#N/A</v>
      </c>
      <c r="AM86" s="79" t="e">
        <f>[1]!OBGET([1]!OBCALL("",$C$52,"getCorrelation",[1]!obMake("","int",$C$53),[1]!obMake("","int",AM$10),[1]!obMake("","int",$B86)))</f>
        <v>#N/A</v>
      </c>
      <c r="AN86" s="79" t="e">
        <f>[1]!OBGET([1]!OBCALL("",$C$52,"getCorrelation",[1]!obMake("","int",$C$53),[1]!obMake("","int",AN$10),[1]!obMake("","int",$B86)))</f>
        <v>#N/A</v>
      </c>
      <c r="AO86" s="79" t="e">
        <f>[1]!OBGET([1]!OBCALL("",$C$52,"getCorrelation",[1]!obMake("","int",$C$53),[1]!obMake("","int",AO$10),[1]!obMake("","int",$B86)))</f>
        <v>#N/A</v>
      </c>
    </row>
    <row r="87" spans="2:41" ht="13.75" customHeight="1" x14ac:dyDescent="0.25">
      <c r="B87" s="34">
        <v>31</v>
      </c>
      <c r="C87" s="79" t="e">
        <f>[1]!OBGET([1]!OBCALL("",$C$52,"getCorrelation",[1]!obMake("","int",$C$53),[1]!obMake("","int",C$10),[1]!obMake("","int",$B87)))</f>
        <v>#N/A</v>
      </c>
      <c r="D87" s="79" t="e">
        <f>[1]!OBGET([1]!OBCALL("",$C$52,"getCorrelation",[1]!obMake("","int",$C$53),[1]!obMake("","int",D$10),[1]!obMake("","int",$B87)))</f>
        <v>#N/A</v>
      </c>
      <c r="E87" s="79" t="e">
        <f>[1]!OBGET([1]!OBCALL("",$C$52,"getCorrelation",[1]!obMake("","int",$C$53),[1]!obMake("","int",E$10),[1]!obMake("","int",$B87)))</f>
        <v>#N/A</v>
      </c>
      <c r="F87" s="79" t="e">
        <f>[1]!OBGET([1]!OBCALL("",$C$52,"getCorrelation",[1]!obMake("","int",$C$53),[1]!obMake("","int",F$10),[1]!obMake("","int",$B87)))</f>
        <v>#N/A</v>
      </c>
      <c r="G87" s="79" t="e">
        <f>[1]!OBGET([1]!OBCALL("",$C$52,"getCorrelation",[1]!obMake("","int",$C$53),[1]!obMake("","int",G$10),[1]!obMake("","int",$B87)))</f>
        <v>#N/A</v>
      </c>
      <c r="H87" s="79" t="e">
        <f>[1]!OBGET([1]!OBCALL("",$C$52,"getCorrelation",[1]!obMake("","int",$C$53),[1]!obMake("","int",H$10),[1]!obMake("","int",$B87)))</f>
        <v>#N/A</v>
      </c>
      <c r="I87" s="79" t="e">
        <f>[1]!OBGET([1]!OBCALL("",$C$52,"getCorrelation",[1]!obMake("","int",$C$53),[1]!obMake("","int",I$10),[1]!obMake("","int",$B87)))</f>
        <v>#N/A</v>
      </c>
      <c r="J87" s="79" t="e">
        <f>[1]!OBGET([1]!OBCALL("",$C$52,"getCorrelation",[1]!obMake("","int",$C$53),[1]!obMake("","int",J$10),[1]!obMake("","int",$B87)))</f>
        <v>#N/A</v>
      </c>
      <c r="K87" s="79" t="e">
        <f>[1]!OBGET([1]!OBCALL("",$C$52,"getCorrelation",[1]!obMake("","int",$C$53),[1]!obMake("","int",K$10),[1]!obMake("","int",$B87)))</f>
        <v>#N/A</v>
      </c>
      <c r="L87" s="79" t="e">
        <f>[1]!OBGET([1]!OBCALL("",$C$52,"getCorrelation",[1]!obMake("","int",$C$53),[1]!obMake("","int",L$10),[1]!obMake("","int",$B87)))</f>
        <v>#N/A</v>
      </c>
      <c r="M87" s="79" t="e">
        <f>[1]!OBGET([1]!OBCALL("",$C$52,"getCorrelation",[1]!obMake("","int",$C$53),[1]!obMake("","int",M$10),[1]!obMake("","int",$B87)))</f>
        <v>#N/A</v>
      </c>
      <c r="N87" s="79" t="e">
        <f>[1]!OBGET([1]!OBCALL("",$C$52,"getCorrelation",[1]!obMake("","int",$C$53),[1]!obMake("","int",N$10),[1]!obMake("","int",$B87)))</f>
        <v>#N/A</v>
      </c>
      <c r="O87" s="79" t="e">
        <f>[1]!OBGET([1]!OBCALL("",$C$52,"getCorrelation",[1]!obMake("","int",$C$53),[1]!obMake("","int",O$10),[1]!obMake("","int",$B87)))</f>
        <v>#N/A</v>
      </c>
      <c r="P87" s="79" t="e">
        <f>[1]!OBGET([1]!OBCALL("",$C$52,"getCorrelation",[1]!obMake("","int",$C$53),[1]!obMake("","int",P$10),[1]!obMake("","int",$B87)))</f>
        <v>#N/A</v>
      </c>
      <c r="Q87" s="79" t="e">
        <f>[1]!OBGET([1]!OBCALL("",$C$52,"getCorrelation",[1]!obMake("","int",$C$53),[1]!obMake("","int",Q$10),[1]!obMake("","int",$B87)))</f>
        <v>#N/A</v>
      </c>
      <c r="R87" s="79" t="e">
        <f>[1]!OBGET([1]!OBCALL("",$C$52,"getCorrelation",[1]!obMake("","int",$C$53),[1]!obMake("","int",R$10),[1]!obMake("","int",$B87)))</f>
        <v>#N/A</v>
      </c>
      <c r="S87" s="79" t="e">
        <f>[1]!OBGET([1]!OBCALL("",$C$52,"getCorrelation",[1]!obMake("","int",$C$53),[1]!obMake("","int",S$10),[1]!obMake("","int",$B87)))</f>
        <v>#N/A</v>
      </c>
      <c r="T87" s="79" t="e">
        <f>[1]!OBGET([1]!OBCALL("",$C$52,"getCorrelation",[1]!obMake("","int",$C$53),[1]!obMake("","int",T$10),[1]!obMake("","int",$B87)))</f>
        <v>#N/A</v>
      </c>
      <c r="U87" s="79" t="e">
        <f>[1]!OBGET([1]!OBCALL("",$C$52,"getCorrelation",[1]!obMake("","int",$C$53),[1]!obMake("","int",U$10),[1]!obMake("","int",$B87)))</f>
        <v>#N/A</v>
      </c>
      <c r="V87" s="79" t="e">
        <f>[1]!OBGET([1]!OBCALL("",$C$52,"getCorrelation",[1]!obMake("","int",$C$53),[1]!obMake("","int",V$10),[1]!obMake("","int",$B87)))</f>
        <v>#N/A</v>
      </c>
      <c r="W87" s="79" t="e">
        <f>[1]!OBGET([1]!OBCALL("",$C$52,"getCorrelation",[1]!obMake("","int",$C$53),[1]!obMake("","int",W$10),[1]!obMake("","int",$B87)))</f>
        <v>#N/A</v>
      </c>
      <c r="X87" s="79" t="e">
        <f>[1]!OBGET([1]!OBCALL("",$C$52,"getCorrelation",[1]!obMake("","int",$C$53),[1]!obMake("","int",X$10),[1]!obMake("","int",$B87)))</f>
        <v>#N/A</v>
      </c>
      <c r="Y87" s="79" t="e">
        <f>[1]!OBGET([1]!OBCALL("",$C$52,"getCorrelation",[1]!obMake("","int",$C$53),[1]!obMake("","int",Y$10),[1]!obMake("","int",$B87)))</f>
        <v>#N/A</v>
      </c>
      <c r="Z87" s="79" t="e">
        <f>[1]!OBGET([1]!OBCALL("",$C$52,"getCorrelation",[1]!obMake("","int",$C$53),[1]!obMake("","int",Z$10),[1]!obMake("","int",$B87)))</f>
        <v>#N/A</v>
      </c>
      <c r="AA87" s="79" t="e">
        <f>[1]!OBGET([1]!OBCALL("",$C$52,"getCorrelation",[1]!obMake("","int",$C$53),[1]!obMake("","int",AA$10),[1]!obMake("","int",$B87)))</f>
        <v>#N/A</v>
      </c>
      <c r="AB87" s="79" t="e">
        <f>[1]!OBGET([1]!OBCALL("",$C$52,"getCorrelation",[1]!obMake("","int",$C$53),[1]!obMake("","int",AB$10),[1]!obMake("","int",$B87)))</f>
        <v>#N/A</v>
      </c>
      <c r="AC87" s="79" t="e">
        <f>[1]!OBGET([1]!OBCALL("",$C$52,"getCorrelation",[1]!obMake("","int",$C$53),[1]!obMake("","int",AC$10),[1]!obMake("","int",$B87)))</f>
        <v>#N/A</v>
      </c>
      <c r="AD87" s="79" t="e">
        <f>[1]!OBGET([1]!OBCALL("",$C$52,"getCorrelation",[1]!obMake("","int",$C$53),[1]!obMake("","int",AD$10),[1]!obMake("","int",$B87)))</f>
        <v>#N/A</v>
      </c>
      <c r="AE87" s="79" t="e">
        <f>[1]!OBGET([1]!OBCALL("",$C$52,"getCorrelation",[1]!obMake("","int",$C$53),[1]!obMake("","int",AE$10),[1]!obMake("","int",$B87)))</f>
        <v>#N/A</v>
      </c>
      <c r="AF87" s="79" t="e">
        <f>[1]!OBGET([1]!OBCALL("",$C$52,"getCorrelation",[1]!obMake("","int",$C$53),[1]!obMake("","int",AF$10),[1]!obMake("","int",$B87)))</f>
        <v>#N/A</v>
      </c>
      <c r="AG87" s="79" t="e">
        <f>[1]!OBGET([1]!OBCALL("",$C$52,"getCorrelation",[1]!obMake("","int",$C$53),[1]!obMake("","int",AG$10),[1]!obMake("","int",$B87)))</f>
        <v>#N/A</v>
      </c>
      <c r="AH87" s="79" t="e">
        <f>[1]!OBGET([1]!OBCALL("",$C$52,"getCorrelation",[1]!obMake("","int",$C$53),[1]!obMake("","int",AH$10),[1]!obMake("","int",$B87)))</f>
        <v>#N/A</v>
      </c>
      <c r="AI87" s="79" t="e">
        <f>[1]!OBGET([1]!OBCALL("",$C$52,"getCorrelation",[1]!obMake("","int",$C$53),[1]!obMake("","int",AI$10),[1]!obMake("","int",$B87)))</f>
        <v>#N/A</v>
      </c>
      <c r="AJ87" s="79" t="e">
        <f>[1]!OBGET([1]!OBCALL("",$C$52,"getCorrelation",[1]!obMake("","int",$C$53),[1]!obMake("","int",AJ$10),[1]!obMake("","int",$B87)))</f>
        <v>#N/A</v>
      </c>
      <c r="AK87" s="79" t="e">
        <f>[1]!OBGET([1]!OBCALL("",$C$52,"getCorrelation",[1]!obMake("","int",$C$53),[1]!obMake("","int",AK$10),[1]!obMake("","int",$B87)))</f>
        <v>#N/A</v>
      </c>
      <c r="AL87" s="79" t="e">
        <f>[1]!OBGET([1]!OBCALL("",$C$52,"getCorrelation",[1]!obMake("","int",$C$53),[1]!obMake("","int",AL$10),[1]!obMake("","int",$B87)))</f>
        <v>#N/A</v>
      </c>
      <c r="AM87" s="79" t="e">
        <f>[1]!OBGET([1]!OBCALL("",$C$52,"getCorrelation",[1]!obMake("","int",$C$53),[1]!obMake("","int",AM$10),[1]!obMake("","int",$B87)))</f>
        <v>#N/A</v>
      </c>
      <c r="AN87" s="79" t="e">
        <f>[1]!OBGET([1]!OBCALL("",$C$52,"getCorrelation",[1]!obMake("","int",$C$53),[1]!obMake("","int",AN$10),[1]!obMake("","int",$B87)))</f>
        <v>#N/A</v>
      </c>
      <c r="AO87" s="79" t="e">
        <f>[1]!OBGET([1]!OBCALL("",$C$52,"getCorrelation",[1]!obMake("","int",$C$53),[1]!obMake("","int",AO$10),[1]!obMake("","int",$B87)))</f>
        <v>#N/A</v>
      </c>
    </row>
    <row r="88" spans="2:41" ht="13.75" customHeight="1" x14ac:dyDescent="0.25">
      <c r="B88" s="34">
        <v>32</v>
      </c>
      <c r="C88" s="79" t="e">
        <f>[1]!OBGET([1]!OBCALL("",$C$52,"getCorrelation",[1]!obMake("","int",$C$53),[1]!obMake("","int",C$10),[1]!obMake("","int",$B88)))</f>
        <v>#N/A</v>
      </c>
      <c r="D88" s="79" t="e">
        <f>[1]!OBGET([1]!OBCALL("",$C$52,"getCorrelation",[1]!obMake("","int",$C$53),[1]!obMake("","int",D$10),[1]!obMake("","int",$B88)))</f>
        <v>#N/A</v>
      </c>
      <c r="E88" s="79" t="e">
        <f>[1]!OBGET([1]!OBCALL("",$C$52,"getCorrelation",[1]!obMake("","int",$C$53),[1]!obMake("","int",E$10),[1]!obMake("","int",$B88)))</f>
        <v>#N/A</v>
      </c>
      <c r="F88" s="79" t="e">
        <f>[1]!OBGET([1]!OBCALL("",$C$52,"getCorrelation",[1]!obMake("","int",$C$53),[1]!obMake("","int",F$10),[1]!obMake("","int",$B88)))</f>
        <v>#N/A</v>
      </c>
      <c r="G88" s="79" t="e">
        <f>[1]!OBGET([1]!OBCALL("",$C$52,"getCorrelation",[1]!obMake("","int",$C$53),[1]!obMake("","int",G$10),[1]!obMake("","int",$B88)))</f>
        <v>#N/A</v>
      </c>
      <c r="H88" s="79" t="e">
        <f>[1]!OBGET([1]!OBCALL("",$C$52,"getCorrelation",[1]!obMake("","int",$C$53),[1]!obMake("","int",H$10),[1]!obMake("","int",$B88)))</f>
        <v>#N/A</v>
      </c>
      <c r="I88" s="79" t="e">
        <f>[1]!OBGET([1]!OBCALL("",$C$52,"getCorrelation",[1]!obMake("","int",$C$53),[1]!obMake("","int",I$10),[1]!obMake("","int",$B88)))</f>
        <v>#N/A</v>
      </c>
      <c r="J88" s="79" t="e">
        <f>[1]!OBGET([1]!OBCALL("",$C$52,"getCorrelation",[1]!obMake("","int",$C$53),[1]!obMake("","int",J$10),[1]!obMake("","int",$B88)))</f>
        <v>#N/A</v>
      </c>
      <c r="K88" s="79" t="e">
        <f>[1]!OBGET([1]!OBCALL("",$C$52,"getCorrelation",[1]!obMake("","int",$C$53),[1]!obMake("","int",K$10),[1]!obMake("","int",$B88)))</f>
        <v>#N/A</v>
      </c>
      <c r="L88" s="79" t="e">
        <f>[1]!OBGET([1]!OBCALL("",$C$52,"getCorrelation",[1]!obMake("","int",$C$53),[1]!obMake("","int",L$10),[1]!obMake("","int",$B88)))</f>
        <v>#N/A</v>
      </c>
      <c r="M88" s="79" t="e">
        <f>[1]!OBGET([1]!OBCALL("",$C$52,"getCorrelation",[1]!obMake("","int",$C$53),[1]!obMake("","int",M$10),[1]!obMake("","int",$B88)))</f>
        <v>#N/A</v>
      </c>
      <c r="N88" s="79" t="e">
        <f>[1]!OBGET([1]!OBCALL("",$C$52,"getCorrelation",[1]!obMake("","int",$C$53),[1]!obMake("","int",N$10),[1]!obMake("","int",$B88)))</f>
        <v>#N/A</v>
      </c>
      <c r="O88" s="79" t="e">
        <f>[1]!OBGET([1]!OBCALL("",$C$52,"getCorrelation",[1]!obMake("","int",$C$53),[1]!obMake("","int",O$10),[1]!obMake("","int",$B88)))</f>
        <v>#N/A</v>
      </c>
      <c r="P88" s="79" t="e">
        <f>[1]!OBGET([1]!OBCALL("",$C$52,"getCorrelation",[1]!obMake("","int",$C$53),[1]!obMake("","int",P$10),[1]!obMake("","int",$B88)))</f>
        <v>#N/A</v>
      </c>
      <c r="Q88" s="79" t="e">
        <f>[1]!OBGET([1]!OBCALL("",$C$52,"getCorrelation",[1]!obMake("","int",$C$53),[1]!obMake("","int",Q$10),[1]!obMake("","int",$B88)))</f>
        <v>#N/A</v>
      </c>
      <c r="R88" s="79" t="e">
        <f>[1]!OBGET([1]!OBCALL("",$C$52,"getCorrelation",[1]!obMake("","int",$C$53),[1]!obMake("","int",R$10),[1]!obMake("","int",$B88)))</f>
        <v>#N/A</v>
      </c>
      <c r="S88" s="79" t="e">
        <f>[1]!OBGET([1]!OBCALL("",$C$52,"getCorrelation",[1]!obMake("","int",$C$53),[1]!obMake("","int",S$10),[1]!obMake("","int",$B88)))</f>
        <v>#N/A</v>
      </c>
      <c r="T88" s="79" t="e">
        <f>[1]!OBGET([1]!OBCALL("",$C$52,"getCorrelation",[1]!obMake("","int",$C$53),[1]!obMake("","int",T$10),[1]!obMake("","int",$B88)))</f>
        <v>#N/A</v>
      </c>
      <c r="U88" s="79" t="e">
        <f>[1]!OBGET([1]!OBCALL("",$C$52,"getCorrelation",[1]!obMake("","int",$C$53),[1]!obMake("","int",U$10),[1]!obMake("","int",$B88)))</f>
        <v>#N/A</v>
      </c>
      <c r="V88" s="79" t="e">
        <f>[1]!OBGET([1]!OBCALL("",$C$52,"getCorrelation",[1]!obMake("","int",$C$53),[1]!obMake("","int",V$10),[1]!obMake("","int",$B88)))</f>
        <v>#N/A</v>
      </c>
      <c r="W88" s="79" t="e">
        <f>[1]!OBGET([1]!OBCALL("",$C$52,"getCorrelation",[1]!obMake("","int",$C$53),[1]!obMake("","int",W$10),[1]!obMake("","int",$B88)))</f>
        <v>#N/A</v>
      </c>
      <c r="X88" s="79" t="e">
        <f>[1]!OBGET([1]!OBCALL("",$C$52,"getCorrelation",[1]!obMake("","int",$C$53),[1]!obMake("","int",X$10),[1]!obMake("","int",$B88)))</f>
        <v>#N/A</v>
      </c>
      <c r="Y88" s="79" t="e">
        <f>[1]!OBGET([1]!OBCALL("",$C$52,"getCorrelation",[1]!obMake("","int",$C$53),[1]!obMake("","int",Y$10),[1]!obMake("","int",$B88)))</f>
        <v>#N/A</v>
      </c>
      <c r="Z88" s="79" t="e">
        <f>[1]!OBGET([1]!OBCALL("",$C$52,"getCorrelation",[1]!obMake("","int",$C$53),[1]!obMake("","int",Z$10),[1]!obMake("","int",$B88)))</f>
        <v>#N/A</v>
      </c>
      <c r="AA88" s="79" t="e">
        <f>[1]!OBGET([1]!OBCALL("",$C$52,"getCorrelation",[1]!obMake("","int",$C$53),[1]!obMake("","int",AA$10),[1]!obMake("","int",$B88)))</f>
        <v>#N/A</v>
      </c>
      <c r="AB88" s="79" t="e">
        <f>[1]!OBGET([1]!OBCALL("",$C$52,"getCorrelation",[1]!obMake("","int",$C$53),[1]!obMake("","int",AB$10),[1]!obMake("","int",$B88)))</f>
        <v>#N/A</v>
      </c>
      <c r="AC88" s="79" t="e">
        <f>[1]!OBGET([1]!OBCALL("",$C$52,"getCorrelation",[1]!obMake("","int",$C$53),[1]!obMake("","int",AC$10),[1]!obMake("","int",$B88)))</f>
        <v>#N/A</v>
      </c>
      <c r="AD88" s="79" t="e">
        <f>[1]!OBGET([1]!OBCALL("",$C$52,"getCorrelation",[1]!obMake("","int",$C$53),[1]!obMake("","int",AD$10),[1]!obMake("","int",$B88)))</f>
        <v>#N/A</v>
      </c>
      <c r="AE88" s="79" t="e">
        <f>[1]!OBGET([1]!OBCALL("",$C$52,"getCorrelation",[1]!obMake("","int",$C$53),[1]!obMake("","int",AE$10),[1]!obMake("","int",$B88)))</f>
        <v>#N/A</v>
      </c>
      <c r="AF88" s="79" t="e">
        <f>[1]!OBGET([1]!OBCALL("",$C$52,"getCorrelation",[1]!obMake("","int",$C$53),[1]!obMake("","int",AF$10),[1]!obMake("","int",$B88)))</f>
        <v>#N/A</v>
      </c>
      <c r="AG88" s="79" t="e">
        <f>[1]!OBGET([1]!OBCALL("",$C$52,"getCorrelation",[1]!obMake("","int",$C$53),[1]!obMake("","int",AG$10),[1]!obMake("","int",$B88)))</f>
        <v>#N/A</v>
      </c>
      <c r="AH88" s="79" t="e">
        <f>[1]!OBGET([1]!OBCALL("",$C$52,"getCorrelation",[1]!obMake("","int",$C$53),[1]!obMake("","int",AH$10),[1]!obMake("","int",$B88)))</f>
        <v>#N/A</v>
      </c>
      <c r="AI88" s="79" t="e">
        <f>[1]!OBGET([1]!OBCALL("",$C$52,"getCorrelation",[1]!obMake("","int",$C$53),[1]!obMake("","int",AI$10),[1]!obMake("","int",$B88)))</f>
        <v>#N/A</v>
      </c>
      <c r="AJ88" s="79" t="e">
        <f>[1]!OBGET([1]!OBCALL("",$C$52,"getCorrelation",[1]!obMake("","int",$C$53),[1]!obMake("","int",AJ$10),[1]!obMake("","int",$B88)))</f>
        <v>#N/A</v>
      </c>
      <c r="AK88" s="79" t="e">
        <f>[1]!OBGET([1]!OBCALL("",$C$52,"getCorrelation",[1]!obMake("","int",$C$53),[1]!obMake("","int",AK$10),[1]!obMake("","int",$B88)))</f>
        <v>#N/A</v>
      </c>
      <c r="AL88" s="79" t="e">
        <f>[1]!OBGET([1]!OBCALL("",$C$52,"getCorrelation",[1]!obMake("","int",$C$53),[1]!obMake("","int",AL$10),[1]!obMake("","int",$B88)))</f>
        <v>#N/A</v>
      </c>
      <c r="AM88" s="79" t="e">
        <f>[1]!OBGET([1]!OBCALL("",$C$52,"getCorrelation",[1]!obMake("","int",$C$53),[1]!obMake("","int",AM$10),[1]!obMake("","int",$B88)))</f>
        <v>#N/A</v>
      </c>
      <c r="AN88" s="79" t="e">
        <f>[1]!OBGET([1]!OBCALL("",$C$52,"getCorrelation",[1]!obMake("","int",$C$53),[1]!obMake("","int",AN$10),[1]!obMake("","int",$B88)))</f>
        <v>#N/A</v>
      </c>
      <c r="AO88" s="79" t="e">
        <f>[1]!OBGET([1]!OBCALL("",$C$52,"getCorrelation",[1]!obMake("","int",$C$53),[1]!obMake("","int",AO$10),[1]!obMake("","int",$B88)))</f>
        <v>#N/A</v>
      </c>
    </row>
    <row r="89" spans="2:41" ht="13.75" customHeight="1" x14ac:dyDescent="0.25">
      <c r="B89" s="34">
        <v>33</v>
      </c>
      <c r="C89" s="79" t="e">
        <f>[1]!OBGET([1]!OBCALL("",$C$52,"getCorrelation",[1]!obMake("","int",$C$53),[1]!obMake("","int",C$10),[1]!obMake("","int",$B89)))</f>
        <v>#N/A</v>
      </c>
      <c r="D89" s="79" t="e">
        <f>[1]!OBGET([1]!OBCALL("",$C$52,"getCorrelation",[1]!obMake("","int",$C$53),[1]!obMake("","int",D$10),[1]!obMake("","int",$B89)))</f>
        <v>#N/A</v>
      </c>
      <c r="E89" s="79" t="e">
        <f>[1]!OBGET([1]!OBCALL("",$C$52,"getCorrelation",[1]!obMake("","int",$C$53),[1]!obMake("","int",E$10),[1]!obMake("","int",$B89)))</f>
        <v>#N/A</v>
      </c>
      <c r="F89" s="79" t="e">
        <f>[1]!OBGET([1]!OBCALL("",$C$52,"getCorrelation",[1]!obMake("","int",$C$53),[1]!obMake("","int",F$10),[1]!obMake("","int",$B89)))</f>
        <v>#N/A</v>
      </c>
      <c r="G89" s="79" t="e">
        <f>[1]!OBGET([1]!OBCALL("",$C$52,"getCorrelation",[1]!obMake("","int",$C$53),[1]!obMake("","int",G$10),[1]!obMake("","int",$B89)))</f>
        <v>#N/A</v>
      </c>
      <c r="H89" s="79" t="e">
        <f>[1]!OBGET([1]!OBCALL("",$C$52,"getCorrelation",[1]!obMake("","int",$C$53),[1]!obMake("","int",H$10),[1]!obMake("","int",$B89)))</f>
        <v>#N/A</v>
      </c>
      <c r="I89" s="79" t="e">
        <f>[1]!OBGET([1]!OBCALL("",$C$52,"getCorrelation",[1]!obMake("","int",$C$53),[1]!obMake("","int",I$10),[1]!obMake("","int",$B89)))</f>
        <v>#N/A</v>
      </c>
      <c r="J89" s="79" t="e">
        <f>[1]!OBGET([1]!OBCALL("",$C$52,"getCorrelation",[1]!obMake("","int",$C$53),[1]!obMake("","int",J$10),[1]!obMake("","int",$B89)))</f>
        <v>#N/A</v>
      </c>
      <c r="K89" s="79" t="e">
        <f>[1]!OBGET([1]!OBCALL("",$C$52,"getCorrelation",[1]!obMake("","int",$C$53),[1]!obMake("","int",K$10),[1]!obMake("","int",$B89)))</f>
        <v>#N/A</v>
      </c>
      <c r="L89" s="79" t="e">
        <f>[1]!OBGET([1]!OBCALL("",$C$52,"getCorrelation",[1]!obMake("","int",$C$53),[1]!obMake("","int",L$10),[1]!obMake("","int",$B89)))</f>
        <v>#N/A</v>
      </c>
      <c r="M89" s="79" t="e">
        <f>[1]!OBGET([1]!OBCALL("",$C$52,"getCorrelation",[1]!obMake("","int",$C$53),[1]!obMake("","int",M$10),[1]!obMake("","int",$B89)))</f>
        <v>#N/A</v>
      </c>
      <c r="N89" s="79" t="e">
        <f>[1]!OBGET([1]!OBCALL("",$C$52,"getCorrelation",[1]!obMake("","int",$C$53),[1]!obMake("","int",N$10),[1]!obMake("","int",$B89)))</f>
        <v>#N/A</v>
      </c>
      <c r="O89" s="79" t="e">
        <f>[1]!OBGET([1]!OBCALL("",$C$52,"getCorrelation",[1]!obMake("","int",$C$53),[1]!obMake("","int",O$10),[1]!obMake("","int",$B89)))</f>
        <v>#N/A</v>
      </c>
      <c r="P89" s="79" t="e">
        <f>[1]!OBGET([1]!OBCALL("",$C$52,"getCorrelation",[1]!obMake("","int",$C$53),[1]!obMake("","int",P$10),[1]!obMake("","int",$B89)))</f>
        <v>#N/A</v>
      </c>
      <c r="Q89" s="79" t="e">
        <f>[1]!OBGET([1]!OBCALL("",$C$52,"getCorrelation",[1]!obMake("","int",$C$53),[1]!obMake("","int",Q$10),[1]!obMake("","int",$B89)))</f>
        <v>#N/A</v>
      </c>
      <c r="R89" s="79" t="e">
        <f>[1]!OBGET([1]!OBCALL("",$C$52,"getCorrelation",[1]!obMake("","int",$C$53),[1]!obMake("","int",R$10),[1]!obMake("","int",$B89)))</f>
        <v>#N/A</v>
      </c>
      <c r="S89" s="79" t="e">
        <f>[1]!OBGET([1]!OBCALL("",$C$52,"getCorrelation",[1]!obMake("","int",$C$53),[1]!obMake("","int",S$10),[1]!obMake("","int",$B89)))</f>
        <v>#N/A</v>
      </c>
      <c r="T89" s="79" t="e">
        <f>[1]!OBGET([1]!OBCALL("",$C$52,"getCorrelation",[1]!obMake("","int",$C$53),[1]!obMake("","int",T$10),[1]!obMake("","int",$B89)))</f>
        <v>#N/A</v>
      </c>
      <c r="U89" s="79" t="e">
        <f>[1]!OBGET([1]!OBCALL("",$C$52,"getCorrelation",[1]!obMake("","int",$C$53),[1]!obMake("","int",U$10),[1]!obMake("","int",$B89)))</f>
        <v>#N/A</v>
      </c>
      <c r="V89" s="79" t="e">
        <f>[1]!OBGET([1]!OBCALL("",$C$52,"getCorrelation",[1]!obMake("","int",$C$53),[1]!obMake("","int",V$10),[1]!obMake("","int",$B89)))</f>
        <v>#N/A</v>
      </c>
      <c r="W89" s="79" t="e">
        <f>[1]!OBGET([1]!OBCALL("",$C$52,"getCorrelation",[1]!obMake("","int",$C$53),[1]!obMake("","int",W$10),[1]!obMake("","int",$B89)))</f>
        <v>#N/A</v>
      </c>
      <c r="X89" s="79" t="e">
        <f>[1]!OBGET([1]!OBCALL("",$C$52,"getCorrelation",[1]!obMake("","int",$C$53),[1]!obMake("","int",X$10),[1]!obMake("","int",$B89)))</f>
        <v>#N/A</v>
      </c>
      <c r="Y89" s="79" t="e">
        <f>[1]!OBGET([1]!OBCALL("",$C$52,"getCorrelation",[1]!obMake("","int",$C$53),[1]!obMake("","int",Y$10),[1]!obMake("","int",$B89)))</f>
        <v>#N/A</v>
      </c>
      <c r="Z89" s="79" t="e">
        <f>[1]!OBGET([1]!OBCALL("",$C$52,"getCorrelation",[1]!obMake("","int",$C$53),[1]!obMake("","int",Z$10),[1]!obMake("","int",$B89)))</f>
        <v>#N/A</v>
      </c>
      <c r="AA89" s="79" t="e">
        <f>[1]!OBGET([1]!OBCALL("",$C$52,"getCorrelation",[1]!obMake("","int",$C$53),[1]!obMake("","int",AA$10),[1]!obMake("","int",$B89)))</f>
        <v>#N/A</v>
      </c>
      <c r="AB89" s="79" t="e">
        <f>[1]!OBGET([1]!OBCALL("",$C$52,"getCorrelation",[1]!obMake("","int",$C$53),[1]!obMake("","int",AB$10),[1]!obMake("","int",$B89)))</f>
        <v>#N/A</v>
      </c>
      <c r="AC89" s="79" t="e">
        <f>[1]!OBGET([1]!OBCALL("",$C$52,"getCorrelation",[1]!obMake("","int",$C$53),[1]!obMake("","int",AC$10),[1]!obMake("","int",$B89)))</f>
        <v>#N/A</v>
      </c>
      <c r="AD89" s="79" t="e">
        <f>[1]!OBGET([1]!OBCALL("",$C$52,"getCorrelation",[1]!obMake("","int",$C$53),[1]!obMake("","int",AD$10),[1]!obMake("","int",$B89)))</f>
        <v>#N/A</v>
      </c>
      <c r="AE89" s="79" t="e">
        <f>[1]!OBGET([1]!OBCALL("",$C$52,"getCorrelation",[1]!obMake("","int",$C$53),[1]!obMake("","int",AE$10),[1]!obMake("","int",$B89)))</f>
        <v>#N/A</v>
      </c>
      <c r="AF89" s="79" t="e">
        <f>[1]!OBGET([1]!OBCALL("",$C$52,"getCorrelation",[1]!obMake("","int",$C$53),[1]!obMake("","int",AF$10),[1]!obMake("","int",$B89)))</f>
        <v>#N/A</v>
      </c>
      <c r="AG89" s="79" t="e">
        <f>[1]!OBGET([1]!OBCALL("",$C$52,"getCorrelation",[1]!obMake("","int",$C$53),[1]!obMake("","int",AG$10),[1]!obMake("","int",$B89)))</f>
        <v>#N/A</v>
      </c>
      <c r="AH89" s="79" t="e">
        <f>[1]!OBGET([1]!OBCALL("",$C$52,"getCorrelation",[1]!obMake("","int",$C$53),[1]!obMake("","int",AH$10),[1]!obMake("","int",$B89)))</f>
        <v>#N/A</v>
      </c>
      <c r="AI89" s="79" t="e">
        <f>[1]!OBGET([1]!OBCALL("",$C$52,"getCorrelation",[1]!obMake("","int",$C$53),[1]!obMake("","int",AI$10),[1]!obMake("","int",$B89)))</f>
        <v>#N/A</v>
      </c>
      <c r="AJ89" s="79" t="e">
        <f>[1]!OBGET([1]!OBCALL("",$C$52,"getCorrelation",[1]!obMake("","int",$C$53),[1]!obMake("","int",AJ$10),[1]!obMake("","int",$B89)))</f>
        <v>#N/A</v>
      </c>
      <c r="AK89" s="79" t="e">
        <f>[1]!OBGET([1]!OBCALL("",$C$52,"getCorrelation",[1]!obMake("","int",$C$53),[1]!obMake("","int",AK$10),[1]!obMake("","int",$B89)))</f>
        <v>#N/A</v>
      </c>
      <c r="AL89" s="79" t="e">
        <f>[1]!OBGET([1]!OBCALL("",$C$52,"getCorrelation",[1]!obMake("","int",$C$53),[1]!obMake("","int",AL$10),[1]!obMake("","int",$B89)))</f>
        <v>#N/A</v>
      </c>
      <c r="AM89" s="79" t="e">
        <f>[1]!OBGET([1]!OBCALL("",$C$52,"getCorrelation",[1]!obMake("","int",$C$53),[1]!obMake("","int",AM$10),[1]!obMake("","int",$B89)))</f>
        <v>#N/A</v>
      </c>
      <c r="AN89" s="79" t="e">
        <f>[1]!OBGET([1]!OBCALL("",$C$52,"getCorrelation",[1]!obMake("","int",$C$53),[1]!obMake("","int",AN$10),[1]!obMake("","int",$B89)))</f>
        <v>#N/A</v>
      </c>
      <c r="AO89" s="79" t="e">
        <f>[1]!OBGET([1]!OBCALL("",$C$52,"getCorrelation",[1]!obMake("","int",$C$53),[1]!obMake("","int",AO$10),[1]!obMake("","int",$B89)))</f>
        <v>#N/A</v>
      </c>
    </row>
    <row r="90" spans="2:41" ht="13.75" customHeight="1" x14ac:dyDescent="0.25">
      <c r="B90" s="34">
        <v>34</v>
      </c>
      <c r="C90" s="79" t="e">
        <f>[1]!OBGET([1]!OBCALL("",$C$52,"getCorrelation",[1]!obMake("","int",$C$53),[1]!obMake("","int",C$10),[1]!obMake("","int",$B90)))</f>
        <v>#N/A</v>
      </c>
      <c r="D90" s="79" t="e">
        <f>[1]!OBGET([1]!OBCALL("",$C$52,"getCorrelation",[1]!obMake("","int",$C$53),[1]!obMake("","int",D$10),[1]!obMake("","int",$B90)))</f>
        <v>#N/A</v>
      </c>
      <c r="E90" s="79" t="e">
        <f>[1]!OBGET([1]!OBCALL("",$C$52,"getCorrelation",[1]!obMake("","int",$C$53),[1]!obMake("","int",E$10),[1]!obMake("","int",$B90)))</f>
        <v>#N/A</v>
      </c>
      <c r="F90" s="79" t="e">
        <f>[1]!OBGET([1]!OBCALL("",$C$52,"getCorrelation",[1]!obMake("","int",$C$53),[1]!obMake("","int",F$10),[1]!obMake("","int",$B90)))</f>
        <v>#N/A</v>
      </c>
      <c r="G90" s="79" t="e">
        <f>[1]!OBGET([1]!OBCALL("",$C$52,"getCorrelation",[1]!obMake("","int",$C$53),[1]!obMake("","int",G$10),[1]!obMake("","int",$B90)))</f>
        <v>#N/A</v>
      </c>
      <c r="H90" s="79" t="e">
        <f>[1]!OBGET([1]!OBCALL("",$C$52,"getCorrelation",[1]!obMake("","int",$C$53),[1]!obMake("","int",H$10),[1]!obMake("","int",$B90)))</f>
        <v>#N/A</v>
      </c>
      <c r="I90" s="79" t="e">
        <f>[1]!OBGET([1]!OBCALL("",$C$52,"getCorrelation",[1]!obMake("","int",$C$53),[1]!obMake("","int",I$10),[1]!obMake("","int",$B90)))</f>
        <v>#N/A</v>
      </c>
      <c r="J90" s="79" t="e">
        <f>[1]!OBGET([1]!OBCALL("",$C$52,"getCorrelation",[1]!obMake("","int",$C$53),[1]!obMake("","int",J$10),[1]!obMake("","int",$B90)))</f>
        <v>#N/A</v>
      </c>
      <c r="K90" s="79" t="e">
        <f>[1]!OBGET([1]!OBCALL("",$C$52,"getCorrelation",[1]!obMake("","int",$C$53),[1]!obMake("","int",K$10),[1]!obMake("","int",$B90)))</f>
        <v>#N/A</v>
      </c>
      <c r="L90" s="79" t="e">
        <f>[1]!OBGET([1]!OBCALL("",$C$52,"getCorrelation",[1]!obMake("","int",$C$53),[1]!obMake("","int",L$10),[1]!obMake("","int",$B90)))</f>
        <v>#N/A</v>
      </c>
      <c r="M90" s="79" t="e">
        <f>[1]!OBGET([1]!OBCALL("",$C$52,"getCorrelation",[1]!obMake("","int",$C$53),[1]!obMake("","int",M$10),[1]!obMake("","int",$B90)))</f>
        <v>#N/A</v>
      </c>
      <c r="N90" s="79" t="e">
        <f>[1]!OBGET([1]!OBCALL("",$C$52,"getCorrelation",[1]!obMake("","int",$C$53),[1]!obMake("","int",N$10),[1]!obMake("","int",$B90)))</f>
        <v>#N/A</v>
      </c>
      <c r="O90" s="79" t="e">
        <f>[1]!OBGET([1]!OBCALL("",$C$52,"getCorrelation",[1]!obMake("","int",$C$53),[1]!obMake("","int",O$10),[1]!obMake("","int",$B90)))</f>
        <v>#N/A</v>
      </c>
      <c r="P90" s="79" t="e">
        <f>[1]!OBGET([1]!OBCALL("",$C$52,"getCorrelation",[1]!obMake("","int",$C$53),[1]!obMake("","int",P$10),[1]!obMake("","int",$B90)))</f>
        <v>#N/A</v>
      </c>
      <c r="Q90" s="79" t="e">
        <f>[1]!OBGET([1]!OBCALL("",$C$52,"getCorrelation",[1]!obMake("","int",$C$53),[1]!obMake("","int",Q$10),[1]!obMake("","int",$B90)))</f>
        <v>#N/A</v>
      </c>
      <c r="R90" s="79" t="e">
        <f>[1]!OBGET([1]!OBCALL("",$C$52,"getCorrelation",[1]!obMake("","int",$C$53),[1]!obMake("","int",R$10),[1]!obMake("","int",$B90)))</f>
        <v>#N/A</v>
      </c>
      <c r="S90" s="79" t="e">
        <f>[1]!OBGET([1]!OBCALL("",$C$52,"getCorrelation",[1]!obMake("","int",$C$53),[1]!obMake("","int",S$10),[1]!obMake("","int",$B90)))</f>
        <v>#N/A</v>
      </c>
      <c r="T90" s="79" t="e">
        <f>[1]!OBGET([1]!OBCALL("",$C$52,"getCorrelation",[1]!obMake("","int",$C$53),[1]!obMake("","int",T$10),[1]!obMake("","int",$B90)))</f>
        <v>#N/A</v>
      </c>
      <c r="U90" s="79" t="e">
        <f>[1]!OBGET([1]!OBCALL("",$C$52,"getCorrelation",[1]!obMake("","int",$C$53),[1]!obMake("","int",U$10),[1]!obMake("","int",$B90)))</f>
        <v>#N/A</v>
      </c>
      <c r="V90" s="79" t="e">
        <f>[1]!OBGET([1]!OBCALL("",$C$52,"getCorrelation",[1]!obMake("","int",$C$53),[1]!obMake("","int",V$10),[1]!obMake("","int",$B90)))</f>
        <v>#N/A</v>
      </c>
      <c r="W90" s="79" t="e">
        <f>[1]!OBGET([1]!OBCALL("",$C$52,"getCorrelation",[1]!obMake("","int",$C$53),[1]!obMake("","int",W$10),[1]!obMake("","int",$B90)))</f>
        <v>#N/A</v>
      </c>
      <c r="X90" s="79" t="e">
        <f>[1]!OBGET([1]!OBCALL("",$C$52,"getCorrelation",[1]!obMake("","int",$C$53),[1]!obMake("","int",X$10),[1]!obMake("","int",$B90)))</f>
        <v>#N/A</v>
      </c>
      <c r="Y90" s="79" t="e">
        <f>[1]!OBGET([1]!OBCALL("",$C$52,"getCorrelation",[1]!obMake("","int",$C$53),[1]!obMake("","int",Y$10),[1]!obMake("","int",$B90)))</f>
        <v>#N/A</v>
      </c>
      <c r="Z90" s="79" t="e">
        <f>[1]!OBGET([1]!OBCALL("",$C$52,"getCorrelation",[1]!obMake("","int",$C$53),[1]!obMake("","int",Z$10),[1]!obMake("","int",$B90)))</f>
        <v>#N/A</v>
      </c>
      <c r="AA90" s="79" t="e">
        <f>[1]!OBGET([1]!OBCALL("",$C$52,"getCorrelation",[1]!obMake("","int",$C$53),[1]!obMake("","int",AA$10),[1]!obMake("","int",$B90)))</f>
        <v>#N/A</v>
      </c>
      <c r="AB90" s="79" t="e">
        <f>[1]!OBGET([1]!OBCALL("",$C$52,"getCorrelation",[1]!obMake("","int",$C$53),[1]!obMake("","int",AB$10),[1]!obMake("","int",$B90)))</f>
        <v>#N/A</v>
      </c>
      <c r="AC90" s="79" t="e">
        <f>[1]!OBGET([1]!OBCALL("",$C$52,"getCorrelation",[1]!obMake("","int",$C$53),[1]!obMake("","int",AC$10),[1]!obMake("","int",$B90)))</f>
        <v>#N/A</v>
      </c>
      <c r="AD90" s="79" t="e">
        <f>[1]!OBGET([1]!OBCALL("",$C$52,"getCorrelation",[1]!obMake("","int",$C$53),[1]!obMake("","int",AD$10),[1]!obMake("","int",$B90)))</f>
        <v>#N/A</v>
      </c>
      <c r="AE90" s="79" t="e">
        <f>[1]!OBGET([1]!OBCALL("",$C$52,"getCorrelation",[1]!obMake("","int",$C$53),[1]!obMake("","int",AE$10),[1]!obMake("","int",$B90)))</f>
        <v>#N/A</v>
      </c>
      <c r="AF90" s="79" t="e">
        <f>[1]!OBGET([1]!OBCALL("",$C$52,"getCorrelation",[1]!obMake("","int",$C$53),[1]!obMake("","int",AF$10),[1]!obMake("","int",$B90)))</f>
        <v>#N/A</v>
      </c>
      <c r="AG90" s="79" t="e">
        <f>[1]!OBGET([1]!OBCALL("",$C$52,"getCorrelation",[1]!obMake("","int",$C$53),[1]!obMake("","int",AG$10),[1]!obMake("","int",$B90)))</f>
        <v>#N/A</v>
      </c>
      <c r="AH90" s="79" t="e">
        <f>[1]!OBGET([1]!OBCALL("",$C$52,"getCorrelation",[1]!obMake("","int",$C$53),[1]!obMake("","int",AH$10),[1]!obMake("","int",$B90)))</f>
        <v>#N/A</v>
      </c>
      <c r="AI90" s="79" t="e">
        <f>[1]!OBGET([1]!OBCALL("",$C$52,"getCorrelation",[1]!obMake("","int",$C$53),[1]!obMake("","int",AI$10),[1]!obMake("","int",$B90)))</f>
        <v>#N/A</v>
      </c>
      <c r="AJ90" s="79" t="e">
        <f>[1]!OBGET([1]!OBCALL("",$C$52,"getCorrelation",[1]!obMake("","int",$C$53),[1]!obMake("","int",AJ$10),[1]!obMake("","int",$B90)))</f>
        <v>#N/A</v>
      </c>
      <c r="AK90" s="79" t="e">
        <f>[1]!OBGET([1]!OBCALL("",$C$52,"getCorrelation",[1]!obMake("","int",$C$53),[1]!obMake("","int",AK$10),[1]!obMake("","int",$B90)))</f>
        <v>#N/A</v>
      </c>
      <c r="AL90" s="79" t="e">
        <f>[1]!OBGET([1]!OBCALL("",$C$52,"getCorrelation",[1]!obMake("","int",$C$53),[1]!obMake("","int",AL$10),[1]!obMake("","int",$B90)))</f>
        <v>#N/A</v>
      </c>
      <c r="AM90" s="79" t="e">
        <f>[1]!OBGET([1]!OBCALL("",$C$52,"getCorrelation",[1]!obMake("","int",$C$53),[1]!obMake("","int",AM$10),[1]!obMake("","int",$B90)))</f>
        <v>#N/A</v>
      </c>
      <c r="AN90" s="79" t="e">
        <f>[1]!OBGET([1]!OBCALL("",$C$52,"getCorrelation",[1]!obMake("","int",$C$53),[1]!obMake("","int",AN$10),[1]!obMake("","int",$B90)))</f>
        <v>#N/A</v>
      </c>
      <c r="AO90" s="79" t="e">
        <f>[1]!OBGET([1]!OBCALL("",$C$52,"getCorrelation",[1]!obMake("","int",$C$53),[1]!obMake("","int",AO$10),[1]!obMake("","int",$B90)))</f>
        <v>#N/A</v>
      </c>
    </row>
    <row r="91" spans="2:41" ht="13.75" customHeight="1" x14ac:dyDescent="0.25">
      <c r="B91" s="34">
        <v>35</v>
      </c>
      <c r="C91" s="79" t="e">
        <f>[1]!OBGET([1]!OBCALL("",$C$52,"getCorrelation",[1]!obMake("","int",$C$53),[1]!obMake("","int",C$10),[1]!obMake("","int",$B91)))</f>
        <v>#N/A</v>
      </c>
      <c r="D91" s="79" t="e">
        <f>[1]!OBGET([1]!OBCALL("",$C$52,"getCorrelation",[1]!obMake("","int",$C$53),[1]!obMake("","int",D$10),[1]!obMake("","int",$B91)))</f>
        <v>#N/A</v>
      </c>
      <c r="E91" s="79" t="e">
        <f>[1]!OBGET([1]!OBCALL("",$C$52,"getCorrelation",[1]!obMake("","int",$C$53),[1]!obMake("","int",E$10),[1]!obMake("","int",$B91)))</f>
        <v>#N/A</v>
      </c>
      <c r="F91" s="79" t="e">
        <f>[1]!OBGET([1]!OBCALL("",$C$52,"getCorrelation",[1]!obMake("","int",$C$53),[1]!obMake("","int",F$10),[1]!obMake("","int",$B91)))</f>
        <v>#N/A</v>
      </c>
      <c r="G91" s="79" t="e">
        <f>[1]!OBGET([1]!OBCALL("",$C$52,"getCorrelation",[1]!obMake("","int",$C$53),[1]!obMake("","int",G$10),[1]!obMake("","int",$B91)))</f>
        <v>#N/A</v>
      </c>
      <c r="H91" s="79" t="e">
        <f>[1]!OBGET([1]!OBCALL("",$C$52,"getCorrelation",[1]!obMake("","int",$C$53),[1]!obMake("","int",H$10),[1]!obMake("","int",$B91)))</f>
        <v>#N/A</v>
      </c>
      <c r="I91" s="79" t="e">
        <f>[1]!OBGET([1]!OBCALL("",$C$52,"getCorrelation",[1]!obMake("","int",$C$53),[1]!obMake("","int",I$10),[1]!obMake("","int",$B91)))</f>
        <v>#N/A</v>
      </c>
      <c r="J91" s="79" t="e">
        <f>[1]!OBGET([1]!OBCALL("",$C$52,"getCorrelation",[1]!obMake("","int",$C$53),[1]!obMake("","int",J$10),[1]!obMake("","int",$B91)))</f>
        <v>#N/A</v>
      </c>
      <c r="K91" s="79" t="e">
        <f>[1]!OBGET([1]!OBCALL("",$C$52,"getCorrelation",[1]!obMake("","int",$C$53),[1]!obMake("","int",K$10),[1]!obMake("","int",$B91)))</f>
        <v>#N/A</v>
      </c>
      <c r="L91" s="79" t="e">
        <f>[1]!OBGET([1]!OBCALL("",$C$52,"getCorrelation",[1]!obMake("","int",$C$53),[1]!obMake("","int",L$10),[1]!obMake("","int",$B91)))</f>
        <v>#N/A</v>
      </c>
      <c r="M91" s="79" t="e">
        <f>[1]!OBGET([1]!OBCALL("",$C$52,"getCorrelation",[1]!obMake("","int",$C$53),[1]!obMake("","int",M$10),[1]!obMake("","int",$B91)))</f>
        <v>#N/A</v>
      </c>
      <c r="N91" s="79" t="e">
        <f>[1]!OBGET([1]!OBCALL("",$C$52,"getCorrelation",[1]!obMake("","int",$C$53),[1]!obMake("","int",N$10),[1]!obMake("","int",$B91)))</f>
        <v>#N/A</v>
      </c>
      <c r="O91" s="79" t="e">
        <f>[1]!OBGET([1]!OBCALL("",$C$52,"getCorrelation",[1]!obMake("","int",$C$53),[1]!obMake("","int",O$10),[1]!obMake("","int",$B91)))</f>
        <v>#N/A</v>
      </c>
      <c r="P91" s="79" t="e">
        <f>[1]!OBGET([1]!OBCALL("",$C$52,"getCorrelation",[1]!obMake("","int",$C$53),[1]!obMake("","int",P$10),[1]!obMake("","int",$B91)))</f>
        <v>#N/A</v>
      </c>
      <c r="Q91" s="79" t="e">
        <f>[1]!OBGET([1]!OBCALL("",$C$52,"getCorrelation",[1]!obMake("","int",$C$53),[1]!obMake("","int",Q$10),[1]!obMake("","int",$B91)))</f>
        <v>#N/A</v>
      </c>
      <c r="R91" s="79" t="e">
        <f>[1]!OBGET([1]!OBCALL("",$C$52,"getCorrelation",[1]!obMake("","int",$C$53),[1]!obMake("","int",R$10),[1]!obMake("","int",$B91)))</f>
        <v>#N/A</v>
      </c>
      <c r="S91" s="79" t="e">
        <f>[1]!OBGET([1]!OBCALL("",$C$52,"getCorrelation",[1]!obMake("","int",$C$53),[1]!obMake("","int",S$10),[1]!obMake("","int",$B91)))</f>
        <v>#N/A</v>
      </c>
      <c r="T91" s="79" t="e">
        <f>[1]!OBGET([1]!OBCALL("",$C$52,"getCorrelation",[1]!obMake("","int",$C$53),[1]!obMake("","int",T$10),[1]!obMake("","int",$B91)))</f>
        <v>#N/A</v>
      </c>
      <c r="U91" s="79" t="e">
        <f>[1]!OBGET([1]!OBCALL("",$C$52,"getCorrelation",[1]!obMake("","int",$C$53),[1]!obMake("","int",U$10),[1]!obMake("","int",$B91)))</f>
        <v>#N/A</v>
      </c>
      <c r="V91" s="79" t="e">
        <f>[1]!OBGET([1]!OBCALL("",$C$52,"getCorrelation",[1]!obMake("","int",$C$53),[1]!obMake("","int",V$10),[1]!obMake("","int",$B91)))</f>
        <v>#N/A</v>
      </c>
      <c r="W91" s="79" t="e">
        <f>[1]!OBGET([1]!OBCALL("",$C$52,"getCorrelation",[1]!obMake("","int",$C$53),[1]!obMake("","int",W$10),[1]!obMake("","int",$B91)))</f>
        <v>#N/A</v>
      </c>
      <c r="X91" s="79" t="e">
        <f>[1]!OBGET([1]!OBCALL("",$C$52,"getCorrelation",[1]!obMake("","int",$C$53),[1]!obMake("","int",X$10),[1]!obMake("","int",$B91)))</f>
        <v>#N/A</v>
      </c>
      <c r="Y91" s="79" t="e">
        <f>[1]!OBGET([1]!OBCALL("",$C$52,"getCorrelation",[1]!obMake("","int",$C$53),[1]!obMake("","int",Y$10),[1]!obMake("","int",$B91)))</f>
        <v>#N/A</v>
      </c>
      <c r="Z91" s="79" t="e">
        <f>[1]!OBGET([1]!OBCALL("",$C$52,"getCorrelation",[1]!obMake("","int",$C$53),[1]!obMake("","int",Z$10),[1]!obMake("","int",$B91)))</f>
        <v>#N/A</v>
      </c>
      <c r="AA91" s="79" t="e">
        <f>[1]!OBGET([1]!OBCALL("",$C$52,"getCorrelation",[1]!obMake("","int",$C$53),[1]!obMake("","int",AA$10),[1]!obMake("","int",$B91)))</f>
        <v>#N/A</v>
      </c>
      <c r="AB91" s="79" t="e">
        <f>[1]!OBGET([1]!OBCALL("",$C$52,"getCorrelation",[1]!obMake("","int",$C$53),[1]!obMake("","int",AB$10),[1]!obMake("","int",$B91)))</f>
        <v>#N/A</v>
      </c>
      <c r="AC91" s="79" t="e">
        <f>[1]!OBGET([1]!OBCALL("",$C$52,"getCorrelation",[1]!obMake("","int",$C$53),[1]!obMake("","int",AC$10),[1]!obMake("","int",$B91)))</f>
        <v>#N/A</v>
      </c>
      <c r="AD91" s="79" t="e">
        <f>[1]!OBGET([1]!OBCALL("",$C$52,"getCorrelation",[1]!obMake("","int",$C$53),[1]!obMake("","int",AD$10),[1]!obMake("","int",$B91)))</f>
        <v>#N/A</v>
      </c>
      <c r="AE91" s="79" t="e">
        <f>[1]!OBGET([1]!OBCALL("",$C$52,"getCorrelation",[1]!obMake("","int",$C$53),[1]!obMake("","int",AE$10),[1]!obMake("","int",$B91)))</f>
        <v>#N/A</v>
      </c>
      <c r="AF91" s="79" t="e">
        <f>[1]!OBGET([1]!OBCALL("",$C$52,"getCorrelation",[1]!obMake("","int",$C$53),[1]!obMake("","int",AF$10),[1]!obMake("","int",$B91)))</f>
        <v>#N/A</v>
      </c>
      <c r="AG91" s="79" t="e">
        <f>[1]!OBGET([1]!OBCALL("",$C$52,"getCorrelation",[1]!obMake("","int",$C$53),[1]!obMake("","int",AG$10),[1]!obMake("","int",$B91)))</f>
        <v>#N/A</v>
      </c>
      <c r="AH91" s="79" t="e">
        <f>[1]!OBGET([1]!OBCALL("",$C$52,"getCorrelation",[1]!obMake("","int",$C$53),[1]!obMake("","int",AH$10),[1]!obMake("","int",$B91)))</f>
        <v>#N/A</v>
      </c>
      <c r="AI91" s="79" t="e">
        <f>[1]!OBGET([1]!OBCALL("",$C$52,"getCorrelation",[1]!obMake("","int",$C$53),[1]!obMake("","int",AI$10),[1]!obMake("","int",$B91)))</f>
        <v>#N/A</v>
      </c>
      <c r="AJ91" s="79" t="e">
        <f>[1]!OBGET([1]!OBCALL("",$C$52,"getCorrelation",[1]!obMake("","int",$C$53),[1]!obMake("","int",AJ$10),[1]!obMake("","int",$B91)))</f>
        <v>#N/A</v>
      </c>
      <c r="AK91" s="79" t="e">
        <f>[1]!OBGET([1]!OBCALL("",$C$52,"getCorrelation",[1]!obMake("","int",$C$53),[1]!obMake("","int",AK$10),[1]!obMake("","int",$B91)))</f>
        <v>#N/A</v>
      </c>
      <c r="AL91" s="79" t="e">
        <f>[1]!OBGET([1]!OBCALL("",$C$52,"getCorrelation",[1]!obMake("","int",$C$53),[1]!obMake("","int",AL$10),[1]!obMake("","int",$B91)))</f>
        <v>#N/A</v>
      </c>
      <c r="AM91" s="79" t="e">
        <f>[1]!OBGET([1]!OBCALL("",$C$52,"getCorrelation",[1]!obMake("","int",$C$53),[1]!obMake("","int",AM$10),[1]!obMake("","int",$B91)))</f>
        <v>#N/A</v>
      </c>
      <c r="AN91" s="79" t="e">
        <f>[1]!OBGET([1]!OBCALL("",$C$52,"getCorrelation",[1]!obMake("","int",$C$53),[1]!obMake("","int",AN$10),[1]!obMake("","int",$B91)))</f>
        <v>#N/A</v>
      </c>
      <c r="AO91" s="79" t="e">
        <f>[1]!OBGET([1]!OBCALL("",$C$52,"getCorrelation",[1]!obMake("","int",$C$53),[1]!obMake("","int",AO$10),[1]!obMake("","int",$B91)))</f>
        <v>#N/A</v>
      </c>
    </row>
    <row r="92" spans="2:41" ht="13.75" customHeight="1" x14ac:dyDescent="0.25">
      <c r="B92" s="34">
        <v>36</v>
      </c>
      <c r="C92" s="79" t="e">
        <f>[1]!OBGET([1]!OBCALL("",$C$52,"getCorrelation",[1]!obMake("","int",$C$53),[1]!obMake("","int",C$10),[1]!obMake("","int",$B92)))</f>
        <v>#N/A</v>
      </c>
      <c r="D92" s="79" t="e">
        <f>[1]!OBGET([1]!OBCALL("",$C$52,"getCorrelation",[1]!obMake("","int",$C$53),[1]!obMake("","int",D$10),[1]!obMake("","int",$B92)))</f>
        <v>#N/A</v>
      </c>
      <c r="E92" s="79" t="e">
        <f>[1]!OBGET([1]!OBCALL("",$C$52,"getCorrelation",[1]!obMake("","int",$C$53),[1]!obMake("","int",E$10),[1]!obMake("","int",$B92)))</f>
        <v>#N/A</v>
      </c>
      <c r="F92" s="79" t="e">
        <f>[1]!OBGET([1]!OBCALL("",$C$52,"getCorrelation",[1]!obMake("","int",$C$53),[1]!obMake("","int",F$10),[1]!obMake("","int",$B92)))</f>
        <v>#N/A</v>
      </c>
      <c r="G92" s="79" t="e">
        <f>[1]!OBGET([1]!OBCALL("",$C$52,"getCorrelation",[1]!obMake("","int",$C$53),[1]!obMake("","int",G$10),[1]!obMake("","int",$B92)))</f>
        <v>#N/A</v>
      </c>
      <c r="H92" s="79" t="e">
        <f>[1]!OBGET([1]!OBCALL("",$C$52,"getCorrelation",[1]!obMake("","int",$C$53),[1]!obMake("","int",H$10),[1]!obMake("","int",$B92)))</f>
        <v>#N/A</v>
      </c>
      <c r="I92" s="79" t="e">
        <f>[1]!OBGET([1]!OBCALL("",$C$52,"getCorrelation",[1]!obMake("","int",$C$53),[1]!obMake("","int",I$10),[1]!obMake("","int",$B92)))</f>
        <v>#N/A</v>
      </c>
      <c r="J92" s="79" t="e">
        <f>[1]!OBGET([1]!OBCALL("",$C$52,"getCorrelation",[1]!obMake("","int",$C$53),[1]!obMake("","int",J$10),[1]!obMake("","int",$B92)))</f>
        <v>#N/A</v>
      </c>
      <c r="K92" s="79" t="e">
        <f>[1]!OBGET([1]!OBCALL("",$C$52,"getCorrelation",[1]!obMake("","int",$C$53),[1]!obMake("","int",K$10),[1]!obMake("","int",$B92)))</f>
        <v>#N/A</v>
      </c>
      <c r="L92" s="79" t="e">
        <f>[1]!OBGET([1]!OBCALL("",$C$52,"getCorrelation",[1]!obMake("","int",$C$53),[1]!obMake("","int",L$10),[1]!obMake("","int",$B92)))</f>
        <v>#N/A</v>
      </c>
      <c r="M92" s="79" t="e">
        <f>[1]!OBGET([1]!OBCALL("",$C$52,"getCorrelation",[1]!obMake("","int",$C$53),[1]!obMake("","int",M$10),[1]!obMake("","int",$B92)))</f>
        <v>#N/A</v>
      </c>
      <c r="N92" s="79" t="e">
        <f>[1]!OBGET([1]!OBCALL("",$C$52,"getCorrelation",[1]!obMake("","int",$C$53),[1]!obMake("","int",N$10),[1]!obMake("","int",$B92)))</f>
        <v>#N/A</v>
      </c>
      <c r="O92" s="79" t="e">
        <f>[1]!OBGET([1]!OBCALL("",$C$52,"getCorrelation",[1]!obMake("","int",$C$53),[1]!obMake("","int",O$10),[1]!obMake("","int",$B92)))</f>
        <v>#N/A</v>
      </c>
      <c r="P92" s="79" t="e">
        <f>[1]!OBGET([1]!OBCALL("",$C$52,"getCorrelation",[1]!obMake("","int",$C$53),[1]!obMake("","int",P$10),[1]!obMake("","int",$B92)))</f>
        <v>#N/A</v>
      </c>
      <c r="Q92" s="79" t="e">
        <f>[1]!OBGET([1]!OBCALL("",$C$52,"getCorrelation",[1]!obMake("","int",$C$53),[1]!obMake("","int",Q$10),[1]!obMake("","int",$B92)))</f>
        <v>#N/A</v>
      </c>
      <c r="R92" s="79" t="e">
        <f>[1]!OBGET([1]!OBCALL("",$C$52,"getCorrelation",[1]!obMake("","int",$C$53),[1]!obMake("","int",R$10),[1]!obMake("","int",$B92)))</f>
        <v>#N/A</v>
      </c>
      <c r="S92" s="79" t="e">
        <f>[1]!OBGET([1]!OBCALL("",$C$52,"getCorrelation",[1]!obMake("","int",$C$53),[1]!obMake("","int",S$10),[1]!obMake("","int",$B92)))</f>
        <v>#N/A</v>
      </c>
      <c r="T92" s="79" t="e">
        <f>[1]!OBGET([1]!OBCALL("",$C$52,"getCorrelation",[1]!obMake("","int",$C$53),[1]!obMake("","int",T$10),[1]!obMake("","int",$B92)))</f>
        <v>#N/A</v>
      </c>
      <c r="U92" s="79" t="e">
        <f>[1]!OBGET([1]!OBCALL("",$C$52,"getCorrelation",[1]!obMake("","int",$C$53),[1]!obMake("","int",U$10),[1]!obMake("","int",$B92)))</f>
        <v>#N/A</v>
      </c>
      <c r="V92" s="79" t="e">
        <f>[1]!OBGET([1]!OBCALL("",$C$52,"getCorrelation",[1]!obMake("","int",$C$53),[1]!obMake("","int",V$10),[1]!obMake("","int",$B92)))</f>
        <v>#N/A</v>
      </c>
      <c r="W92" s="79" t="e">
        <f>[1]!OBGET([1]!OBCALL("",$C$52,"getCorrelation",[1]!obMake("","int",$C$53),[1]!obMake("","int",W$10),[1]!obMake("","int",$B92)))</f>
        <v>#N/A</v>
      </c>
      <c r="X92" s="79" t="e">
        <f>[1]!OBGET([1]!OBCALL("",$C$52,"getCorrelation",[1]!obMake("","int",$C$53),[1]!obMake("","int",X$10),[1]!obMake("","int",$B92)))</f>
        <v>#N/A</v>
      </c>
      <c r="Y92" s="79" t="e">
        <f>[1]!OBGET([1]!OBCALL("",$C$52,"getCorrelation",[1]!obMake("","int",$C$53),[1]!obMake("","int",Y$10),[1]!obMake("","int",$B92)))</f>
        <v>#N/A</v>
      </c>
      <c r="Z92" s="79" t="e">
        <f>[1]!OBGET([1]!OBCALL("",$C$52,"getCorrelation",[1]!obMake("","int",$C$53),[1]!obMake("","int",Z$10),[1]!obMake("","int",$B92)))</f>
        <v>#N/A</v>
      </c>
      <c r="AA92" s="79" t="e">
        <f>[1]!OBGET([1]!OBCALL("",$C$52,"getCorrelation",[1]!obMake("","int",$C$53),[1]!obMake("","int",AA$10),[1]!obMake("","int",$B92)))</f>
        <v>#N/A</v>
      </c>
      <c r="AB92" s="79" t="e">
        <f>[1]!OBGET([1]!OBCALL("",$C$52,"getCorrelation",[1]!obMake("","int",$C$53),[1]!obMake("","int",AB$10),[1]!obMake("","int",$B92)))</f>
        <v>#N/A</v>
      </c>
      <c r="AC92" s="79" t="e">
        <f>[1]!OBGET([1]!OBCALL("",$C$52,"getCorrelation",[1]!obMake("","int",$C$53),[1]!obMake("","int",AC$10),[1]!obMake("","int",$B92)))</f>
        <v>#N/A</v>
      </c>
      <c r="AD92" s="79" t="e">
        <f>[1]!OBGET([1]!OBCALL("",$C$52,"getCorrelation",[1]!obMake("","int",$C$53),[1]!obMake("","int",AD$10),[1]!obMake("","int",$B92)))</f>
        <v>#N/A</v>
      </c>
      <c r="AE92" s="79" t="e">
        <f>[1]!OBGET([1]!OBCALL("",$C$52,"getCorrelation",[1]!obMake("","int",$C$53),[1]!obMake("","int",AE$10),[1]!obMake("","int",$B92)))</f>
        <v>#N/A</v>
      </c>
      <c r="AF92" s="79" t="e">
        <f>[1]!OBGET([1]!OBCALL("",$C$52,"getCorrelation",[1]!obMake("","int",$C$53),[1]!obMake("","int",AF$10),[1]!obMake("","int",$B92)))</f>
        <v>#N/A</v>
      </c>
      <c r="AG92" s="79" t="e">
        <f>[1]!OBGET([1]!OBCALL("",$C$52,"getCorrelation",[1]!obMake("","int",$C$53),[1]!obMake("","int",AG$10),[1]!obMake("","int",$B92)))</f>
        <v>#N/A</v>
      </c>
      <c r="AH92" s="79" t="e">
        <f>[1]!OBGET([1]!OBCALL("",$C$52,"getCorrelation",[1]!obMake("","int",$C$53),[1]!obMake("","int",AH$10),[1]!obMake("","int",$B92)))</f>
        <v>#N/A</v>
      </c>
      <c r="AI92" s="79" t="e">
        <f>[1]!OBGET([1]!OBCALL("",$C$52,"getCorrelation",[1]!obMake("","int",$C$53),[1]!obMake("","int",AI$10),[1]!obMake("","int",$B92)))</f>
        <v>#N/A</v>
      </c>
      <c r="AJ92" s="79" t="e">
        <f>[1]!OBGET([1]!OBCALL("",$C$52,"getCorrelation",[1]!obMake("","int",$C$53),[1]!obMake("","int",AJ$10),[1]!obMake("","int",$B92)))</f>
        <v>#N/A</v>
      </c>
      <c r="AK92" s="79" t="e">
        <f>[1]!OBGET([1]!OBCALL("",$C$52,"getCorrelation",[1]!obMake("","int",$C$53),[1]!obMake("","int",AK$10),[1]!obMake("","int",$B92)))</f>
        <v>#N/A</v>
      </c>
      <c r="AL92" s="79" t="e">
        <f>[1]!OBGET([1]!OBCALL("",$C$52,"getCorrelation",[1]!obMake("","int",$C$53),[1]!obMake("","int",AL$10),[1]!obMake("","int",$B92)))</f>
        <v>#N/A</v>
      </c>
      <c r="AM92" s="79" t="e">
        <f>[1]!OBGET([1]!OBCALL("",$C$52,"getCorrelation",[1]!obMake("","int",$C$53),[1]!obMake("","int",AM$10),[1]!obMake("","int",$B92)))</f>
        <v>#N/A</v>
      </c>
      <c r="AN92" s="79" t="e">
        <f>[1]!OBGET([1]!OBCALL("",$C$52,"getCorrelation",[1]!obMake("","int",$C$53),[1]!obMake("","int",AN$10),[1]!obMake("","int",$B92)))</f>
        <v>#N/A</v>
      </c>
      <c r="AO92" s="79" t="e">
        <f>[1]!OBGET([1]!OBCALL("",$C$52,"getCorrelation",[1]!obMake("","int",$C$53),[1]!obMake("","int",AO$10),[1]!obMake("","int",$B92)))</f>
        <v>#N/A</v>
      </c>
    </row>
    <row r="93" spans="2:41" ht="13.75" customHeight="1" x14ac:dyDescent="0.25">
      <c r="B93" s="34">
        <v>37</v>
      </c>
      <c r="C93" s="79" t="e">
        <f>[1]!OBGET([1]!OBCALL("",$C$52,"getCorrelation",[1]!obMake("","int",$C$53),[1]!obMake("","int",C$10),[1]!obMake("","int",$B93)))</f>
        <v>#N/A</v>
      </c>
      <c r="D93" s="79" t="e">
        <f>[1]!OBGET([1]!OBCALL("",$C$52,"getCorrelation",[1]!obMake("","int",$C$53),[1]!obMake("","int",D$10),[1]!obMake("","int",$B93)))</f>
        <v>#N/A</v>
      </c>
      <c r="E93" s="79" t="e">
        <f>[1]!OBGET([1]!OBCALL("",$C$52,"getCorrelation",[1]!obMake("","int",$C$53),[1]!obMake("","int",E$10),[1]!obMake("","int",$B93)))</f>
        <v>#N/A</v>
      </c>
      <c r="F93" s="79" t="e">
        <f>[1]!OBGET([1]!OBCALL("",$C$52,"getCorrelation",[1]!obMake("","int",$C$53),[1]!obMake("","int",F$10),[1]!obMake("","int",$B93)))</f>
        <v>#N/A</v>
      </c>
      <c r="G93" s="79" t="e">
        <f>[1]!OBGET([1]!OBCALL("",$C$52,"getCorrelation",[1]!obMake("","int",$C$53),[1]!obMake("","int",G$10),[1]!obMake("","int",$B93)))</f>
        <v>#N/A</v>
      </c>
      <c r="H93" s="79" t="e">
        <f>[1]!OBGET([1]!OBCALL("",$C$52,"getCorrelation",[1]!obMake("","int",$C$53),[1]!obMake("","int",H$10),[1]!obMake("","int",$B93)))</f>
        <v>#N/A</v>
      </c>
      <c r="I93" s="79" t="e">
        <f>[1]!OBGET([1]!OBCALL("",$C$52,"getCorrelation",[1]!obMake("","int",$C$53),[1]!obMake("","int",I$10),[1]!obMake("","int",$B93)))</f>
        <v>#N/A</v>
      </c>
      <c r="J93" s="79" t="e">
        <f>[1]!OBGET([1]!OBCALL("",$C$52,"getCorrelation",[1]!obMake("","int",$C$53),[1]!obMake("","int",J$10),[1]!obMake("","int",$B93)))</f>
        <v>#N/A</v>
      </c>
      <c r="K93" s="79" t="e">
        <f>[1]!OBGET([1]!OBCALL("",$C$52,"getCorrelation",[1]!obMake("","int",$C$53),[1]!obMake("","int",K$10),[1]!obMake("","int",$B93)))</f>
        <v>#N/A</v>
      </c>
      <c r="L93" s="79" t="e">
        <f>[1]!OBGET([1]!OBCALL("",$C$52,"getCorrelation",[1]!obMake("","int",$C$53),[1]!obMake("","int",L$10),[1]!obMake("","int",$B93)))</f>
        <v>#N/A</v>
      </c>
      <c r="M93" s="79" t="e">
        <f>[1]!OBGET([1]!OBCALL("",$C$52,"getCorrelation",[1]!obMake("","int",$C$53),[1]!obMake("","int",M$10),[1]!obMake("","int",$B93)))</f>
        <v>#N/A</v>
      </c>
      <c r="N93" s="79" t="e">
        <f>[1]!OBGET([1]!OBCALL("",$C$52,"getCorrelation",[1]!obMake("","int",$C$53),[1]!obMake("","int",N$10),[1]!obMake("","int",$B93)))</f>
        <v>#N/A</v>
      </c>
      <c r="O93" s="79" t="e">
        <f>[1]!OBGET([1]!OBCALL("",$C$52,"getCorrelation",[1]!obMake("","int",$C$53),[1]!obMake("","int",O$10),[1]!obMake("","int",$B93)))</f>
        <v>#N/A</v>
      </c>
      <c r="P93" s="79" t="e">
        <f>[1]!OBGET([1]!OBCALL("",$C$52,"getCorrelation",[1]!obMake("","int",$C$53),[1]!obMake("","int",P$10),[1]!obMake("","int",$B93)))</f>
        <v>#N/A</v>
      </c>
      <c r="Q93" s="79" t="e">
        <f>[1]!OBGET([1]!OBCALL("",$C$52,"getCorrelation",[1]!obMake("","int",$C$53),[1]!obMake("","int",Q$10),[1]!obMake("","int",$B93)))</f>
        <v>#N/A</v>
      </c>
      <c r="R93" s="79" t="e">
        <f>[1]!OBGET([1]!OBCALL("",$C$52,"getCorrelation",[1]!obMake("","int",$C$53),[1]!obMake("","int",R$10),[1]!obMake("","int",$B93)))</f>
        <v>#N/A</v>
      </c>
      <c r="S93" s="79" t="e">
        <f>[1]!OBGET([1]!OBCALL("",$C$52,"getCorrelation",[1]!obMake("","int",$C$53),[1]!obMake("","int",S$10),[1]!obMake("","int",$B93)))</f>
        <v>#N/A</v>
      </c>
      <c r="T93" s="79" t="e">
        <f>[1]!OBGET([1]!OBCALL("",$C$52,"getCorrelation",[1]!obMake("","int",$C$53),[1]!obMake("","int",T$10),[1]!obMake("","int",$B93)))</f>
        <v>#N/A</v>
      </c>
      <c r="U93" s="79" t="e">
        <f>[1]!OBGET([1]!OBCALL("",$C$52,"getCorrelation",[1]!obMake("","int",$C$53),[1]!obMake("","int",U$10),[1]!obMake("","int",$B93)))</f>
        <v>#N/A</v>
      </c>
      <c r="V93" s="79" t="e">
        <f>[1]!OBGET([1]!OBCALL("",$C$52,"getCorrelation",[1]!obMake("","int",$C$53),[1]!obMake("","int",V$10),[1]!obMake("","int",$B93)))</f>
        <v>#N/A</v>
      </c>
      <c r="W93" s="79" t="e">
        <f>[1]!OBGET([1]!OBCALL("",$C$52,"getCorrelation",[1]!obMake("","int",$C$53),[1]!obMake("","int",W$10),[1]!obMake("","int",$B93)))</f>
        <v>#N/A</v>
      </c>
      <c r="X93" s="79" t="e">
        <f>[1]!OBGET([1]!OBCALL("",$C$52,"getCorrelation",[1]!obMake("","int",$C$53),[1]!obMake("","int",X$10),[1]!obMake("","int",$B93)))</f>
        <v>#N/A</v>
      </c>
      <c r="Y93" s="79" t="e">
        <f>[1]!OBGET([1]!OBCALL("",$C$52,"getCorrelation",[1]!obMake("","int",$C$53),[1]!obMake("","int",Y$10),[1]!obMake("","int",$B93)))</f>
        <v>#N/A</v>
      </c>
      <c r="Z93" s="79" t="e">
        <f>[1]!OBGET([1]!OBCALL("",$C$52,"getCorrelation",[1]!obMake("","int",$C$53),[1]!obMake("","int",Z$10),[1]!obMake("","int",$B93)))</f>
        <v>#N/A</v>
      </c>
      <c r="AA93" s="79" t="e">
        <f>[1]!OBGET([1]!OBCALL("",$C$52,"getCorrelation",[1]!obMake("","int",$C$53),[1]!obMake("","int",AA$10),[1]!obMake("","int",$B93)))</f>
        <v>#N/A</v>
      </c>
      <c r="AB93" s="79" t="e">
        <f>[1]!OBGET([1]!OBCALL("",$C$52,"getCorrelation",[1]!obMake("","int",$C$53),[1]!obMake("","int",AB$10),[1]!obMake("","int",$B93)))</f>
        <v>#N/A</v>
      </c>
      <c r="AC93" s="79" t="e">
        <f>[1]!OBGET([1]!OBCALL("",$C$52,"getCorrelation",[1]!obMake("","int",$C$53),[1]!obMake("","int",AC$10),[1]!obMake("","int",$B93)))</f>
        <v>#N/A</v>
      </c>
      <c r="AD93" s="79" t="e">
        <f>[1]!OBGET([1]!OBCALL("",$C$52,"getCorrelation",[1]!obMake("","int",$C$53),[1]!obMake("","int",AD$10),[1]!obMake("","int",$B93)))</f>
        <v>#N/A</v>
      </c>
      <c r="AE93" s="79" t="e">
        <f>[1]!OBGET([1]!OBCALL("",$C$52,"getCorrelation",[1]!obMake("","int",$C$53),[1]!obMake("","int",AE$10),[1]!obMake("","int",$B93)))</f>
        <v>#N/A</v>
      </c>
      <c r="AF93" s="79" t="e">
        <f>[1]!OBGET([1]!OBCALL("",$C$52,"getCorrelation",[1]!obMake("","int",$C$53),[1]!obMake("","int",AF$10),[1]!obMake("","int",$B93)))</f>
        <v>#N/A</v>
      </c>
      <c r="AG93" s="79" t="e">
        <f>[1]!OBGET([1]!OBCALL("",$C$52,"getCorrelation",[1]!obMake("","int",$C$53),[1]!obMake("","int",AG$10),[1]!obMake("","int",$B93)))</f>
        <v>#N/A</v>
      </c>
      <c r="AH93" s="79" t="e">
        <f>[1]!OBGET([1]!OBCALL("",$C$52,"getCorrelation",[1]!obMake("","int",$C$53),[1]!obMake("","int",AH$10),[1]!obMake("","int",$B93)))</f>
        <v>#N/A</v>
      </c>
      <c r="AI93" s="79" t="e">
        <f>[1]!OBGET([1]!OBCALL("",$C$52,"getCorrelation",[1]!obMake("","int",$C$53),[1]!obMake("","int",AI$10),[1]!obMake("","int",$B93)))</f>
        <v>#N/A</v>
      </c>
      <c r="AJ93" s="79" t="e">
        <f>[1]!OBGET([1]!OBCALL("",$C$52,"getCorrelation",[1]!obMake("","int",$C$53),[1]!obMake("","int",AJ$10),[1]!obMake("","int",$B93)))</f>
        <v>#N/A</v>
      </c>
      <c r="AK93" s="79" t="e">
        <f>[1]!OBGET([1]!OBCALL("",$C$52,"getCorrelation",[1]!obMake("","int",$C$53),[1]!obMake("","int",AK$10),[1]!obMake("","int",$B93)))</f>
        <v>#N/A</v>
      </c>
      <c r="AL93" s="79" t="e">
        <f>[1]!OBGET([1]!OBCALL("",$C$52,"getCorrelation",[1]!obMake("","int",$C$53),[1]!obMake("","int",AL$10),[1]!obMake("","int",$B93)))</f>
        <v>#N/A</v>
      </c>
      <c r="AM93" s="79" t="e">
        <f>[1]!OBGET([1]!OBCALL("",$C$52,"getCorrelation",[1]!obMake("","int",$C$53),[1]!obMake("","int",AM$10),[1]!obMake("","int",$B93)))</f>
        <v>#N/A</v>
      </c>
      <c r="AN93" s="79" t="e">
        <f>[1]!OBGET([1]!OBCALL("",$C$52,"getCorrelation",[1]!obMake("","int",$C$53),[1]!obMake("","int",AN$10),[1]!obMake("","int",$B93)))</f>
        <v>#N/A</v>
      </c>
      <c r="AO93" s="79" t="e">
        <f>[1]!OBGET([1]!OBCALL("",$C$52,"getCorrelation",[1]!obMake("","int",$C$53),[1]!obMake("","int",AO$10),[1]!obMake("","int",$B93)))</f>
        <v>#N/A</v>
      </c>
    </row>
    <row r="94" spans="2:41" ht="13.75" customHeight="1" x14ac:dyDescent="0.25">
      <c r="B94" s="34">
        <v>38</v>
      </c>
      <c r="C94" s="79" t="e">
        <f>[1]!OBGET([1]!OBCALL("",$C$52,"getCorrelation",[1]!obMake("","int",$C$53),[1]!obMake("","int",C$10),[1]!obMake("","int",$B94)))</f>
        <v>#N/A</v>
      </c>
      <c r="D94" s="79" t="e">
        <f>[1]!OBGET([1]!OBCALL("",$C$52,"getCorrelation",[1]!obMake("","int",$C$53),[1]!obMake("","int",D$10),[1]!obMake("","int",$B94)))</f>
        <v>#N/A</v>
      </c>
      <c r="E94" s="79" t="e">
        <f>[1]!OBGET([1]!OBCALL("",$C$52,"getCorrelation",[1]!obMake("","int",$C$53),[1]!obMake("","int",E$10),[1]!obMake("","int",$B94)))</f>
        <v>#N/A</v>
      </c>
      <c r="F94" s="79" t="e">
        <f>[1]!OBGET([1]!OBCALL("",$C$52,"getCorrelation",[1]!obMake("","int",$C$53),[1]!obMake("","int",F$10),[1]!obMake("","int",$B94)))</f>
        <v>#N/A</v>
      </c>
      <c r="G94" s="79" t="e">
        <f>[1]!OBGET([1]!OBCALL("",$C$52,"getCorrelation",[1]!obMake("","int",$C$53),[1]!obMake("","int",G$10),[1]!obMake("","int",$B94)))</f>
        <v>#N/A</v>
      </c>
      <c r="H94" s="79" t="e">
        <f>[1]!OBGET([1]!OBCALL("",$C$52,"getCorrelation",[1]!obMake("","int",$C$53),[1]!obMake("","int",H$10),[1]!obMake("","int",$B94)))</f>
        <v>#N/A</v>
      </c>
      <c r="I94" s="79" t="e">
        <f>[1]!OBGET([1]!OBCALL("",$C$52,"getCorrelation",[1]!obMake("","int",$C$53),[1]!obMake("","int",I$10),[1]!obMake("","int",$B94)))</f>
        <v>#N/A</v>
      </c>
      <c r="J94" s="79" t="e">
        <f>[1]!OBGET([1]!OBCALL("",$C$52,"getCorrelation",[1]!obMake("","int",$C$53),[1]!obMake("","int",J$10),[1]!obMake("","int",$B94)))</f>
        <v>#N/A</v>
      </c>
      <c r="K94" s="79" t="e">
        <f>[1]!OBGET([1]!OBCALL("",$C$52,"getCorrelation",[1]!obMake("","int",$C$53),[1]!obMake("","int",K$10),[1]!obMake("","int",$B94)))</f>
        <v>#N/A</v>
      </c>
      <c r="L94" s="79" t="e">
        <f>[1]!OBGET([1]!OBCALL("",$C$52,"getCorrelation",[1]!obMake("","int",$C$53),[1]!obMake("","int",L$10),[1]!obMake("","int",$B94)))</f>
        <v>#N/A</v>
      </c>
      <c r="M94" s="79" t="e">
        <f>[1]!OBGET([1]!OBCALL("",$C$52,"getCorrelation",[1]!obMake("","int",$C$53),[1]!obMake("","int",M$10),[1]!obMake("","int",$B94)))</f>
        <v>#N/A</v>
      </c>
      <c r="N94" s="79" t="e">
        <f>[1]!OBGET([1]!OBCALL("",$C$52,"getCorrelation",[1]!obMake("","int",$C$53),[1]!obMake("","int",N$10),[1]!obMake("","int",$B94)))</f>
        <v>#N/A</v>
      </c>
      <c r="O94" s="79" t="e">
        <f>[1]!OBGET([1]!OBCALL("",$C$52,"getCorrelation",[1]!obMake("","int",$C$53),[1]!obMake("","int",O$10),[1]!obMake("","int",$B94)))</f>
        <v>#N/A</v>
      </c>
      <c r="P94" s="79" t="e">
        <f>[1]!OBGET([1]!OBCALL("",$C$52,"getCorrelation",[1]!obMake("","int",$C$53),[1]!obMake("","int",P$10),[1]!obMake("","int",$B94)))</f>
        <v>#N/A</v>
      </c>
      <c r="Q94" s="79" t="e">
        <f>[1]!OBGET([1]!OBCALL("",$C$52,"getCorrelation",[1]!obMake("","int",$C$53),[1]!obMake("","int",Q$10),[1]!obMake("","int",$B94)))</f>
        <v>#N/A</v>
      </c>
      <c r="R94" s="79" t="e">
        <f>[1]!OBGET([1]!OBCALL("",$C$52,"getCorrelation",[1]!obMake("","int",$C$53),[1]!obMake("","int",R$10),[1]!obMake("","int",$B94)))</f>
        <v>#N/A</v>
      </c>
      <c r="S94" s="79" t="e">
        <f>[1]!OBGET([1]!OBCALL("",$C$52,"getCorrelation",[1]!obMake("","int",$C$53),[1]!obMake("","int",S$10),[1]!obMake("","int",$B94)))</f>
        <v>#N/A</v>
      </c>
      <c r="T94" s="79" t="e">
        <f>[1]!OBGET([1]!OBCALL("",$C$52,"getCorrelation",[1]!obMake("","int",$C$53),[1]!obMake("","int",T$10),[1]!obMake("","int",$B94)))</f>
        <v>#N/A</v>
      </c>
      <c r="U94" s="79" t="e">
        <f>[1]!OBGET([1]!OBCALL("",$C$52,"getCorrelation",[1]!obMake("","int",$C$53),[1]!obMake("","int",U$10),[1]!obMake("","int",$B94)))</f>
        <v>#N/A</v>
      </c>
      <c r="V94" s="79" t="e">
        <f>[1]!OBGET([1]!OBCALL("",$C$52,"getCorrelation",[1]!obMake("","int",$C$53),[1]!obMake("","int",V$10),[1]!obMake("","int",$B94)))</f>
        <v>#N/A</v>
      </c>
      <c r="W94" s="79" t="e">
        <f>[1]!OBGET([1]!OBCALL("",$C$52,"getCorrelation",[1]!obMake("","int",$C$53),[1]!obMake("","int",W$10),[1]!obMake("","int",$B94)))</f>
        <v>#N/A</v>
      </c>
      <c r="X94" s="79" t="e">
        <f>[1]!OBGET([1]!OBCALL("",$C$52,"getCorrelation",[1]!obMake("","int",$C$53),[1]!obMake("","int",X$10),[1]!obMake("","int",$B94)))</f>
        <v>#N/A</v>
      </c>
      <c r="Y94" s="79" t="e">
        <f>[1]!OBGET([1]!OBCALL("",$C$52,"getCorrelation",[1]!obMake("","int",$C$53),[1]!obMake("","int",Y$10),[1]!obMake("","int",$B94)))</f>
        <v>#N/A</v>
      </c>
      <c r="Z94" s="79" t="e">
        <f>[1]!OBGET([1]!OBCALL("",$C$52,"getCorrelation",[1]!obMake("","int",$C$53),[1]!obMake("","int",Z$10),[1]!obMake("","int",$B94)))</f>
        <v>#N/A</v>
      </c>
      <c r="AA94" s="79" t="e">
        <f>[1]!OBGET([1]!OBCALL("",$C$52,"getCorrelation",[1]!obMake("","int",$C$53),[1]!obMake("","int",AA$10),[1]!obMake("","int",$B94)))</f>
        <v>#N/A</v>
      </c>
      <c r="AB94" s="79" t="e">
        <f>[1]!OBGET([1]!OBCALL("",$C$52,"getCorrelation",[1]!obMake("","int",$C$53),[1]!obMake("","int",AB$10),[1]!obMake("","int",$B94)))</f>
        <v>#N/A</v>
      </c>
      <c r="AC94" s="79" t="e">
        <f>[1]!OBGET([1]!OBCALL("",$C$52,"getCorrelation",[1]!obMake("","int",$C$53),[1]!obMake("","int",AC$10),[1]!obMake("","int",$B94)))</f>
        <v>#N/A</v>
      </c>
      <c r="AD94" s="79" t="e">
        <f>[1]!OBGET([1]!OBCALL("",$C$52,"getCorrelation",[1]!obMake("","int",$C$53),[1]!obMake("","int",AD$10),[1]!obMake("","int",$B94)))</f>
        <v>#N/A</v>
      </c>
      <c r="AE94" s="79" t="e">
        <f>[1]!OBGET([1]!OBCALL("",$C$52,"getCorrelation",[1]!obMake("","int",$C$53),[1]!obMake("","int",AE$10),[1]!obMake("","int",$B94)))</f>
        <v>#N/A</v>
      </c>
      <c r="AF94" s="79" t="e">
        <f>[1]!OBGET([1]!OBCALL("",$C$52,"getCorrelation",[1]!obMake("","int",$C$53),[1]!obMake("","int",AF$10),[1]!obMake("","int",$B94)))</f>
        <v>#N/A</v>
      </c>
      <c r="AG94" s="79" t="e">
        <f>[1]!OBGET([1]!OBCALL("",$C$52,"getCorrelation",[1]!obMake("","int",$C$53),[1]!obMake("","int",AG$10),[1]!obMake("","int",$B94)))</f>
        <v>#N/A</v>
      </c>
      <c r="AH94" s="79" t="e">
        <f>[1]!OBGET([1]!OBCALL("",$C$52,"getCorrelation",[1]!obMake("","int",$C$53),[1]!obMake("","int",AH$10),[1]!obMake("","int",$B94)))</f>
        <v>#N/A</v>
      </c>
      <c r="AI94" s="79" t="e">
        <f>[1]!OBGET([1]!OBCALL("",$C$52,"getCorrelation",[1]!obMake("","int",$C$53),[1]!obMake("","int",AI$10),[1]!obMake("","int",$B94)))</f>
        <v>#N/A</v>
      </c>
      <c r="AJ94" s="79" t="e">
        <f>[1]!OBGET([1]!OBCALL("",$C$52,"getCorrelation",[1]!obMake("","int",$C$53),[1]!obMake("","int",AJ$10),[1]!obMake("","int",$B94)))</f>
        <v>#N/A</v>
      </c>
      <c r="AK94" s="79" t="e">
        <f>[1]!OBGET([1]!OBCALL("",$C$52,"getCorrelation",[1]!obMake("","int",$C$53),[1]!obMake("","int",AK$10),[1]!obMake("","int",$B94)))</f>
        <v>#N/A</v>
      </c>
      <c r="AL94" s="79" t="e">
        <f>[1]!OBGET([1]!OBCALL("",$C$52,"getCorrelation",[1]!obMake("","int",$C$53),[1]!obMake("","int",AL$10),[1]!obMake("","int",$B94)))</f>
        <v>#N/A</v>
      </c>
      <c r="AM94" s="79" t="e">
        <f>[1]!OBGET([1]!OBCALL("",$C$52,"getCorrelation",[1]!obMake("","int",$C$53),[1]!obMake("","int",AM$10),[1]!obMake("","int",$B94)))</f>
        <v>#N/A</v>
      </c>
      <c r="AN94" s="79" t="e">
        <f>[1]!OBGET([1]!OBCALL("",$C$52,"getCorrelation",[1]!obMake("","int",$C$53),[1]!obMake("","int",AN$10),[1]!obMake("","int",$B94)))</f>
        <v>#N/A</v>
      </c>
      <c r="AO94" s="79" t="e">
        <f>[1]!OBGET([1]!OBCALL("",$C$52,"getCorrelation",[1]!obMake("","int",$C$53),[1]!obMake("","int",AO$10),[1]!obMake("","int",$B94)))</f>
        <v>#N/A</v>
      </c>
    </row>
    <row r="95" spans="2:41" ht="13.75" customHeight="1" x14ac:dyDescent="0.25">
      <c r="B95" s="34">
        <v>39</v>
      </c>
      <c r="C95" s="79" t="e">
        <f>[1]!OBGET([1]!OBCALL("",$C$52,"getCorrelation",[1]!obMake("","int",$C$53),[1]!obMake("","int",C$10),[1]!obMake("","int",$B95)))</f>
        <v>#N/A</v>
      </c>
      <c r="D95" s="79" t="e">
        <f>[1]!OBGET([1]!OBCALL("",$C$52,"getCorrelation",[1]!obMake("","int",$C$53),[1]!obMake("","int",D$10),[1]!obMake("","int",$B95)))</f>
        <v>#N/A</v>
      </c>
      <c r="E95" s="79" t="e">
        <f>[1]!OBGET([1]!OBCALL("",$C$52,"getCorrelation",[1]!obMake("","int",$C$53),[1]!obMake("","int",E$10),[1]!obMake("","int",$B95)))</f>
        <v>#N/A</v>
      </c>
      <c r="F95" s="79" t="e">
        <f>[1]!OBGET([1]!OBCALL("",$C$52,"getCorrelation",[1]!obMake("","int",$C$53),[1]!obMake("","int",F$10),[1]!obMake("","int",$B95)))</f>
        <v>#N/A</v>
      </c>
      <c r="G95" s="79" t="e">
        <f>[1]!OBGET([1]!OBCALL("",$C$52,"getCorrelation",[1]!obMake("","int",$C$53),[1]!obMake("","int",G$10),[1]!obMake("","int",$B95)))</f>
        <v>#N/A</v>
      </c>
      <c r="H95" s="79" t="e">
        <f>[1]!OBGET([1]!OBCALL("",$C$52,"getCorrelation",[1]!obMake("","int",$C$53),[1]!obMake("","int",H$10),[1]!obMake("","int",$B95)))</f>
        <v>#N/A</v>
      </c>
      <c r="I95" s="79" t="e">
        <f>[1]!OBGET([1]!OBCALL("",$C$52,"getCorrelation",[1]!obMake("","int",$C$53),[1]!obMake("","int",I$10),[1]!obMake("","int",$B95)))</f>
        <v>#N/A</v>
      </c>
      <c r="J95" s="79" t="e">
        <f>[1]!OBGET([1]!OBCALL("",$C$52,"getCorrelation",[1]!obMake("","int",$C$53),[1]!obMake("","int",J$10),[1]!obMake("","int",$B95)))</f>
        <v>#N/A</v>
      </c>
      <c r="K95" s="79" t="e">
        <f>[1]!OBGET([1]!OBCALL("",$C$52,"getCorrelation",[1]!obMake("","int",$C$53),[1]!obMake("","int",K$10),[1]!obMake("","int",$B95)))</f>
        <v>#N/A</v>
      </c>
      <c r="L95" s="79" t="e">
        <f>[1]!OBGET([1]!OBCALL("",$C$52,"getCorrelation",[1]!obMake("","int",$C$53),[1]!obMake("","int",L$10),[1]!obMake("","int",$B95)))</f>
        <v>#N/A</v>
      </c>
      <c r="M95" s="79" t="e">
        <f>[1]!OBGET([1]!OBCALL("",$C$52,"getCorrelation",[1]!obMake("","int",$C$53),[1]!obMake("","int",M$10),[1]!obMake("","int",$B95)))</f>
        <v>#N/A</v>
      </c>
      <c r="N95" s="79" t="e">
        <f>[1]!OBGET([1]!OBCALL("",$C$52,"getCorrelation",[1]!obMake("","int",$C$53),[1]!obMake("","int",N$10),[1]!obMake("","int",$B95)))</f>
        <v>#N/A</v>
      </c>
      <c r="O95" s="79" t="e">
        <f>[1]!OBGET([1]!OBCALL("",$C$52,"getCorrelation",[1]!obMake("","int",$C$53),[1]!obMake("","int",O$10),[1]!obMake("","int",$B95)))</f>
        <v>#N/A</v>
      </c>
      <c r="P95" s="79" t="e">
        <f>[1]!OBGET([1]!OBCALL("",$C$52,"getCorrelation",[1]!obMake("","int",$C$53),[1]!obMake("","int",P$10),[1]!obMake("","int",$B95)))</f>
        <v>#N/A</v>
      </c>
      <c r="Q95" s="79" t="e">
        <f>[1]!OBGET([1]!OBCALL("",$C$52,"getCorrelation",[1]!obMake("","int",$C$53),[1]!obMake("","int",Q$10),[1]!obMake("","int",$B95)))</f>
        <v>#N/A</v>
      </c>
      <c r="R95" s="79" t="e">
        <f>[1]!OBGET([1]!OBCALL("",$C$52,"getCorrelation",[1]!obMake("","int",$C$53),[1]!obMake("","int",R$10),[1]!obMake("","int",$B95)))</f>
        <v>#N/A</v>
      </c>
      <c r="S95" s="79" t="e">
        <f>[1]!OBGET([1]!OBCALL("",$C$52,"getCorrelation",[1]!obMake("","int",$C$53),[1]!obMake("","int",S$10),[1]!obMake("","int",$B95)))</f>
        <v>#N/A</v>
      </c>
      <c r="T95" s="79" t="e">
        <f>[1]!OBGET([1]!OBCALL("",$C$52,"getCorrelation",[1]!obMake("","int",$C$53),[1]!obMake("","int",T$10),[1]!obMake("","int",$B95)))</f>
        <v>#N/A</v>
      </c>
      <c r="U95" s="79" t="e">
        <f>[1]!OBGET([1]!OBCALL("",$C$52,"getCorrelation",[1]!obMake("","int",$C$53),[1]!obMake("","int",U$10),[1]!obMake("","int",$B95)))</f>
        <v>#N/A</v>
      </c>
      <c r="V95" s="79" t="e">
        <f>[1]!OBGET([1]!OBCALL("",$C$52,"getCorrelation",[1]!obMake("","int",$C$53),[1]!obMake("","int",V$10),[1]!obMake("","int",$B95)))</f>
        <v>#N/A</v>
      </c>
      <c r="W95" s="79" t="e">
        <f>[1]!OBGET([1]!OBCALL("",$C$52,"getCorrelation",[1]!obMake("","int",$C$53),[1]!obMake("","int",W$10),[1]!obMake("","int",$B95)))</f>
        <v>#N/A</v>
      </c>
      <c r="X95" s="79" t="e">
        <f>[1]!OBGET([1]!OBCALL("",$C$52,"getCorrelation",[1]!obMake("","int",$C$53),[1]!obMake("","int",X$10),[1]!obMake("","int",$B95)))</f>
        <v>#N/A</v>
      </c>
      <c r="Y95" s="79" t="e">
        <f>[1]!OBGET([1]!OBCALL("",$C$52,"getCorrelation",[1]!obMake("","int",$C$53),[1]!obMake("","int",Y$10),[1]!obMake("","int",$B95)))</f>
        <v>#N/A</v>
      </c>
      <c r="Z95" s="79" t="e">
        <f>[1]!OBGET([1]!OBCALL("",$C$52,"getCorrelation",[1]!obMake("","int",$C$53),[1]!obMake("","int",Z$10),[1]!obMake("","int",$B95)))</f>
        <v>#N/A</v>
      </c>
      <c r="AA95" s="79" t="e">
        <f>[1]!OBGET([1]!OBCALL("",$C$52,"getCorrelation",[1]!obMake("","int",$C$53),[1]!obMake("","int",AA$10),[1]!obMake("","int",$B95)))</f>
        <v>#N/A</v>
      </c>
      <c r="AB95" s="79" t="e">
        <f>[1]!OBGET([1]!OBCALL("",$C$52,"getCorrelation",[1]!obMake("","int",$C$53),[1]!obMake("","int",AB$10),[1]!obMake("","int",$B95)))</f>
        <v>#N/A</v>
      </c>
      <c r="AC95" s="79" t="e">
        <f>[1]!OBGET([1]!OBCALL("",$C$52,"getCorrelation",[1]!obMake("","int",$C$53),[1]!obMake("","int",AC$10),[1]!obMake("","int",$B95)))</f>
        <v>#N/A</v>
      </c>
      <c r="AD95" s="79" t="e">
        <f>[1]!OBGET([1]!OBCALL("",$C$52,"getCorrelation",[1]!obMake("","int",$C$53),[1]!obMake("","int",AD$10),[1]!obMake("","int",$B95)))</f>
        <v>#N/A</v>
      </c>
      <c r="AE95" s="79" t="e">
        <f>[1]!OBGET([1]!OBCALL("",$C$52,"getCorrelation",[1]!obMake("","int",$C$53),[1]!obMake("","int",AE$10),[1]!obMake("","int",$B95)))</f>
        <v>#N/A</v>
      </c>
      <c r="AF95" s="79" t="e">
        <f>[1]!OBGET([1]!OBCALL("",$C$52,"getCorrelation",[1]!obMake("","int",$C$53),[1]!obMake("","int",AF$10),[1]!obMake("","int",$B95)))</f>
        <v>#N/A</v>
      </c>
      <c r="AG95" s="79" t="e">
        <f>[1]!OBGET([1]!OBCALL("",$C$52,"getCorrelation",[1]!obMake("","int",$C$53),[1]!obMake("","int",AG$10),[1]!obMake("","int",$B95)))</f>
        <v>#N/A</v>
      </c>
      <c r="AH95" s="79" t="e">
        <f>[1]!OBGET([1]!OBCALL("",$C$52,"getCorrelation",[1]!obMake("","int",$C$53),[1]!obMake("","int",AH$10),[1]!obMake("","int",$B95)))</f>
        <v>#N/A</v>
      </c>
      <c r="AI95" s="79" t="e">
        <f>[1]!OBGET([1]!OBCALL("",$C$52,"getCorrelation",[1]!obMake("","int",$C$53),[1]!obMake("","int",AI$10),[1]!obMake("","int",$B95)))</f>
        <v>#N/A</v>
      </c>
      <c r="AJ95" s="79" t="e">
        <f>[1]!OBGET([1]!OBCALL("",$C$52,"getCorrelation",[1]!obMake("","int",$C$53),[1]!obMake("","int",AJ$10),[1]!obMake("","int",$B95)))</f>
        <v>#N/A</v>
      </c>
      <c r="AK95" s="79" t="e">
        <f>[1]!OBGET([1]!OBCALL("",$C$52,"getCorrelation",[1]!obMake("","int",$C$53),[1]!obMake("","int",AK$10),[1]!obMake("","int",$B95)))</f>
        <v>#N/A</v>
      </c>
      <c r="AL95" s="79" t="e">
        <f>[1]!OBGET([1]!OBCALL("",$C$52,"getCorrelation",[1]!obMake("","int",$C$53),[1]!obMake("","int",AL$10),[1]!obMake("","int",$B95)))</f>
        <v>#N/A</v>
      </c>
      <c r="AM95" s="79" t="e">
        <f>[1]!OBGET([1]!OBCALL("",$C$52,"getCorrelation",[1]!obMake("","int",$C$53),[1]!obMake("","int",AM$10),[1]!obMake("","int",$B95)))</f>
        <v>#N/A</v>
      </c>
      <c r="AN95" s="79" t="e">
        <f>[1]!OBGET([1]!OBCALL("",$C$52,"getCorrelation",[1]!obMake("","int",$C$53),[1]!obMake("","int",AN$10),[1]!obMake("","int",$B95)))</f>
        <v>#N/A</v>
      </c>
      <c r="AO95" s="79" t="e">
        <f>[1]!OBGET([1]!OBCALL("",$C$52,"getCorrelation",[1]!obMake("","int",$C$53),[1]!obMake("","int",AO$10),[1]!obMake("","int",$B95)))</f>
        <v>#N/A</v>
      </c>
    </row>
  </sheetData>
  <pageMargins left="0.74791666666666701" right="0.74791666666666701" top="0.98402777777777795" bottom="0.98402777777777795" header="0.51180555555555496" footer="0.51180555555555496"/>
  <pageSetup paperSize="0" scale="0" firstPageNumber="0" orientation="portrait" usePrinterDefaults="0" horizontalDpi="0" verticalDpi="0" copies="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V10014"/>
  <sheetViews>
    <sheetView zoomScale="88" zoomScaleNormal="88" workbookViewId="0"/>
  </sheetViews>
  <sheetFormatPr baseColWidth="10" defaultColWidth="8.7265625" defaultRowHeight="12.5" x14ac:dyDescent="0.25"/>
  <cols>
    <col min="1" max="1" width="5" style="1"/>
    <col min="2" max="2" width="15.7265625" style="1"/>
    <col min="3" max="3" width="15.7265625" style="82"/>
    <col min="4" max="6" width="15.7265625" style="2"/>
    <col min="7" max="256" width="15.7265625" style="1"/>
    <col min="257" max="1025" width="11.54296875"/>
  </cols>
  <sheetData>
    <row r="2" spans="2:10" ht="15.5" x14ac:dyDescent="0.35">
      <c r="B2" s="83" t="s">
        <v>149</v>
      </c>
    </row>
    <row r="3" spans="2:10" ht="15.5" x14ac:dyDescent="0.35">
      <c r="B3" s="83"/>
    </row>
    <row r="4" spans="2:10" x14ac:dyDescent="0.25">
      <c r="B4" s="84" t="s">
        <v>150</v>
      </c>
      <c r="C4" s="85"/>
    </row>
    <row r="5" spans="2:10" x14ac:dyDescent="0.25">
      <c r="B5" s="86" t="s">
        <v>151</v>
      </c>
      <c r="C5" s="87">
        <v>4</v>
      </c>
    </row>
    <row r="6" spans="2:10" x14ac:dyDescent="0.25">
      <c r="B6" s="86" t="s">
        <v>152</v>
      </c>
      <c r="C6" s="87">
        <f>C5</f>
        <v>4</v>
      </c>
    </row>
    <row r="7" spans="2:10" x14ac:dyDescent="0.25">
      <c r="B7" s="86" t="s">
        <v>153</v>
      </c>
      <c r="C7" s="87">
        <v>0.5</v>
      </c>
    </row>
    <row r="8" spans="2:10" x14ac:dyDescent="0.25">
      <c r="B8" s="86"/>
      <c r="C8" s="87"/>
    </row>
    <row r="10" spans="2:10" x14ac:dyDescent="0.25">
      <c r="B10" s="86" t="s">
        <v>154</v>
      </c>
      <c r="C10" s="87">
        <f>C5</f>
        <v>4</v>
      </c>
      <c r="D10" s="87">
        <f t="shared" ref="D10:J10" si="0">$C$5</f>
        <v>4</v>
      </c>
      <c r="E10" s="87">
        <f t="shared" si="0"/>
        <v>4</v>
      </c>
      <c r="F10" s="87">
        <f t="shared" si="0"/>
        <v>4</v>
      </c>
      <c r="G10" s="87">
        <f t="shared" si="0"/>
        <v>4</v>
      </c>
      <c r="H10" s="87">
        <f t="shared" si="0"/>
        <v>4</v>
      </c>
      <c r="I10" s="87">
        <f t="shared" si="0"/>
        <v>4</v>
      </c>
      <c r="J10" s="87">
        <f t="shared" si="0"/>
        <v>4</v>
      </c>
    </row>
    <row r="11" spans="2:10" x14ac:dyDescent="0.25">
      <c r="B11" s="86" t="s">
        <v>155</v>
      </c>
      <c r="C11" s="87">
        <f>C6</f>
        <v>4</v>
      </c>
      <c r="D11" s="87">
        <f t="shared" ref="D11:J11" si="1">C11+$C$7</f>
        <v>4.5</v>
      </c>
      <c r="E11" s="87">
        <f t="shared" si="1"/>
        <v>5</v>
      </c>
      <c r="F11" s="87">
        <f t="shared" si="1"/>
        <v>5.5</v>
      </c>
      <c r="G11" s="87">
        <f t="shared" si="1"/>
        <v>6</v>
      </c>
      <c r="H11" s="87">
        <f t="shared" si="1"/>
        <v>6.5</v>
      </c>
      <c r="I11" s="87">
        <f t="shared" si="1"/>
        <v>7</v>
      </c>
      <c r="J11" s="87">
        <f t="shared" si="1"/>
        <v>7.5</v>
      </c>
    </row>
    <row r="12" spans="2:10" x14ac:dyDescent="0.25">
      <c r="B12" s="86" t="s">
        <v>156</v>
      </c>
      <c r="C12" s="87">
        <f>C11+C7</f>
        <v>4.5</v>
      </c>
      <c r="D12" s="87">
        <f t="shared" ref="D12:J12" si="2">D11+$C$7</f>
        <v>5</v>
      </c>
      <c r="E12" s="87">
        <f t="shared" si="2"/>
        <v>5.5</v>
      </c>
      <c r="F12" s="87">
        <f t="shared" si="2"/>
        <v>6</v>
      </c>
      <c r="G12" s="87">
        <f t="shared" si="2"/>
        <v>6.5</v>
      </c>
      <c r="H12" s="87">
        <f t="shared" si="2"/>
        <v>7</v>
      </c>
      <c r="I12" s="87">
        <f t="shared" si="2"/>
        <v>7.5</v>
      </c>
      <c r="J12" s="87">
        <f t="shared" si="2"/>
        <v>8</v>
      </c>
    </row>
    <row r="13" spans="2:10" x14ac:dyDescent="0.25">
      <c r="B13" s="86" t="s">
        <v>28</v>
      </c>
      <c r="C13" s="88" t="str">
        <f>[1]!OBCALL("LIBOR("&amp;C10&amp;","&amp;C11&amp;","&amp;C12&amp;")",LIBORMarketModel!$M$28,"getLIBOR",[1]!obMake("","double",C10),[1]!obMake("","double",C11),[1]!obMake("","double",C12))</f>
        <v>LIBOR(4,4,4,5) 
[77368]</v>
      </c>
      <c r="D13" s="88" t="str">
        <f>[1]!OBCALL("LIBOR("&amp;D10&amp;","&amp;D11&amp;","&amp;D12&amp;")",LIBORMarketModel!$M$28,"getLIBOR",[1]!obMake("","double",D10),[1]!obMake("","double",D11),[1]!obMake("","double",D12))</f>
        <v>LIBOR(4,4,5,5) 
[77338]</v>
      </c>
      <c r="E13" s="88" t="str">
        <f>[1]!OBCALL("LIBOR("&amp;E10&amp;","&amp;E11&amp;","&amp;E12&amp;")",LIBORMarketModel!$M$28,"getLIBOR",[1]!obMake("","double",E10),[1]!obMake("","double",E11),[1]!obMake("","double",E12))</f>
        <v>LIBOR(4,5,5,5) 
[77348]</v>
      </c>
      <c r="F13" s="88" t="str">
        <f>[1]!OBCALL("LIBOR("&amp;F10&amp;","&amp;F11&amp;","&amp;F12&amp;")",LIBORMarketModel!$M$28,"getLIBOR",[1]!obMake("","double",F10),[1]!obMake("","double",F11),[1]!obMake("","double",F12))</f>
        <v>LIBOR(4,5,5,6) 
[77358]</v>
      </c>
      <c r="G13" s="88" t="str">
        <f>[1]!OBCALL("LIBOR("&amp;G10&amp;","&amp;G11&amp;","&amp;G12&amp;")",LIBORMarketModel!$M$28,"getLIBOR",[1]!obMake("","double",G10),[1]!obMake("","double",G11),[1]!obMake("","double",G12))</f>
        <v>LIBOR(4,6,6,5) 
[77373]</v>
      </c>
      <c r="H13" s="88" t="str">
        <f>[1]!OBCALL("LIBOR("&amp;H10&amp;","&amp;H11&amp;","&amp;H12&amp;")",LIBORMarketModel!$M$28,"getLIBOR",[1]!obMake("","double",H10),[1]!obMake("","double",H11),[1]!obMake("","double",H12))</f>
        <v>LIBOR(4,6,5,7) 
[77343]</v>
      </c>
      <c r="I13" s="88" t="str">
        <f>[1]!OBCALL("LIBOR("&amp;I10&amp;","&amp;I11&amp;","&amp;I12&amp;")",LIBORMarketModel!$M$28,"getLIBOR",[1]!obMake("","double",I10),[1]!obMake("","double",I11),[1]!obMake("","double",I12))</f>
        <v>LIBOR(4,7,7,5) 
[77353]</v>
      </c>
      <c r="J13" s="88" t="str">
        <f>[1]!OBCALL("LIBOR("&amp;J10&amp;","&amp;J11&amp;","&amp;J12&amp;")",LIBORMarketModel!$M$28,"getLIBOR",[1]!obMake("","double",J10),[1]!obMake("","double",J11),[1]!obMake("","double",J12))</f>
        <v>LIBOR(4,7,5,8) 
[77363]</v>
      </c>
    </row>
    <row r="14" spans="2:10" ht="13.4" customHeight="1" x14ac:dyDescent="0.25">
      <c r="B14" s="86"/>
      <c r="D14" s="82"/>
      <c r="E14" s="82"/>
      <c r="F14" s="82"/>
      <c r="G14" s="82"/>
      <c r="H14" s="82"/>
      <c r="I14" s="82"/>
      <c r="J14" s="82"/>
    </row>
    <row r="15" spans="2:10" ht="13.4" customHeight="1" x14ac:dyDescent="0.25">
      <c r="B15" s="86" t="s">
        <v>157</v>
      </c>
      <c r="C15" s="82">
        <f t="array" ref="C15:C10014">TRANSPOSE([1]!OBGET([1]!OBCALL("",C13,"getRealizations")))</f>
        <v>5.5724046990481644E-3</v>
      </c>
      <c r="D15" s="82">
        <f t="array" ref="D15:D10014">TRANSPOSE([1]!OBGET([1]!OBCALL("",D13,"getRealizations")))</f>
        <v>9.1413074963914692E-3</v>
      </c>
      <c r="E15" s="82">
        <f t="array" ref="E15:E10014">TRANSPOSE([1]!OBGET([1]!OBCALL("",E13,"getRealizations")))</f>
        <v>1.2665589071816806E-2</v>
      </c>
      <c r="F15" s="82">
        <f t="array" ref="F15:F10014">TRANSPOSE([1]!OBGET([1]!OBCALL("",F13,"getRealizations")))</f>
        <v>1.5799173639091838E-2</v>
      </c>
      <c r="G15" s="82">
        <f t="array" ref="G15:G10014">TRANSPOSE([1]!OBGET([1]!OBCALL("",G13,"getRealizations")))</f>
        <v>1.8490297214315606E-2</v>
      </c>
      <c r="H15" s="82">
        <f t="array" ref="H15:H10014">TRANSPOSE([1]!OBGET([1]!OBCALL("",H13,"getRealizations")))</f>
        <v>2.0712864436879631E-2</v>
      </c>
      <c r="I15" s="82">
        <f t="array" ref="I15:I10014">TRANSPOSE([1]!OBGET([1]!OBCALL("",I13,"getRealizations")))</f>
        <v>2.2619645385982327E-2</v>
      </c>
      <c r="J15" s="82">
        <f t="array" ref="J15:J10014">TRANSPOSE([1]!OBGET([1]!OBCALL("",J13,"getRealizations")))</f>
        <v>2.4215737900631452E-2</v>
      </c>
    </row>
    <row r="16" spans="2:10" ht="13.4" customHeight="1" x14ac:dyDescent="0.25">
      <c r="C16" s="82">
        <v>1.1585616903725412E-2</v>
      </c>
      <c r="D16" s="82">
        <v>1.6975981636222656E-2</v>
      </c>
      <c r="E16" s="82">
        <v>2.1664835073352155E-2</v>
      </c>
      <c r="F16" s="82">
        <v>2.5366892851529061E-2</v>
      </c>
      <c r="G16" s="82">
        <v>2.8177255962620069E-2</v>
      </c>
      <c r="H16" s="82">
        <v>3.0144179613195172E-2</v>
      </c>
      <c r="I16" s="82">
        <v>3.1540550396972566E-2</v>
      </c>
      <c r="J16" s="82">
        <v>3.2405973814407962E-2</v>
      </c>
    </row>
    <row r="17" spans="1:10" ht="13.4" customHeight="1" x14ac:dyDescent="0.25">
      <c r="C17" s="82">
        <v>5.8710918520388573E-2</v>
      </c>
      <c r="D17" s="82">
        <v>5.7162231194468338E-2</v>
      </c>
      <c r="E17" s="82">
        <v>5.461978954751056E-2</v>
      </c>
      <c r="F17" s="82">
        <v>5.2071443220548748E-2</v>
      </c>
      <c r="G17" s="82">
        <v>4.9924680055480557E-2</v>
      </c>
      <c r="H17" s="82">
        <v>4.8006090297879493E-2</v>
      </c>
      <c r="I17" s="82">
        <v>4.6440887763257443E-2</v>
      </c>
      <c r="J17" s="82">
        <v>4.5001289053096194E-2</v>
      </c>
    </row>
    <row r="18" spans="1:10" ht="13.4" customHeight="1" x14ac:dyDescent="0.25">
      <c r="C18" s="82">
        <v>9.3997260920666396E-3</v>
      </c>
      <c r="D18" s="82">
        <v>1.3563327658922269E-2</v>
      </c>
      <c r="E18" s="82">
        <v>1.6969686089726859E-2</v>
      </c>
      <c r="F18" s="82">
        <v>1.9442455512925737E-2</v>
      </c>
      <c r="G18" s="82">
        <v>2.1119325848744302E-2</v>
      </c>
      <c r="H18" s="82">
        <v>2.2091588252508228E-2</v>
      </c>
      <c r="I18" s="82">
        <v>2.260230619219495E-2</v>
      </c>
      <c r="J18" s="82">
        <v>2.2713140460337376E-2</v>
      </c>
    </row>
    <row r="19" spans="1:10" ht="13.4" customHeight="1" x14ac:dyDescent="0.25">
      <c r="C19" s="82">
        <v>8.5596079605021608E-3</v>
      </c>
      <c r="D19" s="82">
        <v>1.1747681077825926E-2</v>
      </c>
      <c r="E19" s="82">
        <v>1.4389808652561047E-2</v>
      </c>
      <c r="F19" s="82">
        <v>1.6394425947708652E-2</v>
      </c>
      <c r="G19" s="82">
        <v>1.7846260408277703E-2</v>
      </c>
      <c r="H19" s="82">
        <v>1.8776958285520211E-2</v>
      </c>
      <c r="I19" s="82">
        <v>1.9363271814060237E-2</v>
      </c>
      <c r="J19" s="82">
        <v>1.9645722048128134E-2</v>
      </c>
    </row>
    <row r="20" spans="1:10" x14ac:dyDescent="0.25">
      <c r="A20" s="1" t="s">
        <v>158</v>
      </c>
      <c r="C20" s="82">
        <v>1.4653103036509732E-2</v>
      </c>
      <c r="D20" s="82">
        <v>1.973393191379403E-2</v>
      </c>
      <c r="E20" s="82">
        <v>2.3452538362767728E-2</v>
      </c>
      <c r="F20" s="82">
        <v>2.5808373624830655E-2</v>
      </c>
      <c r="G20" s="82">
        <v>2.7113155473908728E-2</v>
      </c>
      <c r="H20" s="82">
        <v>2.7551981811095378E-2</v>
      </c>
      <c r="I20" s="82">
        <v>2.7473983792380051E-2</v>
      </c>
      <c r="J20" s="82">
        <v>2.6986530051615162E-2</v>
      </c>
    </row>
    <row r="21" spans="1:10" x14ac:dyDescent="0.25">
      <c r="C21" s="82">
        <v>4.6527649575803867E-3</v>
      </c>
      <c r="D21" s="82">
        <v>6.4398214404055194E-3</v>
      </c>
      <c r="E21" s="82">
        <v>7.9961770588918915E-3</v>
      </c>
      <c r="F21" s="82">
        <v>9.2520305160790593E-3</v>
      </c>
      <c r="G21" s="82">
        <v>1.0231495605767384E-2</v>
      </c>
      <c r="H21" s="82">
        <v>1.0937780536145462E-2</v>
      </c>
      <c r="I21" s="82">
        <v>1.1470810231380713E-2</v>
      </c>
      <c r="J21" s="82">
        <v>1.1862821837184564E-2</v>
      </c>
    </row>
    <row r="22" spans="1:10" x14ac:dyDescent="0.25">
      <c r="C22" s="82">
        <v>2.9670597246170265E-2</v>
      </c>
      <c r="D22" s="82">
        <v>2.9983739695897869E-2</v>
      </c>
      <c r="E22" s="82">
        <v>2.9289053963923676E-2</v>
      </c>
      <c r="F22" s="82">
        <v>2.8165372953902229E-2</v>
      </c>
      <c r="G22" s="82">
        <v>2.6905991037038442E-2</v>
      </c>
      <c r="H22" s="82">
        <v>2.5483665624638635E-2</v>
      </c>
      <c r="I22" s="82">
        <v>2.4028653798419973E-2</v>
      </c>
      <c r="J22" s="82">
        <v>2.2489312811478424E-2</v>
      </c>
    </row>
    <row r="23" spans="1:10" x14ac:dyDescent="0.25">
      <c r="C23" s="82">
        <v>8.1778063130353521E-3</v>
      </c>
      <c r="D23" s="82">
        <v>1.1355935731210033E-2</v>
      </c>
      <c r="E23" s="82">
        <v>1.3982037495099945E-2</v>
      </c>
      <c r="F23" s="82">
        <v>1.599399976834151E-2</v>
      </c>
      <c r="G23" s="82">
        <v>1.7516490048047097E-2</v>
      </c>
      <c r="H23" s="82">
        <v>1.8612952685789556E-2</v>
      </c>
      <c r="I23" s="82">
        <v>1.947548875702871E-2</v>
      </c>
      <c r="J23" s="82">
        <v>2.0150875579903933E-2</v>
      </c>
    </row>
    <row r="24" spans="1:10" x14ac:dyDescent="0.25">
      <c r="C24" s="82">
        <v>7.3808904973051939E-2</v>
      </c>
      <c r="D24" s="82">
        <v>7.2261739472618491E-2</v>
      </c>
      <c r="E24" s="82">
        <v>6.8977452924988664E-2</v>
      </c>
      <c r="F24" s="82">
        <v>6.557877360793983E-2</v>
      </c>
      <c r="G24" s="82">
        <v>6.2731260264137736E-2</v>
      </c>
      <c r="H24" s="82">
        <v>6.023731829298927E-2</v>
      </c>
      <c r="I24" s="82">
        <v>5.8221209132900791E-2</v>
      </c>
      <c r="J24" s="82">
        <v>5.6353570863187721E-2</v>
      </c>
    </row>
    <row r="25" spans="1:10" ht="13.4" customHeight="1" x14ac:dyDescent="0.25">
      <c r="C25" s="82">
        <v>3.1581513428692101E-2</v>
      </c>
      <c r="D25" s="82">
        <v>3.5253836956991524E-2</v>
      </c>
      <c r="E25" s="82">
        <v>3.7327763315237079E-2</v>
      </c>
      <c r="F25" s="82">
        <v>3.8556994195443325E-2</v>
      </c>
      <c r="G25" s="82">
        <v>3.9463557960387384E-2</v>
      </c>
      <c r="H25" s="82">
        <v>4.0107119975228936E-2</v>
      </c>
      <c r="I25" s="82">
        <v>4.0727583131345654E-2</v>
      </c>
      <c r="J25" s="82">
        <v>4.1230002094467429E-2</v>
      </c>
    </row>
    <row r="26" spans="1:10" ht="13.4" customHeight="1" x14ac:dyDescent="0.25">
      <c r="C26" s="82">
        <v>9.1319572271858478E-3</v>
      </c>
      <c r="D26" s="82">
        <v>1.2318475277148919E-2</v>
      </c>
      <c r="E26" s="82">
        <v>1.499759580268043E-2</v>
      </c>
      <c r="F26" s="82">
        <v>1.7109141990945039E-2</v>
      </c>
      <c r="G26" s="82">
        <v>1.8746715736832873E-2</v>
      </c>
      <c r="H26" s="82">
        <v>1.9938347246902244E-2</v>
      </c>
      <c r="I26" s="82">
        <v>2.0863723186687073E-2</v>
      </c>
      <c r="J26" s="82">
        <v>2.1558125535788609E-2</v>
      </c>
    </row>
    <row r="27" spans="1:10" x14ac:dyDescent="0.25">
      <c r="C27" s="82">
        <v>1.9732058022566452E-3</v>
      </c>
      <c r="D27" s="82">
        <v>3.5837195152760184E-3</v>
      </c>
      <c r="E27" s="82">
        <v>5.3715897399839504E-3</v>
      </c>
      <c r="F27" s="82">
        <v>7.0929969900142865E-3</v>
      </c>
      <c r="G27" s="82">
        <v>8.6252127682947786E-3</v>
      </c>
      <c r="H27" s="82">
        <v>9.8937922565288435E-3</v>
      </c>
      <c r="I27" s="82">
        <v>1.0950463213548887E-2</v>
      </c>
      <c r="J27" s="82">
        <v>1.1807768572447329E-2</v>
      </c>
    </row>
    <row r="28" spans="1:10" ht="13.4" customHeight="1" x14ac:dyDescent="0.25">
      <c r="C28" s="82">
        <v>6.191460245146602E-3</v>
      </c>
      <c r="D28" s="82">
        <v>8.9225755640254013E-3</v>
      </c>
      <c r="E28" s="82">
        <v>1.1461460189081759E-2</v>
      </c>
      <c r="F28" s="82">
        <v>1.3670236563088998E-2</v>
      </c>
      <c r="G28" s="82">
        <v>1.5552132841861783E-2</v>
      </c>
      <c r="H28" s="82">
        <v>1.7080131053337534E-2</v>
      </c>
      <c r="I28" s="82">
        <v>1.837417675459627E-2</v>
      </c>
      <c r="J28" s="82">
        <v>1.9448086346118533E-2</v>
      </c>
    </row>
    <row r="29" spans="1:10" ht="13.4" customHeight="1" x14ac:dyDescent="0.25">
      <c r="C29" s="82">
        <v>7.3929325658869116E-3</v>
      </c>
      <c r="D29" s="82">
        <v>1.0676387280494496E-2</v>
      </c>
      <c r="E29" s="82">
        <v>1.3339802731648474E-2</v>
      </c>
      <c r="F29" s="82">
        <v>1.5256834822077391E-2</v>
      </c>
      <c r="G29" s="82">
        <v>1.6560825346977729E-2</v>
      </c>
      <c r="H29" s="82">
        <v>1.7348109290458533E-2</v>
      </c>
      <c r="I29" s="82">
        <v>1.7826147515036112E-2</v>
      </c>
      <c r="J29" s="82">
        <v>1.8049308266158273E-2</v>
      </c>
    </row>
    <row r="30" spans="1:10" x14ac:dyDescent="0.25">
      <c r="C30" s="82">
        <v>1.8072504889747949E-2</v>
      </c>
      <c r="D30" s="82">
        <v>2.2768638981166687E-2</v>
      </c>
      <c r="E30" s="82">
        <v>2.6096201563334059E-2</v>
      </c>
      <c r="F30" s="82">
        <v>2.8271133250756239E-2</v>
      </c>
      <c r="G30" s="82">
        <v>2.9634177815627039E-2</v>
      </c>
      <c r="H30" s="82">
        <v>3.029551777299639E-2</v>
      </c>
      <c r="I30" s="82">
        <v>3.0526574500905995E-2</v>
      </c>
      <c r="J30" s="82">
        <v>3.0344626235918118E-2</v>
      </c>
    </row>
    <row r="31" spans="1:10" x14ac:dyDescent="0.25">
      <c r="C31" s="82">
        <v>2.8877920401738917E-3</v>
      </c>
      <c r="D31" s="82">
        <v>5.5224607626959262E-3</v>
      </c>
      <c r="E31" s="82">
        <v>8.556023761540299E-3</v>
      </c>
      <c r="F31" s="82">
        <v>1.1592363285432658E-2</v>
      </c>
      <c r="G31" s="82">
        <v>1.4458990475664549E-2</v>
      </c>
      <c r="H31" s="82">
        <v>1.7074507887371679E-2</v>
      </c>
      <c r="I31" s="82">
        <v>1.9563722368597426E-2</v>
      </c>
      <c r="J31" s="82">
        <v>2.1970016667408884E-2</v>
      </c>
    </row>
    <row r="32" spans="1:10" x14ac:dyDescent="0.25">
      <c r="C32" s="82">
        <v>1.4524504981090477E-2</v>
      </c>
      <c r="D32" s="82">
        <v>1.8448175982622082E-2</v>
      </c>
      <c r="E32" s="82">
        <v>2.1347806941769631E-2</v>
      </c>
      <c r="F32" s="82">
        <v>2.3378213430336765E-2</v>
      </c>
      <c r="G32" s="82">
        <v>2.4821293460101274E-2</v>
      </c>
      <c r="H32" s="82">
        <v>2.579139606625103E-2</v>
      </c>
      <c r="I32" s="82">
        <v>2.6551920547693859E-2</v>
      </c>
      <c r="J32" s="82">
        <v>2.7152388967461985E-2</v>
      </c>
    </row>
    <row r="33" spans="3:10" x14ac:dyDescent="0.25">
      <c r="C33" s="82">
        <v>1.0705374676707903E-2</v>
      </c>
      <c r="D33" s="82">
        <v>1.3745922759714977E-2</v>
      </c>
      <c r="E33" s="82">
        <v>1.6311023585672643E-2</v>
      </c>
      <c r="F33" s="82">
        <v>1.8431190989359372E-2</v>
      </c>
      <c r="G33" s="82">
        <v>2.0214502603692681E-2</v>
      </c>
      <c r="H33" s="82">
        <v>2.1654432645831008E-2</v>
      </c>
      <c r="I33" s="82">
        <v>2.2894550429680187E-2</v>
      </c>
      <c r="J33" s="82">
        <v>2.3922294611120668E-2</v>
      </c>
    </row>
    <row r="34" spans="3:10" x14ac:dyDescent="0.25">
      <c r="C34" s="82">
        <v>1.9029824792815002E-3</v>
      </c>
      <c r="D34" s="82">
        <v>3.6460245734134815E-3</v>
      </c>
      <c r="E34" s="82">
        <v>5.7959467487673525E-3</v>
      </c>
      <c r="F34" s="82">
        <v>8.1169865166717502E-3</v>
      </c>
      <c r="G34" s="82">
        <v>1.0434412698585738E-2</v>
      </c>
      <c r="H34" s="82">
        <v>1.2591710333369078E-2</v>
      </c>
      <c r="I34" s="82">
        <v>1.4583330468277712E-2</v>
      </c>
      <c r="J34" s="82">
        <v>1.6369341257778777E-2</v>
      </c>
    </row>
    <row r="35" spans="3:10" x14ac:dyDescent="0.25">
      <c r="C35" s="82">
        <v>7.8290536023699654E-3</v>
      </c>
      <c r="D35" s="82">
        <v>8.87144942793772E-3</v>
      </c>
      <c r="E35" s="82">
        <v>9.5552115204830222E-3</v>
      </c>
      <c r="F35" s="82">
        <v>1.0012575991413013E-2</v>
      </c>
      <c r="G35" s="82">
        <v>1.0356064096093459E-2</v>
      </c>
      <c r="H35" s="82">
        <v>1.060917208924941E-2</v>
      </c>
      <c r="I35" s="82">
        <v>1.0861876473357304E-2</v>
      </c>
      <c r="J35" s="82">
        <v>1.112533463138737E-2</v>
      </c>
    </row>
    <row r="36" spans="3:10" x14ac:dyDescent="0.25">
      <c r="C36" s="82">
        <v>1.6841437162590202E-2</v>
      </c>
      <c r="D36" s="82">
        <v>2.2404691118454053E-2</v>
      </c>
      <c r="E36" s="82">
        <v>2.6678100578341513E-2</v>
      </c>
      <c r="F36" s="82">
        <v>2.9814707399697844E-2</v>
      </c>
      <c r="G36" s="82">
        <v>3.2218133577924635E-2</v>
      </c>
      <c r="H36" s="82">
        <v>3.406943928673966E-2</v>
      </c>
      <c r="I36" s="82">
        <v>3.5703411957744194E-2</v>
      </c>
      <c r="J36" s="82">
        <v>3.7130774183232108E-2</v>
      </c>
    </row>
    <row r="37" spans="3:10" x14ac:dyDescent="0.25">
      <c r="C37" s="82">
        <v>2.0336935538933388E-3</v>
      </c>
      <c r="D37" s="82">
        <v>3.3066528500835515E-3</v>
      </c>
      <c r="E37" s="82">
        <v>4.6851968484045055E-3</v>
      </c>
      <c r="F37" s="82">
        <v>6.0211718499927434E-3</v>
      </c>
      <c r="G37" s="82">
        <v>7.2278879851100141E-3</v>
      </c>
      <c r="H37" s="82">
        <v>8.2384949047269555E-3</v>
      </c>
      <c r="I37" s="82">
        <v>9.0939634535679003E-3</v>
      </c>
      <c r="J37" s="82">
        <v>9.8136899141835904E-3</v>
      </c>
    </row>
    <row r="38" spans="3:10" x14ac:dyDescent="0.25">
      <c r="C38" s="82">
        <v>1.1924077944741441E-2</v>
      </c>
      <c r="D38" s="82">
        <v>1.5720870923616417E-2</v>
      </c>
      <c r="E38" s="82">
        <v>1.9002817799858598E-2</v>
      </c>
      <c r="F38" s="82">
        <v>2.1789400032023776E-2</v>
      </c>
      <c r="G38" s="82">
        <v>2.4226670812928786E-2</v>
      </c>
      <c r="H38" s="82">
        <v>2.6335352447870917E-2</v>
      </c>
      <c r="I38" s="82">
        <v>2.8315040167667085E-2</v>
      </c>
      <c r="J38" s="82">
        <v>3.0169652869621262E-2</v>
      </c>
    </row>
    <row r="39" spans="3:10" x14ac:dyDescent="0.25">
      <c r="C39" s="82">
        <v>4.1832593861007746E-3</v>
      </c>
      <c r="D39" s="82">
        <v>6.6165704764599292E-3</v>
      </c>
      <c r="E39" s="82">
        <v>9.093589577293535E-3</v>
      </c>
      <c r="F39" s="82">
        <v>1.140868489379002E-2</v>
      </c>
      <c r="G39" s="82">
        <v>1.3501284871532905E-2</v>
      </c>
      <c r="H39" s="82">
        <v>1.5314070641343812E-2</v>
      </c>
      <c r="I39" s="82">
        <v>1.6937418263227332E-2</v>
      </c>
      <c r="J39" s="82">
        <v>1.8377984601487093E-2</v>
      </c>
    </row>
    <row r="40" spans="3:10" x14ac:dyDescent="0.25">
      <c r="C40" s="82">
        <v>8.9878287275284019E-3</v>
      </c>
      <c r="D40" s="82">
        <v>1.3285555207427465E-2</v>
      </c>
      <c r="E40" s="82">
        <v>1.7203248542684971E-2</v>
      </c>
      <c r="F40" s="82">
        <v>2.0538206616208927E-2</v>
      </c>
      <c r="G40" s="82">
        <v>2.3368759394396595E-2</v>
      </c>
      <c r="H40" s="82">
        <v>2.5726745009870548E-2</v>
      </c>
      <c r="I40" s="82">
        <v>2.7830422725646394E-2</v>
      </c>
      <c r="J40" s="82">
        <v>2.9697392379555779E-2</v>
      </c>
    </row>
    <row r="41" spans="3:10" x14ac:dyDescent="0.25">
      <c r="C41" s="82">
        <v>9.9202765640762341E-3</v>
      </c>
      <c r="D41" s="82">
        <v>1.3690728765787315E-2</v>
      </c>
      <c r="E41" s="82">
        <v>1.6678952670679655E-2</v>
      </c>
      <c r="F41" s="82">
        <v>1.8766609946662988E-2</v>
      </c>
      <c r="G41" s="82">
        <v>2.0075333066399158E-2</v>
      </c>
      <c r="H41" s="82">
        <v>2.0677632840753857E-2</v>
      </c>
      <c r="I41" s="82">
        <v>2.0810819649345384E-2</v>
      </c>
      <c r="J41" s="82">
        <v>2.0563370395449743E-2</v>
      </c>
    </row>
    <row r="42" spans="3:10" x14ac:dyDescent="0.25">
      <c r="C42" s="82">
        <v>1.3211441212393394E-2</v>
      </c>
      <c r="D42" s="82">
        <v>1.6580600373805942E-2</v>
      </c>
      <c r="E42" s="82">
        <v>1.9093488054829529E-2</v>
      </c>
      <c r="F42" s="82">
        <v>2.0909909995050113E-2</v>
      </c>
      <c r="G42" s="82">
        <v>2.2279486098148789E-2</v>
      </c>
      <c r="H42" s="82">
        <v>2.3293139043453908E-2</v>
      </c>
      <c r="I42" s="82">
        <v>2.4172550334650218E-2</v>
      </c>
      <c r="J42" s="82">
        <v>2.4943256853629026E-2</v>
      </c>
    </row>
    <row r="43" spans="3:10" x14ac:dyDescent="0.25">
      <c r="C43" s="82">
        <v>1.0188199406739176E-2</v>
      </c>
      <c r="D43" s="82">
        <v>1.4175166667476591E-2</v>
      </c>
      <c r="E43" s="82">
        <v>1.7758606011521443E-2</v>
      </c>
      <c r="F43" s="82">
        <v>2.0861267781155542E-2</v>
      </c>
      <c r="G43" s="82">
        <v>2.3587207082311098E-2</v>
      </c>
      <c r="H43" s="82">
        <v>2.594294613672702E-2</v>
      </c>
      <c r="I43" s="82">
        <v>2.8107414430893783E-2</v>
      </c>
      <c r="J43" s="82">
        <v>3.0053157144290091E-2</v>
      </c>
    </row>
    <row r="44" spans="3:10" x14ac:dyDescent="0.25">
      <c r="C44" s="82">
        <v>1.1177707317822798E-2</v>
      </c>
      <c r="D44" s="82">
        <v>1.5691345338436202E-2</v>
      </c>
      <c r="E44" s="82">
        <v>1.9071680522571906E-2</v>
      </c>
      <c r="F44" s="82">
        <v>2.1363508158558652E-2</v>
      </c>
      <c r="G44" s="82">
        <v>2.293783988386244E-2</v>
      </c>
      <c r="H44" s="82">
        <v>2.4025094868320062E-2</v>
      </c>
      <c r="I44" s="82">
        <v>2.4940263110877509E-2</v>
      </c>
      <c r="J44" s="82">
        <v>2.5746456964952317E-2</v>
      </c>
    </row>
    <row r="45" spans="3:10" x14ac:dyDescent="0.25">
      <c r="C45" s="82">
        <v>1.7433237076003159E-2</v>
      </c>
      <c r="D45" s="82">
        <v>2.2054964636930168E-2</v>
      </c>
      <c r="E45" s="82">
        <v>2.5521206506269652E-2</v>
      </c>
      <c r="F45" s="82">
        <v>2.7982792000669721E-2</v>
      </c>
      <c r="G45" s="82">
        <v>2.9711546469980223E-2</v>
      </c>
      <c r="H45" s="82">
        <v>3.0768665499221946E-2</v>
      </c>
      <c r="I45" s="82">
        <v>3.1394257102001236E-2</v>
      </c>
      <c r="J45" s="82">
        <v>3.1579290410055479E-2</v>
      </c>
    </row>
    <row r="46" spans="3:10" x14ac:dyDescent="0.25">
      <c r="C46" s="82">
        <v>2.1346355048520334E-2</v>
      </c>
      <c r="D46" s="82">
        <v>2.3182511126648077E-2</v>
      </c>
      <c r="E46" s="82">
        <v>2.3952685542045524E-2</v>
      </c>
      <c r="F46" s="82">
        <v>2.4120317490360837E-2</v>
      </c>
      <c r="G46" s="82">
        <v>2.4005384059695056E-2</v>
      </c>
      <c r="H46" s="82">
        <v>2.3660810899584214E-2</v>
      </c>
      <c r="I46" s="82">
        <v>2.3264687038200293E-2</v>
      </c>
      <c r="J46" s="82">
        <v>2.2806156338764341E-2</v>
      </c>
    </row>
    <row r="47" spans="3:10" x14ac:dyDescent="0.25">
      <c r="C47" s="82">
        <v>1.9499505045630467E-3</v>
      </c>
      <c r="D47" s="82">
        <v>4.0903982050553046E-3</v>
      </c>
      <c r="E47" s="82">
        <v>6.73289163098067E-3</v>
      </c>
      <c r="F47" s="82">
        <v>9.4543386762425113E-3</v>
      </c>
      <c r="G47" s="82">
        <v>1.1982377712513025E-2</v>
      </c>
      <c r="H47" s="82">
        <v>1.4145068199166645E-2</v>
      </c>
      <c r="I47" s="82">
        <v>1.5975862480790585E-2</v>
      </c>
      <c r="J47" s="82">
        <v>1.7466422525173594E-2</v>
      </c>
    </row>
    <row r="48" spans="3:10" x14ac:dyDescent="0.25">
      <c r="C48" s="82">
        <v>3.9915954385245304E-2</v>
      </c>
      <c r="D48" s="82">
        <v>4.0725163873734059E-2</v>
      </c>
      <c r="E48" s="82">
        <v>3.9969901798382647E-2</v>
      </c>
      <c r="F48" s="82">
        <v>3.8760114863184147E-2</v>
      </c>
      <c r="G48" s="82">
        <v>3.7682581895889959E-2</v>
      </c>
      <c r="H48" s="82">
        <v>3.6772164168424833E-2</v>
      </c>
      <c r="I48" s="82">
        <v>3.6212714975430209E-2</v>
      </c>
      <c r="J48" s="82">
        <v>3.5875548040218232E-2</v>
      </c>
    </row>
    <row r="49" spans="3:10" x14ac:dyDescent="0.25">
      <c r="C49" s="82">
        <v>4.7436647182231622E-3</v>
      </c>
      <c r="D49" s="82">
        <v>8.5873205783925932E-3</v>
      </c>
      <c r="E49" s="82">
        <v>1.279532436909552E-2</v>
      </c>
      <c r="F49" s="82">
        <v>1.6801039234086511E-2</v>
      </c>
      <c r="G49" s="82">
        <v>2.0358542215955566E-2</v>
      </c>
      <c r="H49" s="82">
        <v>2.3338961812470027E-2</v>
      </c>
      <c r="I49" s="82">
        <v>2.5894378557591344E-2</v>
      </c>
      <c r="J49" s="82">
        <v>2.8061999539509198E-2</v>
      </c>
    </row>
    <row r="50" spans="3:10" x14ac:dyDescent="0.25">
      <c r="C50" s="82">
        <v>2.7220757365921571E-3</v>
      </c>
      <c r="D50" s="82">
        <v>5.1638185770765304E-3</v>
      </c>
      <c r="E50" s="82">
        <v>7.9817244801896319E-3</v>
      </c>
      <c r="F50" s="82">
        <v>1.0820162193711548E-2</v>
      </c>
      <c r="G50" s="82">
        <v>1.35197533236543E-2</v>
      </c>
      <c r="H50" s="82">
        <v>1.5997716104382997E-2</v>
      </c>
      <c r="I50" s="82">
        <v>1.8359908131979626E-2</v>
      </c>
      <c r="J50" s="82">
        <v>2.0632871933715744E-2</v>
      </c>
    </row>
    <row r="51" spans="3:10" x14ac:dyDescent="0.25">
      <c r="C51" s="82">
        <v>4.4631253052474847E-2</v>
      </c>
      <c r="D51" s="82">
        <v>5.2160895090702847E-2</v>
      </c>
      <c r="E51" s="82">
        <v>5.5767423083181875E-2</v>
      </c>
      <c r="F51" s="82">
        <v>5.7039221272439253E-2</v>
      </c>
      <c r="G51" s="82">
        <v>5.7278710053595375E-2</v>
      </c>
      <c r="H51" s="82">
        <v>5.690925197599541E-2</v>
      </c>
      <c r="I51" s="82">
        <v>5.6426220969497669E-2</v>
      </c>
      <c r="J51" s="82">
        <v>5.5727343796434931E-2</v>
      </c>
    </row>
    <row r="52" spans="3:10" x14ac:dyDescent="0.25">
      <c r="C52" s="82">
        <v>2.2298122371568814E-2</v>
      </c>
      <c r="D52" s="82">
        <v>2.8272758162282977E-2</v>
      </c>
      <c r="E52" s="82">
        <v>3.274633146356714E-2</v>
      </c>
      <c r="F52" s="82">
        <v>3.5970792523511298E-2</v>
      </c>
      <c r="G52" s="82">
        <v>3.8331236353752622E-2</v>
      </c>
      <c r="H52" s="82">
        <v>3.9906686744484943E-2</v>
      </c>
      <c r="I52" s="82">
        <v>4.0979383500102357E-2</v>
      </c>
      <c r="J52" s="82">
        <v>4.1492918056526183E-2</v>
      </c>
    </row>
    <row r="53" spans="3:10" x14ac:dyDescent="0.25">
      <c r="C53" s="82">
        <v>4.084661479593305E-3</v>
      </c>
      <c r="D53" s="82">
        <v>6.0585668878144205E-3</v>
      </c>
      <c r="E53" s="82">
        <v>7.8282854174149177E-3</v>
      </c>
      <c r="F53" s="82">
        <v>9.250960364393105E-3</v>
      </c>
      <c r="G53" s="82">
        <v>1.0321001333645422E-2</v>
      </c>
      <c r="H53" s="82">
        <v>1.1035480804364131E-2</v>
      </c>
      <c r="I53" s="82">
        <v>1.1498788451842362E-2</v>
      </c>
      <c r="J53" s="82">
        <v>1.175123026585314E-2</v>
      </c>
    </row>
    <row r="54" spans="3:10" x14ac:dyDescent="0.25">
      <c r="C54" s="82">
        <v>8.7944181641976295E-3</v>
      </c>
      <c r="D54" s="82">
        <v>1.3015702095297154E-2</v>
      </c>
      <c r="E54" s="82">
        <v>1.6619021800489815E-2</v>
      </c>
      <c r="F54" s="82">
        <v>1.935777833912174E-2</v>
      </c>
      <c r="G54" s="82">
        <v>2.1334446743445465E-2</v>
      </c>
      <c r="H54" s="82">
        <v>2.2641200511301366E-2</v>
      </c>
      <c r="I54" s="82">
        <v>2.3542079905160319E-2</v>
      </c>
      <c r="J54" s="82">
        <v>2.4117900829793634E-2</v>
      </c>
    </row>
    <row r="55" spans="3:10" x14ac:dyDescent="0.25">
      <c r="C55" s="82">
        <v>1.2555705839386134E-2</v>
      </c>
      <c r="D55" s="82">
        <v>1.7122476567508611E-2</v>
      </c>
      <c r="E55" s="82">
        <v>2.0600375115168167E-2</v>
      </c>
      <c r="F55" s="82">
        <v>2.2976070610293404E-2</v>
      </c>
      <c r="G55" s="82">
        <v>2.4510560843828924E-2</v>
      </c>
      <c r="H55" s="82">
        <v>2.5342555767364383E-2</v>
      </c>
      <c r="I55" s="82">
        <v>2.5751681547627778E-2</v>
      </c>
      <c r="J55" s="82">
        <v>2.5792243606712256E-2</v>
      </c>
    </row>
    <row r="56" spans="3:10" x14ac:dyDescent="0.25">
      <c r="C56" s="82">
        <v>4.5569968913788748E-2</v>
      </c>
      <c r="D56" s="82">
        <v>3.8630669204877836E-2</v>
      </c>
      <c r="E56" s="82">
        <v>3.3415024622893148E-2</v>
      </c>
      <c r="F56" s="82">
        <v>2.9537749825839458E-2</v>
      </c>
      <c r="G56" s="82">
        <v>2.6634715539763747E-2</v>
      </c>
      <c r="H56" s="82">
        <v>2.4291721319620884E-2</v>
      </c>
      <c r="I56" s="82">
        <v>2.2417855621460207E-2</v>
      </c>
      <c r="J56" s="82">
        <v>2.0832877654660888E-2</v>
      </c>
    </row>
    <row r="57" spans="3:10" x14ac:dyDescent="0.25">
      <c r="C57" s="82">
        <v>3.0315276075871915E-2</v>
      </c>
      <c r="D57" s="82">
        <v>3.1493935185089708E-2</v>
      </c>
      <c r="E57" s="82">
        <v>3.1629522838731043E-2</v>
      </c>
      <c r="F57" s="82">
        <v>3.135879599892108E-2</v>
      </c>
      <c r="G57" s="82">
        <v>3.1052509003164544E-2</v>
      </c>
      <c r="H57" s="82">
        <v>3.0719309440150708E-2</v>
      </c>
      <c r="I57" s="82">
        <v>3.0531320887704504E-2</v>
      </c>
      <c r="J57" s="82">
        <v>3.0417652319709793E-2</v>
      </c>
    </row>
    <row r="58" spans="3:10" x14ac:dyDescent="0.25">
      <c r="C58" s="82">
        <v>1.3150917428977798E-2</v>
      </c>
      <c r="D58" s="82">
        <v>1.9273384550519395E-2</v>
      </c>
      <c r="E58" s="82">
        <v>2.4772879382923566E-2</v>
      </c>
      <c r="F58" s="82">
        <v>2.9285784581154804E-2</v>
      </c>
      <c r="G58" s="82">
        <v>3.2851614962897645E-2</v>
      </c>
      <c r="H58" s="82">
        <v>3.5471788365119467E-2</v>
      </c>
      <c r="I58" s="82">
        <v>3.7436938808293949E-2</v>
      </c>
      <c r="J58" s="82">
        <v>3.8781096339013582E-2</v>
      </c>
    </row>
    <row r="59" spans="3:10" x14ac:dyDescent="0.25">
      <c r="C59" s="82">
        <v>5.3643303514007475E-3</v>
      </c>
      <c r="D59" s="82">
        <v>8.0737850150414958E-3</v>
      </c>
      <c r="E59" s="82">
        <v>1.0640039186364861E-2</v>
      </c>
      <c r="F59" s="82">
        <v>1.290865693910555E-2</v>
      </c>
      <c r="G59" s="82">
        <v>1.4885579069522616E-2</v>
      </c>
      <c r="H59" s="82">
        <v>1.6547487016740858E-2</v>
      </c>
      <c r="I59" s="82">
        <v>1.7999465477359828E-2</v>
      </c>
      <c r="J59" s="82">
        <v>1.9231473958838261E-2</v>
      </c>
    </row>
    <row r="60" spans="3:10" x14ac:dyDescent="0.25">
      <c r="C60" s="82">
        <v>2.2088936961508772E-2</v>
      </c>
      <c r="D60" s="82">
        <v>2.7767808387688813E-2</v>
      </c>
      <c r="E60" s="82">
        <v>3.1091442538009988E-2</v>
      </c>
      <c r="F60" s="82">
        <v>3.270903648619209E-2</v>
      </c>
      <c r="G60" s="82">
        <v>3.3404007146238437E-2</v>
      </c>
      <c r="H60" s="82">
        <v>3.3547481985741326E-2</v>
      </c>
      <c r="I60" s="82">
        <v>3.3559115322771116E-2</v>
      </c>
      <c r="J60" s="82">
        <v>3.3489518919633393E-2</v>
      </c>
    </row>
    <row r="61" spans="3:10" x14ac:dyDescent="0.25">
      <c r="C61" s="82">
        <v>7.1134662107394074E-3</v>
      </c>
      <c r="D61" s="82">
        <v>1.0677638840620906E-2</v>
      </c>
      <c r="E61" s="82">
        <v>1.3903654953895667E-2</v>
      </c>
      <c r="F61" s="82">
        <v>1.6506733489466779E-2</v>
      </c>
      <c r="G61" s="82">
        <v>1.845723649793354E-2</v>
      </c>
      <c r="H61" s="82">
        <v>1.9733165155583716E-2</v>
      </c>
      <c r="I61" s="82">
        <v>2.0499621327107437E-2</v>
      </c>
      <c r="J61" s="82">
        <v>2.0800450289955193E-2</v>
      </c>
    </row>
    <row r="62" spans="3:10" x14ac:dyDescent="0.25">
      <c r="C62" s="82">
        <v>1.676581828740294E-2</v>
      </c>
      <c r="D62" s="82">
        <v>2.3315354100517077E-2</v>
      </c>
      <c r="E62" s="82">
        <v>2.894957802484692E-2</v>
      </c>
      <c r="F62" s="82">
        <v>3.3518866345836583E-2</v>
      </c>
      <c r="G62" s="82">
        <v>3.7199477096589516E-2</v>
      </c>
      <c r="H62" s="82">
        <v>4.0014253050071849E-2</v>
      </c>
      <c r="I62" s="82">
        <v>4.2253072253600685E-2</v>
      </c>
      <c r="J62" s="82">
        <v>4.3891597661651828E-2</v>
      </c>
    </row>
    <row r="63" spans="3:10" x14ac:dyDescent="0.25">
      <c r="C63" s="82">
        <v>6.8053249013551691E-3</v>
      </c>
      <c r="D63" s="82">
        <v>1.1156693628055587E-2</v>
      </c>
      <c r="E63" s="82">
        <v>1.5189931442350804E-2</v>
      </c>
      <c r="F63" s="82">
        <v>1.8433139355975663E-2</v>
      </c>
      <c r="G63" s="82">
        <v>2.0876863802323346E-2</v>
      </c>
      <c r="H63" s="82">
        <v>2.2588001507561146E-2</v>
      </c>
      <c r="I63" s="82">
        <v>2.3835024318583413E-2</v>
      </c>
      <c r="J63" s="82">
        <v>2.4711514685160273E-2</v>
      </c>
    </row>
    <row r="64" spans="3:10" x14ac:dyDescent="0.25">
      <c r="C64" s="82">
        <v>7.9658856653176506E-3</v>
      </c>
      <c r="D64" s="82">
        <v>1.281612252463649E-2</v>
      </c>
      <c r="E64" s="82">
        <v>1.7335063395035825E-2</v>
      </c>
      <c r="F64" s="82">
        <v>2.1043090919662149E-2</v>
      </c>
      <c r="G64" s="82">
        <v>2.3922972230183418E-2</v>
      </c>
      <c r="H64" s="82">
        <v>2.6017458783659572E-2</v>
      </c>
      <c r="I64" s="82">
        <v>2.7600745505758317E-2</v>
      </c>
      <c r="J64" s="82">
        <v>2.8755092867183696E-2</v>
      </c>
    </row>
    <row r="65" spans="3:10" x14ac:dyDescent="0.25">
      <c r="C65" s="82">
        <v>1.3244012631727604E-2</v>
      </c>
      <c r="D65" s="82">
        <v>1.7076364255057225E-2</v>
      </c>
      <c r="E65" s="82">
        <v>2.0244813430642588E-2</v>
      </c>
      <c r="F65" s="82">
        <v>2.2791465036737332E-2</v>
      </c>
      <c r="G65" s="82">
        <v>2.4884281792224572E-2</v>
      </c>
      <c r="H65" s="82">
        <v>2.6556686268896502E-2</v>
      </c>
      <c r="I65" s="82">
        <v>2.8015902199600966E-2</v>
      </c>
      <c r="J65" s="82">
        <v>2.9256515983400535E-2</v>
      </c>
    </row>
    <row r="66" spans="3:10" x14ac:dyDescent="0.25">
      <c r="C66" s="82">
        <v>1.2891455852592895E-2</v>
      </c>
      <c r="D66" s="82">
        <v>1.7262224626195206E-2</v>
      </c>
      <c r="E66" s="82">
        <v>2.0518159633351379E-2</v>
      </c>
      <c r="F66" s="82">
        <v>2.2653143340856639E-2</v>
      </c>
      <c r="G66" s="82">
        <v>2.3895143903887618E-2</v>
      </c>
      <c r="H66" s="82">
        <v>2.4352861586269724E-2</v>
      </c>
      <c r="I66" s="82">
        <v>2.4291516156480338E-2</v>
      </c>
      <c r="J66" s="82">
        <v>2.3783243601797358E-2</v>
      </c>
    </row>
    <row r="67" spans="3:10" x14ac:dyDescent="0.25">
      <c r="C67" s="82">
        <v>2.361116451321811E-3</v>
      </c>
      <c r="D67" s="82">
        <v>4.2203691514087205E-3</v>
      </c>
      <c r="E67" s="82">
        <v>6.2391490162966084E-3</v>
      </c>
      <c r="F67" s="82">
        <v>8.1398233157474378E-3</v>
      </c>
      <c r="G67" s="82">
        <v>9.798696929763321E-3</v>
      </c>
      <c r="H67" s="82">
        <v>1.115568549558746E-2</v>
      </c>
      <c r="I67" s="82">
        <v>1.2297281947450646E-2</v>
      </c>
      <c r="J67" s="82">
        <v>1.3266509165019823E-2</v>
      </c>
    </row>
    <row r="68" spans="3:10" x14ac:dyDescent="0.25">
      <c r="C68" s="82">
        <v>2.3891028881820012E-3</v>
      </c>
      <c r="D68" s="82">
        <v>4.8262835972855507E-3</v>
      </c>
      <c r="E68" s="82">
        <v>7.7725119169665445E-3</v>
      </c>
      <c r="F68" s="82">
        <v>1.0767737861194561E-2</v>
      </c>
      <c r="G68" s="82">
        <v>1.3509637674869656E-2</v>
      </c>
      <c r="H68" s="82">
        <v>1.5793451964188601E-2</v>
      </c>
      <c r="I68" s="82">
        <v>1.7642638055870068E-2</v>
      </c>
      <c r="J68" s="82">
        <v>1.904174523422102E-2</v>
      </c>
    </row>
    <row r="69" spans="3:10" x14ac:dyDescent="0.25">
      <c r="C69" s="82">
        <v>2.4869003901294432E-2</v>
      </c>
      <c r="D69" s="82">
        <v>2.6604346063358205E-2</v>
      </c>
      <c r="E69" s="82">
        <v>2.7596411429730384E-2</v>
      </c>
      <c r="F69" s="82">
        <v>2.8294915476532911E-2</v>
      </c>
      <c r="G69" s="82">
        <v>2.8993829896623309E-2</v>
      </c>
      <c r="H69" s="82">
        <v>2.9696654262026442E-2</v>
      </c>
      <c r="I69" s="82">
        <v>3.0573306693168968E-2</v>
      </c>
      <c r="J69" s="82">
        <v>3.1556517831057035E-2</v>
      </c>
    </row>
    <row r="70" spans="3:10" x14ac:dyDescent="0.25">
      <c r="C70" s="82">
        <v>1.7835070607808555E-2</v>
      </c>
      <c r="D70" s="82">
        <v>1.757829650940072E-2</v>
      </c>
      <c r="E70" s="82">
        <v>1.7437987175611656E-2</v>
      </c>
      <c r="F70" s="82">
        <v>1.7471743551015162E-2</v>
      </c>
      <c r="G70" s="82">
        <v>1.7691467717380754E-2</v>
      </c>
      <c r="H70" s="82">
        <v>1.7993318925332728E-2</v>
      </c>
      <c r="I70" s="82">
        <v>1.842302922446977E-2</v>
      </c>
      <c r="J70" s="82">
        <v>1.8915499973055461E-2</v>
      </c>
    </row>
    <row r="71" spans="3:10" x14ac:dyDescent="0.25">
      <c r="C71" s="82">
        <v>1.8675572125544465E-2</v>
      </c>
      <c r="D71" s="82">
        <v>2.1635849426888749E-2</v>
      </c>
      <c r="E71" s="82">
        <v>2.3546662543427084E-2</v>
      </c>
      <c r="F71" s="82">
        <v>2.4778588916342745E-2</v>
      </c>
      <c r="G71" s="82">
        <v>2.564949556617635E-2</v>
      </c>
      <c r="H71" s="82">
        <v>2.6225106411467206E-2</v>
      </c>
      <c r="I71" s="82">
        <v>2.6706377699152305E-2</v>
      </c>
      <c r="J71" s="82">
        <v>2.7080380583397616E-2</v>
      </c>
    </row>
    <row r="72" spans="3:10" x14ac:dyDescent="0.25">
      <c r="C72" s="82">
        <v>4.950153110044906E-3</v>
      </c>
      <c r="D72" s="82">
        <v>7.8191760582744692E-3</v>
      </c>
      <c r="E72" s="82">
        <v>1.0532916304252295E-2</v>
      </c>
      <c r="F72" s="82">
        <v>1.2858142661469302E-2</v>
      </c>
      <c r="G72" s="82">
        <v>1.4809683046478507E-2</v>
      </c>
      <c r="H72" s="82">
        <v>1.6426682246133566E-2</v>
      </c>
      <c r="I72" s="82">
        <v>1.7895765921818827E-2</v>
      </c>
      <c r="J72" s="82">
        <v>1.9291323486074007E-2</v>
      </c>
    </row>
    <row r="73" spans="3:10" x14ac:dyDescent="0.25">
      <c r="C73" s="82">
        <v>4.2855563369161905E-3</v>
      </c>
      <c r="D73" s="82">
        <v>7.410212682276803E-3</v>
      </c>
      <c r="E73" s="82">
        <v>1.0731867194545965E-2</v>
      </c>
      <c r="F73" s="82">
        <v>1.3820830610616933E-2</v>
      </c>
      <c r="G73" s="82">
        <v>1.6478247537582404E-2</v>
      </c>
      <c r="H73" s="82">
        <v>1.8573667516869789E-2</v>
      </c>
      <c r="I73" s="82">
        <v>2.0194643547057387E-2</v>
      </c>
      <c r="J73" s="82">
        <v>2.1341350493629549E-2</v>
      </c>
    </row>
    <row r="74" spans="3:10" x14ac:dyDescent="0.25">
      <c r="C74" s="82">
        <v>1.0421822657763122E-2</v>
      </c>
      <c r="D74" s="82">
        <v>1.2473503206582776E-2</v>
      </c>
      <c r="E74" s="82">
        <v>1.4031161572278683E-2</v>
      </c>
      <c r="F74" s="82">
        <v>1.5235170818450199E-2</v>
      </c>
      <c r="G74" s="82">
        <v>1.6222553896040694E-2</v>
      </c>
      <c r="H74" s="82">
        <v>1.6998618425607539E-2</v>
      </c>
      <c r="I74" s="82">
        <v>1.7672763976212535E-2</v>
      </c>
      <c r="J74" s="82">
        <v>1.8228669737743508E-2</v>
      </c>
    </row>
    <row r="75" spans="3:10" x14ac:dyDescent="0.25">
      <c r="C75" s="82">
        <v>2.5794774793251596E-3</v>
      </c>
      <c r="D75" s="82">
        <v>3.9426033112435902E-3</v>
      </c>
      <c r="E75" s="82">
        <v>5.3010850585696262E-3</v>
      </c>
      <c r="F75" s="82">
        <v>6.5499339398501222E-3</v>
      </c>
      <c r="G75" s="82">
        <v>7.6622416748155786E-3</v>
      </c>
      <c r="H75" s="82">
        <v>8.613730445450973E-3</v>
      </c>
      <c r="I75" s="82">
        <v>9.4681014627253472E-3</v>
      </c>
      <c r="J75" s="82">
        <v>1.0246360775120518E-2</v>
      </c>
    </row>
    <row r="76" spans="3:10" x14ac:dyDescent="0.25">
      <c r="C76" s="82">
        <v>1.0881826010644935E-2</v>
      </c>
      <c r="D76" s="82">
        <v>1.4419855951423598E-2</v>
      </c>
      <c r="E76" s="82">
        <v>1.7213435640149245E-2</v>
      </c>
      <c r="F76" s="82">
        <v>1.9245312281757063E-2</v>
      </c>
      <c r="G76" s="82">
        <v>2.0671267620087773E-2</v>
      </c>
      <c r="H76" s="82">
        <v>2.1558574857201147E-2</v>
      </c>
      <c r="I76" s="82">
        <v>2.212506737438908E-2</v>
      </c>
      <c r="J76" s="82">
        <v>2.2420390696522633E-2</v>
      </c>
    </row>
    <row r="77" spans="3:10" x14ac:dyDescent="0.25">
      <c r="C77" s="82">
        <v>3.1841569142517958E-3</v>
      </c>
      <c r="D77" s="82">
        <v>5.744374482635835E-3</v>
      </c>
      <c r="E77" s="82">
        <v>8.4399782342080842E-3</v>
      </c>
      <c r="F77" s="82">
        <v>1.0851623577332603E-2</v>
      </c>
      <c r="G77" s="82">
        <v>1.2805106847404777E-2</v>
      </c>
      <c r="H77" s="82">
        <v>1.4220828341203438E-2</v>
      </c>
      <c r="I77" s="82">
        <v>1.5202372779181527E-2</v>
      </c>
      <c r="J77" s="82">
        <v>1.5788387375861187E-2</v>
      </c>
    </row>
    <row r="78" spans="3:10" x14ac:dyDescent="0.25">
      <c r="C78" s="82">
        <v>1.9406661457236195E-3</v>
      </c>
      <c r="D78" s="82">
        <v>4.6574896170154889E-3</v>
      </c>
      <c r="E78" s="82">
        <v>8.4770362276922074E-3</v>
      </c>
      <c r="F78" s="82">
        <v>1.2807685423871023E-2</v>
      </c>
      <c r="G78" s="82">
        <v>1.7079362118600217E-2</v>
      </c>
      <c r="H78" s="82">
        <v>2.0823113918561845E-2</v>
      </c>
      <c r="I78" s="82">
        <v>2.3912545418781132E-2</v>
      </c>
      <c r="J78" s="82">
        <v>2.6234817228923582E-2</v>
      </c>
    </row>
    <row r="79" spans="3:10" x14ac:dyDescent="0.25">
      <c r="C79" s="82">
        <v>9.7829365918483194E-3</v>
      </c>
      <c r="D79" s="82">
        <v>1.1533917102336654E-2</v>
      </c>
      <c r="E79" s="82">
        <v>1.2994765601122466E-2</v>
      </c>
      <c r="F79" s="82">
        <v>1.4256552652240729E-2</v>
      </c>
      <c r="G79" s="82">
        <v>1.5405978396642518E-2</v>
      </c>
      <c r="H79" s="82">
        <v>1.6423473381778974E-2</v>
      </c>
      <c r="I79" s="82">
        <v>1.7407490618587335E-2</v>
      </c>
      <c r="J79" s="82">
        <v>1.8349075401872819E-2</v>
      </c>
    </row>
    <row r="80" spans="3:10" x14ac:dyDescent="0.25">
      <c r="C80" s="82">
        <v>1.3499730362743307E-2</v>
      </c>
      <c r="D80" s="82">
        <v>1.798526275036624E-2</v>
      </c>
      <c r="E80" s="82">
        <v>2.1525423906662101E-2</v>
      </c>
      <c r="F80" s="82">
        <v>2.4209112908529288E-2</v>
      </c>
      <c r="G80" s="82">
        <v>2.6330189135083767E-2</v>
      </c>
      <c r="H80" s="82">
        <v>2.8026466929766913E-2</v>
      </c>
      <c r="I80" s="82">
        <v>2.9590745548315586E-2</v>
      </c>
      <c r="J80" s="82">
        <v>3.1075793355845E-2</v>
      </c>
    </row>
    <row r="81" spans="3:10" x14ac:dyDescent="0.25">
      <c r="C81" s="82">
        <v>2.0714274358971534E-2</v>
      </c>
      <c r="D81" s="82">
        <v>3.0940016818833301E-2</v>
      </c>
      <c r="E81" s="82">
        <v>3.8979041553267132E-2</v>
      </c>
      <c r="F81" s="82">
        <v>4.4113302605479132E-2</v>
      </c>
      <c r="G81" s="82">
        <v>4.6691160791922634E-2</v>
      </c>
      <c r="H81" s="82">
        <v>4.7108472281964776E-2</v>
      </c>
      <c r="I81" s="82">
        <v>4.6113383915195164E-2</v>
      </c>
      <c r="J81" s="82">
        <v>4.4035330440546284E-2</v>
      </c>
    </row>
    <row r="82" spans="3:10" x14ac:dyDescent="0.25">
      <c r="C82" s="82">
        <v>1.0695419566866237E-2</v>
      </c>
      <c r="D82" s="82">
        <v>1.4108947590011205E-2</v>
      </c>
      <c r="E82" s="82">
        <v>1.6419832895244221E-2</v>
      </c>
      <c r="F82" s="82">
        <v>1.7743019287604841E-2</v>
      </c>
      <c r="G82" s="82">
        <v>1.8395797087270429E-2</v>
      </c>
      <c r="H82" s="82">
        <v>1.8569561205296098E-2</v>
      </c>
      <c r="I82" s="82">
        <v>1.8531033458437724E-2</v>
      </c>
      <c r="J82" s="82">
        <v>1.8359066535829478E-2</v>
      </c>
    </row>
    <row r="83" spans="3:10" x14ac:dyDescent="0.25">
      <c r="C83" s="82">
        <v>4.1075488401847316E-3</v>
      </c>
      <c r="D83" s="82">
        <v>6.1629539353921375E-3</v>
      </c>
      <c r="E83" s="82">
        <v>8.1515861406952252E-3</v>
      </c>
      <c r="F83" s="82">
        <v>9.924825807150631E-3</v>
      </c>
      <c r="G83" s="82">
        <v>1.144939082936355E-2</v>
      </c>
      <c r="H83" s="82">
        <v>1.2686724211568466E-2</v>
      </c>
      <c r="I83" s="82">
        <v>1.3720058568588461E-2</v>
      </c>
      <c r="J83" s="82">
        <v>1.4562730421969372E-2</v>
      </c>
    </row>
    <row r="84" spans="3:10" x14ac:dyDescent="0.25">
      <c r="C84" s="82">
        <v>1.9784106318119598E-3</v>
      </c>
      <c r="D84" s="82">
        <v>3.2389404718958016E-3</v>
      </c>
      <c r="E84" s="82">
        <v>4.4968445311932828E-3</v>
      </c>
      <c r="F84" s="82">
        <v>5.6001945663467579E-3</v>
      </c>
      <c r="G84" s="82">
        <v>6.5017528564996659E-3</v>
      </c>
      <c r="H84" s="82">
        <v>7.1844468893827451E-3</v>
      </c>
      <c r="I84" s="82">
        <v>7.7170426144675909E-3</v>
      </c>
      <c r="J84" s="82">
        <v>8.1333151649412641E-3</v>
      </c>
    </row>
    <row r="85" spans="3:10" x14ac:dyDescent="0.25">
      <c r="C85" s="82">
        <v>6.3656902921050288E-3</v>
      </c>
      <c r="D85" s="82">
        <v>9.9275774109112633E-3</v>
      </c>
      <c r="E85" s="82">
        <v>1.3282226234451156E-2</v>
      </c>
      <c r="F85" s="82">
        <v>1.6079859320367509E-2</v>
      </c>
      <c r="G85" s="82">
        <v>1.8241985293766264E-2</v>
      </c>
      <c r="H85" s="82">
        <v>1.9724711531561794E-2</v>
      </c>
      <c r="I85" s="82">
        <v>2.0688848482711155E-2</v>
      </c>
      <c r="J85" s="82">
        <v>2.118579321494736E-2</v>
      </c>
    </row>
    <row r="86" spans="3:10" x14ac:dyDescent="0.25">
      <c r="C86" s="82">
        <v>1.6266210312519784E-2</v>
      </c>
      <c r="D86" s="82">
        <v>1.9736070993001793E-2</v>
      </c>
      <c r="E86" s="82">
        <v>2.2367721033053008E-2</v>
      </c>
      <c r="F86" s="82">
        <v>2.4298297257444316E-2</v>
      </c>
      <c r="G86" s="82">
        <v>2.5730289128333389E-2</v>
      </c>
      <c r="H86" s="82">
        <v>2.6699535107085854E-2</v>
      </c>
      <c r="I86" s="82">
        <v>2.7418889897991711E-2</v>
      </c>
      <c r="J86" s="82">
        <v>2.789466051589129E-2</v>
      </c>
    </row>
    <row r="87" spans="3:10" x14ac:dyDescent="0.25">
      <c r="C87" s="82">
        <v>6.8529356460483278E-3</v>
      </c>
      <c r="D87" s="82">
        <v>1.0261418475715956E-2</v>
      </c>
      <c r="E87" s="82">
        <v>1.3388573214111089E-2</v>
      </c>
      <c r="F87" s="82">
        <v>1.6003903991253735E-2</v>
      </c>
      <c r="G87" s="82">
        <v>1.8120260367820631E-2</v>
      </c>
      <c r="H87" s="82">
        <v>1.9747254723034968E-2</v>
      </c>
      <c r="I87" s="82">
        <v>2.1062876521731215E-2</v>
      </c>
      <c r="J87" s="82">
        <v>2.2104539455812533E-2</v>
      </c>
    </row>
    <row r="88" spans="3:10" x14ac:dyDescent="0.25">
      <c r="C88" s="82">
        <v>3.7544061421523993E-2</v>
      </c>
      <c r="D88" s="82">
        <v>4.1083498274282301E-2</v>
      </c>
      <c r="E88" s="82">
        <v>4.2224634516133376E-2</v>
      </c>
      <c r="F88" s="82">
        <v>4.2171915896060404E-2</v>
      </c>
      <c r="G88" s="82">
        <v>4.1729866239591767E-2</v>
      </c>
      <c r="H88" s="82">
        <v>4.1078054127811361E-2</v>
      </c>
      <c r="I88" s="82">
        <v>4.0505335535602635E-2</v>
      </c>
      <c r="J88" s="82">
        <v>3.9908619988088673E-2</v>
      </c>
    </row>
    <row r="89" spans="3:10" x14ac:dyDescent="0.25">
      <c r="C89" s="82">
        <v>5.0045163959717004E-3</v>
      </c>
      <c r="D89" s="82">
        <v>7.4903082706798E-3</v>
      </c>
      <c r="E89" s="82">
        <v>9.7347555591296743E-3</v>
      </c>
      <c r="F89" s="82">
        <v>1.1571969724674962E-2</v>
      </c>
      <c r="G89" s="82">
        <v>1.3009614271410886E-2</v>
      </c>
      <c r="H89" s="82">
        <v>1.40472446106492E-2</v>
      </c>
      <c r="I89" s="82">
        <v>1.4805515638103483E-2</v>
      </c>
      <c r="J89" s="82">
        <v>1.5312823790338112E-2</v>
      </c>
    </row>
    <row r="90" spans="3:10" x14ac:dyDescent="0.25">
      <c r="C90" s="82">
        <v>7.049269505385502E-3</v>
      </c>
      <c r="D90" s="82">
        <v>1.1817428514161723E-2</v>
      </c>
      <c r="E90" s="82">
        <v>1.6958378704794795E-2</v>
      </c>
      <c r="F90" s="82">
        <v>2.1890235637375795E-2</v>
      </c>
      <c r="G90" s="82">
        <v>2.6295342934171625E-2</v>
      </c>
      <c r="H90" s="82">
        <v>2.9911461772127834E-2</v>
      </c>
      <c r="I90" s="82">
        <v>3.2818786228224837E-2</v>
      </c>
      <c r="J90" s="82">
        <v>3.4971261912721957E-2</v>
      </c>
    </row>
    <row r="91" spans="3:10" x14ac:dyDescent="0.25">
      <c r="C91" s="82">
        <v>1.8783915780652288E-3</v>
      </c>
      <c r="D91" s="82">
        <v>4.0920579569721349E-3</v>
      </c>
      <c r="E91" s="82">
        <v>6.95472418389936E-3</v>
      </c>
      <c r="F91" s="82">
        <v>9.9835869953797795E-3</v>
      </c>
      <c r="G91" s="82">
        <v>1.2782640075610452E-2</v>
      </c>
      <c r="H91" s="82">
        <v>1.5060167270735765E-2</v>
      </c>
      <c r="I91" s="82">
        <v>1.6784295098994963E-2</v>
      </c>
      <c r="J91" s="82">
        <v>1.7929529076179521E-2</v>
      </c>
    </row>
    <row r="92" spans="3:10" x14ac:dyDescent="0.25">
      <c r="C92" s="82">
        <v>1.9975813696269756E-2</v>
      </c>
      <c r="D92" s="82">
        <v>2.510947303908035E-2</v>
      </c>
      <c r="E92" s="82">
        <v>2.8184925554991289E-2</v>
      </c>
      <c r="F92" s="82">
        <v>2.9720031618276976E-2</v>
      </c>
      <c r="G92" s="82">
        <v>3.037515662558667E-2</v>
      </c>
      <c r="H92" s="82">
        <v>3.047194043106843E-2</v>
      </c>
      <c r="I92" s="82">
        <v>3.0399284219712497E-2</v>
      </c>
      <c r="J92" s="82">
        <v>3.0220546466823355E-2</v>
      </c>
    </row>
    <row r="93" spans="3:10" x14ac:dyDescent="0.25">
      <c r="C93" s="82">
        <v>9.0186424621699329E-3</v>
      </c>
      <c r="D93" s="82">
        <v>1.1605208177391418E-2</v>
      </c>
      <c r="E93" s="82">
        <v>1.3927131017016894E-2</v>
      </c>
      <c r="F93" s="82">
        <v>1.598818021662457E-2</v>
      </c>
      <c r="G93" s="82">
        <v>1.7847834878615354E-2</v>
      </c>
      <c r="H93" s="82">
        <v>1.9474459013922675E-2</v>
      </c>
      <c r="I93" s="82">
        <v>2.0986666035064504E-2</v>
      </c>
      <c r="J93" s="82">
        <v>2.2381230264233262E-2</v>
      </c>
    </row>
    <row r="94" spans="3:10" x14ac:dyDescent="0.25">
      <c r="C94" s="82">
        <v>4.8765292258261487E-3</v>
      </c>
      <c r="D94" s="82">
        <v>7.7039977163659568E-3</v>
      </c>
      <c r="E94" s="82">
        <v>1.0360948141699366E-2</v>
      </c>
      <c r="F94" s="82">
        <v>1.2591249629339661E-2</v>
      </c>
      <c r="G94" s="82">
        <v>1.4372417799979083E-2</v>
      </c>
      <c r="H94" s="82">
        <v>1.5701614341373547E-2</v>
      </c>
      <c r="I94" s="82">
        <v>1.6718644147324144E-2</v>
      </c>
      <c r="J94" s="82">
        <v>1.7458115908711287E-2</v>
      </c>
    </row>
    <row r="95" spans="3:10" x14ac:dyDescent="0.25">
      <c r="C95" s="82">
        <v>9.7225511018729505E-2</v>
      </c>
      <c r="D95" s="82">
        <v>9.2790790580865853E-2</v>
      </c>
      <c r="E95" s="82">
        <v>8.6361810440405126E-2</v>
      </c>
      <c r="F95" s="82">
        <v>8.0208777045641444E-2</v>
      </c>
      <c r="G95" s="82">
        <v>7.5162937637386226E-2</v>
      </c>
      <c r="H95" s="82">
        <v>7.0936884658258911E-2</v>
      </c>
      <c r="I95" s="82">
        <v>6.76189088984991E-2</v>
      </c>
      <c r="J95" s="82">
        <v>6.4764482226352948E-2</v>
      </c>
    </row>
    <row r="96" spans="3:10" x14ac:dyDescent="0.25">
      <c r="C96" s="82">
        <v>1.0106225519034933E-2</v>
      </c>
      <c r="D96" s="82">
        <v>1.3481753037846596E-2</v>
      </c>
      <c r="E96" s="82">
        <v>1.6123619348137094E-2</v>
      </c>
      <c r="F96" s="82">
        <v>1.8049880681934749E-2</v>
      </c>
      <c r="G96" s="82">
        <v>1.9451597613927282E-2</v>
      </c>
      <c r="H96" s="82">
        <v>2.042430696638009E-2</v>
      </c>
      <c r="I96" s="82">
        <v>2.11885663269211E-2</v>
      </c>
      <c r="J96" s="82">
        <v>2.1792168383949734E-2</v>
      </c>
    </row>
    <row r="97" spans="3:10" x14ac:dyDescent="0.25">
      <c r="C97" s="82">
        <v>6.0468960718940146E-3</v>
      </c>
      <c r="D97" s="82">
        <v>8.5647433974720705E-3</v>
      </c>
      <c r="E97" s="82">
        <v>1.0817487034945908E-2</v>
      </c>
      <c r="F97" s="82">
        <v>1.2674403192165229E-2</v>
      </c>
      <c r="G97" s="82">
        <v>1.4142082050242852E-2</v>
      </c>
      <c r="H97" s="82">
        <v>1.5206983538208898E-2</v>
      </c>
      <c r="I97" s="82">
        <v>1.5995661435116292E-2</v>
      </c>
      <c r="J97" s="82">
        <v>1.6544734397192708E-2</v>
      </c>
    </row>
    <row r="98" spans="3:10" x14ac:dyDescent="0.25">
      <c r="C98" s="82">
        <v>6.4220838604898351E-3</v>
      </c>
      <c r="D98" s="82">
        <v>1.0459134564085443E-2</v>
      </c>
      <c r="E98" s="82">
        <v>1.4552805484009118E-2</v>
      </c>
      <c r="F98" s="82">
        <v>1.8319879797129141E-2</v>
      </c>
      <c r="G98" s="82">
        <v>2.1679391371734861E-2</v>
      </c>
      <c r="H98" s="82">
        <v>2.4585669397792716E-2</v>
      </c>
      <c r="I98" s="82">
        <v>2.7223745672526365E-2</v>
      </c>
      <c r="J98" s="82">
        <v>2.9618828918484243E-2</v>
      </c>
    </row>
    <row r="99" spans="3:10" x14ac:dyDescent="0.25">
      <c r="C99" s="82">
        <v>5.6919426868524384E-4</v>
      </c>
      <c r="D99" s="82">
        <v>1.386599822323761E-3</v>
      </c>
      <c r="E99" s="82">
        <v>2.5212475329871886E-3</v>
      </c>
      <c r="F99" s="82">
        <v>3.7686461232085003E-3</v>
      </c>
      <c r="G99" s="82">
        <v>4.9442424976743754E-3</v>
      </c>
      <c r="H99" s="82">
        <v>5.9151629903165109E-3</v>
      </c>
      <c r="I99" s="82">
        <v>6.665665439852613E-3</v>
      </c>
      <c r="J99" s="82">
        <v>7.1951618656189145E-3</v>
      </c>
    </row>
    <row r="100" spans="3:10" x14ac:dyDescent="0.25">
      <c r="C100" s="82">
        <v>3.8797580866206841E-2</v>
      </c>
      <c r="D100" s="82">
        <v>3.5217112810984733E-2</v>
      </c>
      <c r="E100" s="82">
        <v>3.2445071804562339E-2</v>
      </c>
      <c r="F100" s="82">
        <v>3.043657733517267E-2</v>
      </c>
      <c r="G100" s="82">
        <v>2.9071771920406664E-2</v>
      </c>
      <c r="H100" s="82">
        <v>2.8071450349848367E-2</v>
      </c>
      <c r="I100" s="82">
        <v>2.7430042225267168E-2</v>
      </c>
      <c r="J100" s="82">
        <v>2.6984302116339953E-2</v>
      </c>
    </row>
    <row r="101" spans="3:10" x14ac:dyDescent="0.25">
      <c r="C101" s="82">
        <v>1.5757414904802345E-2</v>
      </c>
      <c r="D101" s="82">
        <v>2.1251779564321577E-2</v>
      </c>
      <c r="E101" s="82">
        <v>2.5331152644489714E-2</v>
      </c>
      <c r="F101" s="82">
        <v>2.806208409607118E-2</v>
      </c>
      <c r="G101" s="82">
        <v>2.9783982630287285E-2</v>
      </c>
      <c r="H101" s="82">
        <v>3.0637076209214159E-2</v>
      </c>
      <c r="I101" s="82">
        <v>3.0913699274165336E-2</v>
      </c>
      <c r="J101" s="82">
        <v>3.0639432626211882E-2</v>
      </c>
    </row>
    <row r="102" spans="3:10" x14ac:dyDescent="0.25">
      <c r="C102" s="82">
        <v>1.1198197746884863E-2</v>
      </c>
      <c r="D102" s="82">
        <v>1.5248494039330467E-2</v>
      </c>
      <c r="E102" s="82">
        <v>1.8674095639658623E-2</v>
      </c>
      <c r="F102" s="82">
        <v>2.1428813970732357E-2</v>
      </c>
      <c r="G102" s="82">
        <v>2.3654603083425086E-2</v>
      </c>
      <c r="H102" s="82">
        <v>2.5387839601503988E-2</v>
      </c>
      <c r="I102" s="82">
        <v>2.6832921220732945E-2</v>
      </c>
      <c r="J102" s="82">
        <v>2.7992862089964345E-2</v>
      </c>
    </row>
    <row r="103" spans="3:10" x14ac:dyDescent="0.25">
      <c r="C103" s="82">
        <v>1.2846289435757214E-3</v>
      </c>
      <c r="D103" s="82">
        <v>2.7756503582753479E-3</v>
      </c>
      <c r="E103" s="82">
        <v>4.7219277415647184E-3</v>
      </c>
      <c r="F103" s="82">
        <v>6.8570908560110994E-3</v>
      </c>
      <c r="G103" s="82">
        <v>8.9824892096854111E-3</v>
      </c>
      <c r="H103" s="82">
        <v>1.0951597745195042E-2</v>
      </c>
      <c r="I103" s="82">
        <v>1.2768915578361977E-2</v>
      </c>
      <c r="J103" s="82">
        <v>1.4409695825513123E-2</v>
      </c>
    </row>
    <row r="104" spans="3:10" x14ac:dyDescent="0.25">
      <c r="C104" s="82">
        <v>3.7095168091501728E-2</v>
      </c>
      <c r="D104" s="82">
        <v>3.5974345452836572E-2</v>
      </c>
      <c r="E104" s="82">
        <v>3.4030558681261459E-2</v>
      </c>
      <c r="F104" s="82">
        <v>3.2051314281078755E-2</v>
      </c>
      <c r="G104" s="82">
        <v>3.0375102810160232E-2</v>
      </c>
      <c r="H104" s="82">
        <v>2.8936039440187151E-2</v>
      </c>
      <c r="I104" s="82">
        <v>2.7833706165039711E-2</v>
      </c>
      <c r="J104" s="82">
        <v>2.6954260026873733E-2</v>
      </c>
    </row>
    <row r="105" spans="3:10" x14ac:dyDescent="0.25">
      <c r="C105" s="82">
        <v>2.4467612040118259E-2</v>
      </c>
      <c r="D105" s="82">
        <v>2.9454487183999952E-2</v>
      </c>
      <c r="E105" s="82">
        <v>3.2292537600597866E-2</v>
      </c>
      <c r="F105" s="82">
        <v>3.3639982538357878E-2</v>
      </c>
      <c r="G105" s="82">
        <v>3.4170784794362745E-2</v>
      </c>
      <c r="H105" s="82">
        <v>3.4164864649606289E-2</v>
      </c>
      <c r="I105" s="82">
        <v>3.4003965006596006E-2</v>
      </c>
      <c r="J105" s="82">
        <v>3.3728263206773398E-2</v>
      </c>
    </row>
    <row r="106" spans="3:10" x14ac:dyDescent="0.25">
      <c r="C106" s="82">
        <v>1.6271807193563598E-2</v>
      </c>
      <c r="D106" s="82">
        <v>2.1551430322100714E-2</v>
      </c>
      <c r="E106" s="82">
        <v>2.5933349521674306E-2</v>
      </c>
      <c r="F106" s="82">
        <v>2.9526139976899228E-2</v>
      </c>
      <c r="G106" s="82">
        <v>3.2603069249154605E-2</v>
      </c>
      <c r="H106" s="82">
        <v>3.5213883623128446E-2</v>
      </c>
      <c r="I106" s="82">
        <v>3.7593907531033068E-2</v>
      </c>
      <c r="J106" s="82">
        <v>3.9677991148918547E-2</v>
      </c>
    </row>
    <row r="107" spans="3:10" x14ac:dyDescent="0.25">
      <c r="C107" s="82">
        <v>2.2154276893526378E-3</v>
      </c>
      <c r="D107" s="82">
        <v>3.9478144937829512E-3</v>
      </c>
      <c r="E107" s="82">
        <v>5.9534388717766727E-3</v>
      </c>
      <c r="F107" s="82">
        <v>8.0191056535281451E-3</v>
      </c>
      <c r="G107" s="82">
        <v>1.0010457493942169E-2</v>
      </c>
      <c r="H107" s="82">
        <v>1.1809451454367344E-2</v>
      </c>
      <c r="I107" s="82">
        <v>1.3433069939293689E-2</v>
      </c>
      <c r="J107" s="82">
        <v>1.4855715885679122E-2</v>
      </c>
    </row>
    <row r="108" spans="3:10" x14ac:dyDescent="0.25">
      <c r="C108" s="82">
        <v>3.0121223145129659E-3</v>
      </c>
      <c r="D108" s="82">
        <v>5.4839272769191217E-3</v>
      </c>
      <c r="E108" s="82">
        <v>8.2785989284320273E-3</v>
      </c>
      <c r="F108" s="82">
        <v>1.1021276557402451E-2</v>
      </c>
      <c r="G108" s="82">
        <v>1.348876045670558E-2</v>
      </c>
      <c r="H108" s="82">
        <v>1.5515828688993687E-2</v>
      </c>
      <c r="I108" s="82">
        <v>1.7136753105739908E-2</v>
      </c>
      <c r="J108" s="82">
        <v>1.833781351884518E-2</v>
      </c>
    </row>
    <row r="109" spans="3:10" x14ac:dyDescent="0.25">
      <c r="C109" s="82">
        <v>1.4228050508066085E-2</v>
      </c>
      <c r="D109" s="82">
        <v>1.7403473935043334E-2</v>
      </c>
      <c r="E109" s="82">
        <v>1.9876353765374426E-2</v>
      </c>
      <c r="F109" s="82">
        <v>2.1788833992485063E-2</v>
      </c>
      <c r="G109" s="82">
        <v>2.3315230912232861E-2</v>
      </c>
      <c r="H109" s="82">
        <v>2.4457926318516808E-2</v>
      </c>
      <c r="I109" s="82">
        <v>2.5371608195530422E-2</v>
      </c>
      <c r="J109" s="82">
        <v>2.6025483032037094E-2</v>
      </c>
    </row>
    <row r="110" spans="3:10" x14ac:dyDescent="0.25">
      <c r="C110" s="82">
        <v>2.0185470916492046E-2</v>
      </c>
      <c r="D110" s="82">
        <v>2.6166909881436454E-2</v>
      </c>
      <c r="E110" s="82">
        <v>3.0223143513937047E-2</v>
      </c>
      <c r="F110" s="82">
        <v>3.2612326668415494E-2</v>
      </c>
      <c r="G110" s="82">
        <v>3.3833750944869109E-2</v>
      </c>
      <c r="H110" s="82">
        <v>3.4108837810760954E-2</v>
      </c>
      <c r="I110" s="82">
        <v>3.3805492468419851E-2</v>
      </c>
      <c r="J110" s="82">
        <v>3.2978093926787855E-2</v>
      </c>
    </row>
    <row r="111" spans="3:10" x14ac:dyDescent="0.25">
      <c r="C111" s="82">
        <v>2.4261113289263396E-3</v>
      </c>
      <c r="D111" s="82">
        <v>4.3924526959774361E-3</v>
      </c>
      <c r="E111" s="82">
        <v>6.6244246177537044E-3</v>
      </c>
      <c r="F111" s="82">
        <v>8.8526592726296035E-3</v>
      </c>
      <c r="G111" s="82">
        <v>1.0928236056148014E-2</v>
      </c>
      <c r="H111" s="82">
        <v>1.2740530984326004E-2</v>
      </c>
      <c r="I111" s="82">
        <v>1.4332337908266031E-2</v>
      </c>
      <c r="J111" s="82">
        <v>1.5700531330120268E-2</v>
      </c>
    </row>
    <row r="112" spans="3:10" x14ac:dyDescent="0.25">
      <c r="C112" s="82">
        <v>1.0402889896368599E-2</v>
      </c>
      <c r="D112" s="82">
        <v>1.4648883534263151E-2</v>
      </c>
      <c r="E112" s="82">
        <v>1.8281487733675408E-2</v>
      </c>
      <c r="F112" s="82">
        <v>2.1126581336838847E-2</v>
      </c>
      <c r="G112" s="82">
        <v>2.3275973446346538E-2</v>
      </c>
      <c r="H112" s="82">
        <v>2.4774585858186642E-2</v>
      </c>
      <c r="I112" s="82">
        <v>2.5860321196878783E-2</v>
      </c>
      <c r="J112" s="82">
        <v>2.6584277478462634E-2</v>
      </c>
    </row>
    <row r="113" spans="3:10" x14ac:dyDescent="0.25">
      <c r="C113" s="82">
        <v>1.9320108976997308E-2</v>
      </c>
      <c r="D113" s="82">
        <v>2.2177892224877593E-2</v>
      </c>
      <c r="E113" s="82">
        <v>2.3491444043576334E-2</v>
      </c>
      <c r="F113" s="82">
        <v>2.3762471636753102E-2</v>
      </c>
      <c r="G113" s="82">
        <v>2.3426955889990955E-2</v>
      </c>
      <c r="H113" s="82">
        <v>2.2645564852636153E-2</v>
      </c>
      <c r="I113" s="82">
        <v>2.166965735682334E-2</v>
      </c>
      <c r="J113" s="82">
        <v>2.0543434418948413E-2</v>
      </c>
    </row>
    <row r="114" spans="3:10" x14ac:dyDescent="0.25">
      <c r="C114" s="82">
        <v>1.0773057693108141E-2</v>
      </c>
      <c r="D114" s="82">
        <v>1.6540795492248055E-2</v>
      </c>
      <c r="E114" s="82">
        <v>2.172244766506207E-2</v>
      </c>
      <c r="F114" s="82">
        <v>2.5827354266228324E-2</v>
      </c>
      <c r="G114" s="82">
        <v>2.8850150774142089E-2</v>
      </c>
      <c r="H114" s="82">
        <v>3.081634267829661E-2</v>
      </c>
      <c r="I114" s="82">
        <v>3.2022448001273796E-2</v>
      </c>
      <c r="J114" s="82">
        <v>3.2544192437389825E-2</v>
      </c>
    </row>
    <row r="115" spans="3:10" x14ac:dyDescent="0.25">
      <c r="C115" s="82">
        <v>5.9847192863224895E-3</v>
      </c>
      <c r="D115" s="89">
        <v>9.3620360470577819E-3</v>
      </c>
      <c r="E115" s="89">
        <v>1.2599557795579983E-2</v>
      </c>
      <c r="F115" s="89">
        <v>1.5401857392938728E-2</v>
      </c>
      <c r="G115" s="90">
        <v>1.7726646941950506E-2</v>
      </c>
      <c r="H115" s="90">
        <v>1.9552405196297206E-2</v>
      </c>
      <c r="I115" s="90">
        <v>2.1042566437907109E-2</v>
      </c>
      <c r="J115" s="90">
        <v>2.2237642495073817E-2</v>
      </c>
    </row>
    <row r="116" spans="3:10" x14ac:dyDescent="0.25">
      <c r="C116" s="82">
        <v>4.5936696341712643E-2</v>
      </c>
      <c r="D116" s="89">
        <v>5.0572669554054782E-2</v>
      </c>
      <c r="E116" s="89">
        <v>5.32159971194636E-2</v>
      </c>
      <c r="F116" s="89">
        <v>5.4728675148138207E-2</v>
      </c>
      <c r="G116" s="90">
        <v>5.5698174682251196E-2</v>
      </c>
      <c r="H116" s="90">
        <v>5.6126923541705849E-2</v>
      </c>
      <c r="I116" s="90">
        <v>5.6313059394757385E-2</v>
      </c>
      <c r="J116" s="90">
        <v>5.6102136223718943E-2</v>
      </c>
    </row>
    <row r="117" spans="3:10" x14ac:dyDescent="0.25">
      <c r="C117" s="82">
        <v>8.8068511759054387E-3</v>
      </c>
      <c r="D117" s="89">
        <v>1.1725621985097466E-2</v>
      </c>
      <c r="E117" s="89">
        <v>1.4091741654829897E-2</v>
      </c>
      <c r="F117" s="89">
        <v>1.5881342085760596E-2</v>
      </c>
      <c r="G117" s="90">
        <v>1.7201902865173587E-2</v>
      </c>
      <c r="H117" s="90">
        <v>1.8087533953663866E-2</v>
      </c>
      <c r="I117" s="90">
        <v>1.8704173258463547E-2</v>
      </c>
      <c r="J117" s="90">
        <v>1.9085170076816042E-2</v>
      </c>
    </row>
    <row r="118" spans="3:10" x14ac:dyDescent="0.25">
      <c r="C118" s="82">
        <v>2.4119145314991337E-2</v>
      </c>
      <c r="D118" s="89">
        <v>3.1149304286011145E-2</v>
      </c>
      <c r="E118" s="89">
        <v>3.6080366043374286E-2</v>
      </c>
      <c r="F118" s="89">
        <v>3.9262893611198689E-2</v>
      </c>
      <c r="G118" s="90">
        <v>4.1316692624371563E-2</v>
      </c>
      <c r="H118" s="90">
        <v>4.2517129265343193E-2</v>
      </c>
      <c r="I118" s="90">
        <v>4.3303294776746819E-2</v>
      </c>
      <c r="J118" s="90">
        <v>4.3695957763669857E-2</v>
      </c>
    </row>
    <row r="119" spans="3:10" x14ac:dyDescent="0.25">
      <c r="C119" s="82">
        <v>6.3610538901192563E-3</v>
      </c>
      <c r="D119" s="89">
        <v>9.7603230630939567E-3</v>
      </c>
      <c r="E119" s="89">
        <v>1.2811676739026378E-2</v>
      </c>
      <c r="F119" s="89">
        <v>1.5255873209717974E-2</v>
      </c>
      <c r="G119" s="90">
        <v>1.7122437213740904E-2</v>
      </c>
      <c r="H119" s="90">
        <v>1.8452298811937357E-2</v>
      </c>
      <c r="I119" s="90">
        <v>1.9440269363398936E-2</v>
      </c>
      <c r="J119" s="90">
        <v>2.0143533713520317E-2</v>
      </c>
    </row>
    <row r="120" spans="3:10" x14ac:dyDescent="0.25">
      <c r="C120" s="82">
        <v>2.9357639882468988E-2</v>
      </c>
      <c r="D120" s="89">
        <v>3.3642365888382382E-2</v>
      </c>
      <c r="E120" s="89">
        <v>3.6228098000436755E-2</v>
      </c>
      <c r="F120" s="89">
        <v>3.7857684456245044E-2</v>
      </c>
      <c r="G120" s="90">
        <v>3.91165244017962E-2</v>
      </c>
      <c r="H120" s="90">
        <v>4.0130743900079688E-2</v>
      </c>
      <c r="I120" s="90">
        <v>4.1173768559617532E-2</v>
      </c>
      <c r="J120" s="90">
        <v>4.2143672357213474E-2</v>
      </c>
    </row>
    <row r="121" spans="3:10" x14ac:dyDescent="0.25">
      <c r="C121" s="82">
        <v>4.9449994221007149E-3</v>
      </c>
      <c r="D121" s="89">
        <v>8.4349744074970097E-3</v>
      </c>
      <c r="E121" s="89">
        <v>1.2039610897941923E-2</v>
      </c>
      <c r="F121" s="89">
        <v>1.5308698776988251E-2</v>
      </c>
      <c r="G121" s="90">
        <v>1.8093583775156429E-2</v>
      </c>
      <c r="H121" s="90">
        <v>2.0335965426533452E-2</v>
      </c>
      <c r="I121" s="90">
        <v>2.221375750085601E-2</v>
      </c>
      <c r="J121" s="90">
        <v>2.380010458484411E-2</v>
      </c>
    </row>
    <row r="122" spans="3:10" x14ac:dyDescent="0.25">
      <c r="C122" s="82">
        <v>4.7226769119437337E-2</v>
      </c>
      <c r="D122" s="89">
        <v>4.7542737447120773E-2</v>
      </c>
      <c r="E122" s="89">
        <v>4.6289714940327943E-2</v>
      </c>
      <c r="F122" s="89">
        <v>4.4770871600851615E-2</v>
      </c>
      <c r="G122" s="90">
        <v>4.3618764457989692E-2</v>
      </c>
      <c r="H122" s="90">
        <v>4.281076866997905E-2</v>
      </c>
      <c r="I122" s="90">
        <v>4.2497793806764904E-2</v>
      </c>
      <c r="J122" s="90">
        <v>4.2471728920759691E-2</v>
      </c>
    </row>
    <row r="123" spans="3:10" x14ac:dyDescent="0.25">
      <c r="C123" s="82">
        <v>4.9933376180214869E-3</v>
      </c>
      <c r="D123" s="89">
        <v>7.8546910752914385E-3</v>
      </c>
      <c r="E123" s="89">
        <v>1.0592188492961434E-2</v>
      </c>
      <c r="F123" s="89">
        <v>1.2945909523906195E-2</v>
      </c>
      <c r="G123" s="90">
        <v>1.4873458758152958E-2</v>
      </c>
      <c r="H123" s="90">
        <v>1.634910220066936E-2</v>
      </c>
      <c r="I123" s="90">
        <v>1.7498736493784004E-2</v>
      </c>
      <c r="J123" s="90">
        <v>1.8342449086309005E-2</v>
      </c>
    </row>
    <row r="124" spans="3:10" x14ac:dyDescent="0.25">
      <c r="C124" s="82">
        <v>5.9420638845867771E-3</v>
      </c>
      <c r="D124" s="89">
        <v>1.0008278722987136E-2</v>
      </c>
      <c r="E124" s="89">
        <v>1.4337622977033863E-2</v>
      </c>
      <c r="F124" s="89">
        <v>1.8465582320419505E-2</v>
      </c>
      <c r="G124" s="90">
        <v>2.2195515000282592E-2</v>
      </c>
      <c r="H124" s="90">
        <v>2.5379451914431684E-2</v>
      </c>
      <c r="I124" s="90">
        <v>2.813474156536519E-2</v>
      </c>
      <c r="J124" s="90">
        <v>3.0440644262242855E-2</v>
      </c>
    </row>
    <row r="125" spans="3:10" x14ac:dyDescent="0.25">
      <c r="C125" s="82">
        <v>1.7009437419654407E-2</v>
      </c>
      <c r="D125" s="89">
        <v>2.070764059998215E-2</v>
      </c>
      <c r="E125" s="89">
        <v>2.3510983020842077E-2</v>
      </c>
      <c r="F125" s="89">
        <v>2.5661627787856179E-2</v>
      </c>
      <c r="G125" s="90">
        <v>2.7431810767690711E-2</v>
      </c>
      <c r="H125" s="90">
        <v>2.8871812507958016E-2</v>
      </c>
      <c r="I125" s="90">
        <v>3.0190604206462034E-2</v>
      </c>
      <c r="J125" s="90">
        <v>3.1358786522137451E-2</v>
      </c>
    </row>
    <row r="126" spans="3:10" x14ac:dyDescent="0.25">
      <c r="C126" s="82">
        <v>1.2669299878152667E-2</v>
      </c>
      <c r="D126" s="89">
        <v>1.4457533729254731E-2</v>
      </c>
      <c r="E126" s="89">
        <v>1.6047894751659249E-2</v>
      </c>
      <c r="F126" s="89">
        <v>1.7497702440285021E-2</v>
      </c>
      <c r="G126" s="90">
        <v>1.8844021579878606E-2</v>
      </c>
      <c r="H126" s="90">
        <v>2.0003261524479364E-2</v>
      </c>
      <c r="I126" s="90">
        <v>2.105230936102372E-2</v>
      </c>
      <c r="J126" s="90">
        <v>2.1952768568608158E-2</v>
      </c>
    </row>
    <row r="127" spans="3:10" x14ac:dyDescent="0.25">
      <c r="C127" s="82">
        <v>1.610283728476564E-2</v>
      </c>
      <c r="D127" s="89">
        <v>1.913028377968156E-2</v>
      </c>
      <c r="E127" s="89">
        <v>2.1160478230725643E-2</v>
      </c>
      <c r="F127" s="89">
        <v>2.2479296940993865E-2</v>
      </c>
      <c r="G127" s="90">
        <v>2.3369851420191164E-2</v>
      </c>
      <c r="H127" s="90">
        <v>2.3901343420079924E-2</v>
      </c>
      <c r="I127" s="90">
        <v>2.4267408695765762E-2</v>
      </c>
      <c r="J127" s="90">
        <v>2.446320055976375E-2</v>
      </c>
    </row>
    <row r="128" spans="3:10" x14ac:dyDescent="0.25">
      <c r="C128" s="82">
        <v>6.4748613145583908E-3</v>
      </c>
      <c r="D128" s="89">
        <v>8.5110884994171639E-3</v>
      </c>
      <c r="E128" s="89">
        <v>1.0100497338934136E-2</v>
      </c>
      <c r="F128" s="89">
        <v>1.1249179776060323E-2</v>
      </c>
      <c r="G128" s="90">
        <v>1.2062179993746586E-2</v>
      </c>
      <c r="H128" s="90">
        <v>1.2592323835909342E-2</v>
      </c>
      <c r="I128" s="90">
        <v>1.2981174700963469E-2</v>
      </c>
      <c r="J128" s="90">
        <v>1.3273353043812141E-2</v>
      </c>
    </row>
    <row r="129" spans="3:10" x14ac:dyDescent="0.25">
      <c r="C129" s="82">
        <v>1.5642901777717724E-2</v>
      </c>
      <c r="D129" s="89">
        <v>2.0545854761436205E-2</v>
      </c>
      <c r="E129" s="89">
        <v>2.3976800563890677E-2</v>
      </c>
      <c r="F129" s="89">
        <v>2.6095971389283684E-2</v>
      </c>
      <c r="G129" s="90">
        <v>2.7311547695966856E-2</v>
      </c>
      <c r="H129" s="90">
        <v>2.7838935422539623E-2</v>
      </c>
      <c r="I129" s="90">
        <v>2.8016189009841999E-2</v>
      </c>
      <c r="J129" s="90">
        <v>2.7912988949610109E-2</v>
      </c>
    </row>
    <row r="130" spans="3:10" x14ac:dyDescent="0.25">
      <c r="C130" s="82">
        <v>2.1677910908502488E-3</v>
      </c>
      <c r="D130" s="89">
        <v>3.6311886842813799E-3</v>
      </c>
      <c r="E130" s="89">
        <v>5.1873082417372542E-3</v>
      </c>
      <c r="F130" s="89">
        <v>6.6628006482176228E-3</v>
      </c>
      <c r="G130" s="90">
        <v>7.9792422683808255E-3</v>
      </c>
      <c r="H130" s="90">
        <v>9.0831256032665314E-3</v>
      </c>
      <c r="I130" s="90">
        <v>1.0028627032475868E-2</v>
      </c>
      <c r="J130" s="90">
        <v>1.0833320277743428E-2</v>
      </c>
    </row>
    <row r="131" spans="3:10" x14ac:dyDescent="0.25">
      <c r="C131" s="82">
        <v>2.1105692080504019E-2</v>
      </c>
      <c r="D131" s="89">
        <v>2.5740200659833554E-2</v>
      </c>
      <c r="E131" s="89">
        <v>2.8583100151531139E-2</v>
      </c>
      <c r="F131" s="89">
        <v>3.0014865377935098E-2</v>
      </c>
      <c r="G131" s="90">
        <v>3.0495640685213772E-2</v>
      </c>
      <c r="H131" s="90">
        <v>3.0205133286080356E-2</v>
      </c>
      <c r="I131" s="90">
        <v>2.9467470576608222E-2</v>
      </c>
      <c r="J131" s="90">
        <v>2.8342144621877948E-2</v>
      </c>
    </row>
    <row r="132" spans="3:10" x14ac:dyDescent="0.25">
      <c r="C132" s="82">
        <v>1.0392443766353188E-3</v>
      </c>
      <c r="D132" s="89">
        <v>2.6473134608562812E-3</v>
      </c>
      <c r="E132" s="89">
        <v>5.0542906265867646E-3</v>
      </c>
      <c r="F132" s="89">
        <v>7.9326488738368402E-3</v>
      </c>
      <c r="G132" s="90">
        <v>1.0918418009692959E-2</v>
      </c>
      <c r="H132" s="90">
        <v>1.370267563721281E-2</v>
      </c>
      <c r="I132" s="90">
        <v>1.6210335027936847E-2</v>
      </c>
      <c r="J132" s="90">
        <v>1.8385426038135987E-2</v>
      </c>
    </row>
    <row r="133" spans="3:10" x14ac:dyDescent="0.25">
      <c r="C133" s="82">
        <v>8.9474999203034023E-3</v>
      </c>
      <c r="D133" s="89">
        <v>1.4478446729590871E-2</v>
      </c>
      <c r="E133" s="89">
        <v>1.944033862184635E-2</v>
      </c>
      <c r="F133" s="89">
        <v>2.3306815462326123E-2</v>
      </c>
      <c r="G133" s="90">
        <v>2.6138569943096848E-2</v>
      </c>
      <c r="H133" s="90">
        <v>2.8044380598053989E-2</v>
      </c>
      <c r="I133" s="90">
        <v>2.9339218857459257E-2</v>
      </c>
      <c r="J133" s="90">
        <v>3.0094191528088794E-2</v>
      </c>
    </row>
    <row r="134" spans="3:10" x14ac:dyDescent="0.25">
      <c r="C134" s="82">
        <v>4.2093361826582689E-3</v>
      </c>
      <c r="D134" s="89">
        <v>6.4967215362760934E-3</v>
      </c>
      <c r="E134" s="89">
        <v>8.7796505905448144E-3</v>
      </c>
      <c r="F134" s="89">
        <v>1.0866890117940689E-2</v>
      </c>
      <c r="G134" s="90">
        <v>1.2704369896938942E-2</v>
      </c>
      <c r="H134" s="90">
        <v>1.4246750791964401E-2</v>
      </c>
      <c r="I134" s="90">
        <v>1.5593889155107905E-2</v>
      </c>
      <c r="J134" s="90">
        <v>1.6771197987775242E-2</v>
      </c>
    </row>
    <row r="135" spans="3:10" x14ac:dyDescent="0.25">
      <c r="C135" s="82">
        <v>1.7833293621193572E-2</v>
      </c>
      <c r="D135" s="89">
        <v>1.9730700473708902E-2</v>
      </c>
      <c r="E135" s="89">
        <v>2.0636437594954121E-2</v>
      </c>
      <c r="F135" s="89">
        <v>2.0966336066803676E-2</v>
      </c>
      <c r="G135" s="90">
        <v>2.1023226026613717E-2</v>
      </c>
      <c r="H135" s="90">
        <v>2.0870743155523404E-2</v>
      </c>
      <c r="I135" s="90">
        <v>2.0674069059189996E-2</v>
      </c>
      <c r="J135" s="90">
        <v>2.0426265518669665E-2</v>
      </c>
    </row>
    <row r="136" spans="3:10" x14ac:dyDescent="0.25">
      <c r="C136" s="82">
        <v>3.9317058185420764E-2</v>
      </c>
      <c r="D136" s="89">
        <v>4.5221189573898764E-2</v>
      </c>
      <c r="E136" s="89">
        <v>4.8235473785816808E-2</v>
      </c>
      <c r="F136" s="89">
        <v>4.9559085754340537E-2</v>
      </c>
      <c r="G136" s="90">
        <v>5.0155383938560054E-2</v>
      </c>
      <c r="H136" s="90">
        <v>5.0305448348247399E-2</v>
      </c>
      <c r="I136" s="90">
        <v>5.041203505694427E-2</v>
      </c>
      <c r="J136" s="90">
        <v>5.0371639281732744E-2</v>
      </c>
    </row>
    <row r="137" spans="3:10" x14ac:dyDescent="0.25">
      <c r="C137" s="82">
        <v>2.2477412733660231E-3</v>
      </c>
      <c r="D137" s="89">
        <v>4.5692385174303327E-3</v>
      </c>
      <c r="E137" s="89">
        <v>7.3339098341304075E-3</v>
      </c>
      <c r="F137" s="89">
        <v>1.0041708812532482E-2</v>
      </c>
      <c r="G137" s="90">
        <v>1.235380957931077E-2</v>
      </c>
      <c r="H137" s="90">
        <v>1.4051486808122493E-2</v>
      </c>
      <c r="I137" s="90">
        <v>1.5155291111994774E-2</v>
      </c>
      <c r="J137" s="90">
        <v>1.5679135358083761E-2</v>
      </c>
    </row>
    <row r="138" spans="3:10" x14ac:dyDescent="0.25">
      <c r="C138" s="82">
        <v>1.5756321609384175E-2</v>
      </c>
      <c r="D138" s="89">
        <v>1.9773892975691796E-2</v>
      </c>
      <c r="E138" s="89">
        <v>2.2697922688074239E-2</v>
      </c>
      <c r="F138" s="89">
        <v>2.474588483650771E-2</v>
      </c>
      <c r="G138" s="90">
        <v>2.6234861644667637E-2</v>
      </c>
      <c r="H138" s="90">
        <v>2.7277932760866166E-2</v>
      </c>
      <c r="I138" s="90">
        <v>2.8128435972403446E-2</v>
      </c>
      <c r="J138" s="90">
        <v>2.8802371050171478E-2</v>
      </c>
    </row>
    <row r="139" spans="3:10" x14ac:dyDescent="0.25">
      <c r="C139" s="82">
        <v>3.2712626872423074E-3</v>
      </c>
      <c r="D139" s="89">
        <v>5.6711641074298595E-3</v>
      </c>
      <c r="E139" s="89">
        <v>8.2680041601145109E-3</v>
      </c>
      <c r="F139" s="89">
        <v>1.0722206515021589E-2</v>
      </c>
      <c r="G139" s="90">
        <v>1.2846850946284606E-2</v>
      </c>
      <c r="H139" s="90">
        <v>1.4502770005388792E-2</v>
      </c>
      <c r="I139" s="90">
        <v>1.5729770806032755E-2</v>
      </c>
      <c r="J139" s="90">
        <v>1.6513615654400068E-2</v>
      </c>
    </row>
    <row r="140" spans="3:10" x14ac:dyDescent="0.25">
      <c r="C140" s="82">
        <v>2.6758591081665398E-2</v>
      </c>
      <c r="D140" s="89">
        <v>2.7539774639324766E-2</v>
      </c>
      <c r="E140" s="89">
        <v>2.7629959575066615E-2</v>
      </c>
      <c r="F140" s="89">
        <v>2.7479705404368168E-2</v>
      </c>
      <c r="G140" s="90">
        <v>2.735703613620508E-2</v>
      </c>
      <c r="H140" s="90">
        <v>2.7251761719315561E-2</v>
      </c>
      <c r="I140" s="90">
        <v>2.7318263004375065E-2</v>
      </c>
      <c r="J140" s="90">
        <v>2.7501261162502764E-2</v>
      </c>
    </row>
    <row r="141" spans="3:10" x14ac:dyDescent="0.25">
      <c r="C141" s="82">
        <v>4.5050181638832953E-2</v>
      </c>
      <c r="D141" s="89">
        <v>4.9666466070170515E-2</v>
      </c>
      <c r="E141" s="89">
        <v>5.0593794221552545E-2</v>
      </c>
      <c r="F141" s="89">
        <v>4.9507265971063447E-2</v>
      </c>
      <c r="G141" s="90">
        <v>4.7573500814667408E-2</v>
      </c>
      <c r="H141" s="90">
        <v>4.5144521160526231E-2</v>
      </c>
      <c r="I141" s="90">
        <v>4.2638435408613472E-2</v>
      </c>
      <c r="J141" s="90">
        <v>4.0019917229346051E-2</v>
      </c>
    </row>
    <row r="142" spans="3:10" x14ac:dyDescent="0.25">
      <c r="C142" s="82">
        <v>8.138228256421999E-2</v>
      </c>
      <c r="D142" s="89">
        <v>7.6498252680687953E-2</v>
      </c>
      <c r="E142" s="89">
        <v>7.0927565865383208E-2</v>
      </c>
      <c r="F142" s="89">
        <v>6.6008301160126417E-2</v>
      </c>
      <c r="G142" s="90">
        <v>6.2199754010120283E-2</v>
      </c>
      <c r="H142" s="90">
        <v>5.9206002583598871E-2</v>
      </c>
      <c r="I142" s="90">
        <v>5.7111300577446671E-2</v>
      </c>
      <c r="J142" s="90">
        <v>5.5572208443125944E-2</v>
      </c>
    </row>
    <row r="143" spans="3:10" x14ac:dyDescent="0.25">
      <c r="C143" s="82">
        <v>5.877699072373099E-3</v>
      </c>
      <c r="D143" s="89">
        <v>1.0248319474993653E-2</v>
      </c>
      <c r="E143" s="89">
        <v>1.4686336592615517E-2</v>
      </c>
      <c r="F143" s="89">
        <v>1.8524198575877105E-2</v>
      </c>
      <c r="G143" s="90">
        <v>2.153161575934311E-2</v>
      </c>
      <c r="H143" s="90">
        <v>2.3632808563265054E-2</v>
      </c>
      <c r="I143" s="90">
        <v>2.5044172001488556E-2</v>
      </c>
      <c r="J143" s="90">
        <v>2.5855512902939758E-2</v>
      </c>
    </row>
    <row r="144" spans="3:10" x14ac:dyDescent="0.25">
      <c r="C144" s="82">
        <v>1.2043946284359432E-2</v>
      </c>
      <c r="D144" s="89">
        <v>1.4845189462401317E-2</v>
      </c>
      <c r="E144" s="89">
        <v>1.6829541723851597E-2</v>
      </c>
      <c r="F144" s="89">
        <v>1.8161662679612271E-2</v>
      </c>
      <c r="G144" s="90">
        <v>1.9052950706883735E-2</v>
      </c>
      <c r="H144" s="90">
        <v>1.9562974356376647E-2</v>
      </c>
      <c r="I144" s="90">
        <v>1.9862253614386437E-2</v>
      </c>
      <c r="J144" s="90">
        <v>1.9964762192133164E-2</v>
      </c>
    </row>
    <row r="145" spans="3:10" x14ac:dyDescent="0.25">
      <c r="C145" s="82">
        <v>5.8442834136219245E-3</v>
      </c>
      <c r="D145" s="89">
        <v>9.5665124984276751E-3</v>
      </c>
      <c r="E145" s="89">
        <v>1.3146852707171121E-2</v>
      </c>
      <c r="F145" s="89">
        <v>1.6193669818277193E-2</v>
      </c>
      <c r="G145" s="90">
        <v>1.8673802368959474E-2</v>
      </c>
      <c r="H145" s="90">
        <v>2.0617056802107504E-2</v>
      </c>
      <c r="I145" s="90">
        <v>2.22449808720293E-2</v>
      </c>
      <c r="J145" s="90">
        <v>2.3627266949603088E-2</v>
      </c>
    </row>
    <row r="146" spans="3:10" x14ac:dyDescent="0.25">
      <c r="C146" s="82">
        <v>4.1148055299494871E-3</v>
      </c>
      <c r="D146" s="89">
        <v>6.8722614356869884E-3</v>
      </c>
      <c r="E146" s="89">
        <v>9.6808303265507756E-3</v>
      </c>
      <c r="F146" s="89">
        <v>1.219223114240644E-2</v>
      </c>
      <c r="G146" s="90">
        <v>1.4260954600771536E-2</v>
      </c>
      <c r="H146" s="90">
        <v>1.5785335440567361E-2</v>
      </c>
      <c r="I146" s="90">
        <v>1.6842796712648767E-2</v>
      </c>
      <c r="J146" s="90">
        <v>1.7439447080970723E-2</v>
      </c>
    </row>
    <row r="147" spans="3:10" x14ac:dyDescent="0.25">
      <c r="C147" s="82">
        <v>1.2278936779680073E-3</v>
      </c>
      <c r="D147" s="89">
        <v>2.4532722781028448E-3</v>
      </c>
      <c r="E147" s="89">
        <v>3.914122786151969E-3</v>
      </c>
      <c r="F147" s="89">
        <v>5.3857393041378951E-3</v>
      </c>
      <c r="G147" s="90">
        <v>6.7307037076522434E-3</v>
      </c>
      <c r="H147" s="90">
        <v>7.8620356081205191E-3</v>
      </c>
      <c r="I147" s="90">
        <v>8.8061241680928611E-3</v>
      </c>
      <c r="J147" s="90">
        <v>9.5701625762752568E-3</v>
      </c>
    </row>
    <row r="148" spans="3:10" x14ac:dyDescent="0.25">
      <c r="C148" s="82">
        <v>2.4955598977443934E-2</v>
      </c>
      <c r="D148" s="89">
        <v>2.4952375175131804E-2</v>
      </c>
      <c r="E148" s="89">
        <v>2.4902742907139466E-2</v>
      </c>
      <c r="F148" s="89">
        <v>2.5003004275215575E-2</v>
      </c>
      <c r="G148" s="90">
        <v>2.5329669754117531E-2</v>
      </c>
      <c r="H148" s="90">
        <v>2.5757823736428657E-2</v>
      </c>
      <c r="I148" s="90">
        <v>2.6356489763389522E-2</v>
      </c>
      <c r="J148" s="90">
        <v>2.7026219773416491E-2</v>
      </c>
    </row>
    <row r="149" spans="3:10" x14ac:dyDescent="0.25">
      <c r="C149" s="82">
        <v>1.7688773826757737E-2</v>
      </c>
      <c r="D149" s="89">
        <v>2.11161348889113E-2</v>
      </c>
      <c r="E149" s="89">
        <v>2.3642565747489977E-2</v>
      </c>
      <c r="F149" s="89">
        <v>2.5546854167178487E-2</v>
      </c>
      <c r="G149" s="90">
        <v>2.7073575061671643E-2</v>
      </c>
      <c r="H149" s="90">
        <v>2.8217479034208549E-2</v>
      </c>
      <c r="I149" s="90">
        <v>2.9125715638121653E-2</v>
      </c>
      <c r="J149" s="90">
        <v>2.972517864452863E-2</v>
      </c>
    </row>
    <row r="150" spans="3:10" x14ac:dyDescent="0.25">
      <c r="C150" s="82">
        <v>1.1749124459641007E-2</v>
      </c>
      <c r="D150" s="89">
        <v>1.7230799643039637E-2</v>
      </c>
      <c r="E150" s="89">
        <v>2.2472205787813889E-2</v>
      </c>
      <c r="F150" s="89">
        <v>2.716892107035411E-2</v>
      </c>
      <c r="G150" s="90">
        <v>3.1300619722748051E-2</v>
      </c>
      <c r="H150" s="90">
        <v>3.478936592642503E-2</v>
      </c>
      <c r="I150" s="90">
        <v>3.7847423310516971E-2</v>
      </c>
      <c r="J150" s="90">
        <v>4.0455830508545843E-2</v>
      </c>
    </row>
    <row r="151" spans="3:10" x14ac:dyDescent="0.25">
      <c r="C151" s="82">
        <v>7.8560300075827504E-3</v>
      </c>
      <c r="D151" s="89">
        <v>1.1665229796361681E-2</v>
      </c>
      <c r="E151" s="89">
        <v>1.4939143671600992E-2</v>
      </c>
      <c r="F151" s="89">
        <v>1.7445610527695728E-2</v>
      </c>
      <c r="G151" s="90">
        <v>1.9243665241956559E-2</v>
      </c>
      <c r="H151" s="90">
        <v>2.0370226883790987E-2</v>
      </c>
      <c r="I151" s="90">
        <v>2.1018117997948907E-2</v>
      </c>
      <c r="J151" s="90">
        <v>2.1226301094035588E-2</v>
      </c>
    </row>
    <row r="152" spans="3:10" x14ac:dyDescent="0.25">
      <c r="C152" s="82">
        <v>9.6332626287739028E-3</v>
      </c>
      <c r="D152" s="89">
        <v>1.327676811752931E-2</v>
      </c>
      <c r="E152" s="89">
        <v>1.6635609165322501E-2</v>
      </c>
      <c r="F152" s="89">
        <v>1.9578123854599207E-2</v>
      </c>
      <c r="G152" s="90">
        <v>2.2116251279003858E-2</v>
      </c>
      <c r="H152" s="90">
        <v>2.4191900274403325E-2</v>
      </c>
      <c r="I152" s="90">
        <v>2.5947339898406373E-2</v>
      </c>
      <c r="J152" s="90">
        <v>2.7371334301682426E-2</v>
      </c>
    </row>
    <row r="153" spans="3:10" x14ac:dyDescent="0.25">
      <c r="C153" s="82">
        <v>2.2876911124544569E-2</v>
      </c>
      <c r="D153" s="89">
        <v>2.7711760993483419E-2</v>
      </c>
      <c r="E153" s="89">
        <v>3.0774258849782219E-2</v>
      </c>
      <c r="F153" s="89">
        <v>3.245418173128848E-2</v>
      </c>
      <c r="G153" s="90">
        <v>3.3217088300186472E-2</v>
      </c>
      <c r="H153" s="90">
        <v>3.3237062054546525E-2</v>
      </c>
      <c r="I153" s="90">
        <v>3.2857894684249392E-2</v>
      </c>
      <c r="J153" s="90">
        <v>3.2138175716066544E-2</v>
      </c>
    </row>
    <row r="154" spans="3:10" x14ac:dyDescent="0.25">
      <c r="C154" s="82">
        <v>1.6964900345539241E-2</v>
      </c>
      <c r="D154" s="89">
        <v>1.8079043065722621E-2</v>
      </c>
      <c r="E154" s="89">
        <v>1.8894886458108193E-2</v>
      </c>
      <c r="F154" s="89">
        <v>1.9661694961316072E-2</v>
      </c>
      <c r="G154" s="90">
        <v>2.0552755558889253E-2</v>
      </c>
      <c r="H154" s="90">
        <v>2.1571080424156078E-2</v>
      </c>
      <c r="I154" s="90">
        <v>2.2864620531243045E-2</v>
      </c>
      <c r="J154" s="90">
        <v>2.4429114845055656E-2</v>
      </c>
    </row>
    <row r="155" spans="3:10" x14ac:dyDescent="0.25">
      <c r="C155" s="82">
        <v>6.3890538886293086E-3</v>
      </c>
      <c r="D155" s="89">
        <v>9.2396780630899945E-3</v>
      </c>
      <c r="E155" s="89">
        <v>1.1802106591025388E-2</v>
      </c>
      <c r="F155" s="89">
        <v>1.3961341377740875E-2</v>
      </c>
      <c r="G155" s="90">
        <v>1.5769943162105827E-2</v>
      </c>
      <c r="H155" s="90">
        <v>1.7240558729766632E-2</v>
      </c>
      <c r="I155" s="90">
        <v>1.8514544218061642E-2</v>
      </c>
      <c r="J155" s="90">
        <v>1.9606861721284528E-2</v>
      </c>
    </row>
    <row r="156" spans="3:10" x14ac:dyDescent="0.25">
      <c r="C156" s="82">
        <v>9.6768913476289586E-3</v>
      </c>
      <c r="D156" s="89">
        <v>1.4621142373546295E-2</v>
      </c>
      <c r="E156" s="89">
        <v>1.9128756155054945E-2</v>
      </c>
      <c r="F156" s="89">
        <v>2.2800949567656218E-2</v>
      </c>
      <c r="G156" s="90">
        <v>2.5587761216825392E-2</v>
      </c>
      <c r="H156" s="90">
        <v>2.7441224639129305E-2</v>
      </c>
      <c r="I156" s="90">
        <v>2.8565741695735312E-2</v>
      </c>
      <c r="J156" s="90">
        <v>2.8995355345744558E-2</v>
      </c>
    </row>
    <row r="157" spans="3:10" x14ac:dyDescent="0.25">
      <c r="C157" s="82">
        <v>7.4383948297902739E-3</v>
      </c>
      <c r="D157" s="89">
        <v>1.2269783177693262E-2</v>
      </c>
      <c r="E157" s="89">
        <v>1.7137427076707758E-2</v>
      </c>
      <c r="F157" s="89">
        <v>2.1548731214445657E-2</v>
      </c>
      <c r="G157" s="90">
        <v>2.5404705403164446E-2</v>
      </c>
      <c r="H157" s="90">
        <v>2.8662227877990616E-2</v>
      </c>
      <c r="I157" s="90">
        <v>3.1544852769168123E-2</v>
      </c>
      <c r="J157" s="90">
        <v>3.4080178247001998E-2</v>
      </c>
    </row>
    <row r="158" spans="3:10" x14ac:dyDescent="0.25">
      <c r="C158" s="82">
        <v>6.677912156972163E-3</v>
      </c>
      <c r="D158" s="89">
        <v>8.4169487822350897E-3</v>
      </c>
      <c r="E158" s="89">
        <v>9.735430242514987E-3</v>
      </c>
      <c r="F158" s="89">
        <v>1.0688514897429665E-2</v>
      </c>
      <c r="G158" s="90">
        <v>1.1376464197592497E-2</v>
      </c>
      <c r="H158" s="90">
        <v>1.182573541113368E-2</v>
      </c>
      <c r="I158" s="90">
        <v>1.2140369749450477E-2</v>
      </c>
      <c r="J158" s="90">
        <v>1.2336624380300408E-2</v>
      </c>
    </row>
    <row r="159" spans="3:10" x14ac:dyDescent="0.25">
      <c r="C159" s="82">
        <v>8.9220642713448602E-3</v>
      </c>
      <c r="D159" s="89">
        <v>1.3680391812211163E-2</v>
      </c>
      <c r="E159" s="89">
        <v>1.8026817226537407E-2</v>
      </c>
      <c r="F159" s="89">
        <v>2.1543407861474021E-2</v>
      </c>
      <c r="G159" s="90">
        <v>2.4185820474936334E-2</v>
      </c>
      <c r="H159" s="90">
        <v>2.593878483243707E-2</v>
      </c>
      <c r="I159" s="90">
        <v>2.703267330330773E-2</v>
      </c>
      <c r="J159" s="90">
        <v>2.7530125859782144E-2</v>
      </c>
    </row>
    <row r="160" spans="3:10" x14ac:dyDescent="0.25">
      <c r="C160" s="82">
        <v>3.1381283665012978E-2</v>
      </c>
      <c r="D160" s="89">
        <v>3.4984580831913137E-2</v>
      </c>
      <c r="E160" s="89">
        <v>3.7091733113612579E-2</v>
      </c>
      <c r="F160" s="89">
        <v>3.8334989060007915E-2</v>
      </c>
      <c r="G160" s="90">
        <v>3.9180519229149051E-2</v>
      </c>
      <c r="H160" s="90">
        <v>3.9691047925647052E-2</v>
      </c>
      <c r="I160" s="90">
        <v>4.0134860135138693E-2</v>
      </c>
      <c r="J160" s="90">
        <v>4.0450718376738956E-2</v>
      </c>
    </row>
    <row r="161" spans="3:10" x14ac:dyDescent="0.25">
      <c r="C161" s="82">
        <v>1.6029808089751151E-3</v>
      </c>
      <c r="D161" s="89">
        <v>3.4297897300298555E-3</v>
      </c>
      <c r="E161" s="89">
        <v>5.7365406947564286E-3</v>
      </c>
      <c r="F161" s="89">
        <v>8.1379443736582444E-3</v>
      </c>
      <c r="G161" s="90">
        <v>1.0347155060810008E-2</v>
      </c>
      <c r="H161" s="90">
        <v>1.2163653001309773E-2</v>
      </c>
      <c r="I161" s="90">
        <v>1.3584849129503493E-2</v>
      </c>
      <c r="J161" s="90">
        <v>1.4600174492522086E-2</v>
      </c>
    </row>
    <row r="162" spans="3:10" x14ac:dyDescent="0.25">
      <c r="C162" s="82">
        <v>2.9530094531378219E-2</v>
      </c>
      <c r="D162" s="89">
        <v>3.7441401070206964E-2</v>
      </c>
      <c r="E162" s="89">
        <v>4.2420297395091129E-2</v>
      </c>
      <c r="F162" s="89">
        <v>4.5117894447398783E-2</v>
      </c>
      <c r="G162" s="90">
        <v>4.6455529826742829E-2</v>
      </c>
      <c r="H162" s="90">
        <v>4.6878151531653582E-2</v>
      </c>
      <c r="I162" s="90">
        <v>4.6946315012401853E-2</v>
      </c>
      <c r="J162" s="90">
        <v>4.6716280482114791E-2</v>
      </c>
    </row>
    <row r="163" spans="3:10" x14ac:dyDescent="0.25">
      <c r="C163" s="82">
        <v>1.3756470333567201E-2</v>
      </c>
      <c r="D163" s="89">
        <v>1.9783026004714425E-2</v>
      </c>
      <c r="E163" s="89">
        <v>2.4651075040447838E-2</v>
      </c>
      <c r="F163" s="89">
        <v>2.80638674506247E-2</v>
      </c>
      <c r="G163" s="90">
        <v>3.0188416402171816E-2</v>
      </c>
      <c r="H163" s="90">
        <v>3.1142936473964215E-2</v>
      </c>
      <c r="I163" s="90">
        <v>3.1277619336112304E-2</v>
      </c>
      <c r="J163" s="90">
        <v>3.069841730061737E-2</v>
      </c>
    </row>
    <row r="164" spans="3:10" x14ac:dyDescent="0.25">
      <c r="C164" s="82">
        <v>1.1779368712535028E-2</v>
      </c>
      <c r="D164" s="89">
        <v>1.7112519324838604E-2</v>
      </c>
      <c r="E164" s="89">
        <v>2.136239143835705E-2</v>
      </c>
      <c r="F164" s="89">
        <v>2.4282826689681597E-2</v>
      </c>
      <c r="G164" s="90">
        <v>2.60923932573544E-2</v>
      </c>
      <c r="H164" s="90">
        <v>2.6974047137445802E-2</v>
      </c>
      <c r="I164" s="90">
        <v>2.7288894870452923E-2</v>
      </c>
      <c r="J164" s="90">
        <v>2.7155793315073923E-2</v>
      </c>
    </row>
    <row r="165" spans="3:10" x14ac:dyDescent="0.25">
      <c r="C165" s="82">
        <v>5.9404588382900008E-3</v>
      </c>
      <c r="D165" s="89">
        <v>9.6221355242574139E-3</v>
      </c>
      <c r="E165" s="89">
        <v>1.3354318833499395E-2</v>
      </c>
      <c r="F165" s="89">
        <v>1.683420863205554E-2</v>
      </c>
      <c r="G165" s="90">
        <v>2.0030856528628349E-2</v>
      </c>
      <c r="H165" s="90">
        <v>2.2930824413685724E-2</v>
      </c>
      <c r="I165" s="90">
        <v>2.5723365465466646E-2</v>
      </c>
      <c r="J165" s="90">
        <v>2.8444488126680035E-2</v>
      </c>
    </row>
    <row r="166" spans="3:10" x14ac:dyDescent="0.25">
      <c r="C166" s="82">
        <v>1.4070047831638802E-2</v>
      </c>
      <c r="D166" s="89">
        <v>1.8150461408883097E-2</v>
      </c>
      <c r="E166" s="89">
        <v>2.1234667780364033E-2</v>
      </c>
      <c r="F166" s="89">
        <v>2.3455244640145128E-2</v>
      </c>
      <c r="G166" s="90">
        <v>2.5081711633478485E-2</v>
      </c>
      <c r="H166" s="90">
        <v>2.6207492642931138E-2</v>
      </c>
      <c r="I166" s="90">
        <v>2.7066737940522893E-2</v>
      </c>
      <c r="J166" s="90">
        <v>2.7670387685525287E-2</v>
      </c>
    </row>
    <row r="167" spans="3:10" x14ac:dyDescent="0.25">
      <c r="C167" s="82">
        <v>1.0430531266506985E-2</v>
      </c>
      <c r="D167" s="89">
        <v>1.5356104612597036E-2</v>
      </c>
      <c r="E167" s="89">
        <v>2.019311001308606E-2</v>
      </c>
      <c r="F167" s="89">
        <v>2.471236302814335E-2</v>
      </c>
      <c r="G167" s="90">
        <v>2.8899947338271833E-2</v>
      </c>
      <c r="H167" s="90">
        <v>3.2648601342588068E-2</v>
      </c>
      <c r="I167" s="90">
        <v>3.6090200024233202E-2</v>
      </c>
      <c r="J167" s="90">
        <v>3.91213541129437E-2</v>
      </c>
    </row>
    <row r="168" spans="3:10" x14ac:dyDescent="0.25">
      <c r="C168" s="82">
        <v>4.2560092507001003E-3</v>
      </c>
      <c r="D168" s="89">
        <v>6.3657130934531483E-3</v>
      </c>
      <c r="E168" s="89">
        <v>8.3418483458201024E-3</v>
      </c>
      <c r="F168" s="89">
        <v>1.0026678785579574E-2</v>
      </c>
      <c r="G168" s="90">
        <v>1.140549480207706E-2</v>
      </c>
      <c r="H168" s="90">
        <v>1.2471152416269657E-2</v>
      </c>
      <c r="I168" s="90">
        <v>1.3338145441477359E-2</v>
      </c>
      <c r="J168" s="90">
        <v>1.4045839154378792E-2</v>
      </c>
    </row>
    <row r="169" spans="3:10" x14ac:dyDescent="0.25">
      <c r="C169" s="82">
        <v>2.2392978976071325E-2</v>
      </c>
      <c r="D169" s="89">
        <v>2.299440836472064E-2</v>
      </c>
      <c r="E169" s="89">
        <v>2.2993360567564167E-2</v>
      </c>
      <c r="F169" s="89">
        <v>2.2794276807062572E-2</v>
      </c>
      <c r="G169" s="90">
        <v>2.2603999131610021E-2</v>
      </c>
      <c r="H169" s="90">
        <v>2.2377907044445231E-2</v>
      </c>
      <c r="I169" s="90">
        <v>2.2203455644523796E-2</v>
      </c>
      <c r="J169" s="90">
        <v>2.2002325418075664E-2</v>
      </c>
    </row>
    <row r="170" spans="3:10" x14ac:dyDescent="0.25">
      <c r="C170" s="82">
        <v>3.8224044092485476E-2</v>
      </c>
      <c r="D170" s="89">
        <v>4.062418512324565E-2</v>
      </c>
      <c r="E170" s="89">
        <v>4.0842994646331357E-2</v>
      </c>
      <c r="F170" s="89">
        <v>3.9913004160953496E-2</v>
      </c>
      <c r="G170" s="90">
        <v>3.8458891512116102E-2</v>
      </c>
      <c r="H170" s="90">
        <v>3.656966808001124E-2</v>
      </c>
      <c r="I170" s="90">
        <v>3.4495442479003637E-2</v>
      </c>
      <c r="J170" s="90">
        <v>3.2190557381607351E-2</v>
      </c>
    </row>
    <row r="171" spans="3:10" x14ac:dyDescent="0.25">
      <c r="C171" s="82">
        <v>3.709724954945668E-2</v>
      </c>
      <c r="D171" s="89">
        <v>4.1752618427784653E-2</v>
      </c>
      <c r="E171" s="89">
        <v>4.4140441007303251E-2</v>
      </c>
      <c r="F171" s="89">
        <v>4.5188747849470752E-2</v>
      </c>
      <c r="G171" s="90">
        <v>4.5611935458866049E-2</v>
      </c>
      <c r="H171" s="90">
        <v>4.5577462178148682E-2</v>
      </c>
      <c r="I171" s="90">
        <v>4.5425194152402981E-2</v>
      </c>
      <c r="J171" s="90">
        <v>4.5071357442586973E-2</v>
      </c>
    </row>
    <row r="172" spans="3:10" x14ac:dyDescent="0.25">
      <c r="C172" s="82">
        <v>9.9994146416977986E-2</v>
      </c>
      <c r="D172" s="89">
        <v>9.9805102110432725E-2</v>
      </c>
      <c r="E172" s="89">
        <v>9.4610060481880337E-2</v>
      </c>
      <c r="F172" s="89">
        <v>8.8114191685596421E-2</v>
      </c>
      <c r="G172" s="90">
        <v>8.2113494265778478E-2</v>
      </c>
      <c r="H172" s="90">
        <v>7.6745793495065204E-2</v>
      </c>
      <c r="I172" s="90">
        <v>7.2294187324543749E-2</v>
      </c>
      <c r="J172" s="90">
        <v>6.8340520924618203E-2</v>
      </c>
    </row>
    <row r="173" spans="3:10" x14ac:dyDescent="0.25">
      <c r="C173" s="82">
        <v>2.3905467199918977E-2</v>
      </c>
      <c r="D173" s="89">
        <v>2.8887405393010417E-2</v>
      </c>
      <c r="E173" s="89">
        <v>3.2310353931884674E-2</v>
      </c>
      <c r="F173" s="89">
        <v>3.4529585269266798E-2</v>
      </c>
      <c r="G173" s="90">
        <v>3.5923777586685857E-2</v>
      </c>
      <c r="H173" s="90">
        <v>3.6555471324296353E-2</v>
      </c>
      <c r="I173" s="90">
        <v>3.6689343306430498E-2</v>
      </c>
      <c r="J173" s="90">
        <v>3.6302878012654652E-2</v>
      </c>
    </row>
    <row r="174" spans="3:10" x14ac:dyDescent="0.25">
      <c r="C174" s="82">
        <v>7.8712735401060465E-3</v>
      </c>
      <c r="D174" s="89">
        <v>9.013954943975739E-3</v>
      </c>
      <c r="E174" s="89">
        <v>9.7497262155593987E-3</v>
      </c>
      <c r="F174" s="89">
        <v>1.0218436462004097E-2</v>
      </c>
      <c r="G174" s="90">
        <v>1.0537911130778739E-2</v>
      </c>
      <c r="H174" s="90">
        <v>1.0729606801389555E-2</v>
      </c>
      <c r="I174" s="90">
        <v>1.0877945295644353E-2</v>
      </c>
      <c r="J174" s="90">
        <v>1.0984868493613575E-2</v>
      </c>
    </row>
    <row r="175" spans="3:10" x14ac:dyDescent="0.25">
      <c r="C175" s="82">
        <v>6.5486067364390766E-3</v>
      </c>
      <c r="D175" s="89">
        <v>8.8175865516119112E-3</v>
      </c>
      <c r="E175" s="89">
        <v>1.084940663194961E-2</v>
      </c>
      <c r="F175" s="89">
        <v>1.258074178672337E-2</v>
      </c>
      <c r="G175" s="90">
        <v>1.4037452041544725E-2</v>
      </c>
      <c r="H175" s="90">
        <v>1.5202231898605268E-2</v>
      </c>
      <c r="I175" s="90">
        <v>1.6189284216004813E-2</v>
      </c>
      <c r="J175" s="90">
        <v>1.702163969174034E-2</v>
      </c>
    </row>
    <row r="176" spans="3:10" x14ac:dyDescent="0.25">
      <c r="C176" s="82">
        <v>3.9662128219713506E-3</v>
      </c>
      <c r="D176" s="89">
        <v>6.7880084066770001E-3</v>
      </c>
      <c r="E176" s="89">
        <v>9.6839018868010145E-3</v>
      </c>
      <c r="F176" s="89">
        <v>1.2284241422147993E-2</v>
      </c>
      <c r="G176" s="90">
        <v>1.4472029520509491E-2</v>
      </c>
      <c r="H176" s="90">
        <v>1.6200935868804198E-2</v>
      </c>
      <c r="I176" s="90">
        <v>1.7602968067986453E-2</v>
      </c>
      <c r="J176" s="90">
        <v>1.8713246116469465E-2</v>
      </c>
    </row>
    <row r="177" spans="3:10" x14ac:dyDescent="0.25">
      <c r="C177" s="82">
        <v>1.6981692818259578E-2</v>
      </c>
      <c r="D177" s="89">
        <v>1.9994923402800603E-2</v>
      </c>
      <c r="E177" s="89">
        <v>2.176763965588133E-2</v>
      </c>
      <c r="F177" s="89">
        <v>2.2692621764943473E-2</v>
      </c>
      <c r="G177" s="90">
        <v>2.3145005324975629E-2</v>
      </c>
      <c r="H177" s="90">
        <v>2.3254749457438956E-2</v>
      </c>
      <c r="I177" s="90">
        <v>2.3247880661116934E-2</v>
      </c>
      <c r="J177" s="90">
        <v>2.3137794527677318E-2</v>
      </c>
    </row>
    <row r="178" spans="3:10" x14ac:dyDescent="0.25">
      <c r="C178" s="82">
        <v>7.2058018855804384E-3</v>
      </c>
      <c r="D178" s="89">
        <v>9.3425429566009414E-3</v>
      </c>
      <c r="E178" s="89">
        <v>1.1161479534480706E-2</v>
      </c>
      <c r="F178" s="89">
        <v>1.2698948421346884E-2</v>
      </c>
      <c r="G178" s="90">
        <v>1.4050522117763021E-2</v>
      </c>
      <c r="H178" s="90">
        <v>1.5230398467398794E-2</v>
      </c>
      <c r="I178" s="90">
        <v>1.635346635653279E-2</v>
      </c>
      <c r="J178" s="90">
        <v>1.7421786850861293E-2</v>
      </c>
    </row>
    <row r="179" spans="3:10" x14ac:dyDescent="0.25">
      <c r="C179" s="82">
        <v>9.6906245645006581E-3</v>
      </c>
      <c r="D179" s="89">
        <v>1.4089338019310652E-2</v>
      </c>
      <c r="E179" s="89">
        <v>1.7924702076211094E-2</v>
      </c>
      <c r="F179" s="89">
        <v>2.0976813139986276E-2</v>
      </c>
      <c r="G179" s="90">
        <v>2.3315522784584018E-2</v>
      </c>
      <c r="H179" s="90">
        <v>2.4966267189162759E-2</v>
      </c>
      <c r="I179" s="90">
        <v>2.614790896735128E-2</v>
      </c>
      <c r="J179" s="90">
        <v>2.6898771684626399E-2</v>
      </c>
    </row>
    <row r="180" spans="3:10" x14ac:dyDescent="0.25">
      <c r="C180" s="82">
        <v>1.3160764267509553E-2</v>
      </c>
      <c r="D180" s="89">
        <v>1.7571663951746409E-2</v>
      </c>
      <c r="E180" s="89">
        <v>2.0790045771837067E-2</v>
      </c>
      <c r="F180" s="89">
        <v>2.2841008538331233E-2</v>
      </c>
      <c r="G180" s="90">
        <v>2.4003809708751496E-2</v>
      </c>
      <c r="H180" s="90">
        <v>2.4433287537885984E-2</v>
      </c>
      <c r="I180" s="90">
        <v>2.4424821336359894E-2</v>
      </c>
      <c r="J180" s="90">
        <v>2.4059311202658008E-2</v>
      </c>
    </row>
    <row r="181" spans="3:10" x14ac:dyDescent="0.25">
      <c r="C181" s="82">
        <v>7.0767248476961107E-3</v>
      </c>
      <c r="D181" s="89">
        <v>9.2604376675001591E-3</v>
      </c>
      <c r="E181" s="89">
        <v>1.0983120474837731E-2</v>
      </c>
      <c r="F181" s="89">
        <v>1.2208113037360288E-2</v>
      </c>
      <c r="G181" s="90">
        <v>1.2991180611982006E-2</v>
      </c>
      <c r="H181" s="90">
        <v>1.3342864408727027E-2</v>
      </c>
      <c r="I181" s="90">
        <v>1.3391630748198559E-2</v>
      </c>
      <c r="J181" s="90">
        <v>1.3185885620103014E-2</v>
      </c>
    </row>
    <row r="182" spans="3:10" x14ac:dyDescent="0.25">
      <c r="C182" s="82">
        <v>1.2266120974377551E-2</v>
      </c>
      <c r="D182" s="89">
        <v>1.5524501685975427E-2</v>
      </c>
      <c r="E182" s="89">
        <v>1.7895602763305703E-2</v>
      </c>
      <c r="F182" s="89">
        <v>1.9478910508007471E-2</v>
      </c>
      <c r="G182" s="90">
        <v>2.0473516501825266E-2</v>
      </c>
      <c r="H182" s="90">
        <v>2.0943212828312272E-2</v>
      </c>
      <c r="I182" s="90">
        <v>2.1083860249944266E-2</v>
      </c>
      <c r="J182" s="90">
        <v>2.092937841119849E-2</v>
      </c>
    </row>
    <row r="183" spans="3:10" x14ac:dyDescent="0.25">
      <c r="C183" s="82">
        <v>3.8804572983919057E-3</v>
      </c>
      <c r="D183" s="89">
        <v>6.3085455060186328E-3</v>
      </c>
      <c r="E183" s="89">
        <v>8.8109566304428507E-3</v>
      </c>
      <c r="F183" s="89">
        <v>1.1130243656314204E-2</v>
      </c>
      <c r="G183" s="90">
        <v>1.3168835819586246E-2</v>
      </c>
      <c r="H183" s="90">
        <v>1.4856505426929043E-2</v>
      </c>
      <c r="I183" s="90">
        <v>1.6283396788916812E-2</v>
      </c>
      <c r="J183" s="90">
        <v>1.7465733982680903E-2</v>
      </c>
    </row>
    <row r="184" spans="3:10" x14ac:dyDescent="0.25">
      <c r="C184" s="82">
        <v>1.927194019898883E-3</v>
      </c>
      <c r="D184" s="89">
        <v>3.7675185582965324E-3</v>
      </c>
      <c r="E184" s="89">
        <v>5.8763035275177389E-3</v>
      </c>
      <c r="F184" s="89">
        <v>7.8781475328268246E-3</v>
      </c>
      <c r="G184" s="90">
        <v>9.5519023099239191E-3</v>
      </c>
      <c r="H184" s="90">
        <v>1.0778457366282005E-2</v>
      </c>
      <c r="I184" s="90">
        <v>1.1619334761410659E-2</v>
      </c>
      <c r="J184" s="90">
        <v>1.2119341211208013E-2</v>
      </c>
    </row>
    <row r="185" spans="3:10" x14ac:dyDescent="0.25">
      <c r="C185" s="82">
        <v>9.1766924618709098E-3</v>
      </c>
      <c r="D185" s="89">
        <v>1.4102654607356914E-2</v>
      </c>
      <c r="E185" s="89">
        <v>1.8583049635751511E-2</v>
      </c>
      <c r="F185" s="89">
        <v>2.2210847371353107E-2</v>
      </c>
      <c r="G185" s="90">
        <v>2.4975762983934228E-2</v>
      </c>
      <c r="H185" s="90">
        <v>2.6885323331109677E-2</v>
      </c>
      <c r="I185" s="90">
        <v>2.8182311820836213E-2</v>
      </c>
      <c r="J185" s="90">
        <v>2.8921241796227133E-2</v>
      </c>
    </row>
    <row r="186" spans="3:10" x14ac:dyDescent="0.25">
      <c r="C186" s="82">
        <v>1.4575958804409995E-2</v>
      </c>
      <c r="D186" s="89">
        <v>1.8175675906521804E-2</v>
      </c>
      <c r="E186" s="89">
        <v>2.0627869587487614E-2</v>
      </c>
      <c r="F186" s="89">
        <v>2.2200781148444981E-2</v>
      </c>
      <c r="G186" s="90">
        <v>2.3250320360704506E-2</v>
      </c>
      <c r="H186" s="90">
        <v>2.3928075224697407E-2</v>
      </c>
      <c r="I186" s="90">
        <v>2.4489448620831206E-2</v>
      </c>
      <c r="J186" s="90">
        <v>2.496851873194025E-2</v>
      </c>
    </row>
    <row r="187" spans="3:10" x14ac:dyDescent="0.25">
      <c r="C187" s="82">
        <v>1.4554225138212007E-2</v>
      </c>
      <c r="D187" s="89">
        <v>1.8527653253826517E-2</v>
      </c>
      <c r="E187" s="89">
        <v>2.1303410180050934E-2</v>
      </c>
      <c r="F187" s="89">
        <v>2.305028111109815E-2</v>
      </c>
      <c r="G187" s="90">
        <v>2.4073276515618063E-2</v>
      </c>
      <c r="H187" s="90">
        <v>2.4497326768880143E-2</v>
      </c>
      <c r="I187" s="90">
        <v>2.4573655979351489E-2</v>
      </c>
      <c r="J187" s="90">
        <v>2.4339688591594966E-2</v>
      </c>
    </row>
    <row r="188" spans="3:10" x14ac:dyDescent="0.25">
      <c r="C188" s="82">
        <v>5.7357566169732354E-3</v>
      </c>
      <c r="D188" s="89">
        <v>8.5787134323725076E-3</v>
      </c>
      <c r="E188" s="89">
        <v>1.1158983726264508E-2</v>
      </c>
      <c r="F188" s="89">
        <v>1.3312107361978472E-2</v>
      </c>
      <c r="G188" s="90">
        <v>1.5099938369504295E-2</v>
      </c>
      <c r="H188" s="90">
        <v>1.6588540425885395E-2</v>
      </c>
      <c r="I188" s="90">
        <v>1.7981967827066979E-2</v>
      </c>
      <c r="J188" s="90">
        <v>1.936051410155086E-2</v>
      </c>
    </row>
    <row r="189" spans="3:10" x14ac:dyDescent="0.25">
      <c r="C189" s="82">
        <v>7.8041077310895494E-3</v>
      </c>
      <c r="D189" s="89">
        <v>1.0856098936007174E-2</v>
      </c>
      <c r="E189" s="89">
        <v>1.3523720526304491E-2</v>
      </c>
      <c r="F189" s="89">
        <v>1.5704497329626279E-2</v>
      </c>
      <c r="G189" s="90">
        <v>1.7451359665689208E-2</v>
      </c>
      <c r="H189" s="90">
        <v>1.8767353579114195E-2</v>
      </c>
      <c r="I189" s="90">
        <v>1.9806012669006987E-2</v>
      </c>
      <c r="J189" s="90">
        <v>2.0594424112031811E-2</v>
      </c>
    </row>
    <row r="190" spans="3:10" x14ac:dyDescent="0.25">
      <c r="C190" s="82">
        <v>7.6922281312179356E-3</v>
      </c>
      <c r="D190" s="89">
        <v>1.0886443866118372E-2</v>
      </c>
      <c r="E190" s="89">
        <v>1.3930301638519325E-2</v>
      </c>
      <c r="F190" s="89">
        <v>1.6654398328172115E-2</v>
      </c>
      <c r="G190" s="90">
        <v>1.9015501337377696E-2</v>
      </c>
      <c r="H190" s="90">
        <v>2.0925315256853986E-2</v>
      </c>
      <c r="I190" s="90">
        <v>2.2487289968830225E-2</v>
      </c>
      <c r="J190" s="90">
        <v>2.369245187264734E-2</v>
      </c>
    </row>
    <row r="191" spans="3:10" x14ac:dyDescent="0.25">
      <c r="C191" s="82">
        <v>3.8718188504038867E-2</v>
      </c>
      <c r="D191" s="89">
        <v>3.5546929841868566E-2</v>
      </c>
      <c r="E191" s="89">
        <v>3.2598617885140825E-2</v>
      </c>
      <c r="F191" s="89">
        <v>3.0145600047309835E-2</v>
      </c>
      <c r="G191" s="90">
        <v>2.8222381267311181E-2</v>
      </c>
      <c r="H191" s="90">
        <v>2.662378143478842E-2</v>
      </c>
      <c r="I191" s="90">
        <v>2.5375043164163745E-2</v>
      </c>
      <c r="J191" s="90">
        <v>2.4341118761670513E-2</v>
      </c>
    </row>
    <row r="192" spans="3:10" x14ac:dyDescent="0.25">
      <c r="C192" s="82">
        <v>3.1584301468869668E-3</v>
      </c>
      <c r="D192" s="89">
        <v>5.7080752577340268E-3</v>
      </c>
      <c r="E192" s="89">
        <v>8.7011914544640207E-3</v>
      </c>
      <c r="F192" s="89">
        <v>1.1853364984488987E-2</v>
      </c>
      <c r="G192" s="90">
        <v>1.5021827629662711E-2</v>
      </c>
      <c r="H192" s="90">
        <v>1.8105867826149979E-2</v>
      </c>
      <c r="I192" s="90">
        <v>2.1215625260463524E-2</v>
      </c>
      <c r="J192" s="90">
        <v>2.4395696606193562E-2</v>
      </c>
    </row>
    <row r="193" spans="3:10" x14ac:dyDescent="0.25">
      <c r="C193" s="82">
        <v>1.8947193794857979E-2</v>
      </c>
      <c r="D193" s="89">
        <v>2.4372818688411148E-2</v>
      </c>
      <c r="E193" s="89">
        <v>2.8000318563989803E-2</v>
      </c>
      <c r="F193" s="89">
        <v>3.0217301972532695E-2</v>
      </c>
      <c r="G193" s="90">
        <v>3.1588403373029844E-2</v>
      </c>
      <c r="H193" s="90">
        <v>3.2360327112386705E-2</v>
      </c>
      <c r="I193" s="90">
        <v>3.2867612037769049E-2</v>
      </c>
      <c r="J193" s="90">
        <v>3.310872736193534E-2</v>
      </c>
    </row>
    <row r="194" spans="3:10" x14ac:dyDescent="0.25">
      <c r="C194" s="82">
        <v>1.4150187322639701E-2</v>
      </c>
      <c r="D194" s="89">
        <v>1.4895102318703616E-2</v>
      </c>
      <c r="E194" s="89">
        <v>1.5146825086040842E-2</v>
      </c>
      <c r="F194" s="89">
        <v>1.5188694080042968E-2</v>
      </c>
      <c r="G194" s="90">
        <v>1.5199494382793831E-2</v>
      </c>
      <c r="H194" s="90">
        <v>1.5194844928709839E-2</v>
      </c>
      <c r="I194" s="90">
        <v>1.5276747190600341E-2</v>
      </c>
      <c r="J194" s="90">
        <v>1.5429740255084905E-2</v>
      </c>
    </row>
    <row r="195" spans="3:10" x14ac:dyDescent="0.25">
      <c r="C195" s="82">
        <v>9.5854961385778651E-3</v>
      </c>
      <c r="D195" s="89">
        <v>1.2431520393774534E-2</v>
      </c>
      <c r="E195" s="89">
        <v>1.5014678487822793E-2</v>
      </c>
      <c r="F195" s="89">
        <v>1.7370931329766894E-2</v>
      </c>
      <c r="G195" s="90">
        <v>1.9603233423559567E-2</v>
      </c>
      <c r="H195" s="90">
        <v>2.1708138791485004E-2</v>
      </c>
      <c r="I195" s="90">
        <v>2.3833619245614716E-2</v>
      </c>
      <c r="J195" s="90">
        <v>2.5973996738562249E-2</v>
      </c>
    </row>
    <row r="196" spans="3:10" x14ac:dyDescent="0.25">
      <c r="C196" s="82">
        <v>2.3640865851640332E-2</v>
      </c>
      <c r="D196" s="89">
        <v>2.7435388017690465E-2</v>
      </c>
      <c r="E196" s="89">
        <v>2.9657009620005306E-2</v>
      </c>
      <c r="F196" s="89">
        <v>3.0921167814292085E-2</v>
      </c>
      <c r="G196" s="90">
        <v>3.1778687274866997E-2</v>
      </c>
      <c r="H196" s="90">
        <v>3.2425850067876891E-2</v>
      </c>
      <c r="I196" s="90">
        <v>3.3181887040907292E-2</v>
      </c>
      <c r="J196" s="90">
        <v>3.4062932173736196E-2</v>
      </c>
    </row>
    <row r="197" spans="3:10" x14ac:dyDescent="0.25">
      <c r="C197" s="82">
        <v>5.9041085284049109E-3</v>
      </c>
      <c r="D197" s="89">
        <v>9.3537898470729373E-3</v>
      </c>
      <c r="E197" s="89">
        <v>1.2281307122869284E-2</v>
      </c>
      <c r="F197" s="89">
        <v>1.4350108211933377E-2</v>
      </c>
      <c r="G197" s="90">
        <v>1.5620474679797181E-2</v>
      </c>
      <c r="H197" s="90">
        <v>1.6203017280674675E-2</v>
      </c>
      <c r="I197" s="90">
        <v>1.6340385733688297E-2</v>
      </c>
      <c r="J197" s="90">
        <v>1.6136157371941229E-2</v>
      </c>
    </row>
    <row r="198" spans="3:10" x14ac:dyDescent="0.25">
      <c r="C198" s="82">
        <v>1.1124733229167469E-2</v>
      </c>
      <c r="D198" s="89">
        <v>1.381670519697328E-2</v>
      </c>
      <c r="E198" s="89">
        <v>1.5853421521936171E-2</v>
      </c>
      <c r="F198" s="89">
        <v>1.7353089338147137E-2</v>
      </c>
      <c r="G198" s="90">
        <v>1.8496124116419346E-2</v>
      </c>
      <c r="H198" s="90">
        <v>1.9335569629533297E-2</v>
      </c>
      <c r="I198" s="90">
        <v>2.0040974392013012E-2</v>
      </c>
      <c r="J198" s="90">
        <v>2.0625489070699016E-2</v>
      </c>
    </row>
    <row r="199" spans="3:10" x14ac:dyDescent="0.25">
      <c r="C199" s="82">
        <v>7.4443199344502876E-3</v>
      </c>
      <c r="D199" s="89">
        <v>1.1402952800937652E-2</v>
      </c>
      <c r="E199" s="89">
        <v>1.4838663031089902E-2</v>
      </c>
      <c r="F199" s="89">
        <v>1.7459987284174354E-2</v>
      </c>
      <c r="G199" s="90">
        <v>1.9362097636140555E-2</v>
      </c>
      <c r="H199" s="90">
        <v>2.0663928681906387E-2</v>
      </c>
      <c r="I199" s="90">
        <v>2.1641476809173357E-2</v>
      </c>
      <c r="J199" s="90">
        <v>2.2390920894020332E-2</v>
      </c>
    </row>
    <row r="200" spans="3:10" x14ac:dyDescent="0.25">
      <c r="C200" s="82">
        <v>4.8038101359974918E-2</v>
      </c>
      <c r="D200" s="89">
        <v>5.4504942237526742E-2</v>
      </c>
      <c r="E200" s="89">
        <v>5.8519212480215597E-2</v>
      </c>
      <c r="F200" s="89">
        <v>6.1262256108173152E-2</v>
      </c>
      <c r="G200" s="90">
        <v>6.3674037290176178E-2</v>
      </c>
      <c r="H200" s="90">
        <v>6.5998732656974438E-2</v>
      </c>
      <c r="I200" s="90">
        <v>6.8758960844471431E-2</v>
      </c>
      <c r="J200" s="90">
        <v>7.1871741735121897E-2</v>
      </c>
    </row>
    <row r="201" spans="3:10" x14ac:dyDescent="0.25">
      <c r="C201" s="82">
        <v>1.7355560046242825E-2</v>
      </c>
      <c r="D201" s="89">
        <v>2.2176899265077443E-2</v>
      </c>
      <c r="E201" s="89">
        <v>2.5914382600665992E-2</v>
      </c>
      <c r="F201" s="89">
        <v>2.8743331274973329E-2</v>
      </c>
      <c r="G201" s="90">
        <v>3.0972315856192718E-2</v>
      </c>
      <c r="H201" s="90">
        <v>3.2686456727219877E-2</v>
      </c>
      <c r="I201" s="90">
        <v>3.4144613471742087E-2</v>
      </c>
      <c r="J201" s="90">
        <v>3.5324111374167834E-2</v>
      </c>
    </row>
    <row r="202" spans="3:10" x14ac:dyDescent="0.25">
      <c r="C202" s="82">
        <v>2.2147806119498216E-2</v>
      </c>
      <c r="D202" s="89">
        <v>2.4331731678739799E-2</v>
      </c>
      <c r="E202" s="89">
        <v>2.5769035000954729E-2</v>
      </c>
      <c r="F202" s="89">
        <v>2.6928797268356151E-2</v>
      </c>
      <c r="G202" s="90">
        <v>2.815085017958208E-2</v>
      </c>
      <c r="H202" s="90">
        <v>2.9496613877109567E-2</v>
      </c>
      <c r="I202" s="90">
        <v>3.1189961331112376E-2</v>
      </c>
      <c r="J202" s="90">
        <v>3.3222235523733906E-2</v>
      </c>
    </row>
    <row r="203" spans="3:10" x14ac:dyDescent="0.25">
      <c r="C203" s="82">
        <v>2.8554175245108507E-2</v>
      </c>
      <c r="D203" s="89">
        <v>3.0515398221026117E-2</v>
      </c>
      <c r="E203" s="89">
        <v>3.1547822952279821E-2</v>
      </c>
      <c r="F203" s="89">
        <v>3.2141255011807202E-2</v>
      </c>
      <c r="G203" s="90">
        <v>3.2608409452061192E-2</v>
      </c>
      <c r="H203" s="90">
        <v>3.293920893167257E-2</v>
      </c>
      <c r="I203" s="90">
        <v>3.3318868872231719E-2</v>
      </c>
      <c r="J203" s="90">
        <v>3.3680326627004306E-2</v>
      </c>
    </row>
    <row r="204" spans="3:10" x14ac:dyDescent="0.25">
      <c r="C204" s="82">
        <v>2.116404761880453E-2</v>
      </c>
      <c r="D204" s="89">
        <v>2.6111206737928831E-2</v>
      </c>
      <c r="E204" s="89">
        <v>2.9644351885569919E-2</v>
      </c>
      <c r="F204" s="89">
        <v>3.2094207697365873E-2</v>
      </c>
      <c r="G204" s="90">
        <v>3.3869816423676619E-2</v>
      </c>
      <c r="H204" s="90">
        <v>3.5092633590051714E-2</v>
      </c>
      <c r="I204" s="90">
        <v>3.6057096127913239E-2</v>
      </c>
      <c r="J204" s="90">
        <v>3.6751004138113219E-2</v>
      </c>
    </row>
    <row r="205" spans="3:10" x14ac:dyDescent="0.25">
      <c r="C205" s="82">
        <v>1.1166961260573495E-2</v>
      </c>
      <c r="D205" s="89">
        <v>1.3049027998142223E-2</v>
      </c>
      <c r="E205" s="89">
        <v>1.4724333137158475E-2</v>
      </c>
      <c r="F205" s="89">
        <v>1.6317941433836081E-2</v>
      </c>
      <c r="G205" s="90">
        <v>1.7948131406904041E-2</v>
      </c>
      <c r="H205" s="90">
        <v>1.9611731431467386E-2</v>
      </c>
      <c r="I205" s="90">
        <v>2.1442740234035633E-2</v>
      </c>
      <c r="J205" s="90">
        <v>2.3441951435222617E-2</v>
      </c>
    </row>
    <row r="206" spans="3:10" x14ac:dyDescent="0.25">
      <c r="C206" s="82">
        <v>1.3253567962681626E-2</v>
      </c>
      <c r="D206" s="89">
        <v>2.2309288585571106E-2</v>
      </c>
      <c r="E206" s="89">
        <v>3.0968331563133746E-2</v>
      </c>
      <c r="F206" s="89">
        <v>3.8005719343275603E-2</v>
      </c>
      <c r="G206" s="90">
        <v>4.3142267716610339E-2</v>
      </c>
      <c r="H206" s="90">
        <v>4.6325023187015972E-2</v>
      </c>
      <c r="I206" s="90">
        <v>4.7983681529556135E-2</v>
      </c>
      <c r="J206" s="90">
        <v>4.8237991348881251E-2</v>
      </c>
    </row>
    <row r="207" spans="3:10" x14ac:dyDescent="0.25">
      <c r="C207" s="82">
        <v>1.3987377852761511E-2</v>
      </c>
      <c r="D207" s="89">
        <v>1.6442623585820014E-2</v>
      </c>
      <c r="E207" s="89">
        <v>1.8308288080161533E-2</v>
      </c>
      <c r="F207" s="89">
        <v>1.9737667739332786E-2</v>
      </c>
      <c r="G207" s="90">
        <v>2.0890256256685717E-2</v>
      </c>
      <c r="H207" s="90">
        <v>2.1776269750188277E-2</v>
      </c>
      <c r="I207" s="90">
        <v>2.2553331935421993E-2</v>
      </c>
      <c r="J207" s="90">
        <v>2.3220845239064185E-2</v>
      </c>
    </row>
    <row r="208" spans="3:10" x14ac:dyDescent="0.25">
      <c r="C208" s="82">
        <v>2.4276328943444998E-3</v>
      </c>
      <c r="D208" s="89">
        <v>4.5859169889304087E-3</v>
      </c>
      <c r="E208" s="89">
        <v>7.1533304018187279E-3</v>
      </c>
      <c r="F208" s="89">
        <v>9.8091735615778511E-3</v>
      </c>
      <c r="G208" s="90">
        <v>1.2341643243164569E-2</v>
      </c>
      <c r="H208" s="90">
        <v>1.4583348523673637E-2</v>
      </c>
      <c r="I208" s="90">
        <v>1.6551657775437659E-2</v>
      </c>
      <c r="J208" s="90">
        <v>1.8221885847333148E-2</v>
      </c>
    </row>
    <row r="209" spans="3:10" x14ac:dyDescent="0.25">
      <c r="C209" s="82">
        <v>6.1921704836763675E-3</v>
      </c>
      <c r="D209" s="89">
        <v>1.0239552373581248E-2</v>
      </c>
      <c r="E209" s="89">
        <v>1.4334242307657293E-2</v>
      </c>
      <c r="F209" s="89">
        <v>1.8002105809515966E-2</v>
      </c>
      <c r="G209" s="90">
        <v>2.1080211440711732E-2</v>
      </c>
      <c r="H209" s="90">
        <v>2.3466164324940759E-2</v>
      </c>
      <c r="I209" s="90">
        <v>2.5304451147646869E-2</v>
      </c>
      <c r="J209" s="90">
        <v>2.6606163692362083E-2</v>
      </c>
    </row>
    <row r="210" spans="3:10" x14ac:dyDescent="0.25">
      <c r="C210" s="82">
        <v>1.7453970039370544E-2</v>
      </c>
      <c r="D210" s="89">
        <v>2.1301378429100713E-2</v>
      </c>
      <c r="E210" s="89">
        <v>2.4171923030206134E-2</v>
      </c>
      <c r="F210" s="89">
        <v>2.6295451983066688E-2</v>
      </c>
      <c r="G210" s="90">
        <v>2.7927775065190365E-2</v>
      </c>
      <c r="H210" s="90">
        <v>2.9092377936881682E-2</v>
      </c>
      <c r="I210" s="90">
        <v>2.9973602825962613E-2</v>
      </c>
      <c r="J210" s="90">
        <v>3.052232497299075E-2</v>
      </c>
    </row>
    <row r="211" spans="3:10" x14ac:dyDescent="0.25">
      <c r="C211" s="82">
        <v>5.0292036614553941E-2</v>
      </c>
      <c r="D211" s="89">
        <v>4.6551866490219591E-2</v>
      </c>
      <c r="E211" s="89">
        <v>4.3039056238024093E-2</v>
      </c>
      <c r="F211" s="89">
        <v>4.0267464172668029E-2</v>
      </c>
      <c r="G211" s="90">
        <v>3.8345101921484805E-2</v>
      </c>
      <c r="H211" s="90">
        <v>3.7007962336654918E-2</v>
      </c>
      <c r="I211" s="90">
        <v>3.6278411567515711E-2</v>
      </c>
      <c r="J211" s="90">
        <v>3.5938407889298994E-2</v>
      </c>
    </row>
    <row r="212" spans="3:10" x14ac:dyDescent="0.25">
      <c r="C212" s="82">
        <v>7.1385147165369776E-3</v>
      </c>
      <c r="D212" s="89">
        <v>1.1097807073449654E-2</v>
      </c>
      <c r="E212" s="89">
        <v>1.4711823782090858E-2</v>
      </c>
      <c r="F212" s="89">
        <v>1.7647202404302145E-2</v>
      </c>
      <c r="G212" s="90">
        <v>1.9897120681338622E-2</v>
      </c>
      <c r="H212" s="90">
        <v>2.1465012875234783E-2</v>
      </c>
      <c r="I212" s="90">
        <v>2.2533102438779432E-2</v>
      </c>
      <c r="J212" s="90">
        <v>2.3127297242212304E-2</v>
      </c>
    </row>
    <row r="213" spans="3:10" x14ac:dyDescent="0.25">
      <c r="C213" s="82">
        <v>3.285179082315013E-2</v>
      </c>
      <c r="D213" s="89">
        <v>3.7240851310595187E-2</v>
      </c>
      <c r="E213" s="89">
        <v>3.9510735060126853E-2</v>
      </c>
      <c r="F213" s="89">
        <v>4.0571557761696998E-2</v>
      </c>
      <c r="G213" s="90">
        <v>4.1125799566346793E-2</v>
      </c>
      <c r="H213" s="90">
        <v>4.1353415664517369E-2</v>
      </c>
      <c r="I213" s="90">
        <v>4.1571059416602461E-2</v>
      </c>
      <c r="J213" s="90">
        <v>4.1705011372820851E-2</v>
      </c>
    </row>
    <row r="214" spans="3:10" x14ac:dyDescent="0.25">
      <c r="C214" s="82">
        <v>7.4764778371370832E-3</v>
      </c>
      <c r="D214" s="89">
        <v>1.2371699885384226E-2</v>
      </c>
      <c r="E214" s="89">
        <v>1.7348859246632157E-2</v>
      </c>
      <c r="F214" s="89">
        <v>2.1912813157428417E-2</v>
      </c>
      <c r="G214" s="90">
        <v>2.5934753329633947E-2</v>
      </c>
      <c r="H214" s="90">
        <v>2.9315875033107095E-2</v>
      </c>
      <c r="I214" s="90">
        <v>3.2216987202840212E-2</v>
      </c>
      <c r="J214" s="90">
        <v>3.459894735946073E-2</v>
      </c>
    </row>
    <row r="215" spans="3:10" x14ac:dyDescent="0.25">
      <c r="C215" s="82">
        <v>6.4794460267599205E-3</v>
      </c>
      <c r="D215" s="89">
        <v>1.0591747591145255E-2</v>
      </c>
      <c r="E215" s="89">
        <v>1.4588591198139576E-2</v>
      </c>
      <c r="F215" s="89">
        <v>1.8007185446173989E-2</v>
      </c>
      <c r="G215" s="90">
        <v>2.0758857884902029E-2</v>
      </c>
      <c r="H215" s="90">
        <v>2.2832841257225671E-2</v>
      </c>
      <c r="I215" s="90">
        <v>2.4450993749884319E-2</v>
      </c>
      <c r="J215" s="90">
        <v>2.568551234625931E-2</v>
      </c>
    </row>
    <row r="216" spans="3:10" x14ac:dyDescent="0.25">
      <c r="C216" s="82">
        <v>3.08055044878914E-3</v>
      </c>
      <c r="D216" s="89">
        <v>4.7888896075205826E-3</v>
      </c>
      <c r="E216" s="89">
        <v>6.4706439861864475E-3</v>
      </c>
      <c r="F216" s="89">
        <v>7.9757885348766388E-3</v>
      </c>
      <c r="G216" s="90">
        <v>9.2628107742231836E-3</v>
      </c>
      <c r="H216" s="90">
        <v>1.0298032345208994E-2</v>
      </c>
      <c r="I216" s="90">
        <v>1.1153078390541108E-2</v>
      </c>
      <c r="J216" s="90">
        <v>1.184648210566492E-2</v>
      </c>
    </row>
    <row r="217" spans="3:10" x14ac:dyDescent="0.25">
      <c r="C217" s="82">
        <v>6.6857543036808569E-3</v>
      </c>
      <c r="D217" s="89">
        <v>1.1588385230757076E-2</v>
      </c>
      <c r="E217" s="89">
        <v>1.687336927319074E-2</v>
      </c>
      <c r="F217" s="89">
        <v>2.1951367251389891E-2</v>
      </c>
      <c r="G217" s="90">
        <v>2.6603438086684313E-2</v>
      </c>
      <c r="H217" s="90">
        <v>3.0701397543072623E-2</v>
      </c>
      <c r="I217" s="90">
        <v>3.4441838828521844E-2</v>
      </c>
      <c r="J217" s="90">
        <v>3.7844688168706724E-2</v>
      </c>
    </row>
    <row r="218" spans="3:10" x14ac:dyDescent="0.25">
      <c r="C218" s="82">
        <v>3.6258872164077693E-3</v>
      </c>
      <c r="D218" s="89">
        <v>5.7793902862039153E-3</v>
      </c>
      <c r="E218" s="89">
        <v>8.0111437621254514E-3</v>
      </c>
      <c r="F218" s="89">
        <v>1.01053893659683E-2</v>
      </c>
      <c r="G218" s="90">
        <v>1.1966618543035969E-2</v>
      </c>
      <c r="H218" s="90">
        <v>1.3515911869165068E-2</v>
      </c>
      <c r="I218" s="90">
        <v>1.482604510051499E-2</v>
      </c>
      <c r="J218" s="90">
        <v>1.5914462177513897E-2</v>
      </c>
    </row>
    <row r="219" spans="3:10" x14ac:dyDescent="0.25">
      <c r="C219" s="82">
        <v>1.1355958311818317E-2</v>
      </c>
      <c r="D219" s="89">
        <v>1.3180774286077678E-2</v>
      </c>
      <c r="E219" s="89">
        <v>1.4435328435018921E-2</v>
      </c>
      <c r="F219" s="89">
        <v>1.5302961939464945E-2</v>
      </c>
      <c r="G219" s="90">
        <v>1.5958317235057168E-2</v>
      </c>
      <c r="H219" s="90">
        <v>1.6444508786002839E-2</v>
      </c>
      <c r="I219" s="90">
        <v>1.6905391104478668E-2</v>
      </c>
      <c r="J219" s="90">
        <v>1.7359096513862748E-2</v>
      </c>
    </row>
    <row r="220" spans="3:10" x14ac:dyDescent="0.25">
      <c r="C220" s="82">
        <v>1.4595973523658047E-2</v>
      </c>
      <c r="D220" s="89">
        <v>1.8876579542047644E-2</v>
      </c>
      <c r="E220" s="89">
        <v>2.2119065904865082E-2</v>
      </c>
      <c r="F220" s="89">
        <v>2.4406709316967312E-2</v>
      </c>
      <c r="G220" s="90">
        <v>2.6003333324371779E-2</v>
      </c>
      <c r="H220" s="90">
        <v>2.7024603989040236E-2</v>
      </c>
      <c r="I220" s="90">
        <v>2.7749636471787166E-2</v>
      </c>
      <c r="J220" s="90">
        <v>2.8229614767968484E-2</v>
      </c>
    </row>
    <row r="221" spans="3:10" x14ac:dyDescent="0.25">
      <c r="C221" s="82">
        <v>8.2549733819465235E-3</v>
      </c>
      <c r="D221" s="89">
        <v>1.2418920756599833E-2</v>
      </c>
      <c r="E221" s="89">
        <v>1.6221339392999065E-2</v>
      </c>
      <c r="F221" s="89">
        <v>1.9311769769186703E-2</v>
      </c>
      <c r="G221" s="90">
        <v>2.1634303157008167E-2</v>
      </c>
      <c r="H221" s="90">
        <v>2.3148838801526444E-2</v>
      </c>
      <c r="I221" s="90">
        <v>2.4042490492520132E-2</v>
      </c>
      <c r="J221" s="90">
        <v>2.4364818553256205E-2</v>
      </c>
    </row>
    <row r="222" spans="3:10" x14ac:dyDescent="0.25">
      <c r="C222" s="82">
        <v>7.7788550636864517E-2</v>
      </c>
      <c r="D222" s="89">
        <v>7.4318574307281088E-2</v>
      </c>
      <c r="E222" s="89">
        <v>6.9175200673646034E-2</v>
      </c>
      <c r="F222" s="89">
        <v>6.4053567602424269E-2</v>
      </c>
      <c r="G222" s="90">
        <v>5.9615027734264789E-2</v>
      </c>
      <c r="H222" s="90">
        <v>5.5668925617825937E-2</v>
      </c>
      <c r="I222" s="90">
        <v>5.2331761878938475E-2</v>
      </c>
      <c r="J222" s="90">
        <v>4.9302963735019717E-2</v>
      </c>
    </row>
    <row r="223" spans="3:10" x14ac:dyDescent="0.25">
      <c r="C223" s="82">
        <v>4.0101154377527584E-3</v>
      </c>
      <c r="D223" s="89">
        <v>6.5193241241754069E-3</v>
      </c>
      <c r="E223" s="89">
        <v>9.0614774576047684E-3</v>
      </c>
      <c r="F223" s="89">
        <v>1.13936491443944E-2</v>
      </c>
      <c r="G223" s="90">
        <v>1.3456159290307386E-2</v>
      </c>
      <c r="H223" s="90">
        <v>1.5210413422334418E-2</v>
      </c>
      <c r="I223" s="90">
        <v>1.6762845410466753E-2</v>
      </c>
      <c r="J223" s="90">
        <v>1.8124164488822841E-2</v>
      </c>
    </row>
    <row r="224" spans="3:10" x14ac:dyDescent="0.25">
      <c r="C224" s="82">
        <v>4.5965449647565104E-2</v>
      </c>
      <c r="D224" s="89">
        <v>4.6855576954896429E-2</v>
      </c>
      <c r="E224" s="89">
        <v>4.5851846475178031E-2</v>
      </c>
      <c r="F224" s="89">
        <v>4.420843722676189E-2</v>
      </c>
      <c r="G224" s="90">
        <v>4.2582776347021782E-2</v>
      </c>
      <c r="H224" s="90">
        <v>4.100565926827316E-2</v>
      </c>
      <c r="I224" s="90">
        <v>3.967935893101638E-2</v>
      </c>
      <c r="J224" s="90">
        <v>3.8464965149522787E-2</v>
      </c>
    </row>
    <row r="225" spans="3:10" x14ac:dyDescent="0.25">
      <c r="C225" s="82">
        <v>9.9341911489179129E-3</v>
      </c>
      <c r="D225" s="89">
        <v>1.3181633391803466E-2</v>
      </c>
      <c r="E225" s="89">
        <v>1.5894232576002788E-2</v>
      </c>
      <c r="F225" s="89">
        <v>1.8044620585727211E-2</v>
      </c>
      <c r="G225" s="90">
        <v>1.9733651810843224E-2</v>
      </c>
      <c r="H225" s="90">
        <v>2.0974480850420505E-2</v>
      </c>
      <c r="I225" s="90">
        <v>2.193428710128768E-2</v>
      </c>
      <c r="J225" s="90">
        <v>2.2629602793723457E-2</v>
      </c>
    </row>
    <row r="226" spans="3:10" x14ac:dyDescent="0.25">
      <c r="C226" s="82">
        <v>9.493337005818895E-3</v>
      </c>
      <c r="D226" s="89">
        <v>1.4500184026549581E-2</v>
      </c>
      <c r="E226" s="89">
        <v>1.9193852288171876E-2</v>
      </c>
      <c r="F226" s="89">
        <v>2.3181906769569469E-2</v>
      </c>
      <c r="G226" s="90">
        <v>2.6417857204576727E-2</v>
      </c>
      <c r="H226" s="90">
        <v>2.885107513198994E-2</v>
      </c>
      <c r="I226" s="90">
        <v>3.0682132621866549E-2</v>
      </c>
      <c r="J226" s="90">
        <v>3.1916955452240187E-2</v>
      </c>
    </row>
    <row r="227" spans="3:10" x14ac:dyDescent="0.25">
      <c r="C227" s="82">
        <v>1.6006519749258697E-2</v>
      </c>
      <c r="D227" s="89">
        <v>1.6924456089595172E-2</v>
      </c>
      <c r="E227" s="89">
        <v>1.7206442998610457E-2</v>
      </c>
      <c r="F227" s="89">
        <v>1.7162367446531702E-2</v>
      </c>
      <c r="G227" s="90">
        <v>1.6992961391530215E-2</v>
      </c>
      <c r="H227" s="90">
        <v>1.6719717064748636E-2</v>
      </c>
      <c r="I227" s="90">
        <v>1.6462459657739775E-2</v>
      </c>
      <c r="J227" s="90">
        <v>1.6212653834179695E-2</v>
      </c>
    </row>
    <row r="228" spans="3:10" x14ac:dyDescent="0.25">
      <c r="C228" s="82">
        <v>1.0280347467546113E-2</v>
      </c>
      <c r="D228" s="89">
        <v>1.2251637722320184E-2</v>
      </c>
      <c r="E228" s="89">
        <v>1.359657294620123E-2</v>
      </c>
      <c r="F228" s="89">
        <v>1.4488536913253676E-2</v>
      </c>
      <c r="G228" s="90">
        <v>1.5115209602495936E-2</v>
      </c>
      <c r="H228" s="90">
        <v>1.5537382900035396E-2</v>
      </c>
      <c r="I228" s="90">
        <v>1.5901538204386664E-2</v>
      </c>
      <c r="J228" s="90">
        <v>1.6225852848144512E-2</v>
      </c>
    </row>
    <row r="229" spans="3:10" x14ac:dyDescent="0.25">
      <c r="C229" s="82">
        <v>4.5690046393064001E-3</v>
      </c>
      <c r="D229" s="89">
        <v>7.2137448717083819E-3</v>
      </c>
      <c r="E229" s="89">
        <v>9.9876162843211876E-3</v>
      </c>
      <c r="F229" s="89">
        <v>1.264122117271506E-2</v>
      </c>
      <c r="G229" s="90">
        <v>1.5057482763823063E-2</v>
      </c>
      <c r="H229" s="90">
        <v>1.7128756734873206E-2</v>
      </c>
      <c r="I229" s="90">
        <v>1.8930175093461787E-2</v>
      </c>
      <c r="J229" s="90">
        <v>2.0457550964367091E-2</v>
      </c>
    </row>
    <row r="230" spans="3:10" x14ac:dyDescent="0.25">
      <c r="C230" s="82">
        <v>1.6084410738697735E-2</v>
      </c>
      <c r="D230" s="89">
        <v>2.1774836466526979E-2</v>
      </c>
      <c r="E230" s="89">
        <v>2.6199168474377532E-2</v>
      </c>
      <c r="F230" s="89">
        <v>2.9314317265810241E-2</v>
      </c>
      <c r="G230" s="90">
        <v>3.1398140407330362E-2</v>
      </c>
      <c r="H230" s="90">
        <v>3.2583922050074515E-2</v>
      </c>
      <c r="I230" s="90">
        <v>3.3200572024870062E-2</v>
      </c>
      <c r="J230" s="90">
        <v>3.3292660044799402E-2</v>
      </c>
    </row>
    <row r="231" spans="3:10" x14ac:dyDescent="0.25">
      <c r="C231" s="82">
        <v>4.9011818661184956E-3</v>
      </c>
      <c r="D231" s="89">
        <v>7.7997771918286813E-3</v>
      </c>
      <c r="E231" s="89">
        <v>1.0815630369805825E-2</v>
      </c>
      <c r="F231" s="89">
        <v>1.3691903087215872E-2</v>
      </c>
      <c r="G231" s="90">
        <v>1.6325701841328786E-2</v>
      </c>
      <c r="H231" s="90">
        <v>1.8612566708044228E-2</v>
      </c>
      <c r="I231" s="90">
        <v>2.0627556804775751E-2</v>
      </c>
      <c r="J231" s="90">
        <v>2.2345027874685671E-2</v>
      </c>
    </row>
    <row r="232" spans="3:10" x14ac:dyDescent="0.25">
      <c r="C232" s="82">
        <v>3.5169328238082449E-2</v>
      </c>
      <c r="D232" s="89">
        <v>4.0421149585320199E-2</v>
      </c>
      <c r="E232" s="89">
        <v>4.3990394744397227E-2</v>
      </c>
      <c r="F232" s="89">
        <v>4.6757964588552144E-2</v>
      </c>
      <c r="G232" s="90">
        <v>4.9372594494185601E-2</v>
      </c>
      <c r="H232" s="90">
        <v>5.1911618757791968E-2</v>
      </c>
      <c r="I232" s="90">
        <v>5.4651953353356965E-2</v>
      </c>
      <c r="J232" s="90">
        <v>5.7397648314158362E-2</v>
      </c>
    </row>
    <row r="233" spans="3:10" x14ac:dyDescent="0.25">
      <c r="C233" s="82">
        <v>1.6662337320121429E-2</v>
      </c>
      <c r="D233" s="89">
        <v>1.7015490607715626E-2</v>
      </c>
      <c r="E233" s="89">
        <v>1.7223696547842216E-2</v>
      </c>
      <c r="F233" s="89">
        <v>1.7363301853413754E-2</v>
      </c>
      <c r="G233" s="90">
        <v>1.7452343424180755E-2</v>
      </c>
      <c r="H233" s="90">
        <v>1.7391645032677729E-2</v>
      </c>
      <c r="I233" s="90">
        <v>1.7237380563155581E-2</v>
      </c>
      <c r="J233" s="90">
        <v>1.6952985069972459E-2</v>
      </c>
    </row>
    <row r="234" spans="3:10" x14ac:dyDescent="0.25">
      <c r="C234" s="82">
        <v>6.9873882286619019E-4</v>
      </c>
      <c r="D234" s="89">
        <v>1.60580867252274E-3</v>
      </c>
      <c r="E234" s="89">
        <v>2.8891176374532092E-3</v>
      </c>
      <c r="F234" s="89">
        <v>4.3903125142247864E-3</v>
      </c>
      <c r="G234" s="90">
        <v>5.945407441875751E-3</v>
      </c>
      <c r="H234" s="90">
        <v>7.4096099463852524E-3</v>
      </c>
      <c r="I234" s="90">
        <v>8.7528431181451878E-3</v>
      </c>
      <c r="J234" s="90">
        <v>9.9509111684228588E-3</v>
      </c>
    </row>
    <row r="235" spans="3:10" x14ac:dyDescent="0.25">
      <c r="C235" s="82">
        <v>1.922190358262487E-2</v>
      </c>
      <c r="D235" s="89">
        <v>2.0215742769553097E-2</v>
      </c>
      <c r="E235" s="89">
        <v>2.0464757282654306E-2</v>
      </c>
      <c r="F235" s="89">
        <v>2.0363585111651504E-2</v>
      </c>
      <c r="G235" s="90">
        <v>2.0141613235022098E-2</v>
      </c>
      <c r="H235" s="90">
        <v>1.9798555044139982E-2</v>
      </c>
      <c r="I235" s="90">
        <v>1.9447267208811736E-2</v>
      </c>
      <c r="J235" s="90">
        <v>1.9052919088011627E-2</v>
      </c>
    </row>
    <row r="236" spans="3:10" x14ac:dyDescent="0.25">
      <c r="C236" s="82">
        <v>7.270388986980676E-3</v>
      </c>
      <c r="D236" s="89">
        <v>1.0382925723598656E-2</v>
      </c>
      <c r="E236" s="89">
        <v>1.293880305800668E-2</v>
      </c>
      <c r="F236" s="89">
        <v>1.4822659654060603E-2</v>
      </c>
      <c r="G236" s="90">
        <v>1.6146118157835138E-2</v>
      </c>
      <c r="H236" s="90">
        <v>1.6986372538108276E-2</v>
      </c>
      <c r="I236" s="90">
        <v>1.7541623400458436E-2</v>
      </c>
      <c r="J236" s="90">
        <v>1.7873394732720458E-2</v>
      </c>
    </row>
    <row r="237" spans="3:10" x14ac:dyDescent="0.25">
      <c r="C237" s="82">
        <v>9.1099654870097926E-2</v>
      </c>
      <c r="D237" s="89">
        <v>6.6631906437556343E-2</v>
      </c>
      <c r="E237" s="89">
        <v>5.3043864656646303E-2</v>
      </c>
      <c r="F237" s="89">
        <v>4.5184795872080123E-2</v>
      </c>
      <c r="G237" s="90">
        <v>4.0586109980988563E-2</v>
      </c>
      <c r="H237" s="90">
        <v>3.7774001417128042E-2</v>
      </c>
      <c r="I237" s="90">
        <v>3.6209391424297334E-2</v>
      </c>
      <c r="J237" s="90">
        <v>3.5398239921691221E-2</v>
      </c>
    </row>
    <row r="238" spans="3:10" x14ac:dyDescent="0.25">
      <c r="C238" s="82">
        <v>8.4832538509397089E-3</v>
      </c>
      <c r="D238" s="89">
        <v>1.1886839391562811E-2</v>
      </c>
      <c r="E238" s="89">
        <v>1.4809308265671187E-2</v>
      </c>
      <c r="F238" s="89">
        <v>1.7149647677827437E-2</v>
      </c>
      <c r="G238" s="90">
        <v>1.898885144005456E-2</v>
      </c>
      <c r="H238" s="90">
        <v>2.0341432457996491E-2</v>
      </c>
      <c r="I238" s="90">
        <v>2.1367472866546267E-2</v>
      </c>
      <c r="J238" s="90">
        <v>2.2075650742755335E-2</v>
      </c>
    </row>
    <row r="239" spans="3:10" x14ac:dyDescent="0.25">
      <c r="C239" s="82">
        <v>1.5025809992049385E-2</v>
      </c>
      <c r="D239" s="89">
        <v>1.6666127137757041E-2</v>
      </c>
      <c r="E239" s="89">
        <v>1.742617502673819E-2</v>
      </c>
      <c r="F239" s="89">
        <v>1.7652492838134252E-2</v>
      </c>
      <c r="G239" s="90">
        <v>1.7603449744309451E-2</v>
      </c>
      <c r="H239" s="90">
        <v>1.7338476423732332E-2</v>
      </c>
      <c r="I239" s="90">
        <v>1.7002367609888675E-2</v>
      </c>
      <c r="J239" s="90">
        <v>1.6597060154325514E-2</v>
      </c>
    </row>
    <row r="240" spans="3:10" x14ac:dyDescent="0.25">
      <c r="C240" s="82">
        <v>3.6239077684929134E-3</v>
      </c>
      <c r="D240" s="89">
        <v>4.6897422691144271E-3</v>
      </c>
      <c r="E240" s="89">
        <v>5.6248321113467692E-3</v>
      </c>
      <c r="F240" s="89">
        <v>6.4008664331928842E-3</v>
      </c>
      <c r="G240" s="90">
        <v>7.0172519576590662E-3</v>
      </c>
      <c r="H240" s="90">
        <v>7.447718308904016E-3</v>
      </c>
      <c r="I240" s="90">
        <v>7.7365879943150214E-3</v>
      </c>
      <c r="J240" s="90">
        <v>7.8919191626694307E-3</v>
      </c>
    </row>
    <row r="241" spans="3:10" x14ac:dyDescent="0.25">
      <c r="C241" s="82">
        <v>2.6314859107253504E-2</v>
      </c>
      <c r="D241" s="89">
        <v>3.1046119675414353E-2</v>
      </c>
      <c r="E241" s="89">
        <v>3.3963457502350317E-2</v>
      </c>
      <c r="F241" s="89">
        <v>3.5848932927648583E-2</v>
      </c>
      <c r="G241" s="90">
        <v>3.7379358760352255E-2</v>
      </c>
      <c r="H241" s="90">
        <v>3.8775697741911232E-2</v>
      </c>
      <c r="I241" s="90">
        <v>4.0379894100369872E-2</v>
      </c>
      <c r="J241" s="90">
        <v>4.2163021310094591E-2</v>
      </c>
    </row>
    <row r="242" spans="3:10" x14ac:dyDescent="0.25">
      <c r="C242" s="82">
        <v>3.4281691957867073E-2</v>
      </c>
      <c r="D242" s="89">
        <v>3.5965389709180742E-2</v>
      </c>
      <c r="E242" s="89">
        <v>3.6405710236173304E-2</v>
      </c>
      <c r="F242" s="89">
        <v>3.6242639325753737E-2</v>
      </c>
      <c r="G242" s="90">
        <v>3.5873403823564708E-2</v>
      </c>
      <c r="H242" s="90">
        <v>3.5313006057248318E-2</v>
      </c>
      <c r="I242" s="90">
        <v>3.4778291917449168E-2</v>
      </c>
      <c r="J242" s="90">
        <v>3.4206525793396683E-2</v>
      </c>
    </row>
    <row r="243" spans="3:10" x14ac:dyDescent="0.25">
      <c r="C243" s="82">
        <v>2.1983272792318792E-2</v>
      </c>
      <c r="D243" s="89">
        <v>2.542660227508127E-2</v>
      </c>
      <c r="E243" s="89">
        <v>2.7231571028090963E-2</v>
      </c>
      <c r="F243" s="89">
        <v>2.8022148970662849E-2</v>
      </c>
      <c r="G243" s="90">
        <v>2.8293593352014243E-2</v>
      </c>
      <c r="H243" s="90">
        <v>2.8174123064215795E-2</v>
      </c>
      <c r="I243" s="90">
        <v>2.7885549240518254E-2</v>
      </c>
      <c r="J243" s="90">
        <v>2.7394198907327638E-2</v>
      </c>
    </row>
    <row r="244" spans="3:10" x14ac:dyDescent="0.25">
      <c r="C244" s="82">
        <v>7.5432423509738944E-3</v>
      </c>
      <c r="D244" s="89">
        <v>1.0614551026284998E-2</v>
      </c>
      <c r="E244" s="89">
        <v>1.3529654557207619E-2</v>
      </c>
      <c r="F244" s="89">
        <v>1.6171977415936657E-2</v>
      </c>
      <c r="G244" s="90">
        <v>1.8532479234308816E-2</v>
      </c>
      <c r="H244" s="90">
        <v>2.053398815459279E-2</v>
      </c>
      <c r="I244" s="90">
        <v>2.2266281191263903E-2</v>
      </c>
      <c r="J244" s="90">
        <v>2.3697329115644854E-2</v>
      </c>
    </row>
    <row r="245" spans="3:10" x14ac:dyDescent="0.25">
      <c r="C245" s="82">
        <v>8.0436477595907576E-3</v>
      </c>
      <c r="D245" s="89">
        <v>1.0805447167883073E-2</v>
      </c>
      <c r="E245" s="89">
        <v>1.3235093180537626E-2</v>
      </c>
      <c r="F245" s="89">
        <v>1.5305258901171239E-2</v>
      </c>
      <c r="G245" s="90">
        <v>1.7091243577346964E-2</v>
      </c>
      <c r="H245" s="90">
        <v>1.8590975130405151E-2</v>
      </c>
      <c r="I245" s="90">
        <v>1.9935158101399141E-2</v>
      </c>
      <c r="J245" s="90">
        <v>2.112001977102447E-2</v>
      </c>
    </row>
    <row r="246" spans="3:10" x14ac:dyDescent="0.25">
      <c r="C246" s="82">
        <v>1.7819612843554877E-2</v>
      </c>
      <c r="D246" s="89">
        <v>2.3456223261704431E-2</v>
      </c>
      <c r="E246" s="89">
        <v>2.7896515927709139E-2</v>
      </c>
      <c r="F246" s="89">
        <v>3.1220481869580815E-2</v>
      </c>
      <c r="G246" s="90">
        <v>3.3728519501428612E-2</v>
      </c>
      <c r="H246" s="90">
        <v>3.5513297049948864E-2</v>
      </c>
      <c r="I246" s="90">
        <v>3.6870701405814402E-2</v>
      </c>
      <c r="J246" s="90">
        <v>3.7799331722688539E-2</v>
      </c>
    </row>
    <row r="247" spans="3:10" x14ac:dyDescent="0.25">
      <c r="C247" s="82">
        <v>5.8226821420356262E-2</v>
      </c>
      <c r="D247" s="89">
        <v>6.1234281599371394E-2</v>
      </c>
      <c r="E247" s="89">
        <v>6.1295782672360646E-2</v>
      </c>
      <c r="F247" s="89">
        <v>6.0178210805084328E-2</v>
      </c>
      <c r="G247" s="90">
        <v>5.8863541782623208E-2</v>
      </c>
      <c r="H247" s="90">
        <v>5.7414744721977606E-2</v>
      </c>
      <c r="I247" s="90">
        <v>5.6074441961393551E-2</v>
      </c>
      <c r="J247" s="90">
        <v>5.4574404203547859E-2</v>
      </c>
    </row>
    <row r="248" spans="3:10" x14ac:dyDescent="0.25">
      <c r="C248" s="82">
        <v>3.8108518963036325E-3</v>
      </c>
      <c r="D248" s="89">
        <v>5.9895275131766216E-3</v>
      </c>
      <c r="E248" s="89">
        <v>8.0816225982125386E-3</v>
      </c>
      <c r="F248" s="89">
        <v>9.8845957299973902E-3</v>
      </c>
      <c r="G248" s="90">
        <v>1.1368007764643775E-2</v>
      </c>
      <c r="H248" s="90">
        <v>1.2526244845021777E-2</v>
      </c>
      <c r="I248" s="90">
        <v>1.3480521836726742E-2</v>
      </c>
      <c r="J248" s="90">
        <v>1.4277871725064515E-2</v>
      </c>
    </row>
    <row r="249" spans="3:10" x14ac:dyDescent="0.25">
      <c r="C249" s="82">
        <v>1.5022770119539298E-2</v>
      </c>
      <c r="D249" s="89">
        <v>1.9028560648067905E-2</v>
      </c>
      <c r="E249" s="89">
        <v>2.232932585902787E-2</v>
      </c>
      <c r="F249" s="89">
        <v>2.5081212144382348E-2</v>
      </c>
      <c r="G249" s="90">
        <v>2.7516795145633592E-2</v>
      </c>
      <c r="H249" s="90">
        <v>2.9669024780379239E-2</v>
      </c>
      <c r="I249" s="90">
        <v>3.1732882574147345E-2</v>
      </c>
      <c r="J249" s="90">
        <v>3.3651608223865412E-2</v>
      </c>
    </row>
    <row r="250" spans="3:10" x14ac:dyDescent="0.25">
      <c r="C250" s="82">
        <v>1.4124394305238498E-2</v>
      </c>
      <c r="D250" s="89">
        <v>1.6177097818319684E-2</v>
      </c>
      <c r="E250" s="89">
        <v>1.7280335181108216E-2</v>
      </c>
      <c r="F250" s="89">
        <v>1.7827502664923021E-2</v>
      </c>
      <c r="G250" s="90">
        <v>1.8129027739439176E-2</v>
      </c>
      <c r="H250" s="90">
        <v>1.8271290443611587E-2</v>
      </c>
      <c r="I250" s="90">
        <v>1.840904150636415E-2</v>
      </c>
      <c r="J250" s="90">
        <v>1.8534361640757398E-2</v>
      </c>
    </row>
    <row r="251" spans="3:10" x14ac:dyDescent="0.25">
      <c r="C251" s="82">
        <v>2.6083706980634561E-2</v>
      </c>
      <c r="D251" s="89">
        <v>2.5338706638606004E-2</v>
      </c>
      <c r="E251" s="89">
        <v>2.4527132777297515E-2</v>
      </c>
      <c r="F251" s="89">
        <v>2.3849399785390236E-2</v>
      </c>
      <c r="G251" s="90">
        <v>2.3383476597459638E-2</v>
      </c>
      <c r="H251" s="90">
        <v>2.3021563381439403E-2</v>
      </c>
      <c r="I251" s="90">
        <v>2.2837995923158633E-2</v>
      </c>
      <c r="J251" s="90">
        <v>2.2756950593328575E-2</v>
      </c>
    </row>
    <row r="252" spans="3:10" x14ac:dyDescent="0.25">
      <c r="C252" s="82">
        <v>7.8607643532316359E-3</v>
      </c>
      <c r="D252" s="89">
        <v>1.144518916454436E-2</v>
      </c>
      <c r="E252" s="89">
        <v>1.4823159178346403E-2</v>
      </c>
      <c r="F252" s="89">
        <v>1.7862245183203933E-2</v>
      </c>
      <c r="G252" s="90">
        <v>2.0630813952719627E-2</v>
      </c>
      <c r="H252" s="90">
        <v>2.3150825129403821E-2</v>
      </c>
      <c r="I252" s="90">
        <v>2.562107855810446E-2</v>
      </c>
      <c r="J252" s="90">
        <v>2.8072002039679991E-2</v>
      </c>
    </row>
    <row r="253" spans="3:10" x14ac:dyDescent="0.25">
      <c r="C253" s="82">
        <v>3.731887566585667E-2</v>
      </c>
      <c r="D253" s="89">
        <v>4.3642839430414436E-2</v>
      </c>
      <c r="E253" s="89">
        <v>4.7717695737446851E-2</v>
      </c>
      <c r="F253" s="89">
        <v>5.0182236015521957E-2</v>
      </c>
      <c r="G253" s="90">
        <v>5.1636627982650798E-2</v>
      </c>
      <c r="H253" s="90">
        <v>5.219962649050118E-2</v>
      </c>
      <c r="I253" s="90">
        <v>5.2264735092394238E-2</v>
      </c>
      <c r="J253" s="90">
        <v>5.1793671234084952E-2</v>
      </c>
    </row>
    <row r="254" spans="3:10" x14ac:dyDescent="0.25">
      <c r="C254" s="82">
        <v>2.8377684788723017E-3</v>
      </c>
      <c r="D254" s="89">
        <v>5.1208602974030038E-3</v>
      </c>
      <c r="E254" s="89">
        <v>7.644157908025289E-3</v>
      </c>
      <c r="F254" s="89">
        <v>1.0069796464582201E-2</v>
      </c>
      <c r="G254" s="90">
        <v>1.2231895376160661E-2</v>
      </c>
      <c r="H254" s="90">
        <v>1.4029502472523396E-2</v>
      </c>
      <c r="I254" s="90">
        <v>1.5536046362961757E-2</v>
      </c>
      <c r="J254" s="90">
        <v>1.6765256148298647E-2</v>
      </c>
    </row>
    <row r="255" spans="3:10" x14ac:dyDescent="0.25">
      <c r="C255" s="82">
        <v>4.8663577452774725E-3</v>
      </c>
      <c r="D255" s="89">
        <v>8.37126303461087E-3</v>
      </c>
      <c r="E255" s="89">
        <v>1.1909858207890048E-2</v>
      </c>
      <c r="F255" s="89">
        <v>1.5005927539151309E-2</v>
      </c>
      <c r="G255" s="90">
        <v>1.752577800758753E-2</v>
      </c>
      <c r="H255" s="90">
        <v>1.9432519998408695E-2</v>
      </c>
      <c r="I255" s="90">
        <v>2.0902019206658722E-2</v>
      </c>
      <c r="J255" s="90">
        <v>2.1989104820348434E-2</v>
      </c>
    </row>
    <row r="256" spans="3:10" x14ac:dyDescent="0.25">
      <c r="C256" s="82">
        <v>2.3495389447031133E-2</v>
      </c>
      <c r="D256" s="89">
        <v>2.4158871349986687E-2</v>
      </c>
      <c r="E256" s="89">
        <v>2.4357058156460144E-2</v>
      </c>
      <c r="F256" s="89">
        <v>2.445318629010897E-2</v>
      </c>
      <c r="G256" s="90">
        <v>2.4642000152368872E-2</v>
      </c>
      <c r="H256" s="90">
        <v>2.487319895867305E-2</v>
      </c>
      <c r="I256" s="90">
        <v>2.5251616379052471E-2</v>
      </c>
      <c r="J256" s="90">
        <v>2.5697991037116043E-2</v>
      </c>
    </row>
    <row r="257" spans="3:10" x14ac:dyDescent="0.25">
      <c r="C257" s="82">
        <v>3.2371816151478744E-2</v>
      </c>
      <c r="D257" s="89">
        <v>4.2160486150384396E-2</v>
      </c>
      <c r="E257" s="89">
        <v>4.9792251160839691E-2</v>
      </c>
      <c r="F257" s="89">
        <v>5.55640259876619E-2</v>
      </c>
      <c r="G257" s="90">
        <v>6.0128869460221099E-2</v>
      </c>
      <c r="H257" s="90">
        <v>6.3724629963527887E-2</v>
      </c>
      <c r="I257" s="90">
        <v>6.6906496532599696E-2</v>
      </c>
      <c r="J257" s="90">
        <v>6.9647035779002123E-2</v>
      </c>
    </row>
    <row r="258" spans="3:10" x14ac:dyDescent="0.25">
      <c r="C258" s="82">
        <v>5.3145177667650477E-3</v>
      </c>
      <c r="D258" s="89">
        <v>9.3903694943550699E-3</v>
      </c>
      <c r="E258" s="89">
        <v>1.3667923280679029E-2</v>
      </c>
      <c r="F258" s="89">
        <v>1.757053779653624E-2</v>
      </c>
      <c r="G258" s="90">
        <v>2.0919611995204802E-2</v>
      </c>
      <c r="H258" s="90">
        <v>2.367156243240276E-2</v>
      </c>
      <c r="I258" s="90">
        <v>2.6053801745321625E-2</v>
      </c>
      <c r="J258" s="90">
        <v>2.8149321818115337E-2</v>
      </c>
    </row>
    <row r="259" spans="3:10" x14ac:dyDescent="0.25">
      <c r="C259" s="82">
        <v>4.9130522614111542E-4</v>
      </c>
      <c r="D259" s="89">
        <v>1.4223203249970015E-3</v>
      </c>
      <c r="E259" s="89">
        <v>3.0187599945320147E-3</v>
      </c>
      <c r="F259" s="89">
        <v>5.1831527002618649E-3</v>
      </c>
      <c r="G259" s="90">
        <v>7.711711464623564E-3</v>
      </c>
      <c r="H259" s="90">
        <v>1.0365959528815144E-2</v>
      </c>
      <c r="I259" s="90">
        <v>1.3036060530803823E-2</v>
      </c>
      <c r="J259" s="90">
        <v>1.561278301503745E-2</v>
      </c>
    </row>
    <row r="260" spans="3:10" x14ac:dyDescent="0.25">
      <c r="C260" s="82">
        <v>4.4284294183899522E-3</v>
      </c>
      <c r="D260" s="89">
        <v>6.9884875346570971E-3</v>
      </c>
      <c r="E260" s="89">
        <v>9.5538358402413696E-3</v>
      </c>
      <c r="F260" s="89">
        <v>1.1880787040748795E-2</v>
      </c>
      <c r="G260" s="90">
        <v>1.3896717014847008E-2</v>
      </c>
      <c r="H260" s="90">
        <v>1.5553951224254323E-2</v>
      </c>
      <c r="I260" s="90">
        <v>1.6970033355312358E-2</v>
      </c>
      <c r="J260" s="90">
        <v>1.8181747695526281E-2</v>
      </c>
    </row>
    <row r="261" spans="3:10" x14ac:dyDescent="0.25">
      <c r="C261" s="82">
        <v>5.1243615776616444E-2</v>
      </c>
      <c r="D261" s="89">
        <v>5.4594660392169106E-2</v>
      </c>
      <c r="E261" s="89">
        <v>5.6120429167550348E-2</v>
      </c>
      <c r="F261" s="89">
        <v>5.6691601362349124E-2</v>
      </c>
      <c r="G261" s="90">
        <v>5.6810958534396085E-2</v>
      </c>
      <c r="H261" s="90">
        <v>5.6385415492679065E-2</v>
      </c>
      <c r="I261" s="90">
        <v>5.5659320403205932E-2</v>
      </c>
      <c r="J261" s="90">
        <v>5.4464575193107143E-2</v>
      </c>
    </row>
    <row r="262" spans="3:10" x14ac:dyDescent="0.25">
      <c r="C262" s="82">
        <v>7.3633045781974441E-3</v>
      </c>
      <c r="D262" s="89">
        <v>1.1256109635238315E-2</v>
      </c>
      <c r="E262" s="89">
        <v>1.4987293817488994E-2</v>
      </c>
      <c r="F262" s="89">
        <v>1.821802312451495E-2</v>
      </c>
      <c r="G262" s="90">
        <v>2.0876414176435085E-2</v>
      </c>
      <c r="H262" s="90">
        <v>2.291591781893838E-2</v>
      </c>
      <c r="I262" s="90">
        <v>2.4519012377687329E-2</v>
      </c>
      <c r="J262" s="90">
        <v>2.5730610867635638E-2</v>
      </c>
    </row>
    <row r="263" spans="3:10" x14ac:dyDescent="0.25">
      <c r="C263" s="82">
        <v>3.1046855378798924E-2</v>
      </c>
      <c r="D263" s="89">
        <v>3.2650558318358849E-2</v>
      </c>
      <c r="E263" s="89">
        <v>3.2974187566010026E-2</v>
      </c>
      <c r="F263" s="89">
        <v>3.2834989946750034E-2</v>
      </c>
      <c r="G263" s="90">
        <v>3.2671332480486641E-2</v>
      </c>
      <c r="H263" s="90">
        <v>3.2466097538595501E-2</v>
      </c>
      <c r="I263" s="90">
        <v>3.2332880790740794E-2</v>
      </c>
      <c r="J263" s="90">
        <v>3.2111882491927056E-2</v>
      </c>
    </row>
    <row r="264" spans="3:10" x14ac:dyDescent="0.25">
      <c r="C264" s="82">
        <v>9.1804044397468774E-3</v>
      </c>
      <c r="D264" s="89">
        <v>1.4909127173267901E-2</v>
      </c>
      <c r="E264" s="89">
        <v>2.0268527855437039E-2</v>
      </c>
      <c r="F264" s="89">
        <v>2.4602060903289841E-2</v>
      </c>
      <c r="G264" s="90">
        <v>2.7811600060385393E-2</v>
      </c>
      <c r="H264" s="90">
        <v>2.9900640069387141E-2</v>
      </c>
      <c r="I264" s="90">
        <v>3.1162955004231257E-2</v>
      </c>
      <c r="J264" s="90">
        <v>3.1682359537389113E-2</v>
      </c>
    </row>
    <row r="265" spans="3:10" x14ac:dyDescent="0.25">
      <c r="C265" s="82">
        <v>1.5488846526285486E-2</v>
      </c>
      <c r="D265" s="89">
        <v>1.6527717472326856E-2</v>
      </c>
      <c r="E265" s="89">
        <v>1.7353492988463053E-2</v>
      </c>
      <c r="F265" s="89">
        <v>1.8082107168130846E-2</v>
      </c>
      <c r="G265" s="90">
        <v>1.8770432832508888E-2</v>
      </c>
      <c r="H265" s="90">
        <v>1.9335165754276948E-2</v>
      </c>
      <c r="I265" s="90">
        <v>1.9841980080779476E-2</v>
      </c>
      <c r="J265" s="90">
        <v>2.0238151817624322E-2</v>
      </c>
    </row>
    <row r="266" spans="3:10" x14ac:dyDescent="0.25">
      <c r="C266" s="82">
        <v>3.86469253520434E-2</v>
      </c>
      <c r="D266" s="89">
        <v>5.1017894771691469E-2</v>
      </c>
      <c r="E266" s="89">
        <v>5.9999526555315243E-2</v>
      </c>
      <c r="F266" s="89">
        <v>6.5994130749810406E-2</v>
      </c>
      <c r="G266" s="90">
        <v>6.9953718846426677E-2</v>
      </c>
      <c r="H266" s="90">
        <v>7.2301024709009329E-2</v>
      </c>
      <c r="I266" s="90">
        <v>7.374805464765373E-2</v>
      </c>
      <c r="J266" s="90">
        <v>7.4285529786377813E-2</v>
      </c>
    </row>
    <row r="267" spans="3:10" x14ac:dyDescent="0.25">
      <c r="C267" s="82">
        <v>3.4740212640831268E-3</v>
      </c>
      <c r="D267" s="89">
        <v>6.3168087444418026E-3</v>
      </c>
      <c r="E267" s="89">
        <v>9.5557954685399401E-3</v>
      </c>
      <c r="F267" s="89">
        <v>1.281794489678465E-2</v>
      </c>
      <c r="G267" s="90">
        <v>1.5921815306921615E-2</v>
      </c>
      <c r="H267" s="90">
        <v>1.874692585895428E-2</v>
      </c>
      <c r="I267" s="90">
        <v>2.1387539187214217E-2</v>
      </c>
      <c r="J267" s="90">
        <v>2.3850759232280749E-2</v>
      </c>
    </row>
    <row r="268" spans="3:10" x14ac:dyDescent="0.25">
      <c r="C268" s="82">
        <v>2.2832621779487125E-3</v>
      </c>
      <c r="D268" s="89">
        <v>4.3712964441076857E-3</v>
      </c>
      <c r="E268" s="89">
        <v>6.876425788482827E-3</v>
      </c>
      <c r="F268" s="89">
        <v>9.478926728038942E-3</v>
      </c>
      <c r="G268" s="90">
        <v>1.1976795063870616E-2</v>
      </c>
      <c r="H268" s="90">
        <v>1.4231652940246791E-2</v>
      </c>
      <c r="I268" s="90">
        <v>1.6300979269233816E-2</v>
      </c>
      <c r="J268" s="90">
        <v>1.8208981809346672E-2</v>
      </c>
    </row>
    <row r="269" spans="3:10" x14ac:dyDescent="0.25">
      <c r="C269" s="82">
        <v>5.9171388719432057E-3</v>
      </c>
      <c r="D269" s="89">
        <v>9.2434014372934081E-3</v>
      </c>
      <c r="E269" s="89">
        <v>1.2701028063553174E-2</v>
      </c>
      <c r="F269" s="89">
        <v>1.6071574795613334E-2</v>
      </c>
      <c r="G269" s="90">
        <v>1.9308365855499294E-2</v>
      </c>
      <c r="H269" s="90">
        <v>2.2339935770473343E-2</v>
      </c>
      <c r="I269" s="90">
        <v>2.5281548451723403E-2</v>
      </c>
      <c r="J269" s="90">
        <v>2.8100692522402274E-2</v>
      </c>
    </row>
    <row r="270" spans="3:10" x14ac:dyDescent="0.25">
      <c r="C270" s="82">
        <v>1.9085406411760215E-2</v>
      </c>
      <c r="D270" s="89">
        <v>2.2580078282435891E-2</v>
      </c>
      <c r="E270" s="89">
        <v>2.4433121526407912E-2</v>
      </c>
      <c r="F270" s="89">
        <v>2.5168549778405217E-2</v>
      </c>
      <c r="G270" s="90">
        <v>2.5296023925313348E-2</v>
      </c>
      <c r="H270" s="90">
        <v>2.5026298709013736E-2</v>
      </c>
      <c r="I270" s="90">
        <v>2.4648888733220395E-2</v>
      </c>
      <c r="J270" s="90">
        <v>2.4208497834283096E-2</v>
      </c>
    </row>
    <row r="271" spans="3:10" x14ac:dyDescent="0.25">
      <c r="C271" s="82">
        <v>9.3792649384271242E-3</v>
      </c>
      <c r="D271" s="89">
        <v>1.2624490646945688E-2</v>
      </c>
      <c r="E271" s="89">
        <v>1.5326101792676372E-2</v>
      </c>
      <c r="F271" s="89">
        <v>1.7498005377126074E-2</v>
      </c>
      <c r="G271" s="90">
        <v>1.9274808984150234E-2</v>
      </c>
      <c r="H271" s="90">
        <v>2.0678301971198968E-2</v>
      </c>
      <c r="I271" s="90">
        <v>2.1857741835620018E-2</v>
      </c>
      <c r="J271" s="90">
        <v>2.2803964975102391E-2</v>
      </c>
    </row>
    <row r="272" spans="3:10" x14ac:dyDescent="0.25">
      <c r="C272" s="82">
        <v>1.465389506153467E-2</v>
      </c>
      <c r="D272" s="89">
        <v>1.9615615768592786E-2</v>
      </c>
      <c r="E272" s="89">
        <v>2.3246450993210731E-2</v>
      </c>
      <c r="F272" s="89">
        <v>2.5610616006398277E-2</v>
      </c>
      <c r="G272" s="90">
        <v>2.7031283034019676E-2</v>
      </c>
      <c r="H272" s="90">
        <v>2.7660420860146875E-2</v>
      </c>
      <c r="I272" s="90">
        <v>2.7789461068841535E-2</v>
      </c>
      <c r="J272" s="90">
        <v>2.7461983345275973E-2</v>
      </c>
    </row>
    <row r="273" spans="3:10" x14ac:dyDescent="0.25">
      <c r="C273" s="82">
        <v>1.7284542507926336E-3</v>
      </c>
      <c r="D273" s="89">
        <v>3.5371817734117365E-3</v>
      </c>
      <c r="E273" s="89">
        <v>5.6888864125428876E-3</v>
      </c>
      <c r="F273" s="89">
        <v>7.8045094641292561E-3</v>
      </c>
      <c r="G273" s="90">
        <v>9.6503178747888874E-3</v>
      </c>
      <c r="H273" s="90">
        <v>1.109028580308619E-2</v>
      </c>
      <c r="I273" s="90">
        <v>1.216516678606229E-2</v>
      </c>
      <c r="J273" s="90">
        <v>1.2893530448609072E-2</v>
      </c>
    </row>
    <row r="274" spans="3:10" x14ac:dyDescent="0.25">
      <c r="C274" s="82">
        <v>9.6226120884575442E-3</v>
      </c>
      <c r="D274" s="89">
        <v>1.4367689942879732E-2</v>
      </c>
      <c r="E274" s="89">
        <v>1.859854993077523E-2</v>
      </c>
      <c r="F274" s="89">
        <v>2.1941178251437838E-2</v>
      </c>
      <c r="G274" s="90">
        <v>2.4383994866321389E-2</v>
      </c>
      <c r="H274" s="90">
        <v>2.5936017044493123E-2</v>
      </c>
      <c r="I274" s="90">
        <v>2.6849271059733937E-2</v>
      </c>
      <c r="J274" s="90">
        <v>2.7202152836795061E-2</v>
      </c>
    </row>
    <row r="275" spans="3:10" x14ac:dyDescent="0.25">
      <c r="C275" s="82">
        <v>7.0861760078298032E-3</v>
      </c>
      <c r="D275" s="89">
        <v>1.1016383634752687E-2</v>
      </c>
      <c r="E275" s="89">
        <v>1.4593144288153623E-2</v>
      </c>
      <c r="F275" s="89">
        <v>1.7459874900412484E-2</v>
      </c>
      <c r="G275" s="90">
        <v>1.9598233018665756E-2</v>
      </c>
      <c r="H275" s="90">
        <v>2.102275556071358E-2</v>
      </c>
      <c r="I275" s="90">
        <v>2.1941704086680065E-2</v>
      </c>
      <c r="J275" s="90">
        <v>2.2419256238568035E-2</v>
      </c>
    </row>
    <row r="276" spans="3:10" x14ac:dyDescent="0.25">
      <c r="C276" s="82">
        <v>0.11477021999635309</v>
      </c>
      <c r="D276" s="89">
        <v>0.1021261968809497</v>
      </c>
      <c r="E276" s="89">
        <v>9.0179547353836959E-2</v>
      </c>
      <c r="F276" s="89">
        <v>8.060764161609825E-2</v>
      </c>
      <c r="G276" s="90">
        <v>7.350299750324675E-2</v>
      </c>
      <c r="H276" s="90">
        <v>6.8021710465485039E-2</v>
      </c>
      <c r="I276" s="90">
        <v>6.387003946011767E-2</v>
      </c>
      <c r="J276" s="90">
        <v>6.0371695722660684E-2</v>
      </c>
    </row>
    <row r="277" spans="3:10" x14ac:dyDescent="0.25">
      <c r="C277" s="82">
        <v>1.1780666786936204E-2</v>
      </c>
      <c r="D277" s="89">
        <v>1.5390202422882712E-2</v>
      </c>
      <c r="E277" s="89">
        <v>1.7918467009742298E-2</v>
      </c>
      <c r="F277" s="89">
        <v>1.9528554999486344E-2</v>
      </c>
      <c r="G277" s="90">
        <v>2.0555121951689657E-2</v>
      </c>
      <c r="H277" s="90">
        <v>2.1176004133963183E-2</v>
      </c>
      <c r="I277" s="90">
        <v>2.1654066689160839E-2</v>
      </c>
      <c r="J277" s="90">
        <v>2.2043999603420406E-2</v>
      </c>
    </row>
    <row r="278" spans="3:10" x14ac:dyDescent="0.25">
      <c r="C278" s="82">
        <v>4.9934436637615329E-3</v>
      </c>
      <c r="D278" s="89">
        <v>8.2739381052093688E-3</v>
      </c>
      <c r="E278" s="89">
        <v>1.1829372410763392E-2</v>
      </c>
      <c r="F278" s="89">
        <v>1.5367383919302126E-2</v>
      </c>
      <c r="G278" s="90">
        <v>1.8779422272542912E-2</v>
      </c>
      <c r="H278" s="90">
        <v>2.1962258844334104E-2</v>
      </c>
      <c r="I278" s="90">
        <v>2.5018261545956034E-2</v>
      </c>
      <c r="J278" s="90">
        <v>2.7921515744060436E-2</v>
      </c>
    </row>
    <row r="279" spans="3:10" x14ac:dyDescent="0.25">
      <c r="C279" s="82">
        <v>3.9333829976896557E-2</v>
      </c>
      <c r="D279" s="89">
        <v>3.5130580059383042E-2</v>
      </c>
      <c r="E279" s="89">
        <v>3.1826487100062806E-2</v>
      </c>
      <c r="F279" s="89">
        <v>2.9431573932390705E-2</v>
      </c>
      <c r="G279" s="90">
        <v>2.7809802532195508E-2</v>
      </c>
      <c r="H279" s="90">
        <v>2.6659943022453971E-2</v>
      </c>
      <c r="I279" s="90">
        <v>2.5951733946844364E-2</v>
      </c>
      <c r="J279" s="90">
        <v>2.551974396099763E-2</v>
      </c>
    </row>
    <row r="280" spans="3:10" x14ac:dyDescent="0.25">
      <c r="C280" s="82">
        <v>1.5921333999736147E-2</v>
      </c>
      <c r="D280" s="89">
        <v>2.0009004895654523E-2</v>
      </c>
      <c r="E280" s="89">
        <v>2.293498639450129E-2</v>
      </c>
      <c r="F280" s="89">
        <v>2.4886553030117303E-2</v>
      </c>
      <c r="G280" s="90">
        <v>2.6178122998534805E-2</v>
      </c>
      <c r="H280" s="90">
        <v>2.6932909089576844E-2</v>
      </c>
      <c r="I280" s="90">
        <v>2.7414946269748396E-2</v>
      </c>
      <c r="J280" s="90">
        <v>2.7648850442568918E-2</v>
      </c>
    </row>
    <row r="281" spans="3:10" x14ac:dyDescent="0.25">
      <c r="C281" s="82">
        <v>5.8485492517697715E-3</v>
      </c>
      <c r="D281" s="89">
        <v>8.6586061062370323E-3</v>
      </c>
      <c r="E281" s="89">
        <v>1.0991097171385454E-2</v>
      </c>
      <c r="F281" s="89">
        <v>1.2656329038381925E-2</v>
      </c>
      <c r="G281" s="90">
        <v>1.3706862837044883E-2</v>
      </c>
      <c r="H281" s="90">
        <v>1.4200939008400085E-2</v>
      </c>
      <c r="I281" s="90">
        <v>1.4319856161840786E-2</v>
      </c>
      <c r="J281" s="90">
        <v>1.4142687639187598E-2</v>
      </c>
    </row>
    <row r="282" spans="3:10" x14ac:dyDescent="0.25">
      <c r="C282" s="82">
        <v>7.4122506592391845E-3</v>
      </c>
      <c r="D282" s="89">
        <v>1.2097337546351013E-2</v>
      </c>
      <c r="E282" s="89">
        <v>1.6499280008952989E-2</v>
      </c>
      <c r="F282" s="89">
        <v>2.0048281934905265E-2</v>
      </c>
      <c r="G282" s="90">
        <v>2.2642776002456563E-2</v>
      </c>
      <c r="H282" s="90">
        <v>2.4287847373487569E-2</v>
      </c>
      <c r="I282" s="90">
        <v>2.5242354360182694E-2</v>
      </c>
      <c r="J282" s="90">
        <v>2.5601638134920699E-2</v>
      </c>
    </row>
    <row r="283" spans="3:10" x14ac:dyDescent="0.25">
      <c r="C283" s="82">
        <v>8.7421600561662406E-3</v>
      </c>
      <c r="D283" s="89">
        <v>1.032276246200111E-2</v>
      </c>
      <c r="E283" s="89">
        <v>1.1653057284275365E-2</v>
      </c>
      <c r="F283" s="89">
        <v>1.2819519366937874E-2</v>
      </c>
      <c r="G283" s="90">
        <v>1.3903924967920808E-2</v>
      </c>
      <c r="H283" s="90">
        <v>1.4889546061871482E-2</v>
      </c>
      <c r="I283" s="90">
        <v>1.586161029681963E-2</v>
      </c>
      <c r="J283" s="90">
        <v>1.6801789207023996E-2</v>
      </c>
    </row>
    <row r="284" spans="3:10" x14ac:dyDescent="0.25">
      <c r="C284" s="82">
        <v>6.5040281410009291E-3</v>
      </c>
      <c r="D284" s="89">
        <v>9.6434130053325243E-3</v>
      </c>
      <c r="E284" s="89">
        <v>1.2506121661475671E-2</v>
      </c>
      <c r="F284" s="89">
        <v>1.4909174144374912E-2</v>
      </c>
      <c r="G284" s="90">
        <v>1.6877692874927124E-2</v>
      </c>
      <c r="H284" s="90">
        <v>1.8418284166848049E-2</v>
      </c>
      <c r="I284" s="90">
        <v>1.9688816348667777E-2</v>
      </c>
      <c r="J284" s="90">
        <v>2.0718079871365907E-2</v>
      </c>
    </row>
    <row r="285" spans="3:10" x14ac:dyDescent="0.25">
      <c r="C285" s="82">
        <v>2.5862251999626018E-3</v>
      </c>
      <c r="D285" s="89">
        <v>4.6982332591149157E-3</v>
      </c>
      <c r="E285" s="89">
        <v>6.9559446008581778E-3</v>
      </c>
      <c r="F285" s="89">
        <v>9.0102256750181266E-3</v>
      </c>
      <c r="G285" s="90">
        <v>1.0710989749537998E-2</v>
      </c>
      <c r="H285" s="90">
        <v>1.1993876337395962E-2</v>
      </c>
      <c r="I285" s="90">
        <v>1.2957212765631975E-2</v>
      </c>
      <c r="J285" s="90">
        <v>1.3650648734965165E-2</v>
      </c>
    </row>
    <row r="286" spans="3:10" x14ac:dyDescent="0.25">
      <c r="C286" s="82">
        <v>2.3835143435624637E-2</v>
      </c>
      <c r="D286" s="89">
        <v>2.9908074432518753E-2</v>
      </c>
      <c r="E286" s="89">
        <v>3.4273146483431521E-2</v>
      </c>
      <c r="F286" s="89">
        <v>3.737181504648756E-2</v>
      </c>
      <c r="G286" s="90">
        <v>3.9768527050003805E-2</v>
      </c>
      <c r="H286" s="90">
        <v>4.1668210173672775E-2</v>
      </c>
      <c r="I286" s="90">
        <v>4.3444862957815925E-2</v>
      </c>
      <c r="J286" s="90">
        <v>4.5077585159668268E-2</v>
      </c>
    </row>
    <row r="287" spans="3:10" x14ac:dyDescent="0.25">
      <c r="C287" s="82">
        <v>2.2891537893679582E-2</v>
      </c>
      <c r="D287" s="89">
        <v>2.7959273558723036E-2</v>
      </c>
      <c r="E287" s="89">
        <v>3.1254862107167575E-2</v>
      </c>
      <c r="F287" s="89">
        <v>3.3286350672638257E-2</v>
      </c>
      <c r="G287" s="90">
        <v>3.4583245625018064E-2</v>
      </c>
      <c r="H287" s="90">
        <v>3.5304172646593954E-2</v>
      </c>
      <c r="I287" s="90">
        <v>3.5735072665808366E-2</v>
      </c>
      <c r="J287" s="90">
        <v>3.5832846143823732E-2</v>
      </c>
    </row>
    <row r="288" spans="3:10" x14ac:dyDescent="0.25">
      <c r="C288" s="82">
        <v>3.7813973326473933E-3</v>
      </c>
      <c r="D288" s="89">
        <v>6.0365843504804964E-3</v>
      </c>
      <c r="E288" s="89">
        <v>8.3441895686248574E-3</v>
      </c>
      <c r="F288" s="89">
        <v>1.0483329923418534E-2</v>
      </c>
      <c r="G288" s="90">
        <v>1.2371568027041684E-2</v>
      </c>
      <c r="H288" s="90">
        <v>1.3943158868776798E-2</v>
      </c>
      <c r="I288" s="90">
        <v>1.5280010085122413E-2</v>
      </c>
      <c r="J288" s="90">
        <v>1.6395586833209897E-2</v>
      </c>
    </row>
    <row r="289" spans="3:10" x14ac:dyDescent="0.25">
      <c r="C289" s="82">
        <v>7.005348683032115E-3</v>
      </c>
      <c r="D289" s="89">
        <v>1.1586276619454619E-2</v>
      </c>
      <c r="E289" s="89">
        <v>1.6416640876819096E-2</v>
      </c>
      <c r="F289" s="89">
        <v>2.1015977997076652E-2</v>
      </c>
      <c r="G289" s="90">
        <v>2.5192585277630821E-2</v>
      </c>
      <c r="H289" s="90">
        <v>2.8788679281477502E-2</v>
      </c>
      <c r="I289" s="90">
        <v>3.1931934710334828E-2</v>
      </c>
      <c r="J289" s="90">
        <v>3.4584263438901912E-2</v>
      </c>
    </row>
    <row r="290" spans="3:10" x14ac:dyDescent="0.25">
      <c r="C290" s="82">
        <v>1.4702931956960975E-3</v>
      </c>
      <c r="D290" s="89">
        <v>3.1526505840303773E-3</v>
      </c>
      <c r="E290" s="89">
        <v>5.3516841504503455E-3</v>
      </c>
      <c r="F290" s="89">
        <v>7.7669620597768168E-3</v>
      </c>
      <c r="G290" s="90">
        <v>1.0156967207461599E-2</v>
      </c>
      <c r="H290" s="90">
        <v>1.2329678702486378E-2</v>
      </c>
      <c r="I290" s="90">
        <v>1.426783908175547E-2</v>
      </c>
      <c r="J290" s="90">
        <v>1.5935303812268042E-2</v>
      </c>
    </row>
    <row r="291" spans="3:10" x14ac:dyDescent="0.25">
      <c r="C291" s="82">
        <v>1.0713040928987418E-2</v>
      </c>
      <c r="D291" s="89">
        <v>1.5699951705694708E-2</v>
      </c>
      <c r="E291" s="89">
        <v>2.0077940185209725E-2</v>
      </c>
      <c r="F291" s="89">
        <v>2.3609696489639787E-2</v>
      </c>
      <c r="G291" s="90">
        <v>2.6408858469471646E-2</v>
      </c>
      <c r="H291" s="90">
        <v>2.85377573441776E-2</v>
      </c>
      <c r="I291" s="90">
        <v>3.0256472382816625E-2</v>
      </c>
      <c r="J291" s="90">
        <v>3.1586012198682081E-2</v>
      </c>
    </row>
    <row r="292" spans="3:10" x14ac:dyDescent="0.25">
      <c r="C292" s="82">
        <v>1.4386843179265833E-2</v>
      </c>
      <c r="D292" s="89">
        <v>1.7969245959616634E-2</v>
      </c>
      <c r="E292" s="89">
        <v>2.0549614632629647E-2</v>
      </c>
      <c r="F292" s="89">
        <v>2.2322463986531347E-2</v>
      </c>
      <c r="G292" s="90">
        <v>2.3546429852703096E-2</v>
      </c>
      <c r="H292" s="90">
        <v>2.4283495256482084E-2</v>
      </c>
      <c r="I292" s="90">
        <v>2.4720777176997784E-2</v>
      </c>
      <c r="J292" s="90">
        <v>2.4842900434630975E-2</v>
      </c>
    </row>
    <row r="293" spans="3:10" x14ac:dyDescent="0.25">
      <c r="C293" s="82">
        <v>1.7798690978580761E-2</v>
      </c>
      <c r="D293" s="89">
        <v>2.4952704152152061E-2</v>
      </c>
      <c r="E293" s="89">
        <v>3.0780688427086488E-2</v>
      </c>
      <c r="F293" s="89">
        <v>3.5054865382295672E-2</v>
      </c>
      <c r="G293" s="90">
        <v>3.8021133596079983E-2</v>
      </c>
      <c r="H293" s="90">
        <v>3.9813739534158274E-2</v>
      </c>
      <c r="I293" s="90">
        <v>4.083508736996963E-2</v>
      </c>
      <c r="J293" s="90">
        <v>4.1153987753231029E-2</v>
      </c>
    </row>
    <row r="294" spans="3:10" x14ac:dyDescent="0.25">
      <c r="C294" s="82">
        <v>1.2600911150704811E-2</v>
      </c>
      <c r="D294" s="89">
        <v>1.4909551702005299E-2</v>
      </c>
      <c r="E294" s="89">
        <v>1.6315163097532115E-2</v>
      </c>
      <c r="F294" s="89">
        <v>1.7073658062265119E-2</v>
      </c>
      <c r="G294" s="90">
        <v>1.7451706858963252E-2</v>
      </c>
      <c r="H294" s="90">
        <v>1.7552507843488795E-2</v>
      </c>
      <c r="I294" s="90">
        <v>1.7565161303924159E-2</v>
      </c>
      <c r="J294" s="90">
        <v>1.7525395064929526E-2</v>
      </c>
    </row>
    <row r="295" spans="3:10" x14ac:dyDescent="0.25">
      <c r="C295" s="82">
        <v>6.8507969653318693E-3</v>
      </c>
      <c r="D295" s="89">
        <v>9.6337057177346072E-3</v>
      </c>
      <c r="E295" s="89">
        <v>1.2129010403402841E-2</v>
      </c>
      <c r="F295" s="89">
        <v>1.4219137210649999E-2</v>
      </c>
      <c r="G295" s="90">
        <v>1.5933004145007174E-2</v>
      </c>
      <c r="H295" s="90">
        <v>1.7267610847478101E-2</v>
      </c>
      <c r="I295" s="90">
        <v>1.8369585248087374E-2</v>
      </c>
      <c r="J295" s="90">
        <v>1.9276835412600661E-2</v>
      </c>
    </row>
    <row r="296" spans="3:10" x14ac:dyDescent="0.25">
      <c r="C296" s="82">
        <v>5.0083172679586993E-2</v>
      </c>
      <c r="D296" s="89">
        <v>4.9294238529992172E-2</v>
      </c>
      <c r="E296" s="89">
        <v>4.8178172772264299E-2</v>
      </c>
      <c r="F296" s="89">
        <v>4.7211400741891056E-2</v>
      </c>
      <c r="G296" s="90">
        <v>4.6583894119042714E-2</v>
      </c>
      <c r="H296" s="90">
        <v>4.607540356802823E-2</v>
      </c>
      <c r="I296" s="90">
        <v>4.5798458094116534E-2</v>
      </c>
      <c r="J296" s="90">
        <v>4.5545500047039028E-2</v>
      </c>
    </row>
    <row r="297" spans="3:10" x14ac:dyDescent="0.25">
      <c r="C297" s="82">
        <v>3.0579557132739054E-3</v>
      </c>
      <c r="D297" s="89">
        <v>4.7231824964537013E-3</v>
      </c>
      <c r="E297" s="89">
        <v>6.4439751418896964E-3</v>
      </c>
      <c r="F297" s="89">
        <v>8.1016580453284436E-3</v>
      </c>
      <c r="G297" s="90">
        <v>9.6552957829277794E-3</v>
      </c>
      <c r="H297" s="90">
        <v>1.105294042930899E-2</v>
      </c>
      <c r="I297" s="90">
        <v>1.2345596295279673E-2</v>
      </c>
      <c r="J297" s="90">
        <v>1.3525945967801503E-2</v>
      </c>
    </row>
    <row r="298" spans="3:10" x14ac:dyDescent="0.25">
      <c r="C298" s="82">
        <v>1.6380543542598699E-2</v>
      </c>
      <c r="D298" s="89">
        <v>1.6803018360795789E-2</v>
      </c>
      <c r="E298" s="89">
        <v>1.7015246105940483E-2</v>
      </c>
      <c r="F298" s="89">
        <v>1.7160274688701873E-2</v>
      </c>
      <c r="G298" s="90">
        <v>1.7304446033039749E-2</v>
      </c>
      <c r="H298" s="90">
        <v>1.7378215755058719E-2</v>
      </c>
      <c r="I298" s="90">
        <v>1.7448763945322198E-2</v>
      </c>
      <c r="J298" s="90">
        <v>1.7476403745379353E-2</v>
      </c>
    </row>
    <row r="299" spans="3:10" x14ac:dyDescent="0.25">
      <c r="C299" s="82">
        <v>1.2435580934417288E-2</v>
      </c>
      <c r="D299" s="89">
        <v>1.5017716335344574E-2</v>
      </c>
      <c r="E299" s="89">
        <v>1.6883521190299844E-2</v>
      </c>
      <c r="F299" s="89">
        <v>1.8170959411113831E-2</v>
      </c>
      <c r="G299" s="90">
        <v>1.9045700690561211E-2</v>
      </c>
      <c r="H299" s="90">
        <v>1.9532136726165543E-2</v>
      </c>
      <c r="I299" s="90">
        <v>1.9780935226785073E-2</v>
      </c>
      <c r="J299" s="90">
        <v>1.9798099657530197E-2</v>
      </c>
    </row>
    <row r="300" spans="3:10" x14ac:dyDescent="0.25">
      <c r="C300" s="82">
        <v>9.7553571380606802E-3</v>
      </c>
      <c r="D300" s="89">
        <v>1.2227985319046127E-2</v>
      </c>
      <c r="E300" s="89">
        <v>1.4246873103129975E-2</v>
      </c>
      <c r="F300" s="89">
        <v>1.5855955510112464E-2</v>
      </c>
      <c r="G300" s="90">
        <v>1.7155015076561208E-2</v>
      </c>
      <c r="H300" s="90">
        <v>1.8143871572529176E-2</v>
      </c>
      <c r="I300" s="90">
        <v>1.8950456751267504E-2</v>
      </c>
      <c r="J300" s="90">
        <v>1.9573073846966906E-2</v>
      </c>
    </row>
    <row r="301" spans="3:10" x14ac:dyDescent="0.25">
      <c r="C301" s="82">
        <v>1.9908005437693985E-2</v>
      </c>
      <c r="D301" s="89">
        <v>1.9583383388691426E-2</v>
      </c>
      <c r="E301" s="89">
        <v>1.9376456016636318E-2</v>
      </c>
      <c r="F301" s="89">
        <v>1.9286719795152556E-2</v>
      </c>
      <c r="G301" s="90">
        <v>1.9300077153948037E-2</v>
      </c>
      <c r="H301" s="90">
        <v>1.9301925352467053E-2</v>
      </c>
      <c r="I301" s="90">
        <v>1.9358277835961137E-2</v>
      </c>
      <c r="J301" s="90">
        <v>1.9427073064710015E-2</v>
      </c>
    </row>
    <row r="302" spans="3:10" x14ac:dyDescent="0.25">
      <c r="C302" s="82">
        <v>6.5702131883112582E-3</v>
      </c>
      <c r="D302" s="89">
        <v>9.0388798006069623E-3</v>
      </c>
      <c r="E302" s="89">
        <v>1.1245000936199736E-2</v>
      </c>
      <c r="F302" s="89">
        <v>1.3101682880649328E-2</v>
      </c>
      <c r="G302" s="90">
        <v>1.4627031644496831E-2</v>
      </c>
      <c r="H302" s="90">
        <v>1.5792618682086566E-2</v>
      </c>
      <c r="I302" s="90">
        <v>1.6700112736551861E-2</v>
      </c>
      <c r="J302" s="90">
        <v>1.7350107565099381E-2</v>
      </c>
    </row>
    <row r="303" spans="3:10" x14ac:dyDescent="0.25">
      <c r="C303" s="82">
        <v>1.4811205869359198E-2</v>
      </c>
      <c r="D303" s="89">
        <v>1.7168079335431269E-2</v>
      </c>
      <c r="E303" s="89">
        <v>1.8677018660886068E-2</v>
      </c>
      <c r="F303" s="89">
        <v>1.9504961977229326E-2</v>
      </c>
      <c r="G303" s="90">
        <v>1.9834721262938632E-2</v>
      </c>
      <c r="H303" s="90">
        <v>1.9709285824072428E-2</v>
      </c>
      <c r="I303" s="90">
        <v>1.9313538459506032E-2</v>
      </c>
      <c r="J303" s="90">
        <v>1.8689633566109799E-2</v>
      </c>
    </row>
    <row r="304" spans="3:10" x14ac:dyDescent="0.25">
      <c r="C304" s="82">
        <v>3.7371520145612304E-3</v>
      </c>
      <c r="D304" s="89">
        <v>5.6009808698382398E-3</v>
      </c>
      <c r="E304" s="89">
        <v>7.3503833734943408E-3</v>
      </c>
      <c r="F304" s="89">
        <v>8.8679717515259982E-3</v>
      </c>
      <c r="G304" s="90">
        <v>1.0155047029177366E-2</v>
      </c>
      <c r="H304" s="90">
        <v>1.1206202988361228E-2</v>
      </c>
      <c r="I304" s="90">
        <v>1.2116147973645944E-2</v>
      </c>
      <c r="J304" s="90">
        <v>1.2911358585620742E-2</v>
      </c>
    </row>
    <row r="305" spans="3:10" x14ac:dyDescent="0.25">
      <c r="C305" s="82">
        <v>6.2911195442075267E-3</v>
      </c>
      <c r="D305" s="89">
        <v>9.2425085127522243E-3</v>
      </c>
      <c r="E305" s="89">
        <v>1.2270824474320334E-2</v>
      </c>
      <c r="F305" s="89">
        <v>1.5258051140236146E-2</v>
      </c>
      <c r="G305" s="90">
        <v>1.8191082694347827E-2</v>
      </c>
      <c r="H305" s="90">
        <v>2.0998750492662366E-2</v>
      </c>
      <c r="I305" s="90">
        <v>2.377839661000565E-2</v>
      </c>
      <c r="J305" s="90">
        <v>2.6498945308691121E-2</v>
      </c>
    </row>
    <row r="306" spans="3:10" x14ac:dyDescent="0.25">
      <c r="C306" s="82">
        <v>4.7397951080410342E-3</v>
      </c>
      <c r="D306" s="89">
        <v>7.0295812685831011E-3</v>
      </c>
      <c r="E306" s="89">
        <v>9.1626246922461609E-3</v>
      </c>
      <c r="F306" s="89">
        <v>1.0986627027609427E-2</v>
      </c>
      <c r="G306" s="90">
        <v>1.2484885227864074E-2</v>
      </c>
      <c r="H306" s="90">
        <v>1.3628893081068676E-2</v>
      </c>
      <c r="I306" s="90">
        <v>1.4513767024572256E-2</v>
      </c>
      <c r="J306" s="90">
        <v>1.5153392221378091E-2</v>
      </c>
    </row>
    <row r="307" spans="3:10" x14ac:dyDescent="0.25">
      <c r="C307" s="82">
        <v>1.4334244328272171E-2</v>
      </c>
      <c r="D307" s="89">
        <v>1.6289982518643116E-2</v>
      </c>
      <c r="E307" s="89">
        <v>1.7599409763320278E-2</v>
      </c>
      <c r="F307" s="89">
        <v>1.8519934376173181E-2</v>
      </c>
      <c r="G307" s="90">
        <v>1.9265483339671263E-2</v>
      </c>
      <c r="H307" s="90">
        <v>1.9875036715565411E-2</v>
      </c>
      <c r="I307" s="90">
        <v>2.0502091702965401E-2</v>
      </c>
      <c r="J307" s="90">
        <v>2.1144716282357711E-2</v>
      </c>
    </row>
    <row r="308" spans="3:10" x14ac:dyDescent="0.25">
      <c r="C308" s="82">
        <v>1.8182303932432583E-2</v>
      </c>
      <c r="D308" s="89">
        <v>2.1760932208454514E-2</v>
      </c>
      <c r="E308" s="89">
        <v>2.3874341493244664E-2</v>
      </c>
      <c r="F308" s="89">
        <v>2.4929362627663109E-2</v>
      </c>
      <c r="G308" s="90">
        <v>2.5353287554863747E-2</v>
      </c>
      <c r="H308" s="90">
        <v>2.5312752964592969E-2</v>
      </c>
      <c r="I308" s="90">
        <v>2.5078158773964594E-2</v>
      </c>
      <c r="J308" s="90">
        <v>2.4686705803127009E-2</v>
      </c>
    </row>
    <row r="309" spans="3:10" x14ac:dyDescent="0.25">
      <c r="C309" s="82">
        <v>5.0503342507957523E-2</v>
      </c>
      <c r="D309" s="89">
        <v>4.7873949968986362E-2</v>
      </c>
      <c r="E309" s="89">
        <v>4.4218102344214277E-2</v>
      </c>
      <c r="F309" s="89">
        <v>4.0717372537358403E-2</v>
      </c>
      <c r="G309" s="90">
        <v>3.7792739640289112E-2</v>
      </c>
      <c r="H309" s="90">
        <v>3.5291078239768597E-2</v>
      </c>
      <c r="I309" s="90">
        <v>3.3256714503708248E-2</v>
      </c>
      <c r="J309" s="90">
        <v>3.1484618853313981E-2</v>
      </c>
    </row>
    <row r="310" spans="3:10" x14ac:dyDescent="0.25">
      <c r="C310" s="82">
        <v>4.4986397227877502E-3</v>
      </c>
      <c r="D310" s="89">
        <v>7.366298301006856E-3</v>
      </c>
      <c r="E310" s="89">
        <v>1.0246367617026228E-2</v>
      </c>
      <c r="F310" s="89">
        <v>1.2806693009692966E-2</v>
      </c>
      <c r="G310" s="90">
        <v>1.4933454694640583E-2</v>
      </c>
      <c r="H310" s="90">
        <v>1.6557927144946791E-2</v>
      </c>
      <c r="I310" s="90">
        <v>1.7791647303369962E-2</v>
      </c>
      <c r="J310" s="90">
        <v>1.8657706994798406E-2</v>
      </c>
    </row>
    <row r="311" spans="3:10" x14ac:dyDescent="0.25">
      <c r="C311" s="82">
        <v>2.2225128839498197E-2</v>
      </c>
      <c r="D311" s="89">
        <v>2.6233251927060088E-2</v>
      </c>
      <c r="E311" s="89">
        <v>2.8527931517251217E-2</v>
      </c>
      <c r="F311" s="89">
        <v>2.9728324119928019E-2</v>
      </c>
      <c r="G311" s="90">
        <v>3.0389196983150235E-2</v>
      </c>
      <c r="H311" s="90">
        <v>3.0690449050383772E-2</v>
      </c>
      <c r="I311" s="90">
        <v>3.0901248248517012E-2</v>
      </c>
      <c r="J311" s="90">
        <v>3.0990192676140067E-2</v>
      </c>
    </row>
    <row r="312" spans="3:10" x14ac:dyDescent="0.25">
      <c r="C312" s="82">
        <v>6.390279458206743E-3</v>
      </c>
      <c r="D312" s="89">
        <v>7.6494880303819178E-3</v>
      </c>
      <c r="E312" s="89">
        <v>8.5515206795949584E-3</v>
      </c>
      <c r="F312" s="89">
        <v>9.1868686240367259E-3</v>
      </c>
      <c r="G312" s="90">
        <v>9.6540701084107776E-3</v>
      </c>
      <c r="H312" s="90">
        <v>9.9762073468297584E-3</v>
      </c>
      <c r="I312" s="90">
        <v>1.0238271029772277E-2</v>
      </c>
      <c r="J312" s="90">
        <v>1.04498138267641E-2</v>
      </c>
    </row>
    <row r="313" spans="3:10" x14ac:dyDescent="0.25">
      <c r="C313" s="82">
        <v>7.3966650445799059E-3</v>
      </c>
      <c r="D313" s="89">
        <v>1.0935698112081366E-2</v>
      </c>
      <c r="E313" s="89">
        <v>1.3974927981845525E-2</v>
      </c>
      <c r="F313" s="89">
        <v>1.628399590216081E-2</v>
      </c>
      <c r="G313" s="90">
        <v>1.7900609036203226E-2</v>
      </c>
      <c r="H313" s="90">
        <v>1.8847600251482237E-2</v>
      </c>
      <c r="I313" s="90">
        <v>1.929886293992308E-2</v>
      </c>
      <c r="J313" s="90">
        <v>1.9289721660214573E-2</v>
      </c>
    </row>
    <row r="314" spans="3:10" x14ac:dyDescent="0.25">
      <c r="C314" s="82">
        <v>7.5547140013910163E-3</v>
      </c>
      <c r="D314" s="89">
        <v>1.0793033422852894E-2</v>
      </c>
      <c r="E314" s="89">
        <v>1.3374590273064466E-2</v>
      </c>
      <c r="F314" s="89">
        <v>1.5140199032010537E-2</v>
      </c>
      <c r="G314" s="90">
        <v>1.6186867253562689E-2</v>
      </c>
      <c r="H314" s="90">
        <v>1.6592734680511645E-2</v>
      </c>
      <c r="I314" s="90">
        <v>1.6564082013179143E-2</v>
      </c>
      <c r="J314" s="90">
        <v>1.6176032475660129E-2</v>
      </c>
    </row>
    <row r="315" spans="3:10" x14ac:dyDescent="0.25">
      <c r="C315" s="82">
        <v>7.5435902557667162E-2</v>
      </c>
      <c r="D315" s="89">
        <v>7.6870179346008954E-2</v>
      </c>
      <c r="E315" s="89">
        <v>7.3857569960681116E-2</v>
      </c>
      <c r="F315" s="89">
        <v>6.9281739800832631E-2</v>
      </c>
      <c r="G315" s="90">
        <v>6.4598258560925298E-2</v>
      </c>
      <c r="H315" s="90">
        <v>6.0018183816388807E-2</v>
      </c>
      <c r="I315" s="90">
        <v>5.5884804223736977E-2</v>
      </c>
      <c r="J315" s="90">
        <v>5.1987313009986304E-2</v>
      </c>
    </row>
    <row r="316" spans="3:10" x14ac:dyDescent="0.25">
      <c r="C316" s="82">
        <v>2.3998676139562965E-2</v>
      </c>
      <c r="D316" s="89">
        <v>2.4692996602278292E-2</v>
      </c>
      <c r="E316" s="89">
        <v>2.4340965774346437E-2</v>
      </c>
      <c r="F316" s="89">
        <v>2.3558904982455296E-2</v>
      </c>
      <c r="G316" s="90">
        <v>2.2697250154228667E-2</v>
      </c>
      <c r="H316" s="90">
        <v>2.1797216582707047E-2</v>
      </c>
      <c r="I316" s="90">
        <v>2.1002270657070228E-2</v>
      </c>
      <c r="J316" s="90">
        <v>2.0279383994821768E-2</v>
      </c>
    </row>
    <row r="317" spans="3:10" x14ac:dyDescent="0.25">
      <c r="C317" s="82">
        <v>9.7726711075265833E-3</v>
      </c>
      <c r="D317" s="89">
        <v>1.2422928736746577E-2</v>
      </c>
      <c r="E317" s="89">
        <v>1.4307889139775556E-2</v>
      </c>
      <c r="F317" s="89">
        <v>1.5533439553647197E-2</v>
      </c>
      <c r="G317" s="90">
        <v>1.630524160452456E-2</v>
      </c>
      <c r="H317" s="90">
        <v>1.6719473696899023E-2</v>
      </c>
      <c r="I317" s="90">
        <v>1.6965814417912832E-2</v>
      </c>
      <c r="J317" s="90">
        <v>1.7090110863020942E-2</v>
      </c>
    </row>
    <row r="318" spans="3:10" x14ac:dyDescent="0.25">
      <c r="C318" s="82">
        <v>4.2052966730452227E-3</v>
      </c>
      <c r="D318" s="89">
        <v>5.7568530687293305E-3</v>
      </c>
      <c r="E318" s="89">
        <v>7.2370757043101839E-3</v>
      </c>
      <c r="F318" s="89">
        <v>8.5996797714878205E-3</v>
      </c>
      <c r="G318" s="90">
        <v>9.846918449350827E-3</v>
      </c>
      <c r="H318" s="90">
        <v>1.0945431805301413E-2</v>
      </c>
      <c r="I318" s="90">
        <v>1.1953379010396713E-2</v>
      </c>
      <c r="J318" s="90">
        <v>1.2864406182015942E-2</v>
      </c>
    </row>
    <row r="319" spans="3:10" x14ac:dyDescent="0.25">
      <c r="C319" s="82">
        <v>1.6394846135837748E-2</v>
      </c>
      <c r="D319" s="89">
        <v>2.1547885587697095E-2</v>
      </c>
      <c r="E319" s="89">
        <v>2.5765623455474475E-2</v>
      </c>
      <c r="F319" s="89">
        <v>2.9124146525562833E-2</v>
      </c>
      <c r="G319" s="90">
        <v>3.1881651362680008E-2</v>
      </c>
      <c r="H319" s="90">
        <v>3.410482036224783E-2</v>
      </c>
      <c r="I319" s="90">
        <v>3.6062955068217703E-2</v>
      </c>
      <c r="J319" s="90">
        <v>3.7745855395763285E-2</v>
      </c>
    </row>
    <row r="320" spans="3:10" x14ac:dyDescent="0.25">
      <c r="C320" s="82">
        <v>4.3761868828270913E-2</v>
      </c>
      <c r="D320" s="89">
        <v>4.597442059042843E-2</v>
      </c>
      <c r="E320" s="89">
        <v>4.6327011385952931E-2</v>
      </c>
      <c r="F320" s="89">
        <v>4.5812542471931388E-2</v>
      </c>
      <c r="G320" s="90">
        <v>4.4974723566515461E-2</v>
      </c>
      <c r="H320" s="90">
        <v>4.3780457771495807E-2</v>
      </c>
      <c r="I320" s="90">
        <v>4.241200614849467E-2</v>
      </c>
      <c r="J320" s="90">
        <v>4.0710891965958916E-2</v>
      </c>
    </row>
    <row r="321" spans="3:10" x14ac:dyDescent="0.25">
      <c r="C321" s="82">
        <v>8.0691233204125759E-2</v>
      </c>
      <c r="D321" s="89">
        <v>6.5417398551726652E-2</v>
      </c>
      <c r="E321" s="89">
        <v>5.4822525359732414E-2</v>
      </c>
      <c r="F321" s="89">
        <v>4.7569388286720367E-2</v>
      </c>
      <c r="G321" s="90">
        <v>4.260181982704863E-2</v>
      </c>
      <c r="H321" s="90">
        <v>3.8943818432227037E-2</v>
      </c>
      <c r="I321" s="90">
        <v>3.6227525793411701E-2</v>
      </c>
      <c r="J321" s="90">
        <v>3.3992518500012454E-2</v>
      </c>
    </row>
    <row r="322" spans="3:10" x14ac:dyDescent="0.25">
      <c r="C322" s="82">
        <v>2.2500151955396716E-2</v>
      </c>
      <c r="D322" s="89">
        <v>2.4843585554943044E-2</v>
      </c>
      <c r="E322" s="89">
        <v>2.6268125407292814E-2</v>
      </c>
      <c r="F322" s="89">
        <v>2.7192346543944583E-2</v>
      </c>
      <c r="G322" s="90">
        <v>2.7911006291231832E-2</v>
      </c>
      <c r="H322" s="90">
        <v>2.8439500539071995E-2</v>
      </c>
      <c r="I322" s="90">
        <v>2.8951172178122209E-2</v>
      </c>
      <c r="J322" s="90">
        <v>2.9395605263710357E-2</v>
      </c>
    </row>
    <row r="323" spans="3:10" x14ac:dyDescent="0.25">
      <c r="C323" s="82">
        <v>9.495156593030853E-3</v>
      </c>
      <c r="D323" s="89">
        <v>1.3203952539594756E-2</v>
      </c>
      <c r="E323" s="89">
        <v>1.623894464115171E-2</v>
      </c>
      <c r="F323" s="89">
        <v>1.8530562014166946E-2</v>
      </c>
      <c r="G323" s="90">
        <v>2.0238331737341613E-2</v>
      </c>
      <c r="H323" s="90">
        <v>2.1450248100846638E-2</v>
      </c>
      <c r="I323" s="90">
        <v>2.2394772202209336E-2</v>
      </c>
      <c r="J323" s="90">
        <v>2.3122387864019749E-2</v>
      </c>
    </row>
    <row r="324" spans="3:10" x14ac:dyDescent="0.25">
      <c r="C324" s="82">
        <v>2.3575711510675567E-2</v>
      </c>
      <c r="D324" s="89">
        <v>2.5000943100980406E-2</v>
      </c>
      <c r="E324" s="89">
        <v>2.5820606472849943E-2</v>
      </c>
      <c r="F324" s="89">
        <v>2.6419765857927813E-2</v>
      </c>
      <c r="G324" s="90">
        <v>2.7035632660362144E-2</v>
      </c>
      <c r="H324" s="90">
        <v>2.7646690805602864E-2</v>
      </c>
      <c r="I324" s="90">
        <v>2.8402391829037525E-2</v>
      </c>
      <c r="J324" s="90">
        <v>2.9247654866603412E-2</v>
      </c>
    </row>
    <row r="325" spans="3:10" x14ac:dyDescent="0.25">
      <c r="C325" s="82">
        <v>1.5689675384633929E-2</v>
      </c>
      <c r="D325" s="89">
        <v>2.2385269936166151E-2</v>
      </c>
      <c r="E325" s="89">
        <v>2.7947657957271648E-2</v>
      </c>
      <c r="F325" s="89">
        <v>3.2213994094419413E-2</v>
      </c>
      <c r="G325" s="90">
        <v>3.5463982024655977E-2</v>
      </c>
      <c r="H325" s="90">
        <v>3.78432457833719E-2</v>
      </c>
      <c r="I325" s="90">
        <v>3.9719641515347931E-2</v>
      </c>
      <c r="J325" s="90">
        <v>4.1129316263849525E-2</v>
      </c>
    </row>
    <row r="326" spans="3:10" x14ac:dyDescent="0.25">
      <c r="C326" s="82">
        <v>6.3480126193611857E-3</v>
      </c>
      <c r="D326" s="89">
        <v>9.2260478666009362E-3</v>
      </c>
      <c r="E326" s="89">
        <v>1.1845319246750318E-2</v>
      </c>
      <c r="F326" s="89">
        <v>1.405277164053402E-2</v>
      </c>
      <c r="G326" s="90">
        <v>1.5861440319076787E-2</v>
      </c>
      <c r="H326" s="90">
        <v>1.7255614034626474E-2</v>
      </c>
      <c r="I326" s="90">
        <v>1.8362834969818196E-2</v>
      </c>
      <c r="J326" s="90">
        <v>1.9195883634653695E-2</v>
      </c>
    </row>
    <row r="327" spans="3:10" x14ac:dyDescent="0.25">
      <c r="C327" s="82">
        <v>1.0493996093710489E-2</v>
      </c>
      <c r="D327" s="89">
        <v>1.5285619918998522E-2</v>
      </c>
      <c r="E327" s="89">
        <v>1.9187271922875618E-2</v>
      </c>
      <c r="F327" s="89">
        <v>2.2085521560873508E-2</v>
      </c>
      <c r="G327" s="90">
        <v>2.4254932043774088E-2</v>
      </c>
      <c r="H327" s="90">
        <v>2.5889062749407221E-2</v>
      </c>
      <c r="I327" s="90">
        <v>2.7314712192578739E-2</v>
      </c>
      <c r="J327" s="90">
        <v>2.8609384991537545E-2</v>
      </c>
    </row>
    <row r="328" spans="3:10" x14ac:dyDescent="0.25">
      <c r="C328" s="82">
        <v>9.5302407007315636E-3</v>
      </c>
      <c r="D328" s="89">
        <v>1.2242157614006014E-2</v>
      </c>
      <c r="E328" s="89">
        <v>1.4441108149116005E-2</v>
      </c>
      <c r="F328" s="89">
        <v>1.6192851251650289E-2</v>
      </c>
      <c r="G328" s="90">
        <v>1.7661524045862905E-2</v>
      </c>
      <c r="H328" s="90">
        <v>1.8916466604771372E-2</v>
      </c>
      <c r="I328" s="90">
        <v>2.0151026495755276E-2</v>
      </c>
      <c r="J328" s="90">
        <v>2.1409909594895384E-2</v>
      </c>
    </row>
    <row r="329" spans="3:10" x14ac:dyDescent="0.25">
      <c r="C329" s="82">
        <v>1.1877189979573811E-2</v>
      </c>
      <c r="D329" s="89">
        <v>1.5419142173469567E-2</v>
      </c>
      <c r="E329" s="89">
        <v>1.8387485778851218E-2</v>
      </c>
      <c r="F329" s="89">
        <v>2.0832055074431064E-2</v>
      </c>
      <c r="G329" s="90">
        <v>2.2924112828842221E-2</v>
      </c>
      <c r="H329" s="90">
        <v>2.4714375888433272E-2</v>
      </c>
      <c r="I329" s="90">
        <v>2.6417983579026146E-2</v>
      </c>
      <c r="J329" s="90">
        <v>2.8058006501502239E-2</v>
      </c>
    </row>
    <row r="330" spans="3:10" x14ac:dyDescent="0.25">
      <c r="C330" s="82">
        <v>8.0418136709810226E-3</v>
      </c>
      <c r="D330" s="89">
        <v>1.1763074047486433E-2</v>
      </c>
      <c r="E330" s="89">
        <v>1.5004582741273947E-2</v>
      </c>
      <c r="F330" s="89">
        <v>1.7566052018917852E-2</v>
      </c>
      <c r="G330" s="90">
        <v>1.9513668980269815E-2</v>
      </c>
      <c r="H330" s="90">
        <v>2.0889126877021394E-2</v>
      </c>
      <c r="I330" s="90">
        <v>2.189584071860335E-2</v>
      </c>
      <c r="J330" s="90">
        <v>2.2577516909945961E-2</v>
      </c>
    </row>
    <row r="331" spans="3:10" x14ac:dyDescent="0.25">
      <c r="C331" s="82">
        <v>5.1809618365547963E-3</v>
      </c>
      <c r="D331" s="89">
        <v>8.1170838777248257E-3</v>
      </c>
      <c r="E331" s="89">
        <v>1.089331653928049E-2</v>
      </c>
      <c r="F331" s="89">
        <v>1.3245853653088668E-2</v>
      </c>
      <c r="G331" s="90">
        <v>1.5153588990017451E-2</v>
      </c>
      <c r="H331" s="90">
        <v>1.6623915017137718E-2</v>
      </c>
      <c r="I331" s="90">
        <v>1.7819583327640526E-2</v>
      </c>
      <c r="J331" s="90">
        <v>1.8788916421807141E-2</v>
      </c>
    </row>
    <row r="332" spans="3:10" x14ac:dyDescent="0.25">
      <c r="C332" s="82">
        <v>3.9965667509623111E-2</v>
      </c>
      <c r="D332" s="89">
        <v>3.840917189036834E-2</v>
      </c>
      <c r="E332" s="89">
        <v>3.680560933329953E-2</v>
      </c>
      <c r="F332" s="89">
        <v>3.554526179349321E-2</v>
      </c>
      <c r="G332" s="90">
        <v>3.4751087593847686E-2</v>
      </c>
      <c r="H332" s="90">
        <v>3.4240855304807735E-2</v>
      </c>
      <c r="I332" s="90">
        <v>3.4095790060137E-2</v>
      </c>
      <c r="J332" s="90">
        <v>3.4173872693087227E-2</v>
      </c>
    </row>
    <row r="333" spans="3:10" x14ac:dyDescent="0.25">
      <c r="C333" s="82">
        <v>4.2122303470438754E-3</v>
      </c>
      <c r="D333" s="89">
        <v>6.9946934793723254E-3</v>
      </c>
      <c r="E333" s="89">
        <v>9.6834230383383169E-3</v>
      </c>
      <c r="F333" s="89">
        <v>1.1949769486033251E-2</v>
      </c>
      <c r="G333" s="90">
        <v>1.3739011696561309E-2</v>
      </c>
      <c r="H333" s="90">
        <v>1.5055270401245121E-2</v>
      </c>
      <c r="I333" s="90">
        <v>1.6054416335956397E-2</v>
      </c>
      <c r="J333" s="90">
        <v>1.6791145819588557E-2</v>
      </c>
    </row>
    <row r="334" spans="3:10" x14ac:dyDescent="0.25">
      <c r="C334" s="82">
        <v>9.4386474665040417E-3</v>
      </c>
      <c r="D334" s="89">
        <v>1.1172065551044713E-2</v>
      </c>
      <c r="E334" s="89">
        <v>1.2583685473327454E-2</v>
      </c>
      <c r="F334" s="89">
        <v>1.3694221840088124E-2</v>
      </c>
      <c r="G334" s="90">
        <v>1.4547782182168255E-2</v>
      </c>
      <c r="H334" s="90">
        <v>1.5114967422542938E-2</v>
      </c>
      <c r="I334" s="90">
        <v>1.5496733772698584E-2</v>
      </c>
      <c r="J334" s="90">
        <v>1.5704566521530648E-2</v>
      </c>
    </row>
    <row r="335" spans="3:10" x14ac:dyDescent="0.25">
      <c r="C335" s="82">
        <v>4.4587110180257215E-4</v>
      </c>
      <c r="D335" s="89">
        <v>1.0454970009480611E-3</v>
      </c>
      <c r="E335" s="89">
        <v>1.9070086548245025E-3</v>
      </c>
      <c r="F335" s="89">
        <v>2.9151607993972194E-3</v>
      </c>
      <c r="G335" s="90">
        <v>3.937551095559144E-3</v>
      </c>
      <c r="H335" s="90">
        <v>4.8532806823100485E-3</v>
      </c>
      <c r="I335" s="90">
        <v>5.6269728265660995E-3</v>
      </c>
      <c r="J335" s="90">
        <v>6.2413989784914341E-3</v>
      </c>
    </row>
    <row r="336" spans="3:10" x14ac:dyDescent="0.25">
      <c r="C336" s="82">
        <v>1.4289615909240433E-2</v>
      </c>
      <c r="D336" s="89">
        <v>1.7504171337192054E-2</v>
      </c>
      <c r="E336" s="89">
        <v>2.002862295371774E-2</v>
      </c>
      <c r="F336" s="89">
        <v>2.2066760714920898E-2</v>
      </c>
      <c r="G336" s="90">
        <v>2.386013015243622E-2</v>
      </c>
      <c r="H336" s="90">
        <v>2.5467185020755411E-2</v>
      </c>
      <c r="I336" s="90">
        <v>2.7089104998237523E-2</v>
      </c>
      <c r="J336" s="90">
        <v>2.8717166198710405E-2</v>
      </c>
    </row>
    <row r="337" spans="3:10" x14ac:dyDescent="0.25">
      <c r="C337" s="82">
        <v>7.401137381335251E-3</v>
      </c>
      <c r="D337" s="89">
        <v>1.0717094685816988E-2</v>
      </c>
      <c r="E337" s="89">
        <v>1.3934983530479289E-2</v>
      </c>
      <c r="F337" s="89">
        <v>1.6917078186417557E-2</v>
      </c>
      <c r="G337" s="90">
        <v>1.9685569378764239E-2</v>
      </c>
      <c r="H337" s="90">
        <v>2.2220779542406848E-2</v>
      </c>
      <c r="I337" s="90">
        <v>2.4688907884666541E-2</v>
      </c>
      <c r="J337" s="90">
        <v>2.7114444048750887E-2</v>
      </c>
    </row>
    <row r="338" spans="3:10" x14ac:dyDescent="0.25">
      <c r="C338" s="82">
        <v>1.8317778962367393E-3</v>
      </c>
      <c r="D338" s="89">
        <v>3.8816424839100421E-3</v>
      </c>
      <c r="E338" s="89">
        <v>6.608459269785749E-3</v>
      </c>
      <c r="F338" s="89">
        <v>9.7245578346468638E-3</v>
      </c>
      <c r="G338" s="90">
        <v>1.3009027618753246E-2</v>
      </c>
      <c r="H338" s="90">
        <v>1.6281143061756719E-2</v>
      </c>
      <c r="I338" s="90">
        <v>1.9561954371645277E-2</v>
      </c>
      <c r="J338" s="90">
        <v>2.282498292658152E-2</v>
      </c>
    </row>
    <row r="339" spans="3:10" x14ac:dyDescent="0.25">
      <c r="C339" s="82">
        <v>3.9822769071855444E-3</v>
      </c>
      <c r="D339" s="89">
        <v>6.2060471736444939E-3</v>
      </c>
      <c r="E339" s="89">
        <v>8.3467645362380188E-3</v>
      </c>
      <c r="F339" s="89">
        <v>1.0188462715152613E-2</v>
      </c>
      <c r="G339" s="90">
        <v>1.1673345715256267E-2</v>
      </c>
      <c r="H339" s="90">
        <v>1.2765991781685939E-2</v>
      </c>
      <c r="I339" s="90">
        <v>1.3568588973154742E-2</v>
      </c>
      <c r="J339" s="90">
        <v>1.4118581594000585E-2</v>
      </c>
    </row>
    <row r="340" spans="3:10" x14ac:dyDescent="0.25">
      <c r="C340" s="82">
        <v>3.079387925830227E-3</v>
      </c>
      <c r="D340" s="89">
        <v>4.9425108651876539E-3</v>
      </c>
      <c r="E340" s="89">
        <v>6.7637411449809042E-3</v>
      </c>
      <c r="F340" s="89">
        <v>8.3279804053408134E-3</v>
      </c>
      <c r="G340" s="90">
        <v>9.572546639045049E-3</v>
      </c>
      <c r="H340" s="90">
        <v>1.0474221624575149E-2</v>
      </c>
      <c r="I340" s="90">
        <v>1.1132043711988686E-2</v>
      </c>
      <c r="J340" s="90">
        <v>1.1591591861516242E-2</v>
      </c>
    </row>
    <row r="341" spans="3:10" x14ac:dyDescent="0.25">
      <c r="C341" s="82">
        <v>0.23362835814105865</v>
      </c>
      <c r="D341" s="89">
        <v>0.18532548927233519</v>
      </c>
      <c r="E341" s="89">
        <v>0.14997710881008045</v>
      </c>
      <c r="F341" s="89">
        <v>0.12587351080168174</v>
      </c>
      <c r="G341" s="90">
        <v>0.10999947582401864</v>
      </c>
      <c r="H341" s="90">
        <v>9.9242659034594588E-2</v>
      </c>
      <c r="I341" s="90">
        <v>9.216408000161444E-2</v>
      </c>
      <c r="J341" s="90">
        <v>8.7215687693299848E-2</v>
      </c>
    </row>
    <row r="342" spans="3:10" x14ac:dyDescent="0.25">
      <c r="C342" s="82">
        <v>3.7588569109732882E-3</v>
      </c>
      <c r="D342" s="89">
        <v>5.7332433591405062E-3</v>
      </c>
      <c r="E342" s="89">
        <v>7.5579505492029894E-3</v>
      </c>
      <c r="F342" s="89">
        <v>9.0902580055716269E-3</v>
      </c>
      <c r="G342" s="90">
        <v>1.0321325407585796E-2</v>
      </c>
      <c r="H342" s="90">
        <v>1.1234069583100833E-2</v>
      </c>
      <c r="I342" s="90">
        <v>1.1908274450366378E-2</v>
      </c>
      <c r="J342" s="90">
        <v>1.2353652743160663E-2</v>
      </c>
    </row>
    <row r="343" spans="3:10" x14ac:dyDescent="0.25">
      <c r="C343" s="82">
        <v>1.0679341706961892E-2</v>
      </c>
      <c r="D343" s="89">
        <v>1.5793373871982794E-2</v>
      </c>
      <c r="E343" s="89">
        <v>2.0093767567277286E-2</v>
      </c>
      <c r="F343" s="89">
        <v>2.3338002188096708E-2</v>
      </c>
      <c r="G343" s="90">
        <v>2.5694552929100271E-2</v>
      </c>
      <c r="H343" s="90">
        <v>2.7278696606179112E-2</v>
      </c>
      <c r="I343" s="90">
        <v>2.8376810116261697E-2</v>
      </c>
      <c r="J343" s="90">
        <v>2.9034049650275496E-2</v>
      </c>
    </row>
    <row r="344" spans="3:10" x14ac:dyDescent="0.25">
      <c r="C344" s="82">
        <v>1.285707729016379E-3</v>
      </c>
      <c r="D344" s="89">
        <v>2.6566476092624402E-3</v>
      </c>
      <c r="E344" s="89">
        <v>4.3589619987440898E-3</v>
      </c>
      <c r="F344" s="89">
        <v>6.1295606115496738E-3</v>
      </c>
      <c r="G344" s="90">
        <v>7.7822492284503365E-3</v>
      </c>
      <c r="H344" s="90">
        <v>9.1885533137219082E-3</v>
      </c>
      <c r="I344" s="90">
        <v>1.0361431942945143E-2</v>
      </c>
      <c r="J344" s="90">
        <v>1.1301772542389916E-2</v>
      </c>
    </row>
    <row r="345" spans="3:10" x14ac:dyDescent="0.25">
      <c r="C345" s="82">
        <v>4.3996582782503665E-2</v>
      </c>
      <c r="D345" s="89">
        <v>4.0716165339455532E-2</v>
      </c>
      <c r="E345" s="89">
        <v>3.7231663848558395E-2</v>
      </c>
      <c r="F345" s="89">
        <v>3.4221665867394085E-2</v>
      </c>
      <c r="G345" s="90">
        <v>3.1878490905408438E-2</v>
      </c>
      <c r="H345" s="90">
        <v>3.001039695165111E-2</v>
      </c>
      <c r="I345" s="90">
        <v>2.8636813935297253E-2</v>
      </c>
      <c r="J345" s="90">
        <v>2.7577497590425808E-2</v>
      </c>
    </row>
    <row r="346" spans="3:10" x14ac:dyDescent="0.25">
      <c r="C346" s="82">
        <v>8.2056378902014594E-3</v>
      </c>
      <c r="D346" s="89">
        <v>1.375659197025725E-2</v>
      </c>
      <c r="E346" s="89">
        <v>1.9402898677702396E-2</v>
      </c>
      <c r="F346" s="89">
        <v>2.4480076305989945E-2</v>
      </c>
      <c r="G346" s="90">
        <v>2.87900364371582E-2</v>
      </c>
      <c r="H346" s="90">
        <v>3.22394410100382E-2</v>
      </c>
      <c r="I346" s="90">
        <v>3.5068724280944992E-2</v>
      </c>
      <c r="J346" s="90">
        <v>3.7314825559241677E-2</v>
      </c>
    </row>
    <row r="347" spans="3:10" x14ac:dyDescent="0.25">
      <c r="C347" s="82">
        <v>4.9744106616775854E-3</v>
      </c>
      <c r="D347" s="89">
        <v>7.9980553628786477E-3</v>
      </c>
      <c r="E347" s="89">
        <v>1.0971682334545643E-2</v>
      </c>
      <c r="F347" s="89">
        <v>1.3645312102734291E-2</v>
      </c>
      <c r="G347" s="90">
        <v>1.6026909388648918E-2</v>
      </c>
      <c r="H347" s="90">
        <v>1.8157004854444981E-2</v>
      </c>
      <c r="I347" s="90">
        <v>2.0242639586740319E-2</v>
      </c>
      <c r="J347" s="90">
        <v>2.236824227754634E-2</v>
      </c>
    </row>
    <row r="348" spans="3:10" x14ac:dyDescent="0.25">
      <c r="C348" s="82">
        <v>3.4882520908961545E-2</v>
      </c>
      <c r="D348" s="89">
        <v>3.8149071920531477E-2</v>
      </c>
      <c r="E348" s="89">
        <v>3.9770961947388231E-2</v>
      </c>
      <c r="F348" s="89">
        <v>4.0538507792210875E-2</v>
      </c>
      <c r="G348" s="90">
        <v>4.1003344438583098E-2</v>
      </c>
      <c r="H348" s="90">
        <v>4.1244622644903653E-2</v>
      </c>
      <c r="I348" s="90">
        <v>4.1526074130196509E-2</v>
      </c>
      <c r="J348" s="90">
        <v>4.1751248657257538E-2</v>
      </c>
    </row>
    <row r="349" spans="3:10" x14ac:dyDescent="0.25">
      <c r="C349" s="82">
        <v>1.820008236523267E-2</v>
      </c>
      <c r="D349" s="89">
        <v>2.257747360500716E-2</v>
      </c>
      <c r="E349" s="89">
        <v>2.6177755490814726E-2</v>
      </c>
      <c r="F349" s="89">
        <v>2.9175355924601444E-2</v>
      </c>
      <c r="G349" s="90">
        <v>3.182991886669518E-2</v>
      </c>
      <c r="H349" s="90">
        <v>3.4195056954505872E-2</v>
      </c>
      <c r="I349" s="90">
        <v>3.6540301628093214E-2</v>
      </c>
      <c r="J349" s="90">
        <v>3.8867084671805274E-2</v>
      </c>
    </row>
    <row r="350" spans="3:10" x14ac:dyDescent="0.25">
      <c r="C350" s="82">
        <v>9.5948434379225372E-3</v>
      </c>
      <c r="D350" s="89">
        <v>1.4603171452576167E-2</v>
      </c>
      <c r="E350" s="89">
        <v>1.9008681546799348E-2</v>
      </c>
      <c r="F350" s="89">
        <v>2.2417596518232406E-2</v>
      </c>
      <c r="G350" s="90">
        <v>2.4843748360305236E-2</v>
      </c>
      <c r="H350" s="90">
        <v>2.6307291481431561E-2</v>
      </c>
      <c r="I350" s="90">
        <v>2.7055515130557775E-2</v>
      </c>
      <c r="J350" s="90">
        <v>2.7155493121580564E-2</v>
      </c>
    </row>
    <row r="351" spans="3:10" x14ac:dyDescent="0.25">
      <c r="C351" s="82">
        <v>1.8842349390902763E-2</v>
      </c>
      <c r="D351" s="89">
        <v>2.6363336251026936E-2</v>
      </c>
      <c r="E351" s="89">
        <v>3.2315739089328159E-2</v>
      </c>
      <c r="F351" s="89">
        <v>3.6642134045175453E-2</v>
      </c>
      <c r="G351" s="90">
        <v>3.9749456960014112E-2</v>
      </c>
      <c r="H351" s="90">
        <v>4.1832389082023337E-2</v>
      </c>
      <c r="I351" s="90">
        <v>4.3288824977222778E-2</v>
      </c>
      <c r="J351" s="90">
        <v>4.4125311463761668E-2</v>
      </c>
    </row>
    <row r="352" spans="3:10" x14ac:dyDescent="0.25">
      <c r="C352" s="82">
        <v>2.7921608439581773E-3</v>
      </c>
      <c r="D352" s="89">
        <v>6.0265234531893782E-3</v>
      </c>
      <c r="E352" s="89">
        <v>9.8019650190690703E-3</v>
      </c>
      <c r="F352" s="89">
        <v>1.3256494552917773E-2</v>
      </c>
      <c r="G352" s="90">
        <v>1.5926626029412388E-2</v>
      </c>
      <c r="H352" s="90">
        <v>1.7645220621221848E-2</v>
      </c>
      <c r="I352" s="90">
        <v>1.8581042508859797E-2</v>
      </c>
      <c r="J352" s="90">
        <v>1.8857218311713862E-2</v>
      </c>
    </row>
    <row r="353" spans="3:10" x14ac:dyDescent="0.25">
      <c r="C353" s="82">
        <v>1.3743634197280575E-2</v>
      </c>
      <c r="D353" s="89">
        <v>1.9703027996441885E-2</v>
      </c>
      <c r="E353" s="89">
        <v>2.4129592573921652E-2</v>
      </c>
      <c r="F353" s="89">
        <v>2.6815727610470557E-2</v>
      </c>
      <c r="G353" s="90">
        <v>2.8094326026145897E-2</v>
      </c>
      <c r="H353" s="90">
        <v>2.8231196384159028E-2</v>
      </c>
      <c r="I353" s="90">
        <v>2.7652982136367337E-2</v>
      </c>
      <c r="J353" s="90">
        <v>2.6517529705385706E-2</v>
      </c>
    </row>
    <row r="354" spans="3:10" x14ac:dyDescent="0.25">
      <c r="C354" s="82">
        <v>4.0107693281264442E-2</v>
      </c>
      <c r="D354" s="89">
        <v>4.1735706594304013E-2</v>
      </c>
      <c r="E354" s="89">
        <v>4.1742260416045111E-2</v>
      </c>
      <c r="F354" s="89">
        <v>4.1096602041648951E-2</v>
      </c>
      <c r="G354" s="90">
        <v>4.0350120000026461E-2</v>
      </c>
      <c r="H354" s="90">
        <v>3.952717454402687E-2</v>
      </c>
      <c r="I354" s="90">
        <v>3.8829292742727735E-2</v>
      </c>
      <c r="J354" s="90">
        <v>3.8123624463209355E-2</v>
      </c>
    </row>
    <row r="355" spans="3:10" x14ac:dyDescent="0.25">
      <c r="C355" s="82">
        <v>3.2165126355613231E-3</v>
      </c>
      <c r="D355" s="89">
        <v>5.2365710444638707E-3</v>
      </c>
      <c r="E355" s="89">
        <v>7.4310759554291027E-3</v>
      </c>
      <c r="F355" s="89">
        <v>9.5814344448963643E-3</v>
      </c>
      <c r="G355" s="90">
        <v>1.1549439055587958E-2</v>
      </c>
      <c r="H355" s="90">
        <v>1.3202398908993062E-2</v>
      </c>
      <c r="I355" s="90">
        <v>1.456115563397644E-2</v>
      </c>
      <c r="J355" s="90">
        <v>1.5607048857144794E-2</v>
      </c>
    </row>
    <row r="356" spans="3:10" x14ac:dyDescent="0.25">
      <c r="C356" s="82">
        <v>2.6919977202435304E-3</v>
      </c>
      <c r="D356" s="89">
        <v>4.9516468929767738E-3</v>
      </c>
      <c r="E356" s="89">
        <v>7.5013216537693781E-3</v>
      </c>
      <c r="F356" s="89">
        <v>1.0001411846472512E-2</v>
      </c>
      <c r="G356" s="90">
        <v>1.2272712527003304E-2</v>
      </c>
      <c r="H356" s="90">
        <v>1.419735647837882E-2</v>
      </c>
      <c r="I356" s="90">
        <v>1.583455343168963E-2</v>
      </c>
      <c r="J356" s="90">
        <v>1.7188730531751111E-2</v>
      </c>
    </row>
    <row r="357" spans="3:10" x14ac:dyDescent="0.25">
      <c r="C357" s="82">
        <v>2.9407048254063263E-3</v>
      </c>
      <c r="D357" s="89">
        <v>5.2294396614770543E-3</v>
      </c>
      <c r="E357" s="89">
        <v>7.7881632073642662E-3</v>
      </c>
      <c r="F357" s="89">
        <v>1.0301243204237361E-2</v>
      </c>
      <c r="G357" s="90">
        <v>1.2598967249649578E-2</v>
      </c>
      <c r="H357" s="90">
        <v>1.456227026440496E-2</v>
      </c>
      <c r="I357" s="90">
        <v>1.6250810616106399E-2</v>
      </c>
      <c r="J357" s="90">
        <v>1.7667973530215195E-2</v>
      </c>
    </row>
    <row r="358" spans="3:10" x14ac:dyDescent="0.25">
      <c r="C358" s="82">
        <v>8.7863102629141421E-3</v>
      </c>
      <c r="D358" s="89">
        <v>1.0795411793778645E-2</v>
      </c>
      <c r="E358" s="89">
        <v>1.2239220091339584E-2</v>
      </c>
      <c r="F358" s="89">
        <v>1.3262600504492E-2</v>
      </c>
      <c r="G358" s="90">
        <v>1.4035098416404023E-2</v>
      </c>
      <c r="H358" s="90">
        <v>1.4608552425341101E-2</v>
      </c>
      <c r="I358" s="90">
        <v>1.5113555771517965E-2</v>
      </c>
      <c r="J358" s="90">
        <v>1.5562422651722767E-2</v>
      </c>
    </row>
    <row r="359" spans="3:10" x14ac:dyDescent="0.25">
      <c r="C359" s="82">
        <v>1.3188718371156276E-3</v>
      </c>
      <c r="D359" s="89">
        <v>2.984042863337128E-3</v>
      </c>
      <c r="E359" s="89">
        <v>5.1793727100219239E-3</v>
      </c>
      <c r="F359" s="89">
        <v>7.5403708317615921E-3</v>
      </c>
      <c r="G359" s="90">
        <v>9.788952546602012E-3</v>
      </c>
      <c r="H359" s="90">
        <v>1.1741507712998329E-2</v>
      </c>
      <c r="I359" s="90">
        <v>1.3410188552613077E-2</v>
      </c>
      <c r="J359" s="90">
        <v>1.4795234145561685E-2</v>
      </c>
    </row>
    <row r="360" spans="3:10" x14ac:dyDescent="0.25">
      <c r="C360" s="82">
        <v>1.7569781441469832E-3</v>
      </c>
      <c r="D360" s="89">
        <v>3.7867369275940304E-3</v>
      </c>
      <c r="E360" s="89">
        <v>6.3706164330584319E-3</v>
      </c>
      <c r="F360" s="89">
        <v>9.0837919631299047E-3</v>
      </c>
      <c r="G360" s="90">
        <v>1.161326276945113E-2</v>
      </c>
      <c r="H360" s="90">
        <v>1.3745487095158892E-2</v>
      </c>
      <c r="I360" s="90">
        <v>1.5485724258825082E-2</v>
      </c>
      <c r="J360" s="90">
        <v>1.6819274103524934E-2</v>
      </c>
    </row>
    <row r="361" spans="3:10" x14ac:dyDescent="0.25">
      <c r="C361" s="82">
        <v>6.5733760773715524E-3</v>
      </c>
      <c r="D361" s="89">
        <v>8.9866727992751645E-3</v>
      </c>
      <c r="E361" s="89">
        <v>1.1056289769002301E-2</v>
      </c>
      <c r="F361" s="89">
        <v>1.2717486916549161E-2</v>
      </c>
      <c r="G361" s="90">
        <v>1.4022707752911928E-2</v>
      </c>
      <c r="H361" s="90">
        <v>1.4980873152844321E-2</v>
      </c>
      <c r="I361" s="90">
        <v>1.5721683130291809E-2</v>
      </c>
      <c r="J361" s="90">
        <v>1.6274628941816006E-2</v>
      </c>
    </row>
    <row r="362" spans="3:10" x14ac:dyDescent="0.25">
      <c r="C362" s="82">
        <v>2.3507071602289254E-2</v>
      </c>
      <c r="D362" s="89">
        <v>2.6359338864152378E-2</v>
      </c>
      <c r="E362" s="89">
        <v>2.7847409416956487E-2</v>
      </c>
      <c r="F362" s="89">
        <v>2.8469979520267679E-2</v>
      </c>
      <c r="G362" s="90">
        <v>2.8609789182283945E-2</v>
      </c>
      <c r="H362" s="90">
        <v>2.8339459079191744E-2</v>
      </c>
      <c r="I362" s="90">
        <v>2.7870526795077882E-2</v>
      </c>
      <c r="J362" s="90">
        <v>2.7176193856989384E-2</v>
      </c>
    </row>
    <row r="363" spans="3:10" x14ac:dyDescent="0.25">
      <c r="C363" s="82">
        <v>2.0965758439268059E-3</v>
      </c>
      <c r="D363" s="89">
        <v>3.4708647599922854E-3</v>
      </c>
      <c r="E363" s="89">
        <v>4.9369951225283733E-3</v>
      </c>
      <c r="F363" s="89">
        <v>6.35753868384704E-3</v>
      </c>
      <c r="G363" s="90">
        <v>7.6786422420550204E-3</v>
      </c>
      <c r="H363" s="90">
        <v>8.859515284729667E-3</v>
      </c>
      <c r="I363" s="90">
        <v>9.9557244541935621E-3</v>
      </c>
      <c r="J363" s="90">
        <v>1.0984596066856389E-2</v>
      </c>
    </row>
    <row r="364" spans="3:10" x14ac:dyDescent="0.25">
      <c r="C364" s="82">
        <v>1.5999993747961776E-2</v>
      </c>
      <c r="D364" s="89">
        <v>2.2298920855376339E-2</v>
      </c>
      <c r="E364" s="89">
        <v>2.7405195950095287E-2</v>
      </c>
      <c r="F364" s="89">
        <v>3.1309790927970357E-2</v>
      </c>
      <c r="G364" s="90">
        <v>3.4379217085410682E-2</v>
      </c>
      <c r="H364" s="90">
        <v>3.6801331428126423E-2</v>
      </c>
      <c r="I364" s="90">
        <v>3.8947600772643601E-2</v>
      </c>
      <c r="J364" s="90">
        <v>4.084407054758811E-2</v>
      </c>
    </row>
    <row r="365" spans="3:10" x14ac:dyDescent="0.25">
      <c r="C365" s="82">
        <v>6.4582309782143547E-3</v>
      </c>
      <c r="D365" s="89">
        <v>8.3048198207347004E-3</v>
      </c>
      <c r="E365" s="89">
        <v>1.0061056338122017E-2</v>
      </c>
      <c r="F365" s="89">
        <v>1.1748792374034691E-2</v>
      </c>
      <c r="G365" s="90">
        <v>1.3423603886705181E-2</v>
      </c>
      <c r="H365" s="90">
        <v>1.5070366266820788E-2</v>
      </c>
      <c r="I365" s="90">
        <v>1.6784757789781401E-2</v>
      </c>
      <c r="J365" s="90">
        <v>1.8563044088978492E-2</v>
      </c>
    </row>
    <row r="366" spans="3:10" x14ac:dyDescent="0.25">
      <c r="C366" s="82">
        <v>2.5689267531724028E-2</v>
      </c>
      <c r="D366" s="89">
        <v>2.9810386949970687E-2</v>
      </c>
      <c r="E366" s="89">
        <v>3.250343178588308E-2</v>
      </c>
      <c r="F366" s="89">
        <v>3.4307775000527077E-2</v>
      </c>
      <c r="G366" s="90">
        <v>3.56871774368051E-2</v>
      </c>
      <c r="H366" s="90">
        <v>3.6745739125156725E-2</v>
      </c>
      <c r="I366" s="90">
        <v>3.7763602770502322E-2</v>
      </c>
      <c r="J366" s="90">
        <v>3.8707161301200589E-2</v>
      </c>
    </row>
    <row r="367" spans="3:10" x14ac:dyDescent="0.25">
      <c r="C367" s="82">
        <v>8.2738479501844493E-3</v>
      </c>
      <c r="D367" s="89">
        <v>1.3854205118184547E-2</v>
      </c>
      <c r="E367" s="89">
        <v>1.9472099974700983E-2</v>
      </c>
      <c r="F367" s="89">
        <v>2.4499612270330571E-2</v>
      </c>
      <c r="G367" s="90">
        <v>2.878621170186519E-2</v>
      </c>
      <c r="H367" s="90">
        <v>3.2259954290205541E-2</v>
      </c>
      <c r="I367" s="90">
        <v>3.5151823102034185E-2</v>
      </c>
      <c r="J367" s="90">
        <v>3.7469211781652113E-2</v>
      </c>
    </row>
    <row r="368" spans="3:10" x14ac:dyDescent="0.25">
      <c r="C368" s="82">
        <v>1.4876068964153832E-2</v>
      </c>
      <c r="D368" s="89">
        <v>1.954799717290057E-2</v>
      </c>
      <c r="E368" s="89">
        <v>2.3021025231523717E-2</v>
      </c>
      <c r="F368" s="89">
        <v>2.5489460521541666E-2</v>
      </c>
      <c r="G368" s="90">
        <v>2.7331458324379714E-2</v>
      </c>
      <c r="H368" s="90">
        <v>2.8707850093328602E-2</v>
      </c>
      <c r="I368" s="90">
        <v>2.9894036189920276E-2</v>
      </c>
      <c r="J368" s="90">
        <v>3.0886293255051774E-2</v>
      </c>
    </row>
    <row r="369" spans="3:10" x14ac:dyDescent="0.25">
      <c r="C369" s="82">
        <v>1.7867411797290365E-2</v>
      </c>
      <c r="D369" s="89">
        <v>2.4361683248756424E-2</v>
      </c>
      <c r="E369" s="89">
        <v>2.9537314211065958E-2</v>
      </c>
      <c r="F369" s="89">
        <v>3.3323176493984329E-2</v>
      </c>
      <c r="G369" s="90">
        <v>3.5981286877560685E-2</v>
      </c>
      <c r="H369" s="90">
        <v>3.7593898186919071E-2</v>
      </c>
      <c r="I369" s="90">
        <v>3.847245821617374E-2</v>
      </c>
      <c r="J369" s="90">
        <v>3.862027621531048E-2</v>
      </c>
    </row>
    <row r="370" spans="3:10" x14ac:dyDescent="0.25">
      <c r="C370" s="82">
        <v>9.2666115506791408E-2</v>
      </c>
      <c r="D370" s="89">
        <v>7.605120438316218E-2</v>
      </c>
      <c r="E370" s="89">
        <v>6.3496766748599512E-2</v>
      </c>
      <c r="F370" s="89">
        <v>5.4441771945645305E-2</v>
      </c>
      <c r="G370" s="90">
        <v>4.8016547518460954E-2</v>
      </c>
      <c r="H370" s="90">
        <v>4.3214320941027687E-2</v>
      </c>
      <c r="I370" s="90">
        <v>3.9644401964680845E-2</v>
      </c>
      <c r="J370" s="90">
        <v>3.6798156960769497E-2</v>
      </c>
    </row>
    <row r="371" spans="3:10" x14ac:dyDescent="0.25">
      <c r="C371" s="82">
        <v>1.1745181801879402E-2</v>
      </c>
      <c r="D371" s="89">
        <v>1.7706138792193842E-2</v>
      </c>
      <c r="E371" s="89">
        <v>2.2926592385666238E-2</v>
      </c>
      <c r="F371" s="89">
        <v>2.7022861937786097E-2</v>
      </c>
      <c r="G371" s="90">
        <v>3.0090870828748246E-2</v>
      </c>
      <c r="H371" s="90">
        <v>3.2201788965709417E-2</v>
      </c>
      <c r="I371" s="90">
        <v>3.3663728305249503E-2</v>
      </c>
      <c r="J371" s="90">
        <v>3.4526986060709731E-2</v>
      </c>
    </row>
    <row r="372" spans="3:10" x14ac:dyDescent="0.25">
      <c r="C372" s="82">
        <v>3.4964829576029935E-2</v>
      </c>
      <c r="D372" s="89">
        <v>4.2717465536643864E-2</v>
      </c>
      <c r="E372" s="89">
        <v>4.753863630377992E-2</v>
      </c>
      <c r="F372" s="89">
        <v>5.0078721103994438E-2</v>
      </c>
      <c r="G372" s="90">
        <v>5.1111158167616813E-2</v>
      </c>
      <c r="H372" s="90">
        <v>5.0924211451501354E-2</v>
      </c>
      <c r="I372" s="90">
        <v>5.0028749776276991E-2</v>
      </c>
      <c r="J372" s="90">
        <v>4.8471837352429221E-2</v>
      </c>
    </row>
    <row r="373" spans="3:10" x14ac:dyDescent="0.25">
      <c r="C373" s="82">
        <v>3.7012113289703226E-2</v>
      </c>
      <c r="D373" s="89">
        <v>3.7710609505064899E-2</v>
      </c>
      <c r="E373" s="89">
        <v>3.8071272101153179E-2</v>
      </c>
      <c r="F373" s="89">
        <v>3.8393706834683489E-2</v>
      </c>
      <c r="G373" s="90">
        <v>3.87795530006474E-2</v>
      </c>
      <c r="H373" s="90">
        <v>3.9011896557973894E-2</v>
      </c>
      <c r="I373" s="90">
        <v>3.9168783663582403E-2</v>
      </c>
      <c r="J373" s="90">
        <v>3.9080030976475971E-2</v>
      </c>
    </row>
    <row r="374" spans="3:10" x14ac:dyDescent="0.25">
      <c r="C374" s="82">
        <v>2.1260252433737887E-3</v>
      </c>
      <c r="D374" s="89">
        <v>3.8439358944160305E-3</v>
      </c>
      <c r="E374" s="89">
        <v>5.8857838871616917E-3</v>
      </c>
      <c r="F374" s="89">
        <v>8.0415976106930753E-3</v>
      </c>
      <c r="G374" s="90">
        <v>1.0178777258081674E-2</v>
      </c>
      <c r="H374" s="90">
        <v>1.2194103577461358E-2</v>
      </c>
      <c r="I374" s="90">
        <v>1.4137682953593078E-2</v>
      </c>
      <c r="J374" s="90">
        <v>1.6025842381923758E-2</v>
      </c>
    </row>
    <row r="375" spans="3:10" x14ac:dyDescent="0.25">
      <c r="C375" s="82">
        <v>2.7259184852944551E-2</v>
      </c>
      <c r="D375" s="89">
        <v>2.729425879828663E-2</v>
      </c>
      <c r="E375" s="89">
        <v>2.6608312113411074E-2</v>
      </c>
      <c r="F375" s="89">
        <v>2.5706869648943274E-2</v>
      </c>
      <c r="G375" s="90">
        <v>2.4836260143560787E-2</v>
      </c>
      <c r="H375" s="90">
        <v>2.395356911489608E-2</v>
      </c>
      <c r="I375" s="90">
        <v>2.3162517450014127E-2</v>
      </c>
      <c r="J375" s="90">
        <v>2.2393595551904649E-2</v>
      </c>
    </row>
    <row r="376" spans="3:10" x14ac:dyDescent="0.25">
      <c r="C376" s="82">
        <v>4.0589799936601081E-3</v>
      </c>
      <c r="D376" s="89">
        <v>7.1142991097539075E-3</v>
      </c>
      <c r="E376" s="89">
        <v>1.0402855237630178E-2</v>
      </c>
      <c r="F376" s="89">
        <v>1.352167022742695E-2</v>
      </c>
      <c r="G376" s="90">
        <v>1.6299823121635436E-2</v>
      </c>
      <c r="H376" s="90">
        <v>1.8629903914620622E-2</v>
      </c>
      <c r="I376" s="90">
        <v>2.0613083131812596E-2</v>
      </c>
      <c r="J376" s="90">
        <v>2.225639525658854E-2</v>
      </c>
    </row>
    <row r="377" spans="3:10" x14ac:dyDescent="0.25">
      <c r="C377" s="82">
        <v>1.4632969950483941E-2</v>
      </c>
      <c r="D377" s="89">
        <v>1.9619950392167757E-2</v>
      </c>
      <c r="E377" s="89">
        <v>2.3594471206027187E-2</v>
      </c>
      <c r="F377" s="89">
        <v>2.6571852862780923E-2</v>
      </c>
      <c r="G377" s="90">
        <v>2.88115700358796E-2</v>
      </c>
      <c r="H377" s="90">
        <v>3.0421684252177811E-2</v>
      </c>
      <c r="I377" s="90">
        <v>3.1686068839113249E-2</v>
      </c>
      <c r="J377" s="90">
        <v>3.2623636746968235E-2</v>
      </c>
    </row>
    <row r="378" spans="3:10" x14ac:dyDescent="0.25">
      <c r="C378" s="82">
        <v>1.4621860253526948E-2</v>
      </c>
      <c r="D378" s="89">
        <v>1.8793696433090118E-2</v>
      </c>
      <c r="E378" s="89">
        <v>2.183599620437859E-2</v>
      </c>
      <c r="F378" s="89">
        <v>2.3854473423050974E-2</v>
      </c>
      <c r="G378" s="90">
        <v>2.5120095606494558E-2</v>
      </c>
      <c r="H378" s="90">
        <v>2.5745706447150504E-2</v>
      </c>
      <c r="I378" s="90">
        <v>2.5994672388221358E-2</v>
      </c>
      <c r="J378" s="90">
        <v>2.5913465465903458E-2</v>
      </c>
    </row>
    <row r="379" spans="3:10" x14ac:dyDescent="0.25">
      <c r="C379" s="82">
        <v>4.69781779575624E-2</v>
      </c>
      <c r="D379" s="89">
        <v>4.5453334301349305E-2</v>
      </c>
      <c r="E379" s="89">
        <v>4.3659466821841436E-2</v>
      </c>
      <c r="F379" s="89">
        <v>4.2156878188907586E-2</v>
      </c>
      <c r="G379" s="90">
        <v>4.1143002822082338E-2</v>
      </c>
      <c r="H379" s="90">
        <v>4.0413387264078247E-2</v>
      </c>
      <c r="I379" s="90">
        <v>4.0054087021741597E-2</v>
      </c>
      <c r="J379" s="90">
        <v>3.9881291144392358E-2</v>
      </c>
    </row>
    <row r="380" spans="3:10" x14ac:dyDescent="0.25">
      <c r="C380" s="82">
        <v>8.7510220656069407E-3</v>
      </c>
      <c r="D380" s="89">
        <v>1.3210298391792627E-2</v>
      </c>
      <c r="E380" s="89">
        <v>1.7518559177904784E-2</v>
      </c>
      <c r="F380" s="89">
        <v>2.1347334036570631E-2</v>
      </c>
      <c r="G380" s="90">
        <v>2.4618524836183049E-2</v>
      </c>
      <c r="H380" s="90">
        <v>2.722948099608585E-2</v>
      </c>
      <c r="I380" s="90">
        <v>2.9319429932774626E-2</v>
      </c>
      <c r="J380" s="90">
        <v>3.0859543539297162E-2</v>
      </c>
    </row>
    <row r="381" spans="3:10" x14ac:dyDescent="0.25">
      <c r="C381" s="82">
        <v>1.7336086834412293E-2</v>
      </c>
      <c r="D381" s="89">
        <v>2.0219026553382806E-2</v>
      </c>
      <c r="E381" s="89">
        <v>2.1820442431020826E-2</v>
      </c>
      <c r="F381" s="89">
        <v>2.2565577161279264E-2</v>
      </c>
      <c r="G381" s="90">
        <v>2.2840377716933067E-2</v>
      </c>
      <c r="H381" s="90">
        <v>2.2771632885663397E-2</v>
      </c>
      <c r="I381" s="90">
        <v>2.2571782965937658E-2</v>
      </c>
      <c r="J381" s="90">
        <v>2.2241199058498331E-2</v>
      </c>
    </row>
    <row r="382" spans="3:10" x14ac:dyDescent="0.25">
      <c r="C382" s="82">
        <v>1.0751795001639206E-2</v>
      </c>
      <c r="D382" s="89">
        <v>1.5940084869088756E-2</v>
      </c>
      <c r="E382" s="89">
        <v>2.0134888760255272E-2</v>
      </c>
      <c r="F382" s="89">
        <v>2.3125726072076143E-2</v>
      </c>
      <c r="G382" s="90">
        <v>2.5164569982994555E-2</v>
      </c>
      <c r="H382" s="90">
        <v>2.6441577357314065E-2</v>
      </c>
      <c r="I382" s="90">
        <v>2.728751987552263E-2</v>
      </c>
      <c r="J382" s="90">
        <v>2.7777664081445375E-2</v>
      </c>
    </row>
    <row r="383" spans="3:10" x14ac:dyDescent="0.25">
      <c r="C383" s="82">
        <v>4.7898717433409758E-3</v>
      </c>
      <c r="D383" s="89">
        <v>7.1015895755856522E-3</v>
      </c>
      <c r="E383" s="89">
        <v>9.2402538250555069E-3</v>
      </c>
      <c r="F383" s="89">
        <v>1.1107820818739483E-2</v>
      </c>
      <c r="G383" s="90">
        <v>1.2753412937562478E-2</v>
      </c>
      <c r="H383" s="90">
        <v>1.4197733758643818E-2</v>
      </c>
      <c r="I383" s="90">
        <v>1.5561591583704498E-2</v>
      </c>
      <c r="J383" s="90">
        <v>1.6852991704612321E-2</v>
      </c>
    </row>
    <row r="384" spans="3:10" x14ac:dyDescent="0.25">
      <c r="C384" s="82">
        <v>1.6064302443523696E-2</v>
      </c>
      <c r="D384" s="89">
        <v>2.2105368185696767E-2</v>
      </c>
      <c r="E384" s="89">
        <v>2.6592128308696093E-2</v>
      </c>
      <c r="F384" s="89">
        <v>2.9478596027633992E-2</v>
      </c>
      <c r="G384" s="90">
        <v>3.1138884700572331E-2</v>
      </c>
      <c r="H384" s="90">
        <v>3.1807019510186448E-2</v>
      </c>
      <c r="I384" s="90">
        <v>3.188537308055709E-2</v>
      </c>
      <c r="J384" s="90">
        <v>3.1475850325301528E-2</v>
      </c>
    </row>
    <row r="385" spans="3:10" x14ac:dyDescent="0.25">
      <c r="C385" s="82">
        <v>9.3156082101176901E-2</v>
      </c>
      <c r="D385" s="89">
        <v>8.319690797564594E-2</v>
      </c>
      <c r="E385" s="89">
        <v>7.5145982049475285E-2</v>
      </c>
      <c r="F385" s="89">
        <v>6.9262574236965788E-2</v>
      </c>
      <c r="G385" s="90">
        <v>6.5284520365016099E-2</v>
      </c>
      <c r="H385" s="90">
        <v>6.2479110481517677E-2</v>
      </c>
      <c r="I385" s="90">
        <v>6.0700514588328522E-2</v>
      </c>
      <c r="J385" s="90">
        <v>5.9447442481448329E-2</v>
      </c>
    </row>
    <row r="386" spans="3:10" x14ac:dyDescent="0.25">
      <c r="C386" s="82">
        <v>6.3718997380315962E-3</v>
      </c>
      <c r="D386" s="89">
        <v>8.6685488975185264E-3</v>
      </c>
      <c r="E386" s="89">
        <v>1.0554384727844628E-2</v>
      </c>
      <c r="F386" s="89">
        <v>1.1998411404129871E-2</v>
      </c>
      <c r="G386" s="90">
        <v>1.3086137436222464E-2</v>
      </c>
      <c r="H386" s="90">
        <v>1.3852960080890819E-2</v>
      </c>
      <c r="I386" s="90">
        <v>1.4436894654651729E-2</v>
      </c>
      <c r="J386" s="90">
        <v>1.4877511226912396E-2</v>
      </c>
    </row>
    <row r="387" spans="3:10" x14ac:dyDescent="0.25">
      <c r="C387" s="82">
        <v>1.9270487898657217E-2</v>
      </c>
      <c r="D387" s="89">
        <v>2.0357508653033235E-2</v>
      </c>
      <c r="E387" s="89">
        <v>2.1002006097955057E-2</v>
      </c>
      <c r="F387" s="89">
        <v>2.1512455861697248E-2</v>
      </c>
      <c r="G387" s="90">
        <v>2.2088430163751605E-2</v>
      </c>
      <c r="H387" s="90">
        <v>2.2725304032972671E-2</v>
      </c>
      <c r="I387" s="90">
        <v>2.3559901599207456E-2</v>
      </c>
      <c r="J387" s="90">
        <v>2.4558412478493916E-2</v>
      </c>
    </row>
    <row r="388" spans="3:10" x14ac:dyDescent="0.25">
      <c r="C388" s="82">
        <v>7.4453778378779862E-3</v>
      </c>
      <c r="D388" s="89">
        <v>1.093825543810463E-2</v>
      </c>
      <c r="E388" s="89">
        <v>1.4213985333219719E-2</v>
      </c>
      <c r="F388" s="89">
        <v>1.7092461972356105E-2</v>
      </c>
      <c r="G388" s="90">
        <v>1.9594491641496663E-2</v>
      </c>
      <c r="H388" s="90">
        <v>2.1706904487787438E-2</v>
      </c>
      <c r="I388" s="90">
        <v>2.3592805259952467E-2</v>
      </c>
      <c r="J388" s="90">
        <v>2.5266016619998017E-2</v>
      </c>
    </row>
    <row r="389" spans="3:10" x14ac:dyDescent="0.25">
      <c r="C389" s="82">
        <v>1.0796745594100373E-2</v>
      </c>
      <c r="D389" s="89">
        <v>1.6806043074258613E-2</v>
      </c>
      <c r="E389" s="89">
        <v>2.2060388755651975E-2</v>
      </c>
      <c r="F389" s="89">
        <v>2.6129643384728934E-2</v>
      </c>
      <c r="G389" s="90">
        <v>2.9152208199420097E-2</v>
      </c>
      <c r="H389" s="90">
        <v>3.1259545887364869E-2</v>
      </c>
      <c r="I389" s="90">
        <v>3.2788290728597375E-2</v>
      </c>
      <c r="J389" s="90">
        <v>3.3795441829118124E-2</v>
      </c>
    </row>
    <row r="390" spans="3:10" x14ac:dyDescent="0.25">
      <c r="C390" s="82">
        <v>1.2262911756869322E-2</v>
      </c>
      <c r="D390" s="89">
        <v>1.5812502324502636E-2</v>
      </c>
      <c r="E390" s="89">
        <v>1.8804734495418297E-2</v>
      </c>
      <c r="F390" s="89">
        <v>2.1294056615447147E-2</v>
      </c>
      <c r="G390" s="90">
        <v>2.3426868594529082E-2</v>
      </c>
      <c r="H390" s="90">
        <v>2.5207611804695218E-2</v>
      </c>
      <c r="I390" s="90">
        <v>2.6801523933135885E-2</v>
      </c>
      <c r="J390" s="90">
        <v>2.8178819243713453E-2</v>
      </c>
    </row>
    <row r="391" spans="3:10" x14ac:dyDescent="0.25">
      <c r="C391" s="82">
        <v>1.8439457352847825E-3</v>
      </c>
      <c r="D391" s="89">
        <v>3.5563427728657736E-3</v>
      </c>
      <c r="E391" s="89">
        <v>5.5675993411769204E-3</v>
      </c>
      <c r="F391" s="89">
        <v>7.5745338290603226E-3</v>
      </c>
      <c r="G391" s="90">
        <v>9.3836839739170307E-3</v>
      </c>
      <c r="H391" s="90">
        <v>1.0865635341906946E-2</v>
      </c>
      <c r="I391" s="90">
        <v>1.2050326990961036E-2</v>
      </c>
      <c r="J391" s="90">
        <v>1.2944626015958452E-2</v>
      </c>
    </row>
    <row r="392" spans="3:10" x14ac:dyDescent="0.25">
      <c r="C392" s="82">
        <v>1.0140295203259481E-2</v>
      </c>
      <c r="D392" s="89">
        <v>1.4339376680785E-2</v>
      </c>
      <c r="E392" s="89">
        <v>1.8200700293011296E-2</v>
      </c>
      <c r="F392" s="89">
        <v>2.1589211560888125E-2</v>
      </c>
      <c r="G392" s="90">
        <v>2.4576067544727655E-2</v>
      </c>
      <c r="H392" s="90">
        <v>2.7159183157837608E-2</v>
      </c>
      <c r="I392" s="90">
        <v>2.9542576954393582E-2</v>
      </c>
      <c r="J392" s="90">
        <v>3.1735443734172364E-2</v>
      </c>
    </row>
    <row r="393" spans="3:10" x14ac:dyDescent="0.25">
      <c r="C393" s="82">
        <v>9.0712341657806523E-3</v>
      </c>
      <c r="D393" s="89">
        <v>1.2859647797945319E-2</v>
      </c>
      <c r="E393" s="89">
        <v>1.6070576817398929E-2</v>
      </c>
      <c r="F393" s="89">
        <v>1.8620722298129389E-2</v>
      </c>
      <c r="G393" s="90">
        <v>2.0659010759705266E-2</v>
      </c>
      <c r="H393" s="90">
        <v>2.2257308637883215E-2</v>
      </c>
      <c r="I393" s="90">
        <v>2.3625651245122385E-2</v>
      </c>
      <c r="J393" s="90">
        <v>2.4785860742373534E-2</v>
      </c>
    </row>
    <row r="394" spans="3:10" x14ac:dyDescent="0.25">
      <c r="C394" s="82">
        <v>7.5792943517167507E-3</v>
      </c>
      <c r="D394" s="89">
        <v>1.1785714929747174E-2</v>
      </c>
      <c r="E394" s="89">
        <v>1.5645684094680513E-2</v>
      </c>
      <c r="F394" s="89">
        <v>1.8783392907783414E-2</v>
      </c>
      <c r="G394" s="90">
        <v>2.1194392190935794E-2</v>
      </c>
      <c r="H394" s="90">
        <v>2.2919073329692827E-2</v>
      </c>
      <c r="I394" s="90">
        <v>2.4208591984186095E-2</v>
      </c>
      <c r="J394" s="90">
        <v>2.5148224044253556E-2</v>
      </c>
    </row>
    <row r="395" spans="3:10" x14ac:dyDescent="0.25">
      <c r="C395" s="82">
        <v>1.1366631109369677E-2</v>
      </c>
      <c r="D395" s="89">
        <v>1.6137506510194705E-2</v>
      </c>
      <c r="E395" s="89">
        <v>2.0525548699567783E-2</v>
      </c>
      <c r="F395" s="89">
        <v>2.4421090966818687E-2</v>
      </c>
      <c r="G395" s="90">
        <v>2.7947251868258818E-2</v>
      </c>
      <c r="H395" s="90">
        <v>3.1122222092958989E-2</v>
      </c>
      <c r="I395" s="90">
        <v>3.41722392010275E-2</v>
      </c>
      <c r="J395" s="90">
        <v>3.7075710943755801E-2</v>
      </c>
    </row>
    <row r="396" spans="3:10" x14ac:dyDescent="0.25">
      <c r="C396" s="82">
        <v>1.308561035796699E-2</v>
      </c>
      <c r="D396" s="89">
        <v>1.7045991363469775E-2</v>
      </c>
      <c r="E396" s="89">
        <v>1.9777269631765865E-2</v>
      </c>
      <c r="F396" s="89">
        <v>2.133021945513551E-2</v>
      </c>
      <c r="G396" s="90">
        <v>2.1979018701304025E-2</v>
      </c>
      <c r="H396" s="90">
        <v>2.1888284574350745E-2</v>
      </c>
      <c r="I396" s="90">
        <v>2.1359082610178787E-2</v>
      </c>
      <c r="J396" s="90">
        <v>2.0502300715120304E-2</v>
      </c>
    </row>
    <row r="397" spans="3:10" x14ac:dyDescent="0.25">
      <c r="C397" s="82">
        <v>1.1137009908192512E-2</v>
      </c>
      <c r="D397" s="89">
        <v>1.2480788156569601E-2</v>
      </c>
      <c r="E397" s="89">
        <v>1.370810054036363E-2</v>
      </c>
      <c r="F397" s="89">
        <v>1.4930254634246668E-2</v>
      </c>
      <c r="G397" s="90">
        <v>1.6219022956800246E-2</v>
      </c>
      <c r="H397" s="90">
        <v>1.7524060714006161E-2</v>
      </c>
      <c r="I397" s="90">
        <v>1.8918924310928464E-2</v>
      </c>
      <c r="J397" s="90">
        <v>2.0365843042346912E-2</v>
      </c>
    </row>
    <row r="398" spans="3:10" x14ac:dyDescent="0.25">
      <c r="C398" s="82">
        <v>1.1617453724796827E-2</v>
      </c>
      <c r="D398" s="89">
        <v>1.433007384843998E-2</v>
      </c>
      <c r="E398" s="89">
        <v>1.6675032339633248E-2</v>
      </c>
      <c r="F398" s="89">
        <v>1.8673380022323275E-2</v>
      </c>
      <c r="G398" s="90">
        <v>2.0386167629512311E-2</v>
      </c>
      <c r="H398" s="90">
        <v>2.1763112103404505E-2</v>
      </c>
      <c r="I398" s="90">
        <v>2.2924927896777299E-2</v>
      </c>
      <c r="J398" s="90">
        <v>2.3855596138077462E-2</v>
      </c>
    </row>
    <row r="399" spans="3:10" x14ac:dyDescent="0.25">
      <c r="C399" s="82">
        <v>1.3296705629627624E-3</v>
      </c>
      <c r="D399" s="89">
        <v>2.653780188928815E-3</v>
      </c>
      <c r="E399" s="89">
        <v>4.1966271982960546E-3</v>
      </c>
      <c r="F399" s="89">
        <v>5.6956442342698619E-3</v>
      </c>
      <c r="G399" s="90">
        <v>6.9990742915196288E-3</v>
      </c>
      <c r="H399" s="90">
        <v>8.0218883936662207E-3</v>
      </c>
      <c r="I399" s="90">
        <v>8.8026525541793146E-3</v>
      </c>
      <c r="J399" s="90">
        <v>9.3617217379400562E-3</v>
      </c>
    </row>
    <row r="400" spans="3:10" x14ac:dyDescent="0.25">
      <c r="C400" s="82">
        <v>5.9297276615383199E-3</v>
      </c>
      <c r="D400" s="89">
        <v>9.4700566409387892E-3</v>
      </c>
      <c r="E400" s="89">
        <v>1.3041895639797775E-2</v>
      </c>
      <c r="F400" s="89">
        <v>1.6291743288353613E-2</v>
      </c>
      <c r="G400" s="90">
        <v>1.911203310581322E-2</v>
      </c>
      <c r="H400" s="90">
        <v>2.1435626714119974E-2</v>
      </c>
      <c r="I400" s="90">
        <v>2.3421147659280644E-2</v>
      </c>
      <c r="J400" s="90">
        <v>2.5109746659938564E-2</v>
      </c>
    </row>
    <row r="401" spans="3:10" x14ac:dyDescent="0.25">
      <c r="C401" s="82">
        <v>4.1872310739260827E-3</v>
      </c>
      <c r="D401" s="89">
        <v>7.4457184864477385E-3</v>
      </c>
      <c r="E401" s="89">
        <v>1.0918571316515914E-2</v>
      </c>
      <c r="F401" s="89">
        <v>1.4167065954735696E-2</v>
      </c>
      <c r="G401" s="90">
        <v>1.7050305839801785E-2</v>
      </c>
      <c r="H401" s="90">
        <v>1.9515703498041485E-2</v>
      </c>
      <c r="I401" s="90">
        <v>2.1721282502615645E-2</v>
      </c>
      <c r="J401" s="90">
        <v>2.370430026188957E-2</v>
      </c>
    </row>
    <row r="402" spans="3:10" x14ac:dyDescent="0.25">
      <c r="C402" s="82">
        <v>5.5918784267326585E-3</v>
      </c>
      <c r="D402" s="89">
        <v>1.0077116549572719E-2</v>
      </c>
      <c r="E402" s="89">
        <v>1.4963422262743669E-2</v>
      </c>
      <c r="F402" s="89">
        <v>1.9555772533698494E-2</v>
      </c>
      <c r="G402" s="90">
        <v>2.3506198546374091E-2</v>
      </c>
      <c r="H402" s="90">
        <v>2.6590368148602921E-2</v>
      </c>
      <c r="I402" s="90">
        <v>2.8910191739526209E-2</v>
      </c>
      <c r="J402" s="90">
        <v>3.0451250674368886E-2</v>
      </c>
    </row>
    <row r="403" spans="3:10" x14ac:dyDescent="0.25">
      <c r="C403" s="82">
        <v>3.0049189033164888E-2</v>
      </c>
      <c r="D403" s="89">
        <v>3.816535986513743E-2</v>
      </c>
      <c r="E403" s="89">
        <v>4.3626951909713191E-2</v>
      </c>
      <c r="F403" s="89">
        <v>4.7098329852400839E-2</v>
      </c>
      <c r="G403" s="90">
        <v>4.9426867708391241E-2</v>
      </c>
      <c r="H403" s="90">
        <v>5.0934912912298499E-2</v>
      </c>
      <c r="I403" s="90">
        <v>5.2080464044707175E-2</v>
      </c>
      <c r="J403" s="90">
        <v>5.2796066881782171E-2</v>
      </c>
    </row>
    <row r="404" spans="3:10" x14ac:dyDescent="0.25">
      <c r="C404" s="82">
        <v>4.1760737836360733E-3</v>
      </c>
      <c r="D404" s="89">
        <v>6.7415310467194818E-3</v>
      </c>
      <c r="E404" s="89">
        <v>9.2792131490071587E-3</v>
      </c>
      <c r="F404" s="89">
        <v>1.1518812973508244E-2</v>
      </c>
      <c r="G404" s="90">
        <v>1.3392301085218467E-2</v>
      </c>
      <c r="H404" s="90">
        <v>1.4869117719855022E-2</v>
      </c>
      <c r="I404" s="90">
        <v>1.607492591026936E-2</v>
      </c>
      <c r="J404" s="90">
        <v>1.7050456660520876E-2</v>
      </c>
    </row>
    <row r="405" spans="3:10" x14ac:dyDescent="0.25">
      <c r="C405" s="82">
        <v>1.1030857119305173E-2</v>
      </c>
      <c r="D405" s="89">
        <v>1.7081150494195011E-2</v>
      </c>
      <c r="E405" s="89">
        <v>2.2649822717674569E-2</v>
      </c>
      <c r="F405" s="89">
        <v>2.718309591119298E-2</v>
      </c>
      <c r="G405" s="90">
        <v>3.0613426836179895E-2</v>
      </c>
      <c r="H405" s="90">
        <v>3.2910185876139017E-2</v>
      </c>
      <c r="I405" s="90">
        <v>3.4343030068114309E-2</v>
      </c>
      <c r="J405" s="90">
        <v>3.4957211796807677E-2</v>
      </c>
    </row>
    <row r="406" spans="3:10" x14ac:dyDescent="0.25">
      <c r="C406" s="82">
        <v>8.2101663876876906E-3</v>
      </c>
      <c r="D406" s="89">
        <v>1.2394114465596273E-2</v>
      </c>
      <c r="E406" s="89">
        <v>1.6105399074335988E-2</v>
      </c>
      <c r="F406" s="89">
        <v>1.9026094813692072E-2</v>
      </c>
      <c r="G406" s="90">
        <v>2.1169875238117093E-2</v>
      </c>
      <c r="H406" s="90">
        <v>2.2554702428251437E-2</v>
      </c>
      <c r="I406" s="90">
        <v>2.3389603694586144E-2</v>
      </c>
      <c r="J406" s="90">
        <v>2.3720238338253364E-2</v>
      </c>
    </row>
    <row r="407" spans="3:10" x14ac:dyDescent="0.25">
      <c r="C407" s="82">
        <v>1.3983256736745423E-3</v>
      </c>
      <c r="D407" s="89">
        <v>2.5216303063819775E-3</v>
      </c>
      <c r="E407" s="89">
        <v>3.7509385670309431E-3</v>
      </c>
      <c r="F407" s="89">
        <v>4.8933100400521826E-3</v>
      </c>
      <c r="G407" s="90">
        <v>5.8383890066988336E-3</v>
      </c>
      <c r="H407" s="90">
        <v>6.5195665966355397E-3</v>
      </c>
      <c r="I407" s="90">
        <v>6.970588372789255E-3</v>
      </c>
      <c r="J407" s="90">
        <v>7.2132461245753912E-3</v>
      </c>
    </row>
    <row r="408" spans="3:10" x14ac:dyDescent="0.25">
      <c r="C408" s="82">
        <v>1.0941603938524752E-2</v>
      </c>
      <c r="D408" s="89">
        <v>1.6351927069238346E-2</v>
      </c>
      <c r="E408" s="89">
        <v>2.0669031625647351E-2</v>
      </c>
      <c r="F408" s="89">
        <v>2.356402459601353E-2</v>
      </c>
      <c r="G408" s="90">
        <v>2.5253441434761041E-2</v>
      </c>
      <c r="H408" s="90">
        <v>2.5950885769513935E-2</v>
      </c>
      <c r="I408" s="90">
        <v>2.6038553949665078E-2</v>
      </c>
      <c r="J408" s="90">
        <v>2.5654406125903122E-2</v>
      </c>
    </row>
    <row r="409" spans="3:10" x14ac:dyDescent="0.25">
      <c r="C409" s="82">
        <v>8.161620519248047E-3</v>
      </c>
      <c r="D409" s="89">
        <v>1.0993444305390943E-2</v>
      </c>
      <c r="E409" s="89">
        <v>1.313153381043768E-2</v>
      </c>
      <c r="F409" s="89">
        <v>1.4568831116211595E-2</v>
      </c>
      <c r="G409" s="90">
        <v>1.5463929099469377E-2</v>
      </c>
      <c r="H409" s="90">
        <v>1.590683925336547E-2</v>
      </c>
      <c r="I409" s="90">
        <v>1.6088645540402891E-2</v>
      </c>
      <c r="J409" s="90">
        <v>1.6067642590871411E-2</v>
      </c>
    </row>
    <row r="410" spans="3:10" x14ac:dyDescent="0.25">
      <c r="C410" s="82">
        <v>3.6129306219275046E-3</v>
      </c>
      <c r="D410" s="89">
        <v>6.3503781868411184E-3</v>
      </c>
      <c r="E410" s="89">
        <v>9.4453629756945569E-3</v>
      </c>
      <c r="F410" s="89">
        <v>1.2606538806375359E-2</v>
      </c>
      <c r="G410" s="90">
        <v>1.571058587225992E-2</v>
      </c>
      <c r="H410" s="90">
        <v>1.8665148410887237E-2</v>
      </c>
      <c r="I410" s="90">
        <v>2.1569468674732053E-2</v>
      </c>
      <c r="J410" s="90">
        <v>2.4423780814688861E-2</v>
      </c>
    </row>
    <row r="411" spans="3:10" x14ac:dyDescent="0.25">
      <c r="C411" s="82">
        <v>2.1545395102573042E-2</v>
      </c>
      <c r="D411" s="89">
        <v>2.4905065390980367E-2</v>
      </c>
      <c r="E411" s="89">
        <v>2.7074343456867656E-2</v>
      </c>
      <c r="F411" s="89">
        <v>2.8466399403552459E-2</v>
      </c>
      <c r="G411" s="90">
        <v>2.9439010813753039E-2</v>
      </c>
      <c r="H411" s="90">
        <v>3.0065671845393604E-2</v>
      </c>
      <c r="I411" s="90">
        <v>3.0574880551320235E-2</v>
      </c>
      <c r="J411" s="90">
        <v>3.0944837476994034E-2</v>
      </c>
    </row>
    <row r="412" spans="3:10" x14ac:dyDescent="0.25">
      <c r="C412" s="82">
        <v>5.8263416200310891E-2</v>
      </c>
      <c r="D412" s="89">
        <v>5.542925285763789E-2</v>
      </c>
      <c r="E412" s="89">
        <v>5.2513196381337897E-2</v>
      </c>
      <c r="F412" s="89">
        <v>5.0229915309785711E-2</v>
      </c>
      <c r="G412" s="90">
        <v>4.8782251723268555E-2</v>
      </c>
      <c r="H412" s="90">
        <v>4.7881459276210812E-2</v>
      </c>
      <c r="I412" s="90">
        <v>4.7583660826279642E-2</v>
      </c>
      <c r="J412" s="90">
        <v>4.7621662719220872E-2</v>
      </c>
    </row>
    <row r="413" spans="3:10" x14ac:dyDescent="0.25">
      <c r="C413" s="82">
        <v>6.5199807087146219E-2</v>
      </c>
      <c r="D413" s="89">
        <v>4.8269223962326052E-2</v>
      </c>
      <c r="E413" s="89">
        <v>3.927122784078195E-2</v>
      </c>
      <c r="F413" s="89">
        <v>3.4316256667164154E-2</v>
      </c>
      <c r="G413" s="90">
        <v>3.1620746021516564E-2</v>
      </c>
      <c r="H413" s="90">
        <v>3.0133170474715303E-2</v>
      </c>
      <c r="I413" s="90">
        <v>2.9495219473967146E-2</v>
      </c>
      <c r="J413" s="90">
        <v>2.9359569364087613E-2</v>
      </c>
    </row>
    <row r="414" spans="3:10" x14ac:dyDescent="0.25">
      <c r="C414" s="82">
        <v>3.5370985891106779E-2</v>
      </c>
      <c r="D414" s="89">
        <v>3.8241281324939577E-2</v>
      </c>
      <c r="E414" s="89">
        <v>3.9545612295570319E-2</v>
      </c>
      <c r="F414" s="89">
        <v>4.0027186529317284E-2</v>
      </c>
      <c r="G414" s="90">
        <v>4.0172268093874045E-2</v>
      </c>
      <c r="H414" s="90">
        <v>4.0015687582603043E-2</v>
      </c>
      <c r="I414" s="90">
        <v>3.9795642369991793E-2</v>
      </c>
      <c r="J414" s="90">
        <v>3.9423885434063694E-2</v>
      </c>
    </row>
    <row r="415" spans="3:10" x14ac:dyDescent="0.25">
      <c r="C415" s="82">
        <v>3.2509102890428744E-3</v>
      </c>
      <c r="D415" s="89">
        <v>5.6326004590744275E-3</v>
      </c>
      <c r="E415" s="89">
        <v>8.2946449412351613E-3</v>
      </c>
      <c r="F415" s="89">
        <v>1.0921630131563699E-2</v>
      </c>
      <c r="G415" s="90">
        <v>1.3328802262547665E-2</v>
      </c>
      <c r="H415" s="90">
        <v>1.5380255572097197E-2</v>
      </c>
      <c r="I415" s="90">
        <v>1.7138795003392403E-2</v>
      </c>
      <c r="J415" s="90">
        <v>1.8619984015230732E-2</v>
      </c>
    </row>
    <row r="416" spans="3:10" x14ac:dyDescent="0.25">
      <c r="C416" s="82">
        <v>5.6192479106696126E-3</v>
      </c>
      <c r="D416" s="89">
        <v>7.9583152828487623E-3</v>
      </c>
      <c r="E416" s="89">
        <v>1.0161526173366065E-2</v>
      </c>
      <c r="F416" s="89">
        <v>1.2096316440576783E-2</v>
      </c>
      <c r="G416" s="90">
        <v>1.3730305232362933E-2</v>
      </c>
      <c r="H416" s="90">
        <v>1.5003690495484655E-2</v>
      </c>
      <c r="I416" s="90">
        <v>1.5995927030814455E-2</v>
      </c>
      <c r="J416" s="90">
        <v>1.6703530254724517E-2</v>
      </c>
    </row>
    <row r="417" spans="3:10" x14ac:dyDescent="0.25">
      <c r="C417" s="82">
        <v>2.0838489382757477E-2</v>
      </c>
      <c r="D417" s="89">
        <v>2.0945990417891493E-2</v>
      </c>
      <c r="E417" s="89">
        <v>2.088364316373157E-2</v>
      </c>
      <c r="F417" s="89">
        <v>2.0826350191160969E-2</v>
      </c>
      <c r="G417" s="90">
        <v>2.0856760873597793E-2</v>
      </c>
      <c r="H417" s="90">
        <v>2.0892848602772459E-2</v>
      </c>
      <c r="I417" s="90">
        <v>2.1012368760814568E-2</v>
      </c>
      <c r="J417" s="90">
        <v>2.1155900448332602E-2</v>
      </c>
    </row>
    <row r="418" spans="3:10" x14ac:dyDescent="0.25">
      <c r="C418" s="82">
        <v>2.5620209660856461E-2</v>
      </c>
      <c r="D418" s="89">
        <v>3.1904729168120302E-2</v>
      </c>
      <c r="E418" s="89">
        <v>3.5981253346245703E-2</v>
      </c>
      <c r="F418" s="89">
        <v>3.8362950830860484E-2</v>
      </c>
      <c r="G418" s="90">
        <v>3.9670410202022902E-2</v>
      </c>
      <c r="H418" s="90">
        <v>4.012247982891843E-2</v>
      </c>
      <c r="I418" s="90">
        <v>4.0086723997035778E-2</v>
      </c>
      <c r="J418" s="90">
        <v>3.955576507608146E-2</v>
      </c>
    </row>
    <row r="419" spans="3:10" x14ac:dyDescent="0.25">
      <c r="C419" s="82">
        <v>2.5391045219681479E-2</v>
      </c>
      <c r="D419" s="89">
        <v>3.2047469417529721E-2</v>
      </c>
      <c r="E419" s="89">
        <v>3.6330080954359821E-2</v>
      </c>
      <c r="F419" s="89">
        <v>3.8639743614367179E-2</v>
      </c>
      <c r="G419" s="90">
        <v>3.9594916665339264E-2</v>
      </c>
      <c r="H419" s="90">
        <v>3.9470176065968289E-2</v>
      </c>
      <c r="I419" s="90">
        <v>3.8710300164924001E-2</v>
      </c>
      <c r="J419" s="90">
        <v>3.7393351718766225E-2</v>
      </c>
    </row>
    <row r="420" spans="3:10" x14ac:dyDescent="0.25">
      <c r="C420" s="82">
        <v>3.2350481677811814E-2</v>
      </c>
      <c r="D420" s="89">
        <v>3.5552856868538818E-2</v>
      </c>
      <c r="E420" s="89">
        <v>3.6194443958546443E-2</v>
      </c>
      <c r="F420" s="89">
        <v>3.5603697915298944E-2</v>
      </c>
      <c r="G420" s="90">
        <v>3.46922115735597E-2</v>
      </c>
      <c r="H420" s="90">
        <v>3.3739037446503736E-2</v>
      </c>
      <c r="I420" s="90">
        <v>3.3044379943633517E-2</v>
      </c>
      <c r="J420" s="90">
        <v>3.2551031595494953E-2</v>
      </c>
    </row>
    <row r="421" spans="3:10" x14ac:dyDescent="0.25">
      <c r="C421" s="82">
        <v>4.0275724511909146E-2</v>
      </c>
      <c r="D421" s="89">
        <v>4.2119793301929179E-2</v>
      </c>
      <c r="E421" s="89">
        <v>4.1734917899033823E-2</v>
      </c>
      <c r="F421" s="89">
        <v>4.0404397390419629E-2</v>
      </c>
      <c r="G421" s="90">
        <v>3.886337990284848E-2</v>
      </c>
      <c r="H421" s="90">
        <v>3.721678102100906E-2</v>
      </c>
      <c r="I421" s="90">
        <v>3.567996675045481E-2</v>
      </c>
      <c r="J421" s="90">
        <v>3.4133815765911943E-2</v>
      </c>
    </row>
    <row r="422" spans="3:10" x14ac:dyDescent="0.25">
      <c r="C422" s="82">
        <v>4.3385442741319592E-2</v>
      </c>
      <c r="D422" s="89">
        <v>5.1927961077237794E-2</v>
      </c>
      <c r="E422" s="89">
        <v>5.6852781688341986E-2</v>
      </c>
      <c r="F422" s="89">
        <v>5.9412503407880117E-2</v>
      </c>
      <c r="G422" s="90">
        <v>6.0829901609700768E-2</v>
      </c>
      <c r="H422" s="90">
        <v>6.157603410228614E-2</v>
      </c>
      <c r="I422" s="90">
        <v>6.2259829932171169E-2</v>
      </c>
      <c r="J422" s="90">
        <v>6.2836267833063175E-2</v>
      </c>
    </row>
    <row r="423" spans="3:10" x14ac:dyDescent="0.25">
      <c r="C423" s="82">
        <v>1.7822089123196005E-2</v>
      </c>
      <c r="D423" s="89">
        <v>2.0777351756116114E-2</v>
      </c>
      <c r="E423" s="89">
        <v>2.2420298937280408E-2</v>
      </c>
      <c r="F423" s="89">
        <v>2.3139774947001979E-2</v>
      </c>
      <c r="G423" s="90">
        <v>2.3306212296060103E-2</v>
      </c>
      <c r="H423" s="90">
        <v>2.3049566656888548E-2</v>
      </c>
      <c r="I423" s="90">
        <v>2.2604537135880648E-2</v>
      </c>
      <c r="J423" s="90">
        <v>2.2000808969833405E-2</v>
      </c>
    </row>
    <row r="424" spans="3:10" x14ac:dyDescent="0.25">
      <c r="C424" s="82">
        <v>2.6856646415650554E-2</v>
      </c>
      <c r="D424" s="89">
        <v>3.0395626115587146E-2</v>
      </c>
      <c r="E424" s="89">
        <v>3.2103394783392879E-2</v>
      </c>
      <c r="F424" s="89">
        <v>3.2651089679774967E-2</v>
      </c>
      <c r="G424" s="90">
        <v>3.2582732804364682E-2</v>
      </c>
      <c r="H424" s="90">
        <v>3.2052927686799695E-2</v>
      </c>
      <c r="I424" s="90">
        <v>3.134026833148619E-2</v>
      </c>
      <c r="J424" s="90">
        <v>3.0430577027788477E-2</v>
      </c>
    </row>
    <row r="425" spans="3:10" x14ac:dyDescent="0.25">
      <c r="C425" s="82">
        <v>2.061035512040258E-3</v>
      </c>
      <c r="D425" s="89">
        <v>3.7581577551475715E-3</v>
      </c>
      <c r="E425" s="89">
        <v>5.646035068390334E-3</v>
      </c>
      <c r="F425" s="89">
        <v>7.4636202324958999E-3</v>
      </c>
      <c r="G425" s="90">
        <v>9.0698595186660003E-3</v>
      </c>
      <c r="H425" s="90">
        <v>1.036864179788677E-2</v>
      </c>
      <c r="I425" s="90">
        <v>1.1396152158309743E-2</v>
      </c>
      <c r="J425" s="90">
        <v>1.2153044951057427E-2</v>
      </c>
    </row>
    <row r="426" spans="3:10" x14ac:dyDescent="0.25">
      <c r="C426" s="82">
        <v>6.9957291111208209E-3</v>
      </c>
      <c r="D426" s="89">
        <v>1.1346722948969606E-2</v>
      </c>
      <c r="E426" s="89">
        <v>1.5800790083234005E-2</v>
      </c>
      <c r="F426" s="89">
        <v>1.9940284734805292E-2</v>
      </c>
      <c r="G426" s="90">
        <v>2.3646672462056109E-2</v>
      </c>
      <c r="H426" s="90">
        <v>2.6831014035625475E-2</v>
      </c>
      <c r="I426" s="90">
        <v>2.965796713345252E-2</v>
      </c>
      <c r="J426" s="90">
        <v>3.212133958508822E-2</v>
      </c>
    </row>
    <row r="427" spans="3:10" x14ac:dyDescent="0.25">
      <c r="C427" s="82">
        <v>1.1617040020848955E-2</v>
      </c>
      <c r="D427" s="89">
        <v>1.2919307014328531E-2</v>
      </c>
      <c r="E427" s="89">
        <v>1.392291426138061E-2</v>
      </c>
      <c r="F427" s="89">
        <v>1.4698068215164768E-2</v>
      </c>
      <c r="G427" s="90">
        <v>1.5292103113778968E-2</v>
      </c>
      <c r="H427" s="90">
        <v>1.5653304535720891E-2</v>
      </c>
      <c r="I427" s="90">
        <v>1.5861972167513044E-2</v>
      </c>
      <c r="J427" s="90">
        <v>1.5909700574672433E-2</v>
      </c>
    </row>
    <row r="428" spans="3:10" x14ac:dyDescent="0.25">
      <c r="C428" s="82">
        <v>8.1912930966583797E-3</v>
      </c>
      <c r="D428" s="89">
        <v>1.097726917741557E-2</v>
      </c>
      <c r="E428" s="89">
        <v>1.3368661646932831E-2</v>
      </c>
      <c r="F428" s="89">
        <v>1.5326175503711235E-2</v>
      </c>
      <c r="G428" s="90">
        <v>1.6909363487181455E-2</v>
      </c>
      <c r="H428" s="90">
        <v>1.8098365431084805E-2</v>
      </c>
      <c r="I428" s="90">
        <v>1.9007578703869012E-2</v>
      </c>
      <c r="J428" s="90">
        <v>1.962935860077129E-2</v>
      </c>
    </row>
    <row r="429" spans="3:10" x14ac:dyDescent="0.25">
      <c r="C429" s="82">
        <v>1.6644827941899028E-3</v>
      </c>
      <c r="D429" s="89">
        <v>3.0864767355166189E-3</v>
      </c>
      <c r="E429" s="89">
        <v>4.653777874069601E-3</v>
      </c>
      <c r="F429" s="89">
        <v>6.112920939993053E-3</v>
      </c>
      <c r="G429" s="90">
        <v>7.3257797880846515E-3</v>
      </c>
      <c r="H429" s="90">
        <v>8.2123168291145816E-3</v>
      </c>
      <c r="I429" s="90">
        <v>8.8146863553770338E-3</v>
      </c>
      <c r="J429" s="90">
        <v>9.1553656201455516E-3</v>
      </c>
    </row>
    <row r="430" spans="3:10" x14ac:dyDescent="0.25">
      <c r="C430" s="82">
        <v>2.4076376871860962E-2</v>
      </c>
      <c r="D430" s="89">
        <v>2.3892357421204574E-2</v>
      </c>
      <c r="E430" s="89">
        <v>2.3402310774855845E-2</v>
      </c>
      <c r="F430" s="89">
        <v>2.2812381967197273E-2</v>
      </c>
      <c r="G430" s="90">
        <v>2.2211571916189617E-2</v>
      </c>
      <c r="H430" s="90">
        <v>2.1511453961373366E-2</v>
      </c>
      <c r="I430" s="90">
        <v>2.0800380381075713E-2</v>
      </c>
      <c r="J430" s="90">
        <v>2.0033504250274465E-2</v>
      </c>
    </row>
    <row r="431" spans="3:10" x14ac:dyDescent="0.25">
      <c r="C431" s="82">
        <v>1.1208904189306033E-2</v>
      </c>
      <c r="D431" s="89">
        <v>1.4957383296228486E-2</v>
      </c>
      <c r="E431" s="89">
        <v>1.8170611344199051E-2</v>
      </c>
      <c r="F431" s="89">
        <v>2.0759854346299109E-2</v>
      </c>
      <c r="G431" s="90">
        <v>2.2791726889258183E-2</v>
      </c>
      <c r="H431" s="90">
        <v>2.4254596086178627E-2</v>
      </c>
      <c r="I431" s="90">
        <v>2.5335727501853412E-2</v>
      </c>
      <c r="J431" s="90">
        <v>2.6062098130854916E-2</v>
      </c>
    </row>
    <row r="432" spans="3:10" x14ac:dyDescent="0.25">
      <c r="C432" s="82">
        <v>5.7346928776714403E-3</v>
      </c>
      <c r="D432" s="89">
        <v>8.3961792902868468E-3</v>
      </c>
      <c r="E432" s="89">
        <v>1.0760517760829941E-2</v>
      </c>
      <c r="F432" s="89">
        <v>1.2687191949178188E-2</v>
      </c>
      <c r="G432" s="90">
        <v>1.4205565105720457E-2</v>
      </c>
      <c r="H432" s="90">
        <v>1.5318797063257665E-2</v>
      </c>
      <c r="I432" s="90">
        <v>1.6151638785927493E-2</v>
      </c>
      <c r="J432" s="90">
        <v>1.6722323312799346E-2</v>
      </c>
    </row>
    <row r="433" spans="3:10" x14ac:dyDescent="0.25">
      <c r="C433" s="82">
        <v>2.7445860668514101E-2</v>
      </c>
      <c r="D433" s="89">
        <v>2.6118825666113316E-2</v>
      </c>
      <c r="E433" s="89">
        <v>2.4920056155022803E-2</v>
      </c>
      <c r="F433" s="89">
        <v>2.4083045460424321E-2</v>
      </c>
      <c r="G433" s="90">
        <v>2.367769142447192E-2</v>
      </c>
      <c r="H433" s="90">
        <v>2.3575813977991415E-2</v>
      </c>
      <c r="I433" s="90">
        <v>2.3834896321272801E-2</v>
      </c>
      <c r="J433" s="90">
        <v>2.4362838586645934E-2</v>
      </c>
    </row>
    <row r="434" spans="3:10" x14ac:dyDescent="0.25">
      <c r="C434" s="82">
        <v>5.5367735776449822E-3</v>
      </c>
      <c r="D434" s="89">
        <v>7.9261652599001472E-3</v>
      </c>
      <c r="E434" s="89">
        <v>1.0288071745653975E-2</v>
      </c>
      <c r="F434" s="89">
        <v>1.2503507932635825E-2</v>
      </c>
      <c r="G434" s="90">
        <v>1.4540421095751677E-2</v>
      </c>
      <c r="H434" s="90">
        <v>1.6327599212677877E-2</v>
      </c>
      <c r="I434" s="90">
        <v>1.7935272333290408E-2</v>
      </c>
      <c r="J434" s="90">
        <v>1.9337580570722594E-2</v>
      </c>
    </row>
    <row r="435" spans="3:10" x14ac:dyDescent="0.25">
      <c r="C435" s="82">
        <v>1.8590311753086914E-2</v>
      </c>
      <c r="D435" s="89">
        <v>2.1825986596373175E-2</v>
      </c>
      <c r="E435" s="89">
        <v>2.4152031438814562E-2</v>
      </c>
      <c r="F435" s="89">
        <v>2.5919460138146493E-2</v>
      </c>
      <c r="G435" s="90">
        <v>2.743977801473468E-2</v>
      </c>
      <c r="H435" s="90">
        <v>2.8769724706571933E-2</v>
      </c>
      <c r="I435" s="90">
        <v>3.0116276335512705E-2</v>
      </c>
      <c r="J435" s="90">
        <v>3.1451154118462464E-2</v>
      </c>
    </row>
    <row r="436" spans="3:10" x14ac:dyDescent="0.25">
      <c r="C436" s="82">
        <v>7.2232922937070752E-3</v>
      </c>
      <c r="D436" s="89">
        <v>9.6459235676235461E-3</v>
      </c>
      <c r="E436" s="89">
        <v>1.1811059050528974E-2</v>
      </c>
      <c r="F436" s="89">
        <v>1.3656299643941173E-2</v>
      </c>
      <c r="G436" s="90">
        <v>1.520634804297352E-2</v>
      </c>
      <c r="H436" s="90">
        <v>1.6434046115443957E-2</v>
      </c>
      <c r="I436" s="90">
        <v>1.7452969251154579E-2</v>
      </c>
      <c r="J436" s="90">
        <v>1.8277949869957223E-2</v>
      </c>
    </row>
    <row r="437" spans="3:10" x14ac:dyDescent="0.25">
      <c r="C437" s="82">
        <v>1.8594149856995159E-3</v>
      </c>
      <c r="D437" s="89">
        <v>3.8125453579498604E-3</v>
      </c>
      <c r="E437" s="89">
        <v>6.2017176995707701E-3</v>
      </c>
      <c r="F437" s="89">
        <v>8.6557961726791994E-3</v>
      </c>
      <c r="G437" s="90">
        <v>1.0931279659801441E-2</v>
      </c>
      <c r="H437" s="90">
        <v>1.2867108903055941E-2</v>
      </c>
      <c r="I437" s="90">
        <v>1.4488683602004046E-2</v>
      </c>
      <c r="J437" s="90">
        <v>1.5788248516746803E-2</v>
      </c>
    </row>
    <row r="438" spans="3:10" x14ac:dyDescent="0.25">
      <c r="C438" s="82">
        <v>1.2564957814154114E-2</v>
      </c>
      <c r="D438" s="89">
        <v>1.880556919373862E-2</v>
      </c>
      <c r="E438" s="89">
        <v>2.4268403432768364E-2</v>
      </c>
      <c r="F438" s="89">
        <v>2.8631886674515421E-2</v>
      </c>
      <c r="G438" s="90">
        <v>3.2070505567559936E-2</v>
      </c>
      <c r="H438" s="90">
        <v>3.4714544497123717E-2</v>
      </c>
      <c r="I438" s="90">
        <v>3.693097734422212E-2</v>
      </c>
      <c r="J438" s="90">
        <v>3.8791208953820253E-2</v>
      </c>
    </row>
    <row r="439" spans="3:10" x14ac:dyDescent="0.25">
      <c r="C439" s="82">
        <v>2.189540274489906E-2</v>
      </c>
      <c r="D439" s="89">
        <v>2.3106813521483267E-2</v>
      </c>
      <c r="E439" s="89">
        <v>2.3657836840017221E-2</v>
      </c>
      <c r="F439" s="89">
        <v>2.3914037680422828E-2</v>
      </c>
      <c r="G439" s="90">
        <v>2.4097625054604714E-2</v>
      </c>
      <c r="H439" s="90">
        <v>2.4188897818192501E-2</v>
      </c>
      <c r="I439" s="90">
        <v>2.4313195287897698E-2</v>
      </c>
      <c r="J439" s="90">
        <v>2.4412336540421419E-2</v>
      </c>
    </row>
    <row r="440" spans="3:10" x14ac:dyDescent="0.25">
      <c r="C440" s="82">
        <v>1.5036859600629969E-2</v>
      </c>
      <c r="D440" s="89">
        <v>2.0108080597741607E-2</v>
      </c>
      <c r="E440" s="89">
        <v>2.3825023402094487E-2</v>
      </c>
      <c r="F440" s="89">
        <v>2.6307164521835714E-2</v>
      </c>
      <c r="G440" s="90">
        <v>2.7934106534177865E-2</v>
      </c>
      <c r="H440" s="90">
        <v>2.8891838221399124E-2</v>
      </c>
      <c r="I440" s="90">
        <v>2.9491899493912212E-2</v>
      </c>
      <c r="J440" s="90">
        <v>2.9768860594146573E-2</v>
      </c>
    </row>
    <row r="441" spans="3:10" x14ac:dyDescent="0.25">
      <c r="C441" s="82">
        <v>1.9900382883868622E-2</v>
      </c>
      <c r="D441" s="89">
        <v>2.183522992142407E-2</v>
      </c>
      <c r="E441" s="89">
        <v>2.2926129189311605E-2</v>
      </c>
      <c r="F441" s="89">
        <v>2.3509377163025629E-2</v>
      </c>
      <c r="G441" s="90">
        <v>2.3816777549772218E-2</v>
      </c>
      <c r="H441" s="90">
        <v>2.3849000461311737E-2</v>
      </c>
      <c r="I441" s="90">
        <v>2.375092941888431E-2</v>
      </c>
      <c r="J441" s="90">
        <v>2.3488820710422593E-2</v>
      </c>
    </row>
    <row r="442" spans="3:10" x14ac:dyDescent="0.25">
      <c r="C442" s="82">
        <v>1.5230226121063398E-2</v>
      </c>
      <c r="D442" s="89">
        <v>1.7566884780364618E-2</v>
      </c>
      <c r="E442" s="89">
        <v>1.9177333041900956E-2</v>
      </c>
      <c r="F442" s="89">
        <v>2.0251924300282317E-2</v>
      </c>
      <c r="G442" s="90">
        <v>2.0973905440145244E-2</v>
      </c>
      <c r="H442" s="90">
        <v>2.1365111847781448E-2</v>
      </c>
      <c r="I442" s="90">
        <v>2.1588933776097483E-2</v>
      </c>
      <c r="J442" s="90">
        <v>2.1650277919240561E-2</v>
      </c>
    </row>
    <row r="443" spans="3:10" x14ac:dyDescent="0.25">
      <c r="C443" s="82">
        <v>1.2083600221894853E-2</v>
      </c>
      <c r="D443" s="89">
        <v>1.9278912471350329E-2</v>
      </c>
      <c r="E443" s="89">
        <v>2.608404357904202E-2</v>
      </c>
      <c r="F443" s="89">
        <v>3.1852208763586853E-2</v>
      </c>
      <c r="G443" s="90">
        <v>3.6582155256297925E-2</v>
      </c>
      <c r="H443" s="90">
        <v>4.033512276857313E-2</v>
      </c>
      <c r="I443" s="90">
        <v>4.3506594645151025E-2</v>
      </c>
      <c r="J443" s="90">
        <v>4.6167632992684692E-2</v>
      </c>
    </row>
    <row r="444" spans="3:10" x14ac:dyDescent="0.25">
      <c r="C444" s="82">
        <v>9.7533040198364753E-3</v>
      </c>
      <c r="D444" s="89">
        <v>1.2461564043683176E-2</v>
      </c>
      <c r="E444" s="89">
        <v>1.4457165529148285E-2</v>
      </c>
      <c r="F444" s="89">
        <v>1.5752474895602549E-2</v>
      </c>
      <c r="G444" s="90">
        <v>1.6490688624948138E-2</v>
      </c>
      <c r="H444" s="90">
        <v>1.6748842670025292E-2</v>
      </c>
      <c r="I444" s="90">
        <v>1.6730688846638132E-2</v>
      </c>
      <c r="J444" s="90">
        <v>1.6511345932550752E-2</v>
      </c>
    </row>
    <row r="445" spans="3:10" x14ac:dyDescent="0.25">
      <c r="C445" s="82">
        <v>1.0857155568494673E-2</v>
      </c>
      <c r="D445" s="89">
        <v>1.4423977380684296E-2</v>
      </c>
      <c r="E445" s="89">
        <v>1.7197887451697865E-2</v>
      </c>
      <c r="F445" s="89">
        <v>1.9279792760509219E-2</v>
      </c>
      <c r="G445" s="90">
        <v>2.0920361784970642E-2</v>
      </c>
      <c r="H445" s="90">
        <v>2.2226653354570185E-2</v>
      </c>
      <c r="I445" s="90">
        <v>2.341287103093042E-2</v>
      </c>
      <c r="J445" s="90">
        <v>2.4490950461461793E-2</v>
      </c>
    </row>
    <row r="446" spans="3:10" x14ac:dyDescent="0.25">
      <c r="C446" s="82">
        <v>1.2664085580796857E-3</v>
      </c>
      <c r="D446" s="89">
        <v>2.4384009638888189E-3</v>
      </c>
      <c r="E446" s="89">
        <v>3.8375611799335812E-3</v>
      </c>
      <c r="F446" s="89">
        <v>5.2866757207284528E-3</v>
      </c>
      <c r="G446" s="90">
        <v>6.6789516859998054E-3</v>
      </c>
      <c r="H446" s="90">
        <v>7.9392514680878112E-3</v>
      </c>
      <c r="I446" s="90">
        <v>9.0942601733376809E-3</v>
      </c>
      <c r="J446" s="90">
        <v>1.0145734893890488E-2</v>
      </c>
    </row>
    <row r="447" spans="3:10" x14ac:dyDescent="0.25">
      <c r="C447" s="82">
        <v>1.9454540629720832E-3</v>
      </c>
      <c r="D447" s="89">
        <v>4.1435678509465701E-3</v>
      </c>
      <c r="E447" s="89">
        <v>6.9724346896005828E-3</v>
      </c>
      <c r="F447" s="89">
        <v>9.9847129814255916E-3</v>
      </c>
      <c r="G447" s="90">
        <v>1.2799151321233781E-2</v>
      </c>
      <c r="H447" s="90">
        <v>1.5108628499687519E-2</v>
      </c>
      <c r="I447" s="90">
        <v>1.6850263587992451E-2</v>
      </c>
      <c r="J447" s="90">
        <v>1.7969055431346262E-2</v>
      </c>
    </row>
    <row r="448" spans="3:10" x14ac:dyDescent="0.25">
      <c r="C448" s="82">
        <v>2.4047271495624453E-2</v>
      </c>
      <c r="D448" s="89">
        <v>2.7956222518371539E-2</v>
      </c>
      <c r="E448" s="89">
        <v>2.9958896832862798E-2</v>
      </c>
      <c r="F448" s="89">
        <v>3.078551615369365E-2</v>
      </c>
      <c r="G448" s="90">
        <v>3.1056564493919574E-2</v>
      </c>
      <c r="H448" s="90">
        <v>3.0986799940458581E-2</v>
      </c>
      <c r="I448" s="90">
        <v>3.0879405066706774E-2</v>
      </c>
      <c r="J448" s="90">
        <v>3.0738894699100884E-2</v>
      </c>
    </row>
    <row r="449" spans="3:10" x14ac:dyDescent="0.25">
      <c r="C449" s="82">
        <v>9.5102414870842228E-2</v>
      </c>
      <c r="D449" s="89">
        <v>7.2618688892917851E-2</v>
      </c>
      <c r="E449" s="89">
        <v>5.888703609729553E-2</v>
      </c>
      <c r="F449" s="89">
        <v>5.023724695755305E-2</v>
      </c>
      <c r="G449" s="90">
        <v>4.4615819666040994E-2</v>
      </c>
      <c r="H449" s="90">
        <v>4.0617018628680085E-2</v>
      </c>
      <c r="I449" s="90">
        <v>3.7715895709586063E-2</v>
      </c>
      <c r="J449" s="90">
        <v>3.5401709803855284E-2</v>
      </c>
    </row>
    <row r="450" spans="3:10" x14ac:dyDescent="0.25">
      <c r="C450" s="82">
        <v>2.2619540015020621E-2</v>
      </c>
      <c r="D450" s="89">
        <v>2.5288809229095887E-2</v>
      </c>
      <c r="E450" s="89">
        <v>2.6607956098525041E-2</v>
      </c>
      <c r="F450" s="89">
        <v>2.7137624915545853E-2</v>
      </c>
      <c r="G450" s="90">
        <v>2.7299019926943453E-2</v>
      </c>
      <c r="H450" s="90">
        <v>2.7192220153916456E-2</v>
      </c>
      <c r="I450" s="90">
        <v>2.7035723116166314E-2</v>
      </c>
      <c r="J450" s="90">
        <v>2.6812629708830315E-2</v>
      </c>
    </row>
    <row r="451" spans="3:10" x14ac:dyDescent="0.25">
      <c r="C451" s="82">
        <v>6.5470447647381991E-3</v>
      </c>
      <c r="D451" s="89">
        <v>8.5888430442437966E-3</v>
      </c>
      <c r="E451" s="89">
        <v>1.0312989692675139E-2</v>
      </c>
      <c r="F451" s="89">
        <v>1.1731872742671519E-2</v>
      </c>
      <c r="G451" s="90">
        <v>1.2931312555805976E-2</v>
      </c>
      <c r="H451" s="90">
        <v>1.393338942506008E-2</v>
      </c>
      <c r="I451" s="90">
        <v>1.4857574915226095E-2</v>
      </c>
      <c r="J451" s="90">
        <v>1.5720926188447684E-2</v>
      </c>
    </row>
    <row r="452" spans="3:10" x14ac:dyDescent="0.25">
      <c r="C452" s="82">
        <v>9.3822709509417193E-3</v>
      </c>
      <c r="D452" s="89">
        <v>1.3603590408801663E-2</v>
      </c>
      <c r="E452" s="89">
        <v>1.7233335167942464E-2</v>
      </c>
      <c r="F452" s="89">
        <v>2.00870206843216E-2</v>
      </c>
      <c r="G452" s="90">
        <v>2.2273779540856183E-2</v>
      </c>
      <c r="H452" s="90">
        <v>2.3854474828225784E-2</v>
      </c>
      <c r="I452" s="90">
        <v>2.5057152122682572E-2</v>
      </c>
      <c r="J452" s="90">
        <v>2.5915850058975523E-2</v>
      </c>
    </row>
    <row r="453" spans="3:10" x14ac:dyDescent="0.25">
      <c r="C453" s="82">
        <v>3.5970065818250949E-2</v>
      </c>
      <c r="D453" s="89">
        <v>3.5499087807877319E-2</v>
      </c>
      <c r="E453" s="89">
        <v>3.4202519470011655E-2</v>
      </c>
      <c r="F453" s="89">
        <v>3.2775191879524608E-2</v>
      </c>
      <c r="G453" s="90">
        <v>3.1522040434901304E-2</v>
      </c>
      <c r="H453" s="90">
        <v>3.0359837904039295E-2</v>
      </c>
      <c r="I453" s="90">
        <v>2.9386599870604123E-2</v>
      </c>
      <c r="J453" s="90">
        <v>2.8480610088694725E-2</v>
      </c>
    </row>
    <row r="454" spans="3:10" x14ac:dyDescent="0.25">
      <c r="C454" s="82">
        <v>3.7744063082207596E-2</v>
      </c>
      <c r="D454" s="89">
        <v>3.9625400018631005E-2</v>
      </c>
      <c r="E454" s="89">
        <v>3.9694280461296576E-2</v>
      </c>
      <c r="F454" s="89">
        <v>3.8853105683094802E-2</v>
      </c>
      <c r="G454" s="90">
        <v>3.7661628986768649E-2</v>
      </c>
      <c r="H454" s="90">
        <v>3.6203991570695808E-2</v>
      </c>
      <c r="I454" s="90">
        <v>3.4734379917451305E-2</v>
      </c>
      <c r="J454" s="90">
        <v>3.3200253942335334E-2</v>
      </c>
    </row>
    <row r="455" spans="3:10" x14ac:dyDescent="0.25">
      <c r="C455" s="82">
        <v>8.8061752235034096E-3</v>
      </c>
      <c r="D455" s="89">
        <v>1.3990152030482934E-2</v>
      </c>
      <c r="E455" s="89">
        <v>1.8914640073964064E-2</v>
      </c>
      <c r="F455" s="89">
        <v>2.3111149521050017E-2</v>
      </c>
      <c r="G455" s="90">
        <v>2.6543258266836359E-2</v>
      </c>
      <c r="H455" s="90">
        <v>2.9206592606344887E-2</v>
      </c>
      <c r="I455" s="90">
        <v>3.1345274427994958E-2</v>
      </c>
      <c r="J455" s="90">
        <v>3.2985550917409789E-2</v>
      </c>
    </row>
    <row r="456" spans="3:10" x14ac:dyDescent="0.25">
      <c r="C456" s="82">
        <v>9.5907609314173047E-3</v>
      </c>
      <c r="D456" s="89">
        <v>1.3880130309373575E-2</v>
      </c>
      <c r="E456" s="89">
        <v>1.7410061389220674E-2</v>
      </c>
      <c r="F456" s="89">
        <v>1.9962175133888649E-2</v>
      </c>
      <c r="G456" s="90">
        <v>2.163202608511354E-2</v>
      </c>
      <c r="H456" s="90">
        <v>2.2474116115607297E-2</v>
      </c>
      <c r="I456" s="90">
        <v>2.2712252904127799E-2</v>
      </c>
      <c r="J456" s="90">
        <v>2.2402513234265217E-2</v>
      </c>
    </row>
    <row r="457" spans="3:10" x14ac:dyDescent="0.25">
      <c r="C457" s="82">
        <v>2.8983429794627882E-2</v>
      </c>
      <c r="D457" s="89">
        <v>3.1167339389152504E-2</v>
      </c>
      <c r="E457" s="89">
        <v>3.1913286319739192E-2</v>
      </c>
      <c r="F457" s="89">
        <v>3.1970331091330594E-2</v>
      </c>
      <c r="G457" s="90">
        <v>3.1771071954960858E-2</v>
      </c>
      <c r="H457" s="90">
        <v>3.1319343660241632E-2</v>
      </c>
      <c r="I457" s="90">
        <v>3.0753066510349251E-2</v>
      </c>
      <c r="J457" s="90">
        <v>2.9957347948117535E-2</v>
      </c>
    </row>
    <row r="458" spans="3:10" x14ac:dyDescent="0.25">
      <c r="C458" s="82">
        <v>2.1868379027402771E-3</v>
      </c>
      <c r="D458" s="89">
        <v>4.0201339109296819E-3</v>
      </c>
      <c r="E458" s="89">
        <v>6.0682535539004915E-3</v>
      </c>
      <c r="F458" s="89">
        <v>8.0019049678967339E-3</v>
      </c>
      <c r="G458" s="90">
        <v>9.6236793430956608E-3</v>
      </c>
      <c r="H458" s="90">
        <v>1.0815358379711051E-2</v>
      </c>
      <c r="I458" s="90">
        <v>1.163140808858132E-2</v>
      </c>
      <c r="J458" s="90">
        <v>1.2109216905661191E-2</v>
      </c>
    </row>
    <row r="459" spans="3:10" x14ac:dyDescent="0.25">
      <c r="C459" s="82">
        <v>4.3083927103020087E-2</v>
      </c>
      <c r="D459" s="89">
        <v>4.3188494037751074E-2</v>
      </c>
      <c r="E459" s="89">
        <v>4.1996997363662199E-2</v>
      </c>
      <c r="F459" s="89">
        <v>4.0529956606447537E-2</v>
      </c>
      <c r="G459" s="90">
        <v>3.9308000276098341E-2</v>
      </c>
      <c r="H459" s="90">
        <v>3.8321052620871342E-2</v>
      </c>
      <c r="I459" s="90">
        <v>3.773982417691199E-2</v>
      </c>
      <c r="J459" s="90">
        <v>3.7419059478417886E-2</v>
      </c>
    </row>
    <row r="460" spans="3:10" x14ac:dyDescent="0.25">
      <c r="C460" s="82">
        <v>3.7033326397105708E-2</v>
      </c>
      <c r="D460" s="89">
        <v>4.0660673104883652E-2</v>
      </c>
      <c r="E460" s="89">
        <v>4.1808678756357555E-2</v>
      </c>
      <c r="F460" s="89">
        <v>4.1654252432815377E-2</v>
      </c>
      <c r="G460" s="90">
        <v>4.0987510011205805E-2</v>
      </c>
      <c r="H460" s="90">
        <v>3.9994762189122048E-2</v>
      </c>
      <c r="I460" s="90">
        <v>3.8984703687153233E-2</v>
      </c>
      <c r="J460" s="90">
        <v>3.790066513900818E-2</v>
      </c>
    </row>
    <row r="461" spans="3:10" x14ac:dyDescent="0.25">
      <c r="C461" s="82">
        <v>2.3514231980708407E-2</v>
      </c>
      <c r="D461" s="89">
        <v>2.6734077128035209E-2</v>
      </c>
      <c r="E461" s="89">
        <v>2.8748599365778508E-2</v>
      </c>
      <c r="F461" s="89">
        <v>3.001367506914902E-2</v>
      </c>
      <c r="G461" s="90">
        <v>3.0863355171402374E-2</v>
      </c>
      <c r="H461" s="90">
        <v>3.130827074619999E-2</v>
      </c>
      <c r="I461" s="90">
        <v>3.1519683111746362E-2</v>
      </c>
      <c r="J461" s="90">
        <v>3.1418469748623043E-2</v>
      </c>
    </row>
    <row r="462" spans="3:10" x14ac:dyDescent="0.25">
      <c r="C462" s="82">
        <v>3.9851000390090634E-3</v>
      </c>
      <c r="D462" s="89">
        <v>7.4226793519950405E-3</v>
      </c>
      <c r="E462" s="89">
        <v>1.1357250472362085E-2</v>
      </c>
      <c r="F462" s="89">
        <v>1.5266597808889282E-2</v>
      </c>
      <c r="G462" s="90">
        <v>1.8864812517648995E-2</v>
      </c>
      <c r="H462" s="90">
        <v>2.1955850158184742E-2</v>
      </c>
      <c r="I462" s="90">
        <v>2.4610008217520053E-2</v>
      </c>
      <c r="J462" s="90">
        <v>2.680376829832138E-2</v>
      </c>
    </row>
    <row r="463" spans="3:10" x14ac:dyDescent="0.25">
      <c r="C463" s="82">
        <v>6.7759138331060535E-3</v>
      </c>
      <c r="D463" s="89">
        <v>1.203991893192103E-2</v>
      </c>
      <c r="E463" s="89">
        <v>1.7125759212169619E-2</v>
      </c>
      <c r="F463" s="89">
        <v>2.1206752351112711E-2</v>
      </c>
      <c r="G463" s="90">
        <v>2.4150438135412056E-2</v>
      </c>
      <c r="H463" s="90">
        <v>2.6030043759356355E-2</v>
      </c>
      <c r="I463" s="90">
        <v>2.7188390077803822E-2</v>
      </c>
      <c r="J463" s="90">
        <v>2.7762289306239685E-2</v>
      </c>
    </row>
    <row r="464" spans="3:10" x14ac:dyDescent="0.25">
      <c r="C464" s="82">
        <v>6.5140997938780767E-3</v>
      </c>
      <c r="D464" s="89">
        <v>8.7367954795793679E-3</v>
      </c>
      <c r="E464" s="89">
        <v>1.0683792139151271E-2</v>
      </c>
      <c r="F464" s="89">
        <v>1.2360413606673488E-2</v>
      </c>
      <c r="G464" s="90">
        <v>1.3852204241127836E-2</v>
      </c>
      <c r="H464" s="90">
        <v>1.5174042416635881E-2</v>
      </c>
      <c r="I464" s="90">
        <v>1.6441000323919285E-2</v>
      </c>
      <c r="J464" s="90">
        <v>1.7652637917817775E-2</v>
      </c>
    </row>
    <row r="465" spans="3:10" x14ac:dyDescent="0.25">
      <c r="C465" s="82">
        <v>1.7393084607051363E-3</v>
      </c>
      <c r="D465" s="89">
        <v>3.5354494483652095E-3</v>
      </c>
      <c r="E465" s="89">
        <v>5.8008124650168634E-3</v>
      </c>
      <c r="F465" s="89">
        <v>8.2355383028713397E-3</v>
      </c>
      <c r="G465" s="90">
        <v>1.0616602573970433E-2</v>
      </c>
      <c r="H465" s="90">
        <v>1.2773465230586787E-2</v>
      </c>
      <c r="I465" s="90">
        <v>1.4714793345449999E-2</v>
      </c>
      <c r="J465" s="90">
        <v>1.6425391169189459E-2</v>
      </c>
    </row>
    <row r="466" spans="3:10" x14ac:dyDescent="0.25">
      <c r="C466" s="82">
        <v>2.6376226533141679E-2</v>
      </c>
      <c r="D466" s="89">
        <v>3.1042326785604344E-2</v>
      </c>
      <c r="E466" s="89">
        <v>3.3559497497083549E-2</v>
      </c>
      <c r="F466" s="89">
        <v>3.4511592081139665E-2</v>
      </c>
      <c r="G466" s="90">
        <v>3.4475201099678408E-2</v>
      </c>
      <c r="H466" s="90">
        <v>3.3662166576790248E-2</v>
      </c>
      <c r="I466" s="90">
        <v>3.2429314583157239E-2</v>
      </c>
      <c r="J466" s="90">
        <v>3.083021585048263E-2</v>
      </c>
    </row>
    <row r="467" spans="3:10" x14ac:dyDescent="0.25">
      <c r="C467" s="82">
        <v>1.2044435354960775E-2</v>
      </c>
      <c r="D467" s="89">
        <v>1.5407532539422059E-2</v>
      </c>
      <c r="E467" s="89">
        <v>1.8110903450934242E-2</v>
      </c>
      <c r="F467" s="89">
        <v>2.0123665113773812E-2</v>
      </c>
      <c r="G467" s="90">
        <v>2.152675985043331E-2</v>
      </c>
      <c r="H467" s="90">
        <v>2.2307887758519024E-2</v>
      </c>
      <c r="I467" s="90">
        <v>2.263932023602639E-2</v>
      </c>
      <c r="J467" s="90">
        <v>2.2551233360303024E-2</v>
      </c>
    </row>
    <row r="468" spans="3:10" x14ac:dyDescent="0.25">
      <c r="C468" s="82">
        <v>1.7742577517178094E-2</v>
      </c>
      <c r="D468" s="89">
        <v>2.0161150982118146E-2</v>
      </c>
      <c r="E468" s="89">
        <v>2.166614243154873E-2</v>
      </c>
      <c r="F468" s="89">
        <v>2.2581624301505343E-2</v>
      </c>
      <c r="G468" s="90">
        <v>2.3158357981257992E-2</v>
      </c>
      <c r="H468" s="90">
        <v>2.3417662871440471E-2</v>
      </c>
      <c r="I468" s="90">
        <v>2.3508425719356154E-2</v>
      </c>
      <c r="J468" s="90">
        <v>2.3394001701199849E-2</v>
      </c>
    </row>
    <row r="469" spans="3:10" x14ac:dyDescent="0.25">
      <c r="C469" s="82">
        <v>6.7007168023772833E-3</v>
      </c>
      <c r="D469" s="89">
        <v>1.0059177369834001E-2</v>
      </c>
      <c r="E469" s="89">
        <v>1.3129867259048675E-2</v>
      </c>
      <c r="F469" s="89">
        <v>1.5785705593902296E-2</v>
      </c>
      <c r="G469" s="90">
        <v>1.8142888793504282E-2</v>
      </c>
      <c r="H469" s="90">
        <v>2.0281984476276441E-2</v>
      </c>
      <c r="I469" s="90">
        <v>2.2421329933714228E-2</v>
      </c>
      <c r="J469" s="90">
        <v>2.4614807001453926E-2</v>
      </c>
    </row>
    <row r="470" spans="3:10" x14ac:dyDescent="0.25">
      <c r="C470" s="82">
        <v>1.1124429343551312E-2</v>
      </c>
      <c r="D470" s="89">
        <v>1.5208740807785327E-2</v>
      </c>
      <c r="E470" s="89">
        <v>1.8492431574173494E-2</v>
      </c>
      <c r="F470" s="89">
        <v>2.0868590351636494E-2</v>
      </c>
      <c r="G470" s="90">
        <v>2.2455271362276583E-2</v>
      </c>
      <c r="H470" s="90">
        <v>2.3293387680374939E-2</v>
      </c>
      <c r="I470" s="90">
        <v>2.3599699880953309E-2</v>
      </c>
      <c r="J470" s="90">
        <v>2.3423130297870465E-2</v>
      </c>
    </row>
    <row r="471" spans="3:10" x14ac:dyDescent="0.25">
      <c r="C471" s="82">
        <v>1.457971668625993E-2</v>
      </c>
      <c r="D471" s="89">
        <v>1.7121782747220364E-2</v>
      </c>
      <c r="E471" s="89">
        <v>1.8788381983551688E-2</v>
      </c>
      <c r="F471" s="89">
        <v>1.98293097635894E-2</v>
      </c>
      <c r="G471" s="90">
        <v>2.0481201213950615E-2</v>
      </c>
      <c r="H471" s="90">
        <v>2.0795118979360993E-2</v>
      </c>
      <c r="I471" s="90">
        <v>2.0937277075513561E-2</v>
      </c>
      <c r="J471" s="90">
        <v>2.0906968340484541E-2</v>
      </c>
    </row>
    <row r="472" spans="3:10" x14ac:dyDescent="0.25">
      <c r="C472" s="82">
        <v>8.856800772431216E-3</v>
      </c>
      <c r="D472" s="89">
        <v>1.1026680705390327E-2</v>
      </c>
      <c r="E472" s="89">
        <v>1.2882493929923541E-2</v>
      </c>
      <c r="F472" s="89">
        <v>1.4555702101735934E-2</v>
      </c>
      <c r="G472" s="90">
        <v>1.6198408015703398E-2</v>
      </c>
      <c r="H472" s="90">
        <v>1.7841898884618103E-2</v>
      </c>
      <c r="I472" s="90">
        <v>1.9619923851840818E-2</v>
      </c>
      <c r="J472" s="90">
        <v>2.152497127206254E-2</v>
      </c>
    </row>
    <row r="473" spans="3:10" x14ac:dyDescent="0.25">
      <c r="C473" s="82">
        <v>1.7515827146052963E-2</v>
      </c>
      <c r="D473" s="89">
        <v>2.0348030104643949E-2</v>
      </c>
      <c r="E473" s="89">
        <v>2.2055304729518544E-2</v>
      </c>
      <c r="F473" s="89">
        <v>2.2982602498365944E-2</v>
      </c>
      <c r="G473" s="90">
        <v>2.3453120960093297E-2</v>
      </c>
      <c r="H473" s="90">
        <v>2.3564504790824076E-2</v>
      </c>
      <c r="I473" s="90">
        <v>2.353320442989711E-2</v>
      </c>
      <c r="J473" s="90">
        <v>2.3373657137579166E-2</v>
      </c>
    </row>
    <row r="474" spans="3:10" x14ac:dyDescent="0.25">
      <c r="C474" s="82">
        <v>2.1722203589073039E-2</v>
      </c>
      <c r="D474" s="89">
        <v>2.3236005775979902E-2</v>
      </c>
      <c r="E474" s="89">
        <v>2.3725479419465321E-2</v>
      </c>
      <c r="F474" s="89">
        <v>2.3730850756056927E-2</v>
      </c>
      <c r="G474" s="90">
        <v>2.3590712617574713E-2</v>
      </c>
      <c r="H474" s="90">
        <v>2.3346357890885173E-2</v>
      </c>
      <c r="I474" s="90">
        <v>2.31454110039063E-2</v>
      </c>
      <c r="J474" s="90">
        <v>2.2942071900872111E-2</v>
      </c>
    </row>
    <row r="475" spans="3:10" x14ac:dyDescent="0.25">
      <c r="C475" s="82">
        <v>8.9802157902808648E-3</v>
      </c>
      <c r="D475" s="89">
        <v>1.1773946413464582E-2</v>
      </c>
      <c r="E475" s="89">
        <v>1.3873644775734334E-2</v>
      </c>
      <c r="F475" s="89">
        <v>1.5336740096188481E-2</v>
      </c>
      <c r="G475" s="90">
        <v>1.6340356035638451E-2</v>
      </c>
      <c r="H475" s="90">
        <v>1.6961359470378263E-2</v>
      </c>
      <c r="I475" s="90">
        <v>1.7374958794686139E-2</v>
      </c>
      <c r="J475" s="90">
        <v>1.7615495632021656E-2</v>
      </c>
    </row>
    <row r="476" spans="3:10" x14ac:dyDescent="0.25">
      <c r="C476" s="82">
        <v>7.2831226131218974E-3</v>
      </c>
      <c r="D476" s="89">
        <v>9.6157412815976034E-3</v>
      </c>
      <c r="E476" s="89">
        <v>1.1605722299164872E-2</v>
      </c>
      <c r="F476" s="89">
        <v>1.3264276884317215E-2</v>
      </c>
      <c r="G476" s="90">
        <v>1.4686994689853039E-2</v>
      </c>
      <c r="H476" s="90">
        <v>1.5897314155210479E-2</v>
      </c>
      <c r="I476" s="90">
        <v>1.7029664587495233E-2</v>
      </c>
      <c r="J476" s="90">
        <v>1.8102560914421216E-2</v>
      </c>
    </row>
    <row r="477" spans="3:10" x14ac:dyDescent="0.25">
      <c r="C477" s="82">
        <v>4.9331738740011717E-3</v>
      </c>
      <c r="D477" s="89">
        <v>9.0419475397726188E-3</v>
      </c>
      <c r="E477" s="89">
        <v>1.3576196495754421E-2</v>
      </c>
      <c r="F477" s="89">
        <v>1.7899047343878774E-2</v>
      </c>
      <c r="G477" s="90">
        <v>2.1710862501057731E-2</v>
      </c>
      <c r="H477" s="90">
        <v>2.4839993276538967E-2</v>
      </c>
      <c r="I477" s="90">
        <v>2.7418787890371329E-2</v>
      </c>
      <c r="J477" s="90">
        <v>2.9462530341583311E-2</v>
      </c>
    </row>
    <row r="478" spans="3:10" x14ac:dyDescent="0.25">
      <c r="C478" s="82">
        <v>7.7697268463514995E-3</v>
      </c>
      <c r="D478" s="89">
        <v>1.2838476266493568E-2</v>
      </c>
      <c r="E478" s="89">
        <v>1.7663577621639569E-2</v>
      </c>
      <c r="F478" s="89">
        <v>2.1669611832860609E-2</v>
      </c>
      <c r="G478" s="90">
        <v>2.4776126017438317E-2</v>
      </c>
      <c r="H478" s="90">
        <v>2.6980636805082309E-2</v>
      </c>
      <c r="I478" s="90">
        <v>2.8526205862727486E-2</v>
      </c>
      <c r="J478" s="90">
        <v>2.9458991047739431E-2</v>
      </c>
    </row>
    <row r="479" spans="3:10" x14ac:dyDescent="0.25">
      <c r="C479" s="82">
        <v>9.6925494193868568E-3</v>
      </c>
      <c r="D479" s="89">
        <v>1.4829739632237323E-2</v>
      </c>
      <c r="E479" s="89">
        <v>1.9159074230183641E-2</v>
      </c>
      <c r="F479" s="89">
        <v>2.2334022628159648E-2</v>
      </c>
      <c r="G479" s="90">
        <v>2.4509791645999139E-2</v>
      </c>
      <c r="H479" s="90">
        <v>2.5834704620409179E-2</v>
      </c>
      <c r="I479" s="90">
        <v>2.6619433829279008E-2</v>
      </c>
      <c r="J479" s="90">
        <v>2.6930735365634558E-2</v>
      </c>
    </row>
    <row r="480" spans="3:10" x14ac:dyDescent="0.25">
      <c r="C480" s="82">
        <v>1.0468453611572587E-2</v>
      </c>
      <c r="D480" s="89">
        <v>1.6336752656737365E-2</v>
      </c>
      <c r="E480" s="89">
        <v>2.1692468516133399E-2</v>
      </c>
      <c r="F480" s="89">
        <v>2.6023548851461589E-2</v>
      </c>
      <c r="G480" s="90">
        <v>2.9338735840154E-2</v>
      </c>
      <c r="H480" s="90">
        <v>3.1690593613580717E-2</v>
      </c>
      <c r="I480" s="90">
        <v>3.3403643034042842E-2</v>
      </c>
      <c r="J480" s="90">
        <v>3.4563487861083771E-2</v>
      </c>
    </row>
    <row r="481" spans="3:10" x14ac:dyDescent="0.25">
      <c r="C481" s="82">
        <v>5.0752959589897326E-2</v>
      </c>
      <c r="D481" s="89">
        <v>5.1493014573243769E-2</v>
      </c>
      <c r="E481" s="89">
        <v>4.99675694143462E-2</v>
      </c>
      <c r="F481" s="89">
        <v>4.7575846960997745E-2</v>
      </c>
      <c r="G481" s="90">
        <v>4.5046668172921772E-2</v>
      </c>
      <c r="H481" s="90">
        <v>4.2415700031214677E-2</v>
      </c>
      <c r="I481" s="90">
        <v>3.9889669324293248E-2</v>
      </c>
      <c r="J481" s="90">
        <v>3.7324282185698394E-2</v>
      </c>
    </row>
    <row r="482" spans="3:10" x14ac:dyDescent="0.25">
      <c r="C482" s="82">
        <v>8.1585077185039566E-3</v>
      </c>
      <c r="D482" s="89">
        <v>1.0711355140350841E-2</v>
      </c>
      <c r="E482" s="89">
        <v>1.2835218831991861E-2</v>
      </c>
      <c r="F482" s="89">
        <v>1.4505957487219369E-2</v>
      </c>
      <c r="G482" s="90">
        <v>1.5797311699861011E-2</v>
      </c>
      <c r="H482" s="90">
        <v>1.6715117852399836E-2</v>
      </c>
      <c r="I482" s="90">
        <v>1.7393037716756141E-2</v>
      </c>
      <c r="J482" s="90">
        <v>1.7848911578422052E-2</v>
      </c>
    </row>
    <row r="483" spans="3:10" x14ac:dyDescent="0.25">
      <c r="C483" s="82">
        <v>3.0133504600524329E-3</v>
      </c>
      <c r="D483" s="89">
        <v>4.8663722749438115E-3</v>
      </c>
      <c r="E483" s="89">
        <v>6.6600797272745585E-3</v>
      </c>
      <c r="F483" s="89">
        <v>8.1954629945702635E-3</v>
      </c>
      <c r="G483" s="90">
        <v>9.4301106361341733E-3</v>
      </c>
      <c r="H483" s="90">
        <v>1.0350858963745201E-2</v>
      </c>
      <c r="I483" s="90">
        <v>1.1053448499258748E-2</v>
      </c>
      <c r="J483" s="90">
        <v>1.1574325708487465E-2</v>
      </c>
    </row>
    <row r="484" spans="3:10" x14ac:dyDescent="0.25">
      <c r="C484" s="82">
        <v>1.1172076986614789E-2</v>
      </c>
      <c r="D484" s="89">
        <v>1.5947680032949999E-2</v>
      </c>
      <c r="E484" s="89">
        <v>1.9747159420391524E-2</v>
      </c>
      <c r="F484" s="89">
        <v>2.2482921104829388E-2</v>
      </c>
      <c r="G484" s="90">
        <v>2.4405615814630407E-2</v>
      </c>
      <c r="H484" s="90">
        <v>2.5657111543947123E-2</v>
      </c>
      <c r="I484" s="90">
        <v>2.6508889254714275E-2</v>
      </c>
      <c r="J484" s="90">
        <v>2.6992794221890069E-2</v>
      </c>
    </row>
    <row r="485" spans="3:10" x14ac:dyDescent="0.25">
      <c r="C485" s="82">
        <v>9.5290303165203837E-3</v>
      </c>
      <c r="D485" s="89">
        <v>1.3731853274379355E-2</v>
      </c>
      <c r="E485" s="89">
        <v>1.7603677099592617E-2</v>
      </c>
      <c r="F485" s="89">
        <v>2.089283441962347E-2</v>
      </c>
      <c r="G485" s="90">
        <v>2.3539259731975841E-2</v>
      </c>
      <c r="H485" s="90">
        <v>2.5422659212789824E-2</v>
      </c>
      <c r="I485" s="90">
        <v>2.6646421792981177E-2</v>
      </c>
      <c r="J485" s="90">
        <v>2.7173911215786793E-2</v>
      </c>
    </row>
    <row r="486" spans="3:10" x14ac:dyDescent="0.25">
      <c r="C486" s="82">
        <v>1.0896306672037746E-2</v>
      </c>
      <c r="D486" s="89">
        <v>1.2785034128880114E-2</v>
      </c>
      <c r="E486" s="89">
        <v>1.4247031022602764E-2</v>
      </c>
      <c r="F486" s="89">
        <v>1.5458962064703808E-2</v>
      </c>
      <c r="G486" s="90">
        <v>1.6594157105565277E-2</v>
      </c>
      <c r="H486" s="90">
        <v>1.7695274415279048E-2</v>
      </c>
      <c r="I486" s="90">
        <v>1.8910180403515948E-2</v>
      </c>
      <c r="J486" s="90">
        <v>2.0246815591174722E-2</v>
      </c>
    </row>
    <row r="487" spans="3:10" x14ac:dyDescent="0.25">
      <c r="C487" s="82">
        <v>5.8504103980176227E-3</v>
      </c>
      <c r="D487" s="89">
        <v>8.6865552920340899E-3</v>
      </c>
      <c r="E487" s="89">
        <v>1.1391534057678987E-2</v>
      </c>
      <c r="F487" s="89">
        <v>1.3788090184461815E-2</v>
      </c>
      <c r="G487" s="90">
        <v>1.5857257068741654E-2</v>
      </c>
      <c r="H487" s="90">
        <v>1.7561350525482716E-2</v>
      </c>
      <c r="I487" s="90">
        <v>1.9019173172571447E-2</v>
      </c>
      <c r="J487" s="90">
        <v>2.0243652850129142E-2</v>
      </c>
    </row>
    <row r="488" spans="3:10" x14ac:dyDescent="0.25">
      <c r="C488" s="82">
        <v>4.5281740580102058E-2</v>
      </c>
      <c r="D488" s="89">
        <v>4.4394554723904044E-2</v>
      </c>
      <c r="E488" s="89">
        <v>4.2449794891316464E-2</v>
      </c>
      <c r="F488" s="89">
        <v>4.0421767545225286E-2</v>
      </c>
      <c r="G488" s="90">
        <v>3.8713601658759138E-2</v>
      </c>
      <c r="H488" s="90">
        <v>3.7202727075582816E-2</v>
      </c>
      <c r="I488" s="90">
        <v>3.5964635245705409E-2</v>
      </c>
      <c r="J488" s="90">
        <v>3.4792274328087715E-2</v>
      </c>
    </row>
    <row r="489" spans="3:10" x14ac:dyDescent="0.25">
      <c r="C489" s="82">
        <v>5.947835078942496E-3</v>
      </c>
      <c r="D489" s="89">
        <v>7.7398630012954989E-3</v>
      </c>
      <c r="E489" s="89">
        <v>9.2704130798279671E-3</v>
      </c>
      <c r="F489" s="89">
        <v>1.055033524112348E-2</v>
      </c>
      <c r="G489" s="90">
        <v>1.1646211276113575E-2</v>
      </c>
      <c r="H489" s="90">
        <v>1.2566091788606466E-2</v>
      </c>
      <c r="I489" s="90">
        <v>1.3409252531002889E-2</v>
      </c>
      <c r="J489" s="90">
        <v>1.4187557326143029E-2</v>
      </c>
    </row>
    <row r="490" spans="3:10" x14ac:dyDescent="0.25">
      <c r="C490" s="82">
        <v>3.714846783076662E-2</v>
      </c>
      <c r="D490" s="89">
        <v>4.2500938512146834E-2</v>
      </c>
      <c r="E490" s="89">
        <v>4.5050584851611411E-2</v>
      </c>
      <c r="F490" s="89">
        <v>4.5857959964194971E-2</v>
      </c>
      <c r="G490" s="90">
        <v>4.5787322948216552E-2</v>
      </c>
      <c r="H490" s="90">
        <v>4.5101791491878963E-2</v>
      </c>
      <c r="I490" s="90">
        <v>4.4197462965698646E-2</v>
      </c>
      <c r="J490" s="90">
        <v>4.3036322284669658E-2</v>
      </c>
    </row>
    <row r="491" spans="3:10" x14ac:dyDescent="0.25">
      <c r="C491" s="82">
        <v>1.1194970315071252E-2</v>
      </c>
      <c r="D491" s="89">
        <v>1.1948810900562309E-2</v>
      </c>
      <c r="E491" s="89">
        <v>1.2635665453834538E-2</v>
      </c>
      <c r="F491" s="89">
        <v>1.3259473012242461E-2</v>
      </c>
      <c r="G491" s="90">
        <v>1.3815383100560965E-2</v>
      </c>
      <c r="H491" s="90">
        <v>1.4224542048830384E-2</v>
      </c>
      <c r="I491" s="90">
        <v>1.4538694564847009E-2</v>
      </c>
      <c r="J491" s="90">
        <v>1.4735276381842603E-2</v>
      </c>
    </row>
    <row r="492" spans="3:10" x14ac:dyDescent="0.25">
      <c r="C492" s="82">
        <v>4.5406615805687047E-3</v>
      </c>
      <c r="D492" s="89">
        <v>7.0220432173767116E-3</v>
      </c>
      <c r="E492" s="89">
        <v>9.3014237294134286E-3</v>
      </c>
      <c r="F492" s="89">
        <v>1.1133170901779288E-2</v>
      </c>
      <c r="G492" s="90">
        <v>1.2485767729078967E-2</v>
      </c>
      <c r="H492" s="90">
        <v>1.3368385313164059E-2</v>
      </c>
      <c r="I492" s="90">
        <v>1.3933148861741735E-2</v>
      </c>
      <c r="J492" s="90">
        <v>1.4250351083460238E-2</v>
      </c>
    </row>
    <row r="493" spans="3:10" x14ac:dyDescent="0.25">
      <c r="C493" s="82">
        <v>1.3436918669111684E-2</v>
      </c>
      <c r="D493" s="89">
        <v>1.6404109833352307E-2</v>
      </c>
      <c r="E493" s="89">
        <v>1.8753089245775911E-2</v>
      </c>
      <c r="F493" s="89">
        <v>2.0599219791271522E-2</v>
      </c>
      <c r="G493" s="90">
        <v>2.2079725316574844E-2</v>
      </c>
      <c r="H493" s="90">
        <v>2.3173164278840967E-2</v>
      </c>
      <c r="I493" s="90">
        <v>2.4012818454726761E-2</v>
      </c>
      <c r="J493" s="90">
        <v>2.4569558064755685E-2</v>
      </c>
    </row>
    <row r="494" spans="3:10" x14ac:dyDescent="0.25">
      <c r="C494" s="82">
        <v>1.1964272859511725E-2</v>
      </c>
      <c r="D494" s="89">
        <v>1.5593317022436628E-2</v>
      </c>
      <c r="E494" s="89">
        <v>1.8229230484958461E-2</v>
      </c>
      <c r="F494" s="89">
        <v>2.0013005130655435E-2</v>
      </c>
      <c r="G494" s="90">
        <v>2.1221445501940977E-2</v>
      </c>
      <c r="H494" s="90">
        <v>2.1965724310939024E-2</v>
      </c>
      <c r="I494" s="90">
        <v>2.2456249465802283E-2</v>
      </c>
      <c r="J494" s="90">
        <v>2.2703260178193532E-2</v>
      </c>
    </row>
    <row r="495" spans="3:10" x14ac:dyDescent="0.25">
      <c r="C495" s="82">
        <v>2.2330234978318419E-3</v>
      </c>
      <c r="D495" s="89">
        <v>4.1852296495250288E-3</v>
      </c>
      <c r="E495" s="89">
        <v>6.4691135295161274E-3</v>
      </c>
      <c r="F495" s="89">
        <v>8.8072123365387431E-3</v>
      </c>
      <c r="G495" s="90">
        <v>1.1051442522970816E-2</v>
      </c>
      <c r="H495" s="90">
        <v>1.3108508747756157E-2</v>
      </c>
      <c r="I495" s="90">
        <v>1.5048775112802785E-2</v>
      </c>
      <c r="J495" s="90">
        <v>1.6892042202919143E-2</v>
      </c>
    </row>
    <row r="496" spans="3:10" x14ac:dyDescent="0.25">
      <c r="C496" s="82">
        <v>1.1127636274880337E-3</v>
      </c>
      <c r="D496" s="89">
        <v>2.2214136621867874E-3</v>
      </c>
      <c r="E496" s="89">
        <v>3.6760421646580476E-3</v>
      </c>
      <c r="F496" s="89">
        <v>5.3378532099752699E-3</v>
      </c>
      <c r="G496" s="90">
        <v>7.0844071652434127E-3</v>
      </c>
      <c r="H496" s="90">
        <v>8.8017262578512258E-3</v>
      </c>
      <c r="I496" s="90">
        <v>1.0489844813343994E-2</v>
      </c>
      <c r="J496" s="90">
        <v>1.2140023459302112E-2</v>
      </c>
    </row>
    <row r="497" spans="3:10" x14ac:dyDescent="0.25">
      <c r="C497" s="82">
        <v>4.3058632211467142E-2</v>
      </c>
      <c r="D497" s="89">
        <v>4.4904621131196504E-2</v>
      </c>
      <c r="E497" s="89">
        <v>4.5300638355140699E-2</v>
      </c>
      <c r="F497" s="89">
        <v>4.5219687388957978E-2</v>
      </c>
      <c r="G497" s="90">
        <v>4.5195816422624248E-2</v>
      </c>
      <c r="H497" s="90">
        <v>4.519676765278003E-2</v>
      </c>
      <c r="I497" s="90">
        <v>4.539586009306569E-2</v>
      </c>
      <c r="J497" s="90">
        <v>4.5581901666925752E-2</v>
      </c>
    </row>
    <row r="498" spans="3:10" x14ac:dyDescent="0.25">
      <c r="C498" s="82">
        <v>1.5332308883106159E-2</v>
      </c>
      <c r="D498" s="89">
        <v>1.9812477244376955E-2</v>
      </c>
      <c r="E498" s="89">
        <v>2.3527101825969163E-2</v>
      </c>
      <c r="F498" s="89">
        <v>2.6511296901061781E-2</v>
      </c>
      <c r="G498" s="90">
        <v>2.8934481090462049E-2</v>
      </c>
      <c r="H498" s="90">
        <v>3.0804949980692966E-2</v>
      </c>
      <c r="I498" s="90">
        <v>3.2337078178624357E-2</v>
      </c>
      <c r="J498" s="90">
        <v>3.3508989562600955E-2</v>
      </c>
    </row>
    <row r="499" spans="3:10" x14ac:dyDescent="0.25">
      <c r="C499" s="82">
        <v>4.1406304771695691E-2</v>
      </c>
      <c r="D499" s="89">
        <v>4.0373785172460736E-2</v>
      </c>
      <c r="E499" s="89">
        <v>3.8619170990504381E-2</v>
      </c>
      <c r="F499" s="89">
        <v>3.6795677223890419E-2</v>
      </c>
      <c r="G499" s="90">
        <v>3.5166780442856281E-2</v>
      </c>
      <c r="H499" s="90">
        <v>3.3601093077617987E-2</v>
      </c>
      <c r="I499" s="90">
        <v>3.2193192451401106E-2</v>
      </c>
      <c r="J499" s="90">
        <v>3.0807285643924764E-2</v>
      </c>
    </row>
    <row r="500" spans="3:10" x14ac:dyDescent="0.25">
      <c r="C500" s="82">
        <v>3.7907393460919867E-3</v>
      </c>
      <c r="D500" s="89">
        <v>6.8906307634927473E-3</v>
      </c>
      <c r="E500" s="89">
        <v>1.0181959349798937E-2</v>
      </c>
      <c r="F500" s="89">
        <v>1.3173785667981561E-2</v>
      </c>
      <c r="G500" s="90">
        <v>1.5664447504059511E-2</v>
      </c>
      <c r="H500" s="90">
        <v>1.7549880128021399E-2</v>
      </c>
      <c r="I500" s="90">
        <v>1.8936044606490298E-2</v>
      </c>
      <c r="J500" s="90">
        <v>1.9843016884983897E-2</v>
      </c>
    </row>
    <row r="501" spans="3:10" x14ac:dyDescent="0.25">
      <c r="C501" s="82">
        <v>6.5348587659628324E-3</v>
      </c>
      <c r="D501" s="89">
        <v>1.0151774465971208E-2</v>
      </c>
      <c r="E501" s="89">
        <v>1.3705014227953565E-2</v>
      </c>
      <c r="F501" s="89">
        <v>1.6939037488430706E-2</v>
      </c>
      <c r="G501" s="90">
        <v>1.983924523580315E-2</v>
      </c>
      <c r="H501" s="90">
        <v>2.2385669892012901E-2</v>
      </c>
      <c r="I501" s="90">
        <v>2.4748367792974051E-2</v>
      </c>
      <c r="J501" s="90">
        <v>2.6943712999476111E-2</v>
      </c>
    </row>
    <row r="502" spans="3:10" x14ac:dyDescent="0.25">
      <c r="C502" s="82">
        <v>3.6026975014077809E-3</v>
      </c>
      <c r="D502" s="89">
        <v>6.126056471769969E-3</v>
      </c>
      <c r="E502" s="89">
        <v>8.6040998413662601E-3</v>
      </c>
      <c r="F502" s="89">
        <v>1.0716884687294195E-2</v>
      </c>
      <c r="G502" s="90">
        <v>1.2409561967152117E-2</v>
      </c>
      <c r="H502" s="90">
        <v>1.3694544514006363E-2</v>
      </c>
      <c r="I502" s="90">
        <v>1.4726894925411987E-2</v>
      </c>
      <c r="J502" s="90">
        <v>1.5570384004561516E-2</v>
      </c>
    </row>
    <row r="503" spans="3:10" x14ac:dyDescent="0.25">
      <c r="C503" s="82">
        <v>3.3439023144821679E-3</v>
      </c>
      <c r="D503" s="89">
        <v>5.5918973563160437E-3</v>
      </c>
      <c r="E503" s="89">
        <v>7.9253977674336156E-3</v>
      </c>
      <c r="F503" s="89">
        <v>1.0098750076702346E-2</v>
      </c>
      <c r="G503" s="90">
        <v>1.2033436420837642E-2</v>
      </c>
      <c r="H503" s="90">
        <v>1.3679769367792662E-2</v>
      </c>
      <c r="I503" s="90">
        <v>1.5126088278795236E-2</v>
      </c>
      <c r="J503" s="90">
        <v>1.638024015795066E-2</v>
      </c>
    </row>
    <row r="504" spans="3:10" x14ac:dyDescent="0.25">
      <c r="C504" s="82">
        <v>1.7762354602862646E-2</v>
      </c>
      <c r="D504" s="89">
        <v>2.3094410631989942E-2</v>
      </c>
      <c r="E504" s="89">
        <v>2.6325682990255797E-2</v>
      </c>
      <c r="F504" s="89">
        <v>2.7847098694986347E-2</v>
      </c>
      <c r="G504" s="90">
        <v>2.8274950367049953E-2</v>
      </c>
      <c r="H504" s="90">
        <v>2.7916832026544783E-2</v>
      </c>
      <c r="I504" s="90">
        <v>2.7136185731376449E-2</v>
      </c>
      <c r="J504" s="90">
        <v>2.6002600620486052E-2</v>
      </c>
    </row>
    <row r="505" spans="3:10" x14ac:dyDescent="0.25">
      <c r="C505" s="82">
        <v>3.1373498320430939E-3</v>
      </c>
      <c r="D505" s="89">
        <v>5.0943004223187914E-3</v>
      </c>
      <c r="E505" s="89">
        <v>7.149100050803609E-3</v>
      </c>
      <c r="F505" s="89">
        <v>9.0955014922699477E-3</v>
      </c>
      <c r="G505" s="90">
        <v>1.0838127813816158E-2</v>
      </c>
      <c r="H505" s="90">
        <v>1.229812296424916E-2</v>
      </c>
      <c r="I505" s="90">
        <v>1.3533612162824598E-2</v>
      </c>
      <c r="J505" s="90">
        <v>1.4551019225402655E-2</v>
      </c>
    </row>
    <row r="506" spans="3:10" x14ac:dyDescent="0.25">
      <c r="C506" s="82">
        <v>4.0719066170393304E-3</v>
      </c>
      <c r="D506" s="89">
        <v>6.244522922242513E-3</v>
      </c>
      <c r="E506" s="89">
        <v>8.2244318281319579E-3</v>
      </c>
      <c r="F506" s="89">
        <v>9.8295890579461719E-3</v>
      </c>
      <c r="G506" s="90">
        <v>1.1046931432034248E-2</v>
      </c>
      <c r="H506" s="90">
        <v>1.1872543144078901E-2</v>
      </c>
      <c r="I506" s="90">
        <v>1.2413138026218165E-2</v>
      </c>
      <c r="J506" s="90">
        <v>1.2700304811865798E-2</v>
      </c>
    </row>
    <row r="507" spans="3:10" x14ac:dyDescent="0.25">
      <c r="C507" s="82">
        <v>3.086368478248451E-2</v>
      </c>
      <c r="D507" s="89">
        <v>3.0600373552204269E-2</v>
      </c>
      <c r="E507" s="89">
        <v>2.9866488947760485E-2</v>
      </c>
      <c r="F507" s="89">
        <v>2.9171096236451914E-2</v>
      </c>
      <c r="G507" s="90">
        <v>2.8768488237504941E-2</v>
      </c>
      <c r="H507" s="90">
        <v>2.8610233140893632E-2</v>
      </c>
      <c r="I507" s="90">
        <v>2.8829203417123112E-2</v>
      </c>
      <c r="J507" s="90">
        <v>2.9349123692934624E-2</v>
      </c>
    </row>
    <row r="508" spans="3:10" x14ac:dyDescent="0.25">
      <c r="C508" s="82">
        <v>2.0384493010338459E-2</v>
      </c>
      <c r="D508" s="89">
        <v>2.3717755664267755E-2</v>
      </c>
      <c r="E508" s="89">
        <v>2.584375238990147E-2</v>
      </c>
      <c r="F508" s="89">
        <v>2.7083872909075317E-2</v>
      </c>
      <c r="G508" s="90">
        <v>2.774251410707388E-2</v>
      </c>
      <c r="H508" s="90">
        <v>2.7877784213229739E-2</v>
      </c>
      <c r="I508" s="90">
        <v>2.770674650628225E-2</v>
      </c>
      <c r="J508" s="90">
        <v>2.7222720894705305E-2</v>
      </c>
    </row>
    <row r="509" spans="3:10" x14ac:dyDescent="0.25">
      <c r="C509" s="82">
        <v>5.0145683462402653E-3</v>
      </c>
      <c r="D509" s="89">
        <v>7.9453718664667938E-3</v>
      </c>
      <c r="E509" s="89">
        <v>1.102905443100031E-2</v>
      </c>
      <c r="F509" s="89">
        <v>1.4024963658857564E-2</v>
      </c>
      <c r="G509" s="90">
        <v>1.6847470391997434E-2</v>
      </c>
      <c r="H509" s="90">
        <v>1.9414067664307214E-2</v>
      </c>
      <c r="I509" s="90">
        <v>2.1834524833112837E-2</v>
      </c>
      <c r="J509" s="90">
        <v>2.411724496846215E-2</v>
      </c>
    </row>
    <row r="510" spans="3:10" x14ac:dyDescent="0.25">
      <c r="C510" s="82">
        <v>1.5484623890015827E-3</v>
      </c>
      <c r="D510" s="89">
        <v>2.607526574703577E-3</v>
      </c>
      <c r="E510" s="89">
        <v>3.770696233590263E-3</v>
      </c>
      <c r="F510" s="89">
        <v>4.9124994335020466E-3</v>
      </c>
      <c r="G510" s="90">
        <v>5.9610361905239042E-3</v>
      </c>
      <c r="H510" s="90">
        <v>6.8574109907663461E-3</v>
      </c>
      <c r="I510" s="90">
        <v>7.6261889940554871E-3</v>
      </c>
      <c r="J510" s="90">
        <v>8.2706457577209763E-3</v>
      </c>
    </row>
    <row r="511" spans="3:10" x14ac:dyDescent="0.25">
      <c r="C511" s="82">
        <v>7.5863116103635627E-3</v>
      </c>
      <c r="D511" s="89">
        <v>1.138778739511094E-2</v>
      </c>
      <c r="E511" s="89">
        <v>1.4783613434802978E-2</v>
      </c>
      <c r="F511" s="89">
        <v>1.7553138187360495E-2</v>
      </c>
      <c r="G511" s="90">
        <v>1.9763367475817414E-2</v>
      </c>
      <c r="H511" s="90">
        <v>2.1461603653846865E-2</v>
      </c>
      <c r="I511" s="90">
        <v>2.2856813899068976E-2</v>
      </c>
      <c r="J511" s="90">
        <v>2.3991169951299848E-2</v>
      </c>
    </row>
    <row r="512" spans="3:10" x14ac:dyDescent="0.25">
      <c r="C512" s="82">
        <v>3.2955748023808407E-2</v>
      </c>
      <c r="D512" s="89">
        <v>3.9618704262111483E-2</v>
      </c>
      <c r="E512" s="89">
        <v>4.3698115408067305E-2</v>
      </c>
      <c r="F512" s="89">
        <v>4.5835768270834527E-2</v>
      </c>
      <c r="G512" s="90">
        <v>4.6726828881153336E-2</v>
      </c>
      <c r="H512" s="90">
        <v>4.6608845320350083E-2</v>
      </c>
      <c r="I512" s="90">
        <v>4.592497603115079E-2</v>
      </c>
      <c r="J512" s="90">
        <v>4.4697566489375951E-2</v>
      </c>
    </row>
    <row r="513" spans="3:10" x14ac:dyDescent="0.25">
      <c r="C513" s="82">
        <v>3.0652176840881861E-3</v>
      </c>
      <c r="D513" s="89">
        <v>4.9788824083343685E-3</v>
      </c>
      <c r="E513" s="89">
        <v>6.9556831344613837E-3</v>
      </c>
      <c r="F513" s="89">
        <v>8.7800539029903972E-3</v>
      </c>
      <c r="G513" s="90">
        <v>1.0351603223855433E-2</v>
      </c>
      <c r="H513" s="90">
        <v>1.1590232801306478E-2</v>
      </c>
      <c r="I513" s="90">
        <v>1.2548247295865405E-2</v>
      </c>
      <c r="J513" s="90">
        <v>1.3230532915232929E-2</v>
      </c>
    </row>
    <row r="514" spans="3:10" x14ac:dyDescent="0.25">
      <c r="C514" s="82">
        <v>1.9514993377455929E-2</v>
      </c>
      <c r="D514" s="89">
        <v>2.468668193350643E-2</v>
      </c>
      <c r="E514" s="89">
        <v>2.8415089825531793E-2</v>
      </c>
      <c r="F514" s="89">
        <v>3.1036974071201599E-2</v>
      </c>
      <c r="G514" s="90">
        <v>3.3001332863577745E-2</v>
      </c>
      <c r="H514" s="90">
        <v>3.4459039932675795E-2</v>
      </c>
      <c r="I514" s="90">
        <v>3.5700206926861683E-2</v>
      </c>
      <c r="J514" s="90">
        <v>3.6690177466628608E-2</v>
      </c>
    </row>
    <row r="515" spans="3:10" x14ac:dyDescent="0.25">
      <c r="C515" s="82">
        <v>1.5381368424176591E-2</v>
      </c>
      <c r="D515" s="89">
        <v>1.9885305608115109E-2</v>
      </c>
      <c r="E515" s="89">
        <v>2.3306898820624946E-2</v>
      </c>
      <c r="F515" s="89">
        <v>2.5698226044006647E-2</v>
      </c>
      <c r="G515" s="90">
        <v>2.7298316249197367E-2</v>
      </c>
      <c r="H515" s="90">
        <v>2.8200448005035256E-2</v>
      </c>
      <c r="I515" s="90">
        <v>2.8683014345282903E-2</v>
      </c>
      <c r="J515" s="90">
        <v>2.8799646971937775E-2</v>
      </c>
    </row>
    <row r="516" spans="3:10" x14ac:dyDescent="0.25">
      <c r="C516" s="82">
        <v>1.2832089336062866E-2</v>
      </c>
      <c r="D516" s="89">
        <v>1.474473064437236E-2</v>
      </c>
      <c r="E516" s="89">
        <v>1.6125492768744917E-2</v>
      </c>
      <c r="F516" s="89">
        <v>1.7181832175286033E-2</v>
      </c>
      <c r="G516" s="90">
        <v>1.8077783650324815E-2</v>
      </c>
      <c r="H516" s="90">
        <v>1.8814073331368798E-2</v>
      </c>
      <c r="I516" s="90">
        <v>1.9501232311304944E-2</v>
      </c>
      <c r="J516" s="90">
        <v>2.010695033418369E-2</v>
      </c>
    </row>
    <row r="517" spans="3:10" x14ac:dyDescent="0.25">
      <c r="C517" s="82">
        <v>1.2650492336820515E-2</v>
      </c>
      <c r="D517" s="89">
        <v>1.6982407934932858E-2</v>
      </c>
      <c r="E517" s="89">
        <v>2.0525406078257834E-2</v>
      </c>
      <c r="F517" s="89">
        <v>2.3440229267417564E-2</v>
      </c>
      <c r="G517" s="90">
        <v>2.6087139082888733E-2</v>
      </c>
      <c r="H517" s="90">
        <v>2.8669042163827759E-2</v>
      </c>
      <c r="I517" s="90">
        <v>3.1542118763574475E-2</v>
      </c>
      <c r="J517" s="90">
        <v>3.4817205364124165E-2</v>
      </c>
    </row>
    <row r="518" spans="3:10" x14ac:dyDescent="0.25">
      <c r="C518" s="82">
        <v>5.4846125462109339E-2</v>
      </c>
      <c r="D518" s="89">
        <v>4.9007155946671932E-2</v>
      </c>
      <c r="E518" s="89">
        <v>4.4177241591586799E-2</v>
      </c>
      <c r="F518" s="89">
        <v>4.0393754992350268E-2</v>
      </c>
      <c r="G518" s="90">
        <v>3.7477235118069295E-2</v>
      </c>
      <c r="H518" s="90">
        <v>3.5016298748291652E-2</v>
      </c>
      <c r="I518" s="90">
        <v>3.2964713336299634E-2</v>
      </c>
      <c r="J518" s="90">
        <v>3.1104096473859304E-2</v>
      </c>
    </row>
    <row r="519" spans="3:10" x14ac:dyDescent="0.25">
      <c r="C519" s="82">
        <v>3.4809031151606163E-3</v>
      </c>
      <c r="D519" s="89">
        <v>5.589623729670869E-3</v>
      </c>
      <c r="E519" s="89">
        <v>7.6336967084687643E-3</v>
      </c>
      <c r="F519" s="89">
        <v>9.376513949976361E-3</v>
      </c>
      <c r="G519" s="90">
        <v>1.0740209861210798E-2</v>
      </c>
      <c r="H519" s="90">
        <v>1.1673288441661739E-2</v>
      </c>
      <c r="I519" s="90">
        <v>1.2253275768137683E-2</v>
      </c>
      <c r="J519" s="90">
        <v>1.2502666516202927E-2</v>
      </c>
    </row>
    <row r="520" spans="3:10" x14ac:dyDescent="0.25">
      <c r="C520" s="82">
        <v>1.4016164082784369E-2</v>
      </c>
      <c r="D520" s="89">
        <v>2.0214079971881793E-2</v>
      </c>
      <c r="E520" s="89">
        <v>2.5102339761723321E-2</v>
      </c>
      <c r="F520" s="89">
        <v>2.8596378134624841E-2</v>
      </c>
      <c r="G520" s="90">
        <v>3.1112453253192885E-2</v>
      </c>
      <c r="H520" s="90">
        <v>3.2935247750963154E-2</v>
      </c>
      <c r="I520" s="90">
        <v>3.4494804330331016E-2</v>
      </c>
      <c r="J520" s="90">
        <v>3.5887432101416671E-2</v>
      </c>
    </row>
    <row r="521" spans="3:10" x14ac:dyDescent="0.25">
      <c r="C521" s="82">
        <v>1.4129636916732757E-2</v>
      </c>
      <c r="D521" s="89">
        <v>1.7751148913516143E-2</v>
      </c>
      <c r="E521" s="89">
        <v>2.0314303195498241E-2</v>
      </c>
      <c r="F521" s="89">
        <v>2.1974004135448307E-2</v>
      </c>
      <c r="G521" s="90">
        <v>2.3008690219669562E-2</v>
      </c>
      <c r="H521" s="90">
        <v>2.3541171114969742E-2</v>
      </c>
      <c r="I521" s="90">
        <v>2.3828175239021664E-2</v>
      </c>
      <c r="J521" s="90">
        <v>2.3923721259500423E-2</v>
      </c>
    </row>
    <row r="522" spans="3:10" x14ac:dyDescent="0.25">
      <c r="C522" s="82">
        <v>2.0434008262939011E-2</v>
      </c>
      <c r="D522" s="89">
        <v>2.3994170727884161E-2</v>
      </c>
      <c r="E522" s="89">
        <v>2.6185361703439776E-2</v>
      </c>
      <c r="F522" s="89">
        <v>2.7450731942475919E-2</v>
      </c>
      <c r="G522" s="90">
        <v>2.8204600874700541E-2</v>
      </c>
      <c r="H522" s="90">
        <v>2.8573817439706242E-2</v>
      </c>
      <c r="I522" s="90">
        <v>2.8815058803535777E-2</v>
      </c>
      <c r="J522" s="90">
        <v>2.8934151650318055E-2</v>
      </c>
    </row>
    <row r="523" spans="3:10" x14ac:dyDescent="0.25">
      <c r="C523" s="82">
        <v>4.5207408144064619E-2</v>
      </c>
      <c r="D523" s="89">
        <v>4.5726177339403928E-2</v>
      </c>
      <c r="E523" s="89">
        <v>4.4538923337259388E-2</v>
      </c>
      <c r="F523" s="89">
        <v>4.2766276582116763E-2</v>
      </c>
      <c r="G523" s="90">
        <v>4.098764280936399E-2</v>
      </c>
      <c r="H523" s="90">
        <v>3.9213583012878792E-2</v>
      </c>
      <c r="I523" s="90">
        <v>3.7637540568870725E-2</v>
      </c>
      <c r="J523" s="90">
        <v>3.613087101795634E-2</v>
      </c>
    </row>
    <row r="524" spans="3:10" x14ac:dyDescent="0.25">
      <c r="C524" s="82">
        <v>9.2837487227164939E-3</v>
      </c>
      <c r="D524" s="89">
        <v>1.1813061249764056E-2</v>
      </c>
      <c r="E524" s="89">
        <v>1.387791447234832E-2</v>
      </c>
      <c r="F524" s="89">
        <v>1.5517873452556171E-2</v>
      </c>
      <c r="G524" s="90">
        <v>1.6831917519504816E-2</v>
      </c>
      <c r="H524" s="90">
        <v>1.7819167233154964E-2</v>
      </c>
      <c r="I524" s="90">
        <v>1.8604828363582467E-2</v>
      </c>
      <c r="J524" s="90">
        <v>1.9191619364769277E-2</v>
      </c>
    </row>
    <row r="525" spans="3:10" x14ac:dyDescent="0.25">
      <c r="C525" s="82">
        <v>6.9844048764332459E-3</v>
      </c>
      <c r="D525" s="89">
        <v>1.0706793439544077E-2</v>
      </c>
      <c r="E525" s="89">
        <v>1.4142789274396826E-2</v>
      </c>
      <c r="F525" s="89">
        <v>1.6979108019724017E-2</v>
      </c>
      <c r="G525" s="90">
        <v>1.9193890679617891E-2</v>
      </c>
      <c r="H525" s="90">
        <v>2.0788027389327942E-2</v>
      </c>
      <c r="I525" s="90">
        <v>2.1955942483226267E-2</v>
      </c>
      <c r="J525" s="90">
        <v>2.2753104259299807E-2</v>
      </c>
    </row>
    <row r="526" spans="3:10" x14ac:dyDescent="0.25">
      <c r="C526" s="82">
        <v>2.1087786745322538E-3</v>
      </c>
      <c r="D526" s="89">
        <v>3.3320492624418175E-3</v>
      </c>
      <c r="E526" s="89">
        <v>4.7156945196493404E-3</v>
      </c>
      <c r="F526" s="89">
        <v>6.1932258997793527E-3</v>
      </c>
      <c r="G526" s="90">
        <v>7.729923136812783E-3</v>
      </c>
      <c r="H526" s="90">
        <v>9.2693897026104293E-3</v>
      </c>
      <c r="I526" s="90">
        <v>1.0838780739327262E-2</v>
      </c>
      <c r="J526" s="90">
        <v>1.2424986103641962E-2</v>
      </c>
    </row>
    <row r="527" spans="3:10" x14ac:dyDescent="0.25">
      <c r="C527" s="82">
        <v>2.7780352967374779E-2</v>
      </c>
      <c r="D527" s="89">
        <v>3.0538397857150106E-2</v>
      </c>
      <c r="E527" s="89">
        <v>3.222486600199688E-2</v>
      </c>
      <c r="F527" s="89">
        <v>3.3307537560557203E-2</v>
      </c>
      <c r="G527" s="90">
        <v>3.4104040646399748E-2</v>
      </c>
      <c r="H527" s="90">
        <v>3.4595779309583498E-2</v>
      </c>
      <c r="I527" s="90">
        <v>3.4961238397450085E-2</v>
      </c>
      <c r="J527" s="90">
        <v>3.5110148374021016E-2</v>
      </c>
    </row>
    <row r="528" spans="3:10" x14ac:dyDescent="0.25">
      <c r="C528" s="82">
        <v>9.0989355348345836E-3</v>
      </c>
      <c r="D528" s="89">
        <v>1.3028573499396E-2</v>
      </c>
      <c r="E528" s="89">
        <v>1.6235668430484955E-2</v>
      </c>
      <c r="F528" s="89">
        <v>1.8536660450319611E-2</v>
      </c>
      <c r="G528" s="90">
        <v>2.0042758685109237E-2</v>
      </c>
      <c r="H528" s="90">
        <v>2.0834567309952253E-2</v>
      </c>
      <c r="I528" s="90">
        <v>2.1151094234431064E-2</v>
      </c>
      <c r="J528" s="90">
        <v>2.1068740115057834E-2</v>
      </c>
    </row>
    <row r="529" spans="3:10" x14ac:dyDescent="0.25">
      <c r="C529" s="82">
        <v>1.3913818388784955E-2</v>
      </c>
      <c r="D529" s="89">
        <v>1.79115168219794E-2</v>
      </c>
      <c r="E529" s="89">
        <v>2.1109901245888421E-2</v>
      </c>
      <c r="F529" s="89">
        <v>2.3623767067624247E-2</v>
      </c>
      <c r="G529" s="90">
        <v>2.5696682955749867E-2</v>
      </c>
      <c r="H529" s="90">
        <v>2.7409727060363605E-2</v>
      </c>
      <c r="I529" s="90">
        <v>2.9003937739555744E-2</v>
      </c>
      <c r="J529" s="90">
        <v>3.0491713931504443E-2</v>
      </c>
    </row>
    <row r="530" spans="3:10" x14ac:dyDescent="0.25">
      <c r="C530" s="82">
        <v>5.3348036199061741E-3</v>
      </c>
      <c r="D530" s="89">
        <v>8.8906296619098261E-3</v>
      </c>
      <c r="E530" s="89">
        <v>1.244941345671134E-2</v>
      </c>
      <c r="F530" s="89">
        <v>1.5586886171428263E-2</v>
      </c>
      <c r="G530" s="90">
        <v>1.8168847943802916E-2</v>
      </c>
      <c r="H530" s="90">
        <v>2.0113439698960737E-2</v>
      </c>
      <c r="I530" s="90">
        <v>2.1544934273836802E-2</v>
      </c>
      <c r="J530" s="90">
        <v>2.2470899564582238E-2</v>
      </c>
    </row>
    <row r="531" spans="3:10" x14ac:dyDescent="0.25">
      <c r="C531" s="82">
        <v>2.6120781839073033E-3</v>
      </c>
      <c r="D531" s="89">
        <v>4.8014614355375452E-3</v>
      </c>
      <c r="E531" s="89">
        <v>7.2529949212150465E-3</v>
      </c>
      <c r="F531" s="89">
        <v>9.632964059692585E-3</v>
      </c>
      <c r="G531" s="90">
        <v>1.1776856839465473E-2</v>
      </c>
      <c r="H531" s="90">
        <v>1.3588786972049544E-2</v>
      </c>
      <c r="I531" s="90">
        <v>1.5144553152635536E-2</v>
      </c>
      <c r="J531" s="90">
        <v>1.646342035009931E-2</v>
      </c>
    </row>
    <row r="532" spans="3:10" x14ac:dyDescent="0.25">
      <c r="C532" s="82">
        <v>1.1067421300358503E-2</v>
      </c>
      <c r="D532" s="89">
        <v>1.5188887816560605E-2</v>
      </c>
      <c r="E532" s="89">
        <v>1.8420210502701394E-2</v>
      </c>
      <c r="F532" s="89">
        <v>2.0705111736182318E-2</v>
      </c>
      <c r="G532" s="90">
        <v>2.2240359520453629E-2</v>
      </c>
      <c r="H532" s="90">
        <v>2.3134559201279055E-2</v>
      </c>
      <c r="I532" s="90">
        <v>2.3644319232166519E-2</v>
      </c>
      <c r="J532" s="90">
        <v>2.3832896587990742E-2</v>
      </c>
    </row>
    <row r="533" spans="3:10" x14ac:dyDescent="0.25">
      <c r="C533" s="82">
        <v>6.6054889758506534E-3</v>
      </c>
      <c r="D533" s="89">
        <v>1.0283706925229357E-2</v>
      </c>
      <c r="E533" s="89">
        <v>1.3666336653810503E-2</v>
      </c>
      <c r="F533" s="89">
        <v>1.6424295976181752E-2</v>
      </c>
      <c r="G533" s="90">
        <v>1.8520911188778029E-2</v>
      </c>
      <c r="H533" s="90">
        <v>1.9935169612909268E-2</v>
      </c>
      <c r="I533" s="90">
        <v>2.0827774749865562E-2</v>
      </c>
      <c r="J533" s="90">
        <v>2.1231680465607691E-2</v>
      </c>
    </row>
    <row r="534" spans="3:10" x14ac:dyDescent="0.25">
      <c r="C534" s="82">
        <v>7.8724782056776146E-2</v>
      </c>
      <c r="D534" s="89">
        <v>7.685604431912646E-2</v>
      </c>
      <c r="E534" s="89">
        <v>7.2955331813087387E-2</v>
      </c>
      <c r="F534" s="89">
        <v>6.8908206832149349E-2</v>
      </c>
      <c r="G534" s="90">
        <v>6.551054216656868E-2</v>
      </c>
      <c r="H534" s="90">
        <v>6.25982293782118E-2</v>
      </c>
      <c r="I534" s="90">
        <v>6.0315112022489792E-2</v>
      </c>
      <c r="J534" s="90">
        <v>5.8320692846102716E-2</v>
      </c>
    </row>
    <row r="535" spans="3:10" x14ac:dyDescent="0.25">
      <c r="C535" s="82">
        <v>1.4490783048691025E-3</v>
      </c>
      <c r="D535" s="89">
        <v>2.4768483883396237E-3</v>
      </c>
      <c r="E535" s="89">
        <v>3.6394312945816467E-3</v>
      </c>
      <c r="F535" s="89">
        <v>4.8306740978077481E-3</v>
      </c>
      <c r="G535" s="90">
        <v>5.9921275274650099E-3</v>
      </c>
      <c r="H535" s="90">
        <v>7.0718139205983585E-3</v>
      </c>
      <c r="I535" s="90">
        <v>8.0972086438930585E-3</v>
      </c>
      <c r="J535" s="90">
        <v>9.071693393111549E-3</v>
      </c>
    </row>
    <row r="536" spans="3:10" x14ac:dyDescent="0.25">
      <c r="C536" s="82">
        <v>1.5890527185538187E-2</v>
      </c>
      <c r="D536" s="89">
        <v>1.9077362753933663E-2</v>
      </c>
      <c r="E536" s="89">
        <v>2.1661466783178273E-2</v>
      </c>
      <c r="F536" s="89">
        <v>2.37611994677689E-2</v>
      </c>
      <c r="G536" s="90">
        <v>2.5520709207749195E-2</v>
      </c>
      <c r="H536" s="90">
        <v>2.6913276124300771E-2</v>
      </c>
      <c r="I536" s="90">
        <v>2.8096085125189098E-2</v>
      </c>
      <c r="J536" s="90">
        <v>2.9030678330540096E-2</v>
      </c>
    </row>
    <row r="537" spans="3:10" x14ac:dyDescent="0.25">
      <c r="C537" s="82">
        <v>1.7815270995554681E-2</v>
      </c>
      <c r="D537" s="89">
        <v>2.3941451806694429E-2</v>
      </c>
      <c r="E537" s="89">
        <v>2.8627684488439747E-2</v>
      </c>
      <c r="F537" s="89">
        <v>3.1952108978645477E-2</v>
      </c>
      <c r="G537" s="90">
        <v>3.4311979785761448E-2</v>
      </c>
      <c r="H537" s="90">
        <v>3.5902686647485846E-2</v>
      </c>
      <c r="I537" s="90">
        <v>3.7105073048716485E-2</v>
      </c>
      <c r="J537" s="90">
        <v>3.797403472936358E-2</v>
      </c>
    </row>
    <row r="538" spans="3:10" x14ac:dyDescent="0.25">
      <c r="C538" s="82">
        <v>1.10477805868615E-2</v>
      </c>
      <c r="D538" s="89">
        <v>1.4347399561405093E-2</v>
      </c>
      <c r="E538" s="89">
        <v>1.6936241495051102E-2</v>
      </c>
      <c r="F538" s="89">
        <v>1.8887720671604553E-2</v>
      </c>
      <c r="G538" s="90">
        <v>2.037129369045302E-2</v>
      </c>
      <c r="H538" s="90">
        <v>2.1416625550002972E-2</v>
      </c>
      <c r="I538" s="90">
        <v>2.2179139006330475E-2</v>
      </c>
      <c r="J538" s="90">
        <v>2.2647272740578029E-2</v>
      </c>
    </row>
    <row r="539" spans="3:10" x14ac:dyDescent="0.25">
      <c r="C539" s="82">
        <v>9.2121446376883815E-3</v>
      </c>
      <c r="D539" s="89">
        <v>1.3894946445953208E-2</v>
      </c>
      <c r="E539" s="89">
        <v>1.7991571904592385E-2</v>
      </c>
      <c r="F539" s="89">
        <v>2.1252174227887614E-2</v>
      </c>
      <c r="G539" s="90">
        <v>2.3802287393231363E-2</v>
      </c>
      <c r="H539" s="90">
        <v>2.573058291159375E-2</v>
      </c>
      <c r="I539" s="90">
        <v>2.729906822282737E-2</v>
      </c>
      <c r="J539" s="90">
        <v>2.8555619922785325E-2</v>
      </c>
    </row>
    <row r="540" spans="3:10" x14ac:dyDescent="0.25">
      <c r="C540" s="82">
        <v>1.6977796386343762E-2</v>
      </c>
      <c r="D540" s="89">
        <v>2.0821442563707198E-2</v>
      </c>
      <c r="E540" s="89">
        <v>2.3991738394883683E-2</v>
      </c>
      <c r="F540" s="89">
        <v>2.6657301985539925E-2</v>
      </c>
      <c r="G540" s="90">
        <v>2.9046652505698229E-2</v>
      </c>
      <c r="H540" s="90">
        <v>3.1196714042285138E-2</v>
      </c>
      <c r="I540" s="90">
        <v>3.3343664536239E-2</v>
      </c>
      <c r="J540" s="90">
        <v>3.5482323129059558E-2</v>
      </c>
    </row>
    <row r="541" spans="3:10" x14ac:dyDescent="0.25">
      <c r="C541" s="82">
        <v>1.2674748064446214E-2</v>
      </c>
      <c r="D541" s="89">
        <v>1.6042243006761853E-2</v>
      </c>
      <c r="E541" s="89">
        <v>1.8730251058322385E-2</v>
      </c>
      <c r="F541" s="89">
        <v>2.082199763755398E-2</v>
      </c>
      <c r="G541" s="90">
        <v>2.2493011830741119E-2</v>
      </c>
      <c r="H541" s="90">
        <v>2.3782674812607818E-2</v>
      </c>
      <c r="I541" s="90">
        <v>2.4885675187291453E-2</v>
      </c>
      <c r="J541" s="90">
        <v>2.5814144124008818E-2</v>
      </c>
    </row>
    <row r="542" spans="3:10" x14ac:dyDescent="0.25">
      <c r="C542" s="82">
        <v>4.8005166355869142E-3</v>
      </c>
      <c r="D542" s="89">
        <v>8.9267571727745607E-3</v>
      </c>
      <c r="E542" s="89">
        <v>1.3378052534651743E-2</v>
      </c>
      <c r="F542" s="89">
        <v>1.7502365251999209E-2</v>
      </c>
      <c r="G542" s="90">
        <v>2.108043081454309E-2</v>
      </c>
      <c r="H542" s="90">
        <v>2.404543405395735E-2</v>
      </c>
      <c r="I542" s="90">
        <v>2.6597554310743229E-2</v>
      </c>
      <c r="J542" s="90">
        <v>2.8777292208549951E-2</v>
      </c>
    </row>
    <row r="543" spans="3:10" x14ac:dyDescent="0.25">
      <c r="C543" s="82">
        <v>6.0833693632733048E-2</v>
      </c>
      <c r="D543" s="89">
        <v>5.289927406058504E-2</v>
      </c>
      <c r="E543" s="89">
        <v>4.7338107839792677E-2</v>
      </c>
      <c r="F543" s="89">
        <v>4.3674419537512235E-2</v>
      </c>
      <c r="G543" s="90">
        <v>4.146249812161832E-2</v>
      </c>
      <c r="H543" s="90">
        <v>4.0123358508281887E-2</v>
      </c>
      <c r="I543" s="90">
        <v>3.9522159070289879E-2</v>
      </c>
      <c r="J543" s="90">
        <v>3.932528948277772E-2</v>
      </c>
    </row>
    <row r="544" spans="3:10" x14ac:dyDescent="0.25">
      <c r="C544" s="82">
        <v>7.2436993453925047E-3</v>
      </c>
      <c r="D544" s="89">
        <v>9.1285970616592112E-3</v>
      </c>
      <c r="E544" s="89">
        <v>1.0683823014277888E-2</v>
      </c>
      <c r="F544" s="89">
        <v>1.1958799259737725E-2</v>
      </c>
      <c r="G544" s="90">
        <v>1.3041911601803841E-2</v>
      </c>
      <c r="H544" s="90">
        <v>1.3942652746106244E-2</v>
      </c>
      <c r="I544" s="90">
        <v>1.4768862398133537E-2</v>
      </c>
      <c r="J544" s="90">
        <v>1.5533481109054821E-2</v>
      </c>
    </row>
    <row r="545" spans="3:10" x14ac:dyDescent="0.25">
      <c r="C545" s="82">
        <v>1.6934303998743322E-2</v>
      </c>
      <c r="D545" s="89">
        <v>2.2599651694065491E-2</v>
      </c>
      <c r="E545" s="89">
        <v>2.6951485593523256E-2</v>
      </c>
      <c r="F545" s="89">
        <v>2.9986854056847496E-2</v>
      </c>
      <c r="G545" s="90">
        <v>3.1982384371126341E-2</v>
      </c>
      <c r="H545" s="90">
        <v>3.3050214621376993E-2</v>
      </c>
      <c r="I545" s="90">
        <v>3.3510638071912895E-2</v>
      </c>
      <c r="J545" s="90">
        <v>3.3417233580230354E-2</v>
      </c>
    </row>
    <row r="546" spans="3:10" x14ac:dyDescent="0.25">
      <c r="C546" s="82">
        <v>2.6451371363574991E-2</v>
      </c>
      <c r="D546" s="89">
        <v>2.4585721054239139E-2</v>
      </c>
      <c r="E546" s="89">
        <v>2.3037445494335472E-2</v>
      </c>
      <c r="F546" s="89">
        <v>2.1906866920498442E-2</v>
      </c>
      <c r="G546" s="90">
        <v>2.1173581622100725E-2</v>
      </c>
      <c r="H546" s="90">
        <v>2.0664197161719258E-2</v>
      </c>
      <c r="I546" s="90">
        <v>2.0388846247397417E-2</v>
      </c>
      <c r="J546" s="90">
        <v>2.0238719737941439E-2</v>
      </c>
    </row>
    <row r="547" spans="3:10" x14ac:dyDescent="0.25">
      <c r="C547" s="82">
        <v>4.7281332438753897E-2</v>
      </c>
      <c r="D547" s="89">
        <v>3.9285546798383947E-2</v>
      </c>
      <c r="E547" s="89">
        <v>3.4091810582435128E-2</v>
      </c>
      <c r="F547" s="89">
        <v>3.0805728978044945E-2</v>
      </c>
      <c r="G547" s="90">
        <v>2.8825821086771748E-2</v>
      </c>
      <c r="H547" s="90">
        <v>2.7608790130492025E-2</v>
      </c>
      <c r="I547" s="90">
        <v>2.7004522250252936E-2</v>
      </c>
      <c r="J547" s="90">
        <v>2.6776728330418186E-2</v>
      </c>
    </row>
    <row r="548" spans="3:10" x14ac:dyDescent="0.25">
      <c r="C548" s="82">
        <v>6.164965213659025E-3</v>
      </c>
      <c r="D548" s="89">
        <v>9.3853250854674594E-3</v>
      </c>
      <c r="E548" s="89">
        <v>1.2405416833865453E-2</v>
      </c>
      <c r="F548" s="89">
        <v>1.5028108820899786E-2</v>
      </c>
      <c r="G548" s="90">
        <v>1.7280791763619924E-2</v>
      </c>
      <c r="H548" s="90">
        <v>1.9174066815180961E-2</v>
      </c>
      <c r="I548" s="90">
        <v>2.0868382285248385E-2</v>
      </c>
      <c r="J548" s="90">
        <v>2.2382843893057579E-2</v>
      </c>
    </row>
    <row r="549" spans="3:10" x14ac:dyDescent="0.25">
      <c r="C549" s="82">
        <v>7.6491036538518745E-3</v>
      </c>
      <c r="D549" s="89">
        <v>1.1190295210621544E-2</v>
      </c>
      <c r="E549" s="89">
        <v>1.4236920176479116E-2</v>
      </c>
      <c r="F549" s="89">
        <v>1.6622408724287191E-2</v>
      </c>
      <c r="G549" s="90">
        <v>1.8441246702824939E-2</v>
      </c>
      <c r="H549" s="90">
        <v>1.9756961212369507E-2</v>
      </c>
      <c r="I549" s="90">
        <v>2.0775330602670113E-2</v>
      </c>
      <c r="J549" s="90">
        <v>2.1543451704877776E-2</v>
      </c>
    </row>
    <row r="550" spans="3:10" x14ac:dyDescent="0.25">
      <c r="C550" s="82">
        <v>1.2174870783539321E-2</v>
      </c>
      <c r="D550" s="89">
        <v>1.4234418315900192E-2</v>
      </c>
      <c r="E550" s="89">
        <v>1.5559523867818399E-2</v>
      </c>
      <c r="F550" s="89">
        <v>1.6354919371296822E-2</v>
      </c>
      <c r="G550" s="90">
        <v>1.6806372183445412E-2</v>
      </c>
      <c r="H550" s="90">
        <v>1.6945415973227362E-2</v>
      </c>
      <c r="I550" s="90">
        <v>1.6900924972974476E-2</v>
      </c>
      <c r="J550" s="90">
        <v>1.6671009317845466E-2</v>
      </c>
    </row>
    <row r="551" spans="3:10" x14ac:dyDescent="0.25">
      <c r="C551" s="82">
        <v>4.1091212669458694E-3</v>
      </c>
      <c r="D551" s="89">
        <v>8.1649683608524346E-3</v>
      </c>
      <c r="E551" s="89">
        <v>1.2883111424055418E-2</v>
      </c>
      <c r="F551" s="89">
        <v>1.757125280654338E-2</v>
      </c>
      <c r="G551" s="90">
        <v>2.1926081538134357E-2</v>
      </c>
      <c r="H551" s="90">
        <v>2.5820736020041805E-2</v>
      </c>
      <c r="I551" s="90">
        <v>2.9443032272944508E-2</v>
      </c>
      <c r="J551" s="90">
        <v>3.2837051711292142E-2</v>
      </c>
    </row>
    <row r="552" spans="3:10" x14ac:dyDescent="0.25">
      <c r="C552" s="82">
        <v>3.0984972964703968E-3</v>
      </c>
      <c r="D552" s="89">
        <v>6.0797600463313997E-3</v>
      </c>
      <c r="E552" s="89">
        <v>9.4396035758230936E-3</v>
      </c>
      <c r="F552" s="89">
        <v>1.258161600984539E-2</v>
      </c>
      <c r="G552" s="90">
        <v>1.5197898588443583E-2</v>
      </c>
      <c r="H552" s="90">
        <v>1.7137120325177283E-2</v>
      </c>
      <c r="I552" s="90">
        <v>1.850423202446572E-2</v>
      </c>
      <c r="J552" s="90">
        <v>1.9348577130594912E-2</v>
      </c>
    </row>
    <row r="553" spans="3:10" x14ac:dyDescent="0.25">
      <c r="C553" s="82">
        <v>2.9433407110837956E-3</v>
      </c>
      <c r="D553" s="89">
        <v>6.0713126148944085E-3</v>
      </c>
      <c r="E553" s="89">
        <v>9.9058158611623932E-3</v>
      </c>
      <c r="F553" s="89">
        <v>1.3821854978353715E-2</v>
      </c>
      <c r="G553" s="90">
        <v>1.7389176659495825E-2</v>
      </c>
      <c r="H553" s="90">
        <v>2.0315161742091147E-2</v>
      </c>
      <c r="I553" s="90">
        <v>2.2616026658401983E-2</v>
      </c>
      <c r="J553" s="90">
        <v>2.4269508316826924E-2</v>
      </c>
    </row>
    <row r="554" spans="3:10" x14ac:dyDescent="0.25">
      <c r="C554" s="82">
        <v>5.145398411142357E-3</v>
      </c>
      <c r="D554" s="89">
        <v>8.887001871826325E-3</v>
      </c>
      <c r="E554" s="89">
        <v>1.2762510438497177E-2</v>
      </c>
      <c r="F554" s="89">
        <v>1.6236398749642653E-2</v>
      </c>
      <c r="G554" s="90">
        <v>1.9080515922525645E-2</v>
      </c>
      <c r="H554" s="90">
        <v>2.1160366519371622E-2</v>
      </c>
      <c r="I554" s="90">
        <v>2.2597641468786379E-2</v>
      </c>
      <c r="J554" s="90">
        <v>2.3420533672935909E-2</v>
      </c>
    </row>
    <row r="555" spans="3:10" x14ac:dyDescent="0.25">
      <c r="C555" s="82">
        <v>7.22776548093836E-3</v>
      </c>
      <c r="D555" s="89">
        <v>1.1204373900319656E-2</v>
      </c>
      <c r="E555" s="89">
        <v>1.47924838037626E-2</v>
      </c>
      <c r="F555" s="89">
        <v>1.7610236352738954E-2</v>
      </c>
      <c r="G555" s="90">
        <v>1.9623294524474883E-2</v>
      </c>
      <c r="H555" s="90">
        <v>2.08411906942212E-2</v>
      </c>
      <c r="I555" s="90">
        <v>2.1476060996798899E-2</v>
      </c>
      <c r="J555" s="90">
        <v>2.1602486096826638E-2</v>
      </c>
    </row>
    <row r="556" spans="3:10" x14ac:dyDescent="0.25">
      <c r="C556" s="82">
        <v>1.5675004583332083E-2</v>
      </c>
      <c r="D556" s="89">
        <v>2.0699715759840892E-2</v>
      </c>
      <c r="E556" s="89">
        <v>2.476548816212043E-2</v>
      </c>
      <c r="F556" s="89">
        <v>2.7853192679282823E-2</v>
      </c>
      <c r="G556" s="90">
        <v>3.0137080864586975E-2</v>
      </c>
      <c r="H556" s="90">
        <v>3.1639024994518754E-2</v>
      </c>
      <c r="I556" s="90">
        <v>3.2603242638223055E-2</v>
      </c>
      <c r="J556" s="90">
        <v>3.3045013937244988E-2</v>
      </c>
    </row>
    <row r="557" spans="3:10" x14ac:dyDescent="0.25">
      <c r="C557" s="82">
        <v>6.1210105403729518E-3</v>
      </c>
      <c r="D557" s="89">
        <v>8.7973144558485539E-3</v>
      </c>
      <c r="E557" s="89">
        <v>1.1154774854851631E-2</v>
      </c>
      <c r="F557" s="89">
        <v>1.3114678723150711E-2</v>
      </c>
      <c r="G557" s="90">
        <v>1.4756926070378405E-2</v>
      </c>
      <c r="H557" s="90">
        <v>1.6114215123534767E-2</v>
      </c>
      <c r="I557" s="90">
        <v>1.7330169168576184E-2</v>
      </c>
      <c r="J557" s="90">
        <v>1.8424618773444392E-2</v>
      </c>
    </row>
    <row r="558" spans="3:10" x14ac:dyDescent="0.25">
      <c r="C558" s="82">
        <v>1.3543005877426994E-2</v>
      </c>
      <c r="D558" s="89">
        <v>1.9399823116002354E-2</v>
      </c>
      <c r="E558" s="89">
        <v>2.4768266228508182E-2</v>
      </c>
      <c r="F558" s="89">
        <v>2.942939483444415E-2</v>
      </c>
      <c r="G558" s="90">
        <v>3.3448210107203724E-2</v>
      </c>
      <c r="H558" s="90">
        <v>3.6768419304125124E-2</v>
      </c>
      <c r="I558" s="90">
        <v>3.9586934457978291E-2</v>
      </c>
      <c r="J558" s="90">
        <v>4.1817612649584085E-2</v>
      </c>
    </row>
    <row r="559" spans="3:10" x14ac:dyDescent="0.25">
      <c r="C559" s="82">
        <v>4.8665386738598838E-3</v>
      </c>
      <c r="D559" s="89">
        <v>7.5692235782190117E-3</v>
      </c>
      <c r="E559" s="89">
        <v>1.0213373598694795E-2</v>
      </c>
      <c r="F559" s="89">
        <v>1.2581042369863651E-2</v>
      </c>
      <c r="G559" s="90">
        <v>1.4628197596588075E-2</v>
      </c>
      <c r="H559" s="90">
        <v>1.6310164173012766E-2</v>
      </c>
      <c r="I559" s="90">
        <v>1.7730792188576983E-2</v>
      </c>
      <c r="J559" s="90">
        <v>1.8893889616131178E-2</v>
      </c>
    </row>
    <row r="560" spans="3:10" x14ac:dyDescent="0.25">
      <c r="C560" s="82">
        <v>1.3643246224084166E-3</v>
      </c>
      <c r="D560" s="89">
        <v>2.7835872147612202E-3</v>
      </c>
      <c r="E560" s="89">
        <v>4.5330926812065225E-3</v>
      </c>
      <c r="F560" s="89">
        <v>6.3462884727656359E-3</v>
      </c>
      <c r="G560" s="90">
        <v>8.0349762551080936E-3</v>
      </c>
      <c r="H560" s="90">
        <v>9.46744871849531E-3</v>
      </c>
      <c r="I560" s="90">
        <v>1.0656752237649269E-2</v>
      </c>
      <c r="J560" s="90">
        <v>1.1604313436370816E-2</v>
      </c>
    </row>
    <row r="561" spans="3:10" x14ac:dyDescent="0.25">
      <c r="C561" s="82">
        <v>4.6844831508141551E-3</v>
      </c>
      <c r="D561" s="89">
        <v>8.03524278693038E-3</v>
      </c>
      <c r="E561" s="89">
        <v>1.1640285389071511E-2</v>
      </c>
      <c r="F561" s="89">
        <v>1.5086983763000923E-2</v>
      </c>
      <c r="G561" s="90">
        <v>1.8167452499527986E-2</v>
      </c>
      <c r="H561" s="90">
        <v>2.0703155859671127E-2</v>
      </c>
      <c r="I561" s="90">
        <v>2.2731626249021475E-2</v>
      </c>
      <c r="J561" s="90">
        <v>2.418979617024546E-2</v>
      </c>
    </row>
    <row r="562" spans="3:10" x14ac:dyDescent="0.25">
      <c r="C562" s="82">
        <v>9.6662567858521002E-3</v>
      </c>
      <c r="D562" s="89">
        <v>1.2328863885839382E-2</v>
      </c>
      <c r="E562" s="89">
        <v>1.4411776851148798E-2</v>
      </c>
      <c r="F562" s="89">
        <v>1.6011314715344963E-2</v>
      </c>
      <c r="G562" s="90">
        <v>1.7305314961295212E-2</v>
      </c>
      <c r="H562" s="90">
        <v>1.8358596920387462E-2</v>
      </c>
      <c r="I562" s="90">
        <v>1.934381184970041E-2</v>
      </c>
      <c r="J562" s="90">
        <v>2.0283325012448762E-2</v>
      </c>
    </row>
    <row r="563" spans="3:10" x14ac:dyDescent="0.25">
      <c r="C563" s="82">
        <v>2.4405214988582218E-2</v>
      </c>
      <c r="D563" s="89">
        <v>2.8009601143368756E-2</v>
      </c>
      <c r="E563" s="89">
        <v>3.0783302077284452E-2</v>
      </c>
      <c r="F563" s="89">
        <v>3.3175159501486265E-2</v>
      </c>
      <c r="G563" s="90">
        <v>3.556354122412738E-2</v>
      </c>
      <c r="H563" s="90">
        <v>3.8014695525416052E-2</v>
      </c>
      <c r="I563" s="90">
        <v>4.0805684277766416E-2</v>
      </c>
      <c r="J563" s="90">
        <v>4.390419950117639E-2</v>
      </c>
    </row>
    <row r="564" spans="3:10" x14ac:dyDescent="0.25">
      <c r="C564" s="82">
        <v>4.5331489821829251E-3</v>
      </c>
      <c r="D564" s="89">
        <v>7.6607091680235785E-3</v>
      </c>
      <c r="E564" s="89">
        <v>1.077978436574175E-2</v>
      </c>
      <c r="F564" s="89">
        <v>1.3540015775280124E-2</v>
      </c>
      <c r="G564" s="90">
        <v>1.5886777062456999E-2</v>
      </c>
      <c r="H564" s="90">
        <v>1.7817789221895666E-2</v>
      </c>
      <c r="I564" s="90">
        <v>1.9495463387205401E-2</v>
      </c>
      <c r="J564" s="90">
        <v>2.0955031055304101E-2</v>
      </c>
    </row>
    <row r="565" spans="3:10" x14ac:dyDescent="0.25">
      <c r="C565" s="82">
        <v>1.9448415815640958E-3</v>
      </c>
      <c r="D565" s="89">
        <v>3.4212007141189256E-3</v>
      </c>
      <c r="E565" s="89">
        <v>5.1044313600752313E-3</v>
      </c>
      <c r="F565" s="89">
        <v>6.8073345588339782E-3</v>
      </c>
      <c r="G565" s="90">
        <v>8.4143051409700832E-3</v>
      </c>
      <c r="H565" s="90">
        <v>9.8292153904280151E-3</v>
      </c>
      <c r="I565" s="90">
        <v>1.107433956701173E-2</v>
      </c>
      <c r="J565" s="90">
        <v>1.2140090646986111E-2</v>
      </c>
    </row>
    <row r="566" spans="3:10" x14ac:dyDescent="0.25">
      <c r="C566" s="82">
        <v>4.6677460148903107E-3</v>
      </c>
      <c r="D566" s="89">
        <v>8.8106832309952296E-3</v>
      </c>
      <c r="E566" s="89">
        <v>1.3273285493535621E-2</v>
      </c>
      <c r="F566" s="89">
        <v>1.7344368145880217E-2</v>
      </c>
      <c r="G566" s="90">
        <v>2.0773487563525886E-2</v>
      </c>
      <c r="H566" s="90">
        <v>2.3488546427384537E-2</v>
      </c>
      <c r="I566" s="90">
        <v>2.5693312475924657E-2</v>
      </c>
      <c r="J566" s="90">
        <v>2.7440808643265729E-2</v>
      </c>
    </row>
    <row r="567" spans="3:10" x14ac:dyDescent="0.25">
      <c r="C567" s="82">
        <v>1.3658006682364075E-3</v>
      </c>
      <c r="D567" s="89">
        <v>2.5748182471690777E-3</v>
      </c>
      <c r="E567" s="89">
        <v>3.9850813099673024E-3</v>
      </c>
      <c r="F567" s="89">
        <v>5.4079554153501803E-3</v>
      </c>
      <c r="G567" s="90">
        <v>6.7290835404571012E-3</v>
      </c>
      <c r="H567" s="90">
        <v>7.8679751891226838E-3</v>
      </c>
      <c r="I567" s="90">
        <v>8.8488842957279417E-3</v>
      </c>
      <c r="J567" s="90">
        <v>9.6745743568681236E-3</v>
      </c>
    </row>
    <row r="568" spans="3:10" x14ac:dyDescent="0.25">
      <c r="C568" s="82">
        <v>4.2967434458131481E-3</v>
      </c>
      <c r="D568" s="89">
        <v>7.0809803505078863E-3</v>
      </c>
      <c r="E568" s="89">
        <v>9.9238701352933317E-3</v>
      </c>
      <c r="F568" s="89">
        <v>1.2530800867529675E-2</v>
      </c>
      <c r="G568" s="90">
        <v>1.4825711136381359E-2</v>
      </c>
      <c r="H568" s="90">
        <v>1.677578903441232E-2</v>
      </c>
      <c r="I568" s="90">
        <v>1.8521406420653024E-2</v>
      </c>
      <c r="J568" s="90">
        <v>2.0103681189243678E-2</v>
      </c>
    </row>
    <row r="569" spans="3:10" x14ac:dyDescent="0.25">
      <c r="C569" s="82">
        <v>8.0493229070199845E-3</v>
      </c>
      <c r="D569" s="89">
        <v>1.0163448682106224E-2</v>
      </c>
      <c r="E569" s="89">
        <v>1.1887116166809911E-2</v>
      </c>
      <c r="F569" s="89">
        <v>1.3248491449809739E-2</v>
      </c>
      <c r="G569" s="90">
        <v>1.4329053440938702E-2</v>
      </c>
      <c r="H569" s="90">
        <v>1.5132140084512261E-2</v>
      </c>
      <c r="I569" s="90">
        <v>1.5773650019801345E-2</v>
      </c>
      <c r="J569" s="90">
        <v>1.6267342400486717E-2</v>
      </c>
    </row>
    <row r="570" spans="3:10" x14ac:dyDescent="0.25">
      <c r="C570" s="82">
        <v>4.152360280139971E-3</v>
      </c>
      <c r="D570" s="89">
        <v>7.4571526073211681E-3</v>
      </c>
      <c r="E570" s="89">
        <v>1.0928293638140206E-2</v>
      </c>
      <c r="F570" s="89">
        <v>1.4081563722553748E-2</v>
      </c>
      <c r="G570" s="90">
        <v>1.6757097260023675E-2</v>
      </c>
      <c r="H570" s="90">
        <v>1.8893522781822422E-2</v>
      </c>
      <c r="I570" s="90">
        <v>2.0636755594392542E-2</v>
      </c>
      <c r="J570" s="90">
        <v>2.2017419217901898E-2</v>
      </c>
    </row>
    <row r="571" spans="3:10" x14ac:dyDescent="0.25">
      <c r="C571" s="82">
        <v>1.8857064021533625E-3</v>
      </c>
      <c r="D571" s="89">
        <v>3.7104369266912E-3</v>
      </c>
      <c r="E571" s="89">
        <v>5.8673390740852363E-3</v>
      </c>
      <c r="F571" s="89">
        <v>8.0319556593554976E-3</v>
      </c>
      <c r="G571" s="90">
        <v>1.0006169947253091E-2</v>
      </c>
      <c r="H571" s="90">
        <v>1.1658550680412379E-2</v>
      </c>
      <c r="I571" s="90">
        <v>1.3018379267106981E-2</v>
      </c>
      <c r="J571" s="90">
        <v>1.4080761813628904E-2</v>
      </c>
    </row>
    <row r="572" spans="3:10" x14ac:dyDescent="0.25">
      <c r="C572" s="82">
        <v>2.0172493517905082E-3</v>
      </c>
      <c r="D572" s="89">
        <v>4.0205470650047379E-3</v>
      </c>
      <c r="E572" s="89">
        <v>6.4346395863703184E-3</v>
      </c>
      <c r="F572" s="89">
        <v>8.8957521107484762E-3</v>
      </c>
      <c r="G572" s="90">
        <v>1.1172395972554433E-2</v>
      </c>
      <c r="H572" s="90">
        <v>1.3118118549989087E-2</v>
      </c>
      <c r="I572" s="90">
        <v>1.478032186622587E-2</v>
      </c>
      <c r="J572" s="90">
        <v>1.6175627955068179E-2</v>
      </c>
    </row>
    <row r="573" spans="3:10" x14ac:dyDescent="0.25">
      <c r="C573" s="82">
        <v>5.8798274158890409E-3</v>
      </c>
      <c r="D573" s="89">
        <v>8.2850495242095049E-3</v>
      </c>
      <c r="E573" s="89">
        <v>1.0455190680373285E-2</v>
      </c>
      <c r="F573" s="89">
        <v>1.2307103605670206E-2</v>
      </c>
      <c r="G573" s="90">
        <v>1.3876152466313602E-2</v>
      </c>
      <c r="H573" s="90">
        <v>1.5156413647733197E-2</v>
      </c>
      <c r="I573" s="90">
        <v>1.6260251014963003E-2</v>
      </c>
      <c r="J573" s="90">
        <v>1.7196039098409489E-2</v>
      </c>
    </row>
    <row r="574" spans="3:10" x14ac:dyDescent="0.25">
      <c r="C574" s="82">
        <v>1.6719048255303945E-2</v>
      </c>
      <c r="D574" s="89">
        <v>1.9511945259311696E-2</v>
      </c>
      <c r="E574" s="89">
        <v>2.1384276736739226E-2</v>
      </c>
      <c r="F574" s="89">
        <v>2.259771597419661E-2</v>
      </c>
      <c r="G574" s="90">
        <v>2.3403413311435022E-2</v>
      </c>
      <c r="H574" s="90">
        <v>2.3851643550039835E-2</v>
      </c>
      <c r="I574" s="90">
        <v>2.413108775100431E-2</v>
      </c>
      <c r="J574" s="90">
        <v>2.4240444782961109E-2</v>
      </c>
    </row>
    <row r="575" spans="3:10" x14ac:dyDescent="0.25">
      <c r="C575" s="82">
        <v>1.0703670123201838E-2</v>
      </c>
      <c r="D575" s="89">
        <v>1.5423409631105924E-2</v>
      </c>
      <c r="E575" s="89">
        <v>1.9183643365915513E-2</v>
      </c>
      <c r="F575" s="89">
        <v>2.1849684201880673E-2</v>
      </c>
      <c r="G575" s="90">
        <v>2.3657088264215479E-2</v>
      </c>
      <c r="H575" s="90">
        <v>2.4762404426730854E-2</v>
      </c>
      <c r="I575" s="90">
        <v>2.5456741959198552E-2</v>
      </c>
      <c r="J575" s="90">
        <v>2.5798443766214329E-2</v>
      </c>
    </row>
    <row r="576" spans="3:10" x14ac:dyDescent="0.25">
      <c r="C576" s="82">
        <v>8.8666631172702702E-3</v>
      </c>
      <c r="D576" s="89">
        <v>1.3438981946141518E-2</v>
      </c>
      <c r="E576" s="89">
        <v>1.7494212339140818E-2</v>
      </c>
      <c r="F576" s="89">
        <v>2.0674461890700532E-2</v>
      </c>
      <c r="G576" s="90">
        <v>2.2982637326984318E-2</v>
      </c>
      <c r="H576" s="90">
        <v>2.4428583832371741E-2</v>
      </c>
      <c r="I576" s="90">
        <v>2.5237498560216901E-2</v>
      </c>
      <c r="J576" s="90">
        <v>2.5469802653273203E-2</v>
      </c>
    </row>
    <row r="577" spans="3:10" x14ac:dyDescent="0.25">
      <c r="C577" s="82">
        <v>3.1748200876211621E-3</v>
      </c>
      <c r="D577" s="89">
        <v>6.1033149262293904E-3</v>
      </c>
      <c r="E577" s="89">
        <v>9.5857441370562849E-3</v>
      </c>
      <c r="F577" s="89">
        <v>1.3126345280228624E-2</v>
      </c>
      <c r="G577" s="90">
        <v>1.6397589105102955E-2</v>
      </c>
      <c r="H577" s="90">
        <v>1.9168566153484327E-2</v>
      </c>
      <c r="I577" s="90">
        <v>2.1477740555564579E-2</v>
      </c>
      <c r="J577" s="90">
        <v>2.3313455275959304E-2</v>
      </c>
    </row>
    <row r="578" spans="3:10" x14ac:dyDescent="0.25">
      <c r="C578" s="82">
        <v>2.0251807033958482E-3</v>
      </c>
      <c r="D578" s="89">
        <v>4.6983671495703224E-3</v>
      </c>
      <c r="E578" s="89">
        <v>8.2725887793185082E-3</v>
      </c>
      <c r="F578" s="89">
        <v>1.2124626630157858E-2</v>
      </c>
      <c r="G578" s="90">
        <v>1.5759478030128189E-2</v>
      </c>
      <c r="H578" s="90">
        <v>1.8849439425768791E-2</v>
      </c>
      <c r="I578" s="90">
        <v>2.1400786328276678E-2</v>
      </c>
      <c r="J578" s="90">
        <v>2.3414207516830689E-2</v>
      </c>
    </row>
    <row r="579" spans="3:10" x14ac:dyDescent="0.25">
      <c r="C579" s="82">
        <v>5.8131385047092308E-3</v>
      </c>
      <c r="D579" s="89">
        <v>7.9957031100062192E-3</v>
      </c>
      <c r="E579" s="89">
        <v>9.9758374751530744E-3</v>
      </c>
      <c r="F579" s="89">
        <v>1.1690436285401243E-2</v>
      </c>
      <c r="G579" s="90">
        <v>1.3164283662986886E-2</v>
      </c>
      <c r="H579" s="90">
        <v>1.4376606919043234E-2</v>
      </c>
      <c r="I579" s="90">
        <v>1.5422394547188271E-2</v>
      </c>
      <c r="J579" s="90">
        <v>1.6304538825662903E-2</v>
      </c>
    </row>
    <row r="580" spans="3:10" x14ac:dyDescent="0.25">
      <c r="C580" s="82">
        <v>3.6399763861487133E-2</v>
      </c>
      <c r="D580" s="89">
        <v>4.081972071904362E-2</v>
      </c>
      <c r="E580" s="89">
        <v>4.341772310880971E-2</v>
      </c>
      <c r="F580" s="89">
        <v>4.4992924449134761E-2</v>
      </c>
      <c r="G580" s="90">
        <v>4.6131886951604063E-2</v>
      </c>
      <c r="H580" s="90">
        <v>4.6915563918969894E-2</v>
      </c>
      <c r="I580" s="90">
        <v>4.7647666566291873E-2</v>
      </c>
      <c r="J580" s="90">
        <v>4.8237546546760678E-2</v>
      </c>
    </row>
    <row r="581" spans="3:10" x14ac:dyDescent="0.25">
      <c r="C581" s="82">
        <v>6.4665178166811443E-3</v>
      </c>
      <c r="D581" s="89">
        <v>9.8441179005699757E-3</v>
      </c>
      <c r="E581" s="89">
        <v>1.2912551501719575E-2</v>
      </c>
      <c r="F581" s="89">
        <v>1.5387898062325241E-2</v>
      </c>
      <c r="G581" s="90">
        <v>1.7248817164786562E-2</v>
      </c>
      <c r="H581" s="90">
        <v>1.8492314129790511E-2</v>
      </c>
      <c r="I581" s="90">
        <v>1.9290470379749333E-2</v>
      </c>
      <c r="J581" s="90">
        <v>1.9696481622635792E-2</v>
      </c>
    </row>
    <row r="582" spans="3:10" x14ac:dyDescent="0.25">
      <c r="C582" s="82">
        <v>9.4987313060772415E-3</v>
      </c>
      <c r="D582" s="89">
        <v>1.5208647944023958E-2</v>
      </c>
      <c r="E582" s="89">
        <v>2.1088077871133953E-2</v>
      </c>
      <c r="F582" s="89">
        <v>2.6597089136563685E-2</v>
      </c>
      <c r="G582" s="90">
        <v>3.1550268527307232E-2</v>
      </c>
      <c r="H582" s="90">
        <v>3.5793090373395252E-2</v>
      </c>
      <c r="I582" s="90">
        <v>3.9522086610098574E-2</v>
      </c>
      <c r="J582" s="90">
        <v>4.2723915403864832E-2</v>
      </c>
    </row>
    <row r="583" spans="3:10" x14ac:dyDescent="0.25">
      <c r="C583" s="82">
        <v>4.4574842243118327E-2</v>
      </c>
      <c r="D583" s="89">
        <v>4.6077080724203329E-2</v>
      </c>
      <c r="E583" s="89">
        <v>4.5847417702736065E-2</v>
      </c>
      <c r="F583" s="89">
        <v>4.4972246941757561E-2</v>
      </c>
      <c r="G583" s="90">
        <v>4.407748976878615E-2</v>
      </c>
      <c r="H583" s="90">
        <v>4.3226173210117506E-2</v>
      </c>
      <c r="I583" s="90">
        <v>4.268627381717726E-2</v>
      </c>
      <c r="J583" s="90">
        <v>4.2364850669602792E-2</v>
      </c>
    </row>
    <row r="584" spans="3:10" x14ac:dyDescent="0.25">
      <c r="C584" s="82">
        <v>2.5603414438959079E-2</v>
      </c>
      <c r="D584" s="89">
        <v>3.0539784998045275E-2</v>
      </c>
      <c r="E584" s="89">
        <v>3.4002357784414246E-2</v>
      </c>
      <c r="F584" s="89">
        <v>3.6381426509765134E-2</v>
      </c>
      <c r="G584" s="90">
        <v>3.8075209959674935E-2</v>
      </c>
      <c r="H584" s="90">
        <v>3.9151485864720607E-2</v>
      </c>
      <c r="I584" s="90">
        <v>3.9890491116777851E-2</v>
      </c>
      <c r="J584" s="90">
        <v>4.0250351082984678E-2</v>
      </c>
    </row>
    <row r="585" spans="3:10" x14ac:dyDescent="0.25">
      <c r="C585" s="82">
        <v>1.1625461636654994E-2</v>
      </c>
      <c r="D585" s="89">
        <v>1.3557062450136674E-2</v>
      </c>
      <c r="E585" s="89">
        <v>1.4471153995657899E-2</v>
      </c>
      <c r="F585" s="89">
        <v>1.47069963957858E-2</v>
      </c>
      <c r="G585" s="90">
        <v>1.457057846281797E-2</v>
      </c>
      <c r="H585" s="90">
        <v>1.4181368576862981E-2</v>
      </c>
      <c r="I585" s="90">
        <v>1.3700557219275437E-2</v>
      </c>
      <c r="J585" s="90">
        <v>1.3151562939928457E-2</v>
      </c>
    </row>
    <row r="586" spans="3:10" x14ac:dyDescent="0.25">
      <c r="C586" s="82">
        <v>9.3342134802808594E-3</v>
      </c>
      <c r="D586" s="89">
        <v>1.0733780301392571E-2</v>
      </c>
      <c r="E586" s="89">
        <v>1.1672342000890639E-2</v>
      </c>
      <c r="F586" s="89">
        <v>1.2342837731250804E-2</v>
      </c>
      <c r="G586" s="90">
        <v>1.2896400990282324E-2</v>
      </c>
      <c r="H586" s="90">
        <v>1.335424817949701E-2</v>
      </c>
      <c r="I586" s="90">
        <v>1.3807753268643443E-2</v>
      </c>
      <c r="J586" s="90">
        <v>1.4243413754084082E-2</v>
      </c>
    </row>
    <row r="587" spans="3:10" x14ac:dyDescent="0.25">
      <c r="C587" s="82">
        <v>1.8225523433118399E-2</v>
      </c>
      <c r="D587" s="89">
        <v>2.5235095062443032E-2</v>
      </c>
      <c r="E587" s="89">
        <v>3.1130858837979222E-2</v>
      </c>
      <c r="F587" s="89">
        <v>3.5834620150092908E-2</v>
      </c>
      <c r="G587" s="90">
        <v>3.9636707418788282E-2</v>
      </c>
      <c r="H587" s="90">
        <v>4.2642499100748223E-2</v>
      </c>
      <c r="I587" s="90">
        <v>4.5203355266939027E-2</v>
      </c>
      <c r="J587" s="90">
        <v>4.7291100579651454E-2</v>
      </c>
    </row>
    <row r="588" spans="3:10" x14ac:dyDescent="0.25">
      <c r="C588" s="82">
        <v>1.9631378662014476E-3</v>
      </c>
      <c r="D588" s="89">
        <v>3.5166115714064384E-3</v>
      </c>
      <c r="E588" s="89">
        <v>5.2517874344434794E-3</v>
      </c>
      <c r="F588" s="89">
        <v>6.9547595322584531E-3</v>
      </c>
      <c r="G588" s="90">
        <v>8.5203131182968843E-3</v>
      </c>
      <c r="H588" s="90">
        <v>9.8844222497160746E-3</v>
      </c>
      <c r="I588" s="90">
        <v>1.1107929299185058E-2</v>
      </c>
      <c r="J588" s="90">
        <v>1.2216069758771996E-2</v>
      </c>
    </row>
    <row r="589" spans="3:10" x14ac:dyDescent="0.25">
      <c r="C589" s="82">
        <v>1.9129319079623048E-3</v>
      </c>
      <c r="D589" s="89">
        <v>3.1218516562083157E-3</v>
      </c>
      <c r="E589" s="89">
        <v>4.4064352783140014E-3</v>
      </c>
      <c r="F589" s="89">
        <v>5.6327571645966431E-3</v>
      </c>
      <c r="G589" s="90">
        <v>6.7322526314443007E-3</v>
      </c>
      <c r="H589" s="90">
        <v>7.6507263277396393E-3</v>
      </c>
      <c r="I589" s="90">
        <v>8.4267811402264428E-3</v>
      </c>
      <c r="J589" s="90">
        <v>9.0744786845994348E-3</v>
      </c>
    </row>
    <row r="590" spans="3:10" x14ac:dyDescent="0.25">
      <c r="C590" s="82">
        <v>6.2521360355462269E-2</v>
      </c>
      <c r="D590" s="89">
        <v>5.3570120423330723E-2</v>
      </c>
      <c r="E590" s="89">
        <v>4.7106187206135727E-2</v>
      </c>
      <c r="F590" s="89">
        <v>4.2723245753837819E-2</v>
      </c>
      <c r="G590" s="90">
        <v>3.9921549572273875E-2</v>
      </c>
      <c r="H590" s="90">
        <v>3.8065163771402379E-2</v>
      </c>
      <c r="I590" s="90">
        <v>3.697290849654615E-2</v>
      </c>
      <c r="J590" s="90">
        <v>3.631038379087826E-2</v>
      </c>
    </row>
    <row r="591" spans="3:10" x14ac:dyDescent="0.25">
      <c r="C591" s="82">
        <v>1.0302606266707289E-2</v>
      </c>
      <c r="D591" s="89">
        <v>1.2743976909848508E-2</v>
      </c>
      <c r="E591" s="89">
        <v>1.4607681673579724E-2</v>
      </c>
      <c r="F591" s="89">
        <v>1.59934994060477E-2</v>
      </c>
      <c r="G591" s="90">
        <v>1.7055425774518362E-2</v>
      </c>
      <c r="H591" s="90">
        <v>1.7835942681982752E-2</v>
      </c>
      <c r="I591" s="90">
        <v>1.8493258766920762E-2</v>
      </c>
      <c r="J591" s="90">
        <v>1.9049093234488983E-2</v>
      </c>
    </row>
    <row r="592" spans="3:10" x14ac:dyDescent="0.25">
      <c r="C592" s="82">
        <v>1.8886212290051786E-3</v>
      </c>
      <c r="D592" s="89">
        <v>3.3087767157395538E-3</v>
      </c>
      <c r="E592" s="89">
        <v>4.8860640081003891E-3</v>
      </c>
      <c r="F592" s="89">
        <v>6.4516229245657856E-3</v>
      </c>
      <c r="G592" s="90">
        <v>7.9359691705999935E-3</v>
      </c>
      <c r="H592" s="90">
        <v>9.301166199878157E-3</v>
      </c>
      <c r="I592" s="90">
        <v>1.0618768530243424E-2</v>
      </c>
      <c r="J592" s="90">
        <v>1.1920536717241869E-2</v>
      </c>
    </row>
    <row r="593" spans="3:10" x14ac:dyDescent="0.25">
      <c r="C593" s="82">
        <v>1.742535974851574E-2</v>
      </c>
      <c r="D593" s="89">
        <v>2.19693947227345E-2</v>
      </c>
      <c r="E593" s="89">
        <v>2.5109561924804239E-2</v>
      </c>
      <c r="F593" s="89">
        <v>2.7156212719238845E-2</v>
      </c>
      <c r="G593" s="90">
        <v>2.8538693324151345E-2</v>
      </c>
      <c r="H593" s="90">
        <v>2.9432905420714525E-2</v>
      </c>
      <c r="I593" s="90">
        <v>3.0136408760614342E-2</v>
      </c>
      <c r="J593" s="90">
        <v>3.0670994269827542E-2</v>
      </c>
    </row>
    <row r="594" spans="3:10" x14ac:dyDescent="0.25">
      <c r="C594" s="82">
        <v>1.5118287217580479E-2</v>
      </c>
      <c r="D594" s="89">
        <v>2.2211721865612242E-2</v>
      </c>
      <c r="E594" s="89">
        <v>2.8040303671838733E-2</v>
      </c>
      <c r="F594" s="89">
        <v>3.2183773499703888E-2</v>
      </c>
      <c r="G594" s="90">
        <v>3.4806270135079261E-2</v>
      </c>
      <c r="H594" s="90">
        <v>3.6033160902845897E-2</v>
      </c>
      <c r="I594" s="90">
        <v>3.6254300884599404E-2</v>
      </c>
      <c r="J594" s="90">
        <v>3.5572042204114036E-2</v>
      </c>
    </row>
    <row r="595" spans="3:10" x14ac:dyDescent="0.25">
      <c r="C595" s="82">
        <v>6.230892684084709E-3</v>
      </c>
      <c r="D595" s="89">
        <v>9.527546493692465E-3</v>
      </c>
      <c r="E595" s="89">
        <v>1.2620930330453035E-2</v>
      </c>
      <c r="F595" s="89">
        <v>1.5216350669136146E-2</v>
      </c>
      <c r="G595" s="90">
        <v>1.7257708359603802E-2</v>
      </c>
      <c r="H595" s="90">
        <v>1.8712292140247569E-2</v>
      </c>
      <c r="I595" s="90">
        <v>1.9735376339469996E-2</v>
      </c>
      <c r="J595" s="90">
        <v>2.0371784524953428E-2</v>
      </c>
    </row>
    <row r="596" spans="3:10" x14ac:dyDescent="0.25">
      <c r="C596" s="82">
        <v>7.28525777641683E-3</v>
      </c>
      <c r="D596" s="89">
        <v>1.1063308995879794E-2</v>
      </c>
      <c r="E596" s="89">
        <v>1.4680530027574147E-2</v>
      </c>
      <c r="F596" s="89">
        <v>1.7802149938439076E-2</v>
      </c>
      <c r="G596" s="90">
        <v>2.0314677222321786E-2</v>
      </c>
      <c r="H596" s="90">
        <v>2.2106400477115012E-2</v>
      </c>
      <c r="I596" s="90">
        <v>2.3289856997020419E-2</v>
      </c>
      <c r="J596" s="90">
        <v>2.386647414484909E-2</v>
      </c>
    </row>
    <row r="597" spans="3:10" x14ac:dyDescent="0.25">
      <c r="C597" s="82">
        <v>2.7155475590679721E-3</v>
      </c>
      <c r="D597" s="89">
        <v>4.3966758809541664E-3</v>
      </c>
      <c r="E597" s="89">
        <v>6.1983276619549769E-3</v>
      </c>
      <c r="F597" s="89">
        <v>7.9419254511353069E-3</v>
      </c>
      <c r="G597" s="90">
        <v>9.5300676046020279E-3</v>
      </c>
      <c r="H597" s="90">
        <v>1.0877860293360757E-2</v>
      </c>
      <c r="I597" s="90">
        <v>1.2026534471411143E-2</v>
      </c>
      <c r="J597" s="90">
        <v>1.2977957807690906E-2</v>
      </c>
    </row>
    <row r="598" spans="3:10" x14ac:dyDescent="0.25">
      <c r="C598" s="82">
        <v>9.7723702241986898E-3</v>
      </c>
      <c r="D598" s="89">
        <v>1.4899378059534129E-2</v>
      </c>
      <c r="E598" s="89">
        <v>1.9292422502091542E-2</v>
      </c>
      <c r="F598" s="89">
        <v>2.2605479889421357E-2</v>
      </c>
      <c r="G598" s="90">
        <v>2.4953457823250688E-2</v>
      </c>
      <c r="H598" s="90">
        <v>2.6434726605470533E-2</v>
      </c>
      <c r="I598" s="90">
        <v>2.7323585753066267E-2</v>
      </c>
      <c r="J598" s="90">
        <v>2.7661293947222332E-2</v>
      </c>
    </row>
    <row r="599" spans="3:10" x14ac:dyDescent="0.25">
      <c r="C599" s="82">
        <v>2.2932497986025238E-3</v>
      </c>
      <c r="D599" s="89">
        <v>3.6462254747671352E-3</v>
      </c>
      <c r="E599" s="89">
        <v>4.9945810955091107E-3</v>
      </c>
      <c r="F599" s="89">
        <v>6.208461723283383E-3</v>
      </c>
      <c r="G599" s="90">
        <v>7.2561962358207322E-3</v>
      </c>
      <c r="H599" s="90">
        <v>8.1233244028111138E-3</v>
      </c>
      <c r="I599" s="90">
        <v>8.8831963761394593E-3</v>
      </c>
      <c r="J599" s="90">
        <v>9.5680925479809074E-3</v>
      </c>
    </row>
    <row r="600" spans="3:10" x14ac:dyDescent="0.25">
      <c r="C600" s="82">
        <v>1.0607976699115951E-2</v>
      </c>
      <c r="D600" s="89">
        <v>1.5150215663806796E-2</v>
      </c>
      <c r="E600" s="89">
        <v>1.8692596104598367E-2</v>
      </c>
      <c r="F600" s="89">
        <v>2.1138671685989402E-2</v>
      </c>
      <c r="G600" s="90">
        <v>2.2740949071555449E-2</v>
      </c>
      <c r="H600" s="90">
        <v>2.3665569336418956E-2</v>
      </c>
      <c r="I600" s="90">
        <v>2.4205534007477294E-2</v>
      </c>
      <c r="J600" s="90">
        <v>2.4435150628618996E-2</v>
      </c>
    </row>
    <row r="601" spans="3:10" x14ac:dyDescent="0.25">
      <c r="C601" s="82">
        <v>2.4227473949928673E-2</v>
      </c>
      <c r="D601" s="89">
        <v>2.8198527350676086E-2</v>
      </c>
      <c r="E601" s="89">
        <v>3.0722542901498295E-2</v>
      </c>
      <c r="F601" s="89">
        <v>3.2263401165699916E-2</v>
      </c>
      <c r="G601" s="90">
        <v>3.3239565568359712E-2</v>
      </c>
      <c r="H601" s="90">
        <v>3.3749982973663134E-2</v>
      </c>
      <c r="I601" s="90">
        <v>3.406748289863018E-2</v>
      </c>
      <c r="J601" s="90">
        <v>3.4183662811905532E-2</v>
      </c>
    </row>
    <row r="602" spans="3:10" x14ac:dyDescent="0.25">
      <c r="C602" s="82">
        <v>1.5993832119296236E-2</v>
      </c>
      <c r="D602" s="89">
        <v>1.8422027547263551E-2</v>
      </c>
      <c r="E602" s="89">
        <v>1.9780896104289746E-2</v>
      </c>
      <c r="F602" s="89">
        <v>2.0413406722287149E-2</v>
      </c>
      <c r="G602" s="90">
        <v>2.0615130001447445E-2</v>
      </c>
      <c r="H602" s="90">
        <v>2.0464828471916118E-2</v>
      </c>
      <c r="I602" s="90">
        <v>2.014030055802464E-2</v>
      </c>
      <c r="J602" s="90">
        <v>1.9646332229393486E-2</v>
      </c>
    </row>
    <row r="603" spans="3:10" x14ac:dyDescent="0.25">
      <c r="C603" s="82">
        <v>2.7651310332053839E-3</v>
      </c>
      <c r="D603" s="89">
        <v>4.8634991404901927E-3</v>
      </c>
      <c r="E603" s="89">
        <v>7.1505769906524512E-3</v>
      </c>
      <c r="F603" s="89">
        <v>9.3702305232560724E-3</v>
      </c>
      <c r="G603" s="90">
        <v>1.1433535258882908E-2</v>
      </c>
      <c r="H603" s="90">
        <v>1.3302681455496719E-2</v>
      </c>
      <c r="I603" s="90">
        <v>1.5092143030160297E-2</v>
      </c>
      <c r="J603" s="90">
        <v>1.6852393168774883E-2</v>
      </c>
    </row>
    <row r="604" spans="3:10" x14ac:dyDescent="0.25">
      <c r="C604" s="82">
        <v>6.5416137569634138E-3</v>
      </c>
      <c r="D604" s="89">
        <v>8.8385062668085001E-3</v>
      </c>
      <c r="E604" s="89">
        <v>1.0785590772013373E-2</v>
      </c>
      <c r="F604" s="89">
        <v>1.2298317720037399E-2</v>
      </c>
      <c r="G604" s="90">
        <v>1.3393914295265433E-2</v>
      </c>
      <c r="H604" s="90">
        <v>1.4053491115183754E-2</v>
      </c>
      <c r="I604" s="90">
        <v>1.4386821908826885E-2</v>
      </c>
      <c r="J604" s="90">
        <v>1.4423704937329413E-2</v>
      </c>
    </row>
    <row r="605" spans="3:10" x14ac:dyDescent="0.25">
      <c r="C605" s="82">
        <v>3.8429774862649745E-3</v>
      </c>
      <c r="D605" s="89">
        <v>7.0684540804475298E-3</v>
      </c>
      <c r="E605" s="89">
        <v>1.0668094163302475E-2</v>
      </c>
      <c r="F605" s="89">
        <v>1.4109677152823808E-2</v>
      </c>
      <c r="G605" s="90">
        <v>1.7094584224091429E-2</v>
      </c>
      <c r="H605" s="90">
        <v>1.9427569150115193E-2</v>
      </c>
      <c r="I605" s="90">
        <v>2.1176634298121912E-2</v>
      </c>
      <c r="J605" s="90">
        <v>2.234894611916417E-2</v>
      </c>
    </row>
    <row r="606" spans="3:10" x14ac:dyDescent="0.25">
      <c r="C606" s="82">
        <v>5.2299008060904185E-2</v>
      </c>
      <c r="D606" s="89">
        <v>5.1422760112916105E-2</v>
      </c>
      <c r="E606" s="89">
        <v>4.9106713824898181E-2</v>
      </c>
      <c r="F606" s="89">
        <v>4.6588806832923844E-2</v>
      </c>
      <c r="G606" s="90">
        <v>4.4408424760863756E-2</v>
      </c>
      <c r="H606" s="90">
        <v>4.2468138674928838E-2</v>
      </c>
      <c r="I606" s="90">
        <v>4.0883762121891862E-2</v>
      </c>
      <c r="J606" s="90">
        <v>3.9445717104147737E-2</v>
      </c>
    </row>
    <row r="607" spans="3:10" x14ac:dyDescent="0.25">
      <c r="C607" s="82">
        <v>5.2331970159832973E-3</v>
      </c>
      <c r="D607" s="89">
        <v>8.1494008549948486E-3</v>
      </c>
      <c r="E607" s="89">
        <v>1.1081820214587465E-2</v>
      </c>
      <c r="F607" s="89">
        <v>1.3767970131652011E-2</v>
      </c>
      <c r="G607" s="90">
        <v>1.6104994332104057E-2</v>
      </c>
      <c r="H607" s="90">
        <v>1.7989610546521474E-2</v>
      </c>
      <c r="I607" s="90">
        <v>1.9496399187184345E-2</v>
      </c>
      <c r="J607" s="90">
        <v>2.0606206880652737E-2</v>
      </c>
    </row>
    <row r="608" spans="3:10" x14ac:dyDescent="0.25">
      <c r="C608" s="82">
        <v>2.4806021988428878E-2</v>
      </c>
      <c r="D608" s="89">
        <v>2.9206887624300071E-2</v>
      </c>
      <c r="E608" s="89">
        <v>3.1395117572640241E-2</v>
      </c>
      <c r="F608" s="89">
        <v>3.2232815975254812E-2</v>
      </c>
      <c r="G608" s="90">
        <v>3.2482185632561701E-2</v>
      </c>
      <c r="H608" s="90">
        <v>3.2439996458789921E-2</v>
      </c>
      <c r="I608" s="90">
        <v>3.2454997920995751E-2</v>
      </c>
      <c r="J608" s="90">
        <v>3.2535599895663118E-2</v>
      </c>
    </row>
    <row r="609" spans="3:10" x14ac:dyDescent="0.25">
      <c r="C609" s="82">
        <v>5.0630610928845358E-3</v>
      </c>
      <c r="D609" s="89">
        <v>9.1517182359078224E-3</v>
      </c>
      <c r="E609" s="89">
        <v>1.3730590954823877E-2</v>
      </c>
      <c r="F609" s="89">
        <v>1.8204520150664052E-2</v>
      </c>
      <c r="G609" s="90">
        <v>2.2279050659150472E-2</v>
      </c>
      <c r="H609" s="90">
        <v>2.578206444919046E-2</v>
      </c>
      <c r="I609" s="90">
        <v>2.8863376670427543E-2</v>
      </c>
      <c r="J609" s="90">
        <v>3.155723213484312E-2</v>
      </c>
    </row>
    <row r="610" spans="3:10" x14ac:dyDescent="0.25">
      <c r="C610" s="82">
        <v>4.3907446925898944E-2</v>
      </c>
      <c r="D610" s="89">
        <v>4.6767281877031823E-2</v>
      </c>
      <c r="E610" s="89">
        <v>4.7848866643200566E-2</v>
      </c>
      <c r="F610" s="89">
        <v>4.8071622642822755E-2</v>
      </c>
      <c r="G610" s="90">
        <v>4.7993406170955155E-2</v>
      </c>
      <c r="H610" s="90">
        <v>4.761643280377495E-2</v>
      </c>
      <c r="I610" s="90">
        <v>4.7187586677590154E-2</v>
      </c>
      <c r="J610" s="90">
        <v>4.6573032229477222E-2</v>
      </c>
    </row>
    <row r="611" spans="3:10" x14ac:dyDescent="0.25">
      <c r="C611" s="82">
        <v>1.2511723940716936E-2</v>
      </c>
      <c r="D611" s="89">
        <v>1.5399158901149143E-2</v>
      </c>
      <c r="E611" s="89">
        <v>1.7828148903961984E-2</v>
      </c>
      <c r="F611" s="89">
        <v>1.9873518185912702E-2</v>
      </c>
      <c r="G611" s="90">
        <v>2.1643342041971363E-2</v>
      </c>
      <c r="H611" s="90">
        <v>2.3106886893830097E-2</v>
      </c>
      <c r="I611" s="90">
        <v>2.4394808349924389E-2</v>
      </c>
      <c r="J611" s="90">
        <v>2.5477427606710609E-2</v>
      </c>
    </row>
    <row r="612" spans="3:10" x14ac:dyDescent="0.25">
      <c r="C612" s="82">
        <v>9.8115665425153485E-4</v>
      </c>
      <c r="D612" s="89">
        <v>2.4976639466263999E-3</v>
      </c>
      <c r="E612" s="89">
        <v>4.7447381994140409E-3</v>
      </c>
      <c r="F612" s="89">
        <v>7.4005176239151224E-3</v>
      </c>
      <c r="G612" s="90">
        <v>1.0117836781473231E-2</v>
      </c>
      <c r="H612" s="90">
        <v>1.2598980374695909E-2</v>
      </c>
      <c r="I612" s="90">
        <v>1.4754290461556348E-2</v>
      </c>
      <c r="J612" s="90">
        <v>1.6506856259907519E-2</v>
      </c>
    </row>
    <row r="613" spans="3:10" x14ac:dyDescent="0.25">
      <c r="C613" s="82">
        <v>7.7411213988047541E-3</v>
      </c>
      <c r="D613" s="89">
        <v>1.1440910723179166E-2</v>
      </c>
      <c r="E613" s="89">
        <v>1.466788760577962E-2</v>
      </c>
      <c r="F613" s="89">
        <v>1.7174777584548731E-2</v>
      </c>
      <c r="G613" s="90">
        <v>1.8992152713417851E-2</v>
      </c>
      <c r="H613" s="90">
        <v>2.0147399065198766E-2</v>
      </c>
      <c r="I613" s="90">
        <v>2.0843814246282483E-2</v>
      </c>
      <c r="J613" s="90">
        <v>2.1147061861002923E-2</v>
      </c>
    </row>
    <row r="614" spans="3:10" x14ac:dyDescent="0.25">
      <c r="C614" s="82">
        <v>2.969187350213565E-3</v>
      </c>
      <c r="D614" s="89">
        <v>4.9960844709661155E-3</v>
      </c>
      <c r="E614" s="89">
        <v>7.0207403943455295E-3</v>
      </c>
      <c r="F614" s="89">
        <v>8.7587148039055714E-3</v>
      </c>
      <c r="G614" s="90">
        <v>1.0116558425316127E-2</v>
      </c>
      <c r="H614" s="90">
        <v>1.1068889413110988E-2</v>
      </c>
      <c r="I614" s="90">
        <v>1.1731420222756427E-2</v>
      </c>
      <c r="J614" s="90">
        <v>1.2164991857793815E-2</v>
      </c>
    </row>
    <row r="615" spans="3:10" x14ac:dyDescent="0.25">
      <c r="C615" s="82">
        <v>2.7698687530611055E-2</v>
      </c>
      <c r="D615" s="89">
        <v>3.0656040830435917E-2</v>
      </c>
      <c r="E615" s="89">
        <v>3.1849490183142121E-2</v>
      </c>
      <c r="F615" s="89">
        <v>3.2080453199726834E-2</v>
      </c>
      <c r="G615" s="90">
        <v>3.1901646228274218E-2</v>
      </c>
      <c r="H615" s="90">
        <v>3.1429481130525946E-2</v>
      </c>
      <c r="I615" s="90">
        <v>3.0891408047064382E-2</v>
      </c>
      <c r="J615" s="90">
        <v>3.0236456766102912E-2</v>
      </c>
    </row>
    <row r="616" spans="3:10" x14ac:dyDescent="0.25">
      <c r="C616" s="82">
        <v>9.7181298325712748E-3</v>
      </c>
      <c r="D616" s="89">
        <v>1.3044388179788608E-2</v>
      </c>
      <c r="E616" s="89">
        <v>1.594167330776939E-2</v>
      </c>
      <c r="F616" s="89">
        <v>1.82733950197306E-2</v>
      </c>
      <c r="G616" s="90">
        <v>2.0052903145474237E-2</v>
      </c>
      <c r="H616" s="90">
        <v>2.1251515641113817E-2</v>
      </c>
      <c r="I616" s="90">
        <v>2.2038427898888723E-2</v>
      </c>
      <c r="J616" s="90">
        <v>2.2455482254259179E-2</v>
      </c>
    </row>
    <row r="617" spans="3:10" x14ac:dyDescent="0.25">
      <c r="C617" s="82">
        <v>2.000436424630208E-2</v>
      </c>
      <c r="D617" s="89">
        <v>2.131390974298401E-2</v>
      </c>
      <c r="E617" s="89">
        <v>2.1647327804231165E-2</v>
      </c>
      <c r="F617" s="89">
        <v>2.156639630410153E-2</v>
      </c>
      <c r="G617" s="90">
        <v>2.1408570667128805E-2</v>
      </c>
      <c r="H617" s="90">
        <v>2.121303478093953E-2</v>
      </c>
      <c r="I617" s="90">
        <v>2.1100099984995079E-2</v>
      </c>
      <c r="J617" s="90">
        <v>2.1006391246074271E-2</v>
      </c>
    </row>
    <row r="618" spans="3:10" x14ac:dyDescent="0.25">
      <c r="C618" s="82">
        <v>4.8273164589262549E-2</v>
      </c>
      <c r="D618" s="89">
        <v>4.2768118860002105E-2</v>
      </c>
      <c r="E618" s="89">
        <v>3.8556546798417704E-2</v>
      </c>
      <c r="F618" s="89">
        <v>3.5566235865250463E-2</v>
      </c>
      <c r="G618" s="90">
        <v>3.3559876716073203E-2</v>
      </c>
      <c r="H618" s="90">
        <v>3.2108214224619971E-2</v>
      </c>
      <c r="I618" s="90">
        <v>3.1112577009799997E-2</v>
      </c>
      <c r="J618" s="90">
        <v>3.0314500027439358E-2</v>
      </c>
    </row>
    <row r="619" spans="3:10" x14ac:dyDescent="0.25">
      <c r="C619" s="82">
        <v>2.0705234797236925E-2</v>
      </c>
      <c r="D619" s="89">
        <v>2.8025990963977308E-2</v>
      </c>
      <c r="E619" s="89">
        <v>3.3804497021040526E-2</v>
      </c>
      <c r="F619" s="89">
        <v>3.805600332775539E-2</v>
      </c>
      <c r="G619" s="90">
        <v>4.1160723749408955E-2</v>
      </c>
      <c r="H619" s="90">
        <v>4.3265682749044257E-2</v>
      </c>
      <c r="I619" s="90">
        <v>4.4752168751252069E-2</v>
      </c>
      <c r="J619" s="90">
        <v>4.5619263800054904E-2</v>
      </c>
    </row>
    <row r="620" spans="3:10" x14ac:dyDescent="0.25">
      <c r="C620" s="82">
        <v>3.2071554913120732E-3</v>
      </c>
      <c r="D620" s="89">
        <v>6.2829965638502537E-3</v>
      </c>
      <c r="E620" s="89">
        <v>9.7967564880467248E-3</v>
      </c>
      <c r="F620" s="89">
        <v>1.3164183979953684E-2</v>
      </c>
      <c r="G620" s="90">
        <v>1.6089695059610182E-2</v>
      </c>
      <c r="H620" s="90">
        <v>1.8433111999998562E-2</v>
      </c>
      <c r="I620" s="90">
        <v>2.0315275602605397E-2</v>
      </c>
      <c r="J620" s="90">
        <v>2.1780733053113541E-2</v>
      </c>
    </row>
    <row r="621" spans="3:10" x14ac:dyDescent="0.25">
      <c r="C621" s="82">
        <v>5.9399634467291315E-3</v>
      </c>
      <c r="D621" s="89">
        <v>9.3066855022405793E-3</v>
      </c>
      <c r="E621" s="89">
        <v>1.2602192266013917E-2</v>
      </c>
      <c r="F621" s="89">
        <v>1.5479344916581393E-2</v>
      </c>
      <c r="G621" s="90">
        <v>1.7819248700143224E-2</v>
      </c>
      <c r="H621" s="90">
        <v>1.9538460134830158E-2</v>
      </c>
      <c r="I621" s="90">
        <v>2.0767660833911142E-2</v>
      </c>
      <c r="J621" s="90">
        <v>2.1540387026577935E-2</v>
      </c>
    </row>
    <row r="622" spans="3:10" x14ac:dyDescent="0.25">
      <c r="C622" s="82">
        <v>7.2163435634902294E-3</v>
      </c>
      <c r="D622" s="89">
        <v>1.1434228918354765E-2</v>
      </c>
      <c r="E622" s="89">
        <v>1.5251009979774218E-2</v>
      </c>
      <c r="F622" s="89">
        <v>1.8218078981990782E-2</v>
      </c>
      <c r="G622" s="90">
        <v>2.0303658108159029E-2</v>
      </c>
      <c r="H622" s="90">
        <v>2.1549453919317039E-2</v>
      </c>
      <c r="I622" s="90">
        <v>2.2207587187798996E-2</v>
      </c>
      <c r="J622" s="90">
        <v>2.237618720301018E-2</v>
      </c>
    </row>
    <row r="623" spans="3:10" x14ac:dyDescent="0.25">
      <c r="C623" s="82">
        <v>4.3918248149962633E-2</v>
      </c>
      <c r="D623" s="89">
        <v>4.5183081410891321E-2</v>
      </c>
      <c r="E623" s="89">
        <v>4.483740993610013E-2</v>
      </c>
      <c r="F623" s="89">
        <v>4.3829910838588941E-2</v>
      </c>
      <c r="G623" s="90">
        <v>4.2680662765192251E-2</v>
      </c>
      <c r="H623" s="90">
        <v>4.1381178287689793E-2</v>
      </c>
      <c r="I623" s="90">
        <v>4.0139717038276991E-2</v>
      </c>
      <c r="J623" s="90">
        <v>3.8839368643075807E-2</v>
      </c>
    </row>
    <row r="624" spans="3:10" x14ac:dyDescent="0.25">
      <c r="C624" s="82">
        <v>1.5470226595479801E-2</v>
      </c>
      <c r="D624" s="89">
        <v>1.8325120114928813E-2</v>
      </c>
      <c r="E624" s="89">
        <v>2.0137633900215352E-2</v>
      </c>
      <c r="F624" s="89">
        <v>2.1150797322833304E-2</v>
      </c>
      <c r="G624" s="90">
        <v>2.162993045836005E-2</v>
      </c>
      <c r="H624" s="90">
        <v>2.1660263787747401E-2</v>
      </c>
      <c r="I624" s="90">
        <v>2.1453192830888982E-2</v>
      </c>
      <c r="J624" s="90">
        <v>2.1044589826149658E-2</v>
      </c>
    </row>
    <row r="625" spans="3:10" x14ac:dyDescent="0.25">
      <c r="C625" s="82">
        <v>2.0750281977650952E-2</v>
      </c>
      <c r="D625" s="89">
        <v>2.2198254079012523E-2</v>
      </c>
      <c r="E625" s="89">
        <v>2.2873854386565272E-2</v>
      </c>
      <c r="F625" s="89">
        <v>2.3184739702280008E-2</v>
      </c>
      <c r="G625" s="90">
        <v>2.3392954824803306E-2</v>
      </c>
      <c r="H625" s="90">
        <v>2.350840191407012E-2</v>
      </c>
      <c r="I625" s="90">
        <v>2.3666806583301003E-2</v>
      </c>
      <c r="J625" s="90">
        <v>2.38152087933407E-2</v>
      </c>
    </row>
    <row r="626" spans="3:10" x14ac:dyDescent="0.25">
      <c r="C626" s="82">
        <v>2.8484275976589753E-2</v>
      </c>
      <c r="D626" s="89">
        <v>3.2421990664531865E-2</v>
      </c>
      <c r="E626" s="89">
        <v>3.4773677640540186E-2</v>
      </c>
      <c r="F626" s="89">
        <v>3.6161664365049501E-2</v>
      </c>
      <c r="G626" s="90">
        <v>3.7087409146104193E-2</v>
      </c>
      <c r="H626" s="90">
        <v>3.7661211381640941E-2</v>
      </c>
      <c r="I626" s="90">
        <v>3.8171481205016171E-2</v>
      </c>
      <c r="J626" s="90">
        <v>3.8583028704277836E-2</v>
      </c>
    </row>
    <row r="627" spans="3:10" x14ac:dyDescent="0.25">
      <c r="C627" s="82">
        <v>2.407267319645091E-2</v>
      </c>
      <c r="D627" s="89">
        <v>2.8611562981856103E-2</v>
      </c>
      <c r="E627" s="89">
        <v>3.1922446201945488E-2</v>
      </c>
      <c r="F627" s="89">
        <v>3.4448827860212139E-2</v>
      </c>
      <c r="G627" s="90">
        <v>3.6620324425604735E-2</v>
      </c>
      <c r="H627" s="90">
        <v>3.853241475743608E-2</v>
      </c>
      <c r="I627" s="90">
        <v>4.0466870085298125E-2</v>
      </c>
      <c r="J627" s="90">
        <v>4.2366285379433814E-2</v>
      </c>
    </row>
    <row r="628" spans="3:10" x14ac:dyDescent="0.25">
      <c r="C628" s="82">
        <v>1.0102885423085531E-2</v>
      </c>
      <c r="D628" s="89">
        <v>1.4953255388367268E-2</v>
      </c>
      <c r="E628" s="89">
        <v>1.9046202330093815E-2</v>
      </c>
      <c r="F628" s="89">
        <v>2.210747734552879E-2</v>
      </c>
      <c r="G628" s="90">
        <v>2.4249853241749594E-2</v>
      </c>
      <c r="H628" s="90">
        <v>2.5554664991954325E-2</v>
      </c>
      <c r="I628" s="90">
        <v>2.6287739304896751E-2</v>
      </c>
      <c r="J628" s="90">
        <v>2.6509125937926356E-2</v>
      </c>
    </row>
    <row r="629" spans="3:10" x14ac:dyDescent="0.25">
      <c r="C629" s="82">
        <v>4.3348437119054969E-3</v>
      </c>
      <c r="D629" s="89">
        <v>7.4636019321107335E-3</v>
      </c>
      <c r="E629" s="89">
        <v>1.0766567303158739E-2</v>
      </c>
      <c r="F629" s="89">
        <v>1.3858738643025318E-2</v>
      </c>
      <c r="G629" s="90">
        <v>1.6612287680004167E-2</v>
      </c>
      <c r="H629" s="90">
        <v>1.8968141398044095E-2</v>
      </c>
      <c r="I629" s="90">
        <v>2.1073328578095799E-2</v>
      </c>
      <c r="J629" s="90">
        <v>2.2966534779427256E-2</v>
      </c>
    </row>
    <row r="630" spans="3:10" x14ac:dyDescent="0.25">
      <c r="C630" s="82">
        <v>4.0165058962570756E-2</v>
      </c>
      <c r="D630" s="89">
        <v>4.1829242155401312E-2</v>
      </c>
      <c r="E630" s="89">
        <v>4.2381076794584041E-2</v>
      </c>
      <c r="F630" s="89">
        <v>4.2503423853658226E-2</v>
      </c>
      <c r="G630" s="90">
        <v>4.2545628909559992E-2</v>
      </c>
      <c r="H630" s="90">
        <v>4.2397770942327238E-2</v>
      </c>
      <c r="I630" s="90">
        <v>4.2202439578532709E-2</v>
      </c>
      <c r="J630" s="90">
        <v>4.1792677598642011E-2</v>
      </c>
    </row>
    <row r="631" spans="3:10" x14ac:dyDescent="0.25">
      <c r="C631" s="82">
        <v>2.1987870228248958E-3</v>
      </c>
      <c r="D631" s="89">
        <v>4.3959682761258697E-3</v>
      </c>
      <c r="E631" s="89">
        <v>6.9738198222615184E-3</v>
      </c>
      <c r="F631" s="89">
        <v>9.5111686324914797E-3</v>
      </c>
      <c r="G631" s="90">
        <v>1.1774856008097873E-2</v>
      </c>
      <c r="H631" s="90">
        <v>1.3642044070598883E-2</v>
      </c>
      <c r="I631" s="90">
        <v>1.5190012252827312E-2</v>
      </c>
      <c r="J631" s="90">
        <v>1.6452050196478142E-2</v>
      </c>
    </row>
    <row r="632" spans="3:10" x14ac:dyDescent="0.25">
      <c r="C632" s="82">
        <v>6.5332310569405899E-3</v>
      </c>
      <c r="D632" s="89">
        <v>1.1283940400358161E-2</v>
      </c>
      <c r="E632" s="89">
        <v>1.6017843002283812E-2</v>
      </c>
      <c r="F632" s="89">
        <v>2.0072615310077879E-2</v>
      </c>
      <c r="G632" s="90">
        <v>2.3264565345728655E-2</v>
      </c>
      <c r="H632" s="90">
        <v>2.5533985835692274E-2</v>
      </c>
      <c r="I632" s="90">
        <v>2.7092496952297866E-2</v>
      </c>
      <c r="J632" s="90">
        <v>2.7989724438632395E-2</v>
      </c>
    </row>
    <row r="633" spans="3:10" x14ac:dyDescent="0.25">
      <c r="C633" s="82">
        <v>1.7442151984692746E-3</v>
      </c>
      <c r="D633" s="89">
        <v>3.7017540065401597E-3</v>
      </c>
      <c r="E633" s="89">
        <v>6.185103679869069E-3</v>
      </c>
      <c r="F633" s="89">
        <v>8.8368418078250011E-3</v>
      </c>
      <c r="G633" s="90">
        <v>1.1416407501772261E-2</v>
      </c>
      <c r="H633" s="90">
        <v>1.3761670359194886E-2</v>
      </c>
      <c r="I633" s="90">
        <v>1.5902118512062809E-2</v>
      </c>
      <c r="J633" s="90">
        <v>1.7828740878922517E-2</v>
      </c>
    </row>
    <row r="634" spans="3:10" x14ac:dyDescent="0.25">
      <c r="C634" s="82">
        <v>3.4438494152847434E-3</v>
      </c>
      <c r="D634" s="89">
        <v>6.0212542086554438E-3</v>
      </c>
      <c r="E634" s="89">
        <v>8.8510972571466898E-3</v>
      </c>
      <c r="F634" s="89">
        <v>1.1621197384239126E-2</v>
      </c>
      <c r="G634" s="90">
        <v>1.4206030899222741E-2</v>
      </c>
      <c r="H634" s="90">
        <v>1.6534170790352392E-2</v>
      </c>
      <c r="I634" s="90">
        <v>1.872119254045072E-2</v>
      </c>
      <c r="J634" s="90">
        <v>2.080157898210596E-2</v>
      </c>
    </row>
    <row r="635" spans="3:10" x14ac:dyDescent="0.25">
      <c r="C635" s="82">
        <v>1.8333227799119548E-3</v>
      </c>
      <c r="D635" s="89">
        <v>3.5323701035200488E-3</v>
      </c>
      <c r="E635" s="89">
        <v>5.4432198229837333E-3</v>
      </c>
      <c r="F635" s="89">
        <v>7.2474452843326745E-3</v>
      </c>
      <c r="G635" s="90">
        <v>8.7805598675759506E-3</v>
      </c>
      <c r="H635" s="90">
        <v>9.9579567652937975E-3</v>
      </c>
      <c r="I635" s="90">
        <v>1.0839835048938125E-2</v>
      </c>
      <c r="J635" s="90">
        <v>1.1454431623773751E-2</v>
      </c>
    </row>
    <row r="636" spans="3:10" x14ac:dyDescent="0.25">
      <c r="C636" s="82">
        <v>1.5161524506940504E-2</v>
      </c>
      <c r="D636" s="89">
        <v>2.1217007482593135E-2</v>
      </c>
      <c r="E636" s="89">
        <v>2.6571390776555705E-2</v>
      </c>
      <c r="F636" s="89">
        <v>3.0927313362309403E-2</v>
      </c>
      <c r="G636" s="90">
        <v>3.4297306534488516E-2</v>
      </c>
      <c r="H636" s="90">
        <v>3.6614318978962064E-2</v>
      </c>
      <c r="I636" s="90">
        <v>3.8119130946853881E-2</v>
      </c>
      <c r="J636" s="90">
        <v>3.8809246000796778E-2</v>
      </c>
    </row>
    <row r="637" spans="3:10" x14ac:dyDescent="0.25">
      <c r="C637" s="82">
        <v>7.6509642797897796E-3</v>
      </c>
      <c r="D637" s="89">
        <v>1.2524230379408955E-2</v>
      </c>
      <c r="E637" s="89">
        <v>1.7166634199925826E-2</v>
      </c>
      <c r="F637" s="89">
        <v>2.1027314552907735E-2</v>
      </c>
      <c r="G637" s="90">
        <v>2.4029358647061943E-2</v>
      </c>
      <c r="H637" s="90">
        <v>2.6186177003878708E-2</v>
      </c>
      <c r="I637" s="90">
        <v>2.7764482117348211E-2</v>
      </c>
      <c r="J637" s="90">
        <v>2.8845169270288344E-2</v>
      </c>
    </row>
    <row r="638" spans="3:10" x14ac:dyDescent="0.25">
      <c r="C638" s="82">
        <v>6.943380620638079E-3</v>
      </c>
      <c r="D638" s="89">
        <v>1.0271377331560342E-2</v>
      </c>
      <c r="E638" s="89">
        <v>1.3235992261188351E-2</v>
      </c>
      <c r="F638" s="89">
        <v>1.5685748657637912E-2</v>
      </c>
      <c r="G638" s="90">
        <v>1.7710663265842436E-2</v>
      </c>
      <c r="H638" s="90">
        <v>1.9373090340635637E-2</v>
      </c>
      <c r="I638" s="90">
        <v>2.0875860270124402E-2</v>
      </c>
      <c r="J638" s="90">
        <v>2.2268626290760773E-2</v>
      </c>
    </row>
    <row r="639" spans="3:10" x14ac:dyDescent="0.25">
      <c r="C639" s="82">
        <v>1.2440841665956704E-2</v>
      </c>
      <c r="D639" s="89">
        <v>1.5637312808021112E-2</v>
      </c>
      <c r="E639" s="89">
        <v>1.7909821859806704E-2</v>
      </c>
      <c r="F639" s="89">
        <v>1.9386849705849751E-2</v>
      </c>
      <c r="G639" s="90">
        <v>2.0288906577554399E-2</v>
      </c>
      <c r="H639" s="90">
        <v>2.0692461787647956E-2</v>
      </c>
      <c r="I639" s="90">
        <v>2.0795704658787249E-2</v>
      </c>
      <c r="J639" s="90">
        <v>2.0629126581959131E-2</v>
      </c>
    </row>
    <row r="640" spans="3:10" x14ac:dyDescent="0.25">
      <c r="C640" s="82">
        <v>5.8036384807260951E-3</v>
      </c>
      <c r="D640" s="89">
        <v>9.444629539110563E-3</v>
      </c>
      <c r="E640" s="89">
        <v>1.2986867666977353E-2</v>
      </c>
      <c r="F640" s="89">
        <v>1.5998331565065336E-2</v>
      </c>
      <c r="G640" s="90">
        <v>1.8375081401954978E-2</v>
      </c>
      <c r="H640" s="90">
        <v>2.0098104250114077E-2</v>
      </c>
      <c r="I640" s="90">
        <v>2.1373884951811386E-2</v>
      </c>
      <c r="J640" s="90">
        <v>2.2292020837876188E-2</v>
      </c>
    </row>
    <row r="641" spans="3:10" x14ac:dyDescent="0.25">
      <c r="C641" s="82">
        <v>3.6456909401227592E-3</v>
      </c>
      <c r="D641" s="89">
        <v>5.7625233291527305E-3</v>
      </c>
      <c r="E641" s="89">
        <v>8.0210140338503825E-3</v>
      </c>
      <c r="F641" s="89">
        <v>1.0249298640471452E-2</v>
      </c>
      <c r="G641" s="90">
        <v>1.2369644195795912E-2</v>
      </c>
      <c r="H641" s="90">
        <v>1.429637618508057E-2</v>
      </c>
      <c r="I641" s="90">
        <v>1.6083046848077091E-2</v>
      </c>
      <c r="J641" s="90">
        <v>1.7711421311097535E-2</v>
      </c>
    </row>
    <row r="642" spans="3:10" x14ac:dyDescent="0.25">
      <c r="C642" s="82">
        <v>7.0631061264279605E-3</v>
      </c>
      <c r="D642" s="89">
        <v>8.8800942687690711E-3</v>
      </c>
      <c r="E642" s="89">
        <v>1.0491220198108143E-2</v>
      </c>
      <c r="F642" s="89">
        <v>1.1915428406594859E-2</v>
      </c>
      <c r="G642" s="90">
        <v>1.3198505409002925E-2</v>
      </c>
      <c r="H642" s="90">
        <v>1.4310679352600842E-2</v>
      </c>
      <c r="I642" s="90">
        <v>1.532904788143364E-2</v>
      </c>
      <c r="J642" s="90">
        <v>1.6238784154062609E-2</v>
      </c>
    </row>
    <row r="643" spans="3:10" x14ac:dyDescent="0.25">
      <c r="C643" s="82">
        <v>1.8222735817327113E-2</v>
      </c>
      <c r="D643" s="89">
        <v>2.1585926536276712E-2</v>
      </c>
      <c r="E643" s="89">
        <v>2.3869725589666969E-2</v>
      </c>
      <c r="F643" s="89">
        <v>2.5371392230018726E-2</v>
      </c>
      <c r="G643" s="90">
        <v>2.637551739740164E-2</v>
      </c>
      <c r="H643" s="90">
        <v>2.6928142581005263E-2</v>
      </c>
      <c r="I643" s="90">
        <v>2.7222974020835872E-2</v>
      </c>
      <c r="J643" s="90">
        <v>2.7239100295893715E-2</v>
      </c>
    </row>
    <row r="644" spans="3:10" x14ac:dyDescent="0.25">
      <c r="C644" s="82">
        <v>1.1704562158951133E-2</v>
      </c>
      <c r="D644" s="89">
        <v>1.8940298293446591E-2</v>
      </c>
      <c r="E644" s="89">
        <v>2.5819299366291664E-2</v>
      </c>
      <c r="F644" s="89">
        <v>3.1580974906286877E-2</v>
      </c>
      <c r="G644" s="90">
        <v>3.6114098308204154E-2</v>
      </c>
      <c r="H644" s="90">
        <v>3.9394293790177844E-2</v>
      </c>
      <c r="I644" s="90">
        <v>4.1756869615334098E-2</v>
      </c>
      <c r="J644" s="90">
        <v>4.325638569578559E-2</v>
      </c>
    </row>
    <row r="645" spans="3:10" x14ac:dyDescent="0.25">
      <c r="C645" s="82">
        <v>7.7680473215017767E-3</v>
      </c>
      <c r="D645" s="89">
        <v>1.0674309231348069E-2</v>
      </c>
      <c r="E645" s="89">
        <v>1.298312221554823E-2</v>
      </c>
      <c r="F645" s="89">
        <v>1.4633287532743185E-2</v>
      </c>
      <c r="G645" s="90">
        <v>1.575321554389926E-2</v>
      </c>
      <c r="H645" s="90">
        <v>1.6425771471749475E-2</v>
      </c>
      <c r="I645" s="90">
        <v>1.6849319489824426E-2</v>
      </c>
      <c r="J645" s="90">
        <v>1.708754690772929E-2</v>
      </c>
    </row>
    <row r="646" spans="3:10" x14ac:dyDescent="0.25">
      <c r="C646" s="82">
        <v>4.4138041368983107E-3</v>
      </c>
      <c r="D646" s="89">
        <v>6.8656060769656116E-3</v>
      </c>
      <c r="E646" s="89">
        <v>9.0562178349178884E-3</v>
      </c>
      <c r="F646" s="89">
        <v>1.0753789470341999E-2</v>
      </c>
      <c r="G646" s="90">
        <v>1.1945995833724143E-2</v>
      </c>
      <c r="H646" s="90">
        <v>1.2646031965132769E-2</v>
      </c>
      <c r="I646" s="90">
        <v>1.2988955471626585E-2</v>
      </c>
      <c r="J646" s="90">
        <v>1.3027318948228067E-2</v>
      </c>
    </row>
    <row r="647" spans="3:10" x14ac:dyDescent="0.25">
      <c r="C647" s="82">
        <v>5.4620414726624525E-3</v>
      </c>
      <c r="D647" s="89">
        <v>9.6679573786061165E-3</v>
      </c>
      <c r="E647" s="89">
        <v>1.4145540602414772E-2</v>
      </c>
      <c r="F647" s="89">
        <v>1.824946110102647E-2</v>
      </c>
      <c r="G647" s="90">
        <v>2.1684894271100843E-2</v>
      </c>
      <c r="H647" s="90">
        <v>2.4290237881908965E-2</v>
      </c>
      <c r="I647" s="90">
        <v>2.6214650717327113E-2</v>
      </c>
      <c r="J647" s="90">
        <v>2.7501885793502594E-2</v>
      </c>
    </row>
    <row r="648" spans="3:10" x14ac:dyDescent="0.25">
      <c r="C648" s="82">
        <v>1.1264502693843147E-2</v>
      </c>
      <c r="D648" s="89">
        <v>1.3823540350850986E-2</v>
      </c>
      <c r="E648" s="89">
        <v>1.5535081119052991E-2</v>
      </c>
      <c r="F648" s="89">
        <v>1.661695027036738E-2</v>
      </c>
      <c r="G648" s="90">
        <v>1.7330502017343364E-2</v>
      </c>
      <c r="H648" s="90">
        <v>1.7781815903544287E-2</v>
      </c>
      <c r="I648" s="90">
        <v>1.8159547824690297E-2</v>
      </c>
      <c r="J648" s="90">
        <v>1.8494494982590592E-2</v>
      </c>
    </row>
    <row r="649" spans="3:10" x14ac:dyDescent="0.25">
      <c r="C649" s="82">
        <v>4.1144897628409872E-2</v>
      </c>
      <c r="D649" s="89">
        <v>4.711395173680382E-2</v>
      </c>
      <c r="E649" s="89">
        <v>4.9680090237081115E-2</v>
      </c>
      <c r="F649" s="89">
        <v>5.0302779436575552E-2</v>
      </c>
      <c r="G649" s="90">
        <v>5.0097665741207859E-2</v>
      </c>
      <c r="H649" s="90">
        <v>4.9398369404350495E-2</v>
      </c>
      <c r="I649" s="90">
        <v>4.8615012942324891E-2</v>
      </c>
      <c r="J649" s="90">
        <v>4.7652845961044292E-2</v>
      </c>
    </row>
    <row r="650" spans="3:10" x14ac:dyDescent="0.25">
      <c r="C650" s="82">
        <v>9.1102537320736521E-3</v>
      </c>
      <c r="D650" s="89">
        <v>1.5587196092355083E-2</v>
      </c>
      <c r="E650" s="89">
        <v>2.2056750747646139E-2</v>
      </c>
      <c r="F650" s="89">
        <v>2.7791041833996364E-2</v>
      </c>
      <c r="G650" s="90">
        <v>3.2701296086917027E-2</v>
      </c>
      <c r="H650" s="90">
        <v>3.6796983816181635E-2</v>
      </c>
      <c r="I650" s="90">
        <v>4.0396414641265692E-2</v>
      </c>
      <c r="J650" s="90">
        <v>4.3522296801259845E-2</v>
      </c>
    </row>
    <row r="651" spans="3:10" x14ac:dyDescent="0.25">
      <c r="C651" s="82">
        <v>4.0527387213129679E-3</v>
      </c>
      <c r="D651" s="89">
        <v>6.1634369677639597E-3</v>
      </c>
      <c r="E651" s="89">
        <v>8.2304041672639078E-3</v>
      </c>
      <c r="F651" s="89">
        <v>1.0108285149193675E-2</v>
      </c>
      <c r="G651" s="90">
        <v>1.1786557505661439E-2</v>
      </c>
      <c r="H651" s="90">
        <v>1.3260231593552744E-2</v>
      </c>
      <c r="I651" s="90">
        <v>1.4654146115394461E-2</v>
      </c>
      <c r="J651" s="90">
        <v>1.6020256537632116E-2</v>
      </c>
    </row>
    <row r="652" spans="3:10" x14ac:dyDescent="0.25">
      <c r="C652" s="82">
        <v>7.0115214462006734E-3</v>
      </c>
      <c r="D652" s="89">
        <v>9.0632342573588633E-3</v>
      </c>
      <c r="E652" s="89">
        <v>1.0749675081099468E-2</v>
      </c>
      <c r="F652" s="89">
        <v>1.2144943064872611E-2</v>
      </c>
      <c r="G652" s="90">
        <v>1.3390003607314051E-2</v>
      </c>
      <c r="H652" s="90">
        <v>1.4547050108146432E-2</v>
      </c>
      <c r="I652" s="90">
        <v>1.5771900399250426E-2</v>
      </c>
      <c r="J652" s="90">
        <v>1.7112252742382001E-2</v>
      </c>
    </row>
    <row r="653" spans="3:10" x14ac:dyDescent="0.25">
      <c r="C653" s="82">
        <v>8.549907445306126E-3</v>
      </c>
      <c r="D653" s="89">
        <v>1.1084982486936477E-2</v>
      </c>
      <c r="E653" s="89">
        <v>1.3016525116891643E-2</v>
      </c>
      <c r="F653" s="89">
        <v>1.4411952152790968E-2</v>
      </c>
      <c r="G653" s="90">
        <v>1.5432220287579887E-2</v>
      </c>
      <c r="H653" s="90">
        <v>1.6140805283669207E-2</v>
      </c>
      <c r="I653" s="90">
        <v>1.6697461541987021E-2</v>
      </c>
      <c r="J653" s="90">
        <v>1.71319597416651E-2</v>
      </c>
    </row>
    <row r="654" spans="3:10" x14ac:dyDescent="0.25">
      <c r="C654" s="82">
        <v>9.810879641973717E-3</v>
      </c>
      <c r="D654" s="89">
        <v>1.3796876863267971E-2</v>
      </c>
      <c r="E654" s="89">
        <v>1.7112422048019528E-2</v>
      </c>
      <c r="F654" s="89">
        <v>1.9691504564065564E-2</v>
      </c>
      <c r="G654" s="90">
        <v>2.1725527808139737E-2</v>
      </c>
      <c r="H654" s="90">
        <v>2.332822007519891E-2</v>
      </c>
      <c r="I654" s="90">
        <v>2.4756088387675169E-2</v>
      </c>
      <c r="J654" s="90">
        <v>2.6061832623887324E-2</v>
      </c>
    </row>
    <row r="655" spans="3:10" x14ac:dyDescent="0.25">
      <c r="C655" s="82">
        <v>3.0908650944794442E-3</v>
      </c>
      <c r="D655" s="89">
        <v>5.6956203353122235E-3</v>
      </c>
      <c r="E655" s="89">
        <v>8.6459649555314707E-3</v>
      </c>
      <c r="F655" s="89">
        <v>1.1519778037566548E-2</v>
      </c>
      <c r="G655" s="90">
        <v>1.4075398958315286E-2</v>
      </c>
      <c r="H655" s="90">
        <v>1.6158267167680186E-2</v>
      </c>
      <c r="I655" s="90">
        <v>1.7835551866239727E-2</v>
      </c>
      <c r="J655" s="90">
        <v>1.9122859599680776E-2</v>
      </c>
    </row>
    <row r="656" spans="3:10" x14ac:dyDescent="0.25">
      <c r="C656" s="82">
        <v>5.6378879200818174E-3</v>
      </c>
      <c r="D656" s="89">
        <v>8.2863979127038093E-3</v>
      </c>
      <c r="E656" s="89">
        <v>1.0719608440317991E-2</v>
      </c>
      <c r="F656" s="89">
        <v>1.2796937892661108E-2</v>
      </c>
      <c r="G656" s="90">
        <v>1.4540612268691059E-2</v>
      </c>
      <c r="H656" s="90">
        <v>1.5950010064564091E-2</v>
      </c>
      <c r="I656" s="90">
        <v>1.7153769439086614E-2</v>
      </c>
      <c r="J656" s="90">
        <v>1.8169791064190234E-2</v>
      </c>
    </row>
    <row r="657" spans="3:10" x14ac:dyDescent="0.25">
      <c r="C657" s="82">
        <v>6.6509866312847877E-3</v>
      </c>
      <c r="D657" s="89">
        <v>1.0629747960641206E-2</v>
      </c>
      <c r="E657" s="89">
        <v>1.4314222487913766E-2</v>
      </c>
      <c r="F657" s="89">
        <v>1.7292721933741293E-2</v>
      </c>
      <c r="G657" s="90">
        <v>1.9551503130918985E-2</v>
      </c>
      <c r="H657" s="90">
        <v>2.1151110558266444E-2</v>
      </c>
      <c r="I657" s="90">
        <v>2.235358803764952E-2</v>
      </c>
      <c r="J657" s="90">
        <v>2.3262330597671996E-2</v>
      </c>
    </row>
    <row r="658" spans="3:10" x14ac:dyDescent="0.25">
      <c r="C658" s="82">
        <v>4.6834161303797306E-3</v>
      </c>
      <c r="D658" s="89">
        <v>9.0934964739091718E-3</v>
      </c>
      <c r="E658" s="89">
        <v>1.4218605308759753E-2</v>
      </c>
      <c r="F658" s="89">
        <v>1.9303388803200663E-2</v>
      </c>
      <c r="G658" s="90">
        <v>2.3937054640567459E-2</v>
      </c>
      <c r="H658" s="90">
        <v>2.7865237494834844E-2</v>
      </c>
      <c r="I658" s="90">
        <v>3.1180697085722409E-2</v>
      </c>
      <c r="J658" s="90">
        <v>3.3841924231776718E-2</v>
      </c>
    </row>
    <row r="659" spans="3:10" x14ac:dyDescent="0.25">
      <c r="C659" s="82">
        <v>7.5374947310095267E-2</v>
      </c>
      <c r="D659" s="89">
        <v>6.3980092043523396E-2</v>
      </c>
      <c r="E659" s="89">
        <v>5.588476211794443E-2</v>
      </c>
      <c r="F659" s="89">
        <v>5.0416946000185439E-2</v>
      </c>
      <c r="G659" s="90">
        <v>4.688809632433398E-2</v>
      </c>
      <c r="H659" s="90">
        <v>4.449262268851361E-2</v>
      </c>
      <c r="I659" s="90">
        <v>4.2975482413928415E-2</v>
      </c>
      <c r="J659" s="90">
        <v>4.1906423837310226E-2</v>
      </c>
    </row>
    <row r="660" spans="3:10" x14ac:dyDescent="0.25">
      <c r="C660" s="82">
        <v>7.1994260538686154E-3</v>
      </c>
      <c r="D660" s="89">
        <v>9.9894377651947204E-3</v>
      </c>
      <c r="E660" s="89">
        <v>1.2345124938497494E-2</v>
      </c>
      <c r="F660" s="89">
        <v>1.4225045504244291E-2</v>
      </c>
      <c r="G660" s="90">
        <v>1.5748711954520513E-2</v>
      </c>
      <c r="H660" s="90">
        <v>1.6979699230150736E-2</v>
      </c>
      <c r="I660" s="90">
        <v>1.8095350712543912E-2</v>
      </c>
      <c r="J660" s="90">
        <v>1.9135307882368644E-2</v>
      </c>
    </row>
    <row r="661" spans="3:10" x14ac:dyDescent="0.25">
      <c r="C661" s="82">
        <v>6.5710083616072413E-3</v>
      </c>
      <c r="D661" s="89">
        <v>9.0988397933870618E-3</v>
      </c>
      <c r="E661" s="89">
        <v>1.1256682021111113E-2</v>
      </c>
      <c r="F661" s="89">
        <v>1.2966665554388376E-2</v>
      </c>
      <c r="G661" s="90">
        <v>1.4287320259506638E-2</v>
      </c>
      <c r="H661" s="90">
        <v>1.5235981792650668E-2</v>
      </c>
      <c r="I661" s="90">
        <v>1.5948704352860884E-2</v>
      </c>
      <c r="J661" s="90">
        <v>1.6453358702369136E-2</v>
      </c>
    </row>
    <row r="662" spans="3:10" x14ac:dyDescent="0.25">
      <c r="C662" s="82">
        <v>8.5606911024902865E-2</v>
      </c>
      <c r="D662" s="89">
        <v>6.8343776946782592E-2</v>
      </c>
      <c r="E662" s="89">
        <v>5.5788386120379035E-2</v>
      </c>
      <c r="F662" s="89">
        <v>4.6863140762854E-2</v>
      </c>
      <c r="G662" s="90">
        <v>4.0497802534710831E-2</v>
      </c>
      <c r="H662" s="90">
        <v>3.5686997289894155E-2</v>
      </c>
      <c r="I662" s="90">
        <v>3.2040782949009854E-2</v>
      </c>
      <c r="J662" s="90">
        <v>2.912003424030234E-2</v>
      </c>
    </row>
    <row r="663" spans="3:10" x14ac:dyDescent="0.25">
      <c r="C663" s="82">
        <v>1.9829020881598877E-3</v>
      </c>
      <c r="D663" s="89">
        <v>4.2997685501030419E-3</v>
      </c>
      <c r="E663" s="89">
        <v>7.1341030912567549E-3</v>
      </c>
      <c r="F663" s="89">
        <v>9.931044764175204E-3</v>
      </c>
      <c r="G663" s="90">
        <v>1.2338586026200452E-2</v>
      </c>
      <c r="H663" s="90">
        <v>1.4167288969460382E-2</v>
      </c>
      <c r="I663" s="90">
        <v>1.5476584601297668E-2</v>
      </c>
      <c r="J663" s="90">
        <v>1.6304743479800186E-2</v>
      </c>
    </row>
    <row r="664" spans="3:10" x14ac:dyDescent="0.25">
      <c r="C664" s="82">
        <v>5.3484938722660372E-2</v>
      </c>
      <c r="D664" s="89">
        <v>5.0513137369687884E-2</v>
      </c>
      <c r="E664" s="89">
        <v>4.7517881997644763E-2</v>
      </c>
      <c r="F664" s="89">
        <v>4.5058376542443122E-2</v>
      </c>
      <c r="G664" s="90">
        <v>4.3253722569718378E-2</v>
      </c>
      <c r="H664" s="90">
        <v>4.1802490628360008E-2</v>
      </c>
      <c r="I664" s="90">
        <v>4.0727724987798579E-2</v>
      </c>
      <c r="J664" s="90">
        <v>3.9792720406268627E-2</v>
      </c>
    </row>
    <row r="665" spans="3:10" x14ac:dyDescent="0.25">
      <c r="C665" s="82">
        <v>7.7816963362654801E-3</v>
      </c>
      <c r="D665" s="89">
        <v>1.1566942607704059E-2</v>
      </c>
      <c r="E665" s="89">
        <v>1.4914469525243028E-2</v>
      </c>
      <c r="F665" s="89">
        <v>1.7591449658472799E-2</v>
      </c>
      <c r="G665" s="90">
        <v>1.9643455247220078E-2</v>
      </c>
      <c r="H665" s="90">
        <v>2.1097615319524102E-2</v>
      </c>
      <c r="I665" s="90">
        <v>2.2146141344207275E-2</v>
      </c>
      <c r="J665" s="90">
        <v>2.2821772219234381E-2</v>
      </c>
    </row>
    <row r="666" spans="3:10" x14ac:dyDescent="0.25">
      <c r="C666" s="82">
        <v>4.9352785498317869E-2</v>
      </c>
      <c r="D666" s="89">
        <v>5.8130510532379977E-2</v>
      </c>
      <c r="E666" s="89">
        <v>6.1394316625736037E-2</v>
      </c>
      <c r="F666" s="89">
        <v>6.1234555961713635E-2</v>
      </c>
      <c r="G666" s="90">
        <v>5.9448005280730326E-2</v>
      </c>
      <c r="H666" s="90">
        <v>5.6745214240493162E-2</v>
      </c>
      <c r="I666" s="90">
        <v>5.3789260957449174E-2</v>
      </c>
      <c r="J666" s="90">
        <v>5.0590278718868585E-2</v>
      </c>
    </row>
    <row r="667" spans="3:10" x14ac:dyDescent="0.25">
      <c r="C667" s="82">
        <v>3.2857629908322056E-2</v>
      </c>
      <c r="D667" s="89">
        <v>3.6992912714994532E-2</v>
      </c>
      <c r="E667" s="89">
        <v>3.9070714339111329E-2</v>
      </c>
      <c r="F667" s="89">
        <v>4.0051478428862461E-2</v>
      </c>
      <c r="G667" s="90">
        <v>4.0673191229519123E-2</v>
      </c>
      <c r="H667" s="90">
        <v>4.1146679281075293E-2</v>
      </c>
      <c r="I667" s="90">
        <v>4.1806690408694176E-2</v>
      </c>
      <c r="J667" s="90">
        <v>4.2582371393727426E-2</v>
      </c>
    </row>
    <row r="668" spans="3:10" x14ac:dyDescent="0.25">
      <c r="C668" s="82">
        <v>4.8718585645574797E-2</v>
      </c>
      <c r="D668" s="89">
        <v>4.6721115027808603E-2</v>
      </c>
      <c r="E668" s="89">
        <v>4.3401932836973633E-2</v>
      </c>
      <c r="F668" s="89">
        <v>4.0159330754076579E-2</v>
      </c>
      <c r="G668" s="90">
        <v>3.7547528847420415E-2</v>
      </c>
      <c r="H668" s="90">
        <v>3.5474264034009856E-2</v>
      </c>
      <c r="I668" s="90">
        <v>3.3995323549026887E-2</v>
      </c>
      <c r="J668" s="90">
        <v>3.2885445956902869E-2</v>
      </c>
    </row>
    <row r="669" spans="3:10" x14ac:dyDescent="0.25">
      <c r="C669" s="82">
        <v>7.8908380487556842E-3</v>
      </c>
      <c r="D669" s="89">
        <v>1.250723226424864E-2</v>
      </c>
      <c r="E669" s="89">
        <v>1.6833194848084401E-2</v>
      </c>
      <c r="F669" s="89">
        <v>2.0450620945568015E-2</v>
      </c>
      <c r="G669" s="90">
        <v>2.3375216763833074E-2</v>
      </c>
      <c r="H669" s="90">
        <v>2.568726036349215E-2</v>
      </c>
      <c r="I669" s="90">
        <v>2.7701694409884275E-2</v>
      </c>
      <c r="J669" s="90">
        <v>2.9543413664168714E-2</v>
      </c>
    </row>
    <row r="670" spans="3:10" x14ac:dyDescent="0.25">
      <c r="C670" s="82">
        <v>1.2524715844682488E-2</v>
      </c>
      <c r="D670" s="89">
        <v>1.8409675009150611E-2</v>
      </c>
      <c r="E670" s="89">
        <v>2.3439701748483033E-2</v>
      </c>
      <c r="F670" s="89">
        <v>2.7304480793907616E-2</v>
      </c>
      <c r="G670" s="90">
        <v>3.0159122571389481E-2</v>
      </c>
      <c r="H670" s="90">
        <v>3.2125397656117181E-2</v>
      </c>
      <c r="I670" s="90">
        <v>3.3553705612114869E-2</v>
      </c>
      <c r="J670" s="90">
        <v>3.4520634661959121E-2</v>
      </c>
    </row>
    <row r="671" spans="3:10" x14ac:dyDescent="0.25">
      <c r="C671" s="82">
        <v>2.1124463897866635E-3</v>
      </c>
      <c r="D671" s="89">
        <v>3.8497965394072432E-3</v>
      </c>
      <c r="E671" s="89">
        <v>5.7737920682671331E-3</v>
      </c>
      <c r="F671" s="89">
        <v>7.6172622703600968E-3</v>
      </c>
      <c r="G671" s="90">
        <v>9.2471844789677061E-3</v>
      </c>
      <c r="H671" s="90">
        <v>1.0585558475011976E-2</v>
      </c>
      <c r="I671" s="90">
        <v>1.1692684596007809E-2</v>
      </c>
      <c r="J671" s="90">
        <v>1.259067761118835E-2</v>
      </c>
    </row>
    <row r="672" spans="3:10" x14ac:dyDescent="0.25">
      <c r="C672" s="82">
        <v>1.6839091621705625E-2</v>
      </c>
      <c r="D672" s="89">
        <v>2.3493571082723708E-2</v>
      </c>
      <c r="E672" s="89">
        <v>2.9298315036509426E-2</v>
      </c>
      <c r="F672" s="89">
        <v>3.4128810346747543E-2</v>
      </c>
      <c r="G672" s="90">
        <v>3.8199569769468082E-2</v>
      </c>
      <c r="H672" s="90">
        <v>4.1569334778608732E-2</v>
      </c>
      <c r="I672" s="90">
        <v>4.4564667516115437E-2</v>
      </c>
      <c r="J672" s="90">
        <v>4.7171076289668705E-2</v>
      </c>
    </row>
    <row r="673" spans="3:10" x14ac:dyDescent="0.25">
      <c r="C673" s="82">
        <v>2.0203878198801661E-2</v>
      </c>
      <c r="D673" s="89">
        <v>2.3997245321762093E-2</v>
      </c>
      <c r="E673" s="89">
        <v>2.6237355904815067E-2</v>
      </c>
      <c r="F673" s="89">
        <v>2.7367625409909196E-2</v>
      </c>
      <c r="G673" s="90">
        <v>2.7813790967143759E-2</v>
      </c>
      <c r="H673" s="90">
        <v>2.7707558790381261E-2</v>
      </c>
      <c r="I673" s="90">
        <v>2.7304433736618186E-2</v>
      </c>
      <c r="J673" s="90">
        <v>2.6622235467358497E-2</v>
      </c>
    </row>
    <row r="674" spans="3:10" x14ac:dyDescent="0.25">
      <c r="C674" s="82">
        <v>4.6363373947615732E-3</v>
      </c>
      <c r="D674" s="89">
        <v>7.5299575991982009E-3</v>
      </c>
      <c r="E674" s="89">
        <v>1.0273105000967989E-2</v>
      </c>
      <c r="F674" s="89">
        <v>1.2519310182890641E-2</v>
      </c>
      <c r="G674" s="90">
        <v>1.4195601890893972E-2</v>
      </c>
      <c r="H674" s="90">
        <v>1.5290810201484427E-2</v>
      </c>
      <c r="I674" s="90">
        <v>1.595685966835465E-2</v>
      </c>
      <c r="J674" s="90">
        <v>1.6249078972779243E-2</v>
      </c>
    </row>
    <row r="675" spans="3:10" x14ac:dyDescent="0.25">
      <c r="C675" s="82">
        <v>2.9373437153116192E-3</v>
      </c>
      <c r="D675" s="89">
        <v>5.355054421952739E-3</v>
      </c>
      <c r="E675" s="89">
        <v>8.1443478457030143E-3</v>
      </c>
      <c r="F675" s="89">
        <v>1.0921135861039252E-2</v>
      </c>
      <c r="G675" s="90">
        <v>1.3421058497674509E-2</v>
      </c>
      <c r="H675" s="90">
        <v>1.5442846583675658E-2</v>
      </c>
      <c r="I675" s="90">
        <v>1.7008551663051628E-2</v>
      </c>
      <c r="J675" s="90">
        <v>1.8116833309845707E-2</v>
      </c>
    </row>
    <row r="676" spans="3:10" x14ac:dyDescent="0.25">
      <c r="C676" s="82">
        <v>1.0837587030806207E-2</v>
      </c>
      <c r="D676" s="89">
        <v>1.7690731017283114E-2</v>
      </c>
      <c r="E676" s="89">
        <v>2.3791572088365312E-2</v>
      </c>
      <c r="F676" s="89">
        <v>2.8469818555135026E-2</v>
      </c>
      <c r="G676" s="90">
        <v>3.1852867792961537E-2</v>
      </c>
      <c r="H676" s="90">
        <v>3.415287398598988E-2</v>
      </c>
      <c r="I676" s="90">
        <v>3.5820846895741394E-2</v>
      </c>
      <c r="J676" s="90">
        <v>3.6983695874577831E-2</v>
      </c>
    </row>
    <row r="677" spans="3:10" x14ac:dyDescent="0.25">
      <c r="C677" s="82">
        <v>1.2119687894729959E-2</v>
      </c>
      <c r="D677" s="89">
        <v>1.5962144868583779E-2</v>
      </c>
      <c r="E677" s="89">
        <v>1.914361643742574E-2</v>
      </c>
      <c r="F677" s="89">
        <v>2.161709803268819E-2</v>
      </c>
      <c r="G677" s="90">
        <v>2.3482260449839747E-2</v>
      </c>
      <c r="H677" s="90">
        <v>2.4735391567293971E-2</v>
      </c>
      <c r="I677" s="90">
        <v>2.5560907461316014E-2</v>
      </c>
      <c r="J677" s="90">
        <v>2.5972489625182695E-2</v>
      </c>
    </row>
    <row r="678" spans="3:10" x14ac:dyDescent="0.25">
      <c r="C678" s="82">
        <v>9.5112550374946439E-2</v>
      </c>
      <c r="D678" s="89">
        <v>8.4478066837498908E-2</v>
      </c>
      <c r="E678" s="89">
        <v>7.4083555476062837E-2</v>
      </c>
      <c r="F678" s="89">
        <v>6.5580291147207329E-2</v>
      </c>
      <c r="G678" s="90">
        <v>5.9201034744890045E-2</v>
      </c>
      <c r="H678" s="90">
        <v>5.4356146245267342E-2</v>
      </c>
      <c r="I678" s="90">
        <v>5.0870687953689202E-2</v>
      </c>
      <c r="J678" s="90">
        <v>4.8246832831498478E-2</v>
      </c>
    </row>
    <row r="679" spans="3:10" x14ac:dyDescent="0.25">
      <c r="C679" s="82">
        <v>2.6102155962580743E-2</v>
      </c>
      <c r="D679" s="89">
        <v>2.4801081825490609E-2</v>
      </c>
      <c r="E679" s="89">
        <v>2.4042490565866648E-2</v>
      </c>
      <c r="F679" s="89">
        <v>2.3808112592930124E-2</v>
      </c>
      <c r="G679" s="90">
        <v>2.403816212759147E-2</v>
      </c>
      <c r="H679" s="90">
        <v>2.4532830082584074E-2</v>
      </c>
      <c r="I679" s="90">
        <v>2.530378784569701E-2</v>
      </c>
      <c r="J679" s="90">
        <v>2.6212562384942215E-2</v>
      </c>
    </row>
    <row r="680" spans="3:10" x14ac:dyDescent="0.25">
      <c r="C680" s="82">
        <v>3.7422460052301916E-3</v>
      </c>
      <c r="D680" s="89">
        <v>6.1905300840503028E-3</v>
      </c>
      <c r="E680" s="89">
        <v>8.7727845724885744E-3</v>
      </c>
      <c r="F680" s="89">
        <v>1.1232302549839736E-2</v>
      </c>
      <c r="G680" s="90">
        <v>1.3458041039336274E-2</v>
      </c>
      <c r="H680" s="90">
        <v>1.5350615019300313E-2</v>
      </c>
      <c r="I680" s="90">
        <v>1.6963464289799172E-2</v>
      </c>
      <c r="J680" s="90">
        <v>1.8268984656439047E-2</v>
      </c>
    </row>
    <row r="681" spans="3:10" x14ac:dyDescent="0.25">
      <c r="C681" s="82">
        <v>2.1067795542603022E-2</v>
      </c>
      <c r="D681" s="89">
        <v>2.6087213436890987E-2</v>
      </c>
      <c r="E681" s="89">
        <v>2.9419362101393089E-2</v>
      </c>
      <c r="F681" s="89">
        <v>3.1509522592226752E-2</v>
      </c>
      <c r="G681" s="90">
        <v>3.2891704275794208E-2</v>
      </c>
      <c r="H681" s="90">
        <v>3.3776132751155132E-2</v>
      </c>
      <c r="I681" s="90">
        <v>3.4496682968732789E-2</v>
      </c>
      <c r="J681" s="90">
        <v>3.5061112418507623E-2</v>
      </c>
    </row>
    <row r="682" spans="3:10" x14ac:dyDescent="0.25">
      <c r="C682" s="82">
        <v>1.2498375950088094E-2</v>
      </c>
      <c r="D682" s="89">
        <v>1.600259526931283E-2</v>
      </c>
      <c r="E682" s="89">
        <v>1.8809792849019218E-2</v>
      </c>
      <c r="F682" s="89">
        <v>2.0873478194067034E-2</v>
      </c>
      <c r="G682" s="90">
        <v>2.2267014559948672E-2</v>
      </c>
      <c r="H682" s="90">
        <v>2.2970592243210526E-2</v>
      </c>
      <c r="I682" s="90">
        <v>2.3157128360012828E-2</v>
      </c>
      <c r="J682" s="90">
        <v>2.2854463649497222E-2</v>
      </c>
    </row>
    <row r="683" spans="3:10" x14ac:dyDescent="0.25">
      <c r="C683" s="82">
        <v>6.6552275703786615E-3</v>
      </c>
      <c r="D683" s="89">
        <v>1.0714974644442614E-2</v>
      </c>
      <c r="E683" s="89">
        <v>1.4700040817686768E-2</v>
      </c>
      <c r="F683" s="89">
        <v>1.8203276591460909E-2</v>
      </c>
      <c r="G683" s="90">
        <v>2.1162818924251862E-2</v>
      </c>
      <c r="H683" s="90">
        <v>2.3580225598254342E-2</v>
      </c>
      <c r="I683" s="90">
        <v>2.5690306899111122E-2</v>
      </c>
      <c r="J683" s="90">
        <v>2.7570120851326926E-2</v>
      </c>
    </row>
    <row r="684" spans="3:10" x14ac:dyDescent="0.25">
      <c r="C684" s="82">
        <v>2.2160716270479584E-2</v>
      </c>
      <c r="D684" s="89">
        <v>2.7369368565779532E-2</v>
      </c>
      <c r="E684" s="89">
        <v>3.1289087813508955E-2</v>
      </c>
      <c r="F684" s="89">
        <v>3.4064121824812728E-2</v>
      </c>
      <c r="G684" s="90">
        <v>3.5937327317190911E-2</v>
      </c>
      <c r="H684" s="90">
        <v>3.6921539273496493E-2</v>
      </c>
      <c r="I684" s="90">
        <v>3.7289429789320511E-2</v>
      </c>
      <c r="J684" s="90">
        <v>3.7051066664062965E-2</v>
      </c>
    </row>
    <row r="685" spans="3:10" x14ac:dyDescent="0.25">
      <c r="C685" s="82">
        <v>9.2799389787814515E-3</v>
      </c>
      <c r="D685" s="89">
        <v>1.3630966305391524E-2</v>
      </c>
      <c r="E685" s="89">
        <v>1.73184444039838E-2</v>
      </c>
      <c r="F685" s="89">
        <v>2.0090842485166481E-2</v>
      </c>
      <c r="G685" s="90">
        <v>2.2031309190809541E-2</v>
      </c>
      <c r="H685" s="90">
        <v>2.3197987522453851E-2</v>
      </c>
      <c r="I685" s="90">
        <v>2.3824380890297314E-2</v>
      </c>
      <c r="J685" s="90">
        <v>2.3961488288539962E-2</v>
      </c>
    </row>
    <row r="686" spans="3:10" x14ac:dyDescent="0.25">
      <c r="C686" s="82">
        <v>2.8622254282302272E-3</v>
      </c>
      <c r="D686" s="89">
        <v>5.0698046234839847E-3</v>
      </c>
      <c r="E686" s="89">
        <v>7.463780842976912E-3</v>
      </c>
      <c r="F686" s="89">
        <v>9.7063794323161944E-3</v>
      </c>
      <c r="G686" s="90">
        <v>1.1623516989168955E-2</v>
      </c>
      <c r="H686" s="90">
        <v>1.3108886374711817E-2</v>
      </c>
      <c r="I686" s="90">
        <v>1.4232503911340372E-2</v>
      </c>
      <c r="J686" s="90">
        <v>1.5020304033341803E-2</v>
      </c>
    </row>
    <row r="687" spans="3:10" x14ac:dyDescent="0.25">
      <c r="C687" s="82">
        <v>8.6753522149509606E-3</v>
      </c>
      <c r="D687" s="89">
        <v>1.2782883372028889E-2</v>
      </c>
      <c r="E687" s="89">
        <v>1.6360778753095943E-2</v>
      </c>
      <c r="F687" s="89">
        <v>1.9248716184813091E-2</v>
      </c>
      <c r="G687" s="90">
        <v>2.1589011371063678E-2</v>
      </c>
      <c r="H687" s="90">
        <v>2.3475125879764077E-2</v>
      </c>
      <c r="I687" s="90">
        <v>2.5153813305838851E-2</v>
      </c>
      <c r="J687" s="90">
        <v>2.6672817108581933E-2</v>
      </c>
    </row>
    <row r="688" spans="3:10" x14ac:dyDescent="0.25">
      <c r="C688" s="82">
        <v>8.6984008674943249E-3</v>
      </c>
      <c r="D688" s="89">
        <v>1.2274558476117654E-2</v>
      </c>
      <c r="E688" s="89">
        <v>1.5170382530535249E-2</v>
      </c>
      <c r="F688" s="89">
        <v>1.7298568185401847E-2</v>
      </c>
      <c r="G688" s="90">
        <v>1.8821713531084104E-2</v>
      </c>
      <c r="H688" s="90">
        <v>1.9846197933602722E-2</v>
      </c>
      <c r="I688" s="90">
        <v>2.0608349040481776E-2</v>
      </c>
      <c r="J688" s="90">
        <v>2.1177809771625158E-2</v>
      </c>
    </row>
    <row r="689" spans="3:10" x14ac:dyDescent="0.25">
      <c r="C689" s="82">
        <v>1.0359561806095872E-2</v>
      </c>
      <c r="D689" s="89">
        <v>1.6003208287650804E-2</v>
      </c>
      <c r="E689" s="89">
        <v>2.0961684312294566E-2</v>
      </c>
      <c r="F689" s="89">
        <v>2.4781892701180724E-2</v>
      </c>
      <c r="G689" s="90">
        <v>2.7553650468762833E-2</v>
      </c>
      <c r="H689" s="90">
        <v>2.9410703025292421E-2</v>
      </c>
      <c r="I689" s="90">
        <v>3.0725227701433606E-2</v>
      </c>
      <c r="J689" s="90">
        <v>3.1626649360257102E-2</v>
      </c>
    </row>
    <row r="690" spans="3:10" x14ac:dyDescent="0.25">
      <c r="C690" s="82">
        <v>3.5805664752243324E-2</v>
      </c>
      <c r="D690" s="89">
        <v>3.8492559650010319E-2</v>
      </c>
      <c r="E690" s="89">
        <v>3.8827232569374953E-2</v>
      </c>
      <c r="F690" s="89">
        <v>3.8033132326771066E-2</v>
      </c>
      <c r="G690" s="90">
        <v>3.6889544403318701E-2</v>
      </c>
      <c r="H690" s="90">
        <v>3.5575515478830429E-2</v>
      </c>
      <c r="I690" s="90">
        <v>3.4353524373381822E-2</v>
      </c>
      <c r="J690" s="90">
        <v>3.3147348274341848E-2</v>
      </c>
    </row>
    <row r="691" spans="3:10" x14ac:dyDescent="0.25">
      <c r="C691" s="82">
        <v>2.6748917533130523E-2</v>
      </c>
      <c r="D691" s="89">
        <v>2.8756141540746277E-2</v>
      </c>
      <c r="E691" s="89">
        <v>2.9525621356559305E-2</v>
      </c>
      <c r="F691" s="89">
        <v>2.9711848779770587E-2</v>
      </c>
      <c r="G691" s="90">
        <v>2.9703722015513676E-2</v>
      </c>
      <c r="H691" s="90">
        <v>2.9511135531817674E-2</v>
      </c>
      <c r="I691" s="90">
        <v>2.9278404608023941E-2</v>
      </c>
      <c r="J691" s="90">
        <v>2.8911317321366179E-2</v>
      </c>
    </row>
    <row r="692" spans="3:10" x14ac:dyDescent="0.25">
      <c r="C692" s="82">
        <v>1.4405647920494632E-2</v>
      </c>
      <c r="D692" s="89">
        <v>1.9983422836615881E-2</v>
      </c>
      <c r="E692" s="89">
        <v>2.4306570802109111E-2</v>
      </c>
      <c r="F692" s="89">
        <v>2.7309862371541177E-2</v>
      </c>
      <c r="G692" s="90">
        <v>2.9300338797440657E-2</v>
      </c>
      <c r="H692" s="90">
        <v>3.0461242122906993E-2</v>
      </c>
      <c r="I692" s="90">
        <v>3.1149617191211974E-2</v>
      </c>
      <c r="J692" s="90">
        <v>3.1449733566617254E-2</v>
      </c>
    </row>
    <row r="693" spans="3:10" x14ac:dyDescent="0.25">
      <c r="C693" s="82">
        <v>8.9517555036575536E-3</v>
      </c>
      <c r="D693" s="89">
        <v>1.2834411265738702E-2</v>
      </c>
      <c r="E693" s="89">
        <v>1.6294922724918105E-2</v>
      </c>
      <c r="F693" s="89">
        <v>1.9196697865106943E-2</v>
      </c>
      <c r="G693" s="90">
        <v>2.1618282734318421E-2</v>
      </c>
      <c r="H693" s="90">
        <v>2.3566873689632409E-2</v>
      </c>
      <c r="I693" s="90">
        <v>2.5212187017684854E-2</v>
      </c>
      <c r="J693" s="90">
        <v>2.6541050627134251E-2</v>
      </c>
    </row>
    <row r="694" spans="3:10" x14ac:dyDescent="0.25">
      <c r="C694" s="82">
        <v>1.1287381008280518E-2</v>
      </c>
      <c r="D694" s="89">
        <v>1.609718014307673E-2</v>
      </c>
      <c r="E694" s="89">
        <v>2.0214064457291559E-2</v>
      </c>
      <c r="F694" s="89">
        <v>2.345346295720047E-2</v>
      </c>
      <c r="G694" s="90">
        <v>2.5940821473812787E-2</v>
      </c>
      <c r="H694" s="90">
        <v>2.7735539110313331E-2</v>
      </c>
      <c r="I694" s="90">
        <v>2.9093477893181296E-2</v>
      </c>
      <c r="J694" s="90">
        <v>3.0049491605968034E-2</v>
      </c>
    </row>
    <row r="695" spans="3:10" x14ac:dyDescent="0.25">
      <c r="C695" s="82">
        <v>2.7795106856712298E-2</v>
      </c>
      <c r="D695" s="89">
        <v>3.2061762643419568E-2</v>
      </c>
      <c r="E695" s="89">
        <v>3.4644635891806601E-2</v>
      </c>
      <c r="F695" s="89">
        <v>3.6256014952683803E-2</v>
      </c>
      <c r="G695" s="90">
        <v>3.7496665628451366E-2</v>
      </c>
      <c r="H695" s="90">
        <v>3.8545349436120285E-2</v>
      </c>
      <c r="I695" s="90">
        <v>3.972845190320045E-2</v>
      </c>
      <c r="J695" s="90">
        <v>4.1011333463722932E-2</v>
      </c>
    </row>
    <row r="696" spans="3:10" x14ac:dyDescent="0.25">
      <c r="C696" s="82">
        <v>2.4270377308812607E-2</v>
      </c>
      <c r="D696" s="89">
        <v>3.4704343567848774E-2</v>
      </c>
      <c r="E696" s="89">
        <v>4.2200570895308001E-2</v>
      </c>
      <c r="F696" s="89">
        <v>4.6744585477787419E-2</v>
      </c>
      <c r="G696" s="90">
        <v>4.9280330109478007E-2</v>
      </c>
      <c r="H696" s="90">
        <v>5.0475150086485406E-2</v>
      </c>
      <c r="I696" s="90">
        <v>5.1106526463070845E-2</v>
      </c>
      <c r="J696" s="90">
        <v>5.1336651224188637E-2</v>
      </c>
    </row>
    <row r="697" spans="3:10" x14ac:dyDescent="0.25">
      <c r="C697" s="82">
        <v>2.0773608169961646E-3</v>
      </c>
      <c r="D697" s="89">
        <v>4.0713240776726299E-3</v>
      </c>
      <c r="E697" s="89">
        <v>6.317666510830296E-3</v>
      </c>
      <c r="F697" s="89">
        <v>8.4533445827307471E-3</v>
      </c>
      <c r="G697" s="90">
        <v>1.0318854340097513E-2</v>
      </c>
      <c r="H697" s="90">
        <v>1.184830588817554E-2</v>
      </c>
      <c r="I697" s="90">
        <v>1.313201395671066E-2</v>
      </c>
      <c r="J697" s="90">
        <v>1.4206458388658279E-2</v>
      </c>
    </row>
    <row r="698" spans="3:10" x14ac:dyDescent="0.25">
      <c r="C698" s="82">
        <v>3.2735915752257231E-3</v>
      </c>
      <c r="D698" s="89">
        <v>6.0551945577938648E-3</v>
      </c>
      <c r="E698" s="89">
        <v>9.1573810684315599E-3</v>
      </c>
      <c r="F698" s="89">
        <v>1.2123975018054293E-2</v>
      </c>
      <c r="G698" s="90">
        <v>1.471565083252553E-2</v>
      </c>
      <c r="H698" s="90">
        <v>1.6786828286208255E-2</v>
      </c>
      <c r="I698" s="90">
        <v>1.8412548372801166E-2</v>
      </c>
      <c r="J698" s="90">
        <v>1.9603809300148916E-2</v>
      </c>
    </row>
    <row r="699" spans="3:10" x14ac:dyDescent="0.25">
      <c r="C699" s="82">
        <v>1.77564421107585E-2</v>
      </c>
      <c r="D699" s="89">
        <v>2.1809927377300285E-2</v>
      </c>
      <c r="E699" s="89">
        <v>2.4682314196476457E-2</v>
      </c>
      <c r="F699" s="89">
        <v>2.6776636407003531E-2</v>
      </c>
      <c r="G699" s="90">
        <v>2.8518775837963771E-2</v>
      </c>
      <c r="H699" s="90">
        <v>3.0049920465978364E-2</v>
      </c>
      <c r="I699" s="90">
        <v>3.1628876456402451E-2</v>
      </c>
      <c r="J699" s="90">
        <v>3.3234621503054507E-2</v>
      </c>
    </row>
    <row r="700" spans="3:10" x14ac:dyDescent="0.25">
      <c r="C700" s="82">
        <v>2.9722148631316489E-2</v>
      </c>
      <c r="D700" s="89">
        <v>2.5825440349722617E-2</v>
      </c>
      <c r="E700" s="89">
        <v>2.3250958739967506E-2</v>
      </c>
      <c r="F700" s="89">
        <v>2.1609971581199285E-2</v>
      </c>
      <c r="G700" s="90">
        <v>2.0610755208654533E-2</v>
      </c>
      <c r="H700" s="90">
        <v>1.9936441549848746E-2</v>
      </c>
      <c r="I700" s="90">
        <v>1.9516876682032683E-2</v>
      </c>
      <c r="J700" s="90">
        <v>1.9205487117404149E-2</v>
      </c>
    </row>
    <row r="701" spans="3:10" x14ac:dyDescent="0.25">
      <c r="C701" s="82">
        <v>5.4043554771386684E-3</v>
      </c>
      <c r="D701" s="89">
        <v>7.3529332951677321E-3</v>
      </c>
      <c r="E701" s="89">
        <v>9.17496366520551E-3</v>
      </c>
      <c r="F701" s="89">
        <v>1.0823967858194391E-2</v>
      </c>
      <c r="G701" s="90">
        <v>1.2329697701710452E-2</v>
      </c>
      <c r="H701" s="90">
        <v>1.3686752824911072E-2</v>
      </c>
      <c r="I701" s="90">
        <v>1.5008754692072579E-2</v>
      </c>
      <c r="J701" s="90">
        <v>1.6330018437725437E-2</v>
      </c>
    </row>
    <row r="702" spans="3:10" x14ac:dyDescent="0.25">
      <c r="C702" s="82">
        <v>7.6915812448338653E-3</v>
      </c>
      <c r="D702" s="89">
        <v>1.1207517970050424E-2</v>
      </c>
      <c r="E702" s="89">
        <v>1.3892183531977116E-2</v>
      </c>
      <c r="F702" s="89">
        <v>1.5579266755484527E-2</v>
      </c>
      <c r="G702" s="90">
        <v>1.644212083113503E-2</v>
      </c>
      <c r="H702" s="90">
        <v>1.6638512301824518E-2</v>
      </c>
      <c r="I702" s="90">
        <v>1.6432637552962735E-2</v>
      </c>
      <c r="J702" s="90">
        <v>1.5932863317708955E-2</v>
      </c>
    </row>
    <row r="703" spans="3:10" x14ac:dyDescent="0.25">
      <c r="C703" s="82">
        <v>1.8731184192608802E-2</v>
      </c>
      <c r="D703" s="89">
        <v>2.5344552718987487E-2</v>
      </c>
      <c r="E703" s="89">
        <v>3.1143106174113092E-2</v>
      </c>
      <c r="F703" s="89">
        <v>3.6054202284229148E-2</v>
      </c>
      <c r="G703" s="90">
        <v>4.0256395116395727E-2</v>
      </c>
      <c r="H703" s="90">
        <v>4.3723494663768722E-2</v>
      </c>
      <c r="I703" s="90">
        <v>4.6703613152711709E-2</v>
      </c>
      <c r="J703" s="90">
        <v>4.908812604869639E-2</v>
      </c>
    </row>
    <row r="704" spans="3:10" x14ac:dyDescent="0.25">
      <c r="C704" s="82">
        <v>1.0339826386746255E-2</v>
      </c>
      <c r="D704" s="89">
        <v>1.5091184555673366E-2</v>
      </c>
      <c r="E704" s="89">
        <v>1.8999357054330243E-2</v>
      </c>
      <c r="F704" s="89">
        <v>2.1918405052668653E-2</v>
      </c>
      <c r="G704" s="90">
        <v>2.407871410515906E-2</v>
      </c>
      <c r="H704" s="90">
        <v>2.5636583285353651E-2</v>
      </c>
      <c r="I704" s="90">
        <v>2.6888259260983084E-2</v>
      </c>
      <c r="J704" s="90">
        <v>2.7888429202111636E-2</v>
      </c>
    </row>
    <row r="705" spans="3:10" x14ac:dyDescent="0.25">
      <c r="C705" s="82">
        <v>1.097927758210355E-2</v>
      </c>
      <c r="D705" s="89">
        <v>1.3583771670958643E-2</v>
      </c>
      <c r="E705" s="89">
        <v>1.5799756995493526E-2</v>
      </c>
      <c r="F705" s="89">
        <v>1.7738206477282581E-2</v>
      </c>
      <c r="G705" s="90">
        <v>1.954922609415554E-2</v>
      </c>
      <c r="H705" s="90">
        <v>2.1257884792790435E-2</v>
      </c>
      <c r="I705" s="90">
        <v>2.3031266752123646E-2</v>
      </c>
      <c r="J705" s="90">
        <v>2.4882922672544036E-2</v>
      </c>
    </row>
    <row r="706" spans="3:10" x14ac:dyDescent="0.25">
      <c r="C706" s="82">
        <v>9.4544680308982332E-2</v>
      </c>
      <c r="D706" s="89">
        <v>8.5085598187398637E-2</v>
      </c>
      <c r="E706" s="89">
        <v>7.72154273994968E-2</v>
      </c>
      <c r="F706" s="89">
        <v>7.1336194187489613E-2</v>
      </c>
      <c r="G706" s="90">
        <v>6.7264883887939692E-2</v>
      </c>
      <c r="H706" s="90">
        <v>6.4293404188023442E-2</v>
      </c>
      <c r="I706" s="90">
        <v>6.2298859609115423E-2</v>
      </c>
      <c r="J706" s="90">
        <v>6.0790056289308676E-2</v>
      </c>
    </row>
    <row r="707" spans="3:10" x14ac:dyDescent="0.25">
      <c r="C707" s="82">
        <v>1.5054778465709316E-2</v>
      </c>
      <c r="D707" s="89">
        <v>1.6687851909495763E-2</v>
      </c>
      <c r="E707" s="89">
        <v>1.7802579177167988E-2</v>
      </c>
      <c r="F707" s="89">
        <v>1.8601865788525969E-2</v>
      </c>
      <c r="G707" s="90">
        <v>1.923571557334466E-2</v>
      </c>
      <c r="H707" s="90">
        <v>1.9692257193820079E-2</v>
      </c>
      <c r="I707" s="90">
        <v>2.0089546646510574E-2</v>
      </c>
      <c r="J707" s="90">
        <v>2.0403928185858147E-2</v>
      </c>
    </row>
    <row r="708" spans="3:10" x14ac:dyDescent="0.25">
      <c r="C708" s="82">
        <v>8.0323944243066006E-2</v>
      </c>
      <c r="D708" s="89">
        <v>7.2478968129515528E-2</v>
      </c>
      <c r="E708" s="89">
        <v>6.5105907993978127E-2</v>
      </c>
      <c r="F708" s="89">
        <v>5.9170819762544527E-2</v>
      </c>
      <c r="G708" s="90">
        <v>5.4780331391363353E-2</v>
      </c>
      <c r="H708" s="90">
        <v>5.1430777454189842E-2</v>
      </c>
      <c r="I708" s="90">
        <v>4.9027521064604528E-2</v>
      </c>
      <c r="J708" s="90">
        <v>4.7162602093731659E-2</v>
      </c>
    </row>
    <row r="709" spans="3:10" x14ac:dyDescent="0.25">
      <c r="C709" s="82">
        <v>6.5217000604728716E-3</v>
      </c>
      <c r="D709" s="89">
        <v>1.0955007637755546E-2</v>
      </c>
      <c r="E709" s="89">
        <v>1.5225493669836348E-2</v>
      </c>
      <c r="F709" s="89">
        <v>1.8798283453684349E-2</v>
      </c>
      <c r="G709" s="90">
        <v>2.1603702710091929E-2</v>
      </c>
      <c r="H709" s="90">
        <v>2.3669049756281011E-2</v>
      </c>
      <c r="I709" s="90">
        <v>2.5246624803702798E-2</v>
      </c>
      <c r="J709" s="90">
        <v>2.6412145255362458E-2</v>
      </c>
    </row>
    <row r="710" spans="3:10" x14ac:dyDescent="0.25">
      <c r="C710" s="82">
        <v>9.459446055958453E-3</v>
      </c>
      <c r="D710" s="89">
        <v>1.2570712148086723E-2</v>
      </c>
      <c r="E710" s="89">
        <v>1.5229790092427994E-2</v>
      </c>
      <c r="F710" s="89">
        <v>1.7459307812481055E-2</v>
      </c>
      <c r="G710" s="90">
        <v>1.9393558287508609E-2</v>
      </c>
      <c r="H710" s="90">
        <v>2.1064764181452911E-2</v>
      </c>
      <c r="I710" s="90">
        <v>2.2644310798259178E-2</v>
      </c>
      <c r="J710" s="90">
        <v>2.414454645319318E-2</v>
      </c>
    </row>
    <row r="711" spans="3:10" x14ac:dyDescent="0.25">
      <c r="C711" s="82">
        <v>4.2208113259204223E-3</v>
      </c>
      <c r="D711" s="89">
        <v>6.9339039854718577E-3</v>
      </c>
      <c r="E711" s="89">
        <v>9.5534112344866379E-3</v>
      </c>
      <c r="F711" s="89">
        <v>1.1757479802910137E-2</v>
      </c>
      <c r="G711" s="90">
        <v>1.3491098341437496E-2</v>
      </c>
      <c r="H711" s="90">
        <v>1.4769231909884504E-2</v>
      </c>
      <c r="I711" s="90">
        <v>1.5769401396708495E-2</v>
      </c>
      <c r="J711" s="90">
        <v>1.6577966551906933E-2</v>
      </c>
    </row>
    <row r="712" spans="3:10" x14ac:dyDescent="0.25">
      <c r="C712" s="82">
        <v>3.1626473409642419E-3</v>
      </c>
      <c r="D712" s="89">
        <v>4.7303021529774116E-3</v>
      </c>
      <c r="E712" s="89">
        <v>6.2661819944614125E-3</v>
      </c>
      <c r="F712" s="89">
        <v>7.6358633201667097E-3</v>
      </c>
      <c r="G712" s="90">
        <v>8.8008286107477025E-3</v>
      </c>
      <c r="H712" s="90">
        <v>9.7400640103127607E-3</v>
      </c>
      <c r="I712" s="90">
        <v>1.0545208257726781E-2</v>
      </c>
      <c r="J712" s="90">
        <v>1.1263952193004556E-2</v>
      </c>
    </row>
    <row r="713" spans="3:10" x14ac:dyDescent="0.25">
      <c r="C713" s="82">
        <v>0.11242639042170623</v>
      </c>
      <c r="D713" s="89">
        <v>0.10321405445105716</v>
      </c>
      <c r="E713" s="89">
        <v>9.3124888285890509E-2</v>
      </c>
      <c r="F713" s="89">
        <v>8.4328085297180819E-2</v>
      </c>
      <c r="G713" s="90">
        <v>7.7374161451465612E-2</v>
      </c>
      <c r="H713" s="90">
        <v>7.1705298543408791E-2</v>
      </c>
      <c r="I713" s="90">
        <v>6.7231658745447065E-2</v>
      </c>
      <c r="J713" s="90">
        <v>6.3389616518740796E-2</v>
      </c>
    </row>
    <row r="714" spans="3:10" x14ac:dyDescent="0.25">
      <c r="C714" s="82">
        <v>5.5672332107594605E-2</v>
      </c>
      <c r="D714" s="89">
        <v>5.5655466624503193E-2</v>
      </c>
      <c r="E714" s="89">
        <v>5.4479381233565098E-2</v>
      </c>
      <c r="F714" s="89">
        <v>5.2981955889121864E-2</v>
      </c>
      <c r="G714" s="90">
        <v>5.1550445917960069E-2</v>
      </c>
      <c r="H714" s="90">
        <v>5.0020629143156643E-2</v>
      </c>
      <c r="I714" s="90">
        <v>4.85482080292279E-2</v>
      </c>
      <c r="J714" s="90">
        <v>4.692779968729402E-2</v>
      </c>
    </row>
    <row r="715" spans="3:10" x14ac:dyDescent="0.25">
      <c r="C715" s="82">
        <v>2.9321757641023748E-2</v>
      </c>
      <c r="D715" s="89">
        <v>2.7531005105841118E-2</v>
      </c>
      <c r="E715" s="89">
        <v>2.6040264348821431E-2</v>
      </c>
      <c r="F715" s="89">
        <v>2.4934720599317405E-2</v>
      </c>
      <c r="G715" s="90">
        <v>2.4210078684295304E-2</v>
      </c>
      <c r="H715" s="90">
        <v>2.3701465023650021E-2</v>
      </c>
      <c r="I715" s="90">
        <v>2.3452302620120869E-2</v>
      </c>
      <c r="J715" s="90">
        <v>2.3361378974722558E-2</v>
      </c>
    </row>
    <row r="716" spans="3:10" x14ac:dyDescent="0.25">
      <c r="C716" s="82">
        <v>2.1535194432877151E-2</v>
      </c>
      <c r="D716" s="89">
        <v>3.0219137335020754E-2</v>
      </c>
      <c r="E716" s="89">
        <v>3.6475210539022349E-2</v>
      </c>
      <c r="F716" s="89">
        <v>4.0447404030365196E-2</v>
      </c>
      <c r="G716" s="90">
        <v>4.2935293720853578E-2</v>
      </c>
      <c r="H716" s="90">
        <v>4.4441782132395913E-2</v>
      </c>
      <c r="I716" s="90">
        <v>4.5586337263117671E-2</v>
      </c>
      <c r="J716" s="90">
        <v>4.6492159861165658E-2</v>
      </c>
    </row>
    <row r="717" spans="3:10" x14ac:dyDescent="0.25">
      <c r="C717" s="82">
        <v>1.6562782817109982E-2</v>
      </c>
      <c r="D717" s="89">
        <v>1.8783444766772579E-2</v>
      </c>
      <c r="E717" s="89">
        <v>2.0375184486063142E-2</v>
      </c>
      <c r="F717" s="89">
        <v>2.1561879197258837E-2</v>
      </c>
      <c r="G717" s="90">
        <v>2.2523759684177424E-2</v>
      </c>
      <c r="H717" s="90">
        <v>2.3254284721354393E-2</v>
      </c>
      <c r="I717" s="90">
        <v>2.3895518576979524E-2</v>
      </c>
      <c r="J717" s="90">
        <v>2.441760636826748E-2</v>
      </c>
    </row>
    <row r="718" spans="3:10" x14ac:dyDescent="0.25">
      <c r="C718" s="82">
        <v>3.4702838058291816E-2</v>
      </c>
      <c r="D718" s="89">
        <v>4.2079416848819516E-2</v>
      </c>
      <c r="E718" s="89">
        <v>4.6225579311515677E-2</v>
      </c>
      <c r="F718" s="89">
        <v>4.8207551724299406E-2</v>
      </c>
      <c r="G718" s="90">
        <v>4.9063887465652628E-2</v>
      </c>
      <c r="H718" s="90">
        <v>4.9177483234270333E-2</v>
      </c>
      <c r="I718" s="90">
        <v>4.9016334766921597E-2</v>
      </c>
      <c r="J718" s="90">
        <v>4.8530743306618662E-2</v>
      </c>
    </row>
    <row r="719" spans="3:10" x14ac:dyDescent="0.25">
      <c r="C719" s="82">
        <v>1.3763937847277148E-2</v>
      </c>
      <c r="D719" s="89">
        <v>1.700238363254173E-2</v>
      </c>
      <c r="E719" s="89">
        <v>1.9392183391313642E-2</v>
      </c>
      <c r="F719" s="89">
        <v>2.1126997150137293E-2</v>
      </c>
      <c r="G719" s="90">
        <v>2.2451424016568938E-2</v>
      </c>
      <c r="H719" s="90">
        <v>2.343277871650138E-2</v>
      </c>
      <c r="I719" s="90">
        <v>2.4267347039757137E-2</v>
      </c>
      <c r="J719" s="90">
        <v>2.4958004012268525E-2</v>
      </c>
    </row>
    <row r="720" spans="3:10" x14ac:dyDescent="0.25">
      <c r="C720" s="82">
        <v>6.0261693573130624E-3</v>
      </c>
      <c r="D720" s="89">
        <v>8.133499896298935E-3</v>
      </c>
      <c r="E720" s="89">
        <v>1.0090909914051973E-2</v>
      </c>
      <c r="F720" s="89">
        <v>1.1825474539057764E-2</v>
      </c>
      <c r="G720" s="90">
        <v>1.3328307958284248E-2</v>
      </c>
      <c r="H720" s="90">
        <v>1.4542328801429825E-2</v>
      </c>
      <c r="I720" s="90">
        <v>1.5535902069284025E-2</v>
      </c>
      <c r="J720" s="90">
        <v>1.6294544872547338E-2</v>
      </c>
    </row>
    <row r="721" spans="3:10" x14ac:dyDescent="0.25">
      <c r="C721" s="82">
        <v>3.9871183678738039E-3</v>
      </c>
      <c r="D721" s="89">
        <v>6.6609360294888455E-3</v>
      </c>
      <c r="E721" s="89">
        <v>9.3981155813411699E-3</v>
      </c>
      <c r="F721" s="89">
        <v>1.1886749157764021E-2</v>
      </c>
      <c r="G721" s="90">
        <v>1.4024867403585273E-2</v>
      </c>
      <c r="H721" s="90">
        <v>1.5755317761507678E-2</v>
      </c>
      <c r="I721" s="90">
        <v>1.7188652660942154E-2</v>
      </c>
      <c r="J721" s="90">
        <v>1.8347465244127007E-2</v>
      </c>
    </row>
    <row r="722" spans="3:10" x14ac:dyDescent="0.25">
      <c r="C722" s="82">
        <v>2.1171813404655387E-3</v>
      </c>
      <c r="D722" s="89">
        <v>3.7069848528351692E-3</v>
      </c>
      <c r="E722" s="89">
        <v>5.4656580594618087E-3</v>
      </c>
      <c r="F722" s="89">
        <v>7.1752437107346391E-3</v>
      </c>
      <c r="G722" s="90">
        <v>8.7153396377198378E-3</v>
      </c>
      <c r="H722" s="90">
        <v>9.9998148731134853E-3</v>
      </c>
      <c r="I722" s="90">
        <v>1.1069096195546795E-2</v>
      </c>
      <c r="J722" s="90">
        <v>1.1929597704652012E-2</v>
      </c>
    </row>
    <row r="723" spans="3:10" x14ac:dyDescent="0.25">
      <c r="C723" s="82">
        <v>2.6734085844063064E-2</v>
      </c>
      <c r="D723" s="89">
        <v>3.871271628760279E-2</v>
      </c>
      <c r="E723" s="89">
        <v>4.7347268210255374E-2</v>
      </c>
      <c r="F723" s="89">
        <v>5.2340326056950923E-2</v>
      </c>
      <c r="G723" s="90">
        <v>5.4553416883242743E-2</v>
      </c>
      <c r="H723" s="90">
        <v>5.4639460824917691E-2</v>
      </c>
      <c r="I723" s="90">
        <v>5.3455554568396076E-2</v>
      </c>
      <c r="J723" s="90">
        <v>5.1261990500384921E-2</v>
      </c>
    </row>
    <row r="724" spans="3:10" x14ac:dyDescent="0.25">
      <c r="C724" s="82">
        <v>1.8089683044831713E-3</v>
      </c>
      <c r="D724" s="89">
        <v>3.184249120487803E-3</v>
      </c>
      <c r="E724" s="89">
        <v>4.7654868126364436E-3</v>
      </c>
      <c r="F724" s="89">
        <v>6.3839331568197044E-3</v>
      </c>
      <c r="G724" s="90">
        <v>7.9346348060928672E-3</v>
      </c>
      <c r="H724" s="90">
        <v>9.3299876013574912E-3</v>
      </c>
      <c r="I724" s="90">
        <v>1.0595268552698876E-2</v>
      </c>
      <c r="J724" s="90">
        <v>1.1727278845285049E-2</v>
      </c>
    </row>
    <row r="725" spans="3:10" x14ac:dyDescent="0.25">
      <c r="C725" s="82">
        <v>6.5558560515517226E-3</v>
      </c>
      <c r="D725" s="89">
        <v>9.0270877437605129E-3</v>
      </c>
      <c r="E725" s="89">
        <v>1.0989939278548676E-2</v>
      </c>
      <c r="F725" s="89">
        <v>1.2435143406515076E-2</v>
      </c>
      <c r="G725" s="90">
        <v>1.3493081166394024E-2</v>
      </c>
      <c r="H725" s="90">
        <v>1.422819022829561E-2</v>
      </c>
      <c r="I725" s="90">
        <v>1.4788936206636429E-2</v>
      </c>
      <c r="J725" s="90">
        <v>1.520489552478381E-2</v>
      </c>
    </row>
    <row r="726" spans="3:10" x14ac:dyDescent="0.25">
      <c r="C726" s="82">
        <v>5.1052294818852942E-2</v>
      </c>
      <c r="D726" s="89">
        <v>5.3096231816592031E-2</v>
      </c>
      <c r="E726" s="89">
        <v>5.3007926174614584E-2</v>
      </c>
      <c r="F726" s="89">
        <v>5.2133573419802272E-2</v>
      </c>
      <c r="G726" s="90">
        <v>5.1233786466016021E-2</v>
      </c>
      <c r="H726" s="90">
        <v>5.036656965156986E-2</v>
      </c>
      <c r="I726" s="90">
        <v>4.98024431120659E-2</v>
      </c>
      <c r="J726" s="90">
        <v>4.9384932666278906E-2</v>
      </c>
    </row>
    <row r="727" spans="3:10" x14ac:dyDescent="0.25">
      <c r="C727" s="82">
        <v>1.4304768649085074E-3</v>
      </c>
      <c r="D727" s="89">
        <v>3.2947977106939589E-3</v>
      </c>
      <c r="E727" s="89">
        <v>5.8055755653409064E-3</v>
      </c>
      <c r="F727" s="89">
        <v>8.530787295352853E-3</v>
      </c>
      <c r="G727" s="90">
        <v>1.1099759325123871E-2</v>
      </c>
      <c r="H727" s="90">
        <v>1.3250325479151026E-2</v>
      </c>
      <c r="I727" s="90">
        <v>1.4965810082764102E-2</v>
      </c>
      <c r="J727" s="90">
        <v>1.6241704746375912E-2</v>
      </c>
    </row>
    <row r="728" spans="3:10" x14ac:dyDescent="0.25">
      <c r="C728" s="82">
        <v>3.3566306556237255E-2</v>
      </c>
      <c r="D728" s="89">
        <v>3.6931326344685766E-2</v>
      </c>
      <c r="E728" s="89">
        <v>3.837270171363303E-2</v>
      </c>
      <c r="F728" s="89">
        <v>3.8778737635240278E-2</v>
      </c>
      <c r="G728" s="90">
        <v>3.8787437059684945E-2</v>
      </c>
      <c r="H728" s="90">
        <v>3.855576348048436E-2</v>
      </c>
      <c r="I728" s="90">
        <v>3.8395339779531551E-2</v>
      </c>
      <c r="J728" s="90">
        <v>3.8272110435758531E-2</v>
      </c>
    </row>
    <row r="729" spans="3:10" x14ac:dyDescent="0.25">
      <c r="C729" s="82">
        <v>2.5924724955465623E-3</v>
      </c>
      <c r="D729" s="89">
        <v>5.2409339331350698E-3</v>
      </c>
      <c r="E729" s="89">
        <v>8.4740202739860063E-3</v>
      </c>
      <c r="F729" s="89">
        <v>1.1797633733118344E-2</v>
      </c>
      <c r="G729" s="90">
        <v>1.4876018638914875E-2</v>
      </c>
      <c r="H729" s="90">
        <v>1.7480243037410258E-2</v>
      </c>
      <c r="I729" s="90">
        <v>1.9640602103558016E-2</v>
      </c>
      <c r="J729" s="90">
        <v>2.1351108439836824E-2</v>
      </c>
    </row>
    <row r="730" spans="3:10" x14ac:dyDescent="0.25">
      <c r="C730" s="82">
        <v>2.0743277629920114E-2</v>
      </c>
      <c r="D730" s="89">
        <v>2.4039114087571423E-2</v>
      </c>
      <c r="E730" s="89">
        <v>2.5714211172318972E-2</v>
      </c>
      <c r="F730" s="89">
        <v>2.6358728342830803E-2</v>
      </c>
      <c r="G730" s="90">
        <v>2.6482101313656848E-2</v>
      </c>
      <c r="H730" s="90">
        <v>2.626097229651073E-2</v>
      </c>
      <c r="I730" s="90">
        <v>2.5953082401537916E-2</v>
      </c>
      <c r="J730" s="90">
        <v>2.5562548250238636E-2</v>
      </c>
    </row>
    <row r="731" spans="3:10" x14ac:dyDescent="0.25">
      <c r="C731" s="82">
        <v>5.2935251091880565E-3</v>
      </c>
      <c r="D731" s="89">
        <v>8.447033627969518E-3</v>
      </c>
      <c r="E731" s="89">
        <v>1.1384340827041669E-2</v>
      </c>
      <c r="F731" s="89">
        <v>1.3769602136743331E-2</v>
      </c>
      <c r="G731" s="90">
        <v>1.5556886001866967E-2</v>
      </c>
      <c r="H731" s="90">
        <v>1.675185159581951E-2</v>
      </c>
      <c r="I731" s="90">
        <v>1.7530066872391517E-2</v>
      </c>
      <c r="J731" s="90">
        <v>1.7959412792688791E-2</v>
      </c>
    </row>
    <row r="732" spans="3:10" x14ac:dyDescent="0.25">
      <c r="C732" s="82">
        <v>8.2581002342113977E-3</v>
      </c>
      <c r="D732" s="89">
        <v>1.1967302705403693E-2</v>
      </c>
      <c r="E732" s="89">
        <v>1.5237839414421066E-2</v>
      </c>
      <c r="F732" s="89">
        <v>1.7863283592811894E-2</v>
      </c>
      <c r="G732" s="90">
        <v>1.9888623875585248E-2</v>
      </c>
      <c r="H732" s="90">
        <v>2.1340167478758977E-2</v>
      </c>
      <c r="I732" s="90">
        <v>2.2422327524737832E-2</v>
      </c>
      <c r="J732" s="90">
        <v>2.3186426758510771E-2</v>
      </c>
    </row>
    <row r="733" spans="3:10" x14ac:dyDescent="0.25">
      <c r="C733" s="82">
        <v>8.7443292720840067E-3</v>
      </c>
      <c r="D733" s="89">
        <v>1.2773324596517857E-2</v>
      </c>
      <c r="E733" s="89">
        <v>1.6353972708662852E-2</v>
      </c>
      <c r="F733" s="89">
        <v>1.9256952725559353E-2</v>
      </c>
      <c r="G733" s="90">
        <v>2.1497553149011535E-2</v>
      </c>
      <c r="H733" s="90">
        <v>2.3048486570375015E-2</v>
      </c>
      <c r="I733" s="90">
        <v>2.4070467309449933E-2</v>
      </c>
      <c r="J733" s="90">
        <v>2.4572633265290557E-2</v>
      </c>
    </row>
    <row r="734" spans="3:10" x14ac:dyDescent="0.25">
      <c r="C734" s="82">
        <v>5.6174469512437347E-3</v>
      </c>
      <c r="D734" s="89">
        <v>1.0464043448292683E-2</v>
      </c>
      <c r="E734" s="89">
        <v>1.5874630230243013E-2</v>
      </c>
      <c r="F734" s="89">
        <v>2.1103224653019049E-2</v>
      </c>
      <c r="G734" s="90">
        <v>2.5815110558223008E-2</v>
      </c>
      <c r="H734" s="90">
        <v>2.9824000737471931E-2</v>
      </c>
      <c r="I734" s="90">
        <v>3.328812692715008E-2</v>
      </c>
      <c r="J734" s="90">
        <v>3.6203378050780964E-2</v>
      </c>
    </row>
    <row r="735" spans="3:10" x14ac:dyDescent="0.25">
      <c r="C735" s="82">
        <v>7.1945586661361803E-3</v>
      </c>
      <c r="D735" s="89">
        <v>1.1148048241771352E-2</v>
      </c>
      <c r="E735" s="89">
        <v>1.4642338644857115E-2</v>
      </c>
      <c r="F735" s="89">
        <v>1.7387372495319079E-2</v>
      </c>
      <c r="G735" s="90">
        <v>1.9444007419323908E-2</v>
      </c>
      <c r="H735" s="90">
        <v>2.0868645598869518E-2</v>
      </c>
      <c r="I735" s="90">
        <v>2.1866905671195869E-2</v>
      </c>
      <c r="J735" s="90">
        <v>2.2471246076729633E-2</v>
      </c>
    </row>
    <row r="736" spans="3:10" x14ac:dyDescent="0.25">
      <c r="C736" s="82">
        <v>2.0100060675997004E-2</v>
      </c>
      <c r="D736" s="89">
        <v>2.4068591099215216E-2</v>
      </c>
      <c r="E736" s="89">
        <v>2.6612122438246365E-2</v>
      </c>
      <c r="F736" s="89">
        <v>2.8105552016093143E-2</v>
      </c>
      <c r="G736" s="90">
        <v>2.8933113761068989E-2</v>
      </c>
      <c r="H736" s="90">
        <v>2.9197971091402191E-2</v>
      </c>
      <c r="I736" s="90">
        <v>2.9139101347451027E-2</v>
      </c>
      <c r="J736" s="90">
        <v>2.8741076986678018E-2</v>
      </c>
    </row>
    <row r="737" spans="3:10" x14ac:dyDescent="0.25">
      <c r="C737" s="82">
        <v>6.7831480896324778E-3</v>
      </c>
      <c r="D737" s="89">
        <v>1.0284476283731039E-2</v>
      </c>
      <c r="E737" s="89">
        <v>1.3491175387023867E-2</v>
      </c>
      <c r="F737" s="89">
        <v>1.6140391900478713E-2</v>
      </c>
      <c r="G737" s="90">
        <v>1.8245624662633287E-2</v>
      </c>
      <c r="H737" s="90">
        <v>1.983785881848929E-2</v>
      </c>
      <c r="I737" s="90">
        <v>2.1127506209669401E-2</v>
      </c>
      <c r="J737" s="90">
        <v>2.2187677670583071E-2</v>
      </c>
    </row>
    <row r="738" spans="3:10" x14ac:dyDescent="0.25">
      <c r="C738" s="82">
        <v>0.11310950376075876</v>
      </c>
      <c r="D738" s="89">
        <v>9.1254743764771343E-2</v>
      </c>
      <c r="E738" s="89">
        <v>7.5312863951269279E-2</v>
      </c>
      <c r="F738" s="89">
        <v>6.4130969057382761E-2</v>
      </c>
      <c r="G738" s="90">
        <v>5.6429150077762211E-2</v>
      </c>
      <c r="H738" s="90">
        <v>5.0892233496916864E-2</v>
      </c>
      <c r="I738" s="90">
        <v>4.6988367141732414E-2</v>
      </c>
      <c r="J738" s="90">
        <v>4.4071245895217138E-2</v>
      </c>
    </row>
    <row r="739" spans="3:10" x14ac:dyDescent="0.25">
      <c r="C739" s="82">
        <v>4.6507464171349948E-3</v>
      </c>
      <c r="D739" s="89">
        <v>7.6900667759624156E-3</v>
      </c>
      <c r="E739" s="89">
        <v>1.0888233714609957E-2</v>
      </c>
      <c r="F739" s="89">
        <v>1.3897253182242324E-2</v>
      </c>
      <c r="G739" s="90">
        <v>1.65645677516566E-2</v>
      </c>
      <c r="H739" s="90">
        <v>1.8781170080661568E-2</v>
      </c>
      <c r="I739" s="90">
        <v>2.0650019411836324E-2</v>
      </c>
      <c r="J739" s="90">
        <v>2.2185637918611306E-2</v>
      </c>
    </row>
    <row r="740" spans="3:10" x14ac:dyDescent="0.25">
      <c r="C740" s="82">
        <v>1.1251581962107507E-2</v>
      </c>
      <c r="D740" s="89">
        <v>1.5999691879403484E-2</v>
      </c>
      <c r="E740" s="89">
        <v>1.9903307194136369E-2</v>
      </c>
      <c r="F740" s="89">
        <v>2.2770819237197114E-2</v>
      </c>
      <c r="G740" s="90">
        <v>2.4749616179305128E-2</v>
      </c>
      <c r="H740" s="90">
        <v>2.5937789619483776E-2</v>
      </c>
      <c r="I740" s="90">
        <v>2.6622465015875861E-2</v>
      </c>
      <c r="J740" s="90">
        <v>2.6881435336570437E-2</v>
      </c>
    </row>
    <row r="741" spans="3:10" x14ac:dyDescent="0.25">
      <c r="C741" s="82">
        <v>2.9697691572621008E-2</v>
      </c>
      <c r="D741" s="89">
        <v>3.137329275421627E-2</v>
      </c>
      <c r="E741" s="89">
        <v>3.2192067058336701E-2</v>
      </c>
      <c r="F741" s="89">
        <v>3.2508040986159732E-2</v>
      </c>
      <c r="G741" s="90">
        <v>3.2523354406186103E-2</v>
      </c>
      <c r="H741" s="90">
        <v>3.2157928098306268E-2</v>
      </c>
      <c r="I741" s="90">
        <v>3.1565670313364207E-2</v>
      </c>
      <c r="J741" s="90">
        <v>3.0687958720241118E-2</v>
      </c>
    </row>
    <row r="742" spans="3:10" x14ac:dyDescent="0.25">
      <c r="C742" s="82">
        <v>2.1054284511177992E-2</v>
      </c>
      <c r="D742" s="89">
        <v>2.8308866015665467E-2</v>
      </c>
      <c r="E742" s="89">
        <v>3.3979257468575698E-2</v>
      </c>
      <c r="F742" s="89">
        <v>3.8138599999954441E-2</v>
      </c>
      <c r="G742" s="90">
        <v>4.1213326516248067E-2</v>
      </c>
      <c r="H742" s="90">
        <v>4.3377948646949285E-2</v>
      </c>
      <c r="I742" s="90">
        <v>4.5022224799782254E-2</v>
      </c>
      <c r="J742" s="90">
        <v>4.613326199088056E-2</v>
      </c>
    </row>
    <row r="743" spans="3:10" x14ac:dyDescent="0.25">
      <c r="C743" s="82">
        <v>2.0592205708492413E-2</v>
      </c>
      <c r="D743" s="89">
        <v>2.6658292615502416E-2</v>
      </c>
      <c r="E743" s="89">
        <v>3.075851017253341E-2</v>
      </c>
      <c r="F743" s="89">
        <v>3.3155868299417295E-2</v>
      </c>
      <c r="G743" s="90">
        <v>3.4383358857689693E-2</v>
      </c>
      <c r="H743" s="90">
        <v>3.4699564846854478E-2</v>
      </c>
      <c r="I743" s="90">
        <v>3.4501081326886313E-2</v>
      </c>
      <c r="J743" s="90">
        <v>3.3843553539655777E-2</v>
      </c>
    </row>
    <row r="744" spans="3:10" x14ac:dyDescent="0.25">
      <c r="C744" s="82">
        <v>3.1385295631784181E-2</v>
      </c>
      <c r="D744" s="89">
        <v>3.3137882824198453E-2</v>
      </c>
      <c r="E744" s="89">
        <v>3.4013721314092457E-2</v>
      </c>
      <c r="F744" s="89">
        <v>3.4549696377505774E-2</v>
      </c>
      <c r="G744" s="90">
        <v>3.5080162418456122E-2</v>
      </c>
      <c r="H744" s="90">
        <v>3.5592489680480385E-2</v>
      </c>
      <c r="I744" s="90">
        <v>3.6285287483426014E-2</v>
      </c>
      <c r="J744" s="90">
        <v>3.7082219368984849E-2</v>
      </c>
    </row>
    <row r="745" spans="3:10" x14ac:dyDescent="0.25">
      <c r="C745" s="82">
        <v>5.7009948449922142E-3</v>
      </c>
      <c r="D745" s="89">
        <v>8.4377090354806391E-3</v>
      </c>
      <c r="E745" s="89">
        <v>1.0958997248914693E-2</v>
      </c>
      <c r="F745" s="89">
        <v>1.3145936809519707E-2</v>
      </c>
      <c r="G745" s="90">
        <v>1.5047038150938084E-2</v>
      </c>
      <c r="H745" s="90">
        <v>1.6675023020865133E-2</v>
      </c>
      <c r="I745" s="90">
        <v>1.8165216658438958E-2</v>
      </c>
      <c r="J745" s="90">
        <v>1.9531310094606198E-2</v>
      </c>
    </row>
    <row r="746" spans="3:10" x14ac:dyDescent="0.25">
      <c r="C746" s="82">
        <v>3.4445162930873473E-3</v>
      </c>
      <c r="D746" s="89">
        <v>5.5833213778658797E-3</v>
      </c>
      <c r="E746" s="89">
        <v>7.8954319848392202E-3</v>
      </c>
      <c r="F746" s="89">
        <v>1.0187313092137232E-2</v>
      </c>
      <c r="G746" s="90">
        <v>1.2369131603900059E-2</v>
      </c>
      <c r="H746" s="90">
        <v>1.4354749859009879E-2</v>
      </c>
      <c r="I746" s="90">
        <v>1.6206142722803452E-2</v>
      </c>
      <c r="J746" s="90">
        <v>1.7918897331163003E-2</v>
      </c>
    </row>
    <row r="747" spans="3:10" x14ac:dyDescent="0.25">
      <c r="C747" s="82">
        <v>1.02408569786971E-2</v>
      </c>
      <c r="D747" s="89">
        <v>1.392200456998121E-2</v>
      </c>
      <c r="E747" s="89">
        <v>1.686926566677506E-2</v>
      </c>
      <c r="F747" s="89">
        <v>1.9062095528220392E-2</v>
      </c>
      <c r="G747" s="90">
        <v>2.0682252016811408E-2</v>
      </c>
      <c r="H747" s="90">
        <v>2.1823314699913519E-2</v>
      </c>
      <c r="I747" s="90">
        <v>2.2721265071340809E-2</v>
      </c>
      <c r="J747" s="90">
        <v>2.3435878513084714E-2</v>
      </c>
    </row>
    <row r="748" spans="3:10" x14ac:dyDescent="0.25">
      <c r="C748" s="82">
        <v>7.0746417057483447E-3</v>
      </c>
      <c r="D748" s="89">
        <v>1.038368741799066E-2</v>
      </c>
      <c r="E748" s="89">
        <v>1.3176205105347394E-2</v>
      </c>
      <c r="F748" s="89">
        <v>1.5274787405342537E-2</v>
      </c>
      <c r="G748" s="90">
        <v>1.6761645072950717E-2</v>
      </c>
      <c r="H748" s="90">
        <v>1.770041609536668E-2</v>
      </c>
      <c r="I748" s="90">
        <v>1.8288790997219667E-2</v>
      </c>
      <c r="J748" s="90">
        <v>1.8586772051972719E-2</v>
      </c>
    </row>
    <row r="749" spans="3:10" x14ac:dyDescent="0.25">
      <c r="C749" s="82">
        <v>2.2974020757387661E-2</v>
      </c>
      <c r="D749" s="89">
        <v>2.9830313161522532E-2</v>
      </c>
      <c r="E749" s="89">
        <v>3.5258474358712009E-2</v>
      </c>
      <c r="F749" s="89">
        <v>3.9328670146997639E-2</v>
      </c>
      <c r="G749" s="90">
        <v>4.2344798732512512E-2</v>
      </c>
      <c r="H749" s="90">
        <v>4.435906969801471E-2</v>
      </c>
      <c r="I749" s="90">
        <v>4.5701886543348745E-2</v>
      </c>
      <c r="J749" s="90">
        <v>4.6351681655642116E-2</v>
      </c>
    </row>
    <row r="750" spans="3:10" x14ac:dyDescent="0.25">
      <c r="C750" s="82">
        <v>1.5325102770515622E-2</v>
      </c>
      <c r="D750" s="89">
        <v>2.0073972005608481E-2</v>
      </c>
      <c r="E750" s="89">
        <v>2.3635183356943295E-2</v>
      </c>
      <c r="F750" s="89">
        <v>2.6069528267167522E-2</v>
      </c>
      <c r="G750" s="90">
        <v>2.7641039907699932E-2</v>
      </c>
      <c r="H750" s="90">
        <v>2.8444958099017859E-2</v>
      </c>
      <c r="I750" s="90">
        <v>2.8740937632965285E-2</v>
      </c>
      <c r="J750" s="90">
        <v>2.8550313147899183E-2</v>
      </c>
    </row>
    <row r="751" spans="3:10" x14ac:dyDescent="0.25">
      <c r="C751" s="82">
        <v>0.12091141349241244</v>
      </c>
      <c r="D751" s="89">
        <v>0.10022491722671198</v>
      </c>
      <c r="E751" s="89">
        <v>8.5634055677460755E-2</v>
      </c>
      <c r="F751" s="89">
        <v>7.5910976960093343E-2</v>
      </c>
      <c r="G751" s="90">
        <v>6.9823961355171826E-2</v>
      </c>
      <c r="H751" s="90">
        <v>6.6032020280207576E-2</v>
      </c>
      <c r="I751" s="90">
        <v>6.4059743685155615E-2</v>
      </c>
      <c r="J751" s="90">
        <v>6.3184049769975659E-2</v>
      </c>
    </row>
    <row r="752" spans="3:10" x14ac:dyDescent="0.25">
      <c r="C752" s="82">
        <v>1.4591835247496821E-2</v>
      </c>
      <c r="D752" s="89">
        <v>1.8320272149818899E-2</v>
      </c>
      <c r="E752" s="89">
        <v>2.0663581389399284E-2</v>
      </c>
      <c r="F752" s="89">
        <v>2.1913924145534693E-2</v>
      </c>
      <c r="G752" s="90">
        <v>2.2478710552113937E-2</v>
      </c>
      <c r="H752" s="90">
        <v>2.2549024254037379E-2</v>
      </c>
      <c r="I752" s="90">
        <v>2.2392315577495204E-2</v>
      </c>
      <c r="J752" s="90">
        <v>2.2050595177730455E-2</v>
      </c>
    </row>
    <row r="753" spans="3:10" x14ac:dyDescent="0.25">
      <c r="C753" s="82">
        <v>3.2887539282721812E-2</v>
      </c>
      <c r="D753" s="89">
        <v>3.9551739263941205E-2</v>
      </c>
      <c r="E753" s="89">
        <v>4.3609918314885414E-2</v>
      </c>
      <c r="F753" s="89">
        <v>4.5708994490214316E-2</v>
      </c>
      <c r="G753" s="90">
        <v>4.6572548739650971E-2</v>
      </c>
      <c r="H753" s="90">
        <v>4.6473049565612032E-2</v>
      </c>
      <c r="I753" s="90">
        <v>4.5881419263146879E-2</v>
      </c>
      <c r="J753" s="90">
        <v>4.4837372917937955E-2</v>
      </c>
    </row>
    <row r="754" spans="3:10" x14ac:dyDescent="0.25">
      <c r="C754" s="82">
        <v>1.1259829343899179E-2</v>
      </c>
      <c r="D754" s="89">
        <v>1.3171920218927253E-2</v>
      </c>
      <c r="E754" s="89">
        <v>1.458185576132817E-2</v>
      </c>
      <c r="F754" s="89">
        <v>1.5599073207060311E-2</v>
      </c>
      <c r="G754" s="90">
        <v>1.634102768783181E-2</v>
      </c>
      <c r="H754" s="90">
        <v>1.681475729439055E-2</v>
      </c>
      <c r="I754" s="90">
        <v>1.7150280199700395E-2</v>
      </c>
      <c r="J754" s="90">
        <v>1.7362384244981488E-2</v>
      </c>
    </row>
    <row r="755" spans="3:10" x14ac:dyDescent="0.25">
      <c r="C755" s="82">
        <v>1.1844673221795388E-2</v>
      </c>
      <c r="D755" s="89">
        <v>1.538338969549766E-2</v>
      </c>
      <c r="E755" s="89">
        <v>1.8025580405822961E-2</v>
      </c>
      <c r="F755" s="89">
        <v>1.9829993138628644E-2</v>
      </c>
      <c r="G755" s="90">
        <v>2.1010717768292279E-2</v>
      </c>
      <c r="H755" s="90">
        <v>2.1663217837035436E-2</v>
      </c>
      <c r="I755" s="90">
        <v>2.2015530146630106E-2</v>
      </c>
      <c r="J755" s="90">
        <v>2.2115072448151519E-2</v>
      </c>
    </row>
    <row r="756" spans="3:10" x14ac:dyDescent="0.25">
      <c r="C756" s="82">
        <v>2.35421034007375E-2</v>
      </c>
      <c r="D756" s="89">
        <v>3.1882054157416705E-2</v>
      </c>
      <c r="E756" s="89">
        <v>3.8134180217527486E-2</v>
      </c>
      <c r="F756" s="89">
        <v>4.2530874307134779E-2</v>
      </c>
      <c r="G756" s="90">
        <v>4.5737975790676955E-2</v>
      </c>
      <c r="H756" s="90">
        <v>4.8078492830237872E-2</v>
      </c>
      <c r="I756" s="90">
        <v>5.0047187865224656E-2</v>
      </c>
      <c r="J756" s="90">
        <v>5.1648385704587095E-2</v>
      </c>
    </row>
    <row r="757" spans="3:10" x14ac:dyDescent="0.25">
      <c r="C757" s="82">
        <v>1.0546603419078851E-2</v>
      </c>
      <c r="D757" s="89">
        <v>1.3498094573745685E-2</v>
      </c>
      <c r="E757" s="89">
        <v>1.5812407385537169E-2</v>
      </c>
      <c r="F757" s="89">
        <v>1.7533943645608892E-2</v>
      </c>
      <c r="G757" s="90">
        <v>1.8804801323921504E-2</v>
      </c>
      <c r="H757" s="90">
        <v>1.9662233671177927E-2</v>
      </c>
      <c r="I757" s="90">
        <v>2.0278340447682675E-2</v>
      </c>
      <c r="J757" s="90">
        <v>2.0678927142231542E-2</v>
      </c>
    </row>
    <row r="758" spans="3:10" x14ac:dyDescent="0.25">
      <c r="C758" s="82">
        <v>3.4916952525079904E-2</v>
      </c>
      <c r="D758" s="89">
        <v>3.3839455682291214E-2</v>
      </c>
      <c r="E758" s="89">
        <v>3.3075440065237015E-2</v>
      </c>
      <c r="F758" s="89">
        <v>3.2827447023012719E-2</v>
      </c>
      <c r="G758" s="90">
        <v>3.3144424243573924E-2</v>
      </c>
      <c r="H758" s="90">
        <v>3.3824995908347109E-2</v>
      </c>
      <c r="I758" s="90">
        <v>3.4928131514110686E-2</v>
      </c>
      <c r="J758" s="90">
        <v>3.6288374007323564E-2</v>
      </c>
    </row>
    <row r="759" spans="3:10" x14ac:dyDescent="0.25">
      <c r="C759" s="82">
        <v>6.8988606526106605E-3</v>
      </c>
      <c r="D759" s="89">
        <v>1.028904548451855E-2</v>
      </c>
      <c r="E759" s="89">
        <v>1.3460296504394476E-2</v>
      </c>
      <c r="F759" s="89">
        <v>1.6147883749809175E-2</v>
      </c>
      <c r="G759" s="90">
        <v>1.8295725397544736E-2</v>
      </c>
      <c r="H759" s="90">
        <v>1.9846627696444262E-2</v>
      </c>
      <c r="I759" s="90">
        <v>2.0935830379905755E-2</v>
      </c>
      <c r="J759" s="90">
        <v>2.1585127489620888E-2</v>
      </c>
    </row>
    <row r="760" spans="3:10" x14ac:dyDescent="0.25">
      <c r="C760" s="82">
        <v>1.8521281733899591E-2</v>
      </c>
      <c r="D760" s="89">
        <v>2.1452851247392549E-2</v>
      </c>
      <c r="E760" s="89">
        <v>2.3255011026798989E-2</v>
      </c>
      <c r="F760" s="89">
        <v>2.4231941038257546E-2</v>
      </c>
      <c r="G760" s="90">
        <v>2.4678920062964675E-2</v>
      </c>
      <c r="H760" s="90">
        <v>2.468123871514729E-2</v>
      </c>
      <c r="I760" s="90">
        <v>2.4474277323025751E-2</v>
      </c>
      <c r="J760" s="90">
        <v>2.409985703468644E-2</v>
      </c>
    </row>
    <row r="761" spans="3:10" x14ac:dyDescent="0.25">
      <c r="C761" s="82">
        <v>1.0406921641203016E-2</v>
      </c>
      <c r="D761" s="89">
        <v>1.1976909574452875E-2</v>
      </c>
      <c r="E761" s="89">
        <v>1.2968749619045589E-2</v>
      </c>
      <c r="F761" s="89">
        <v>1.3615084216976455E-2</v>
      </c>
      <c r="G761" s="90">
        <v>1.4101742643879632E-2</v>
      </c>
      <c r="H761" s="90">
        <v>1.4466309181926653E-2</v>
      </c>
      <c r="I761" s="90">
        <v>1.48181459343232E-2</v>
      </c>
      <c r="J761" s="90">
        <v>1.5149695017612562E-2</v>
      </c>
    </row>
    <row r="762" spans="3:10" x14ac:dyDescent="0.25">
      <c r="C762" s="82">
        <v>7.3384738955870596E-2</v>
      </c>
      <c r="D762" s="89">
        <v>7.844954184271262E-2</v>
      </c>
      <c r="E762" s="89">
        <v>7.9312387197239667E-2</v>
      </c>
      <c r="F762" s="89">
        <v>7.8416048626147886E-2</v>
      </c>
      <c r="G762" s="90">
        <v>7.7290481855703169E-2</v>
      </c>
      <c r="H762" s="90">
        <v>7.6251061986588403E-2</v>
      </c>
      <c r="I762" s="90">
        <v>7.5796125143143323E-2</v>
      </c>
      <c r="J762" s="90">
        <v>7.5672981219205224E-2</v>
      </c>
    </row>
    <row r="763" spans="3:10" x14ac:dyDescent="0.25">
      <c r="C763" s="82">
        <v>3.3276347990234653E-3</v>
      </c>
      <c r="D763" s="89">
        <v>6.1150355926902107E-3</v>
      </c>
      <c r="E763" s="89">
        <v>9.0925406779760552E-3</v>
      </c>
      <c r="F763" s="89">
        <v>1.1815949299245489E-2</v>
      </c>
      <c r="G763" s="90">
        <v>1.4119357986647561E-2</v>
      </c>
      <c r="H763" s="90">
        <v>1.5936529943523559E-2</v>
      </c>
      <c r="I763" s="90">
        <v>1.7390948911257868E-2</v>
      </c>
      <c r="J763" s="90">
        <v>1.8519978983049492E-2</v>
      </c>
    </row>
    <row r="764" spans="3:10" x14ac:dyDescent="0.25">
      <c r="C764" s="82">
        <v>2.2359550603468739E-2</v>
      </c>
      <c r="D764" s="89">
        <v>2.7092657453061973E-2</v>
      </c>
      <c r="E764" s="89">
        <v>2.9702561770116803E-2</v>
      </c>
      <c r="F764" s="89">
        <v>3.0828965217018754E-2</v>
      </c>
      <c r="G764" s="90">
        <v>3.1130984874533026E-2</v>
      </c>
      <c r="H764" s="90">
        <v>3.0877825419355839E-2</v>
      </c>
      <c r="I764" s="90">
        <v>3.0407889539753884E-2</v>
      </c>
      <c r="J764" s="90">
        <v>2.9742013839480802E-2</v>
      </c>
    </row>
    <row r="765" spans="3:10" x14ac:dyDescent="0.25">
      <c r="C765" s="82">
        <v>1.6362991931819497E-2</v>
      </c>
      <c r="D765" s="89">
        <v>2.022957318136823E-2</v>
      </c>
      <c r="E765" s="89">
        <v>2.2869486793917745E-2</v>
      </c>
      <c r="F765" s="89">
        <v>2.4590272924577477E-2</v>
      </c>
      <c r="G765" s="90">
        <v>2.575738611774385E-2</v>
      </c>
      <c r="H765" s="90">
        <v>2.6493311618768008E-2</v>
      </c>
      <c r="I765" s="90">
        <v>2.7031719130874474E-2</v>
      </c>
      <c r="J765" s="90">
        <v>2.7363608965417285E-2</v>
      </c>
    </row>
    <row r="766" spans="3:10" x14ac:dyDescent="0.25">
      <c r="C766" s="82">
        <v>2.2304917668796091E-3</v>
      </c>
      <c r="D766" s="89">
        <v>4.8392502247120318E-3</v>
      </c>
      <c r="E766" s="89">
        <v>8.3015786932492813E-3</v>
      </c>
      <c r="F766" s="89">
        <v>1.2154814776542766E-2</v>
      </c>
      <c r="G766" s="90">
        <v>1.5995288578443886E-2</v>
      </c>
      <c r="H766" s="90">
        <v>1.9467346849675261E-2</v>
      </c>
      <c r="I766" s="90">
        <v>2.2469032368867145E-2</v>
      </c>
      <c r="J766" s="90">
        <v>2.4856301548827103E-2</v>
      </c>
    </row>
    <row r="767" spans="3:10" x14ac:dyDescent="0.25">
      <c r="C767" s="82">
        <v>2.0982777447609936E-2</v>
      </c>
      <c r="D767" s="89">
        <v>2.5731181502894968E-2</v>
      </c>
      <c r="E767" s="89">
        <v>2.9006014504912685E-2</v>
      </c>
      <c r="F767" s="89">
        <v>3.1163104632938331E-2</v>
      </c>
      <c r="G767" s="90">
        <v>3.2658422328862909E-2</v>
      </c>
      <c r="H767" s="90">
        <v>3.3684558855883028E-2</v>
      </c>
      <c r="I767" s="90">
        <v>3.4605976299999501E-2</v>
      </c>
      <c r="J767" s="90">
        <v>3.5490456036693541E-2</v>
      </c>
    </row>
    <row r="768" spans="3:10" x14ac:dyDescent="0.25">
      <c r="C768" s="82">
        <v>1.0126776186617188E-2</v>
      </c>
      <c r="D768" s="89">
        <v>1.2018114205541539E-2</v>
      </c>
      <c r="E768" s="89">
        <v>1.3585005179428327E-2</v>
      </c>
      <c r="F768" s="89">
        <v>1.4874485496875952E-2</v>
      </c>
      <c r="G768" s="90">
        <v>1.5949585011816717E-2</v>
      </c>
      <c r="H768" s="90">
        <v>1.6780767677235627E-2</v>
      </c>
      <c r="I768" s="90">
        <v>1.7471289946953725E-2</v>
      </c>
      <c r="J768" s="90">
        <v>1.8018532999647587E-2</v>
      </c>
    </row>
    <row r="769" spans="3:10" x14ac:dyDescent="0.25">
      <c r="C769" s="82">
        <v>5.7744661704093097E-3</v>
      </c>
      <c r="D769" s="89">
        <v>8.5530552806737138E-3</v>
      </c>
      <c r="E769" s="89">
        <v>1.0926306627148304E-2</v>
      </c>
      <c r="F769" s="89">
        <v>1.2705267217209262E-2</v>
      </c>
      <c r="G769" s="90">
        <v>1.3929311599986834E-2</v>
      </c>
      <c r="H769" s="90">
        <v>1.4641748121905558E-2</v>
      </c>
      <c r="I769" s="90">
        <v>1.5010977562412341E-2</v>
      </c>
      <c r="J769" s="90">
        <v>1.5097739396124323E-2</v>
      </c>
    </row>
    <row r="770" spans="3:10" x14ac:dyDescent="0.25">
      <c r="C770" s="82">
        <v>2.1464476275358701E-2</v>
      </c>
      <c r="D770" s="89">
        <v>2.6288059022393014E-2</v>
      </c>
      <c r="E770" s="89">
        <v>2.9798731283627564E-2</v>
      </c>
      <c r="F770" s="89">
        <v>3.2365076579248392E-2</v>
      </c>
      <c r="G770" s="90">
        <v>3.4400940064557434E-2</v>
      </c>
      <c r="H770" s="90">
        <v>3.6017957407867972E-2</v>
      </c>
      <c r="I770" s="90">
        <v>3.7504355087856003E-2</v>
      </c>
      <c r="J770" s="90">
        <v>3.8838495265433058E-2</v>
      </c>
    </row>
    <row r="771" spans="3:10" x14ac:dyDescent="0.25">
      <c r="C771" s="82">
        <v>1.3419087569027452E-2</v>
      </c>
      <c r="D771" s="89">
        <v>1.5987962032873625E-2</v>
      </c>
      <c r="E771" s="89">
        <v>1.7868588526383233E-2</v>
      </c>
      <c r="F771" s="89">
        <v>1.9259219899993889E-2</v>
      </c>
      <c r="G771" s="90">
        <v>2.0364620058133043E-2</v>
      </c>
      <c r="H771" s="90">
        <v>2.1228162502117603E-2</v>
      </c>
      <c r="I771" s="90">
        <v>2.2023639181041901E-2</v>
      </c>
      <c r="J771" s="90">
        <v>2.276430090148673E-2</v>
      </c>
    </row>
    <row r="772" spans="3:10" x14ac:dyDescent="0.25">
      <c r="C772" s="82">
        <v>2.3349234402006574E-2</v>
      </c>
      <c r="D772" s="89">
        <v>2.4744951746146659E-2</v>
      </c>
      <c r="E772" s="89">
        <v>2.5389399870141278E-2</v>
      </c>
      <c r="F772" s="89">
        <v>2.5744310893923983E-2</v>
      </c>
      <c r="G772" s="90">
        <v>2.6096165133201892E-2</v>
      </c>
      <c r="H772" s="90">
        <v>2.6449626810055891E-2</v>
      </c>
      <c r="I772" s="90">
        <v>2.6951422022587778E-2</v>
      </c>
      <c r="J772" s="90">
        <v>2.7536316398853077E-2</v>
      </c>
    </row>
    <row r="773" spans="3:10" x14ac:dyDescent="0.25">
      <c r="C773" s="82">
        <v>2.4928088301318305E-2</v>
      </c>
      <c r="D773" s="89">
        <v>2.5664079511604321E-2</v>
      </c>
      <c r="E773" s="89">
        <v>2.5791026126058474E-2</v>
      </c>
      <c r="F773" s="89">
        <v>2.5704523123507659E-2</v>
      </c>
      <c r="G773" s="90">
        <v>2.561363198685673E-2</v>
      </c>
      <c r="H773" s="90">
        <v>2.5465230371851381E-2</v>
      </c>
      <c r="I773" s="90">
        <v>2.5366492077529782E-2</v>
      </c>
      <c r="J773" s="90">
        <v>2.5239958589170525E-2</v>
      </c>
    </row>
    <row r="774" spans="3:10" x14ac:dyDescent="0.25">
      <c r="C774" s="82">
        <v>1.1514556710686423E-2</v>
      </c>
      <c r="D774" s="89">
        <v>1.5461004123619299E-2</v>
      </c>
      <c r="E774" s="89">
        <v>1.8910719262858408E-2</v>
      </c>
      <c r="F774" s="89">
        <v>2.182742695095205E-2</v>
      </c>
      <c r="G774" s="90">
        <v>2.4324192548785182E-2</v>
      </c>
      <c r="H774" s="90">
        <v>2.6403252877407551E-2</v>
      </c>
      <c r="I774" s="90">
        <v>2.8253997043026776E-2</v>
      </c>
      <c r="J774" s="90">
        <v>2.9873460225856314E-2</v>
      </c>
    </row>
    <row r="775" spans="3:10" x14ac:dyDescent="0.25">
      <c r="C775" s="82">
        <v>1.4000931684345914E-2</v>
      </c>
      <c r="D775" s="89">
        <v>2.0241458464627618E-2</v>
      </c>
      <c r="E775" s="89">
        <v>2.5797601740401632E-2</v>
      </c>
      <c r="F775" s="89">
        <v>3.0382043695836743E-2</v>
      </c>
      <c r="G775" s="90">
        <v>3.4086729368463679E-2</v>
      </c>
      <c r="H775" s="90">
        <v>3.6922478481905906E-2</v>
      </c>
      <c r="I775" s="90">
        <v>3.9172769932887042E-2</v>
      </c>
      <c r="J775" s="90">
        <v>4.0840653445124504E-2</v>
      </c>
    </row>
    <row r="776" spans="3:10" x14ac:dyDescent="0.25">
      <c r="C776" s="82">
        <v>4.5089875368097304E-2</v>
      </c>
      <c r="D776" s="89">
        <v>4.8813964505558617E-2</v>
      </c>
      <c r="E776" s="89">
        <v>5.1236585425369623E-2</v>
      </c>
      <c r="F776" s="89">
        <v>5.3203032926053641E-2</v>
      </c>
      <c r="G776" s="90">
        <v>5.5248647920654495E-2</v>
      </c>
      <c r="H776" s="90">
        <v>5.7335220951509842E-2</v>
      </c>
      <c r="I776" s="90">
        <v>5.9721871011064569E-2</v>
      </c>
      <c r="J776" s="90">
        <v>6.2194623272363345E-2</v>
      </c>
    </row>
    <row r="777" spans="3:10" x14ac:dyDescent="0.25">
      <c r="C777" s="82">
        <v>2.6735300314483551E-3</v>
      </c>
      <c r="D777" s="89">
        <v>5.0939880574546598E-3</v>
      </c>
      <c r="E777" s="89">
        <v>7.9471005338795451E-3</v>
      </c>
      <c r="F777" s="89">
        <v>1.0873062987528315E-2</v>
      </c>
      <c r="G777" s="90">
        <v>1.3660343683253652E-2</v>
      </c>
      <c r="H777" s="90">
        <v>1.614998372135474E-2</v>
      </c>
      <c r="I777" s="90">
        <v>1.8371265346259252E-2</v>
      </c>
      <c r="J777" s="90">
        <v>2.0283155120143063E-2</v>
      </c>
    </row>
    <row r="778" spans="3:10" x14ac:dyDescent="0.25">
      <c r="C778" s="82">
        <v>3.5566328783035958E-3</v>
      </c>
      <c r="D778" s="89">
        <v>5.8699398818740948E-3</v>
      </c>
      <c r="E778" s="89">
        <v>8.1838841600675154E-3</v>
      </c>
      <c r="F778" s="89">
        <v>1.0229508001088211E-2</v>
      </c>
      <c r="G778" s="90">
        <v>1.1926347596958946E-2</v>
      </c>
      <c r="H778" s="90">
        <v>1.3235175919309179E-2</v>
      </c>
      <c r="I778" s="90">
        <v>1.426125997622339E-2</v>
      </c>
      <c r="J778" s="90">
        <v>1.5038795216390772E-2</v>
      </c>
    </row>
    <row r="779" spans="3:10" x14ac:dyDescent="0.25">
      <c r="C779" s="82">
        <v>4.5578761011336065E-3</v>
      </c>
      <c r="D779" s="89">
        <v>8.6171743211775013E-3</v>
      </c>
      <c r="E779" s="89">
        <v>1.3223920736721125E-2</v>
      </c>
      <c r="F779" s="89">
        <v>1.7705659153855802E-2</v>
      </c>
      <c r="G779" s="90">
        <v>2.1716827473037281E-2</v>
      </c>
      <c r="H779" s="90">
        <v>2.5055935972088102E-2</v>
      </c>
      <c r="I779" s="90">
        <v>2.7842149591772357E-2</v>
      </c>
      <c r="J779" s="90">
        <v>3.0085535493047974E-2</v>
      </c>
    </row>
    <row r="780" spans="3:10" x14ac:dyDescent="0.25">
      <c r="C780" s="82">
        <v>6.8055013938423175E-3</v>
      </c>
      <c r="D780" s="89">
        <v>1.213572990936396E-2</v>
      </c>
      <c r="E780" s="89">
        <v>1.7635454381364737E-2</v>
      </c>
      <c r="F780" s="89">
        <v>2.2542035081039576E-2</v>
      </c>
      <c r="G780" s="90">
        <v>2.6634921038232468E-2</v>
      </c>
      <c r="H780" s="90">
        <v>2.9835240671664168E-2</v>
      </c>
      <c r="I780" s="90">
        <v>3.2365056763751614E-2</v>
      </c>
      <c r="J780" s="90">
        <v>3.4240390400456448E-2</v>
      </c>
    </row>
    <row r="781" spans="3:10" x14ac:dyDescent="0.25">
      <c r="C781" s="82">
        <v>1.6060070956510474E-3</v>
      </c>
      <c r="D781" s="89">
        <v>2.6569712551911878E-3</v>
      </c>
      <c r="E781" s="89">
        <v>3.8247887303951966E-3</v>
      </c>
      <c r="F781" s="89">
        <v>4.9967129023855208E-3</v>
      </c>
      <c r="G781" s="90">
        <v>6.1019923467870892E-3</v>
      </c>
      <c r="H781" s="90">
        <v>7.0761330194824331E-3</v>
      </c>
      <c r="I781" s="90">
        <v>7.9400244553265824E-3</v>
      </c>
      <c r="J781" s="90">
        <v>8.6964013575532694E-3</v>
      </c>
    </row>
    <row r="782" spans="3:10" x14ac:dyDescent="0.25">
      <c r="C782" s="82">
        <v>1.1512391188950481E-2</v>
      </c>
      <c r="D782" s="89">
        <v>1.5670746190463172E-2</v>
      </c>
      <c r="E782" s="89">
        <v>1.8924900362215495E-2</v>
      </c>
      <c r="F782" s="89">
        <v>2.1245215986976273E-2</v>
      </c>
      <c r="G782" s="90">
        <v>2.2822322474338678E-2</v>
      </c>
      <c r="H782" s="90">
        <v>2.3730514732036901E-2</v>
      </c>
      <c r="I782" s="90">
        <v>2.418562561681702E-2</v>
      </c>
      <c r="J782" s="90">
        <v>2.4206191059721154E-2</v>
      </c>
    </row>
    <row r="783" spans="3:10" x14ac:dyDescent="0.25">
      <c r="C783" s="82">
        <v>3.2771062710694042E-2</v>
      </c>
      <c r="D783" s="89">
        <v>3.5181742435073757E-2</v>
      </c>
      <c r="E783" s="89">
        <v>3.6636146433573227E-2</v>
      </c>
      <c r="F783" s="89">
        <v>3.7717525195933556E-2</v>
      </c>
      <c r="G783" s="90">
        <v>3.8814087156971266E-2</v>
      </c>
      <c r="H783" s="90">
        <v>3.9935620796169836E-2</v>
      </c>
      <c r="I783" s="90">
        <v>4.1323399514431314E-2</v>
      </c>
      <c r="J783" s="90">
        <v>4.2908568650149345E-2</v>
      </c>
    </row>
    <row r="784" spans="3:10" x14ac:dyDescent="0.25">
      <c r="C784" s="82">
        <v>5.2218072263033686E-3</v>
      </c>
      <c r="D784" s="89">
        <v>8.7031085939077817E-3</v>
      </c>
      <c r="E784" s="89">
        <v>1.2299957637916912E-2</v>
      </c>
      <c r="F784" s="89">
        <v>1.5600212323498196E-2</v>
      </c>
      <c r="G784" s="90">
        <v>1.8452333558224322E-2</v>
      </c>
      <c r="H784" s="90">
        <v>2.0766394472338169E-2</v>
      </c>
      <c r="I784" s="90">
        <v>2.268280065108819E-2</v>
      </c>
      <c r="J784" s="90">
        <v>2.4234655848617889E-2</v>
      </c>
    </row>
    <row r="785" spans="3:10" x14ac:dyDescent="0.25">
      <c r="C785" s="82">
        <v>2.6481875302032391E-2</v>
      </c>
      <c r="D785" s="89">
        <v>2.7530928654761155E-2</v>
      </c>
      <c r="E785" s="89">
        <v>2.7486644116439068E-2</v>
      </c>
      <c r="F785" s="89">
        <v>2.6905722610989443E-2</v>
      </c>
      <c r="G785" s="90">
        <v>2.6125537561470572E-2</v>
      </c>
      <c r="H785" s="90">
        <v>2.5177228250079679E-2</v>
      </c>
      <c r="I785" s="90">
        <v>2.4228249313863186E-2</v>
      </c>
      <c r="J785" s="90">
        <v>2.3245204855709477E-2</v>
      </c>
    </row>
    <row r="786" spans="3:10" x14ac:dyDescent="0.25">
      <c r="C786" s="82">
        <v>7.6132917620500742E-2</v>
      </c>
      <c r="D786" s="89">
        <v>7.0712094582611143E-2</v>
      </c>
      <c r="E786" s="89">
        <v>6.5629558360313756E-2</v>
      </c>
      <c r="F786" s="89">
        <v>6.1602075435249745E-2</v>
      </c>
      <c r="G786" s="90">
        <v>5.8730956801700401E-2</v>
      </c>
      <c r="H786" s="90">
        <v>5.6546145783104372E-2</v>
      </c>
      <c r="I786" s="90">
        <v>5.5013278609717775E-2</v>
      </c>
      <c r="J786" s="90">
        <v>5.3733469462588487E-2</v>
      </c>
    </row>
    <row r="787" spans="3:10" x14ac:dyDescent="0.25">
      <c r="C787" s="82">
        <v>1.2058643837792943E-2</v>
      </c>
      <c r="D787" s="89">
        <v>1.4724620664746479E-2</v>
      </c>
      <c r="E787" s="89">
        <v>1.6830975539399714E-2</v>
      </c>
      <c r="F787" s="89">
        <v>1.8499919836884423E-2</v>
      </c>
      <c r="G787" s="90">
        <v>1.9876165536645556E-2</v>
      </c>
      <c r="H787" s="90">
        <v>2.0956492087563339E-2</v>
      </c>
      <c r="I787" s="90">
        <v>2.1866842468498494E-2</v>
      </c>
      <c r="J787" s="90">
        <v>2.2573674568922463E-2</v>
      </c>
    </row>
    <row r="788" spans="3:10" x14ac:dyDescent="0.25">
      <c r="C788" s="82">
        <v>2.5474947667337142E-2</v>
      </c>
      <c r="D788" s="89">
        <v>2.8254776824451433E-2</v>
      </c>
      <c r="E788" s="89">
        <v>2.9983316521620434E-2</v>
      </c>
      <c r="F788" s="89">
        <v>3.1148001712642915E-2</v>
      </c>
      <c r="G788" s="90">
        <v>3.2110533599259805E-2</v>
      </c>
      <c r="H788" s="90">
        <v>3.2913883620236097E-2</v>
      </c>
      <c r="I788" s="90">
        <v>3.3776962553298241E-2</v>
      </c>
      <c r="J788" s="90">
        <v>3.4649142298347486E-2</v>
      </c>
    </row>
    <row r="789" spans="3:10" x14ac:dyDescent="0.25">
      <c r="C789" s="82">
        <v>6.9819883258841484E-3</v>
      </c>
      <c r="D789" s="89">
        <v>1.0420538944363069E-2</v>
      </c>
      <c r="E789" s="89">
        <v>1.3478839402789636E-2</v>
      </c>
      <c r="F789" s="89">
        <v>1.5920590958406242E-2</v>
      </c>
      <c r="G789" s="90">
        <v>1.7761014920848257E-2</v>
      </c>
      <c r="H789" s="90">
        <v>1.9006817650021088E-2</v>
      </c>
      <c r="I789" s="90">
        <v>1.9824189393325264E-2</v>
      </c>
      <c r="J789" s="90">
        <v>2.0245369840484015E-2</v>
      </c>
    </row>
    <row r="790" spans="3:10" x14ac:dyDescent="0.25">
      <c r="C790" s="82">
        <v>2.5334991413935651E-2</v>
      </c>
      <c r="D790" s="89">
        <v>3.1828113381172148E-2</v>
      </c>
      <c r="E790" s="89">
        <v>3.6570623765536395E-2</v>
      </c>
      <c r="F790" s="89">
        <v>3.9921909917404075E-2</v>
      </c>
      <c r="G790" s="90">
        <v>4.2383763324108766E-2</v>
      </c>
      <c r="H790" s="90">
        <v>4.4102842076422503E-2</v>
      </c>
      <c r="I790" s="90">
        <v>4.542893954160248E-2</v>
      </c>
      <c r="J790" s="90">
        <v>4.6311073404158111E-2</v>
      </c>
    </row>
    <row r="791" spans="3:10" x14ac:dyDescent="0.25">
      <c r="C791" s="82">
        <v>5.1853752491596546E-3</v>
      </c>
      <c r="D791" s="89">
        <v>7.772445567743278E-3</v>
      </c>
      <c r="E791" s="89">
        <v>1.0117765963964721E-2</v>
      </c>
      <c r="F791" s="89">
        <v>1.2052181071996442E-2</v>
      </c>
      <c r="G791" s="90">
        <v>1.357733016110681E-2</v>
      </c>
      <c r="H791" s="90">
        <v>1.4677184147362604E-2</v>
      </c>
      <c r="I791" s="90">
        <v>1.5457720895134806E-2</v>
      </c>
      <c r="J791" s="90">
        <v>1.5929250249020151E-2</v>
      </c>
    </row>
    <row r="792" spans="3:10" x14ac:dyDescent="0.25">
      <c r="C792" s="82">
        <v>8.8477147194280271E-3</v>
      </c>
      <c r="D792" s="89">
        <v>1.4629756063398421E-2</v>
      </c>
      <c r="E792" s="89">
        <v>2.0265560745176239E-2</v>
      </c>
      <c r="F792" s="89">
        <v>2.5112029126608856E-2</v>
      </c>
      <c r="G792" s="90">
        <v>2.9065988950411577E-2</v>
      </c>
      <c r="H792" s="90">
        <v>3.2120952420516789E-2</v>
      </c>
      <c r="I792" s="90">
        <v>3.4576438360451545E-2</v>
      </c>
      <c r="J792" s="90">
        <v>3.650826619160015E-2</v>
      </c>
    </row>
    <row r="793" spans="3:10" x14ac:dyDescent="0.25">
      <c r="C793" s="82">
        <v>4.7506521505701052E-3</v>
      </c>
      <c r="D793" s="89">
        <v>6.8548606072400828E-3</v>
      </c>
      <c r="E793" s="89">
        <v>8.6234245142464139E-3</v>
      </c>
      <c r="F793" s="89">
        <v>9.9582380705036371E-3</v>
      </c>
      <c r="G793" s="90">
        <v>1.0919698967889963E-2</v>
      </c>
      <c r="H793" s="90">
        <v>1.155536677635805E-2</v>
      </c>
      <c r="I793" s="90">
        <v>1.2002380218356128E-2</v>
      </c>
      <c r="J793" s="90">
        <v>1.2308815144041214E-2</v>
      </c>
    </row>
    <row r="794" spans="3:10" x14ac:dyDescent="0.25">
      <c r="C794" s="82">
        <v>3.9834832991191373E-2</v>
      </c>
      <c r="D794" s="89">
        <v>3.9408165182484564E-2</v>
      </c>
      <c r="E794" s="89">
        <v>3.8159785439006583E-2</v>
      </c>
      <c r="F794" s="89">
        <v>3.6766154030318229E-2</v>
      </c>
      <c r="G794" s="90">
        <v>3.55067542273063E-2</v>
      </c>
      <c r="H794" s="90">
        <v>3.4255582114377285E-2</v>
      </c>
      <c r="I794" s="90">
        <v>3.3109985596809582E-2</v>
      </c>
      <c r="J794" s="90">
        <v>3.1931858152905397E-2</v>
      </c>
    </row>
    <row r="795" spans="3:10" x14ac:dyDescent="0.25">
      <c r="C795" s="82">
        <v>1.0404152982904332E-2</v>
      </c>
      <c r="D795" s="89">
        <v>1.5856616101137345E-2</v>
      </c>
      <c r="E795" s="89">
        <v>2.0744549328056524E-2</v>
      </c>
      <c r="F795" s="89">
        <v>2.4683656179788217E-2</v>
      </c>
      <c r="G795" s="90">
        <v>2.7753945946211788E-2</v>
      </c>
      <c r="H795" s="90">
        <v>3.0048180073477582E-2</v>
      </c>
      <c r="I795" s="90">
        <v>3.1897392721182825E-2</v>
      </c>
      <c r="J795" s="90">
        <v>3.3391279086471215E-2</v>
      </c>
    </row>
    <row r="796" spans="3:10" x14ac:dyDescent="0.25">
      <c r="C796" s="82">
        <v>3.6115385501583767E-2</v>
      </c>
      <c r="D796" s="89">
        <v>3.2786355048203181E-2</v>
      </c>
      <c r="E796" s="89">
        <v>3.0306637340686782E-2</v>
      </c>
      <c r="F796" s="89">
        <v>2.850463261932578E-2</v>
      </c>
      <c r="G796" s="90">
        <v>2.7195875531225874E-2</v>
      </c>
      <c r="H796" s="90">
        <v>2.6081186826825972E-2</v>
      </c>
      <c r="I796" s="90">
        <v>2.5143521544678513E-2</v>
      </c>
      <c r="J796" s="90">
        <v>2.4243172925714505E-2</v>
      </c>
    </row>
    <row r="797" spans="3:10" x14ac:dyDescent="0.25">
      <c r="C797" s="82">
        <v>3.442831544937549E-3</v>
      </c>
      <c r="D797" s="89">
        <v>4.8128044149565981E-3</v>
      </c>
      <c r="E797" s="89">
        <v>6.1718935782360436E-3</v>
      </c>
      <c r="F797" s="89">
        <v>7.4714990954324713E-3</v>
      </c>
      <c r="G797" s="90">
        <v>8.7067201198407617E-3</v>
      </c>
      <c r="H797" s="90">
        <v>9.8473081455404503E-3</v>
      </c>
      <c r="I797" s="90">
        <v>1.0952111306237527E-2</v>
      </c>
      <c r="J797" s="90">
        <v>1.2030293763513717E-2</v>
      </c>
    </row>
    <row r="798" spans="3:10" x14ac:dyDescent="0.25">
      <c r="C798" s="82">
        <v>1.3650940304223975E-3</v>
      </c>
      <c r="D798" s="89">
        <v>2.6554273436038651E-3</v>
      </c>
      <c r="E798" s="89">
        <v>4.1988825339702241E-3</v>
      </c>
      <c r="F798" s="89">
        <v>5.7812354781455362E-3</v>
      </c>
      <c r="G798" s="90">
        <v>7.2632601956757982E-3</v>
      </c>
      <c r="H798" s="90">
        <v>8.5458938624882498E-3</v>
      </c>
      <c r="I798" s="90">
        <v>9.6485152190355326E-3</v>
      </c>
      <c r="J798" s="90">
        <v>1.0571268280835136E-2</v>
      </c>
    </row>
    <row r="799" spans="3:10" x14ac:dyDescent="0.25">
      <c r="C799" s="82">
        <v>1.834909586832302E-2</v>
      </c>
      <c r="D799" s="89">
        <v>2.0940239045109162E-2</v>
      </c>
      <c r="E799" s="89">
        <v>2.2312220065502025E-2</v>
      </c>
      <c r="F799" s="89">
        <v>2.2844786036974374E-2</v>
      </c>
      <c r="G799" s="90">
        <v>2.2875788907370208E-2</v>
      </c>
      <c r="H799" s="90">
        <v>2.2528283866076235E-2</v>
      </c>
      <c r="I799" s="90">
        <v>2.2048758725939324E-2</v>
      </c>
      <c r="J799" s="90">
        <v>2.1491124525753774E-2</v>
      </c>
    </row>
    <row r="800" spans="3:10" x14ac:dyDescent="0.25">
      <c r="C800" s="82">
        <v>4.3657329617813019E-3</v>
      </c>
      <c r="D800" s="89">
        <v>7.0336385982963275E-3</v>
      </c>
      <c r="E800" s="89">
        <v>9.739178524048835E-3</v>
      </c>
      <c r="F800" s="89">
        <v>1.2218899138017545E-2</v>
      </c>
      <c r="G800" s="90">
        <v>1.4391018940661249E-2</v>
      </c>
      <c r="H800" s="90">
        <v>1.6196609058847091E-2</v>
      </c>
      <c r="I800" s="90">
        <v>1.7741394103950467E-2</v>
      </c>
      <c r="J800" s="90">
        <v>1.9041664090513E-2</v>
      </c>
    </row>
    <row r="801" spans="3:10" x14ac:dyDescent="0.25">
      <c r="C801" s="82">
        <v>6.2750120731747353E-3</v>
      </c>
      <c r="D801" s="89">
        <v>9.6632385737172085E-3</v>
      </c>
      <c r="E801" s="89">
        <v>1.2619563658377747E-2</v>
      </c>
      <c r="F801" s="89">
        <v>1.48646879648133E-2</v>
      </c>
      <c r="G801" s="90">
        <v>1.6443565613316453E-2</v>
      </c>
      <c r="H801" s="90">
        <v>1.7428987607649951E-2</v>
      </c>
      <c r="I801" s="90">
        <v>1.8040659105456311E-2</v>
      </c>
      <c r="J801" s="90">
        <v>1.8361400277080935E-2</v>
      </c>
    </row>
    <row r="802" spans="3:10" x14ac:dyDescent="0.25">
      <c r="C802" s="82">
        <v>1.8943138546156921E-3</v>
      </c>
      <c r="D802" s="89">
        <v>3.82087794608028E-3</v>
      </c>
      <c r="E802" s="89">
        <v>6.0489727312933806E-3</v>
      </c>
      <c r="F802" s="89">
        <v>8.1813766747424188E-3</v>
      </c>
      <c r="G802" s="90">
        <v>1.0010250499179313E-2</v>
      </c>
      <c r="H802" s="90">
        <v>1.144154397485549E-2</v>
      </c>
      <c r="I802" s="90">
        <v>1.2556970594886909E-2</v>
      </c>
      <c r="J802" s="90">
        <v>1.3400177633616426E-2</v>
      </c>
    </row>
    <row r="803" spans="3:10" x14ac:dyDescent="0.25">
      <c r="C803" s="82">
        <v>3.5837976945676808E-3</v>
      </c>
      <c r="D803" s="89">
        <v>6.2068495014042753E-3</v>
      </c>
      <c r="E803" s="89">
        <v>8.9698328322188447E-3</v>
      </c>
      <c r="F803" s="89">
        <v>1.1522849630065762E-2</v>
      </c>
      <c r="G803" s="90">
        <v>1.3724435747902143E-2</v>
      </c>
      <c r="H803" s="90">
        <v>1.5492118895640136E-2</v>
      </c>
      <c r="I803" s="90">
        <v>1.6922474560907379E-2</v>
      </c>
      <c r="J803" s="90">
        <v>1.8038025942273907E-2</v>
      </c>
    </row>
    <row r="804" spans="3:10" x14ac:dyDescent="0.25">
      <c r="C804" s="82">
        <v>2.4315266727767131E-3</v>
      </c>
      <c r="D804" s="89">
        <v>4.1133598358061184E-3</v>
      </c>
      <c r="E804" s="89">
        <v>5.8451623324749418E-3</v>
      </c>
      <c r="F804" s="89">
        <v>7.3936880721201274E-3</v>
      </c>
      <c r="G804" s="90">
        <v>8.6651165614561234E-3</v>
      </c>
      <c r="H804" s="90">
        <v>9.61742018598832E-3</v>
      </c>
      <c r="I804" s="90">
        <v>1.0334760737836951E-2</v>
      </c>
      <c r="J804" s="90">
        <v>1.0862578036182737E-2</v>
      </c>
    </row>
    <row r="805" spans="3:10" x14ac:dyDescent="0.25">
      <c r="C805" s="82">
        <v>2.3502642422666611E-3</v>
      </c>
      <c r="D805" s="89">
        <v>4.3981947987977036E-3</v>
      </c>
      <c r="E805" s="89">
        <v>6.7221670224523111E-3</v>
      </c>
      <c r="F805" s="89">
        <v>9.0149715943903409E-3</v>
      </c>
      <c r="G805" s="90">
        <v>1.1108335418422221E-2</v>
      </c>
      <c r="H805" s="90">
        <v>1.2870125059503247E-2</v>
      </c>
      <c r="I805" s="90">
        <v>1.4310067952438646E-2</v>
      </c>
      <c r="J805" s="90">
        <v>1.5380537184542827E-2</v>
      </c>
    </row>
    <row r="806" spans="3:10" x14ac:dyDescent="0.25">
      <c r="C806" s="82">
        <v>0.11744517173211791</v>
      </c>
      <c r="D806" s="89">
        <v>0.10249722260571277</v>
      </c>
      <c r="E806" s="89">
        <v>8.9657007543891984E-2</v>
      </c>
      <c r="F806" s="89">
        <v>8.0022957843034134E-2</v>
      </c>
      <c r="G806" s="90">
        <v>7.3384005514366801E-2</v>
      </c>
      <c r="H806" s="90">
        <v>6.8757073332135071E-2</v>
      </c>
      <c r="I806" s="90">
        <v>6.5779867039903295E-2</v>
      </c>
      <c r="J806" s="90">
        <v>6.3718799050466138E-2</v>
      </c>
    </row>
    <row r="807" spans="3:10" x14ac:dyDescent="0.25">
      <c r="C807" s="82">
        <v>6.5797316398530786E-2</v>
      </c>
      <c r="D807" s="89">
        <v>6.0751674943404499E-2</v>
      </c>
      <c r="E807" s="89">
        <v>5.4814189865539327E-2</v>
      </c>
      <c r="F807" s="89">
        <v>4.9374080404421788E-2</v>
      </c>
      <c r="G807" s="90">
        <v>4.4875435193164399E-2</v>
      </c>
      <c r="H807" s="90">
        <v>4.1089853673810788E-2</v>
      </c>
      <c r="I807" s="90">
        <v>3.803566125300939E-2</v>
      </c>
      <c r="J807" s="90">
        <v>3.5442371645934521E-2</v>
      </c>
    </row>
    <row r="808" spans="3:10" x14ac:dyDescent="0.25">
      <c r="C808" s="82">
        <v>2.0465891738165699E-2</v>
      </c>
      <c r="D808" s="89">
        <v>2.5140447212600191E-2</v>
      </c>
      <c r="E808" s="89">
        <v>2.8374603297464492E-2</v>
      </c>
      <c r="F808" s="89">
        <v>3.0587409866624133E-2</v>
      </c>
      <c r="G808" s="90">
        <v>3.2244780435994769E-2</v>
      </c>
      <c r="H808" s="90">
        <v>3.3499594809086021E-2</v>
      </c>
      <c r="I808" s="90">
        <v>3.463805339472234E-2</v>
      </c>
      <c r="J808" s="90">
        <v>3.5630777101056936E-2</v>
      </c>
    </row>
    <row r="809" spans="3:10" x14ac:dyDescent="0.25">
      <c r="C809" s="82">
        <v>9.8328442258832343E-3</v>
      </c>
      <c r="D809" s="89">
        <v>1.5445210386294822E-2</v>
      </c>
      <c r="E809" s="89">
        <v>2.0098344263672813E-2</v>
      </c>
      <c r="F809" s="89">
        <v>2.3303116743303664E-2</v>
      </c>
      <c r="G809" s="90">
        <v>2.5211490857811766E-2</v>
      </c>
      <c r="H809" s="90">
        <v>2.6020156237543227E-2</v>
      </c>
      <c r="I809" s="90">
        <v>2.6105839032011909E-2</v>
      </c>
      <c r="J809" s="90">
        <v>2.5604210450215572E-2</v>
      </c>
    </row>
    <row r="810" spans="3:10" x14ac:dyDescent="0.25">
      <c r="C810" s="82">
        <v>1.3787220843906954E-3</v>
      </c>
      <c r="D810" s="89">
        <v>3.1195380649571393E-3</v>
      </c>
      <c r="E810" s="89">
        <v>5.407531818143691E-3</v>
      </c>
      <c r="F810" s="89">
        <v>7.8363408618664192E-3</v>
      </c>
      <c r="G810" s="90">
        <v>1.0081173667079E-2</v>
      </c>
      <c r="H810" s="90">
        <v>1.1923925852272702E-2</v>
      </c>
      <c r="I810" s="90">
        <v>1.3365779993276219E-2</v>
      </c>
      <c r="J810" s="90">
        <v>1.4414377672616751E-2</v>
      </c>
    </row>
    <row r="811" spans="3:10" x14ac:dyDescent="0.25">
      <c r="C811" s="82">
        <v>1.2510966840518138E-2</v>
      </c>
      <c r="D811" s="89">
        <v>1.4751942592921731E-2</v>
      </c>
      <c r="E811" s="89">
        <v>1.652377310056008E-2</v>
      </c>
      <c r="F811" s="89">
        <v>1.7976243784082406E-2</v>
      </c>
      <c r="G811" s="90">
        <v>1.9272378481488172E-2</v>
      </c>
      <c r="H811" s="90">
        <v>2.0442683325805743E-2</v>
      </c>
      <c r="I811" s="90">
        <v>2.1655416508565017E-2</v>
      </c>
      <c r="J811" s="90">
        <v>2.2929432428892935E-2</v>
      </c>
    </row>
    <row r="812" spans="3:10" x14ac:dyDescent="0.25">
      <c r="C812" s="82">
        <v>6.4423098199411213E-3</v>
      </c>
      <c r="D812" s="89">
        <v>9.5116328266852644E-3</v>
      </c>
      <c r="E812" s="89">
        <v>1.2481625719665816E-2</v>
      </c>
      <c r="F812" s="89">
        <v>1.5167238583195315E-2</v>
      </c>
      <c r="G812" s="90">
        <v>1.754216332117594E-2</v>
      </c>
      <c r="H812" s="90">
        <v>1.9554855604304089E-2</v>
      </c>
      <c r="I812" s="90">
        <v>2.1325786936439089E-2</v>
      </c>
      <c r="J812" s="90">
        <v>2.2854831000258653E-2</v>
      </c>
    </row>
    <row r="813" spans="3:10" x14ac:dyDescent="0.25">
      <c r="C813" s="82">
        <v>1.2898568715713564E-2</v>
      </c>
      <c r="D813" s="89">
        <v>1.6053588749462937E-2</v>
      </c>
      <c r="E813" s="89">
        <v>1.7969182804348241E-2</v>
      </c>
      <c r="F813" s="89">
        <v>1.8933788160233982E-2</v>
      </c>
      <c r="G813" s="90">
        <v>1.9322213426686264E-2</v>
      </c>
      <c r="H813" s="90">
        <v>1.9314876009792706E-2</v>
      </c>
      <c r="I813" s="90">
        <v>1.9156055197313306E-2</v>
      </c>
      <c r="J813" s="90">
        <v>1.8898411770726018E-2</v>
      </c>
    </row>
    <row r="814" spans="3:10" x14ac:dyDescent="0.25">
      <c r="C814" s="82">
        <v>2.4933602227181099E-2</v>
      </c>
      <c r="D814" s="89">
        <v>3.3114909058196439E-2</v>
      </c>
      <c r="E814" s="89">
        <v>3.8759610519497098E-2</v>
      </c>
      <c r="F814" s="89">
        <v>4.216827597489075E-2</v>
      </c>
      <c r="G814" s="90">
        <v>4.4054289498201164E-2</v>
      </c>
      <c r="H814" s="90">
        <v>4.4770947019299442E-2</v>
      </c>
      <c r="I814" s="90">
        <v>4.4828068913759657E-2</v>
      </c>
      <c r="J814" s="90">
        <v>4.4289122474957435E-2</v>
      </c>
    </row>
    <row r="815" spans="3:10" x14ac:dyDescent="0.25">
      <c r="C815" s="82">
        <v>7.5802304498508426E-3</v>
      </c>
      <c r="D815" s="89">
        <v>9.982306527679034E-3</v>
      </c>
      <c r="E815" s="89">
        <v>1.2222800534741042E-2</v>
      </c>
      <c r="F815" s="89">
        <v>1.4272986988831726E-2</v>
      </c>
      <c r="G815" s="90">
        <v>1.6164334857966332E-2</v>
      </c>
      <c r="H815" s="90">
        <v>1.7856352317669584E-2</v>
      </c>
      <c r="I815" s="90">
        <v>1.9451323636189944E-2</v>
      </c>
      <c r="J815" s="90">
        <v>2.0942329225033026E-2</v>
      </c>
    </row>
    <row r="816" spans="3:10" x14ac:dyDescent="0.25">
      <c r="C816" s="82">
        <v>5.0907483236990493E-3</v>
      </c>
      <c r="D816" s="89">
        <v>7.2178605146497928E-3</v>
      </c>
      <c r="E816" s="89">
        <v>9.1500236006605822E-3</v>
      </c>
      <c r="F816" s="89">
        <v>1.0783446336906758E-2</v>
      </c>
      <c r="G816" s="90">
        <v>1.2132626847744733E-2</v>
      </c>
      <c r="H816" s="90">
        <v>1.3196863293826831E-2</v>
      </c>
      <c r="I816" s="90">
        <v>1.4095443115608857E-2</v>
      </c>
      <c r="J816" s="90">
        <v>1.4866908012505276E-2</v>
      </c>
    </row>
    <row r="817" spans="3:10" x14ac:dyDescent="0.25">
      <c r="C817" s="82">
        <v>1.4848640223592028E-3</v>
      </c>
      <c r="D817" s="89">
        <v>3.9875549211542136E-3</v>
      </c>
      <c r="E817" s="89">
        <v>7.6845738303991983E-3</v>
      </c>
      <c r="F817" s="89">
        <v>1.1909547826063585E-2</v>
      </c>
      <c r="G817" s="90">
        <v>1.6026937431716317E-2</v>
      </c>
      <c r="H817" s="90">
        <v>1.957987604487774E-2</v>
      </c>
      <c r="I817" s="90">
        <v>2.2485089754985275E-2</v>
      </c>
      <c r="J817" s="90">
        <v>2.4676604995526551E-2</v>
      </c>
    </row>
    <row r="818" spans="3:10" x14ac:dyDescent="0.25">
      <c r="C818" s="82">
        <v>3.8163412515670749E-3</v>
      </c>
      <c r="D818" s="89">
        <v>7.0531469541993512E-3</v>
      </c>
      <c r="E818" s="89">
        <v>1.0583805041875406E-2</v>
      </c>
      <c r="F818" s="89">
        <v>1.3876212640534114E-2</v>
      </c>
      <c r="G818" s="90">
        <v>1.6686095043959848E-2</v>
      </c>
      <c r="H818" s="90">
        <v>1.8879786204258932E-2</v>
      </c>
      <c r="I818" s="90">
        <v>2.0557706845088331E-2</v>
      </c>
      <c r="J818" s="90">
        <v>2.1731341850358542E-2</v>
      </c>
    </row>
    <row r="819" spans="3:10" x14ac:dyDescent="0.25">
      <c r="C819" s="82">
        <v>4.5260116415400835E-2</v>
      </c>
      <c r="D819" s="89">
        <v>4.3727876132955222E-2</v>
      </c>
      <c r="E819" s="89">
        <v>4.1661040719628624E-2</v>
      </c>
      <c r="F819" s="89">
        <v>3.9780835488253168E-2</v>
      </c>
      <c r="G819" s="90">
        <v>3.8357545802583229E-2</v>
      </c>
      <c r="H819" s="90">
        <v>3.7224674182004348E-2</v>
      </c>
      <c r="I819" s="90">
        <v>3.6457965386451539E-2</v>
      </c>
      <c r="J819" s="90">
        <v>3.5871075423973442E-2</v>
      </c>
    </row>
    <row r="820" spans="3:10" x14ac:dyDescent="0.25">
      <c r="C820" s="82">
        <v>4.6516001204288594E-2</v>
      </c>
      <c r="D820" s="89">
        <v>4.9582268647821809E-2</v>
      </c>
      <c r="E820" s="89">
        <v>4.9757500662457793E-2</v>
      </c>
      <c r="F820" s="89">
        <v>4.8641215371970789E-2</v>
      </c>
      <c r="G820" s="90">
        <v>4.7214502019213761E-2</v>
      </c>
      <c r="H820" s="90">
        <v>4.5675558287740461E-2</v>
      </c>
      <c r="I820" s="90">
        <v>4.4327110702264493E-2</v>
      </c>
      <c r="J820" s="90">
        <v>4.3036975940492592E-2</v>
      </c>
    </row>
    <row r="821" spans="3:10" x14ac:dyDescent="0.25">
      <c r="C821" s="82">
        <v>3.3910102724411403E-3</v>
      </c>
      <c r="D821" s="89">
        <v>5.6187722411699713E-3</v>
      </c>
      <c r="E821" s="89">
        <v>7.8746865914881298E-3</v>
      </c>
      <c r="F821" s="89">
        <v>9.8989999887405603E-3</v>
      </c>
      <c r="G821" s="90">
        <v>1.1610039924655672E-2</v>
      </c>
      <c r="H821" s="90">
        <v>1.296803688267226E-2</v>
      </c>
      <c r="I821" s="90">
        <v>1.4077392407922218E-2</v>
      </c>
      <c r="J821" s="90">
        <v>1.4974993144216778E-2</v>
      </c>
    </row>
    <row r="822" spans="3:10" x14ac:dyDescent="0.25">
      <c r="C822" s="82">
        <v>1.8402037525429717E-2</v>
      </c>
      <c r="D822" s="89">
        <v>2.0654647204029947E-2</v>
      </c>
      <c r="E822" s="89">
        <v>2.164242217731167E-2</v>
      </c>
      <c r="F822" s="89">
        <v>2.1989678457900525E-2</v>
      </c>
      <c r="G822" s="90">
        <v>2.2156697593846027E-2</v>
      </c>
      <c r="H822" s="90">
        <v>2.2283315668048215E-2</v>
      </c>
      <c r="I822" s="90">
        <v>2.2566480256456349E-2</v>
      </c>
      <c r="J822" s="90">
        <v>2.2988867719196535E-2</v>
      </c>
    </row>
    <row r="823" spans="3:10" x14ac:dyDescent="0.25">
      <c r="C823" s="82">
        <v>7.9152017057122756E-2</v>
      </c>
      <c r="D823" s="89">
        <v>7.7262524526183943E-2</v>
      </c>
      <c r="E823" s="89">
        <v>7.3791861387870514E-2</v>
      </c>
      <c r="F823" s="89">
        <v>7.0401574553255117E-2</v>
      </c>
      <c r="G823" s="90">
        <v>6.7762234357563442E-2</v>
      </c>
      <c r="H823" s="90">
        <v>6.5633722063838398E-2</v>
      </c>
      <c r="I823" s="90">
        <v>6.4120223860346076E-2</v>
      </c>
      <c r="J823" s="90">
        <v>6.2813102880855898E-2</v>
      </c>
    </row>
    <row r="824" spans="3:10" x14ac:dyDescent="0.25">
      <c r="C824" s="82">
        <v>7.5174439781374985E-3</v>
      </c>
      <c r="D824" s="89">
        <v>1.109029247168087E-2</v>
      </c>
      <c r="E824" s="89">
        <v>1.4449601470692592E-2</v>
      </c>
      <c r="F824" s="89">
        <v>1.7330533549809003E-2</v>
      </c>
      <c r="G824" s="90">
        <v>1.9688288496182919E-2</v>
      </c>
      <c r="H824" s="90">
        <v>2.1483930445462394E-2</v>
      </c>
      <c r="I824" s="90">
        <v>2.2891745418976754E-2</v>
      </c>
      <c r="J824" s="90">
        <v>2.3962074351828025E-2</v>
      </c>
    </row>
    <row r="825" spans="3:10" x14ac:dyDescent="0.25">
      <c r="C825" s="82">
        <v>1.2675006837616113E-2</v>
      </c>
      <c r="D825" s="89">
        <v>1.712696041418476E-2</v>
      </c>
      <c r="E825" s="89">
        <v>2.0515418930767165E-2</v>
      </c>
      <c r="F825" s="89">
        <v>2.2881781184647041E-2</v>
      </c>
      <c r="G825" s="90">
        <v>2.4509443204516361E-2</v>
      </c>
      <c r="H825" s="90">
        <v>2.5542846859277758E-2</v>
      </c>
      <c r="I825" s="90">
        <v>2.6263283045307329E-2</v>
      </c>
      <c r="J825" s="90">
        <v>2.6726449019926341E-2</v>
      </c>
    </row>
    <row r="826" spans="3:10" x14ac:dyDescent="0.25">
      <c r="C826" s="82">
        <v>4.3478206106440393E-3</v>
      </c>
      <c r="D826" s="89">
        <v>7.1288284105569507E-3</v>
      </c>
      <c r="E826" s="89">
        <v>9.8851679166408277E-3</v>
      </c>
      <c r="F826" s="89">
        <v>1.2254099347944225E-2</v>
      </c>
      <c r="G826" s="90">
        <v>1.4084187602451346E-2</v>
      </c>
      <c r="H826" s="90">
        <v>1.52795638546486E-2</v>
      </c>
      <c r="I826" s="90">
        <v>1.5933499542387722E-2</v>
      </c>
      <c r="J826" s="90">
        <v>1.6080205594044106E-2</v>
      </c>
    </row>
    <row r="827" spans="3:10" x14ac:dyDescent="0.25">
      <c r="C827" s="82">
        <v>9.7465027908466371E-3</v>
      </c>
      <c r="D827" s="89">
        <v>1.4307802008676498E-2</v>
      </c>
      <c r="E827" s="89">
        <v>1.8413640106575344E-2</v>
      </c>
      <c r="F827" s="89">
        <v>2.1821977874930225E-2</v>
      </c>
      <c r="G827" s="90">
        <v>2.4571418534207832E-2</v>
      </c>
      <c r="H827" s="90">
        <v>2.6645978799638106E-2</v>
      </c>
      <c r="I827" s="90">
        <v>2.8229750874925769E-2</v>
      </c>
      <c r="J827" s="90">
        <v>2.9310601224000827E-2</v>
      </c>
    </row>
    <row r="828" spans="3:10" x14ac:dyDescent="0.25">
      <c r="C828" s="82">
        <v>6.1572514313698781E-3</v>
      </c>
      <c r="D828" s="89">
        <v>8.830036433385027E-3</v>
      </c>
      <c r="E828" s="89">
        <v>1.1320650905253969E-2</v>
      </c>
      <c r="F828" s="89">
        <v>1.3529483252454904E-2</v>
      </c>
      <c r="G828" s="90">
        <v>1.5497853521851667E-2</v>
      </c>
      <c r="H828" s="90">
        <v>1.7231299010106026E-2</v>
      </c>
      <c r="I828" s="90">
        <v>1.887322011885707E-2</v>
      </c>
      <c r="J828" s="90">
        <v>2.0449449481341055E-2</v>
      </c>
    </row>
    <row r="829" spans="3:10" x14ac:dyDescent="0.25">
      <c r="C829" s="82">
        <v>4.0156409286802308E-3</v>
      </c>
      <c r="D829" s="89">
        <v>6.583362396253907E-3</v>
      </c>
      <c r="E829" s="89">
        <v>9.0421118398297459E-3</v>
      </c>
      <c r="F829" s="89">
        <v>1.1067618972875797E-2</v>
      </c>
      <c r="G829" s="90">
        <v>1.257328123352159E-2</v>
      </c>
      <c r="H829" s="90">
        <v>1.3531725842423448E-2</v>
      </c>
      <c r="I829" s="90">
        <v>1.4069881846883604E-2</v>
      </c>
      <c r="J829" s="90">
        <v>1.424064277360128E-2</v>
      </c>
    </row>
    <row r="830" spans="3:10" x14ac:dyDescent="0.25">
      <c r="C830" s="82">
        <v>3.3313952097953077E-2</v>
      </c>
      <c r="D830" s="89">
        <v>3.5077091560755509E-2</v>
      </c>
      <c r="E830" s="89">
        <v>3.5309473926627991E-2</v>
      </c>
      <c r="F830" s="89">
        <v>3.4759491023550027E-2</v>
      </c>
      <c r="G830" s="90">
        <v>3.3857633193400224E-2</v>
      </c>
      <c r="H830" s="90">
        <v>3.2611305568126359E-2</v>
      </c>
      <c r="I830" s="90">
        <v>3.1199547842509397E-2</v>
      </c>
      <c r="J830" s="90">
        <v>2.9554665382197903E-2</v>
      </c>
    </row>
    <row r="831" spans="3:10" x14ac:dyDescent="0.25">
      <c r="C831" s="82">
        <v>1.9307325137504289E-2</v>
      </c>
      <c r="D831" s="89">
        <v>2.4949214822721836E-2</v>
      </c>
      <c r="E831" s="89">
        <v>2.9241180926135511E-2</v>
      </c>
      <c r="F831" s="89">
        <v>3.2499818061064195E-2</v>
      </c>
      <c r="G831" s="90">
        <v>3.5189252760898466E-2</v>
      </c>
      <c r="H831" s="90">
        <v>3.7467900327894495E-2</v>
      </c>
      <c r="I831" s="90">
        <v>3.9641576555820658E-2</v>
      </c>
      <c r="J831" s="90">
        <v>4.1656192809174694E-2</v>
      </c>
    </row>
    <row r="832" spans="3:10" x14ac:dyDescent="0.25">
      <c r="C832" s="82">
        <v>3.5144564336679509E-4</v>
      </c>
      <c r="D832" s="89">
        <v>9.1213595989808203E-4</v>
      </c>
      <c r="E832" s="89">
        <v>1.7933122008133256E-3</v>
      </c>
      <c r="F832" s="89">
        <v>2.908775566551303E-3</v>
      </c>
      <c r="G832" s="90">
        <v>4.1351168215358683E-3</v>
      </c>
      <c r="H832" s="90">
        <v>5.3472183496053646E-3</v>
      </c>
      <c r="I832" s="90">
        <v>6.5019726868444797E-3</v>
      </c>
      <c r="J832" s="90">
        <v>7.5695075164572039E-3</v>
      </c>
    </row>
    <row r="833" spans="3:10" x14ac:dyDescent="0.25">
      <c r="C833" s="82">
        <v>3.276773061440897E-2</v>
      </c>
      <c r="D833" s="89">
        <v>3.7787092696226168E-2</v>
      </c>
      <c r="E833" s="89">
        <v>4.0859867568446416E-2</v>
      </c>
      <c r="F833" s="89">
        <v>4.2800067203616621E-2</v>
      </c>
      <c r="G833" s="90">
        <v>4.4284733954676254E-2</v>
      </c>
      <c r="H833" s="90">
        <v>4.5496750907988937E-2</v>
      </c>
      <c r="I833" s="90">
        <v>4.6803340274353886E-2</v>
      </c>
      <c r="J833" s="90">
        <v>4.8159790533441084E-2</v>
      </c>
    </row>
    <row r="834" spans="3:10" x14ac:dyDescent="0.25">
      <c r="C834" s="82">
        <v>8.6980672427766567E-3</v>
      </c>
      <c r="D834" s="89">
        <v>1.2117830610251946E-2</v>
      </c>
      <c r="E834" s="89">
        <v>1.4925520115706033E-2</v>
      </c>
      <c r="F834" s="89">
        <v>1.7027407340202576E-2</v>
      </c>
      <c r="G834" s="90">
        <v>1.8536237542203546E-2</v>
      </c>
      <c r="H834" s="90">
        <v>1.9503991565026361E-2</v>
      </c>
      <c r="I834" s="90">
        <v>2.0119341329964173E-2</v>
      </c>
      <c r="J834" s="90">
        <v>2.0418209559248293E-2</v>
      </c>
    </row>
    <row r="835" spans="3:10" x14ac:dyDescent="0.25">
      <c r="C835" s="82">
        <v>6.7408172383697559E-3</v>
      </c>
      <c r="D835" s="89">
        <v>9.9856552003435121E-3</v>
      </c>
      <c r="E835" s="89">
        <v>1.3009004733275977E-2</v>
      </c>
      <c r="F835" s="89">
        <v>1.5575832987452092E-2</v>
      </c>
      <c r="G835" s="90">
        <v>1.7638124988969758E-2</v>
      </c>
      <c r="H835" s="90">
        <v>1.9133006034210913E-2</v>
      </c>
      <c r="I835" s="90">
        <v>2.0176169172268475E-2</v>
      </c>
      <c r="J835" s="90">
        <v>2.0773914015192355E-2</v>
      </c>
    </row>
    <row r="836" spans="3:10" x14ac:dyDescent="0.25">
      <c r="C836" s="82">
        <v>1.3506304353178291E-2</v>
      </c>
      <c r="D836" s="89">
        <v>1.7719311113790891E-2</v>
      </c>
      <c r="E836" s="89">
        <v>2.061202402414055E-2</v>
      </c>
      <c r="F836" s="89">
        <v>2.237574782278804E-2</v>
      </c>
      <c r="G836" s="90">
        <v>2.3404466404769578E-2</v>
      </c>
      <c r="H836" s="90">
        <v>2.3904899845723027E-2</v>
      </c>
      <c r="I836" s="90">
        <v>2.4174113605936257E-2</v>
      </c>
      <c r="J836" s="90">
        <v>2.4273242246179046E-2</v>
      </c>
    </row>
    <row r="837" spans="3:10" x14ac:dyDescent="0.25">
      <c r="C837" s="82">
        <v>3.0412183120312611E-3</v>
      </c>
      <c r="D837" s="89">
        <v>5.1416888023899376E-3</v>
      </c>
      <c r="E837" s="89">
        <v>7.2222471441941404E-3</v>
      </c>
      <c r="F837" s="89">
        <v>8.9902737339186117E-3</v>
      </c>
      <c r="G837" s="90">
        <v>1.0349314936506811E-2</v>
      </c>
      <c r="H837" s="90">
        <v>1.1262923224945031E-2</v>
      </c>
      <c r="I837" s="90">
        <v>1.1832527154698966E-2</v>
      </c>
      <c r="J837" s="90">
        <v>1.2105375488845735E-2</v>
      </c>
    </row>
    <row r="838" spans="3:10" x14ac:dyDescent="0.25">
      <c r="C838" s="82">
        <v>2.212627875620897E-2</v>
      </c>
      <c r="D838" s="89">
        <v>2.6104507703545794E-2</v>
      </c>
      <c r="E838" s="89">
        <v>2.8683782475561522E-2</v>
      </c>
      <c r="F838" s="89">
        <v>3.0178525512671812E-2</v>
      </c>
      <c r="G838" s="90">
        <v>3.0926596051061281E-2</v>
      </c>
      <c r="H838" s="90">
        <v>3.1016604128747152E-2</v>
      </c>
      <c r="I838" s="90">
        <v>3.0728965849730467E-2</v>
      </c>
      <c r="J838" s="90">
        <v>3.0102665174935928E-2</v>
      </c>
    </row>
    <row r="839" spans="3:10" x14ac:dyDescent="0.25">
      <c r="C839" s="82">
        <v>2.7119936316285863E-2</v>
      </c>
      <c r="D839" s="89">
        <v>3.0885864455066251E-2</v>
      </c>
      <c r="E839" s="89">
        <v>3.2920239478674326E-2</v>
      </c>
      <c r="F839" s="89">
        <v>3.3840767046838187E-2</v>
      </c>
      <c r="G839" s="90">
        <v>3.4159586029694683E-2</v>
      </c>
      <c r="H839" s="90">
        <v>3.4011313422298288E-2</v>
      </c>
      <c r="I839" s="90">
        <v>3.3678255340320422E-2</v>
      </c>
      <c r="J839" s="90">
        <v>3.3139321368505212E-2</v>
      </c>
    </row>
    <row r="840" spans="3:10" x14ac:dyDescent="0.25">
      <c r="C840" s="82">
        <v>1.868578198089314E-2</v>
      </c>
      <c r="D840" s="89">
        <v>2.0855589417962037E-2</v>
      </c>
      <c r="E840" s="89">
        <v>2.1975226144566592E-2</v>
      </c>
      <c r="F840" s="89">
        <v>2.2544463826749437E-2</v>
      </c>
      <c r="G840" s="90">
        <v>2.2905497078872804E-2</v>
      </c>
      <c r="H840" s="90">
        <v>2.3111889107901566E-2</v>
      </c>
      <c r="I840" s="90">
        <v>2.3311086320214114E-2</v>
      </c>
      <c r="J840" s="90">
        <v>2.345255670310065E-2</v>
      </c>
    </row>
    <row r="841" spans="3:10" x14ac:dyDescent="0.25">
      <c r="C841" s="82">
        <v>6.3497453534590464E-2</v>
      </c>
      <c r="D841" s="89">
        <v>6.6741933169943327E-2</v>
      </c>
      <c r="E841" s="89">
        <v>6.7257419135310581E-2</v>
      </c>
      <c r="F841" s="89">
        <v>6.6592438713964475E-2</v>
      </c>
      <c r="G841" s="90">
        <v>6.5640633703218487E-2</v>
      </c>
      <c r="H841" s="90">
        <v>6.4456546077184387E-2</v>
      </c>
      <c r="I841" s="90">
        <v>6.3396708814499547E-2</v>
      </c>
      <c r="J841" s="90">
        <v>6.2283049140085561E-2</v>
      </c>
    </row>
    <row r="842" spans="3:10" x14ac:dyDescent="0.25">
      <c r="C842" s="82">
        <v>1.3869680738570134E-2</v>
      </c>
      <c r="D842" s="89">
        <v>1.8063366602618872E-2</v>
      </c>
      <c r="E842" s="89">
        <v>2.0977114853440369E-2</v>
      </c>
      <c r="F842" s="89">
        <v>2.2819738399143159E-2</v>
      </c>
      <c r="G842" s="90">
        <v>2.3963311832237742E-2</v>
      </c>
      <c r="H842" s="90">
        <v>2.4571070344774522E-2</v>
      </c>
      <c r="I842" s="90">
        <v>2.489563085870896E-2</v>
      </c>
      <c r="J842" s="90">
        <v>2.4949844514543941E-2</v>
      </c>
    </row>
    <row r="843" spans="3:10" x14ac:dyDescent="0.25">
      <c r="C843" s="82">
        <v>2.0088504938019024E-2</v>
      </c>
      <c r="D843" s="89">
        <v>2.1309006167494367E-2</v>
      </c>
      <c r="E843" s="89">
        <v>2.196739245693E-2</v>
      </c>
      <c r="F843" s="89">
        <v>2.2285713757968416E-2</v>
      </c>
      <c r="G843" s="90">
        <v>2.2412936515386877E-2</v>
      </c>
      <c r="H843" s="90">
        <v>2.2322297092948525E-2</v>
      </c>
      <c r="I843" s="90">
        <v>2.2154138617392419E-2</v>
      </c>
      <c r="J843" s="90">
        <v>2.1897493990232376E-2</v>
      </c>
    </row>
    <row r="844" spans="3:10" x14ac:dyDescent="0.25">
      <c r="C844" s="82">
        <v>5.6727498564108159E-3</v>
      </c>
      <c r="D844" s="89">
        <v>1.0877109233298671E-2</v>
      </c>
      <c r="E844" s="89">
        <v>1.6780352482233734E-2</v>
      </c>
      <c r="F844" s="89">
        <v>2.2434395208100776E-2</v>
      </c>
      <c r="G844" s="90">
        <v>2.7309021631335369E-2</v>
      </c>
      <c r="H844" s="90">
        <v>3.1076854411129343E-2</v>
      </c>
      <c r="I844" s="90">
        <v>3.3841220361261547E-2</v>
      </c>
      <c r="J844" s="90">
        <v>3.5604697485923702E-2</v>
      </c>
    </row>
    <row r="845" spans="3:10" x14ac:dyDescent="0.25">
      <c r="C845" s="82">
        <v>2.2667408501083563E-3</v>
      </c>
      <c r="D845" s="89">
        <v>3.7079190904388986E-3</v>
      </c>
      <c r="E845" s="89">
        <v>5.3028619261735431E-3</v>
      </c>
      <c r="F845" s="89">
        <v>6.9310610290917556E-3</v>
      </c>
      <c r="G845" s="90">
        <v>8.5311340857849045E-3</v>
      </c>
      <c r="H845" s="90">
        <v>1.0033780132645925E-2</v>
      </c>
      <c r="I845" s="90">
        <v>1.1464897389509017E-2</v>
      </c>
      <c r="J845" s="90">
        <v>1.2799919174506251E-2</v>
      </c>
    </row>
    <row r="846" spans="3:10" x14ac:dyDescent="0.25">
      <c r="C846" s="82">
        <v>3.7634770041177867E-3</v>
      </c>
      <c r="D846" s="89">
        <v>6.1553626939189277E-3</v>
      </c>
      <c r="E846" s="89">
        <v>8.7034684505473692E-3</v>
      </c>
      <c r="F846" s="89">
        <v>1.1179456035742498E-2</v>
      </c>
      <c r="G846" s="90">
        <v>1.3482807737463586E-2</v>
      </c>
      <c r="H846" s="90">
        <v>1.5513108632451368E-2</v>
      </c>
      <c r="I846" s="90">
        <v>1.7315658660692641E-2</v>
      </c>
      <c r="J846" s="90">
        <v>1.8846121463183482E-2</v>
      </c>
    </row>
    <row r="847" spans="3:10" x14ac:dyDescent="0.25">
      <c r="C847" s="82">
        <v>7.3832316740369717E-3</v>
      </c>
      <c r="D847" s="89">
        <v>1.1407508335319146E-2</v>
      </c>
      <c r="E847" s="89">
        <v>1.5521864907542376E-2</v>
      </c>
      <c r="F847" s="89">
        <v>1.9441011480521912E-2</v>
      </c>
      <c r="G847" s="90">
        <v>2.3089635060231133E-2</v>
      </c>
      <c r="H847" s="90">
        <v>2.6370594116763197E-2</v>
      </c>
      <c r="I847" s="90">
        <v>2.9418718939936115E-2</v>
      </c>
      <c r="J847" s="90">
        <v>3.220259383237243E-2</v>
      </c>
    </row>
    <row r="848" spans="3:10" x14ac:dyDescent="0.25">
      <c r="C848" s="82">
        <v>6.2040135664707362E-3</v>
      </c>
      <c r="D848" s="89">
        <v>9.943723317615321E-3</v>
      </c>
      <c r="E848" s="89">
        <v>1.3807641196267791E-2</v>
      </c>
      <c r="F848" s="89">
        <v>1.7432814865843669E-2</v>
      </c>
      <c r="G848" s="90">
        <v>2.0667535203262258E-2</v>
      </c>
      <c r="H848" s="90">
        <v>2.3367758389018802E-2</v>
      </c>
      <c r="I848" s="90">
        <v>2.5619145923701236E-2</v>
      </c>
      <c r="J848" s="90">
        <v>2.7380805070361235E-2</v>
      </c>
    </row>
    <row r="849" spans="3:10" x14ac:dyDescent="0.25">
      <c r="C849" s="82">
        <v>1.4261212428759201E-2</v>
      </c>
      <c r="D849" s="89">
        <v>1.8266834898544783E-2</v>
      </c>
      <c r="E849" s="89">
        <v>2.1160794803851166E-2</v>
      </c>
      <c r="F849" s="89">
        <v>2.3107084160109568E-2</v>
      </c>
      <c r="G849" s="90">
        <v>2.4396699858021391E-2</v>
      </c>
      <c r="H849" s="90">
        <v>2.5134798592788204E-2</v>
      </c>
      <c r="I849" s="90">
        <v>2.5555391928217784E-2</v>
      </c>
      <c r="J849" s="90">
        <v>2.5676860034915275E-2</v>
      </c>
    </row>
    <row r="850" spans="3:10" x14ac:dyDescent="0.25">
      <c r="C850" s="82">
        <v>7.0892764114868475E-3</v>
      </c>
      <c r="D850" s="89">
        <v>1.1101193792513375E-2</v>
      </c>
      <c r="E850" s="89">
        <v>1.4734514940500255E-2</v>
      </c>
      <c r="F850" s="89">
        <v>1.758853253373387E-2</v>
      </c>
      <c r="G850" s="90">
        <v>1.9628532575481181E-2</v>
      </c>
      <c r="H850" s="90">
        <v>2.0872295876068894E-2</v>
      </c>
      <c r="I850" s="90">
        <v>2.1540929876243065E-2</v>
      </c>
      <c r="J850" s="90">
        <v>2.1715510780717297E-2</v>
      </c>
    </row>
    <row r="851" spans="3:10" x14ac:dyDescent="0.25">
      <c r="C851" s="82">
        <v>3.8238928794583085E-2</v>
      </c>
      <c r="D851" s="89">
        <v>4.0253682820947594E-2</v>
      </c>
      <c r="E851" s="89">
        <v>4.027822132338011E-2</v>
      </c>
      <c r="F851" s="89">
        <v>3.9429471336983268E-2</v>
      </c>
      <c r="G851" s="90">
        <v>3.8369062459648218E-2</v>
      </c>
      <c r="H851" s="90">
        <v>3.7188033627993937E-2</v>
      </c>
      <c r="I851" s="90">
        <v>3.6105343456124976E-2</v>
      </c>
      <c r="J851" s="90">
        <v>3.5008685609936856E-2</v>
      </c>
    </row>
    <row r="852" spans="3:10" x14ac:dyDescent="0.25">
      <c r="C852" s="82">
        <v>2.9930813282754869E-2</v>
      </c>
      <c r="D852" s="89">
        <v>3.2213687445298719E-2</v>
      </c>
      <c r="E852" s="89">
        <v>3.23763931180246E-2</v>
      </c>
      <c r="F852" s="89">
        <v>3.1494112691913066E-2</v>
      </c>
      <c r="G852" s="90">
        <v>3.0280056783676679E-2</v>
      </c>
      <c r="H852" s="90">
        <v>2.8940060496687382E-2</v>
      </c>
      <c r="I852" s="90">
        <v>2.7737048921668919E-2</v>
      </c>
      <c r="J852" s="90">
        <v>2.6650650834092095E-2</v>
      </c>
    </row>
    <row r="853" spans="3:10" x14ac:dyDescent="0.25">
      <c r="C853" s="82">
        <v>1.1837862362107592E-2</v>
      </c>
      <c r="D853" s="89">
        <v>1.3786671363928636E-2</v>
      </c>
      <c r="E853" s="89">
        <v>1.4946745827558521E-2</v>
      </c>
      <c r="F853" s="89">
        <v>1.5606973238659873E-2</v>
      </c>
      <c r="G853" s="90">
        <v>1.6021937003975618E-2</v>
      </c>
      <c r="H853" s="90">
        <v>1.6271275419594295E-2</v>
      </c>
      <c r="I853" s="90">
        <v>1.6503557275911594E-2</v>
      </c>
      <c r="J853" s="90">
        <v>1.6723474492235938E-2</v>
      </c>
    </row>
    <row r="854" spans="3:10" x14ac:dyDescent="0.25">
      <c r="C854" s="82">
        <v>5.4818210328885751E-2</v>
      </c>
      <c r="D854" s="89">
        <v>5.4950329454037918E-2</v>
      </c>
      <c r="E854" s="89">
        <v>5.5001091929775217E-2</v>
      </c>
      <c r="F854" s="89">
        <v>5.5233207401675817E-2</v>
      </c>
      <c r="G854" s="90">
        <v>5.5701898853898681E-2</v>
      </c>
      <c r="H854" s="90">
        <v>5.6047044886731248E-2</v>
      </c>
      <c r="I854" s="90">
        <v>5.6347937595048206E-2</v>
      </c>
      <c r="J854" s="90">
        <v>5.632701495296967E-2</v>
      </c>
    </row>
    <row r="855" spans="3:10" x14ac:dyDescent="0.25">
      <c r="C855" s="82">
        <v>2.8953066028529042E-3</v>
      </c>
      <c r="D855" s="89">
        <v>5.1323320657324237E-3</v>
      </c>
      <c r="E855" s="89">
        <v>7.5778848962862258E-3</v>
      </c>
      <c r="F855" s="89">
        <v>9.9270827933689645E-3</v>
      </c>
      <c r="G855" s="90">
        <v>1.2036407989173334E-2</v>
      </c>
      <c r="H855" s="90">
        <v>1.3810204827509758E-2</v>
      </c>
      <c r="I855" s="90">
        <v>1.5312846112756151E-2</v>
      </c>
      <c r="J855" s="90">
        <v>1.6545540783236612E-2</v>
      </c>
    </row>
    <row r="856" spans="3:10" x14ac:dyDescent="0.25">
      <c r="C856" s="82">
        <v>5.2041308476302442E-3</v>
      </c>
      <c r="D856" s="89">
        <v>7.0911575761402465E-3</v>
      </c>
      <c r="E856" s="89">
        <v>8.7087961137994711E-3</v>
      </c>
      <c r="F856" s="89">
        <v>1.002460065994374E-2</v>
      </c>
      <c r="G856" s="90">
        <v>1.1096118776535265E-2</v>
      </c>
      <c r="H856" s="90">
        <v>1.1941293986036407E-2</v>
      </c>
      <c r="I856" s="90">
        <v>1.2668890887196341E-2</v>
      </c>
      <c r="J856" s="90">
        <v>1.3304289997760937E-2</v>
      </c>
    </row>
    <row r="857" spans="3:10" x14ac:dyDescent="0.25">
      <c r="C857" s="82">
        <v>4.6904738137705237E-3</v>
      </c>
      <c r="D857" s="89">
        <v>7.6725374075471116E-3</v>
      </c>
      <c r="E857" s="89">
        <v>1.0458028066131966E-2</v>
      </c>
      <c r="F857" s="89">
        <v>1.2748184393211926E-2</v>
      </c>
      <c r="G857" s="90">
        <v>1.4558866626356025E-2</v>
      </c>
      <c r="H857" s="90">
        <v>1.5954374829502432E-2</v>
      </c>
      <c r="I857" s="90">
        <v>1.7136941428319067E-2</v>
      </c>
      <c r="J857" s="90">
        <v>1.818285742441975E-2</v>
      </c>
    </row>
    <row r="858" spans="3:10" x14ac:dyDescent="0.25">
      <c r="C858" s="82">
        <v>1.000622621665515E-2</v>
      </c>
      <c r="D858" s="89">
        <v>1.3191938086767557E-2</v>
      </c>
      <c r="E858" s="89">
        <v>1.5692917122589276E-2</v>
      </c>
      <c r="F858" s="89">
        <v>1.7566925160049159E-2</v>
      </c>
      <c r="G858" s="90">
        <v>1.9019521569820053E-2</v>
      </c>
      <c r="H858" s="90">
        <v>2.0153389993424371E-2</v>
      </c>
      <c r="I858" s="90">
        <v>2.1191730253225273E-2</v>
      </c>
      <c r="J858" s="90">
        <v>2.2188923877931036E-2</v>
      </c>
    </row>
    <row r="859" spans="3:10" x14ac:dyDescent="0.25">
      <c r="C859" s="82">
        <v>2.4960707065756874E-2</v>
      </c>
      <c r="D859" s="89">
        <v>2.760888912412782E-2</v>
      </c>
      <c r="E859" s="89">
        <v>2.8816455430626647E-2</v>
      </c>
      <c r="F859" s="89">
        <v>2.923898899575202E-2</v>
      </c>
      <c r="G859" s="90">
        <v>2.9356446680511645E-2</v>
      </c>
      <c r="H859" s="90">
        <v>2.9288867392550696E-2</v>
      </c>
      <c r="I859" s="90">
        <v>2.9275915825432517E-2</v>
      </c>
      <c r="J859" s="90">
        <v>2.9298627273841572E-2</v>
      </c>
    </row>
    <row r="860" spans="3:10" x14ac:dyDescent="0.25">
      <c r="C860" s="82">
        <v>1.1087882581547661E-2</v>
      </c>
      <c r="D860" s="89">
        <v>1.3881682754350214E-2</v>
      </c>
      <c r="E860" s="89">
        <v>1.6204753635965029E-2</v>
      </c>
      <c r="F860" s="89">
        <v>1.8170934252852048E-2</v>
      </c>
      <c r="G860" s="90">
        <v>1.9933454845181768E-2</v>
      </c>
      <c r="H860" s="90">
        <v>2.1507213493907756E-2</v>
      </c>
      <c r="I860" s="90">
        <v>2.3043373129206377E-2</v>
      </c>
      <c r="J860" s="90">
        <v>2.4535476745670474E-2</v>
      </c>
    </row>
    <row r="861" spans="3:10" x14ac:dyDescent="0.25">
      <c r="C861" s="82">
        <v>4.3337751223823988E-2</v>
      </c>
      <c r="D861" s="89">
        <v>4.5217262143401563E-2</v>
      </c>
      <c r="E861" s="89">
        <v>4.5094633111889534E-2</v>
      </c>
      <c r="F861" s="89">
        <v>4.418166514690363E-2</v>
      </c>
      <c r="G861" s="90">
        <v>4.3176687953469579E-2</v>
      </c>
      <c r="H861" s="90">
        <v>4.2155376010900039E-2</v>
      </c>
      <c r="I861" s="90">
        <v>4.1349978519457244E-2</v>
      </c>
      <c r="J861" s="90">
        <v>4.0620678975293617E-2</v>
      </c>
    </row>
    <row r="862" spans="3:10" x14ac:dyDescent="0.25">
      <c r="C862" s="82">
        <v>5.9467029533811389E-2</v>
      </c>
      <c r="D862" s="89">
        <v>5.2437245320754632E-2</v>
      </c>
      <c r="E862" s="89">
        <v>4.7843857980734414E-2</v>
      </c>
      <c r="F862" s="89">
        <v>4.4999378400798581E-2</v>
      </c>
      <c r="G862" s="90">
        <v>4.3364485616340903E-2</v>
      </c>
      <c r="H862" s="90">
        <v>4.2299745372024404E-2</v>
      </c>
      <c r="I862" s="90">
        <v>4.164933974181393E-2</v>
      </c>
      <c r="J862" s="90">
        <v>4.1071239422699295E-2</v>
      </c>
    </row>
    <row r="863" spans="3:10" x14ac:dyDescent="0.25">
      <c r="C863" s="82">
        <v>7.2517677618142836E-3</v>
      </c>
      <c r="D863" s="89">
        <v>1.091963790024781E-2</v>
      </c>
      <c r="E863" s="89">
        <v>1.4423077242494758E-2</v>
      </c>
      <c r="F863" s="89">
        <v>1.7581772491276848E-2</v>
      </c>
      <c r="G863" s="90">
        <v>2.0447338410668897E-2</v>
      </c>
      <c r="H863" s="90">
        <v>2.3037210853120601E-2</v>
      </c>
      <c r="I863" s="90">
        <v>2.5541412785594044E-2</v>
      </c>
      <c r="J863" s="90">
        <v>2.7975697025908689E-2</v>
      </c>
    </row>
    <row r="864" spans="3:10" x14ac:dyDescent="0.25">
      <c r="C864" s="82">
        <v>5.2018488742753858E-3</v>
      </c>
      <c r="D864" s="89">
        <v>7.980349280045403E-3</v>
      </c>
      <c r="E864" s="89">
        <v>1.0288858249243145E-2</v>
      </c>
      <c r="F864" s="89">
        <v>1.1905583815888666E-2</v>
      </c>
      <c r="G864" s="90">
        <v>1.2897380314968645E-2</v>
      </c>
      <c r="H864" s="90">
        <v>1.3351688070426134E-2</v>
      </c>
      <c r="I864" s="90">
        <v>1.3461362412414406E-2</v>
      </c>
      <c r="J864" s="90">
        <v>1.3307678681290852E-2</v>
      </c>
    </row>
    <row r="865" spans="3:10" x14ac:dyDescent="0.25">
      <c r="C865" s="82">
        <v>2.9189635722796984E-2</v>
      </c>
      <c r="D865" s="89">
        <v>3.4226041881740318E-2</v>
      </c>
      <c r="E865" s="89">
        <v>3.7088140880206212E-2</v>
      </c>
      <c r="F865" s="89">
        <v>3.8478947848153512E-2</v>
      </c>
      <c r="G865" s="90">
        <v>3.905443768327399E-2</v>
      </c>
      <c r="H865" s="90">
        <v>3.9042235109520325E-2</v>
      </c>
      <c r="I865" s="90">
        <v>3.8823136998331488E-2</v>
      </c>
      <c r="J865" s="90">
        <v>3.8415041872160119E-2</v>
      </c>
    </row>
    <row r="866" spans="3:10" x14ac:dyDescent="0.25">
      <c r="C866" s="82">
        <v>2.0764558311194971E-3</v>
      </c>
      <c r="D866" s="89">
        <v>3.5271542317047017E-3</v>
      </c>
      <c r="E866" s="89">
        <v>5.1385576369590491E-3</v>
      </c>
      <c r="F866" s="89">
        <v>6.7474314735915817E-3</v>
      </c>
      <c r="G866" s="90">
        <v>8.266649109323591E-3</v>
      </c>
      <c r="H866" s="90">
        <v>9.6259053646653454E-3</v>
      </c>
      <c r="I866" s="90">
        <v>1.0866296073521946E-2</v>
      </c>
      <c r="J866" s="90">
        <v>1.1992534168838243E-2</v>
      </c>
    </row>
    <row r="867" spans="3:10" x14ac:dyDescent="0.25">
      <c r="C867" s="82">
        <v>9.64489288514251E-3</v>
      </c>
      <c r="D867" s="89">
        <v>1.4152571062140235E-2</v>
      </c>
      <c r="E867" s="89">
        <v>1.8338857591185295E-2</v>
      </c>
      <c r="F867" s="89">
        <v>2.1961371686154401E-2</v>
      </c>
      <c r="G867" s="90">
        <v>2.5036296539415446E-2</v>
      </c>
      <c r="H867" s="90">
        <v>2.7529435862620983E-2</v>
      </c>
      <c r="I867" s="90">
        <v>2.9622054169096298E-2</v>
      </c>
      <c r="J867" s="90">
        <v>3.1297954253048169E-2</v>
      </c>
    </row>
    <row r="868" spans="3:10" x14ac:dyDescent="0.25">
      <c r="C868" s="82">
        <v>1.7501794441798519E-2</v>
      </c>
      <c r="D868" s="89">
        <v>2.0816023812440992E-2</v>
      </c>
      <c r="E868" s="89">
        <v>2.3239362523717461E-2</v>
      </c>
      <c r="F868" s="89">
        <v>2.5016645943478574E-2</v>
      </c>
      <c r="G868" s="90">
        <v>2.6390209186685974E-2</v>
      </c>
      <c r="H868" s="90">
        <v>2.7385624800246818E-2</v>
      </c>
      <c r="I868" s="90">
        <v>2.8193411885643498E-2</v>
      </c>
      <c r="J868" s="90">
        <v>2.8796334715280598E-2</v>
      </c>
    </row>
    <row r="869" spans="3:10" x14ac:dyDescent="0.25">
      <c r="C869" s="82">
        <v>2.8388976129055912E-3</v>
      </c>
      <c r="D869" s="89">
        <v>5.4176601889680404E-3</v>
      </c>
      <c r="E869" s="89">
        <v>8.3555537638065665E-3</v>
      </c>
      <c r="F869" s="89">
        <v>1.1167008660093573E-2</v>
      </c>
      <c r="G869" s="90">
        <v>1.3557962904407906E-2</v>
      </c>
      <c r="H869" s="90">
        <v>1.5344671166011637E-2</v>
      </c>
      <c r="I869" s="90">
        <v>1.6578518017320829E-2</v>
      </c>
      <c r="J869" s="90">
        <v>1.7280168756906182E-2</v>
      </c>
    </row>
    <row r="870" spans="3:10" x14ac:dyDescent="0.25">
      <c r="C870" s="82">
        <v>6.7273033921540952E-3</v>
      </c>
      <c r="D870" s="89">
        <v>9.6571005899298411E-3</v>
      </c>
      <c r="E870" s="89">
        <v>1.2183091860652391E-2</v>
      </c>
      <c r="F870" s="89">
        <v>1.4168783636486687E-2</v>
      </c>
      <c r="G870" s="90">
        <v>1.5664444569857688E-2</v>
      </c>
      <c r="H870" s="90">
        <v>1.6689794780541879E-2</v>
      </c>
      <c r="I870" s="90">
        <v>1.7398047377127919E-2</v>
      </c>
      <c r="J870" s="90">
        <v>1.782565251875412E-2</v>
      </c>
    </row>
    <row r="871" spans="3:10" x14ac:dyDescent="0.25">
      <c r="C871" s="82">
        <v>1.2199830335687136E-2</v>
      </c>
      <c r="D871" s="89">
        <v>1.81262593634882E-2</v>
      </c>
      <c r="E871" s="89">
        <v>2.3381656430135365E-2</v>
      </c>
      <c r="F871" s="89">
        <v>2.7553480740049721E-2</v>
      </c>
      <c r="G871" s="90">
        <v>3.0676058417287891E-2</v>
      </c>
      <c r="H871" s="90">
        <v>3.278205940289404E-2</v>
      </c>
      <c r="I871" s="90">
        <v>3.4182142961392666E-2</v>
      </c>
      <c r="J871" s="90">
        <v>3.4947360097098056E-2</v>
      </c>
    </row>
    <row r="872" spans="3:10" x14ac:dyDescent="0.25">
      <c r="C872" s="82">
        <v>1.4880030385288896E-3</v>
      </c>
      <c r="D872" s="89">
        <v>3.1813607549145174E-3</v>
      </c>
      <c r="E872" s="89">
        <v>5.27213435722961E-3</v>
      </c>
      <c r="F872" s="89">
        <v>7.3921843607741254E-3</v>
      </c>
      <c r="G872" s="90">
        <v>9.3041536992552864E-3</v>
      </c>
      <c r="H872" s="90">
        <v>1.0870441660900849E-2</v>
      </c>
      <c r="I872" s="90">
        <v>1.2129408476486813E-2</v>
      </c>
      <c r="J872" s="90">
        <v>1.3097965339030812E-2</v>
      </c>
    </row>
    <row r="873" spans="3:10" x14ac:dyDescent="0.25">
      <c r="C873" s="82">
        <v>3.6333678826658395E-3</v>
      </c>
      <c r="D873" s="89">
        <v>6.1992979450583158E-3</v>
      </c>
      <c r="E873" s="89">
        <v>8.8022081969071977E-3</v>
      </c>
      <c r="F873" s="89">
        <v>1.1103681421589733E-2</v>
      </c>
      <c r="G873" s="90">
        <v>1.2991960015179651E-2</v>
      </c>
      <c r="H873" s="90">
        <v>1.4414913113552306E-2</v>
      </c>
      <c r="I873" s="90">
        <v>1.5482568179435479E-2</v>
      </c>
      <c r="J873" s="90">
        <v>1.6228337983668961E-2</v>
      </c>
    </row>
    <row r="874" spans="3:10" x14ac:dyDescent="0.25">
      <c r="C874" s="82">
        <v>3.7973270444688957E-3</v>
      </c>
      <c r="D874" s="89">
        <v>5.7509737128605635E-3</v>
      </c>
      <c r="E874" s="89">
        <v>7.559735980062693E-3</v>
      </c>
      <c r="F874" s="89">
        <v>9.0735993487585636E-3</v>
      </c>
      <c r="G874" s="90">
        <v>1.0275720851207181E-2</v>
      </c>
      <c r="H874" s="90">
        <v>1.114950575683079E-2</v>
      </c>
      <c r="I874" s="90">
        <v>1.1782711265000134E-2</v>
      </c>
      <c r="J874" s="90">
        <v>1.2197032483027524E-2</v>
      </c>
    </row>
    <row r="875" spans="3:10" x14ac:dyDescent="0.25">
      <c r="C875" s="82">
        <v>5.7646474624275549E-3</v>
      </c>
      <c r="D875" s="89">
        <v>9.2509269929781715E-3</v>
      </c>
      <c r="E875" s="89">
        <v>1.269312751308373E-2</v>
      </c>
      <c r="F875" s="89">
        <v>1.5789963444091861E-2</v>
      </c>
      <c r="G875" s="90">
        <v>1.850483445610062E-2</v>
      </c>
      <c r="H875" s="90">
        <v>2.0817320398557351E-2</v>
      </c>
      <c r="I875" s="90">
        <v>2.2889865041255165E-2</v>
      </c>
      <c r="J875" s="90">
        <v>2.4742734571540231E-2</v>
      </c>
    </row>
    <row r="876" spans="3:10" x14ac:dyDescent="0.25">
      <c r="C876" s="82">
        <v>3.5960439189736456E-3</v>
      </c>
      <c r="D876" s="89">
        <v>6.0073449625739385E-3</v>
      </c>
      <c r="E876" s="89">
        <v>8.4434251695459008E-3</v>
      </c>
      <c r="F876" s="89">
        <v>1.0645473188982235E-2</v>
      </c>
      <c r="G876" s="90">
        <v>1.257030259201268E-2</v>
      </c>
      <c r="H876" s="90">
        <v>1.4219950588031879E-2</v>
      </c>
      <c r="I876" s="90">
        <v>1.5739257100482306E-2</v>
      </c>
      <c r="J876" s="90">
        <v>1.718248080386018E-2</v>
      </c>
    </row>
    <row r="877" spans="3:10" x14ac:dyDescent="0.25">
      <c r="C877" s="82">
        <v>6.1259119565466704E-3</v>
      </c>
      <c r="D877" s="89">
        <v>9.5554872267237904E-3</v>
      </c>
      <c r="E877" s="89">
        <v>1.2974143504855758E-2</v>
      </c>
      <c r="F877" s="89">
        <v>1.6110908218197193E-2</v>
      </c>
      <c r="G877" s="90">
        <v>1.8905007920323583E-2</v>
      </c>
      <c r="H877" s="90">
        <v>2.1293991446193729E-2</v>
      </c>
      <c r="I877" s="90">
        <v>2.3412103811343222E-2</v>
      </c>
      <c r="J877" s="90">
        <v>2.5268090977489933E-2</v>
      </c>
    </row>
    <row r="878" spans="3:10" x14ac:dyDescent="0.25">
      <c r="C878" s="82">
        <v>1.8310527355910499E-2</v>
      </c>
      <c r="D878" s="89">
        <v>2.4456599815096958E-2</v>
      </c>
      <c r="E878" s="89">
        <v>2.9243906989399611E-2</v>
      </c>
      <c r="F878" s="89">
        <v>3.2738307936865371E-2</v>
      </c>
      <c r="G878" s="90">
        <v>3.5295255859705589E-2</v>
      </c>
      <c r="H878" s="90">
        <v>3.7061501918878519E-2</v>
      </c>
      <c r="I878" s="90">
        <v>3.8384360791770038E-2</v>
      </c>
      <c r="J878" s="90">
        <v>3.928470612895027E-2</v>
      </c>
    </row>
    <row r="879" spans="3:10" x14ac:dyDescent="0.25">
      <c r="C879" s="82">
        <v>3.2523179635817593E-3</v>
      </c>
      <c r="D879" s="89">
        <v>5.9804221855618714E-3</v>
      </c>
      <c r="E879" s="89">
        <v>9.0229523956908645E-3</v>
      </c>
      <c r="F879" s="89">
        <v>1.1932218274450044E-2</v>
      </c>
      <c r="G879" s="90">
        <v>1.4466422089618037E-2</v>
      </c>
      <c r="H879" s="90">
        <v>1.6478441996909197E-2</v>
      </c>
      <c r="I879" s="90">
        <v>1.8046616732506807E-2</v>
      </c>
      <c r="J879" s="90">
        <v>1.9195023250481946E-2</v>
      </c>
    </row>
    <row r="880" spans="3:10" x14ac:dyDescent="0.25">
      <c r="C880" s="82">
        <v>2.0936729998481576E-2</v>
      </c>
      <c r="D880" s="89">
        <v>2.3452434250143987E-2</v>
      </c>
      <c r="E880" s="89">
        <v>2.5203247469314714E-2</v>
      </c>
      <c r="F880" s="89">
        <v>2.6519310362463706E-2</v>
      </c>
      <c r="G880" s="90">
        <v>2.7655015549558983E-2</v>
      </c>
      <c r="H880" s="90">
        <v>2.8621366983821325E-2</v>
      </c>
      <c r="I880" s="90">
        <v>2.9601647750794942E-2</v>
      </c>
      <c r="J880" s="90">
        <v>3.0557889844815906E-2</v>
      </c>
    </row>
    <row r="881" spans="3:10" x14ac:dyDescent="0.25">
      <c r="C881" s="82">
        <v>5.0482359646389858E-3</v>
      </c>
      <c r="D881" s="89">
        <v>9.66316169348015E-3</v>
      </c>
      <c r="E881" s="89">
        <v>1.5083880911993601E-2</v>
      </c>
      <c r="F881" s="89">
        <v>2.0617545398666361E-2</v>
      </c>
      <c r="G881" s="90">
        <v>2.5863966348950208E-2</v>
      </c>
      <c r="H881" s="90">
        <v>3.0512779816930624E-2</v>
      </c>
      <c r="I881" s="90">
        <v>3.4588100221454955E-2</v>
      </c>
      <c r="J881" s="90">
        <v>3.7960982925143279E-2</v>
      </c>
    </row>
    <row r="882" spans="3:10" x14ac:dyDescent="0.25">
      <c r="C882" s="82">
        <v>6.2637133288799635E-2</v>
      </c>
      <c r="D882" s="89">
        <v>5.5852072355838042E-2</v>
      </c>
      <c r="E882" s="89">
        <v>5.0713451208362945E-2</v>
      </c>
      <c r="F882" s="89">
        <v>4.7225200688618671E-2</v>
      </c>
      <c r="G882" s="90">
        <v>4.5139100006873455E-2</v>
      </c>
      <c r="H882" s="90">
        <v>4.3930879003328552E-2</v>
      </c>
      <c r="I882" s="90">
        <v>4.3502121894948398E-2</v>
      </c>
      <c r="J882" s="90">
        <v>4.351206272860185E-2</v>
      </c>
    </row>
    <row r="883" spans="3:10" x14ac:dyDescent="0.25">
      <c r="C883" s="82">
        <v>1.1316843329679789E-2</v>
      </c>
      <c r="D883" s="89">
        <v>1.512854453749355E-2</v>
      </c>
      <c r="E883" s="89">
        <v>1.83682666119361E-2</v>
      </c>
      <c r="F883" s="89">
        <v>2.1032479120167008E-2</v>
      </c>
      <c r="G883" s="90">
        <v>2.3261802641090103E-2</v>
      </c>
      <c r="H883" s="90">
        <v>2.5075953299383908E-2</v>
      </c>
      <c r="I883" s="90">
        <v>2.6657735535411009E-2</v>
      </c>
      <c r="J883" s="90">
        <v>2.7995516315448461E-2</v>
      </c>
    </row>
    <row r="884" spans="3:10" x14ac:dyDescent="0.25">
      <c r="C884" s="82">
        <v>1.3821393594406498E-2</v>
      </c>
      <c r="D884" s="89">
        <v>1.811663820131456E-2</v>
      </c>
      <c r="E884" s="89">
        <v>2.1325863457248455E-2</v>
      </c>
      <c r="F884" s="89">
        <v>2.3525966122864846E-2</v>
      </c>
      <c r="G884" s="90">
        <v>2.4982470844987476E-2</v>
      </c>
      <c r="H884" s="90">
        <v>2.5806772967327501E-2</v>
      </c>
      <c r="I884" s="90">
        <v>2.6255400177450004E-2</v>
      </c>
      <c r="J884" s="90">
        <v>2.6364270964756756E-2</v>
      </c>
    </row>
    <row r="885" spans="3:10" x14ac:dyDescent="0.25">
      <c r="C885" s="82">
        <v>1.3291397921366115E-2</v>
      </c>
      <c r="D885" s="89">
        <v>1.5807180017398451E-2</v>
      </c>
      <c r="E885" s="89">
        <v>1.7658630013033572E-2</v>
      </c>
      <c r="F885" s="89">
        <v>1.9077708487954839E-2</v>
      </c>
      <c r="G885" s="90">
        <v>2.0287488300042258E-2</v>
      </c>
      <c r="H885" s="90">
        <v>2.1337648465594036E-2</v>
      </c>
      <c r="I885" s="90">
        <v>2.2399941372253318E-2</v>
      </c>
      <c r="J885" s="90">
        <v>2.3480640953763236E-2</v>
      </c>
    </row>
    <row r="886" spans="3:10" x14ac:dyDescent="0.25">
      <c r="C886" s="82">
        <v>1.074940798715881E-2</v>
      </c>
      <c r="D886" s="89">
        <v>1.3734701652670185E-2</v>
      </c>
      <c r="E886" s="89">
        <v>1.6058141941753003E-2</v>
      </c>
      <c r="F886" s="89">
        <v>1.7801385044253236E-2</v>
      </c>
      <c r="G886" s="90">
        <v>1.913428005824792E-2</v>
      </c>
      <c r="H886" s="90">
        <v>2.0102852772542049E-2</v>
      </c>
      <c r="I886" s="90">
        <v>2.0875869930197626E-2</v>
      </c>
      <c r="J886" s="90">
        <v>2.1462489504202265E-2</v>
      </c>
    </row>
    <row r="887" spans="3:10" x14ac:dyDescent="0.25">
      <c r="C887" s="82">
        <v>4.4136017891965404E-2</v>
      </c>
      <c r="D887" s="89">
        <v>4.258018434505647E-2</v>
      </c>
      <c r="E887" s="89">
        <v>4.0447786382637643E-2</v>
      </c>
      <c r="F887" s="89">
        <v>3.847370041255796E-2</v>
      </c>
      <c r="G887" s="90">
        <v>3.6904281720270334E-2</v>
      </c>
      <c r="H887" s="90">
        <v>3.5544632297790063E-2</v>
      </c>
      <c r="I887" s="90">
        <v>3.4429990069114833E-2</v>
      </c>
      <c r="J887" s="90">
        <v>3.3352224729406306E-2</v>
      </c>
    </row>
    <row r="888" spans="3:10" x14ac:dyDescent="0.25">
      <c r="C888" s="82">
        <v>9.6906618125971369E-3</v>
      </c>
      <c r="D888" s="89">
        <v>1.4098003540010406E-2</v>
      </c>
      <c r="E888" s="89">
        <v>1.8145311432330481E-2</v>
      </c>
      <c r="F888" s="89">
        <v>2.1597650328889936E-2</v>
      </c>
      <c r="G888" s="90">
        <v>2.4487122436853713E-2</v>
      </c>
      <c r="H888" s="90">
        <v>2.6811762242584164E-2</v>
      </c>
      <c r="I888" s="90">
        <v>2.8790724380339278E-2</v>
      </c>
      <c r="J888" s="90">
        <v>3.0454047174867386E-2</v>
      </c>
    </row>
    <row r="889" spans="3:10" x14ac:dyDescent="0.25">
      <c r="C889" s="82">
        <v>2.1272898632130229E-2</v>
      </c>
      <c r="D889" s="89">
        <v>2.4788796057414294E-2</v>
      </c>
      <c r="E889" s="89">
        <v>2.6703380110564518E-2</v>
      </c>
      <c r="F889" s="89">
        <v>2.7608716475444901E-2</v>
      </c>
      <c r="G889" s="90">
        <v>2.8023862555710381E-2</v>
      </c>
      <c r="H889" s="90">
        <v>2.8128733238723218E-2</v>
      </c>
      <c r="I889" s="90">
        <v>2.8198315390504446E-2</v>
      </c>
      <c r="J889" s="90">
        <v>2.8243215089525438E-2</v>
      </c>
    </row>
    <row r="890" spans="3:10" x14ac:dyDescent="0.25">
      <c r="C890" s="82">
        <v>4.4741248789556811E-3</v>
      </c>
      <c r="D890" s="89">
        <v>7.3892606821956124E-3</v>
      </c>
      <c r="E890" s="89">
        <v>1.0396658148644211E-2</v>
      </c>
      <c r="F890" s="89">
        <v>1.317270103323567E-2</v>
      </c>
      <c r="G890" s="90">
        <v>1.5599037926489857E-2</v>
      </c>
      <c r="H890" s="90">
        <v>1.7594607304378194E-2</v>
      </c>
      <c r="I890" s="90">
        <v>1.9265275337901972E-2</v>
      </c>
      <c r="J890" s="90">
        <v>2.0624374617390136E-2</v>
      </c>
    </row>
    <row r="891" spans="3:10" x14ac:dyDescent="0.25">
      <c r="C891" s="82">
        <v>1.2810668053378908E-2</v>
      </c>
      <c r="D891" s="89">
        <v>1.8287124906189209E-2</v>
      </c>
      <c r="E891" s="89">
        <v>2.3160368867009881E-2</v>
      </c>
      <c r="F891" s="89">
        <v>2.7210702966005165E-2</v>
      </c>
      <c r="G891" s="90">
        <v>3.0539132986915248E-2</v>
      </c>
      <c r="H891" s="90">
        <v>3.3172679473135368E-2</v>
      </c>
      <c r="I891" s="90">
        <v>3.5387399926317134E-2</v>
      </c>
      <c r="J891" s="90">
        <v>3.7208258299260111E-2</v>
      </c>
    </row>
    <row r="892" spans="3:10" x14ac:dyDescent="0.25">
      <c r="C892" s="82">
        <v>7.956665175643177E-3</v>
      </c>
      <c r="D892" s="89">
        <v>1.2139793865232984E-2</v>
      </c>
      <c r="E892" s="89">
        <v>1.6027605562236116E-2</v>
      </c>
      <c r="F892" s="89">
        <v>1.9294265755672651E-2</v>
      </c>
      <c r="G892" s="90">
        <v>2.1908656287003985E-2</v>
      </c>
      <c r="H892" s="90">
        <v>2.383939027586577E-2</v>
      </c>
      <c r="I892" s="90">
        <v>2.5268574846091907E-2</v>
      </c>
      <c r="J892" s="90">
        <v>2.6226003469263268E-2</v>
      </c>
    </row>
    <row r="893" spans="3:10" x14ac:dyDescent="0.25">
      <c r="C893" s="82">
        <v>2.72672755030272E-2</v>
      </c>
      <c r="D893" s="89">
        <v>2.5561510635379227E-2</v>
      </c>
      <c r="E893" s="89">
        <v>2.4147053987279895E-2</v>
      </c>
      <c r="F893" s="89">
        <v>2.311875307394427E-2</v>
      </c>
      <c r="G893" s="90">
        <v>2.2460248310008056E-2</v>
      </c>
      <c r="H893" s="90">
        <v>2.1999220302324218E-2</v>
      </c>
      <c r="I893" s="90">
        <v>2.1760432742332282E-2</v>
      </c>
      <c r="J893" s="90">
        <v>2.1643460674560168E-2</v>
      </c>
    </row>
    <row r="894" spans="3:10" x14ac:dyDescent="0.25">
      <c r="C894" s="82">
        <v>1.8774849980471901E-2</v>
      </c>
      <c r="D894" s="89">
        <v>2.417592124656455E-2</v>
      </c>
      <c r="E894" s="89">
        <v>2.7778794608674769E-2</v>
      </c>
      <c r="F894" s="89">
        <v>2.9921677359128894E-2</v>
      </c>
      <c r="G894" s="90">
        <v>3.1155823663808493E-2</v>
      </c>
      <c r="H894" s="90">
        <v>3.1748901799473449E-2</v>
      </c>
      <c r="I894" s="90">
        <v>3.2069520647386135E-2</v>
      </c>
      <c r="J894" s="90">
        <v>3.2159085740372115E-2</v>
      </c>
    </row>
    <row r="895" spans="3:10" x14ac:dyDescent="0.25">
      <c r="C895" s="82">
        <v>4.7359025050405554E-2</v>
      </c>
      <c r="D895" s="89">
        <v>5.0925198223210573E-2</v>
      </c>
      <c r="E895" s="89">
        <v>5.2337705939540444E-2</v>
      </c>
      <c r="F895" s="89">
        <v>5.2744903673810899E-2</v>
      </c>
      <c r="G895" s="90">
        <v>5.2871623250066536E-2</v>
      </c>
      <c r="H895" s="90">
        <v>5.278261633958746E-2</v>
      </c>
      <c r="I895" s="90">
        <v>5.2768051766924153E-2</v>
      </c>
      <c r="J895" s="90">
        <v>5.2659597018779411E-2</v>
      </c>
    </row>
    <row r="896" spans="3:10" x14ac:dyDescent="0.25">
      <c r="C896" s="82">
        <v>9.2271976359454451E-3</v>
      </c>
      <c r="D896" s="89">
        <v>1.1631904827968111E-2</v>
      </c>
      <c r="E896" s="89">
        <v>1.3362759827366285E-2</v>
      </c>
      <c r="F896" s="89">
        <v>1.451361655191998E-2</v>
      </c>
      <c r="G896" s="90">
        <v>1.526475761564083E-2</v>
      </c>
      <c r="H896" s="90">
        <v>1.5698330225861798E-2</v>
      </c>
      <c r="I896" s="90">
        <v>1.5989220997503422E-2</v>
      </c>
      <c r="J896" s="90">
        <v>1.6180117462671537E-2</v>
      </c>
    </row>
    <row r="897" spans="3:10" x14ac:dyDescent="0.25">
      <c r="C897" s="82">
        <v>9.3548812272650633E-3</v>
      </c>
      <c r="D897" s="89">
        <v>1.4602449120567698E-2</v>
      </c>
      <c r="E897" s="89">
        <v>1.9599141138529952E-2</v>
      </c>
      <c r="F897" s="89">
        <v>2.3901272205611463E-2</v>
      </c>
      <c r="G897" s="90">
        <v>2.7443305297009946E-2</v>
      </c>
      <c r="H897" s="90">
        <v>3.0166445822008232E-2</v>
      </c>
      <c r="I897" s="90">
        <v>3.2279656889876635E-2</v>
      </c>
      <c r="J897" s="90">
        <v>3.3796608259139924E-2</v>
      </c>
    </row>
    <row r="898" spans="3:10" x14ac:dyDescent="0.25">
      <c r="C898" s="82">
        <v>1.4377859927296695E-3</v>
      </c>
      <c r="D898" s="89">
        <v>3.3974359945759319E-3</v>
      </c>
      <c r="E898" s="89">
        <v>6.1691765589014184E-3</v>
      </c>
      <c r="F898" s="89">
        <v>9.3563551050128944E-3</v>
      </c>
      <c r="G898" s="90">
        <v>1.2560691326415845E-2</v>
      </c>
      <c r="H898" s="90">
        <v>1.544789512470035E-2</v>
      </c>
      <c r="I898" s="90">
        <v>1.7938075267086982E-2</v>
      </c>
      <c r="J898" s="90">
        <v>1.996471209646386E-2</v>
      </c>
    </row>
    <row r="899" spans="3:10" x14ac:dyDescent="0.25">
      <c r="C899" s="82">
        <v>9.7313010616389851E-3</v>
      </c>
      <c r="D899" s="89">
        <v>1.4924675085780261E-2</v>
      </c>
      <c r="E899" s="89">
        <v>1.9647666097707992E-2</v>
      </c>
      <c r="F899" s="89">
        <v>2.3441507471694427E-2</v>
      </c>
      <c r="G899" s="90">
        <v>2.6281578792238421E-2</v>
      </c>
      <c r="H899" s="90">
        <v>2.8189642749795237E-2</v>
      </c>
      <c r="I899" s="90">
        <v>2.9452605676039498E-2</v>
      </c>
      <c r="J899" s="90">
        <v>3.0162495685735119E-2</v>
      </c>
    </row>
    <row r="900" spans="3:10" x14ac:dyDescent="0.25">
      <c r="C900" s="82">
        <v>2.2214622741569854E-2</v>
      </c>
      <c r="D900" s="89">
        <v>2.7334379935763806E-2</v>
      </c>
      <c r="E900" s="89">
        <v>3.0958250667751774E-2</v>
      </c>
      <c r="F900" s="89">
        <v>3.3541717442401912E-2</v>
      </c>
      <c r="G900" s="90">
        <v>3.5573867547052711E-2</v>
      </c>
      <c r="H900" s="90">
        <v>3.7190370668694336E-2</v>
      </c>
      <c r="I900" s="90">
        <v>3.8671095122685371E-2</v>
      </c>
      <c r="J900" s="90">
        <v>3.9946481185448919E-2</v>
      </c>
    </row>
    <row r="901" spans="3:10" x14ac:dyDescent="0.25">
      <c r="C901" s="82">
        <v>4.0640785659755282E-3</v>
      </c>
      <c r="D901" s="89">
        <v>6.4828440783353718E-3</v>
      </c>
      <c r="E901" s="89">
        <v>8.8732868381662493E-3</v>
      </c>
      <c r="F901" s="89">
        <v>1.1009174480204754E-2</v>
      </c>
      <c r="G901" s="90">
        <v>1.2850406033842732E-2</v>
      </c>
      <c r="H901" s="90">
        <v>1.4384230288618707E-2</v>
      </c>
      <c r="I901" s="90">
        <v>1.5741539722642951E-2</v>
      </c>
      <c r="J901" s="90">
        <v>1.6966361197849472E-2</v>
      </c>
    </row>
    <row r="902" spans="3:10" x14ac:dyDescent="0.25">
      <c r="C902" s="82">
        <v>3.350491969002721E-2</v>
      </c>
      <c r="D902" s="89">
        <v>3.5779211433762309E-2</v>
      </c>
      <c r="E902" s="89">
        <v>3.6692716496579472E-2</v>
      </c>
      <c r="F902" s="89">
        <v>3.7031233110538846E-2</v>
      </c>
      <c r="G902" s="90">
        <v>3.729155384604347E-2</v>
      </c>
      <c r="H902" s="90">
        <v>3.7524090647631632E-2</v>
      </c>
      <c r="I902" s="90">
        <v>3.7954232571497604E-2</v>
      </c>
      <c r="J902" s="90">
        <v>3.8491966748169563E-2</v>
      </c>
    </row>
    <row r="903" spans="3:10" x14ac:dyDescent="0.25">
      <c r="C903" s="82">
        <v>3.106682502411132E-2</v>
      </c>
      <c r="D903" s="89">
        <v>3.7129084249879034E-2</v>
      </c>
      <c r="E903" s="89">
        <v>4.0943526747587194E-2</v>
      </c>
      <c r="F903" s="89">
        <v>4.3072984456165045E-2</v>
      </c>
      <c r="G903" s="90">
        <v>4.4098905818688486E-2</v>
      </c>
      <c r="H903" s="90">
        <v>4.4183559135014705E-2</v>
      </c>
      <c r="I903" s="90">
        <v>4.3709056826164133E-2</v>
      </c>
      <c r="J903" s="90">
        <v>4.268526281409666E-2</v>
      </c>
    </row>
    <row r="904" spans="3:10" x14ac:dyDescent="0.25">
      <c r="C904" s="82">
        <v>2.1798405812717966E-2</v>
      </c>
      <c r="D904" s="89">
        <v>2.596131890396269E-2</v>
      </c>
      <c r="E904" s="89">
        <v>2.8010365014074088E-2</v>
      </c>
      <c r="F904" s="89">
        <v>2.8591029006873356E-2</v>
      </c>
      <c r="G904" s="90">
        <v>2.8355705144980467E-2</v>
      </c>
      <c r="H904" s="90">
        <v>2.7596358648170928E-2</v>
      </c>
      <c r="I904" s="90">
        <v>2.66651671606268E-2</v>
      </c>
      <c r="J904" s="90">
        <v>2.56239682414388E-2</v>
      </c>
    </row>
    <row r="905" spans="3:10" x14ac:dyDescent="0.25">
      <c r="C905" s="82">
        <v>6.1597630773604526E-3</v>
      </c>
      <c r="D905" s="89">
        <v>9.0190181644736953E-3</v>
      </c>
      <c r="E905" s="89">
        <v>1.1639294320493904E-2</v>
      </c>
      <c r="F905" s="89">
        <v>1.387906817395799E-2</v>
      </c>
      <c r="G905" s="90">
        <v>1.5782024575340937E-2</v>
      </c>
      <c r="H905" s="90">
        <v>1.7374186738106721E-2</v>
      </c>
      <c r="I905" s="90">
        <v>1.8825568567179009E-2</v>
      </c>
      <c r="J905" s="90">
        <v>2.0185774373170179E-2</v>
      </c>
    </row>
    <row r="906" spans="3:10" x14ac:dyDescent="0.25">
      <c r="C906" s="82">
        <v>3.0677953341774557E-2</v>
      </c>
      <c r="D906" s="89">
        <v>3.7741829929368018E-2</v>
      </c>
      <c r="E906" s="89">
        <v>4.1567518941979222E-2</v>
      </c>
      <c r="F906" s="89">
        <v>4.3015627881770366E-2</v>
      </c>
      <c r="G906" s="90">
        <v>4.3047859683880127E-2</v>
      </c>
      <c r="H906" s="90">
        <v>4.2087715590642137E-2</v>
      </c>
      <c r="I906" s="90">
        <v>4.0642627584159007E-2</v>
      </c>
      <c r="J906" s="90">
        <v>3.8780737207550806E-2</v>
      </c>
    </row>
    <row r="907" spans="3:10" x14ac:dyDescent="0.25">
      <c r="C907" s="82">
        <v>3.6155149362675006E-2</v>
      </c>
      <c r="D907" s="89">
        <v>3.9746583390081108E-2</v>
      </c>
      <c r="E907" s="89">
        <v>4.096036780267813E-2</v>
      </c>
      <c r="F907" s="89">
        <v>4.1024073569381939E-2</v>
      </c>
      <c r="G907" s="90">
        <v>4.0742720000351673E-2</v>
      </c>
      <c r="H907" s="90">
        <v>4.028237767722604E-2</v>
      </c>
      <c r="I907" s="90">
        <v>3.9901108940849375E-2</v>
      </c>
      <c r="J907" s="90">
        <v>3.946958418258309E-2</v>
      </c>
    </row>
    <row r="908" spans="3:10" x14ac:dyDescent="0.25">
      <c r="C908" s="82">
        <v>1.6899332736993199E-2</v>
      </c>
      <c r="D908" s="89">
        <v>2.3616155008441182E-2</v>
      </c>
      <c r="E908" s="89">
        <v>2.8747469871404776E-2</v>
      </c>
      <c r="F908" s="89">
        <v>3.2099968588484698E-2</v>
      </c>
      <c r="G908" s="90">
        <v>3.3981779818249909E-2</v>
      </c>
      <c r="H908" s="90">
        <v>3.460706194099087E-2</v>
      </c>
      <c r="I908" s="90">
        <v>3.4418931604408926E-2</v>
      </c>
      <c r="J908" s="90">
        <v>3.3562525155245201E-2</v>
      </c>
    </row>
    <row r="909" spans="3:10" x14ac:dyDescent="0.25">
      <c r="C909" s="82">
        <v>2.4193131988044462E-3</v>
      </c>
      <c r="D909" s="89">
        <v>4.7993375502887623E-3</v>
      </c>
      <c r="E909" s="89">
        <v>7.5620160158372937E-3</v>
      </c>
      <c r="F909" s="89">
        <v>1.0239690933671953E-2</v>
      </c>
      <c r="G909" s="90">
        <v>1.2570057017282355E-2</v>
      </c>
      <c r="H909" s="90">
        <v>1.4413255917910383E-2</v>
      </c>
      <c r="I909" s="90">
        <v>1.5846876595733708E-2</v>
      </c>
      <c r="J909" s="90">
        <v>1.6905272502308659E-2</v>
      </c>
    </row>
    <row r="910" spans="3:10" x14ac:dyDescent="0.25">
      <c r="C910" s="82">
        <v>1.6013712399662807E-3</v>
      </c>
      <c r="D910" s="89">
        <v>3.4474361363011647E-3</v>
      </c>
      <c r="E910" s="89">
        <v>5.8647984089819334E-3</v>
      </c>
      <c r="F910" s="89">
        <v>8.516479673592009E-3</v>
      </c>
      <c r="G910" s="90">
        <v>1.1135309602197682E-2</v>
      </c>
      <c r="H910" s="90">
        <v>1.3519222297085102E-2</v>
      </c>
      <c r="I910" s="90">
        <v>1.5664981377764692E-2</v>
      </c>
      <c r="J910" s="90">
        <v>1.7548522698326723E-2</v>
      </c>
    </row>
    <row r="911" spans="3:10" x14ac:dyDescent="0.25">
      <c r="C911" s="82">
        <v>1.152581533916419E-2</v>
      </c>
      <c r="D911" s="89">
        <v>1.4470529730373816E-2</v>
      </c>
      <c r="E911" s="89">
        <v>1.6996833387579489E-2</v>
      </c>
      <c r="F911" s="89">
        <v>1.9194047122229638E-2</v>
      </c>
      <c r="G911" s="90">
        <v>2.1193180447105942E-2</v>
      </c>
      <c r="H911" s="90">
        <v>2.2984040303764847E-2</v>
      </c>
      <c r="I911" s="90">
        <v>2.4703990232011488E-2</v>
      </c>
      <c r="J911" s="90">
        <v>2.6320017304883821E-2</v>
      </c>
    </row>
    <row r="912" spans="3:10" x14ac:dyDescent="0.25">
      <c r="C912" s="82">
        <v>1.4407099147387057E-2</v>
      </c>
      <c r="D912" s="89">
        <v>1.6419614041320311E-2</v>
      </c>
      <c r="E912" s="89">
        <v>1.7781840713579588E-2</v>
      </c>
      <c r="F912" s="89">
        <v>1.8746423875739004E-2</v>
      </c>
      <c r="G912" s="90">
        <v>1.9518092526280478E-2</v>
      </c>
      <c r="H912" s="90">
        <v>2.0121862539546828E-2</v>
      </c>
      <c r="I912" s="90">
        <v>2.0697789450852731E-2</v>
      </c>
      <c r="J912" s="90">
        <v>2.1228966039907714E-2</v>
      </c>
    </row>
    <row r="913" spans="3:10" x14ac:dyDescent="0.25">
      <c r="C913" s="82">
        <v>6.5971940211507103E-3</v>
      </c>
      <c r="D913" s="89">
        <v>1.0592076722271054E-2</v>
      </c>
      <c r="E913" s="89">
        <v>1.4483171052670439E-2</v>
      </c>
      <c r="F913" s="89">
        <v>1.785254555191319E-2</v>
      </c>
      <c r="G913" s="90">
        <v>2.0601014130447914E-2</v>
      </c>
      <c r="H913" s="90">
        <v>2.2676715231054381E-2</v>
      </c>
      <c r="I913" s="90">
        <v>2.4251968188796689E-2</v>
      </c>
      <c r="J913" s="90">
        <v>2.5356234618269354E-2</v>
      </c>
    </row>
    <row r="914" spans="3:10" x14ac:dyDescent="0.25">
      <c r="C914" s="82">
        <v>5.5966307001393718E-3</v>
      </c>
      <c r="D914" s="89">
        <v>6.1392684308797501E-3</v>
      </c>
      <c r="E914" s="89">
        <v>6.624663322321E-3</v>
      </c>
      <c r="F914" s="89">
        <v>7.0520638371664706E-3</v>
      </c>
      <c r="G914" s="90">
        <v>7.418150494768249E-3</v>
      </c>
      <c r="H914" s="90">
        <v>7.6831225827326943E-3</v>
      </c>
      <c r="I914" s="90">
        <v>7.881838927422679E-3</v>
      </c>
      <c r="J914" s="90">
        <v>8.0137926477826596E-3</v>
      </c>
    </row>
    <row r="915" spans="3:10" x14ac:dyDescent="0.25">
      <c r="C915" s="82">
        <v>2.2689199615812616E-2</v>
      </c>
      <c r="D915" s="89">
        <v>2.5660763017469997E-2</v>
      </c>
      <c r="E915" s="89">
        <v>2.7029496660002119E-2</v>
      </c>
      <c r="F915" s="89">
        <v>2.7446751773422085E-2</v>
      </c>
      <c r="G915" s="90">
        <v>2.7395641125871836E-2</v>
      </c>
      <c r="H915" s="90">
        <v>2.699410512580681E-2</v>
      </c>
      <c r="I915" s="90">
        <v>2.6455038068350641E-2</v>
      </c>
      <c r="J915" s="90">
        <v>2.5752560884465682E-2</v>
      </c>
    </row>
    <row r="916" spans="3:10" x14ac:dyDescent="0.25">
      <c r="C916" s="82">
        <v>1.2844032078357612E-2</v>
      </c>
      <c r="D916" s="89">
        <v>1.6373882569470585E-2</v>
      </c>
      <c r="E916" s="89">
        <v>1.9206264773491223E-2</v>
      </c>
      <c r="F916" s="89">
        <v>2.1425622930251183E-2</v>
      </c>
      <c r="G916" s="90">
        <v>2.3207991137097397E-2</v>
      </c>
      <c r="H916" s="90">
        <v>2.4584081624704216E-2</v>
      </c>
      <c r="I916" s="90">
        <v>2.5743792183316079E-2</v>
      </c>
      <c r="J916" s="90">
        <v>2.6691602878305836E-2</v>
      </c>
    </row>
    <row r="917" spans="3:10" x14ac:dyDescent="0.25">
      <c r="C917" s="82">
        <v>1.0053661103846877E-2</v>
      </c>
      <c r="D917" s="89">
        <v>1.3795104884950862E-2</v>
      </c>
      <c r="E917" s="89">
        <v>1.6983875993497027E-2</v>
      </c>
      <c r="F917" s="89">
        <v>1.9475520356530204E-2</v>
      </c>
      <c r="G917" s="90">
        <v>2.1307212343535907E-2</v>
      </c>
      <c r="H917" s="90">
        <v>2.2454344025451916E-2</v>
      </c>
      <c r="I917" s="90">
        <v>2.308016090016141E-2</v>
      </c>
      <c r="J917" s="90">
        <v>2.3203213218672396E-2</v>
      </c>
    </row>
    <row r="918" spans="3:10" x14ac:dyDescent="0.25">
      <c r="C918" s="82">
        <v>1.0244996040816476E-2</v>
      </c>
      <c r="D918" s="89">
        <v>1.3944308232200883E-2</v>
      </c>
      <c r="E918" s="89">
        <v>1.6687808816395443E-2</v>
      </c>
      <c r="F918" s="89">
        <v>1.847179905144063E-2</v>
      </c>
      <c r="G918" s="90">
        <v>1.9514669212608728E-2</v>
      </c>
      <c r="H918" s="90">
        <v>1.99345746760877E-2</v>
      </c>
      <c r="I918" s="90">
        <v>1.9964685665403006E-2</v>
      </c>
      <c r="J918" s="90">
        <v>1.9668808757409069E-2</v>
      </c>
    </row>
    <row r="919" spans="3:10" x14ac:dyDescent="0.25">
      <c r="C919" s="82">
        <v>9.934285981873776E-3</v>
      </c>
      <c r="D919" s="89">
        <v>1.3720393688486982E-2</v>
      </c>
      <c r="E919" s="89">
        <v>1.6979401599726336E-2</v>
      </c>
      <c r="F919" s="89">
        <v>1.9563987258039109E-2</v>
      </c>
      <c r="G919" s="90">
        <v>2.1519395632706027E-2</v>
      </c>
      <c r="H919" s="90">
        <v>2.2836053976622937E-2</v>
      </c>
      <c r="I919" s="90">
        <v>2.3697592502071253E-2</v>
      </c>
      <c r="J919" s="90">
        <v>2.413965032924395E-2</v>
      </c>
    </row>
    <row r="920" spans="3:10" x14ac:dyDescent="0.25">
      <c r="C920" s="82">
        <v>1.4620749835931687E-2</v>
      </c>
      <c r="D920" s="89">
        <v>1.710894872289738E-2</v>
      </c>
      <c r="E920" s="89">
        <v>1.8702756239072724E-2</v>
      </c>
      <c r="F920" s="89">
        <v>1.9731875245150812E-2</v>
      </c>
      <c r="G920" s="90">
        <v>2.0500443344315927E-2</v>
      </c>
      <c r="H920" s="90">
        <v>2.1107170762376594E-2</v>
      </c>
      <c r="I920" s="90">
        <v>2.1747991131923376E-2</v>
      </c>
      <c r="J920" s="90">
        <v>2.2434169027031999E-2</v>
      </c>
    </row>
    <row r="921" spans="3:10" x14ac:dyDescent="0.25">
      <c r="C921" s="82">
        <v>2.9139472289250817E-2</v>
      </c>
      <c r="D921" s="89">
        <v>3.1969864286300706E-2</v>
      </c>
      <c r="E921" s="89">
        <v>3.2992991330980902E-2</v>
      </c>
      <c r="F921" s="89">
        <v>3.3088277468592185E-2</v>
      </c>
      <c r="G921" s="90">
        <v>3.2839017010229621E-2</v>
      </c>
      <c r="H921" s="90">
        <v>3.2363626883956789E-2</v>
      </c>
      <c r="I921" s="90">
        <v>3.1891788756276178E-2</v>
      </c>
      <c r="J921" s="90">
        <v>3.1367013383682064E-2</v>
      </c>
    </row>
    <row r="922" spans="3:10" x14ac:dyDescent="0.25">
      <c r="C922" s="82">
        <v>6.3501186252132294E-3</v>
      </c>
      <c r="D922" s="89">
        <v>9.829879545399163E-3</v>
      </c>
      <c r="E922" s="89">
        <v>1.3368543985073967E-2</v>
      </c>
      <c r="F922" s="89">
        <v>1.6773600791309143E-2</v>
      </c>
      <c r="G922" s="90">
        <v>2.0054378617418055E-2</v>
      </c>
      <c r="H922" s="90">
        <v>2.3198344223331648E-2</v>
      </c>
      <c r="I922" s="90">
        <v>2.6385972714552435E-2</v>
      </c>
      <c r="J922" s="90">
        <v>2.964524083295271E-2</v>
      </c>
    </row>
    <row r="923" spans="3:10" x14ac:dyDescent="0.25">
      <c r="C923" s="82">
        <v>1.0401407614542073E-2</v>
      </c>
      <c r="D923" s="89">
        <v>1.341741757756749E-2</v>
      </c>
      <c r="E923" s="89">
        <v>1.5902607967871043E-2</v>
      </c>
      <c r="F923" s="89">
        <v>1.7883145476429871E-2</v>
      </c>
      <c r="G923" s="90">
        <v>1.9480012737867626E-2</v>
      </c>
      <c r="H923" s="90">
        <v>2.0713686542335547E-2</v>
      </c>
      <c r="I923" s="90">
        <v>2.1755750305571812E-2</v>
      </c>
      <c r="J923" s="90">
        <v>2.2634371517351686E-2</v>
      </c>
    </row>
    <row r="924" spans="3:10" x14ac:dyDescent="0.25">
      <c r="C924" s="82">
        <v>5.399559694899113E-3</v>
      </c>
      <c r="D924" s="89">
        <v>8.7436333198210054E-3</v>
      </c>
      <c r="E924" s="89">
        <v>1.1976801886706455E-2</v>
      </c>
      <c r="F924" s="89">
        <v>1.4723940167278715E-2</v>
      </c>
      <c r="G924" s="90">
        <v>1.6897805270382298E-2</v>
      </c>
      <c r="H924" s="90">
        <v>1.8468884437619786E-2</v>
      </c>
      <c r="I924" s="90">
        <v>1.9602827830283682E-2</v>
      </c>
      <c r="J924" s="90">
        <v>2.0355889056107204E-2</v>
      </c>
    </row>
    <row r="925" spans="3:10" x14ac:dyDescent="0.25">
      <c r="C925" s="82">
        <v>3.2542167864451577E-2</v>
      </c>
      <c r="D925" s="89">
        <v>3.0527736840904336E-2</v>
      </c>
      <c r="E925" s="89">
        <v>2.8825705454665073E-2</v>
      </c>
      <c r="F925" s="89">
        <v>2.7592629495658088E-2</v>
      </c>
      <c r="G925" s="90">
        <v>2.6824117823002851E-2</v>
      </c>
      <c r="H925" s="90">
        <v>2.6313908106914578E-2</v>
      </c>
      <c r="I925" s="90">
        <v>2.608159779072973E-2</v>
      </c>
      <c r="J925" s="90">
        <v>2.5990376597208403E-2</v>
      </c>
    </row>
    <row r="926" spans="3:10" x14ac:dyDescent="0.25">
      <c r="C926" s="82">
        <v>2.0216625766889113E-2</v>
      </c>
      <c r="D926" s="89">
        <v>2.3249427603840286E-2</v>
      </c>
      <c r="E926" s="89">
        <v>2.5080829657268745E-2</v>
      </c>
      <c r="F926" s="89">
        <v>2.6110505718647901E-2</v>
      </c>
      <c r="G926" s="90">
        <v>2.6678048179763152E-2</v>
      </c>
      <c r="H926" s="90">
        <v>2.6857107892147843E-2</v>
      </c>
      <c r="I926" s="90">
        <v>2.6860226613366942E-2</v>
      </c>
      <c r="J926" s="90">
        <v>2.667880290836094E-2</v>
      </c>
    </row>
    <row r="927" spans="3:10" x14ac:dyDescent="0.25">
      <c r="C927" s="82">
        <v>6.6876221617901507E-2</v>
      </c>
      <c r="D927" s="89">
        <v>6.0830170080578887E-2</v>
      </c>
      <c r="E927" s="89">
        <v>5.5204670260203106E-2</v>
      </c>
      <c r="F927" s="89">
        <v>5.0534641298355318E-2</v>
      </c>
      <c r="G927" s="90">
        <v>4.6820739279544839E-2</v>
      </c>
      <c r="H927" s="90">
        <v>4.3630493916818266E-2</v>
      </c>
      <c r="I927" s="90">
        <v>4.0924536790241016E-2</v>
      </c>
      <c r="J927" s="90">
        <v>3.8427789602748876E-2</v>
      </c>
    </row>
    <row r="928" spans="3:10" x14ac:dyDescent="0.25">
      <c r="C928" s="82">
        <v>1.6757188391742029E-3</v>
      </c>
      <c r="D928" s="89">
        <v>3.5468918093465355E-3</v>
      </c>
      <c r="E928" s="89">
        <v>5.9157224271822054E-3</v>
      </c>
      <c r="F928" s="89">
        <v>8.4385717571697268E-3</v>
      </c>
      <c r="G928" s="90">
        <v>1.0875386400909147E-2</v>
      </c>
      <c r="H928" s="90">
        <v>1.3052836258984245E-2</v>
      </c>
      <c r="I928" s="90">
        <v>1.4977361534506689E-2</v>
      </c>
      <c r="J928" s="90">
        <v>1.6622702718893888E-2</v>
      </c>
    </row>
    <row r="929" spans="3:10" x14ac:dyDescent="0.25">
      <c r="C929" s="82">
        <v>1.1633581192257155E-2</v>
      </c>
      <c r="D929" s="89">
        <v>1.8073596711572458E-2</v>
      </c>
      <c r="E929" s="89">
        <v>2.416671835187224E-2</v>
      </c>
      <c r="F929" s="89">
        <v>2.9421250269079994E-2</v>
      </c>
      <c r="G929" s="90">
        <v>3.3828376437677506E-2</v>
      </c>
      <c r="H929" s="90">
        <v>3.7375796670405977E-2</v>
      </c>
      <c r="I929" s="90">
        <v>4.0348650721319511E-2</v>
      </c>
      <c r="J929" s="90">
        <v>4.2744625736817983E-2</v>
      </c>
    </row>
    <row r="930" spans="3:10" x14ac:dyDescent="0.25">
      <c r="C930" s="82">
        <v>1.2484326422290956E-2</v>
      </c>
      <c r="D930" s="89">
        <v>1.8973477128703477E-2</v>
      </c>
      <c r="E930" s="89">
        <v>2.4302825110043957E-2</v>
      </c>
      <c r="F930" s="89">
        <v>2.8145475878483078E-2</v>
      </c>
      <c r="G930" s="90">
        <v>3.0816139122056996E-2</v>
      </c>
      <c r="H930" s="90">
        <v>3.2578303237793566E-2</v>
      </c>
      <c r="I930" s="90">
        <v>3.3859907137453106E-2</v>
      </c>
      <c r="J930" s="90">
        <v>3.4757542004976147E-2</v>
      </c>
    </row>
    <row r="931" spans="3:10" x14ac:dyDescent="0.25">
      <c r="C931" s="82">
        <v>1.5505861732818304E-2</v>
      </c>
      <c r="D931" s="89">
        <v>1.8650922181096725E-2</v>
      </c>
      <c r="E931" s="89">
        <v>2.0864009039094404E-2</v>
      </c>
      <c r="F931" s="89">
        <v>2.2406528941085004E-2</v>
      </c>
      <c r="G931" s="90">
        <v>2.353342270244373E-2</v>
      </c>
      <c r="H931" s="90">
        <v>2.4282654100090242E-2</v>
      </c>
      <c r="I931" s="90">
        <v>2.4819460213437422E-2</v>
      </c>
      <c r="J931" s="90">
        <v>2.5114164711565103E-2</v>
      </c>
    </row>
    <row r="932" spans="3:10" x14ac:dyDescent="0.25">
      <c r="C932" s="82">
        <v>1.2856140408782397E-2</v>
      </c>
      <c r="D932" s="89">
        <v>1.6411042078180189E-2</v>
      </c>
      <c r="E932" s="89">
        <v>1.921019639415841E-2</v>
      </c>
      <c r="F932" s="89">
        <v>2.126479511080849E-2</v>
      </c>
      <c r="G932" s="90">
        <v>2.2726763860308509E-2</v>
      </c>
      <c r="H932" s="90">
        <v>2.3654356579473332E-2</v>
      </c>
      <c r="I932" s="90">
        <v>2.4288733502524026E-2</v>
      </c>
      <c r="J932" s="90">
        <v>2.469720091411878E-2</v>
      </c>
    </row>
    <row r="933" spans="3:10" x14ac:dyDescent="0.25">
      <c r="C933" s="82">
        <v>6.8948327419245791E-3</v>
      </c>
      <c r="D933" s="89">
        <v>1.0309183226903084E-2</v>
      </c>
      <c r="E933" s="89">
        <v>1.3351037443651338E-2</v>
      </c>
      <c r="F933" s="89">
        <v>1.5801028944900625E-2</v>
      </c>
      <c r="G933" s="90">
        <v>1.7690552403206116E-2</v>
      </c>
      <c r="H933" s="90">
        <v>1.9038023677513005E-2</v>
      </c>
      <c r="I933" s="90">
        <v>2.0016224793688784E-2</v>
      </c>
      <c r="J933" s="90">
        <v>2.0660440453499823E-2</v>
      </c>
    </row>
    <row r="934" spans="3:10" x14ac:dyDescent="0.25">
      <c r="C934" s="82">
        <v>4.5287212729563609E-3</v>
      </c>
      <c r="D934" s="89">
        <v>6.531079260561061E-3</v>
      </c>
      <c r="E934" s="89">
        <v>8.3571107132989972E-3</v>
      </c>
      <c r="F934" s="89">
        <v>9.9030850862131831E-3</v>
      </c>
      <c r="G934" s="90">
        <v>1.1178394066939252E-2</v>
      </c>
      <c r="H934" s="90">
        <v>1.2174520818909244E-2</v>
      </c>
      <c r="I934" s="90">
        <v>1.2988384068141358E-2</v>
      </c>
      <c r="J934" s="90">
        <v>1.3639672136108904E-2</v>
      </c>
    </row>
    <row r="935" spans="3:10" x14ac:dyDescent="0.25">
      <c r="C935" s="82">
        <v>3.6442822073332617E-2</v>
      </c>
      <c r="D935" s="89">
        <v>3.6586660103169209E-2</v>
      </c>
      <c r="E935" s="89">
        <v>3.598755087024462E-2</v>
      </c>
      <c r="F935" s="89">
        <v>3.5385777803691641E-2</v>
      </c>
      <c r="G935" s="90">
        <v>3.51162451789232E-2</v>
      </c>
      <c r="H935" s="90">
        <v>3.5084180180640689E-2</v>
      </c>
      <c r="I935" s="90">
        <v>3.5384768632578993E-2</v>
      </c>
      <c r="J935" s="90">
        <v>3.5843581374948009E-2</v>
      </c>
    </row>
    <row r="936" spans="3:10" x14ac:dyDescent="0.25">
      <c r="C936" s="82">
        <v>6.4388343994354789E-4</v>
      </c>
      <c r="D936" s="89">
        <v>1.6480656036353485E-3</v>
      </c>
      <c r="E936" s="89">
        <v>3.1810203762505755E-3</v>
      </c>
      <c r="F936" s="89">
        <v>5.0728350131839543E-3</v>
      </c>
      <c r="G936" s="90">
        <v>7.1227061633188709E-3</v>
      </c>
      <c r="H936" s="90">
        <v>9.1474137985351738E-3</v>
      </c>
      <c r="I936" s="90">
        <v>1.1101772790230275E-2</v>
      </c>
      <c r="J936" s="90">
        <v>1.294539380039194E-2</v>
      </c>
    </row>
    <row r="937" spans="3:10" x14ac:dyDescent="0.25">
      <c r="C937" s="82">
        <v>1.8136490957480024E-2</v>
      </c>
      <c r="D937" s="89">
        <v>2.0904138725215331E-2</v>
      </c>
      <c r="E937" s="89">
        <v>2.2693759354508916E-2</v>
      </c>
      <c r="F937" s="89">
        <v>2.3821822822158605E-2</v>
      </c>
      <c r="G937" s="90">
        <v>2.4591207446456067E-2</v>
      </c>
      <c r="H937" s="90">
        <v>2.5090694900844018E-2</v>
      </c>
      <c r="I937" s="90">
        <v>2.5548234755154959E-2</v>
      </c>
      <c r="J937" s="90">
        <v>2.5982224803196927E-2</v>
      </c>
    </row>
    <row r="938" spans="3:10" x14ac:dyDescent="0.25">
      <c r="C938" s="82">
        <v>1.1735600195796633E-2</v>
      </c>
      <c r="D938" s="89">
        <v>1.5559254471528266E-2</v>
      </c>
      <c r="E938" s="89">
        <v>1.8565420859651884E-2</v>
      </c>
      <c r="F938" s="89">
        <v>2.0699891911682162E-2</v>
      </c>
      <c r="G938" s="90">
        <v>2.2095890712485973E-2</v>
      </c>
      <c r="H938" s="90">
        <v>2.2801868167122406E-2</v>
      </c>
      <c r="I938" s="90">
        <v>2.3040135971620048E-2</v>
      </c>
      <c r="J938" s="90">
        <v>2.2868212994927025E-2</v>
      </c>
    </row>
    <row r="939" spans="3:10" x14ac:dyDescent="0.25">
      <c r="C939" s="82">
        <v>4.9087115244371487E-3</v>
      </c>
      <c r="D939" s="89">
        <v>7.8679359651584388E-3</v>
      </c>
      <c r="E939" s="89">
        <v>1.0833039428011964E-2</v>
      </c>
      <c r="F939" s="89">
        <v>1.3534986309556614E-2</v>
      </c>
      <c r="G939" s="90">
        <v>1.5926331562985785E-2</v>
      </c>
      <c r="H939" s="90">
        <v>1.7988516609803506E-2</v>
      </c>
      <c r="I939" s="90">
        <v>1.9877753312022153E-2</v>
      </c>
      <c r="J939" s="90">
        <v>2.1638183182289567E-2</v>
      </c>
    </row>
    <row r="940" spans="3:10" x14ac:dyDescent="0.25">
      <c r="C940" s="82">
        <v>1.2700093762542174E-2</v>
      </c>
      <c r="D940" s="89">
        <v>1.7777429750018552E-2</v>
      </c>
      <c r="E940" s="89">
        <v>2.2327480866122257E-2</v>
      </c>
      <c r="F940" s="89">
        <v>2.6249950154349028E-2</v>
      </c>
      <c r="G940" s="90">
        <v>2.9672609461534737E-2</v>
      </c>
      <c r="H940" s="90">
        <v>3.2589885923419229E-2</v>
      </c>
      <c r="I940" s="90">
        <v>3.5203859333295451E-2</v>
      </c>
      <c r="J940" s="90">
        <v>3.7454520682512198E-2</v>
      </c>
    </row>
    <row r="941" spans="3:10" x14ac:dyDescent="0.25">
      <c r="C941" s="82">
        <v>1.7746850913622367E-2</v>
      </c>
      <c r="D941" s="89">
        <v>2.0979158379842905E-2</v>
      </c>
      <c r="E941" s="89">
        <v>2.3335178394863352E-2</v>
      </c>
      <c r="F941" s="89">
        <v>2.5079191526864095E-2</v>
      </c>
      <c r="G941" s="90">
        <v>2.6456785569099268E-2</v>
      </c>
      <c r="H941" s="90">
        <v>2.748700661516457E-2</v>
      </c>
      <c r="I941" s="90">
        <v>2.8349530474648645E-2</v>
      </c>
      <c r="J941" s="90">
        <v>2.9013058969652162E-2</v>
      </c>
    </row>
    <row r="942" spans="3:10" x14ac:dyDescent="0.25">
      <c r="C942" s="82">
        <v>1.6768098513391869E-2</v>
      </c>
      <c r="D942" s="89">
        <v>2.0542692566289985E-2</v>
      </c>
      <c r="E942" s="89">
        <v>2.308842729527583E-2</v>
      </c>
      <c r="F942" s="89">
        <v>2.4743730063124945E-2</v>
      </c>
      <c r="G942" s="90">
        <v>2.5885474919078708E-2</v>
      </c>
      <c r="H942" s="90">
        <v>2.6640600815468447E-2</v>
      </c>
      <c r="I942" s="90">
        <v>2.7248404404931727E-2</v>
      </c>
      <c r="J942" s="90">
        <v>2.7705268715379486E-2</v>
      </c>
    </row>
    <row r="943" spans="3:10" x14ac:dyDescent="0.25">
      <c r="C943" s="82">
        <v>1.6455771480936274E-2</v>
      </c>
      <c r="D943" s="89">
        <v>1.9667242297131866E-2</v>
      </c>
      <c r="E943" s="89">
        <v>2.1766774351921474E-2</v>
      </c>
      <c r="F943" s="89">
        <v>2.3055716597153844E-2</v>
      </c>
      <c r="G943" s="90">
        <v>2.3856553982495195E-2</v>
      </c>
      <c r="H943" s="90">
        <v>2.4278240114051667E-2</v>
      </c>
      <c r="I943" s="90">
        <v>2.455400025194656E-2</v>
      </c>
      <c r="J943" s="90">
        <v>2.4709849580940156E-2</v>
      </c>
    </row>
    <row r="944" spans="3:10" x14ac:dyDescent="0.25">
      <c r="C944" s="82">
        <v>2.426736936613481E-2</v>
      </c>
      <c r="D944" s="89">
        <v>2.4721481066479305E-2</v>
      </c>
      <c r="E944" s="89">
        <v>2.5197885668207538E-2</v>
      </c>
      <c r="F944" s="89">
        <v>2.583603218896385E-2</v>
      </c>
      <c r="G944" s="90">
        <v>2.6703832239773188E-2</v>
      </c>
      <c r="H944" s="90">
        <v>2.7683562079606726E-2</v>
      </c>
      <c r="I944" s="90">
        <v>2.8871429270322664E-2</v>
      </c>
      <c r="J944" s="90">
        <v>3.0182766098135267E-2</v>
      </c>
    </row>
    <row r="945" spans="3:10" x14ac:dyDescent="0.25">
      <c r="C945" s="82">
        <v>2.5337123701426587E-3</v>
      </c>
      <c r="D945" s="89">
        <v>4.2874522666954042E-3</v>
      </c>
      <c r="E945" s="89">
        <v>6.0351726629422897E-3</v>
      </c>
      <c r="F945" s="89">
        <v>7.5374062471931331E-3</v>
      </c>
      <c r="G945" s="90">
        <v>8.7168581026735546E-3</v>
      </c>
      <c r="H945" s="90">
        <v>9.5450865282632226E-3</v>
      </c>
      <c r="I945" s="90">
        <v>1.0108733763838673E-2</v>
      </c>
      <c r="J945" s="90">
        <v>1.044733234829353E-2</v>
      </c>
    </row>
    <row r="946" spans="3:10" x14ac:dyDescent="0.25">
      <c r="C946" s="82">
        <v>1.1773403284185227E-3</v>
      </c>
      <c r="D946" s="89">
        <v>2.7604130427130199E-3</v>
      </c>
      <c r="E946" s="89">
        <v>4.970888088707306E-3</v>
      </c>
      <c r="F946" s="89">
        <v>7.4882569140618648E-3</v>
      </c>
      <c r="G946" s="90">
        <v>1.0006349396623022E-2</v>
      </c>
      <c r="H946" s="90">
        <v>1.2271653316781006E-2</v>
      </c>
      <c r="I946" s="90">
        <v>1.422594129155918E-2</v>
      </c>
      <c r="J946" s="90">
        <v>1.5814365489679065E-2</v>
      </c>
    </row>
    <row r="947" spans="3:10" x14ac:dyDescent="0.25">
      <c r="C947" s="82">
        <v>1.2911948378351691E-3</v>
      </c>
      <c r="D947" s="89">
        <v>2.7987257375336663E-3</v>
      </c>
      <c r="E947" s="89">
        <v>4.7309848395101104E-3</v>
      </c>
      <c r="F947" s="89">
        <v>6.7951446555217206E-3</v>
      </c>
      <c r="G947" s="90">
        <v>8.7915998703678635E-3</v>
      </c>
      <c r="H947" s="90">
        <v>1.0593746757170576E-2</v>
      </c>
      <c r="I947" s="90">
        <v>1.2233199605606931E-2</v>
      </c>
      <c r="J947" s="90">
        <v>1.3717410468150832E-2</v>
      </c>
    </row>
    <row r="948" spans="3:10" x14ac:dyDescent="0.25">
      <c r="C948" s="82">
        <v>4.7980918523136632E-3</v>
      </c>
      <c r="D948" s="89">
        <v>7.8020257392889892E-3</v>
      </c>
      <c r="E948" s="89">
        <v>1.0780579144002812E-2</v>
      </c>
      <c r="F948" s="89">
        <v>1.3389871447343771E-2</v>
      </c>
      <c r="G948" s="90">
        <v>1.5518415124649777E-2</v>
      </c>
      <c r="H948" s="90">
        <v>1.7102361922507057E-2</v>
      </c>
      <c r="I948" s="90">
        <v>1.8266517476475168E-2</v>
      </c>
      <c r="J948" s="90">
        <v>1.9047563934142343E-2</v>
      </c>
    </row>
    <row r="949" spans="3:10" x14ac:dyDescent="0.25">
      <c r="C949" s="82">
        <v>9.3388999434820281E-3</v>
      </c>
      <c r="D949" s="89">
        <v>1.2469351463465927E-2</v>
      </c>
      <c r="E949" s="89">
        <v>1.5126918588019548E-2</v>
      </c>
      <c r="F949" s="89">
        <v>1.7253157055548168E-2</v>
      </c>
      <c r="G949" s="90">
        <v>1.8930349956549665E-2</v>
      </c>
      <c r="H949" s="90">
        <v>2.0177597785712383E-2</v>
      </c>
      <c r="I949" s="90">
        <v>2.1175789739109167E-2</v>
      </c>
      <c r="J949" s="90">
        <v>2.1967098807421703E-2</v>
      </c>
    </row>
    <row r="950" spans="3:10" x14ac:dyDescent="0.25">
      <c r="C950" s="82">
        <v>6.436970621855915E-3</v>
      </c>
      <c r="D950" s="89">
        <v>1.0994648206945245E-2</v>
      </c>
      <c r="E950" s="89">
        <v>1.5602078216750732E-2</v>
      </c>
      <c r="F950" s="89">
        <v>1.9690666518553567E-2</v>
      </c>
      <c r="G950" s="90">
        <v>2.311622490673066E-2</v>
      </c>
      <c r="H950" s="90">
        <v>2.5829575999677692E-2</v>
      </c>
      <c r="I950" s="90">
        <v>2.8039920015515023E-2</v>
      </c>
      <c r="J950" s="90">
        <v>2.9783616515502497E-2</v>
      </c>
    </row>
    <row r="951" spans="3:10" x14ac:dyDescent="0.25">
      <c r="C951" s="82">
        <v>6.633128008698772E-3</v>
      </c>
      <c r="D951" s="89">
        <v>8.5413899782079954E-3</v>
      </c>
      <c r="E951" s="89">
        <v>1.0064117198366491E-2</v>
      </c>
      <c r="F951" s="89">
        <v>1.1206407998546384E-2</v>
      </c>
      <c r="G951" s="90">
        <v>1.204639377645399E-2</v>
      </c>
      <c r="H951" s="90">
        <v>1.2607154423614276E-2</v>
      </c>
      <c r="I951" s="90">
        <v>1.3005722051996628E-2</v>
      </c>
      <c r="J951" s="90">
        <v>1.326759667108952E-2</v>
      </c>
    </row>
    <row r="952" spans="3:10" x14ac:dyDescent="0.25">
      <c r="C952" s="82">
        <v>2.4469238457210607E-2</v>
      </c>
      <c r="D952" s="89">
        <v>2.4975995953651138E-2</v>
      </c>
      <c r="E952" s="89">
        <v>2.4766343230210697E-2</v>
      </c>
      <c r="F952" s="89">
        <v>2.424437704998279E-2</v>
      </c>
      <c r="G952" s="90">
        <v>2.3638650729140228E-2</v>
      </c>
      <c r="H952" s="90">
        <v>2.2935041181065232E-2</v>
      </c>
      <c r="I952" s="90">
        <v>2.2268596269730514E-2</v>
      </c>
      <c r="J952" s="90">
        <v>2.1607230079946086E-2</v>
      </c>
    </row>
    <row r="953" spans="3:10" x14ac:dyDescent="0.25">
      <c r="C953" s="82">
        <v>1.0430587388252234E-2</v>
      </c>
      <c r="D953" s="89">
        <v>1.359243102014358E-2</v>
      </c>
      <c r="E953" s="89">
        <v>1.6164563663188483E-2</v>
      </c>
      <c r="F953" s="89">
        <v>1.8157125331228735E-2</v>
      </c>
      <c r="G953" s="90">
        <v>1.9713261537870237E-2</v>
      </c>
      <c r="H953" s="90">
        <v>2.0887654738878807E-2</v>
      </c>
      <c r="I953" s="90">
        <v>2.1882877323300125E-2</v>
      </c>
      <c r="J953" s="90">
        <v>2.2741945771254823E-2</v>
      </c>
    </row>
    <row r="954" spans="3:10" x14ac:dyDescent="0.25">
      <c r="C954" s="82">
        <v>3.2370079751820165E-2</v>
      </c>
      <c r="D954" s="89">
        <v>3.7175466083613717E-2</v>
      </c>
      <c r="E954" s="89">
        <v>3.9464954744841851E-2</v>
      </c>
      <c r="F954" s="89">
        <v>4.0323706688183789E-2</v>
      </c>
      <c r="G954" s="90">
        <v>4.0598593805105693E-2</v>
      </c>
      <c r="H954" s="90">
        <v>4.054320054388437E-2</v>
      </c>
      <c r="I954" s="90">
        <v>4.0493560451355021E-2</v>
      </c>
      <c r="J954" s="90">
        <v>4.0378112368045865E-2</v>
      </c>
    </row>
    <row r="955" spans="3:10" x14ac:dyDescent="0.25">
      <c r="C955" s="82">
        <v>8.3717597938324298E-3</v>
      </c>
      <c r="D955" s="89">
        <v>1.3598567083810475E-2</v>
      </c>
      <c r="E955" s="89">
        <v>1.8711805891540426E-2</v>
      </c>
      <c r="F955" s="89">
        <v>2.3170627516467753E-2</v>
      </c>
      <c r="G955" s="90">
        <v>2.6879257248258643E-2</v>
      </c>
      <c r="H955" s="90">
        <v>2.9807824639748272E-2</v>
      </c>
      <c r="I955" s="90">
        <v>3.2204573089227029E-2</v>
      </c>
      <c r="J955" s="90">
        <v>3.4107504505843697E-2</v>
      </c>
    </row>
    <row r="956" spans="3:10" x14ac:dyDescent="0.25">
      <c r="C956" s="82">
        <v>6.7993707091311439E-4</v>
      </c>
      <c r="D956" s="89">
        <v>1.3679225219341258E-3</v>
      </c>
      <c r="E956" s="89">
        <v>2.2443635580986759E-3</v>
      </c>
      <c r="F956" s="89">
        <v>3.2011733792941519E-3</v>
      </c>
      <c r="G956" s="90">
        <v>4.1500178837853971E-3</v>
      </c>
      <c r="H956" s="90">
        <v>5.0168256039747599E-3</v>
      </c>
      <c r="I956" s="90">
        <v>5.7988168205512763E-3</v>
      </c>
      <c r="J956" s="90">
        <v>6.4900454586263694E-3</v>
      </c>
    </row>
    <row r="957" spans="3:10" x14ac:dyDescent="0.25">
      <c r="C957" s="82">
        <v>7.8795054837668219E-3</v>
      </c>
      <c r="D957" s="89">
        <v>1.2818278047298503E-2</v>
      </c>
      <c r="E957" s="89">
        <v>1.7578203752325598E-2</v>
      </c>
      <c r="F957" s="89">
        <v>2.1577856924757086E-2</v>
      </c>
      <c r="G957" s="90">
        <v>2.4644326605585447E-2</v>
      </c>
      <c r="H957" s="90">
        <v>2.6676311826279116E-2</v>
      </c>
      <c r="I957" s="90">
        <v>2.7857007463828277E-2</v>
      </c>
      <c r="J957" s="90">
        <v>2.822791890293987E-2</v>
      </c>
    </row>
    <row r="958" spans="3:10" x14ac:dyDescent="0.25">
      <c r="C958" s="82">
        <v>1.0307660940687649E-2</v>
      </c>
      <c r="D958" s="89">
        <v>1.2583436734946338E-2</v>
      </c>
      <c r="E958" s="89">
        <v>1.4105166817609453E-2</v>
      </c>
      <c r="F958" s="89">
        <v>1.5038790626578416E-2</v>
      </c>
      <c r="G958" s="90">
        <v>1.5597245434450947E-2</v>
      </c>
      <c r="H958" s="90">
        <v>1.5865608192597237E-2</v>
      </c>
      <c r="I958" s="90">
        <v>1.6010402463803121E-2</v>
      </c>
      <c r="J958" s="90">
        <v>1.6059003138739588E-2</v>
      </c>
    </row>
    <row r="959" spans="3:10" x14ac:dyDescent="0.25">
      <c r="C959" s="82">
        <v>3.0769449223675555E-3</v>
      </c>
      <c r="D959" s="89">
        <v>5.4459584968624278E-3</v>
      </c>
      <c r="E959" s="89">
        <v>7.9814228227658591E-3</v>
      </c>
      <c r="F959" s="89">
        <v>1.0325420732753629E-2</v>
      </c>
      <c r="G959" s="90">
        <v>1.2301211950210885E-2</v>
      </c>
      <c r="H959" s="90">
        <v>1.3794855064167831E-2</v>
      </c>
      <c r="I959" s="90">
        <v>1.4867338606466843E-2</v>
      </c>
      <c r="J959" s="90">
        <v>1.5528449220329326E-2</v>
      </c>
    </row>
    <row r="960" spans="3:10" x14ac:dyDescent="0.25">
      <c r="C960" s="82">
        <v>3.5562462256930613E-3</v>
      </c>
      <c r="D960" s="89">
        <v>6.9618650882265504E-3</v>
      </c>
      <c r="E960" s="89">
        <v>1.0951978973987928E-2</v>
      </c>
      <c r="F960" s="89">
        <v>1.497695891500575E-2</v>
      </c>
      <c r="G960" s="90">
        <v>1.8771008776718261E-2</v>
      </c>
      <c r="H960" s="90">
        <v>2.2193815996686284E-2</v>
      </c>
      <c r="I960" s="90">
        <v>2.5375061897100069E-2</v>
      </c>
      <c r="J960" s="90">
        <v>2.8332634913271482E-2</v>
      </c>
    </row>
    <row r="961" spans="3:10" x14ac:dyDescent="0.25">
      <c r="C961" s="82">
        <v>1.1196518857449671E-2</v>
      </c>
      <c r="D961" s="89">
        <v>1.1819641544787048E-2</v>
      </c>
      <c r="E961" s="89">
        <v>1.2459968070321325E-2</v>
      </c>
      <c r="F961" s="89">
        <v>1.3174056846746893E-2</v>
      </c>
      <c r="G961" s="90">
        <v>1.400451718399918E-2</v>
      </c>
      <c r="H961" s="90">
        <v>1.4911766087832722E-2</v>
      </c>
      <c r="I961" s="90">
        <v>1.5980304802648351E-2</v>
      </c>
      <c r="J961" s="90">
        <v>1.7208529894945652E-2</v>
      </c>
    </row>
    <row r="962" spans="3:10" x14ac:dyDescent="0.25">
      <c r="C962" s="82">
        <v>6.6615022780707578E-2</v>
      </c>
      <c r="D962" s="89">
        <v>6.688423534908397E-2</v>
      </c>
      <c r="E962" s="89">
        <v>6.5020516440408557E-2</v>
      </c>
      <c r="F962" s="89">
        <v>6.267899566999402E-2</v>
      </c>
      <c r="G962" s="90">
        <v>6.0643569912492555E-2</v>
      </c>
      <c r="H962" s="90">
        <v>5.8837267165196876E-2</v>
      </c>
      <c r="I962" s="90">
        <v>5.7454913840026878E-2</v>
      </c>
      <c r="J962" s="90">
        <v>5.6217901187847572E-2</v>
      </c>
    </row>
    <row r="963" spans="3:10" x14ac:dyDescent="0.25">
      <c r="C963" s="82">
        <v>8.0257869038785849E-3</v>
      </c>
      <c r="D963" s="89">
        <v>1.1678053612516876E-2</v>
      </c>
      <c r="E963" s="89">
        <v>1.5140281423661308E-2</v>
      </c>
      <c r="F963" s="89">
        <v>1.8196854872185086E-2</v>
      </c>
      <c r="G963" s="90">
        <v>2.0828713186325658E-2</v>
      </c>
      <c r="H963" s="90">
        <v>2.2993721652522447E-2</v>
      </c>
      <c r="I963" s="90">
        <v>2.4857733201019118E-2</v>
      </c>
      <c r="J963" s="90">
        <v>2.6444054089681174E-2</v>
      </c>
    </row>
    <row r="964" spans="3:10" x14ac:dyDescent="0.25">
      <c r="C964" s="82">
        <v>1.4022467339009605E-2</v>
      </c>
      <c r="D964" s="89">
        <v>1.9186922603649202E-2</v>
      </c>
      <c r="E964" s="89">
        <v>2.3127424916558902E-2</v>
      </c>
      <c r="F964" s="89">
        <v>2.5915938446029633E-2</v>
      </c>
      <c r="G964" s="90">
        <v>2.7941362028481315E-2</v>
      </c>
      <c r="H964" s="90">
        <v>2.942804682447597E-2</v>
      </c>
      <c r="I964" s="90">
        <v>3.0729789586361505E-2</v>
      </c>
      <c r="J964" s="90">
        <v>3.1909546819605478E-2</v>
      </c>
    </row>
    <row r="965" spans="3:10" x14ac:dyDescent="0.25">
      <c r="C965" s="82">
        <v>6.3439638577811883E-3</v>
      </c>
      <c r="D965" s="89">
        <v>9.5118232002565084E-3</v>
      </c>
      <c r="E965" s="89">
        <v>1.2636955141928424E-2</v>
      </c>
      <c r="F965" s="89">
        <v>1.5480322387793425E-2</v>
      </c>
      <c r="G965" s="90">
        <v>1.7969974828755907E-2</v>
      </c>
      <c r="H965" s="90">
        <v>2.0029320084355713E-2</v>
      </c>
      <c r="I965" s="90">
        <v>2.1779840819245173E-2</v>
      </c>
      <c r="J965" s="90">
        <v>2.3234971460544995E-2</v>
      </c>
    </row>
    <row r="966" spans="3:10" x14ac:dyDescent="0.25">
      <c r="C966" s="82">
        <v>1.0583636164507044E-2</v>
      </c>
      <c r="D966" s="89">
        <v>1.2645926610918849E-2</v>
      </c>
      <c r="E966" s="89">
        <v>1.3964218788042241E-2</v>
      </c>
      <c r="F966" s="89">
        <v>1.4748090017242806E-2</v>
      </c>
      <c r="G966" s="90">
        <v>1.5207628433352624E-2</v>
      </c>
      <c r="H966" s="90">
        <v>1.5407249869002179E-2</v>
      </c>
      <c r="I966" s="90">
        <v>1.5488867716141401E-2</v>
      </c>
      <c r="J966" s="90">
        <v>1.5466805792128151E-2</v>
      </c>
    </row>
    <row r="967" spans="3:10" x14ac:dyDescent="0.25">
      <c r="C967" s="82">
        <v>2.0130256269229738E-2</v>
      </c>
      <c r="D967" s="89">
        <v>2.1100103572307394E-2</v>
      </c>
      <c r="E967" s="89">
        <v>2.1780620887828929E-2</v>
      </c>
      <c r="F967" s="89">
        <v>2.2358925974438771E-2</v>
      </c>
      <c r="G967" s="90">
        <v>2.2936326972214982E-2</v>
      </c>
      <c r="H967" s="90">
        <v>2.3432866226782961E-2</v>
      </c>
      <c r="I967" s="90">
        <v>2.394096950145843E-2</v>
      </c>
      <c r="J967" s="90">
        <v>2.4398137865362619E-2</v>
      </c>
    </row>
    <row r="968" spans="3:10" x14ac:dyDescent="0.25">
      <c r="C968" s="82">
        <v>8.3376454076819189E-3</v>
      </c>
      <c r="D968" s="89">
        <v>1.1659895211832532E-2</v>
      </c>
      <c r="E968" s="89">
        <v>1.4597142560168083E-2</v>
      </c>
      <c r="F968" s="89">
        <v>1.705250689410218E-2</v>
      </c>
      <c r="G968" s="90">
        <v>1.9098756442199574E-2</v>
      </c>
      <c r="H968" s="90">
        <v>2.0748695587253774E-2</v>
      </c>
      <c r="I968" s="90">
        <v>2.2170132251083063E-2</v>
      </c>
      <c r="J968" s="90">
        <v>2.337834159200616E-2</v>
      </c>
    </row>
    <row r="969" spans="3:10" x14ac:dyDescent="0.25">
      <c r="C969" s="82">
        <v>9.0160094110552768E-3</v>
      </c>
      <c r="D969" s="89">
        <v>1.2545822779270801E-2</v>
      </c>
      <c r="E969" s="89">
        <v>1.5642298462083058E-2</v>
      </c>
      <c r="F969" s="89">
        <v>1.8190781114277129E-2</v>
      </c>
      <c r="G969" s="90">
        <v>2.0248219461793591E-2</v>
      </c>
      <c r="H969" s="90">
        <v>2.180434183581904E-2</v>
      </c>
      <c r="I969" s="90">
        <v>2.3015497593050816E-2</v>
      </c>
      <c r="J969" s="90">
        <v>2.388563928376071E-2</v>
      </c>
    </row>
    <row r="970" spans="3:10" x14ac:dyDescent="0.25">
      <c r="C970" s="82">
        <v>6.1801308962260385E-3</v>
      </c>
      <c r="D970" s="89">
        <v>1.0811979120526595E-2</v>
      </c>
      <c r="E970" s="89">
        <v>1.5512116525624313E-2</v>
      </c>
      <c r="F970" s="89">
        <v>1.9616730095529729E-2</v>
      </c>
      <c r="G970" s="90">
        <v>2.2912733632007888E-2</v>
      </c>
      <c r="H970" s="90">
        <v>2.5306244409696723E-2</v>
      </c>
      <c r="I970" s="90">
        <v>2.6975995950710718E-2</v>
      </c>
      <c r="J970" s="90">
        <v>2.7948795492695609E-2</v>
      </c>
    </row>
    <row r="971" spans="3:10" x14ac:dyDescent="0.25">
      <c r="C971" s="82">
        <v>1.4439701523599526E-2</v>
      </c>
      <c r="D971" s="89">
        <v>1.6499898001920237E-2</v>
      </c>
      <c r="E971" s="89">
        <v>1.7650811814436486E-2</v>
      </c>
      <c r="F971" s="89">
        <v>1.8219964173186651E-2</v>
      </c>
      <c r="G971" s="90">
        <v>1.8490294607019252E-2</v>
      </c>
      <c r="H971" s="90">
        <v>1.8549518181284301E-2</v>
      </c>
      <c r="I971" s="90">
        <v>1.8570866985888102E-2</v>
      </c>
      <c r="J971" s="90">
        <v>1.8565391689025774E-2</v>
      </c>
    </row>
    <row r="972" spans="3:10" x14ac:dyDescent="0.25">
      <c r="C972" s="82">
        <v>1.2056959822989731E-2</v>
      </c>
      <c r="D972" s="89">
        <v>1.5412696341918827E-2</v>
      </c>
      <c r="E972" s="89">
        <v>1.7577422118371135E-2</v>
      </c>
      <c r="F972" s="89">
        <v>1.8680889652508352E-2</v>
      </c>
      <c r="G972" s="90">
        <v>1.9011253179648892E-2</v>
      </c>
      <c r="H972" s="90">
        <v>1.8725660978877231E-2</v>
      </c>
      <c r="I972" s="90">
        <v>1.8079382964543009E-2</v>
      </c>
      <c r="J972" s="90">
        <v>1.7158407456747665E-2</v>
      </c>
    </row>
    <row r="973" spans="3:10" x14ac:dyDescent="0.25">
      <c r="C973" s="82">
        <v>1.5274458859853943E-3</v>
      </c>
      <c r="D973" s="89">
        <v>3.1426603037448871E-3</v>
      </c>
      <c r="E973" s="89">
        <v>5.2486736522717242E-3</v>
      </c>
      <c r="F973" s="89">
        <v>7.6069232708222004E-3</v>
      </c>
      <c r="G973" s="90">
        <v>1.0025213935877195E-2</v>
      </c>
      <c r="H973" s="90">
        <v>1.2343082190037276E-2</v>
      </c>
      <c r="I973" s="90">
        <v>1.456438623938822E-2</v>
      </c>
      <c r="J973" s="90">
        <v>1.6671564924923849E-2</v>
      </c>
    </row>
    <row r="974" spans="3:10" x14ac:dyDescent="0.25">
      <c r="C974" s="82">
        <v>5.1071019954129354E-3</v>
      </c>
      <c r="D974" s="89">
        <v>7.1262717223824828E-3</v>
      </c>
      <c r="E974" s="89">
        <v>8.8472274949435697E-3</v>
      </c>
      <c r="F974" s="89">
        <v>1.0208939421493082E-2</v>
      </c>
      <c r="G974" s="90">
        <v>1.1270425433664378E-2</v>
      </c>
      <c r="H974" s="90">
        <v>1.2062158339099023E-2</v>
      </c>
      <c r="I974" s="90">
        <v>1.2706770547118688E-2</v>
      </c>
      <c r="J974" s="90">
        <v>1.3237431347775804E-2</v>
      </c>
    </row>
    <row r="975" spans="3:10" x14ac:dyDescent="0.25">
      <c r="C975" s="82">
        <v>2.8142592016992058E-2</v>
      </c>
      <c r="D975" s="89">
        <v>3.02199078893867E-2</v>
      </c>
      <c r="E975" s="89">
        <v>3.0623659707886702E-2</v>
      </c>
      <c r="F975" s="89">
        <v>3.0226865969648405E-2</v>
      </c>
      <c r="G975" s="90">
        <v>2.9595809745141741E-2</v>
      </c>
      <c r="H975" s="90">
        <v>2.886194798109815E-2</v>
      </c>
      <c r="I975" s="90">
        <v>2.8249326197423659E-2</v>
      </c>
      <c r="J975" s="90">
        <v>2.7717630743359159E-2</v>
      </c>
    </row>
    <row r="976" spans="3:10" x14ac:dyDescent="0.25">
      <c r="C976" s="82">
        <v>3.6803980921943286E-3</v>
      </c>
      <c r="D976" s="89">
        <v>6.4515005475357847E-3</v>
      </c>
      <c r="E976" s="89">
        <v>9.7821731959761501E-3</v>
      </c>
      <c r="F976" s="89">
        <v>1.3448547000312297E-2</v>
      </c>
      <c r="G976" s="90">
        <v>1.7330697377131443E-2</v>
      </c>
      <c r="H976" s="90">
        <v>2.1307967206656564E-2</v>
      </c>
      <c r="I976" s="90">
        <v>2.5474365846998533E-2</v>
      </c>
      <c r="J976" s="90">
        <v>2.9826480550328022E-2</v>
      </c>
    </row>
    <row r="977" spans="3:10" x14ac:dyDescent="0.25">
      <c r="C977" s="82">
        <v>1.4060755292499758E-3</v>
      </c>
      <c r="D977" s="89">
        <v>2.5174134552191489E-3</v>
      </c>
      <c r="E977" s="89">
        <v>3.8883228323243714E-3</v>
      </c>
      <c r="F977" s="89">
        <v>5.4029270319593207E-3</v>
      </c>
      <c r="G977" s="90">
        <v>6.9577002685394743E-3</v>
      </c>
      <c r="H977" s="90">
        <v>8.4372034891514788E-3</v>
      </c>
      <c r="I977" s="90">
        <v>9.8178160694888262E-3</v>
      </c>
      <c r="J977" s="90">
        <v>1.1055151022197875E-2</v>
      </c>
    </row>
    <row r="978" spans="3:10" x14ac:dyDescent="0.25">
      <c r="C978" s="82">
        <v>1.3049236834342493E-2</v>
      </c>
      <c r="D978" s="89">
        <v>1.6381743476884012E-2</v>
      </c>
      <c r="E978" s="89">
        <v>1.8701382652170973E-2</v>
      </c>
      <c r="F978" s="89">
        <v>2.0182924336902001E-2</v>
      </c>
      <c r="G978" s="90">
        <v>2.110938366215467E-2</v>
      </c>
      <c r="H978" s="90">
        <v>2.160850313616685E-2</v>
      </c>
      <c r="I978" s="90">
        <v>2.1919807146722984E-2</v>
      </c>
      <c r="J978" s="90">
        <v>2.208906245683669E-2</v>
      </c>
    </row>
    <row r="979" spans="3:10" x14ac:dyDescent="0.25">
      <c r="C979" s="82">
        <v>1.3820431571677916E-2</v>
      </c>
      <c r="D979" s="89">
        <v>1.6894510804359074E-2</v>
      </c>
      <c r="E979" s="89">
        <v>1.8876163270753293E-2</v>
      </c>
      <c r="F979" s="89">
        <v>2.0009797973942124E-2</v>
      </c>
      <c r="G979" s="90">
        <v>2.0588639581639104E-2</v>
      </c>
      <c r="H979" s="90">
        <v>2.0720004886057648E-2</v>
      </c>
      <c r="I979" s="90">
        <v>2.0611836315470151E-2</v>
      </c>
      <c r="J979" s="90">
        <v>2.0292773258878065E-2</v>
      </c>
    </row>
    <row r="980" spans="3:10" x14ac:dyDescent="0.25">
      <c r="C980" s="82">
        <v>5.3222336793895481E-3</v>
      </c>
      <c r="D980" s="89">
        <v>8.766599653044594E-3</v>
      </c>
      <c r="E980" s="89">
        <v>1.216484234598335E-2</v>
      </c>
      <c r="F980" s="89">
        <v>1.5112692669292591E-2</v>
      </c>
      <c r="G980" s="90">
        <v>1.7508350773677822E-2</v>
      </c>
      <c r="H980" s="90">
        <v>1.9318681207756476E-2</v>
      </c>
      <c r="I980" s="90">
        <v>2.0716164808098667E-2</v>
      </c>
      <c r="J980" s="90">
        <v>2.1756176883189558E-2</v>
      </c>
    </row>
    <row r="981" spans="3:10" x14ac:dyDescent="0.25">
      <c r="C981" s="82">
        <v>1.1186875876915729E-3</v>
      </c>
      <c r="D981" s="89">
        <v>2.1785805652694522E-3</v>
      </c>
      <c r="E981" s="89">
        <v>3.5000346691085806E-3</v>
      </c>
      <c r="F981" s="89">
        <v>4.9249013242240016E-3</v>
      </c>
      <c r="G981" s="90">
        <v>6.3294063471604281E-3</v>
      </c>
      <c r="H981" s="90">
        <v>7.6100632427884918E-3</v>
      </c>
      <c r="I981" s="90">
        <v>8.7691282174691548E-3</v>
      </c>
      <c r="J981" s="90">
        <v>9.8017513601098907E-3</v>
      </c>
    </row>
    <row r="982" spans="3:10" x14ac:dyDescent="0.25">
      <c r="C982" s="82">
        <v>1.2145114892679549E-3</v>
      </c>
      <c r="D982" s="89">
        <v>2.5161249038174178E-3</v>
      </c>
      <c r="E982" s="89">
        <v>4.1027432319270685E-3</v>
      </c>
      <c r="F982" s="89">
        <v>5.6966849721795439E-3</v>
      </c>
      <c r="G982" s="90">
        <v>7.1019356040474347E-3</v>
      </c>
      <c r="H982" s="90">
        <v>8.1881133040248317E-3</v>
      </c>
      <c r="I982" s="90">
        <v>8.9641864208710557E-3</v>
      </c>
      <c r="J982" s="90">
        <v>9.437537637340088E-3</v>
      </c>
    </row>
    <row r="983" spans="3:10" x14ac:dyDescent="0.25">
      <c r="C983" s="82">
        <v>4.3603121553902474E-3</v>
      </c>
      <c r="D983" s="89">
        <v>7.6208204478062985E-3</v>
      </c>
      <c r="E983" s="89">
        <v>1.0983655257326244E-2</v>
      </c>
      <c r="F983" s="89">
        <v>1.3991359832020744E-2</v>
      </c>
      <c r="G983" s="90">
        <v>1.6502883391251947E-2</v>
      </c>
      <c r="H983" s="90">
        <v>1.8476701020245186E-2</v>
      </c>
      <c r="I983" s="90">
        <v>2.0081676299995747E-2</v>
      </c>
      <c r="J983" s="90">
        <v>2.1378371370641632E-2</v>
      </c>
    </row>
    <row r="984" spans="3:10" x14ac:dyDescent="0.25">
      <c r="C984" s="82">
        <v>2.2424443034538711E-3</v>
      </c>
      <c r="D984" s="89">
        <v>3.4572625855596819E-3</v>
      </c>
      <c r="E984" s="89">
        <v>4.6639191827158926E-3</v>
      </c>
      <c r="F984" s="89">
        <v>5.7409620510190983E-3</v>
      </c>
      <c r="G984" s="90">
        <v>6.6392855276009091E-3</v>
      </c>
      <c r="H984" s="90">
        <v>7.322337156089891E-3</v>
      </c>
      <c r="I984" s="90">
        <v>7.8388919443733145E-3</v>
      </c>
      <c r="J984" s="90">
        <v>8.2069984569566323E-3</v>
      </c>
    </row>
    <row r="985" spans="3:10" x14ac:dyDescent="0.25">
      <c r="C985" s="82">
        <v>1.4276354952097716E-2</v>
      </c>
      <c r="D985" s="89">
        <v>1.752636333074379E-2</v>
      </c>
      <c r="E985" s="89">
        <v>2.0091241598909737E-2</v>
      </c>
      <c r="F985" s="89">
        <v>2.2042031158199835E-2</v>
      </c>
      <c r="G985" s="90">
        <v>2.3500300223805216E-2</v>
      </c>
      <c r="H985" s="90">
        <v>2.4444962967662718E-2</v>
      </c>
      <c r="I985" s="90">
        <v>2.503828245989876E-2</v>
      </c>
      <c r="J985" s="90">
        <v>2.5281226922690379E-2</v>
      </c>
    </row>
    <row r="986" spans="3:10" x14ac:dyDescent="0.25">
      <c r="C986" s="82">
        <v>3.1584731066948042E-2</v>
      </c>
      <c r="D986" s="89">
        <v>3.4581092844325506E-2</v>
      </c>
      <c r="E986" s="89">
        <v>3.5601451207200902E-2</v>
      </c>
      <c r="F986" s="89">
        <v>3.5612436409465556E-2</v>
      </c>
      <c r="G986" s="90">
        <v>3.527337618781707E-2</v>
      </c>
      <c r="H986" s="90">
        <v>3.4739846579724974E-2</v>
      </c>
      <c r="I986" s="90">
        <v>3.4274484925451737E-2</v>
      </c>
      <c r="J986" s="90">
        <v>3.3816628467198788E-2</v>
      </c>
    </row>
    <row r="987" spans="3:10" x14ac:dyDescent="0.25">
      <c r="C987" s="82">
        <v>1.3464800537990292E-2</v>
      </c>
      <c r="D987" s="89">
        <v>1.9882555950742856E-2</v>
      </c>
      <c r="E987" s="89">
        <v>2.5543491475977124E-2</v>
      </c>
      <c r="F987" s="89">
        <v>3.0159092612916352E-2</v>
      </c>
      <c r="G987" s="90">
        <v>3.3870408916169006E-2</v>
      </c>
      <c r="H987" s="90">
        <v>3.6722971283652171E-2</v>
      </c>
      <c r="I987" s="90">
        <v>3.9001040956247839E-2</v>
      </c>
      <c r="J987" s="90">
        <v>4.0686928314620951E-2</v>
      </c>
    </row>
    <row r="988" spans="3:10" x14ac:dyDescent="0.25">
      <c r="C988" s="82">
        <v>1.9611968038343447E-3</v>
      </c>
      <c r="D988" s="89">
        <v>3.4846480911246707E-3</v>
      </c>
      <c r="E988" s="89">
        <v>5.119197807515798E-3</v>
      </c>
      <c r="F988" s="89">
        <v>6.6622294129586555E-3</v>
      </c>
      <c r="G988" s="90">
        <v>8.0377045512865283E-3</v>
      </c>
      <c r="H988" s="90">
        <v>9.2049107548519173E-3</v>
      </c>
      <c r="I988" s="90">
        <v>1.0226552205364187E-2</v>
      </c>
      <c r="J988" s="90">
        <v>1.1120017783449862E-2</v>
      </c>
    </row>
    <row r="989" spans="3:10" x14ac:dyDescent="0.25">
      <c r="C989" s="82">
        <v>4.582636824685013E-2</v>
      </c>
      <c r="D989" s="89">
        <v>4.6332759676142483E-2</v>
      </c>
      <c r="E989" s="89">
        <v>4.4775400799647584E-2</v>
      </c>
      <c r="F989" s="89">
        <v>4.2503353588247743E-2</v>
      </c>
      <c r="G989" s="90">
        <v>4.020338865173053E-2</v>
      </c>
      <c r="H989" s="90">
        <v>3.7909896944144768E-2</v>
      </c>
      <c r="I989" s="90">
        <v>3.5797026804922187E-2</v>
      </c>
      <c r="J989" s="90">
        <v>3.3720952213635545E-2</v>
      </c>
    </row>
    <row r="990" spans="3:10" x14ac:dyDescent="0.25">
      <c r="C990" s="82">
        <v>3.979155999987099E-3</v>
      </c>
      <c r="D990" s="89">
        <v>6.6160676134548839E-3</v>
      </c>
      <c r="E990" s="89">
        <v>9.3221593045108419E-3</v>
      </c>
      <c r="F990" s="89">
        <v>1.1772703288960908E-2</v>
      </c>
      <c r="G990" s="90">
        <v>1.3834739178153681E-2</v>
      </c>
      <c r="H990" s="90">
        <v>1.5422340078479039E-2</v>
      </c>
      <c r="I990" s="90">
        <v>1.6628904017332958E-2</v>
      </c>
      <c r="J990" s="90">
        <v>1.7478693244209705E-2</v>
      </c>
    </row>
    <row r="991" spans="3:10" x14ac:dyDescent="0.25">
      <c r="C991" s="82">
        <v>1.4698603722003449E-2</v>
      </c>
      <c r="D991" s="89">
        <v>1.9104780385476545E-2</v>
      </c>
      <c r="E991" s="89">
        <v>2.2731153420415678E-2</v>
      </c>
      <c r="F991" s="89">
        <v>2.5572100734605446E-2</v>
      </c>
      <c r="G991" s="90">
        <v>2.7776143601471522E-2</v>
      </c>
      <c r="H991" s="90">
        <v>2.9351407693435812E-2</v>
      </c>
      <c r="I991" s="90">
        <v>3.0511314866051711E-2</v>
      </c>
      <c r="J991" s="90">
        <v>3.1250661064074883E-2</v>
      </c>
    </row>
    <row r="992" spans="3:10" x14ac:dyDescent="0.25">
      <c r="C992" s="82">
        <v>3.7735925802458081E-3</v>
      </c>
      <c r="D992" s="89">
        <v>6.6371885781307755E-3</v>
      </c>
      <c r="E992" s="89">
        <v>9.7321828414948016E-3</v>
      </c>
      <c r="F992" s="89">
        <v>1.2627949527175638E-2</v>
      </c>
      <c r="G992" s="90">
        <v>1.5087675050488112E-2</v>
      </c>
      <c r="H992" s="90">
        <v>1.6944230129347513E-2</v>
      </c>
      <c r="I992" s="90">
        <v>1.8253266216001211E-2</v>
      </c>
      <c r="J992" s="90">
        <v>1.9020721878501977E-2</v>
      </c>
    </row>
    <row r="993" spans="3:10" x14ac:dyDescent="0.25">
      <c r="C993" s="82">
        <v>1.1365001389566825E-2</v>
      </c>
      <c r="D993" s="89">
        <v>1.5281329993973436E-2</v>
      </c>
      <c r="E993" s="89">
        <v>1.8585303084283366E-2</v>
      </c>
      <c r="F993" s="89">
        <v>2.1250255102818277E-2</v>
      </c>
      <c r="G993" s="90">
        <v>2.3429404933810911E-2</v>
      </c>
      <c r="H993" s="90">
        <v>2.5177248378395432E-2</v>
      </c>
      <c r="I993" s="90">
        <v>2.6722807578804575E-2</v>
      </c>
      <c r="J993" s="90">
        <v>2.8100572506991855E-2</v>
      </c>
    </row>
    <row r="994" spans="3:10" x14ac:dyDescent="0.25">
      <c r="C994" s="82">
        <v>7.6329402582016115E-3</v>
      </c>
      <c r="D994" s="89">
        <v>1.2612432853985453E-2</v>
      </c>
      <c r="E994" s="89">
        <v>1.7526198883831712E-2</v>
      </c>
      <c r="F994" s="89">
        <v>2.1811222464914546E-2</v>
      </c>
      <c r="G994" s="90">
        <v>2.5345173670916484E-2</v>
      </c>
      <c r="H994" s="90">
        <v>2.8089735364421883E-2</v>
      </c>
      <c r="I994" s="90">
        <v>3.0285342885908846E-2</v>
      </c>
      <c r="J994" s="90">
        <v>3.1988663918292276E-2</v>
      </c>
    </row>
    <row r="995" spans="3:10" x14ac:dyDescent="0.25">
      <c r="C995" s="82">
        <v>2.5811591341191515E-3</v>
      </c>
      <c r="D995" s="89">
        <v>4.1309545695792918E-3</v>
      </c>
      <c r="E995" s="89">
        <v>5.7068333761103422E-3</v>
      </c>
      <c r="F995" s="89">
        <v>7.1470845425405079E-3</v>
      </c>
      <c r="G995" s="90">
        <v>8.3928431298361302E-3</v>
      </c>
      <c r="H995" s="90">
        <v>9.4062084553464646E-3</v>
      </c>
      <c r="I995" s="90">
        <v>1.0256671643830477E-2</v>
      </c>
      <c r="J995" s="90">
        <v>1.0971840331364198E-2</v>
      </c>
    </row>
    <row r="996" spans="3:10" x14ac:dyDescent="0.25">
      <c r="C996" s="82">
        <v>1.5024352841317552E-2</v>
      </c>
      <c r="D996" s="89">
        <v>1.9041217810569479E-2</v>
      </c>
      <c r="E996" s="89">
        <v>2.1536409777076566E-2</v>
      </c>
      <c r="F996" s="89">
        <v>2.2878567233583065E-2</v>
      </c>
      <c r="G996" s="90">
        <v>2.3561292132596758E-2</v>
      </c>
      <c r="H996" s="90">
        <v>2.3825923456154884E-2</v>
      </c>
      <c r="I996" s="90">
        <v>2.3972213962763333E-2</v>
      </c>
      <c r="J996" s="90">
        <v>2.40505220761724E-2</v>
      </c>
    </row>
    <row r="997" spans="3:10" x14ac:dyDescent="0.25">
      <c r="C997" s="82">
        <v>1.1942252858192766E-2</v>
      </c>
      <c r="D997" s="89">
        <v>1.7078821267922938E-2</v>
      </c>
      <c r="E997" s="89">
        <v>2.1320407046850551E-2</v>
      </c>
      <c r="F997" s="89">
        <v>2.4585479903248546E-2</v>
      </c>
      <c r="G997" s="90">
        <v>2.7138363553582599E-2</v>
      </c>
      <c r="H997" s="90">
        <v>2.9123875913504106E-2</v>
      </c>
      <c r="I997" s="90">
        <v>3.083518786105045E-2</v>
      </c>
      <c r="J997" s="90">
        <v>3.2290606714854404E-2</v>
      </c>
    </row>
    <row r="998" spans="3:10" x14ac:dyDescent="0.25">
      <c r="C998" s="82">
        <v>1.1549360520653057E-2</v>
      </c>
      <c r="D998" s="89">
        <v>1.6819410632870423E-2</v>
      </c>
      <c r="E998" s="89">
        <v>2.1146420704765453E-2</v>
      </c>
      <c r="F998" s="89">
        <v>2.4340715772610957E-2</v>
      </c>
      <c r="G998" s="90">
        <v>2.6612431645118267E-2</v>
      </c>
      <c r="H998" s="90">
        <v>2.8087890125557555E-2</v>
      </c>
      <c r="I998" s="90">
        <v>2.9055765157284114E-2</v>
      </c>
      <c r="J998" s="90">
        <v>2.955298697646282E-2</v>
      </c>
    </row>
    <row r="999" spans="3:10" x14ac:dyDescent="0.25">
      <c r="C999" s="82">
        <v>1.3776577434336228E-2</v>
      </c>
      <c r="D999" s="89">
        <v>1.7834217441117885E-2</v>
      </c>
      <c r="E999" s="89">
        <v>2.0945269584944682E-2</v>
      </c>
      <c r="F999" s="89">
        <v>2.3235795914679242E-2</v>
      </c>
      <c r="G999" s="90">
        <v>2.4985050707259295E-2</v>
      </c>
      <c r="H999" s="90">
        <v>2.631222665211071E-2</v>
      </c>
      <c r="I999" s="90">
        <v>2.7484733824191348E-2</v>
      </c>
      <c r="J999" s="90">
        <v>2.8546913454822239E-2</v>
      </c>
    </row>
    <row r="1000" spans="3:10" x14ac:dyDescent="0.25">
      <c r="C1000" s="82">
        <v>2.4681070170231257E-3</v>
      </c>
      <c r="D1000" s="89">
        <v>4.5386890396383823E-3</v>
      </c>
      <c r="E1000" s="89">
        <v>6.8565677421066739E-3</v>
      </c>
      <c r="F1000" s="89">
        <v>9.1143940912037352E-3</v>
      </c>
      <c r="G1000" s="90">
        <v>1.1168094730773201E-2</v>
      </c>
      <c r="H1000" s="90">
        <v>1.2936745701450444E-2</v>
      </c>
      <c r="I1000" s="90">
        <v>1.4499126036215386E-2</v>
      </c>
      <c r="J1000" s="90">
        <v>1.5878146819370591E-2</v>
      </c>
    </row>
    <row r="1001" spans="3:10" x14ac:dyDescent="0.25">
      <c r="C1001" s="82">
        <v>1.0478325542117665E-2</v>
      </c>
      <c r="D1001" s="89">
        <v>1.3826304678212815E-2</v>
      </c>
      <c r="E1001" s="89">
        <v>1.6332617162666346E-2</v>
      </c>
      <c r="F1001" s="89">
        <v>1.8028759242053535E-2</v>
      </c>
      <c r="G1001" s="90">
        <v>1.912253235267837E-2</v>
      </c>
      <c r="H1001" s="90">
        <v>1.9726588578617511E-2</v>
      </c>
      <c r="I1001" s="90">
        <v>2.0074130925020868E-2</v>
      </c>
      <c r="J1001" s="90">
        <v>2.0228800356979024E-2</v>
      </c>
    </row>
    <row r="1002" spans="3:10" x14ac:dyDescent="0.25">
      <c r="C1002" s="82">
        <v>1.7304480185281218E-2</v>
      </c>
      <c r="D1002" s="89">
        <v>2.0736697670123986E-2</v>
      </c>
      <c r="E1002" s="89">
        <v>2.324157369009788E-2</v>
      </c>
      <c r="F1002" s="89">
        <v>2.4967011641666554E-2</v>
      </c>
      <c r="G1002" s="90">
        <v>2.610883396207074E-2</v>
      </c>
      <c r="H1002" s="90">
        <v>2.6691257755856485E-2</v>
      </c>
      <c r="I1002" s="90">
        <v>2.6926705466563908E-2</v>
      </c>
      <c r="J1002" s="90">
        <v>2.6833457653487703E-2</v>
      </c>
    </row>
    <row r="1003" spans="3:10" x14ac:dyDescent="0.25">
      <c r="C1003" s="82">
        <v>1.0910268569127029E-2</v>
      </c>
      <c r="D1003" s="89">
        <v>1.3983810577344246E-2</v>
      </c>
      <c r="E1003" s="89">
        <v>1.6418010122510047E-2</v>
      </c>
      <c r="F1003" s="89">
        <v>1.8325588863663502E-2</v>
      </c>
      <c r="G1003" s="90">
        <v>1.9913532570809894E-2</v>
      </c>
      <c r="H1003" s="90">
        <v>2.1256271864347226E-2</v>
      </c>
      <c r="I1003" s="90">
        <v>2.254752096485288E-2</v>
      </c>
      <c r="J1003" s="90">
        <v>2.3800667863328486E-2</v>
      </c>
    </row>
    <row r="1004" spans="3:10" x14ac:dyDescent="0.25">
      <c r="C1004" s="82">
        <v>1.4432580313814745E-2</v>
      </c>
      <c r="D1004" s="89">
        <v>2.1651812734412957E-2</v>
      </c>
      <c r="E1004" s="89">
        <v>2.7851014713806913E-2</v>
      </c>
      <c r="F1004" s="89">
        <v>3.2640224247424167E-2</v>
      </c>
      <c r="G1004" s="90">
        <v>3.6243541456174616E-2</v>
      </c>
      <c r="H1004" s="90">
        <v>3.8840126694216534E-2</v>
      </c>
      <c r="I1004" s="90">
        <v>4.085804641185424E-2</v>
      </c>
      <c r="J1004" s="90">
        <v>4.2371280845817698E-2</v>
      </c>
    </row>
    <row r="1005" spans="3:10" x14ac:dyDescent="0.25">
      <c r="C1005" s="82">
        <v>6.2418713621013693E-3</v>
      </c>
      <c r="D1005" s="89">
        <v>8.6709225456404158E-3</v>
      </c>
      <c r="E1005" s="89">
        <v>1.0558704721139275E-2</v>
      </c>
      <c r="F1005" s="89">
        <v>1.1862999315232915E-2</v>
      </c>
      <c r="G1005" s="90">
        <v>1.2716597280438837E-2</v>
      </c>
      <c r="H1005" s="90">
        <v>1.3211959540939993E-2</v>
      </c>
      <c r="I1005" s="90">
        <v>1.3524419551248527E-2</v>
      </c>
      <c r="J1005" s="90">
        <v>1.3712807841034538E-2</v>
      </c>
    </row>
    <row r="1006" spans="3:10" x14ac:dyDescent="0.25">
      <c r="C1006" s="82">
        <v>1.2488741015839563E-2</v>
      </c>
      <c r="D1006" s="89">
        <v>1.7789277034062901E-2</v>
      </c>
      <c r="E1006" s="89">
        <v>2.1860552265152274E-2</v>
      </c>
      <c r="F1006" s="89">
        <v>2.4516915768611317E-2</v>
      </c>
      <c r="G1006" s="90">
        <v>2.6008743901670236E-2</v>
      </c>
      <c r="H1006" s="90">
        <v>2.6522594336776621E-2</v>
      </c>
      <c r="I1006" s="90">
        <v>2.6409691082798312E-2</v>
      </c>
      <c r="J1006" s="90">
        <v>2.5781964231944898E-2</v>
      </c>
    </row>
    <row r="1007" spans="3:10" x14ac:dyDescent="0.25">
      <c r="C1007" s="82">
        <v>5.8874468778160029E-2</v>
      </c>
      <c r="D1007" s="89">
        <v>5.1892608599665567E-2</v>
      </c>
      <c r="E1007" s="89">
        <v>4.6224167522134423E-2</v>
      </c>
      <c r="F1007" s="89">
        <v>4.2050021773703157E-2</v>
      </c>
      <c r="G1007" s="90">
        <v>3.9156448886308481E-2</v>
      </c>
      <c r="H1007" s="90">
        <v>3.7032617216484036E-2</v>
      </c>
      <c r="I1007" s="90">
        <v>3.5535814068744925E-2</v>
      </c>
      <c r="J1007" s="90">
        <v>3.4340916969477706E-2</v>
      </c>
    </row>
    <row r="1008" spans="3:10" x14ac:dyDescent="0.25">
      <c r="C1008" s="82">
        <v>2.4012431890117363E-3</v>
      </c>
      <c r="D1008" s="89">
        <v>4.4424198753968839E-3</v>
      </c>
      <c r="E1008" s="89">
        <v>6.7257257662663994E-3</v>
      </c>
      <c r="F1008" s="89">
        <v>8.9236851383710722E-3</v>
      </c>
      <c r="G1008" s="90">
        <v>1.0863734374135837E-2</v>
      </c>
      <c r="H1008" s="90">
        <v>1.2438339986083955E-2</v>
      </c>
      <c r="I1008" s="90">
        <v>1.3703048360628307E-2</v>
      </c>
      <c r="J1008" s="90">
        <v>1.4669478539582712E-2</v>
      </c>
    </row>
    <row r="1009" spans="3:10" x14ac:dyDescent="0.25">
      <c r="C1009" s="82">
        <v>3.5239460371039376E-3</v>
      </c>
      <c r="D1009" s="89">
        <v>6.4981770599036905E-3</v>
      </c>
      <c r="E1009" s="89">
        <v>9.984392019414496E-3</v>
      </c>
      <c r="F1009" s="89">
        <v>1.3582014246733517E-2</v>
      </c>
      <c r="G1009" s="90">
        <v>1.7041236224792325E-2</v>
      </c>
      <c r="H1009" s="90">
        <v>2.0154116639290547E-2</v>
      </c>
      <c r="I1009" s="90">
        <v>2.2946991895135924E-2</v>
      </c>
      <c r="J1009" s="90">
        <v>2.537320010328617E-2</v>
      </c>
    </row>
    <row r="1010" spans="3:10" x14ac:dyDescent="0.25">
      <c r="C1010" s="82">
        <v>4.721790711721986E-3</v>
      </c>
      <c r="D1010" s="89">
        <v>7.9902269301664677E-3</v>
      </c>
      <c r="E1010" s="89">
        <v>1.1214827924775605E-2</v>
      </c>
      <c r="F1010" s="89">
        <v>1.3951613473691414E-2</v>
      </c>
      <c r="G1010" s="90">
        <v>1.6084173512292955E-2</v>
      </c>
      <c r="H1010" s="90">
        <v>1.7595685721016031E-2</v>
      </c>
      <c r="I1010" s="90">
        <v>1.8674879030991815E-2</v>
      </c>
      <c r="J1010" s="90">
        <v>1.9409546680725309E-2</v>
      </c>
    </row>
    <row r="1011" spans="3:10" x14ac:dyDescent="0.25">
      <c r="C1011" s="82">
        <v>1.2389055927236587E-2</v>
      </c>
      <c r="D1011" s="89">
        <v>1.6230225477718241E-2</v>
      </c>
      <c r="E1011" s="89">
        <v>1.9335075724127248E-2</v>
      </c>
      <c r="F1011" s="89">
        <v>2.1723804839241013E-2</v>
      </c>
      <c r="G1011" s="90">
        <v>2.3551496858180653E-2</v>
      </c>
      <c r="H1011" s="90">
        <v>2.4843965519855508E-2</v>
      </c>
      <c r="I1011" s="90">
        <v>2.5795784190843073E-2</v>
      </c>
      <c r="J1011" s="90">
        <v>2.6419997936982822E-2</v>
      </c>
    </row>
    <row r="1012" spans="3:10" x14ac:dyDescent="0.25">
      <c r="C1012" s="82">
        <v>7.7044357628334864E-3</v>
      </c>
      <c r="D1012" s="89">
        <v>9.9501767281012544E-3</v>
      </c>
      <c r="E1012" s="89">
        <v>1.1769874248148451E-2</v>
      </c>
      <c r="F1012" s="89">
        <v>1.3168499429995787E-2</v>
      </c>
      <c r="G1012" s="90">
        <v>1.4214655501603956E-2</v>
      </c>
      <c r="H1012" s="90">
        <v>1.4898638419343595E-2</v>
      </c>
      <c r="I1012" s="90">
        <v>1.5320382947169867E-2</v>
      </c>
      <c r="J1012" s="90">
        <v>1.5480311166485752E-2</v>
      </c>
    </row>
    <row r="1013" spans="3:10" x14ac:dyDescent="0.25">
      <c r="C1013" s="82">
        <v>7.9538996387663544E-3</v>
      </c>
      <c r="D1013" s="89">
        <v>1.1270943717219992E-2</v>
      </c>
      <c r="E1013" s="89">
        <v>1.3981512276222552E-2</v>
      </c>
      <c r="F1013" s="89">
        <v>1.5974736854414306E-2</v>
      </c>
      <c r="G1013" s="90">
        <v>1.7374765196529293E-2</v>
      </c>
      <c r="H1013" s="90">
        <v>1.8265419147634861E-2</v>
      </c>
      <c r="I1013" s="90">
        <v>1.8860986403309705E-2</v>
      </c>
      <c r="J1013" s="90">
        <v>1.9229913761908576E-2</v>
      </c>
    </row>
    <row r="1014" spans="3:10" x14ac:dyDescent="0.25">
      <c r="C1014" s="82">
        <v>2.4827671109263632E-2</v>
      </c>
      <c r="D1014" s="89">
        <v>2.9628638931170848E-2</v>
      </c>
      <c r="E1014" s="89">
        <v>3.2778720161066997E-2</v>
      </c>
      <c r="F1014" s="89">
        <v>3.4786954185101353E-2</v>
      </c>
      <c r="G1014" s="90">
        <v>3.6133576836377364E-2</v>
      </c>
      <c r="H1014" s="90">
        <v>3.6929523879027995E-2</v>
      </c>
      <c r="I1014" s="90">
        <v>3.7450637788226313E-2</v>
      </c>
      <c r="J1014" s="90">
        <v>3.7653448834308149E-2</v>
      </c>
    </row>
    <row r="1015" spans="3:10" x14ac:dyDescent="0.25">
      <c r="C1015" s="82">
        <v>5.8512728830473369E-3</v>
      </c>
      <c r="D1015" s="89">
        <v>9.1732246620990204E-3</v>
      </c>
      <c r="E1015" s="89">
        <v>1.2533839180960606E-2</v>
      </c>
      <c r="F1015" s="89">
        <v>1.5702523815915411E-2</v>
      </c>
      <c r="G1015" s="90">
        <v>1.8658835808109626E-2</v>
      </c>
      <c r="H1015" s="90">
        <v>2.1378375102600898E-2</v>
      </c>
      <c r="I1015" s="90">
        <v>2.4022111930393719E-2</v>
      </c>
      <c r="J1015" s="90">
        <v>2.6609106561104216E-2</v>
      </c>
    </row>
    <row r="1016" spans="3:10" x14ac:dyDescent="0.25">
      <c r="C1016" s="82">
        <v>3.9377111260533058E-3</v>
      </c>
      <c r="D1016" s="89">
        <v>6.3218697867564681E-3</v>
      </c>
      <c r="E1016" s="89">
        <v>8.4884617455814361E-3</v>
      </c>
      <c r="F1016" s="89">
        <v>1.0174964713759895E-2</v>
      </c>
      <c r="G1016" s="90">
        <v>1.1364855078185177E-2</v>
      </c>
      <c r="H1016" s="90">
        <v>1.2090845718208919E-2</v>
      </c>
      <c r="I1016" s="90">
        <v>1.2509332109265699E-2</v>
      </c>
      <c r="J1016" s="90">
        <v>1.269550523645189E-2</v>
      </c>
    </row>
    <row r="1017" spans="3:10" x14ac:dyDescent="0.25">
      <c r="C1017" s="82">
        <v>3.6110519829962106E-3</v>
      </c>
      <c r="D1017" s="89">
        <v>7.0061817506020894E-3</v>
      </c>
      <c r="E1017" s="89">
        <v>1.0977268808918516E-2</v>
      </c>
      <c r="F1017" s="89">
        <v>1.4903130658522121E-2</v>
      </c>
      <c r="G1017" s="90">
        <v>1.8393108901009397E-2</v>
      </c>
      <c r="H1017" s="90">
        <v>2.1187082914396138E-2</v>
      </c>
      <c r="I1017" s="90">
        <v>2.3329973092534342E-2</v>
      </c>
      <c r="J1017" s="90">
        <v>2.4810781534207505E-2</v>
      </c>
    </row>
    <row r="1018" spans="3:10" x14ac:dyDescent="0.25">
      <c r="C1018" s="82">
        <v>6.6635366033669695E-3</v>
      </c>
      <c r="D1018" s="89">
        <v>1.0415467032427787E-2</v>
      </c>
      <c r="E1018" s="89">
        <v>1.3863787451058263E-2</v>
      </c>
      <c r="F1018" s="89">
        <v>1.665629231371988E-2</v>
      </c>
      <c r="G1018" s="90">
        <v>1.8778330519388754E-2</v>
      </c>
      <c r="H1018" s="90">
        <v>2.0263717260495702E-2</v>
      </c>
      <c r="I1018" s="90">
        <v>2.1339217721044891E-2</v>
      </c>
      <c r="J1018" s="90">
        <v>2.2089119293789854E-2</v>
      </c>
    </row>
    <row r="1019" spans="3:10" x14ac:dyDescent="0.25">
      <c r="C1019" s="82">
        <v>4.7481196401113982E-3</v>
      </c>
      <c r="D1019" s="89">
        <v>7.3858633745445311E-3</v>
      </c>
      <c r="E1019" s="89">
        <v>9.9856930166993957E-3</v>
      </c>
      <c r="F1019" s="89">
        <v>1.2300590366607203E-2</v>
      </c>
      <c r="G1019" s="90">
        <v>1.4252517005104425E-2</v>
      </c>
      <c r="H1019" s="90">
        <v>1.5781922428811625E-2</v>
      </c>
      <c r="I1019" s="90">
        <v>1.6995944731603985E-2</v>
      </c>
      <c r="J1019" s="90">
        <v>1.7921530256243559E-2</v>
      </c>
    </row>
    <row r="1020" spans="3:10" x14ac:dyDescent="0.25">
      <c r="C1020" s="82">
        <v>2.0079624284685431E-3</v>
      </c>
      <c r="D1020" s="89">
        <v>4.1026055692676231E-3</v>
      </c>
      <c r="E1020" s="89">
        <v>6.7551271455043357E-3</v>
      </c>
      <c r="F1020" s="89">
        <v>9.6266368136461063E-3</v>
      </c>
      <c r="G1020" s="90">
        <v>1.2474141706344206E-2</v>
      </c>
      <c r="H1020" s="90">
        <v>1.5114722129390707E-2</v>
      </c>
      <c r="I1020" s="90">
        <v>1.7568158849752571E-2</v>
      </c>
      <c r="J1020" s="90">
        <v>1.9814730289339388E-2</v>
      </c>
    </row>
    <row r="1021" spans="3:10" x14ac:dyDescent="0.25">
      <c r="C1021" s="82">
        <v>6.495830957636381E-3</v>
      </c>
      <c r="D1021" s="89">
        <v>1.1898834008040465E-2</v>
      </c>
      <c r="E1021" s="89">
        <v>1.7535025858025785E-2</v>
      </c>
      <c r="F1021" s="89">
        <v>2.247898175110331E-2</v>
      </c>
      <c r="G1021" s="90">
        <v>2.6383796296572358E-2</v>
      </c>
      <c r="H1021" s="90">
        <v>2.9115411403762254E-2</v>
      </c>
      <c r="I1021" s="90">
        <v>3.0894885537689647E-2</v>
      </c>
      <c r="J1021" s="90">
        <v>3.178071916306309E-2</v>
      </c>
    </row>
    <row r="1022" spans="3:10" x14ac:dyDescent="0.25">
      <c r="C1022" s="82">
        <v>7.9092746672026482E-3</v>
      </c>
      <c r="D1022" s="89">
        <v>1.0870263161919034E-2</v>
      </c>
      <c r="E1022" s="89">
        <v>1.3358096974672379E-2</v>
      </c>
      <c r="F1022" s="89">
        <v>1.5326857472414588E-2</v>
      </c>
      <c r="G1022" s="90">
        <v>1.6877787012307629E-2</v>
      </c>
      <c r="H1022" s="90">
        <v>1.8042959013243792E-2</v>
      </c>
      <c r="I1022" s="90">
        <v>1.898094032661797E-2</v>
      </c>
      <c r="J1022" s="90">
        <v>1.9716772081877443E-2</v>
      </c>
    </row>
    <row r="1023" spans="3:10" x14ac:dyDescent="0.25">
      <c r="C1023" s="82">
        <v>2.8304002731290308E-2</v>
      </c>
      <c r="D1023" s="89">
        <v>3.3417471395904098E-2</v>
      </c>
      <c r="E1023" s="89">
        <v>3.6302009395384575E-2</v>
      </c>
      <c r="F1023" s="89">
        <v>3.7702218720660853E-2</v>
      </c>
      <c r="G1023" s="90">
        <v>3.8326269022292053E-2</v>
      </c>
      <c r="H1023" s="90">
        <v>3.8429955458290393E-2</v>
      </c>
      <c r="I1023" s="90">
        <v>3.8382697539166205E-2</v>
      </c>
      <c r="J1023" s="90">
        <v>3.8168323729461391E-2</v>
      </c>
    </row>
    <row r="1024" spans="3:10" x14ac:dyDescent="0.25">
      <c r="C1024" s="82">
        <v>5.6439299793631971E-3</v>
      </c>
      <c r="D1024" s="89">
        <v>8.3275863890001772E-3</v>
      </c>
      <c r="E1024" s="89">
        <v>1.0856750318280225E-2</v>
      </c>
      <c r="F1024" s="89">
        <v>1.3051870245567193E-2</v>
      </c>
      <c r="G1024" s="90">
        <v>1.4890293909974931E-2</v>
      </c>
      <c r="H1024" s="90">
        <v>1.6341086003336072E-2</v>
      </c>
      <c r="I1024" s="90">
        <v>1.7526548879137002E-2</v>
      </c>
      <c r="J1024" s="90">
        <v>1.8473065011174152E-2</v>
      </c>
    </row>
    <row r="1025" spans="3:10" x14ac:dyDescent="0.25">
      <c r="C1025" s="82">
        <v>1.1131331099677797E-2</v>
      </c>
      <c r="D1025" s="89">
        <v>1.5631534063298622E-2</v>
      </c>
      <c r="E1025" s="89">
        <v>1.9062022879701792E-2</v>
      </c>
      <c r="F1025" s="89">
        <v>2.1379622159866631E-2</v>
      </c>
      <c r="G1025" s="90">
        <v>2.2876903454689946E-2</v>
      </c>
      <c r="H1025" s="90">
        <v>2.3746097586767375E-2</v>
      </c>
      <c r="I1025" s="90">
        <v>2.429516302689259E-2</v>
      </c>
      <c r="J1025" s="90">
        <v>2.4599616867438088E-2</v>
      </c>
    </row>
    <row r="1026" spans="3:10" x14ac:dyDescent="0.25">
      <c r="C1026" s="82">
        <v>1.7820442904465814E-2</v>
      </c>
      <c r="D1026" s="89">
        <v>1.9221817033259592E-2</v>
      </c>
      <c r="E1026" s="89">
        <v>2.0358316687916104E-2</v>
      </c>
      <c r="F1026" s="89">
        <v>2.1324671623587088E-2</v>
      </c>
      <c r="G1026" s="90">
        <v>2.2182636353430134E-2</v>
      </c>
      <c r="H1026" s="90">
        <v>2.2848988038242344E-2</v>
      </c>
      <c r="I1026" s="90">
        <v>2.3424184853037506E-2</v>
      </c>
      <c r="J1026" s="90">
        <v>2.3867030136740342E-2</v>
      </c>
    </row>
    <row r="1027" spans="3:10" x14ac:dyDescent="0.25">
      <c r="C1027" s="82">
        <v>7.9642427672087547E-3</v>
      </c>
      <c r="D1027" s="89">
        <v>9.5680703469941692E-3</v>
      </c>
      <c r="E1027" s="89">
        <v>1.0874375708534221E-2</v>
      </c>
      <c r="F1027" s="89">
        <v>1.1951316619450845E-2</v>
      </c>
      <c r="G1027" s="90">
        <v>1.2887374758895599E-2</v>
      </c>
      <c r="H1027" s="90">
        <v>1.369239351031081E-2</v>
      </c>
      <c r="I1027" s="90">
        <v>1.4476058310399578E-2</v>
      </c>
      <c r="J1027" s="90">
        <v>1.5254248732692651E-2</v>
      </c>
    </row>
    <row r="1028" spans="3:10" x14ac:dyDescent="0.25">
      <c r="C1028" s="82">
        <v>9.7275138476146054E-3</v>
      </c>
      <c r="D1028" s="89">
        <v>1.1878783854570706E-2</v>
      </c>
      <c r="E1028" s="89">
        <v>1.336611544879285E-2</v>
      </c>
      <c r="F1028" s="89">
        <v>1.4371115209258734E-2</v>
      </c>
      <c r="G1028" s="90">
        <v>1.5088857953475188E-2</v>
      </c>
      <c r="H1028" s="90">
        <v>1.5572674879243777E-2</v>
      </c>
      <c r="I1028" s="90">
        <v>1.5949222807395615E-2</v>
      </c>
      <c r="J1028" s="90">
        <v>1.6211406621081049E-2</v>
      </c>
    </row>
    <row r="1029" spans="3:10" x14ac:dyDescent="0.25">
      <c r="C1029" s="82">
        <v>1.4730774847288044E-2</v>
      </c>
      <c r="D1029" s="89">
        <v>2.185166452095379E-2</v>
      </c>
      <c r="E1029" s="89">
        <v>2.7908069669940052E-2</v>
      </c>
      <c r="F1029" s="89">
        <v>3.2572372648282381E-2</v>
      </c>
      <c r="G1029" s="90">
        <v>3.6055951139434654E-2</v>
      </c>
      <c r="H1029" s="90">
        <v>3.8468041595746891E-2</v>
      </c>
      <c r="I1029" s="90">
        <v>4.0143740828313498E-2</v>
      </c>
      <c r="J1029" s="90">
        <v>4.1075969166609091E-2</v>
      </c>
    </row>
    <row r="1030" spans="3:10" x14ac:dyDescent="0.25">
      <c r="C1030" s="82">
        <v>8.1909870922737289E-3</v>
      </c>
      <c r="D1030" s="89">
        <v>1.1181548032000369E-2</v>
      </c>
      <c r="E1030" s="89">
        <v>1.3773281315474055E-2</v>
      </c>
      <c r="F1030" s="89">
        <v>1.5900439387606536E-2</v>
      </c>
      <c r="G1030" s="90">
        <v>1.7628335980436987E-2</v>
      </c>
      <c r="H1030" s="90">
        <v>1.8956452400117934E-2</v>
      </c>
      <c r="I1030" s="90">
        <v>2.0031523224110812E-2</v>
      </c>
      <c r="J1030" s="90">
        <v>2.0874395324972452E-2</v>
      </c>
    </row>
    <row r="1031" spans="3:10" x14ac:dyDescent="0.25">
      <c r="C1031" s="82">
        <v>6.6294037879220556E-3</v>
      </c>
      <c r="D1031" s="89">
        <v>9.8305284594532496E-3</v>
      </c>
      <c r="E1031" s="89">
        <v>1.2806806684670866E-2</v>
      </c>
      <c r="F1031" s="89">
        <v>1.5332117522658652E-2</v>
      </c>
      <c r="G1031" s="90">
        <v>1.7383942494937556E-2</v>
      </c>
      <c r="H1031" s="90">
        <v>1.8936337694797876E-2</v>
      </c>
      <c r="I1031" s="90">
        <v>2.0138696260752587E-2</v>
      </c>
      <c r="J1031" s="90">
        <v>2.1021342438184976E-2</v>
      </c>
    </row>
    <row r="1032" spans="3:10" x14ac:dyDescent="0.25">
      <c r="C1032" s="82">
        <v>2.4242556717107868E-2</v>
      </c>
      <c r="D1032" s="89">
        <v>2.9826252192378347E-2</v>
      </c>
      <c r="E1032" s="89">
        <v>3.3373737938156407E-2</v>
      </c>
      <c r="F1032" s="89">
        <v>3.5277427885498015E-2</v>
      </c>
      <c r="G1032" s="90">
        <v>3.6063792877966037E-2</v>
      </c>
      <c r="H1032" s="90">
        <v>3.5944284523332606E-2</v>
      </c>
      <c r="I1032" s="90">
        <v>3.5296468026470282E-2</v>
      </c>
      <c r="J1032" s="90">
        <v>3.4170108528539953E-2</v>
      </c>
    </row>
    <row r="1033" spans="3:10" x14ac:dyDescent="0.25">
      <c r="C1033" s="82">
        <v>1.25442211162751E-2</v>
      </c>
      <c r="D1033" s="89">
        <v>1.7571612210646365E-2</v>
      </c>
      <c r="E1033" s="89">
        <v>2.1560587294898698E-2</v>
      </c>
      <c r="F1033" s="89">
        <v>2.4353097130343362E-2</v>
      </c>
      <c r="G1033" s="90">
        <v>2.6136644057695446E-2</v>
      </c>
      <c r="H1033" s="90">
        <v>2.7026860959464775E-2</v>
      </c>
      <c r="I1033" s="90">
        <v>2.7330976438190997E-2</v>
      </c>
      <c r="J1033" s="90">
        <v>2.7141346561061316E-2</v>
      </c>
    </row>
    <row r="1034" spans="3:10" x14ac:dyDescent="0.25">
      <c r="C1034" s="82">
        <v>8.1975257627647635E-3</v>
      </c>
      <c r="D1034" s="89">
        <v>1.0488469245107932E-2</v>
      </c>
      <c r="E1034" s="89">
        <v>1.2413411888373499E-2</v>
      </c>
      <c r="F1034" s="89">
        <v>1.3910953449742794E-2</v>
      </c>
      <c r="G1034" s="90">
        <v>1.4982591980506093E-2</v>
      </c>
      <c r="H1034" s="90">
        <v>1.5575366246413593E-2</v>
      </c>
      <c r="I1034" s="90">
        <v>1.578671762906406E-2</v>
      </c>
      <c r="J1034" s="90">
        <v>1.5638521242066952E-2</v>
      </c>
    </row>
    <row r="1035" spans="3:10" x14ac:dyDescent="0.25">
      <c r="C1035" s="82">
        <v>2.1227896813879092E-2</v>
      </c>
      <c r="D1035" s="89">
        <v>2.3402990641866517E-2</v>
      </c>
      <c r="E1035" s="89">
        <v>2.5054841535024575E-2</v>
      </c>
      <c r="F1035" s="89">
        <v>2.6419367344973226E-2</v>
      </c>
      <c r="G1035" s="90">
        <v>2.7670909676465742E-2</v>
      </c>
      <c r="H1035" s="90">
        <v>2.8769827496297719E-2</v>
      </c>
      <c r="I1035" s="90">
        <v>2.9873413007831973E-2</v>
      </c>
      <c r="J1035" s="90">
        <v>3.0933114714500699E-2</v>
      </c>
    </row>
    <row r="1036" spans="3:10" x14ac:dyDescent="0.25">
      <c r="C1036" s="82">
        <v>2.3462705889444199E-2</v>
      </c>
      <c r="D1036" s="89">
        <v>2.4769977907085083E-2</v>
      </c>
      <c r="E1036" s="89">
        <v>2.5729585258201779E-2</v>
      </c>
      <c r="F1036" s="89">
        <v>2.6686665326268802E-2</v>
      </c>
      <c r="G1036" s="90">
        <v>2.7846710476079398E-2</v>
      </c>
      <c r="H1036" s="90">
        <v>2.9162923986587125E-2</v>
      </c>
      <c r="I1036" s="90">
        <v>3.0770461411996249E-2</v>
      </c>
      <c r="J1036" s="90">
        <v>3.2586607558902948E-2</v>
      </c>
    </row>
    <row r="1037" spans="3:10" x14ac:dyDescent="0.25">
      <c r="C1037" s="82">
        <v>8.3263620750647804E-2</v>
      </c>
      <c r="D1037" s="89">
        <v>7.7265591734756181E-2</v>
      </c>
      <c r="E1037" s="89">
        <v>6.9842847578408501E-2</v>
      </c>
      <c r="F1037" s="89">
        <v>6.2992227823156152E-2</v>
      </c>
      <c r="G1037" s="90">
        <v>5.737737017777509E-2</v>
      </c>
      <c r="H1037" s="90">
        <v>5.2725413583791611E-2</v>
      </c>
      <c r="I1037" s="90">
        <v>4.9043055134792214E-2</v>
      </c>
      <c r="J1037" s="90">
        <v>4.5951327554714677E-2</v>
      </c>
    </row>
    <row r="1038" spans="3:10" x14ac:dyDescent="0.25">
      <c r="C1038" s="82">
        <v>1.3308951170897729E-2</v>
      </c>
      <c r="D1038" s="89">
        <v>1.7669513584930758E-2</v>
      </c>
      <c r="E1038" s="89">
        <v>2.1176042532637662E-2</v>
      </c>
      <c r="F1038" s="89">
        <v>2.3857932394523742E-2</v>
      </c>
      <c r="G1038" s="90">
        <v>2.5921303280285263E-2</v>
      </c>
      <c r="H1038" s="90">
        <v>2.7424795898273031E-2</v>
      </c>
      <c r="I1038" s="90">
        <v>2.8593690136494057E-2</v>
      </c>
      <c r="J1038" s="90">
        <v>2.9431461291479714E-2</v>
      </c>
    </row>
    <row r="1039" spans="3:10" x14ac:dyDescent="0.25">
      <c r="C1039" s="82">
        <v>7.1574563065402849E-3</v>
      </c>
      <c r="D1039" s="89">
        <v>1.1890862506011433E-2</v>
      </c>
      <c r="E1039" s="89">
        <v>1.6562088164260157E-2</v>
      </c>
      <c r="F1039" s="89">
        <v>2.063865085528533E-2</v>
      </c>
      <c r="G1039" s="90">
        <v>2.4004478463317165E-2</v>
      </c>
      <c r="H1039" s="90">
        <v>2.6610821808060146E-2</v>
      </c>
      <c r="I1039" s="90">
        <v>2.8662278737235102E-2</v>
      </c>
      <c r="J1039" s="90">
        <v>3.0186079251108142E-2</v>
      </c>
    </row>
    <row r="1040" spans="3:10" x14ac:dyDescent="0.25">
      <c r="C1040" s="82">
        <v>5.0207000649309559E-3</v>
      </c>
      <c r="D1040" s="89">
        <v>7.4321948303336539E-3</v>
      </c>
      <c r="E1040" s="89">
        <v>9.7468587091116433E-3</v>
      </c>
      <c r="F1040" s="89">
        <v>1.1821596320851554E-2</v>
      </c>
      <c r="G1040" s="90">
        <v>1.3653436729207888E-2</v>
      </c>
      <c r="H1040" s="90">
        <v>1.5230753961983791E-2</v>
      </c>
      <c r="I1040" s="90">
        <v>1.6681801893303389E-2</v>
      </c>
      <c r="J1040" s="90">
        <v>1.8043410386494031E-2</v>
      </c>
    </row>
    <row r="1041" spans="3:10" x14ac:dyDescent="0.25">
      <c r="C1041" s="82">
        <v>4.3508038996006399E-3</v>
      </c>
      <c r="D1041" s="89">
        <v>6.7705102257443707E-3</v>
      </c>
      <c r="E1041" s="89">
        <v>9.2370595207151001E-3</v>
      </c>
      <c r="F1041" s="89">
        <v>1.1584188952193203E-2</v>
      </c>
      <c r="G1041" s="90">
        <v>1.379390650082705E-2</v>
      </c>
      <c r="H1041" s="90">
        <v>1.5851779030302646E-2</v>
      </c>
      <c r="I1041" s="90">
        <v>1.7893148572880567E-2</v>
      </c>
      <c r="J1041" s="90">
        <v>1.9961766170645781E-2</v>
      </c>
    </row>
    <row r="1042" spans="3:10" x14ac:dyDescent="0.25">
      <c r="C1042" s="82">
        <v>1.4468211997937975E-2</v>
      </c>
      <c r="D1042" s="89">
        <v>1.6029645264899282E-2</v>
      </c>
      <c r="E1042" s="89">
        <v>1.6810990633912715E-2</v>
      </c>
      <c r="F1042" s="89">
        <v>1.7136171499787065E-2</v>
      </c>
      <c r="G1042" s="90">
        <v>1.7239417257241593E-2</v>
      </c>
      <c r="H1042" s="90">
        <v>1.7165956153199508E-2</v>
      </c>
      <c r="I1042" s="90">
        <v>1.7050106617137298E-2</v>
      </c>
      <c r="J1042" s="90">
        <v>1.6888047194069243E-2</v>
      </c>
    </row>
    <row r="1043" spans="3:10" x14ac:dyDescent="0.25">
      <c r="C1043" s="82">
        <v>6.8015279067193211E-3</v>
      </c>
      <c r="D1043" s="89">
        <v>1.0681759520112888E-2</v>
      </c>
      <c r="E1043" s="89">
        <v>1.4245908545664401E-2</v>
      </c>
      <c r="F1043" s="89">
        <v>1.7107461410914116E-2</v>
      </c>
      <c r="G1043" s="90">
        <v>1.9213969889927462E-2</v>
      </c>
      <c r="H1043" s="90">
        <v>2.0557700686941776E-2</v>
      </c>
      <c r="I1043" s="90">
        <v>2.1336516215283267E-2</v>
      </c>
      <c r="J1043" s="90">
        <v>2.1622748663372153E-2</v>
      </c>
    </row>
    <row r="1044" spans="3:10" x14ac:dyDescent="0.25">
      <c r="C1044" s="82">
        <v>2.4760061254603602E-3</v>
      </c>
      <c r="D1044" s="89">
        <v>4.787632120856449E-3</v>
      </c>
      <c r="E1044" s="89">
        <v>7.3844261592400026E-3</v>
      </c>
      <c r="F1044" s="89">
        <v>9.7954139828526909E-3</v>
      </c>
      <c r="G1044" s="90">
        <v>1.1749318667190017E-2</v>
      </c>
      <c r="H1044" s="90">
        <v>1.3095025152657768E-2</v>
      </c>
      <c r="I1044" s="90">
        <v>1.3896927086016985E-2</v>
      </c>
      <c r="J1044" s="90">
        <v>1.419938523401979E-2</v>
      </c>
    </row>
    <row r="1045" spans="3:10" x14ac:dyDescent="0.25">
      <c r="C1045" s="82">
        <v>2.887031156836117E-2</v>
      </c>
      <c r="D1045" s="89">
        <v>3.285572288520501E-2</v>
      </c>
      <c r="E1045" s="89">
        <v>3.4793058679983238E-2</v>
      </c>
      <c r="F1045" s="89">
        <v>3.5355594734258373E-2</v>
      </c>
      <c r="G1045" s="90">
        <v>3.5134134221329334E-2</v>
      </c>
      <c r="H1045" s="90">
        <v>3.433424140053723E-2</v>
      </c>
      <c r="I1045" s="90">
        <v>3.3308957871548001E-2</v>
      </c>
      <c r="J1045" s="90">
        <v>3.209633070117307E-2</v>
      </c>
    </row>
    <row r="1046" spans="3:10" x14ac:dyDescent="0.25">
      <c r="C1046" s="82">
        <v>6.6188460334561956E-3</v>
      </c>
      <c r="D1046" s="89">
        <v>1.0443275266787656E-2</v>
      </c>
      <c r="E1046" s="89">
        <v>1.404740081493709E-2</v>
      </c>
      <c r="F1046" s="89">
        <v>1.7080028184022884E-2</v>
      </c>
      <c r="G1046" s="90">
        <v>1.9501501647461599E-2</v>
      </c>
      <c r="H1046" s="90">
        <v>2.1297800823391104E-2</v>
      </c>
      <c r="I1046" s="90">
        <v>2.26471301136798E-2</v>
      </c>
      <c r="J1046" s="90">
        <v>2.3582379791287543E-2</v>
      </c>
    </row>
    <row r="1047" spans="3:10" x14ac:dyDescent="0.25">
      <c r="C1047" s="82">
        <v>6.4955057912559171E-3</v>
      </c>
      <c r="D1047" s="89">
        <v>1.0001666810577641E-2</v>
      </c>
      <c r="E1047" s="89">
        <v>1.3271270206348728E-2</v>
      </c>
      <c r="F1047" s="89">
        <v>1.5994743272340364E-2</v>
      </c>
      <c r="G1047" s="90">
        <v>1.8140848873259108E-2</v>
      </c>
      <c r="H1047" s="90">
        <v>1.971280964473E-2</v>
      </c>
      <c r="I1047" s="90">
        <v>2.0908890929686477E-2</v>
      </c>
      <c r="J1047" s="90">
        <v>2.1802600891159162E-2</v>
      </c>
    </row>
    <row r="1048" spans="3:10" x14ac:dyDescent="0.25">
      <c r="C1048" s="82">
        <v>1.4081052916686604E-2</v>
      </c>
      <c r="D1048" s="89">
        <v>1.7282749693322164E-2</v>
      </c>
      <c r="E1048" s="89">
        <v>1.989001701938475E-2</v>
      </c>
      <c r="F1048" s="89">
        <v>2.2011895202706692E-2</v>
      </c>
      <c r="G1048" s="90">
        <v>2.3796044905544312E-2</v>
      </c>
      <c r="H1048" s="90">
        <v>2.5229216256751421E-2</v>
      </c>
      <c r="I1048" s="90">
        <v>2.6464374152903886E-2</v>
      </c>
      <c r="J1048" s="90">
        <v>2.7467879062938759E-2</v>
      </c>
    </row>
    <row r="1049" spans="3:10" x14ac:dyDescent="0.25">
      <c r="C1049" s="82">
        <v>2.0255650504024992E-2</v>
      </c>
      <c r="D1049" s="89">
        <v>2.2199077780808468E-2</v>
      </c>
      <c r="E1049" s="89">
        <v>2.3333933710292874E-2</v>
      </c>
      <c r="F1049" s="89">
        <v>2.4004764640181E-2</v>
      </c>
      <c r="G1049" s="90">
        <v>2.445357316190851E-2</v>
      </c>
      <c r="H1049" s="90">
        <v>2.4689387726241817E-2</v>
      </c>
      <c r="I1049" s="90">
        <v>2.4871562786556226E-2</v>
      </c>
      <c r="J1049" s="90">
        <v>2.4974939081219255E-2</v>
      </c>
    </row>
    <row r="1050" spans="3:10" x14ac:dyDescent="0.25">
      <c r="C1050" s="82">
        <v>5.7145246078767744E-3</v>
      </c>
      <c r="D1050" s="89">
        <v>9.4174978662674973E-3</v>
      </c>
      <c r="E1050" s="89">
        <v>1.3105178204717211E-2</v>
      </c>
      <c r="F1050" s="89">
        <v>1.6366021511675259E-2</v>
      </c>
      <c r="G1050" s="90">
        <v>1.9093807075550622E-2</v>
      </c>
      <c r="H1050" s="90">
        <v>2.1234202130467773E-2</v>
      </c>
      <c r="I1050" s="90">
        <v>2.2943087504108013E-2</v>
      </c>
      <c r="J1050" s="90">
        <v>2.4242754834925457E-2</v>
      </c>
    </row>
    <row r="1051" spans="3:10" x14ac:dyDescent="0.25">
      <c r="C1051" s="82">
        <v>8.8052543381518092E-2</v>
      </c>
      <c r="D1051" s="89">
        <v>7.069160803835188E-2</v>
      </c>
      <c r="E1051" s="89">
        <v>5.9103391037629127E-2</v>
      </c>
      <c r="F1051" s="89">
        <v>5.1576484451229192E-2</v>
      </c>
      <c r="G1051" s="90">
        <v>4.682239694738663E-2</v>
      </c>
      <c r="H1051" s="90">
        <v>4.3714343290657529E-2</v>
      </c>
      <c r="I1051" s="90">
        <v>4.1826687908941944E-2</v>
      </c>
      <c r="J1051" s="90">
        <v>4.0635375113204933E-2</v>
      </c>
    </row>
    <row r="1052" spans="3:10" x14ac:dyDescent="0.25">
      <c r="C1052" s="82">
        <v>1.111836499966244E-2</v>
      </c>
      <c r="D1052" s="89">
        <v>1.5948714138205155E-2</v>
      </c>
      <c r="E1052" s="89">
        <v>2.0293853899062939E-2</v>
      </c>
      <c r="F1052" s="89">
        <v>2.3942191895265436E-2</v>
      </c>
      <c r="G1052" s="90">
        <v>2.6962908236396251E-2</v>
      </c>
      <c r="H1052" s="90">
        <v>2.9367371586512599E-2</v>
      </c>
      <c r="I1052" s="90">
        <v>3.1397808578162989E-2</v>
      </c>
      <c r="J1052" s="90">
        <v>3.3086127222016724E-2</v>
      </c>
    </row>
    <row r="1053" spans="3:10" x14ac:dyDescent="0.25">
      <c r="C1053" s="82">
        <v>6.3958326841496403E-3</v>
      </c>
      <c r="D1053" s="89">
        <v>9.6746544383605783E-3</v>
      </c>
      <c r="E1053" s="89">
        <v>1.2721460694075665E-2</v>
      </c>
      <c r="F1053" s="89">
        <v>1.5361856792947531E-2</v>
      </c>
      <c r="G1053" s="90">
        <v>1.7666670434570104E-2</v>
      </c>
      <c r="H1053" s="90">
        <v>1.9694305078758252E-2</v>
      </c>
      <c r="I1053" s="90">
        <v>2.165289452826203E-2</v>
      </c>
      <c r="J1053" s="90">
        <v>2.3596041375003901E-2</v>
      </c>
    </row>
    <row r="1054" spans="3:10" x14ac:dyDescent="0.25">
      <c r="C1054" s="82">
        <v>5.3300928465672501E-3</v>
      </c>
      <c r="D1054" s="89">
        <v>8.5412518477566354E-3</v>
      </c>
      <c r="E1054" s="89">
        <v>1.1569740533300966E-2</v>
      </c>
      <c r="F1054" s="89">
        <v>1.4056001914917552E-2</v>
      </c>
      <c r="G1054" s="90">
        <v>1.5938293660184798E-2</v>
      </c>
      <c r="H1054" s="90">
        <v>1.7221281315603059E-2</v>
      </c>
      <c r="I1054" s="90">
        <v>1.8094897080170237E-2</v>
      </c>
      <c r="J1054" s="90">
        <v>1.8642659360287757E-2</v>
      </c>
    </row>
    <row r="1055" spans="3:10" x14ac:dyDescent="0.25">
      <c r="C1055" s="82">
        <v>1.92538537209954E-2</v>
      </c>
      <c r="D1055" s="89">
        <v>2.1640295289960556E-2</v>
      </c>
      <c r="E1055" s="89">
        <v>2.3042614079353381E-2</v>
      </c>
      <c r="F1055" s="89">
        <v>2.3891795479079755E-2</v>
      </c>
      <c r="G1055" s="90">
        <v>2.4515082700163743E-2</v>
      </c>
      <c r="H1055" s="90">
        <v>2.4974988176099611E-2</v>
      </c>
      <c r="I1055" s="90">
        <v>2.5453070487039407E-2</v>
      </c>
      <c r="J1055" s="90">
        <v>2.5919588150558632E-2</v>
      </c>
    </row>
    <row r="1056" spans="3:10" x14ac:dyDescent="0.25">
      <c r="C1056" s="82">
        <v>3.3458743492411604E-2</v>
      </c>
      <c r="D1056" s="89">
        <v>3.4812540819564905E-2</v>
      </c>
      <c r="E1056" s="89">
        <v>3.5383493927717037E-2</v>
      </c>
      <c r="F1056" s="89">
        <v>3.5718283886325572E-2</v>
      </c>
      <c r="G1056" s="90">
        <v>3.6104405170888726E-2</v>
      </c>
      <c r="H1056" s="90">
        <v>3.6459912245708048E-2</v>
      </c>
      <c r="I1056" s="90">
        <v>3.6921876379922128E-2</v>
      </c>
      <c r="J1056" s="90">
        <v>3.7352027816256982E-2</v>
      </c>
    </row>
    <row r="1057" spans="3:10" x14ac:dyDescent="0.25">
      <c r="C1057" s="82">
        <v>1.9935448139234355E-3</v>
      </c>
      <c r="D1057" s="89">
        <v>3.5298835222952987E-3</v>
      </c>
      <c r="E1057" s="89">
        <v>5.154836397873481E-3</v>
      </c>
      <c r="F1057" s="89">
        <v>6.6218762415428678E-3</v>
      </c>
      <c r="G1057" s="90">
        <v>7.8160769736320083E-3</v>
      </c>
      <c r="H1057" s="90">
        <v>8.6795064828050425E-3</v>
      </c>
      <c r="I1057" s="90">
        <v>9.2761738160368565E-3</v>
      </c>
      <c r="J1057" s="90">
        <v>9.6413815057587154E-3</v>
      </c>
    </row>
    <row r="1058" spans="3:10" x14ac:dyDescent="0.25">
      <c r="C1058" s="82">
        <v>1.1916317575013387E-2</v>
      </c>
      <c r="D1058" s="89">
        <v>1.7236310849242518E-2</v>
      </c>
      <c r="E1058" s="89">
        <v>2.1905505346129867E-2</v>
      </c>
      <c r="F1058" s="89">
        <v>2.5720768226998987E-2</v>
      </c>
      <c r="G1058" s="90">
        <v>2.8845114866427313E-2</v>
      </c>
      <c r="H1058" s="90">
        <v>3.1385309687510785E-2</v>
      </c>
      <c r="I1058" s="90">
        <v>3.3672793672850816E-2</v>
      </c>
      <c r="J1058" s="90">
        <v>3.5785645182731189E-2</v>
      </c>
    </row>
    <row r="1059" spans="3:10" x14ac:dyDescent="0.25">
      <c r="C1059" s="82">
        <v>7.2672897325609682E-3</v>
      </c>
      <c r="D1059" s="89">
        <v>9.4330804502497211E-3</v>
      </c>
      <c r="E1059" s="89">
        <v>1.1222509997495684E-2</v>
      </c>
      <c r="F1059" s="89">
        <v>1.2682653640594285E-2</v>
      </c>
      <c r="G1059" s="90">
        <v>1.3923527081278052E-2</v>
      </c>
      <c r="H1059" s="90">
        <v>1.4970942717927895E-2</v>
      </c>
      <c r="I1059" s="90">
        <v>1.594770619747387E-2</v>
      </c>
      <c r="J1059" s="90">
        <v>1.6865980984482238E-2</v>
      </c>
    </row>
    <row r="1060" spans="3:10" x14ac:dyDescent="0.25">
      <c r="C1060" s="82">
        <v>7.8753021825502759E-3</v>
      </c>
      <c r="D1060" s="89">
        <v>1.164880225924443E-2</v>
      </c>
      <c r="E1060" s="89">
        <v>1.5057255052418644E-2</v>
      </c>
      <c r="F1060" s="89">
        <v>1.7947370292324176E-2</v>
      </c>
      <c r="G1060" s="90">
        <v>2.0421348882728604E-2</v>
      </c>
      <c r="H1060" s="90">
        <v>2.2536388929601928E-2</v>
      </c>
      <c r="I1060" s="90">
        <v>2.4506175615432023E-2</v>
      </c>
      <c r="J1060" s="90">
        <v>2.636416985629075E-2</v>
      </c>
    </row>
    <row r="1061" spans="3:10" x14ac:dyDescent="0.25">
      <c r="C1061" s="82">
        <v>3.7291526260169951E-3</v>
      </c>
      <c r="D1061" s="89">
        <v>5.4705025296467478E-3</v>
      </c>
      <c r="E1061" s="89">
        <v>7.1266047303697767E-3</v>
      </c>
      <c r="F1061" s="89">
        <v>8.6247874915927458E-3</v>
      </c>
      <c r="G1061" s="90">
        <v>9.9869199640035648E-3</v>
      </c>
      <c r="H1061" s="90">
        <v>1.1214908900896737E-2</v>
      </c>
      <c r="I1061" s="90">
        <v>1.240369789171848E-2</v>
      </c>
      <c r="J1061" s="90">
        <v>1.3578290673275975E-2</v>
      </c>
    </row>
    <row r="1062" spans="3:10" x14ac:dyDescent="0.25">
      <c r="C1062" s="82">
        <v>1.1670383500062545E-2</v>
      </c>
      <c r="D1062" s="89">
        <v>1.6666655418654187E-2</v>
      </c>
      <c r="E1062" s="89">
        <v>2.0638717976282472E-2</v>
      </c>
      <c r="F1062" s="89">
        <v>2.3335456825354386E-2</v>
      </c>
      <c r="G1062" s="90">
        <v>2.4897720737380481E-2</v>
      </c>
      <c r="H1062" s="90">
        <v>2.5436938498371309E-2</v>
      </c>
      <c r="I1062" s="90">
        <v>2.5265059685361021E-2</v>
      </c>
      <c r="J1062" s="90">
        <v>2.4499025568482075E-2</v>
      </c>
    </row>
    <row r="1063" spans="3:10" x14ac:dyDescent="0.25">
      <c r="C1063" s="82">
        <v>1.4319004830656195E-2</v>
      </c>
      <c r="D1063" s="89">
        <v>1.5306695358555599E-2</v>
      </c>
      <c r="E1063" s="89">
        <v>1.5701237601174055E-2</v>
      </c>
      <c r="F1063" s="89">
        <v>1.5862752803890903E-2</v>
      </c>
      <c r="G1063" s="90">
        <v>1.6036924683233946E-2</v>
      </c>
      <c r="H1063" s="90">
        <v>1.6283018878175577E-2</v>
      </c>
      <c r="I1063" s="90">
        <v>1.6740281804816994E-2</v>
      </c>
      <c r="J1063" s="90">
        <v>1.7416287635173094E-2</v>
      </c>
    </row>
    <row r="1064" spans="3:10" x14ac:dyDescent="0.25">
      <c r="C1064" s="82">
        <v>8.119299628415776E-3</v>
      </c>
      <c r="D1064" s="89">
        <v>1.1493701979621919E-2</v>
      </c>
      <c r="E1064" s="89">
        <v>1.4415994153536994E-2</v>
      </c>
      <c r="F1064" s="89">
        <v>1.6743661484831297E-2</v>
      </c>
      <c r="G1064" s="90">
        <v>1.854164798838796E-2</v>
      </c>
      <c r="H1064" s="90">
        <v>1.9840798821186931E-2</v>
      </c>
      <c r="I1064" s="90">
        <v>2.0830612690051771E-2</v>
      </c>
      <c r="J1064" s="90">
        <v>2.1553888476830371E-2</v>
      </c>
    </row>
    <row r="1065" spans="3:10" x14ac:dyDescent="0.25">
      <c r="C1065" s="82">
        <v>5.2056358984956027E-3</v>
      </c>
      <c r="D1065" s="89">
        <v>8.0793593604383054E-3</v>
      </c>
      <c r="E1065" s="89">
        <v>1.0770778213455906E-2</v>
      </c>
      <c r="F1065" s="89">
        <v>1.3063150631208361E-2</v>
      </c>
      <c r="G1065" s="90">
        <v>1.4974823939332402E-2</v>
      </c>
      <c r="H1065" s="90">
        <v>1.6537701871162425E-2</v>
      </c>
      <c r="I1065" s="90">
        <v>1.7925545606394862E-2</v>
      </c>
      <c r="J1065" s="90">
        <v>1.9192204443793166E-2</v>
      </c>
    </row>
    <row r="1066" spans="3:10" x14ac:dyDescent="0.25">
      <c r="C1066" s="82">
        <v>1.6157996665402838E-2</v>
      </c>
      <c r="D1066" s="89">
        <v>2.1719210522317376E-2</v>
      </c>
      <c r="E1066" s="89">
        <v>2.6292300769244503E-2</v>
      </c>
      <c r="F1066" s="89">
        <v>2.9821709755109217E-2</v>
      </c>
      <c r="G1066" s="90">
        <v>3.2503835259702081E-2</v>
      </c>
      <c r="H1066" s="90">
        <v>3.4386266415058035E-2</v>
      </c>
      <c r="I1066" s="90">
        <v>3.5750395574880488E-2</v>
      </c>
      <c r="J1066" s="90">
        <v>3.6612546846052835E-2</v>
      </c>
    </row>
    <row r="1067" spans="3:10" x14ac:dyDescent="0.25">
      <c r="C1067" s="82">
        <v>3.9090415280471302E-2</v>
      </c>
      <c r="D1067" s="89">
        <v>3.3094738801253666E-2</v>
      </c>
      <c r="E1067" s="89">
        <v>2.9070203883686922E-2</v>
      </c>
      <c r="F1067" s="89">
        <v>2.6450958273699542E-2</v>
      </c>
      <c r="G1067" s="90">
        <v>2.4835756979105315E-2</v>
      </c>
      <c r="H1067" s="90">
        <v>2.3826368926589153E-2</v>
      </c>
      <c r="I1067" s="90">
        <v>2.3338081749509024E-2</v>
      </c>
      <c r="J1067" s="90">
        <v>2.3197341761326092E-2</v>
      </c>
    </row>
    <row r="1068" spans="3:10" x14ac:dyDescent="0.25">
      <c r="C1068" s="82">
        <v>1.0229649505328137E-2</v>
      </c>
      <c r="D1068" s="89">
        <v>1.4694310689402645E-2</v>
      </c>
      <c r="E1068" s="89">
        <v>1.8053172327945653E-2</v>
      </c>
      <c r="F1068" s="89">
        <v>2.0124191674691438E-2</v>
      </c>
      <c r="G1068" s="90">
        <v>2.1133475433122037E-2</v>
      </c>
      <c r="H1068" s="90">
        <v>2.1274236171233141E-2</v>
      </c>
      <c r="I1068" s="90">
        <v>2.0875177266592951E-2</v>
      </c>
      <c r="J1068" s="90">
        <v>2.0068431451350673E-2</v>
      </c>
    </row>
    <row r="1069" spans="3:10" x14ac:dyDescent="0.25">
      <c r="C1069" s="82">
        <v>1.6707097776976034E-3</v>
      </c>
      <c r="D1069" s="89">
        <v>3.2775995015899067E-3</v>
      </c>
      <c r="E1069" s="89">
        <v>5.1181057005836869E-3</v>
      </c>
      <c r="F1069" s="89">
        <v>6.8931722627232454E-3</v>
      </c>
      <c r="G1069" s="90">
        <v>8.4585112322868167E-3</v>
      </c>
      <c r="H1069" s="90">
        <v>9.7557899650446162E-3</v>
      </c>
      <c r="I1069" s="90">
        <v>1.0869552802258627E-2</v>
      </c>
      <c r="J1069" s="90">
        <v>1.1849855981073411E-2</v>
      </c>
    </row>
    <row r="1070" spans="3:10" x14ac:dyDescent="0.25">
      <c r="C1070" s="82">
        <v>2.162927736778333E-2</v>
      </c>
      <c r="D1070" s="89">
        <v>2.7613159329152915E-2</v>
      </c>
      <c r="E1070" s="89">
        <v>3.1710983428966548E-2</v>
      </c>
      <c r="F1070" s="89">
        <v>3.4288453888540495E-2</v>
      </c>
      <c r="G1070" s="90">
        <v>3.5920376540695895E-2</v>
      </c>
      <c r="H1070" s="90">
        <v>3.6868058319512828E-2</v>
      </c>
      <c r="I1070" s="90">
        <v>3.7528473855496167E-2</v>
      </c>
      <c r="J1070" s="90">
        <v>3.7930319314630069E-2</v>
      </c>
    </row>
    <row r="1071" spans="3:10" x14ac:dyDescent="0.25">
      <c r="C1071" s="82">
        <v>2.7018283051830044E-2</v>
      </c>
      <c r="D1071" s="89">
        <v>3.1434358203643709E-2</v>
      </c>
      <c r="E1071" s="89">
        <v>3.3976994537677468E-2</v>
      </c>
      <c r="F1071" s="89">
        <v>3.5383161601367619E-2</v>
      </c>
      <c r="G1071" s="90">
        <v>3.6290602237344649E-2</v>
      </c>
      <c r="H1071" s="90">
        <v>3.6909516808566502E-2</v>
      </c>
      <c r="I1071" s="90">
        <v>3.757639501854617E-2</v>
      </c>
      <c r="J1071" s="90">
        <v>3.8274331149079535E-2</v>
      </c>
    </row>
    <row r="1072" spans="3:10" x14ac:dyDescent="0.25">
      <c r="C1072" s="82">
        <v>2.5942615164010752E-3</v>
      </c>
      <c r="D1072" s="89">
        <v>4.6688462272562094E-3</v>
      </c>
      <c r="E1072" s="89">
        <v>6.9824095213057973E-3</v>
      </c>
      <c r="F1072" s="89">
        <v>9.2138541305613764E-3</v>
      </c>
      <c r="G1072" s="90">
        <v>1.1173671001185492E-2</v>
      </c>
      <c r="H1072" s="90">
        <v>1.2725899031904535E-2</v>
      </c>
      <c r="I1072" s="90">
        <v>1.3903335132509321E-2</v>
      </c>
      <c r="J1072" s="90">
        <v>1.4700670507459216E-2</v>
      </c>
    </row>
    <row r="1073" spans="3:10" x14ac:dyDescent="0.25">
      <c r="C1073" s="82">
        <v>1.7086839722876838E-2</v>
      </c>
      <c r="D1073" s="89">
        <v>1.8700949330303088E-2</v>
      </c>
      <c r="E1073" s="89">
        <v>1.9578789716446204E-2</v>
      </c>
      <c r="F1073" s="89">
        <v>2.0058065410023682E-2</v>
      </c>
      <c r="G1073" s="90">
        <v>2.0386689238502169E-2</v>
      </c>
      <c r="H1073" s="90">
        <v>2.0604352107091235E-2</v>
      </c>
      <c r="I1073" s="90">
        <v>2.0860033713299902E-2</v>
      </c>
      <c r="J1073" s="90">
        <v>2.1132772841139274E-2</v>
      </c>
    </row>
    <row r="1074" spans="3:10" x14ac:dyDescent="0.25">
      <c r="C1074" s="82">
        <v>6.3063185254088119E-3</v>
      </c>
      <c r="D1074" s="89">
        <v>1.0478548762217607E-2</v>
      </c>
      <c r="E1074" s="89">
        <v>1.4624592352635326E-2</v>
      </c>
      <c r="F1074" s="89">
        <v>1.8268000010033973E-2</v>
      </c>
      <c r="G1074" s="90">
        <v>2.129074879110307E-2</v>
      </c>
      <c r="H1074" s="90">
        <v>2.3638990121684959E-2</v>
      </c>
      <c r="I1074" s="90">
        <v>2.5493674892309526E-2</v>
      </c>
      <c r="J1074" s="90">
        <v>2.6887174308884064E-2</v>
      </c>
    </row>
    <row r="1075" spans="3:10" x14ac:dyDescent="0.25">
      <c r="C1075" s="82">
        <v>1.0332571567613894E-2</v>
      </c>
      <c r="D1075" s="89">
        <v>1.3365643125433133E-2</v>
      </c>
      <c r="E1075" s="89">
        <v>1.5604920447267846E-2</v>
      </c>
      <c r="F1075" s="89">
        <v>1.7158359111399353E-2</v>
      </c>
      <c r="G1075" s="90">
        <v>1.8251528235081707E-2</v>
      </c>
      <c r="H1075" s="90">
        <v>1.8983916635401527E-2</v>
      </c>
      <c r="I1075" s="90">
        <v>1.9553880338792944E-2</v>
      </c>
      <c r="J1075" s="90">
        <v>1.9992812676177557E-2</v>
      </c>
    </row>
    <row r="1076" spans="3:10" x14ac:dyDescent="0.25">
      <c r="C1076" s="82">
        <v>5.3845745475220568E-3</v>
      </c>
      <c r="D1076" s="89">
        <v>8.2974107533735665E-3</v>
      </c>
      <c r="E1076" s="89">
        <v>1.0961625491628461E-2</v>
      </c>
      <c r="F1076" s="89">
        <v>1.3081788585163689E-2</v>
      </c>
      <c r="G1076" s="90">
        <v>1.4597799126634208E-2</v>
      </c>
      <c r="H1076" s="90">
        <v>1.5489012512577342E-2</v>
      </c>
      <c r="I1076" s="90">
        <v>1.5905294429325739E-2</v>
      </c>
      <c r="J1076" s="90">
        <v>1.5913607147012454E-2</v>
      </c>
    </row>
    <row r="1077" spans="3:10" x14ac:dyDescent="0.25">
      <c r="C1077" s="82">
        <v>1.472665046529505E-3</v>
      </c>
      <c r="D1077" s="89">
        <v>3.2214273019514441E-3</v>
      </c>
      <c r="E1077" s="89">
        <v>5.4659964824195018E-3</v>
      </c>
      <c r="F1077" s="89">
        <v>7.814607433823265E-3</v>
      </c>
      <c r="G1077" s="90">
        <v>9.9668037157680783E-3</v>
      </c>
      <c r="H1077" s="90">
        <v>1.1722169501448327E-2</v>
      </c>
      <c r="I1077" s="90">
        <v>1.3087289450404098E-2</v>
      </c>
      <c r="J1077" s="90">
        <v>1.4066911207020263E-2</v>
      </c>
    </row>
    <row r="1078" spans="3:10" x14ac:dyDescent="0.25">
      <c r="C1078" s="82">
        <v>4.4000478159624311E-3</v>
      </c>
      <c r="D1078" s="89">
        <v>6.7341708913775397E-3</v>
      </c>
      <c r="E1078" s="89">
        <v>8.921004205871096E-3</v>
      </c>
      <c r="F1078" s="89">
        <v>1.0755725020116005E-2</v>
      </c>
      <c r="G1078" s="90">
        <v>1.219981955359729E-2</v>
      </c>
      <c r="H1078" s="90">
        <v>1.3227675412128581E-2</v>
      </c>
      <c r="I1078" s="90">
        <v>1.3945207658938702E-2</v>
      </c>
      <c r="J1078" s="90">
        <v>1.4381394249095439E-2</v>
      </c>
    </row>
    <row r="1079" spans="3:10" x14ac:dyDescent="0.25">
      <c r="C1079" s="82">
        <v>1.7424160234431609E-3</v>
      </c>
      <c r="D1079" s="89">
        <v>3.3109755146377008E-3</v>
      </c>
      <c r="E1079" s="89">
        <v>5.2309102582404655E-3</v>
      </c>
      <c r="F1079" s="89">
        <v>7.2795443771534367E-3</v>
      </c>
      <c r="G1079" s="90">
        <v>9.2891280349824412E-3</v>
      </c>
      <c r="H1079" s="90">
        <v>1.1114238660042675E-2</v>
      </c>
      <c r="I1079" s="90">
        <v>1.2751829387988807E-2</v>
      </c>
      <c r="J1079" s="90">
        <v>1.4175610866188609E-2</v>
      </c>
    </row>
    <row r="1080" spans="3:10" x14ac:dyDescent="0.25">
      <c r="C1080" s="82">
        <v>1.005821769309595E-2</v>
      </c>
      <c r="D1080" s="89">
        <v>1.5183392235034399E-2</v>
      </c>
      <c r="E1080" s="89">
        <v>1.9563325094283636E-2</v>
      </c>
      <c r="F1080" s="89">
        <v>2.2803644975566209E-2</v>
      </c>
      <c r="G1080" s="90">
        <v>2.4966604779914529E-2</v>
      </c>
      <c r="H1080" s="90">
        <v>2.613239386625045E-2</v>
      </c>
      <c r="I1080" s="90">
        <v>2.6596909406871861E-2</v>
      </c>
      <c r="J1080" s="90">
        <v>2.6454242022574886E-2</v>
      </c>
    </row>
    <row r="1081" spans="3:10" x14ac:dyDescent="0.25">
      <c r="C1081" s="82">
        <v>2.1937675891840181E-3</v>
      </c>
      <c r="D1081" s="89">
        <v>3.3171111204570876E-3</v>
      </c>
      <c r="E1081" s="89">
        <v>4.4217389699542087E-3</v>
      </c>
      <c r="F1081" s="89">
        <v>5.4056458096710018E-3</v>
      </c>
      <c r="G1081" s="90">
        <v>6.2315261891491237E-3</v>
      </c>
      <c r="H1081" s="90">
        <v>6.8707597419100964E-3</v>
      </c>
      <c r="I1081" s="90">
        <v>7.3728141052017675E-3</v>
      </c>
      <c r="J1081" s="90">
        <v>7.7569727641925434E-3</v>
      </c>
    </row>
    <row r="1082" spans="3:10" x14ac:dyDescent="0.25">
      <c r="C1082" s="82">
        <v>7.3220641466583015E-3</v>
      </c>
      <c r="D1082" s="89">
        <v>1.1421847918268889E-2</v>
      </c>
      <c r="E1082" s="89">
        <v>1.521847341560183E-2</v>
      </c>
      <c r="F1082" s="89">
        <v>1.8350208123094645E-2</v>
      </c>
      <c r="G1082" s="90">
        <v>2.0805016299706762E-2</v>
      </c>
      <c r="H1082" s="90">
        <v>2.260615089920907E-2</v>
      </c>
      <c r="I1082" s="90">
        <v>2.3980389586116767E-2</v>
      </c>
      <c r="J1082" s="90">
        <v>2.4990823228496568E-2</v>
      </c>
    </row>
    <row r="1083" spans="3:10" x14ac:dyDescent="0.25">
      <c r="C1083" s="82">
        <v>4.2827065781280487E-3</v>
      </c>
      <c r="D1083" s="89">
        <v>6.6619599414926532E-3</v>
      </c>
      <c r="E1083" s="89">
        <v>9.0359182988695805E-3</v>
      </c>
      <c r="F1083" s="89">
        <v>1.1216039366697338E-2</v>
      </c>
      <c r="G1083" s="90">
        <v>1.3155962753278787E-2</v>
      </c>
      <c r="H1083" s="90">
        <v>1.4808805342982137E-2</v>
      </c>
      <c r="I1083" s="90">
        <v>1.6268307946941622E-2</v>
      </c>
      <c r="J1083" s="90">
        <v>1.7545489067061302E-2</v>
      </c>
    </row>
    <row r="1084" spans="3:10" x14ac:dyDescent="0.25">
      <c r="C1084" s="82">
        <v>2.3508306257127584E-3</v>
      </c>
      <c r="D1084" s="89">
        <v>4.1210416510262075E-3</v>
      </c>
      <c r="E1084" s="89">
        <v>6.1583110197272091E-3</v>
      </c>
      <c r="F1084" s="89">
        <v>8.2276510254374376E-3</v>
      </c>
      <c r="G1084" s="90">
        <v>1.0151244631549617E-2</v>
      </c>
      <c r="H1084" s="90">
        <v>1.1759298082156049E-2</v>
      </c>
      <c r="I1084" s="90">
        <v>1.3026502804900452E-2</v>
      </c>
      <c r="J1084" s="90">
        <v>1.3904031819966656E-2</v>
      </c>
    </row>
    <row r="1085" spans="3:10" x14ac:dyDescent="0.25">
      <c r="C1085" s="82">
        <v>9.7969298572267091E-3</v>
      </c>
      <c r="D1085" s="89">
        <v>1.227858985180586E-2</v>
      </c>
      <c r="E1085" s="89">
        <v>1.3974041920780641E-2</v>
      </c>
      <c r="F1085" s="89">
        <v>1.4980376889021116E-2</v>
      </c>
      <c r="G1085" s="90">
        <v>1.5487367402360279E-2</v>
      </c>
      <c r="H1085" s="90">
        <v>1.5584434673914434E-2</v>
      </c>
      <c r="I1085" s="90">
        <v>1.545458081633495E-2</v>
      </c>
      <c r="J1085" s="90">
        <v>1.5149515350801798E-2</v>
      </c>
    </row>
    <row r="1086" spans="3:10" x14ac:dyDescent="0.25">
      <c r="C1086" s="82">
        <v>5.0264674945705813E-3</v>
      </c>
      <c r="D1086" s="89">
        <v>8.5741747024881635E-3</v>
      </c>
      <c r="E1086" s="89">
        <v>1.2029503612408038E-2</v>
      </c>
      <c r="F1086" s="89">
        <v>1.4889904400593717E-2</v>
      </c>
      <c r="G1086" s="90">
        <v>1.7030310511563802E-2</v>
      </c>
      <c r="H1086" s="90">
        <v>1.8436117802071258E-2</v>
      </c>
      <c r="I1086" s="90">
        <v>1.9302723537339365E-2</v>
      </c>
      <c r="J1086" s="90">
        <v>1.9712679248480594E-2</v>
      </c>
    </row>
    <row r="1087" spans="3:10" x14ac:dyDescent="0.25">
      <c r="C1087" s="82">
        <v>6.531753271542106E-3</v>
      </c>
      <c r="D1087" s="89">
        <v>9.597265996316386E-3</v>
      </c>
      <c r="E1087" s="89">
        <v>1.2358839109695239E-2</v>
      </c>
      <c r="F1087" s="89">
        <v>1.4630015413626185E-2</v>
      </c>
      <c r="G1087" s="90">
        <v>1.6439138278144281E-2</v>
      </c>
      <c r="H1087" s="90">
        <v>1.7809690474975753E-2</v>
      </c>
      <c r="I1087" s="90">
        <v>1.8919830473510407E-2</v>
      </c>
      <c r="J1087" s="90">
        <v>1.982357778523693E-2</v>
      </c>
    </row>
    <row r="1088" spans="3:10" x14ac:dyDescent="0.25">
      <c r="C1088" s="82">
        <v>1.7416302671308306E-2</v>
      </c>
      <c r="D1088" s="89">
        <v>2.1161504798806501E-2</v>
      </c>
      <c r="E1088" s="89">
        <v>2.3408978497679374E-2</v>
      </c>
      <c r="F1088" s="89">
        <v>2.4566674781449027E-2</v>
      </c>
      <c r="G1088" s="90">
        <v>2.5077270788452875E-2</v>
      </c>
      <c r="H1088" s="90">
        <v>2.5116664498945378E-2</v>
      </c>
      <c r="I1088" s="90">
        <v>2.4951552213439056E-2</v>
      </c>
      <c r="J1088" s="90">
        <v>2.4609412324254433E-2</v>
      </c>
    </row>
    <row r="1089" spans="3:10" x14ac:dyDescent="0.25">
      <c r="C1089" s="82">
        <v>5.9733943571049636E-2</v>
      </c>
      <c r="D1089" s="89">
        <v>5.8419866746690474E-2</v>
      </c>
      <c r="E1089" s="89">
        <v>5.5764067744698095E-2</v>
      </c>
      <c r="F1089" s="89">
        <v>5.3058888127233785E-2</v>
      </c>
      <c r="G1089" s="90">
        <v>5.0879139395720883E-2</v>
      </c>
      <c r="H1089" s="90">
        <v>4.9120015550654185E-2</v>
      </c>
      <c r="I1089" s="90">
        <v>4.7936861259703645E-2</v>
      </c>
      <c r="J1089" s="90">
        <v>4.7102784453286112E-2</v>
      </c>
    </row>
    <row r="1090" spans="3:10" x14ac:dyDescent="0.25">
      <c r="C1090" s="82">
        <v>1.9802552634610719E-2</v>
      </c>
      <c r="D1090" s="89">
        <v>2.5768342804647501E-2</v>
      </c>
      <c r="E1090" s="89">
        <v>3.0557829585803137E-2</v>
      </c>
      <c r="F1090" s="89">
        <v>3.4262047881719049E-2</v>
      </c>
      <c r="G1090" s="90">
        <v>3.717536453412406E-2</v>
      </c>
      <c r="H1090" s="90">
        <v>3.9365386074655333E-2</v>
      </c>
      <c r="I1090" s="90">
        <v>4.1134156154311763E-2</v>
      </c>
      <c r="J1090" s="90">
        <v>4.2457558701212754E-2</v>
      </c>
    </row>
    <row r="1091" spans="3:10" x14ac:dyDescent="0.25">
      <c r="C1091" s="82">
        <v>1.5499098613448482E-2</v>
      </c>
      <c r="D1091" s="89">
        <v>2.0100639300809884E-2</v>
      </c>
      <c r="E1091" s="89">
        <v>2.3805358639033096E-2</v>
      </c>
      <c r="F1091" s="89">
        <v>2.664032681808793E-2</v>
      </c>
      <c r="G1091" s="90">
        <v>2.8767355856324544E-2</v>
      </c>
      <c r="H1091" s="90">
        <v>3.017345869591365E-2</v>
      </c>
      <c r="I1091" s="90">
        <v>3.1043104207258431E-2</v>
      </c>
      <c r="J1091" s="90">
        <v>3.1337494626112593E-2</v>
      </c>
    </row>
    <row r="1092" spans="3:10" x14ac:dyDescent="0.25">
      <c r="C1092" s="82">
        <v>5.3017468930197835E-3</v>
      </c>
      <c r="D1092" s="89">
        <v>7.4016115751730765E-3</v>
      </c>
      <c r="E1092" s="89">
        <v>9.3895470083626819E-3</v>
      </c>
      <c r="F1092" s="89">
        <v>1.1178571675870986E-2</v>
      </c>
      <c r="G1092" s="90">
        <v>1.2765860329101444E-2</v>
      </c>
      <c r="H1092" s="90">
        <v>1.4118490520631579E-2</v>
      </c>
      <c r="I1092" s="90">
        <v>1.5332938231926553E-2</v>
      </c>
      <c r="J1092" s="90">
        <v>1.6429608032822597E-2</v>
      </c>
    </row>
    <row r="1093" spans="3:10" x14ac:dyDescent="0.25">
      <c r="C1093" s="82">
        <v>1.9872856634316063E-2</v>
      </c>
      <c r="D1093" s="89">
        <v>2.5230742984038764E-2</v>
      </c>
      <c r="E1093" s="89">
        <v>2.9138147510026833E-2</v>
      </c>
      <c r="F1093" s="89">
        <v>3.1886181729047315E-2</v>
      </c>
      <c r="G1093" s="90">
        <v>3.3880207646960737E-2</v>
      </c>
      <c r="H1093" s="90">
        <v>3.5229746382909773E-2</v>
      </c>
      <c r="I1093" s="90">
        <v>3.6201848294555493E-2</v>
      </c>
      <c r="J1093" s="90">
        <v>3.6749661269980825E-2</v>
      </c>
    </row>
    <row r="1094" spans="3:10" x14ac:dyDescent="0.25">
      <c r="C1094" s="82">
        <v>2.6547683557102205E-3</v>
      </c>
      <c r="D1094" s="89">
        <v>5.0097090627350595E-3</v>
      </c>
      <c r="E1094" s="89">
        <v>7.760740876670431E-3</v>
      </c>
      <c r="F1094" s="89">
        <v>1.0569897694062575E-2</v>
      </c>
      <c r="G1094" s="90">
        <v>1.3261496111666599E-2</v>
      </c>
      <c r="H1094" s="90">
        <v>1.5723814315879256E-2</v>
      </c>
      <c r="I1094" s="90">
        <v>1.8034139868017076E-2</v>
      </c>
      <c r="J1094" s="90">
        <v>2.02012656991486E-2</v>
      </c>
    </row>
    <row r="1095" spans="3:10" x14ac:dyDescent="0.25">
      <c r="C1095" s="82">
        <v>5.316727112281862E-3</v>
      </c>
      <c r="D1095" s="89">
        <v>7.6436784919117519E-3</v>
      </c>
      <c r="E1095" s="89">
        <v>9.6142842671423576E-3</v>
      </c>
      <c r="F1095" s="89">
        <v>1.1151788206517041E-2</v>
      </c>
      <c r="G1095" s="90">
        <v>1.2339948391039234E-2</v>
      </c>
      <c r="H1095" s="90">
        <v>1.3230573165094657E-2</v>
      </c>
      <c r="I1095" s="90">
        <v>1.3965917968734564E-2</v>
      </c>
      <c r="J1095" s="90">
        <v>1.4581195415134359E-2</v>
      </c>
    </row>
    <row r="1096" spans="3:10" x14ac:dyDescent="0.25">
      <c r="C1096" s="82">
        <v>2.247138476056959E-2</v>
      </c>
      <c r="D1096" s="89">
        <v>2.6117125325033515E-2</v>
      </c>
      <c r="E1096" s="89">
        <v>2.8259581727054051E-2</v>
      </c>
      <c r="F1096" s="89">
        <v>2.9380067570490359E-2</v>
      </c>
      <c r="G1096" s="90">
        <v>2.9912218413766654E-2</v>
      </c>
      <c r="H1096" s="90">
        <v>2.9980349322107837E-2</v>
      </c>
      <c r="I1096" s="90">
        <v>2.9847103137804618E-2</v>
      </c>
      <c r="J1096" s="90">
        <v>2.9512907345861594E-2</v>
      </c>
    </row>
    <row r="1097" spans="3:10" x14ac:dyDescent="0.25">
      <c r="C1097" s="82">
        <v>1.0197698341391224E-2</v>
      </c>
      <c r="D1097" s="89">
        <v>1.3747059457986075E-2</v>
      </c>
      <c r="E1097" s="89">
        <v>1.7064250841867475E-2</v>
      </c>
      <c r="F1097" s="89">
        <v>2.0067200764353754E-2</v>
      </c>
      <c r="G1097" s="90">
        <v>2.279276292712993E-2</v>
      </c>
      <c r="H1097" s="90">
        <v>2.5194685185498864E-2</v>
      </c>
      <c r="I1097" s="90">
        <v>2.743147733724682E-2</v>
      </c>
      <c r="J1097" s="90">
        <v>2.9501354105546048E-2</v>
      </c>
    </row>
    <row r="1098" spans="3:10" x14ac:dyDescent="0.25">
      <c r="C1098" s="82">
        <v>1.4441702424937848E-2</v>
      </c>
      <c r="D1098" s="89">
        <v>1.8699615733123089E-2</v>
      </c>
      <c r="E1098" s="89">
        <v>2.1804639825318262E-2</v>
      </c>
      <c r="F1098" s="89">
        <v>2.3878767038036486E-2</v>
      </c>
      <c r="G1098" s="90">
        <v>2.5209865010871173E-2</v>
      </c>
      <c r="H1098" s="90">
        <v>2.591521682988053E-2</v>
      </c>
      <c r="I1098" s="90">
        <v>2.6254438348885308E-2</v>
      </c>
      <c r="J1098" s="90">
        <v>2.626665101595712E-2</v>
      </c>
    </row>
    <row r="1099" spans="3:10" x14ac:dyDescent="0.25">
      <c r="C1099" s="82">
        <v>2.2260255018765614E-2</v>
      </c>
      <c r="D1099" s="89">
        <v>3.0683662129516058E-2</v>
      </c>
      <c r="E1099" s="89">
        <v>3.7040601956459737E-2</v>
      </c>
      <c r="F1099" s="89">
        <v>4.1354584085117697E-2</v>
      </c>
      <c r="G1099" s="90">
        <v>4.4170294615708171E-2</v>
      </c>
      <c r="H1099" s="90">
        <v>4.5768019638676882E-2</v>
      </c>
      <c r="I1099" s="90">
        <v>4.6629365802751836E-2</v>
      </c>
      <c r="J1099" s="90">
        <v>4.6792377058661884E-2</v>
      </c>
    </row>
    <row r="1100" spans="3:10" x14ac:dyDescent="0.25">
      <c r="C1100" s="82">
        <v>1.1612242465873822E-2</v>
      </c>
      <c r="D1100" s="89">
        <v>1.6094681515343569E-2</v>
      </c>
      <c r="E1100" s="89">
        <v>1.9987826635035847E-2</v>
      </c>
      <c r="F1100" s="89">
        <v>2.3200679909073034E-2</v>
      </c>
      <c r="G1100" s="90">
        <v>2.5861794252888988E-2</v>
      </c>
      <c r="H1100" s="90">
        <v>2.7994406401539006E-2</v>
      </c>
      <c r="I1100" s="90">
        <v>2.9808128188661104E-2</v>
      </c>
      <c r="J1100" s="90">
        <v>3.1289262058603405E-2</v>
      </c>
    </row>
    <row r="1101" spans="3:10" x14ac:dyDescent="0.25">
      <c r="C1101" s="82">
        <v>5.3447612226259784E-3</v>
      </c>
      <c r="D1101" s="89">
        <v>7.4384952207870413E-3</v>
      </c>
      <c r="E1101" s="89">
        <v>9.1494918702950071E-3</v>
      </c>
      <c r="F1101" s="89">
        <v>1.0394348497594224E-2</v>
      </c>
      <c r="G1101" s="90">
        <v>1.1227409053144373E-2</v>
      </c>
      <c r="H1101" s="90">
        <v>1.1686013855701409E-2</v>
      </c>
      <c r="I1101" s="90">
        <v>1.1907313679494271E-2</v>
      </c>
      <c r="J1101" s="90">
        <v>1.1947271855625477E-2</v>
      </c>
    </row>
    <row r="1102" spans="3:10" x14ac:dyDescent="0.25">
      <c r="C1102" s="82">
        <v>3.7860182054932196E-3</v>
      </c>
      <c r="D1102" s="89">
        <v>6.8941877068995645E-3</v>
      </c>
      <c r="E1102" s="89">
        <v>1.0348730274808088E-2</v>
      </c>
      <c r="F1102" s="89">
        <v>1.3642540056685052E-2</v>
      </c>
      <c r="G1102" s="90">
        <v>1.6480236462007858E-2</v>
      </c>
      <c r="H1102" s="90">
        <v>1.8657457793269657E-2</v>
      </c>
      <c r="I1102" s="90">
        <v>2.0224507863480665E-2</v>
      </c>
      <c r="J1102" s="90">
        <v>2.1180898751844313E-2</v>
      </c>
    </row>
    <row r="1103" spans="3:10" x14ac:dyDescent="0.25">
      <c r="C1103" s="82">
        <v>8.9706477207974686E-3</v>
      </c>
      <c r="D1103" s="89">
        <v>1.1205062689385105E-2</v>
      </c>
      <c r="E1103" s="89">
        <v>1.287487438724356E-2</v>
      </c>
      <c r="F1103" s="89">
        <v>1.4054668822157583E-2</v>
      </c>
      <c r="G1103" s="90">
        <v>1.4875533738715238E-2</v>
      </c>
      <c r="H1103" s="90">
        <v>1.5372569046337261E-2</v>
      </c>
      <c r="I1103" s="90">
        <v>1.5682501819757087E-2</v>
      </c>
      <c r="J1103" s="90">
        <v>1.5826483761371985E-2</v>
      </c>
    </row>
    <row r="1104" spans="3:10" x14ac:dyDescent="0.25">
      <c r="C1104" s="82">
        <v>3.1020786872199037E-3</v>
      </c>
      <c r="D1104" s="89">
        <v>5.926889309111014E-3</v>
      </c>
      <c r="E1104" s="89">
        <v>9.1118488537062173E-3</v>
      </c>
      <c r="F1104" s="89">
        <v>1.2167189096128017E-2</v>
      </c>
      <c r="G1104" s="90">
        <v>1.4855942793355484E-2</v>
      </c>
      <c r="H1104" s="90">
        <v>1.7060523809939481E-2</v>
      </c>
      <c r="I1104" s="90">
        <v>1.8893677597650645E-2</v>
      </c>
      <c r="J1104" s="90">
        <v>2.04010553566293E-2</v>
      </c>
    </row>
    <row r="1105" spans="3:10" x14ac:dyDescent="0.25">
      <c r="C1105" s="82">
        <v>4.81035754855104E-3</v>
      </c>
      <c r="D1105" s="89">
        <v>7.7739655369315139E-3</v>
      </c>
      <c r="E1105" s="89">
        <v>1.0741105476682618E-2</v>
      </c>
      <c r="F1105" s="89">
        <v>1.3391599409930567E-2</v>
      </c>
      <c r="G1105" s="90">
        <v>1.5626734524588695E-2</v>
      </c>
      <c r="H1105" s="90">
        <v>1.7391538435111202E-2</v>
      </c>
      <c r="I1105" s="90">
        <v>1.8819726120322715E-2</v>
      </c>
      <c r="J1105" s="90">
        <v>1.995243690212907E-2</v>
      </c>
    </row>
    <row r="1106" spans="3:10" x14ac:dyDescent="0.25">
      <c r="C1106" s="82">
        <v>4.9270821570463516E-2</v>
      </c>
      <c r="D1106" s="89">
        <v>4.4458938028338273E-2</v>
      </c>
      <c r="E1106" s="89">
        <v>4.0559665645755312E-2</v>
      </c>
      <c r="F1106" s="89">
        <v>3.7723688495346616E-2</v>
      </c>
      <c r="G1106" s="90">
        <v>3.5868292511444098E-2</v>
      </c>
      <c r="H1106" s="90">
        <v>3.4657805145732599E-2</v>
      </c>
      <c r="I1106" s="90">
        <v>3.4072507369645462E-2</v>
      </c>
      <c r="J1106" s="90">
        <v>3.3887748287106008E-2</v>
      </c>
    </row>
    <row r="1107" spans="3:10" x14ac:dyDescent="0.25">
      <c r="C1107" s="82">
        <v>2.5974736666208153E-3</v>
      </c>
      <c r="D1107" s="89">
        <v>4.9254369847095761E-3</v>
      </c>
      <c r="E1107" s="89">
        <v>7.591120567590314E-3</v>
      </c>
      <c r="F1107" s="89">
        <v>1.0178314852641866E-2</v>
      </c>
      <c r="G1107" s="90">
        <v>1.2430518259370617E-2</v>
      </c>
      <c r="H1107" s="90">
        <v>1.417672148443043E-2</v>
      </c>
      <c r="I1107" s="90">
        <v>1.5453606764312755E-2</v>
      </c>
      <c r="J1107" s="90">
        <v>1.6268018984978611E-2</v>
      </c>
    </row>
    <row r="1108" spans="3:10" x14ac:dyDescent="0.25">
      <c r="C1108" s="82">
        <v>1.0086199130076917E-2</v>
      </c>
      <c r="D1108" s="89">
        <v>1.2238156215299506E-2</v>
      </c>
      <c r="E1108" s="89">
        <v>1.3780871833324838E-2</v>
      </c>
      <c r="F1108" s="89">
        <v>1.4814681425201894E-2</v>
      </c>
      <c r="G1108" s="90">
        <v>1.5473067839990704E-2</v>
      </c>
      <c r="H1108" s="90">
        <v>1.5783331620245575E-2</v>
      </c>
      <c r="I1108" s="90">
        <v>1.5881686427760801E-2</v>
      </c>
      <c r="J1108" s="90">
        <v>1.5790742960255986E-2</v>
      </c>
    </row>
    <row r="1109" spans="3:10" x14ac:dyDescent="0.25">
      <c r="C1109" s="82">
        <v>4.6608766215917603E-3</v>
      </c>
      <c r="D1109" s="89">
        <v>7.0458498778335895E-3</v>
      </c>
      <c r="E1109" s="89">
        <v>9.1878478023989744E-3</v>
      </c>
      <c r="F1109" s="89">
        <v>1.0929242992675925E-2</v>
      </c>
      <c r="G1109" s="90">
        <v>1.2290671381296468E-2</v>
      </c>
      <c r="H1109" s="90">
        <v>1.3285849434055533E-2</v>
      </c>
      <c r="I1109" s="90">
        <v>1.4038601975604475E-2</v>
      </c>
      <c r="J1109" s="90">
        <v>1.4581557484413423E-2</v>
      </c>
    </row>
    <row r="1110" spans="3:10" x14ac:dyDescent="0.25">
      <c r="C1110" s="82">
        <v>1.0392447982645783E-2</v>
      </c>
      <c r="D1110" s="89">
        <v>1.2942595631849102E-2</v>
      </c>
      <c r="E1110" s="89">
        <v>1.4750741269688398E-2</v>
      </c>
      <c r="F1110" s="89">
        <v>1.5957548418576072E-2</v>
      </c>
      <c r="G1110" s="90">
        <v>1.6762562585948163E-2</v>
      </c>
      <c r="H1110" s="90">
        <v>1.7234998305448911E-2</v>
      </c>
      <c r="I1110" s="90">
        <v>1.7537880157334814E-2</v>
      </c>
      <c r="J1110" s="90">
        <v>1.7690105709549216E-2</v>
      </c>
    </row>
    <row r="1111" spans="3:10" x14ac:dyDescent="0.25">
      <c r="C1111" s="82">
        <v>5.9394493821665747E-3</v>
      </c>
      <c r="D1111" s="89">
        <v>9.8445030001103901E-3</v>
      </c>
      <c r="E1111" s="89">
        <v>1.3725016724242856E-2</v>
      </c>
      <c r="F1111" s="89">
        <v>1.7137986886598799E-2</v>
      </c>
      <c r="G1111" s="90">
        <v>1.9976666762410496E-2</v>
      </c>
      <c r="H1111" s="90">
        <v>2.2198450313175362E-2</v>
      </c>
      <c r="I1111" s="90">
        <v>2.3985234788487346E-2</v>
      </c>
      <c r="J1111" s="90">
        <v>2.5381202028553217E-2</v>
      </c>
    </row>
    <row r="1112" spans="3:10" x14ac:dyDescent="0.25">
      <c r="C1112" s="82">
        <v>1.1358624647883536E-2</v>
      </c>
      <c r="D1112" s="89">
        <v>2.0363046147090176E-2</v>
      </c>
      <c r="E1112" s="89">
        <v>2.9295669338738471E-2</v>
      </c>
      <c r="F1112" s="89">
        <v>3.664556923201176E-2</v>
      </c>
      <c r="G1112" s="90">
        <v>4.1977515680101496E-2</v>
      </c>
      <c r="H1112" s="90">
        <v>4.52146719290226E-2</v>
      </c>
      <c r="I1112" s="90">
        <v>4.681667755377613E-2</v>
      </c>
      <c r="J1112" s="90">
        <v>4.6968117975896874E-2</v>
      </c>
    </row>
    <row r="1113" spans="3:10" x14ac:dyDescent="0.25">
      <c r="C1113" s="82">
        <v>2.0893520011523521E-3</v>
      </c>
      <c r="D1113" s="89">
        <v>4.0388393746185035E-3</v>
      </c>
      <c r="E1113" s="89">
        <v>6.41997141077702E-3</v>
      </c>
      <c r="F1113" s="89">
        <v>8.9293974373577441E-3</v>
      </c>
      <c r="G1113" s="90">
        <v>1.1342757774857184E-2</v>
      </c>
      <c r="H1113" s="90">
        <v>1.3474742445096556E-2</v>
      </c>
      <c r="I1113" s="90">
        <v>1.5318453057174625E-2</v>
      </c>
      <c r="J1113" s="90">
        <v>1.6838214187525669E-2</v>
      </c>
    </row>
    <row r="1114" spans="3:10" x14ac:dyDescent="0.25">
      <c r="C1114" s="82">
        <v>7.8727255401122472E-3</v>
      </c>
      <c r="D1114" s="89">
        <v>1.0479735535776642E-2</v>
      </c>
      <c r="E1114" s="89">
        <v>1.2852671044359129E-2</v>
      </c>
      <c r="F1114" s="89">
        <v>1.4986517696295809E-2</v>
      </c>
      <c r="G1114" s="90">
        <v>1.6960458326017936E-2</v>
      </c>
      <c r="H1114" s="90">
        <v>1.87760555161391E-2</v>
      </c>
      <c r="I1114" s="90">
        <v>2.0572097128692093E-2</v>
      </c>
      <c r="J1114" s="90">
        <v>2.2357084526595655E-2</v>
      </c>
    </row>
    <row r="1115" spans="3:10" x14ac:dyDescent="0.25">
      <c r="C1115" s="82">
        <v>2.1544812538706191E-2</v>
      </c>
      <c r="D1115" s="89">
        <v>2.3786160150465172E-2</v>
      </c>
      <c r="E1115" s="89">
        <v>2.4955819356091268E-2</v>
      </c>
      <c r="F1115" s="89">
        <v>2.5606007881564714E-2</v>
      </c>
      <c r="G1115" s="90">
        <v>2.6110076686278811E-2</v>
      </c>
      <c r="H1115" s="90">
        <v>2.6521396863565003E-2</v>
      </c>
      <c r="I1115" s="90">
        <v>2.7004783111310909E-2</v>
      </c>
      <c r="J1115" s="90">
        <v>2.749682540009003E-2</v>
      </c>
    </row>
    <row r="1116" spans="3:10" x14ac:dyDescent="0.25">
      <c r="C1116" s="82">
        <v>1.4668889518388765E-2</v>
      </c>
      <c r="D1116" s="89">
        <v>2.0467225956203403E-2</v>
      </c>
      <c r="E1116" s="89">
        <v>2.5574047119562855E-2</v>
      </c>
      <c r="F1116" s="89">
        <v>2.9844617802070771E-2</v>
      </c>
      <c r="G1116" s="90">
        <v>3.3440071692281803E-2</v>
      </c>
      <c r="H1116" s="90">
        <v>3.6410870369875746E-2</v>
      </c>
      <c r="I1116" s="90">
        <v>3.9062715152426347E-2</v>
      </c>
      <c r="J1116" s="90">
        <v>4.1411821239990952E-2</v>
      </c>
    </row>
    <row r="1117" spans="3:10" x14ac:dyDescent="0.25">
      <c r="C1117" s="82">
        <v>4.4417971291595512E-2</v>
      </c>
      <c r="D1117" s="89">
        <v>4.1048736050369246E-2</v>
      </c>
      <c r="E1117" s="89">
        <v>3.91148173942844E-2</v>
      </c>
      <c r="F1117" s="89">
        <v>3.8251550331250217E-2</v>
      </c>
      <c r="G1117" s="90">
        <v>3.8183698859957954E-2</v>
      </c>
      <c r="H1117" s="90">
        <v>3.8498769927993427E-2</v>
      </c>
      <c r="I1117" s="90">
        <v>3.9167144229766131E-2</v>
      </c>
      <c r="J1117" s="90">
        <v>3.9951030723422147E-2</v>
      </c>
    </row>
    <row r="1118" spans="3:10" x14ac:dyDescent="0.25">
      <c r="C1118" s="82">
        <v>9.4628852423037254E-4</v>
      </c>
      <c r="D1118" s="89">
        <v>2.240301146048701E-3</v>
      </c>
      <c r="E1118" s="89">
        <v>4.067474268854644E-3</v>
      </c>
      <c r="F1118" s="89">
        <v>6.163908924075554E-3</v>
      </c>
      <c r="G1118" s="90">
        <v>8.2655676594636292E-3</v>
      </c>
      <c r="H1118" s="90">
        <v>1.0150599187980858E-2</v>
      </c>
      <c r="I1118" s="90">
        <v>1.176674910254725E-2</v>
      </c>
      <c r="J1118" s="90">
        <v>1.3076575249366947E-2</v>
      </c>
    </row>
    <row r="1119" spans="3:10" x14ac:dyDescent="0.25">
      <c r="C1119" s="82">
        <v>3.8606195128713557E-3</v>
      </c>
      <c r="D1119" s="89">
        <v>6.7111535134123093E-3</v>
      </c>
      <c r="E1119" s="89">
        <v>9.6854216272551537E-3</v>
      </c>
      <c r="F1119" s="89">
        <v>1.2386465544943784E-2</v>
      </c>
      <c r="G1119" s="90">
        <v>1.4664065069417663E-2</v>
      </c>
      <c r="H1119" s="90">
        <v>1.6446329732344868E-2</v>
      </c>
      <c r="I1119" s="90">
        <v>1.785697171696592E-2</v>
      </c>
      <c r="J1119" s="90">
        <v>1.8938881225738412E-2</v>
      </c>
    </row>
    <row r="1120" spans="3:10" x14ac:dyDescent="0.25">
      <c r="C1120" s="82">
        <v>1.8687562179706515E-2</v>
      </c>
      <c r="D1120" s="89">
        <v>1.9796118019095858E-2</v>
      </c>
      <c r="E1120" s="89">
        <v>2.0574705110011426E-2</v>
      </c>
      <c r="F1120" s="89">
        <v>2.1265556373783065E-2</v>
      </c>
      <c r="G1120" s="90">
        <v>2.2004502721886129E-2</v>
      </c>
      <c r="H1120" s="90">
        <v>2.2731174223971293E-2</v>
      </c>
      <c r="I1120" s="90">
        <v>2.3533689653863467E-2</v>
      </c>
      <c r="J1120" s="90">
        <v>2.4338116263094074E-2</v>
      </c>
    </row>
    <row r="1121" spans="3:10" x14ac:dyDescent="0.25">
      <c r="C1121" s="82">
        <v>1.8216845616969856E-2</v>
      </c>
      <c r="D1121" s="89">
        <v>2.5315705289632329E-2</v>
      </c>
      <c r="E1121" s="89">
        <v>3.1286902290116443E-2</v>
      </c>
      <c r="F1121" s="89">
        <v>3.6079506059564351E-2</v>
      </c>
      <c r="G1121" s="90">
        <v>4.0018151313945989E-2</v>
      </c>
      <c r="H1121" s="90">
        <v>4.322544420098625E-2</v>
      </c>
      <c r="I1121" s="90">
        <v>4.6057521302173512E-2</v>
      </c>
      <c r="J1121" s="90">
        <v>4.8479468544924111E-2</v>
      </c>
    </row>
    <row r="1122" spans="3:10" x14ac:dyDescent="0.25">
      <c r="C1122" s="82">
        <v>2.426484098826736E-2</v>
      </c>
      <c r="D1122" s="89">
        <v>2.0817991609456517E-2</v>
      </c>
      <c r="E1122" s="89">
        <v>1.8946177853169176E-2</v>
      </c>
      <c r="F1122" s="89">
        <v>1.8086445323508202E-2</v>
      </c>
      <c r="G1122" s="90">
        <v>1.7943568199606262E-2</v>
      </c>
      <c r="H1122" s="90">
        <v>1.826929076774041E-2</v>
      </c>
      <c r="I1122" s="90">
        <v>1.9052568489321964E-2</v>
      </c>
      <c r="J1122" s="90">
        <v>2.0212850321219979E-2</v>
      </c>
    </row>
    <row r="1123" spans="3:10" x14ac:dyDescent="0.25">
      <c r="C1123" s="82">
        <v>3.492199990573952E-2</v>
      </c>
      <c r="D1123" s="89">
        <v>3.7306018259301917E-2</v>
      </c>
      <c r="E1123" s="89">
        <v>3.7458219480262331E-2</v>
      </c>
      <c r="F1123" s="89">
        <v>3.6614193505845355E-2</v>
      </c>
      <c r="G1123" s="90">
        <v>3.5556979343946596E-2</v>
      </c>
      <c r="H1123" s="90">
        <v>3.4476410556595213E-2</v>
      </c>
      <c r="I1123" s="90">
        <v>3.3634081968215081E-2</v>
      </c>
      <c r="J1123" s="90">
        <v>3.2955909431349087E-2</v>
      </c>
    </row>
    <row r="1124" spans="3:10" x14ac:dyDescent="0.25">
      <c r="C1124" s="82">
        <v>1.3586582412040749E-2</v>
      </c>
      <c r="D1124" s="89">
        <v>1.7208779782637459E-2</v>
      </c>
      <c r="E1124" s="89">
        <v>2.0303763020345849E-2</v>
      </c>
      <c r="F1124" s="89">
        <v>2.2919657468203417E-2</v>
      </c>
      <c r="G1124" s="90">
        <v>2.5180053203084602E-2</v>
      </c>
      <c r="H1124" s="90">
        <v>2.7061453826179808E-2</v>
      </c>
      <c r="I1124" s="90">
        <v>2.8728769463850543E-2</v>
      </c>
      <c r="J1124" s="90">
        <v>3.0153860666872066E-2</v>
      </c>
    </row>
    <row r="1125" spans="3:10" x14ac:dyDescent="0.25">
      <c r="C1125" s="82">
        <v>1.8430518171210206E-2</v>
      </c>
      <c r="D1125" s="89">
        <v>2.5813580747409831E-2</v>
      </c>
      <c r="E1125" s="89">
        <v>3.1203175762509618E-2</v>
      </c>
      <c r="F1125" s="89">
        <v>3.4659510239805999E-2</v>
      </c>
      <c r="G1125" s="90">
        <v>3.6793672536643E-2</v>
      </c>
      <c r="H1125" s="90">
        <v>3.7982426693092416E-2</v>
      </c>
      <c r="I1125" s="90">
        <v>3.8720444041943441E-2</v>
      </c>
      <c r="J1125" s="90">
        <v>3.9089022627095231E-2</v>
      </c>
    </row>
    <row r="1126" spans="3:10" x14ac:dyDescent="0.25">
      <c r="C1126" s="82">
        <v>3.0632070221321136E-2</v>
      </c>
      <c r="D1126" s="89">
        <v>3.0474706030663871E-2</v>
      </c>
      <c r="E1126" s="89">
        <v>2.9980387971334604E-2</v>
      </c>
      <c r="F1126" s="89">
        <v>2.9468203079858798E-2</v>
      </c>
      <c r="G1126" s="90">
        <v>2.9077442662076444E-2</v>
      </c>
      <c r="H1126" s="90">
        <v>2.8693451833784467E-2</v>
      </c>
      <c r="I1126" s="90">
        <v>2.8415960730146805E-2</v>
      </c>
      <c r="J1126" s="90">
        <v>2.8154996892419241E-2</v>
      </c>
    </row>
    <row r="1127" spans="3:10" x14ac:dyDescent="0.25">
      <c r="C1127" s="82">
        <v>6.7077434715081341E-3</v>
      </c>
      <c r="D1127" s="89">
        <v>1.0552936064515824E-2</v>
      </c>
      <c r="E1127" s="89">
        <v>1.4259401972210357E-2</v>
      </c>
      <c r="F1127" s="89">
        <v>1.7524644035564363E-2</v>
      </c>
      <c r="G1127" s="90">
        <v>2.034502785472752E-2</v>
      </c>
      <c r="H1127" s="90">
        <v>2.2727923370778742E-2</v>
      </c>
      <c r="I1127" s="90">
        <v>2.4867858543723288E-2</v>
      </c>
      <c r="J1127" s="90">
        <v>2.6786331055472307E-2</v>
      </c>
    </row>
    <row r="1128" spans="3:10" x14ac:dyDescent="0.25">
      <c r="C1128" s="82">
        <v>4.1205998969162397E-2</v>
      </c>
      <c r="D1128" s="89">
        <v>3.8618756134682054E-2</v>
      </c>
      <c r="E1128" s="89">
        <v>3.5723251256481701E-2</v>
      </c>
      <c r="F1128" s="89">
        <v>3.3175677091480095E-2</v>
      </c>
      <c r="G1128" s="90">
        <v>3.1192960216615516E-2</v>
      </c>
      <c r="H1128" s="90">
        <v>2.9621408189857427E-2</v>
      </c>
      <c r="I1128" s="90">
        <v>2.8508388731204252E-2</v>
      </c>
      <c r="J1128" s="90">
        <v>2.7697462370307305E-2</v>
      </c>
    </row>
    <row r="1129" spans="3:10" x14ac:dyDescent="0.25">
      <c r="C1129" s="82">
        <v>8.464801112897883E-3</v>
      </c>
      <c r="D1129" s="89">
        <v>1.254111363378064E-2</v>
      </c>
      <c r="E1129" s="89">
        <v>1.6099140707760348E-2</v>
      </c>
      <c r="F1129" s="89">
        <v>1.8836579935672303E-2</v>
      </c>
      <c r="G1129" s="90">
        <v>2.0762037154822999E-2</v>
      </c>
      <c r="H1129" s="90">
        <v>2.1891880620897294E-2</v>
      </c>
      <c r="I1129" s="90">
        <v>2.2442739715884018E-2</v>
      </c>
      <c r="J1129" s="90">
        <v>2.2485140328641701E-2</v>
      </c>
    </row>
    <row r="1130" spans="3:10" x14ac:dyDescent="0.25">
      <c r="C1130" s="82">
        <v>9.4206074572491475E-3</v>
      </c>
      <c r="D1130" s="89">
        <v>1.1255538950125188E-2</v>
      </c>
      <c r="E1130" s="89">
        <v>1.2735294776399701E-2</v>
      </c>
      <c r="F1130" s="89">
        <v>1.3951892104079034E-2</v>
      </c>
      <c r="G1130" s="90">
        <v>1.4998199286267361E-2</v>
      </c>
      <c r="H1130" s="90">
        <v>1.5857638112763178E-2</v>
      </c>
      <c r="I1130" s="90">
        <v>1.6619306089750124E-2</v>
      </c>
      <c r="J1130" s="90">
        <v>1.7259498904409611E-2</v>
      </c>
    </row>
    <row r="1131" spans="3:10" x14ac:dyDescent="0.25">
      <c r="C1131" s="82">
        <v>8.0219547376670112E-4</v>
      </c>
      <c r="D1131" s="89">
        <v>1.8323320137488403E-3</v>
      </c>
      <c r="E1131" s="89">
        <v>3.2251416100257555E-3</v>
      </c>
      <c r="F1131" s="89">
        <v>4.7608411179691805E-3</v>
      </c>
      <c r="G1131" s="90">
        <v>6.2463561373841663E-3</v>
      </c>
      <c r="H1131" s="90">
        <v>7.5346278939380385E-3</v>
      </c>
      <c r="I1131" s="90">
        <v>8.6077202142231749E-3</v>
      </c>
      <c r="J1131" s="90">
        <v>9.4542040584558139E-3</v>
      </c>
    </row>
    <row r="1132" spans="3:10" x14ac:dyDescent="0.25">
      <c r="C1132" s="82">
        <v>2.3114461865200171E-2</v>
      </c>
      <c r="D1132" s="89">
        <v>2.3712132871329374E-2</v>
      </c>
      <c r="E1132" s="89">
        <v>2.3518356809511167E-2</v>
      </c>
      <c r="F1132" s="89">
        <v>2.3004389745869637E-2</v>
      </c>
      <c r="G1132" s="90">
        <v>2.241661396988966E-2</v>
      </c>
      <c r="H1132" s="90">
        <v>2.1732803135962594E-2</v>
      </c>
      <c r="I1132" s="90">
        <v>2.1055318800936276E-2</v>
      </c>
      <c r="J1132" s="90">
        <v>2.0325897513561144E-2</v>
      </c>
    </row>
    <row r="1133" spans="3:10" x14ac:dyDescent="0.25">
      <c r="C1133" s="82">
        <v>7.0927368786057121E-3</v>
      </c>
      <c r="D1133" s="89">
        <v>9.2216602300932097E-3</v>
      </c>
      <c r="E1133" s="89">
        <v>1.0940810185971782E-2</v>
      </c>
      <c r="F1133" s="89">
        <v>1.2264268534752296E-2</v>
      </c>
      <c r="G1133" s="90">
        <v>1.3280716922071192E-2</v>
      </c>
      <c r="H1133" s="90">
        <v>1.4010196000672685E-2</v>
      </c>
      <c r="I1133" s="90">
        <v>1.4572744528525475E-2</v>
      </c>
      <c r="J1133" s="90">
        <v>1.4988661514494859E-2</v>
      </c>
    </row>
    <row r="1134" spans="3:10" x14ac:dyDescent="0.25">
      <c r="C1134" s="82">
        <v>5.0634125419171255E-3</v>
      </c>
      <c r="D1134" s="89">
        <v>9.0867173102104244E-3</v>
      </c>
      <c r="E1134" s="89">
        <v>1.3375321261058899E-2</v>
      </c>
      <c r="F1134" s="89">
        <v>1.7344436301038726E-2</v>
      </c>
      <c r="G1134" s="90">
        <v>2.077346283948411E-2</v>
      </c>
      <c r="H1134" s="90">
        <v>2.3555777544384631E-2</v>
      </c>
      <c r="I1134" s="90">
        <v>2.5851018695960536E-2</v>
      </c>
      <c r="J1134" s="90">
        <v>2.768768249358762E-2</v>
      </c>
    </row>
    <row r="1135" spans="3:10" x14ac:dyDescent="0.25">
      <c r="C1135" s="82">
        <v>2.0824283297378589E-2</v>
      </c>
      <c r="D1135" s="89">
        <v>2.3365876150336161E-2</v>
      </c>
      <c r="E1135" s="89">
        <v>2.4485405163105867E-2</v>
      </c>
      <c r="F1135" s="89">
        <v>2.4871577553961976E-2</v>
      </c>
      <c r="G1135" s="90">
        <v>2.5035307224431431E-2</v>
      </c>
      <c r="H1135" s="90">
        <v>2.5129942192137902E-2</v>
      </c>
      <c r="I1135" s="90">
        <v>2.5373083044791498E-2</v>
      </c>
      <c r="J1135" s="90">
        <v>2.5736973808758511E-2</v>
      </c>
    </row>
    <row r="1136" spans="3:10" x14ac:dyDescent="0.25">
      <c r="C1136" s="82">
        <v>4.5686908232973028E-2</v>
      </c>
      <c r="D1136" s="89">
        <v>4.5961207021900957E-2</v>
      </c>
      <c r="E1136" s="89">
        <v>4.4347441796587561E-2</v>
      </c>
      <c r="F1136" s="89">
        <v>4.2148637549482261E-2</v>
      </c>
      <c r="G1136" s="90">
        <v>3.9992025304752217E-2</v>
      </c>
      <c r="H1136" s="90">
        <v>3.7865277797200982E-2</v>
      </c>
      <c r="I1136" s="90">
        <v>3.5908293070925461E-2</v>
      </c>
      <c r="J1136" s="90">
        <v>3.3955422218285139E-2</v>
      </c>
    </row>
    <row r="1137" spans="3:10" x14ac:dyDescent="0.25">
      <c r="C1137" s="82">
        <v>4.9170971396337781E-3</v>
      </c>
      <c r="D1137" s="89">
        <v>7.1667030205572043E-3</v>
      </c>
      <c r="E1137" s="89">
        <v>9.1593831103573067E-3</v>
      </c>
      <c r="F1137" s="89">
        <v>1.0771072474422251E-2</v>
      </c>
      <c r="G1137" s="90">
        <v>1.2014699510681999E-2</v>
      </c>
      <c r="H1137" s="90">
        <v>1.2880189937396173E-2</v>
      </c>
      <c r="I1137" s="90">
        <v>1.3463907815080578E-2</v>
      </c>
      <c r="J1137" s="90">
        <v>1.3778527293237976E-2</v>
      </c>
    </row>
    <row r="1138" spans="3:10" x14ac:dyDescent="0.25">
      <c r="C1138" s="82">
        <v>2.45017549293194E-2</v>
      </c>
      <c r="D1138" s="89">
        <v>2.3010191254795077E-2</v>
      </c>
      <c r="E1138" s="89">
        <v>2.1892425771315966E-2</v>
      </c>
      <c r="F1138" s="89">
        <v>2.1098872602184505E-2</v>
      </c>
      <c r="G1138" s="90">
        <v>2.0555459984823617E-2</v>
      </c>
      <c r="H1138" s="90">
        <v>2.0083969311157801E-2</v>
      </c>
      <c r="I1138" s="90">
        <v>1.9704656018364852E-2</v>
      </c>
      <c r="J1138" s="90">
        <v>1.9331590223946659E-2</v>
      </c>
    </row>
    <row r="1139" spans="3:10" x14ac:dyDescent="0.25">
      <c r="C1139" s="82">
        <v>8.735962876081884E-3</v>
      </c>
      <c r="D1139" s="89">
        <v>1.092278712266579E-2</v>
      </c>
      <c r="E1139" s="89">
        <v>1.2500090435418651E-2</v>
      </c>
      <c r="F1139" s="89">
        <v>1.3581813389233392E-2</v>
      </c>
      <c r="G1139" s="90">
        <v>1.4342891108127259E-2</v>
      </c>
      <c r="H1139" s="90">
        <v>1.4854476909183885E-2</v>
      </c>
      <c r="I1139" s="90">
        <v>1.5270876000698971E-2</v>
      </c>
      <c r="J1139" s="90">
        <v>1.562179667941163E-2</v>
      </c>
    </row>
    <row r="1140" spans="3:10" x14ac:dyDescent="0.25">
      <c r="C1140" s="82">
        <v>4.2818466750957143E-3</v>
      </c>
      <c r="D1140" s="89">
        <v>7.4312120243348843E-3</v>
      </c>
      <c r="E1140" s="89">
        <v>1.0566117541771849E-2</v>
      </c>
      <c r="F1140" s="89">
        <v>1.3200662573770951E-2</v>
      </c>
      <c r="G1140" s="90">
        <v>1.5179730941066578E-2</v>
      </c>
      <c r="H1140" s="90">
        <v>1.6462798492504174E-2</v>
      </c>
      <c r="I1140" s="90">
        <v>1.7214369369805166E-2</v>
      </c>
      <c r="J1140" s="90">
        <v>1.7510365192267556E-2</v>
      </c>
    </row>
    <row r="1141" spans="3:10" x14ac:dyDescent="0.25">
      <c r="C1141" s="82">
        <v>2.9979505236115749E-2</v>
      </c>
      <c r="D1141" s="89">
        <v>3.5146186802754595E-2</v>
      </c>
      <c r="E1141" s="89">
        <v>3.8335024273203996E-2</v>
      </c>
      <c r="F1141" s="89">
        <v>4.0179846688582321E-2</v>
      </c>
      <c r="G1141" s="90">
        <v>4.1248637839116586E-2</v>
      </c>
      <c r="H1141" s="90">
        <v>4.1677454402341635E-2</v>
      </c>
      <c r="I1141" s="90">
        <v>4.1790368328724681E-2</v>
      </c>
      <c r="J1141" s="90">
        <v>4.1551048432318369E-2</v>
      </c>
    </row>
    <row r="1142" spans="3:10" x14ac:dyDescent="0.25">
      <c r="C1142" s="82">
        <v>2.5716306114171965E-2</v>
      </c>
      <c r="D1142" s="89">
        <v>2.7980164942396253E-2</v>
      </c>
      <c r="E1142" s="89">
        <v>2.8991947735479508E-2</v>
      </c>
      <c r="F1142" s="89">
        <v>2.932155857588432E-2</v>
      </c>
      <c r="G1142" s="90">
        <v>2.9343657627612759E-2</v>
      </c>
      <c r="H1142" s="90">
        <v>2.9093376122850709E-2</v>
      </c>
      <c r="I1142" s="90">
        <v>2.8751310551145073E-2</v>
      </c>
      <c r="J1142" s="90">
        <v>2.8263229053935978E-2</v>
      </c>
    </row>
    <row r="1143" spans="3:10" x14ac:dyDescent="0.25">
      <c r="C1143" s="82">
        <v>3.9387531990958029E-3</v>
      </c>
      <c r="D1143" s="89">
        <v>6.3757387309046091E-3</v>
      </c>
      <c r="E1143" s="89">
        <v>8.9040793321290262E-3</v>
      </c>
      <c r="F1143" s="89">
        <v>1.1285227900583228E-2</v>
      </c>
      <c r="G1143" s="90">
        <v>1.3418294751775561E-2</v>
      </c>
      <c r="H1143" s="90">
        <v>1.5208217505429833E-2</v>
      </c>
      <c r="I1143" s="90">
        <v>1.6714568755365932E-2</v>
      </c>
      <c r="J1143" s="90">
        <v>1.7925133240296945E-2</v>
      </c>
    </row>
    <row r="1144" spans="3:10" x14ac:dyDescent="0.25">
      <c r="C1144" s="82">
        <v>1.2505454815815789E-2</v>
      </c>
      <c r="D1144" s="89">
        <v>1.6651325098947595E-2</v>
      </c>
      <c r="E1144" s="89">
        <v>1.9703014278162477E-2</v>
      </c>
      <c r="F1144" s="89">
        <v>2.1706030255737724E-2</v>
      </c>
      <c r="G1144" s="90">
        <v>2.2913368311246973E-2</v>
      </c>
      <c r="H1144" s="90">
        <v>2.3440331567409711E-2</v>
      </c>
      <c r="I1144" s="90">
        <v>2.3532692879576829E-2</v>
      </c>
      <c r="J1144" s="90">
        <v>2.3236071857704269E-2</v>
      </c>
    </row>
    <row r="1145" spans="3:10" x14ac:dyDescent="0.25">
      <c r="C1145" s="82">
        <v>7.764778431059393E-3</v>
      </c>
      <c r="D1145" s="89">
        <v>1.2662989252341933E-2</v>
      </c>
      <c r="E1145" s="89">
        <v>1.7614077209797276E-2</v>
      </c>
      <c r="F1145" s="89">
        <v>2.2111659662150708E-2</v>
      </c>
      <c r="G1145" s="90">
        <v>2.6016095106262297E-2</v>
      </c>
      <c r="H1145" s="90">
        <v>2.9242507681536831E-2</v>
      </c>
      <c r="I1145" s="90">
        <v>3.1995209062568884E-2</v>
      </c>
      <c r="J1145" s="90">
        <v>3.4298766468267662E-2</v>
      </c>
    </row>
    <row r="1146" spans="3:10" x14ac:dyDescent="0.25">
      <c r="C1146" s="82">
        <v>1.0026514337411142E-3</v>
      </c>
      <c r="D1146" s="89">
        <v>2.2179521084937015E-3</v>
      </c>
      <c r="E1146" s="89">
        <v>3.8252821950042499E-3</v>
      </c>
      <c r="F1146" s="89">
        <v>5.5801021169936613E-3</v>
      </c>
      <c r="G1146" s="90">
        <v>7.2756979041237275E-3</v>
      </c>
      <c r="H1146" s="90">
        <v>8.7481772434654659E-3</v>
      </c>
      <c r="I1146" s="90">
        <v>9.9676654635504174E-3</v>
      </c>
      <c r="J1146" s="90">
        <v>1.0898352487673679E-2</v>
      </c>
    </row>
    <row r="1147" spans="3:10" x14ac:dyDescent="0.25">
      <c r="C1147" s="82">
        <v>3.6208545412920679E-2</v>
      </c>
      <c r="D1147" s="89">
        <v>3.5825621260007635E-2</v>
      </c>
      <c r="E1147" s="89">
        <v>3.5146906898257918E-2</v>
      </c>
      <c r="F1147" s="89">
        <v>3.4457643500130627E-2</v>
      </c>
      <c r="G1147" s="90">
        <v>3.3847622844315729E-2</v>
      </c>
      <c r="H1147" s="90">
        <v>3.3125272182982266E-2</v>
      </c>
      <c r="I1147" s="90">
        <v>3.2361667371386189E-2</v>
      </c>
      <c r="J1147" s="90">
        <v>3.142231235030709E-2</v>
      </c>
    </row>
    <row r="1148" spans="3:10" x14ac:dyDescent="0.25">
      <c r="C1148" s="82">
        <v>4.9398562629317444E-3</v>
      </c>
      <c r="D1148" s="89">
        <v>7.7597683833084225E-3</v>
      </c>
      <c r="E1148" s="89">
        <v>1.0468994715306917E-2</v>
      </c>
      <c r="F1148" s="89">
        <v>1.281462318898771E-2</v>
      </c>
      <c r="G1148" s="90">
        <v>1.4759917930043377E-2</v>
      </c>
      <c r="H1148" s="90">
        <v>1.6290128499634515E-2</v>
      </c>
      <c r="I1148" s="90">
        <v>1.7546567014674941E-2</v>
      </c>
      <c r="J1148" s="90">
        <v>1.8567907625014059E-2</v>
      </c>
    </row>
    <row r="1149" spans="3:10" x14ac:dyDescent="0.25">
      <c r="C1149" s="82">
        <v>2.9407034013893968E-3</v>
      </c>
      <c r="D1149" s="89">
        <v>4.9937876603628273E-3</v>
      </c>
      <c r="E1149" s="89">
        <v>7.1729292630273627E-3</v>
      </c>
      <c r="F1149" s="89">
        <v>9.2075025868642388E-3</v>
      </c>
      <c r="G1149" s="90">
        <v>1.0970658757402637E-2</v>
      </c>
      <c r="H1149" s="90">
        <v>1.2384758398464984E-2</v>
      </c>
      <c r="I1149" s="90">
        <v>1.3530880125013215E-2</v>
      </c>
      <c r="J1149" s="90">
        <v>1.4446885868943399E-2</v>
      </c>
    </row>
    <row r="1150" spans="3:10" x14ac:dyDescent="0.25">
      <c r="C1150" s="82">
        <v>1.2762761744614286E-2</v>
      </c>
      <c r="D1150" s="89">
        <v>1.5313314161187976E-2</v>
      </c>
      <c r="E1150" s="89">
        <v>1.6862365468969704E-2</v>
      </c>
      <c r="F1150" s="89">
        <v>1.7642345312568607E-2</v>
      </c>
      <c r="G1150" s="90">
        <v>1.792582146455898E-2</v>
      </c>
      <c r="H1150" s="90">
        <v>1.782641792168432E-2</v>
      </c>
      <c r="I1150" s="90">
        <v>1.754621890062583E-2</v>
      </c>
      <c r="J1150" s="90">
        <v>1.7129313223832373E-2</v>
      </c>
    </row>
    <row r="1151" spans="3:10" x14ac:dyDescent="0.25">
      <c r="C1151" s="82">
        <v>1.2027479511264023E-2</v>
      </c>
      <c r="D1151" s="89">
        <v>1.487782421604667E-2</v>
      </c>
      <c r="E1151" s="89">
        <v>1.7096630414213762E-2</v>
      </c>
      <c r="F1151" s="89">
        <v>1.8776648540671056E-2</v>
      </c>
      <c r="G1151" s="90">
        <v>2.0072702750633706E-2</v>
      </c>
      <c r="H1151" s="90">
        <v>2.1014827489868312E-2</v>
      </c>
      <c r="I1151" s="90">
        <v>2.1776515348922401E-2</v>
      </c>
      <c r="J1151" s="90">
        <v>2.2376296010295647E-2</v>
      </c>
    </row>
    <row r="1152" spans="3:10" x14ac:dyDescent="0.25">
      <c r="C1152" s="82">
        <v>1.4008110167992522E-2</v>
      </c>
      <c r="D1152" s="89">
        <v>1.9576365294752904E-2</v>
      </c>
      <c r="E1152" s="89">
        <v>2.3841799231764535E-2</v>
      </c>
      <c r="F1152" s="89">
        <v>2.6735694343906172E-2</v>
      </c>
      <c r="G1152" s="90">
        <v>2.8595846546832018E-2</v>
      </c>
      <c r="H1152" s="90">
        <v>2.9644975129945555E-2</v>
      </c>
      <c r="I1152" s="90">
        <v>3.0263840595384086E-2</v>
      </c>
      <c r="J1152" s="90">
        <v>3.055164998105301E-2</v>
      </c>
    </row>
    <row r="1153" spans="3:10" x14ac:dyDescent="0.25">
      <c r="C1153" s="82">
        <v>1.0244183580335381E-2</v>
      </c>
      <c r="D1153" s="89">
        <v>1.5401508240564351E-2</v>
      </c>
      <c r="E1153" s="89">
        <v>2.0401595555889239E-2</v>
      </c>
      <c r="F1153" s="89">
        <v>2.4949630688301867E-2</v>
      </c>
      <c r="G1153" s="90">
        <v>2.9039767203428615E-2</v>
      </c>
      <c r="H1153" s="90">
        <v>3.2613789426266755E-2</v>
      </c>
      <c r="I1153" s="90">
        <v>3.5871339022778635E-2</v>
      </c>
      <c r="J1153" s="90">
        <v>3.878271812893206E-2</v>
      </c>
    </row>
    <row r="1154" spans="3:10" x14ac:dyDescent="0.25">
      <c r="C1154" s="82">
        <v>6.7416802182892989E-3</v>
      </c>
      <c r="D1154" s="89">
        <v>1.0440489238635635E-2</v>
      </c>
      <c r="E1154" s="89">
        <v>1.3824748984014713E-2</v>
      </c>
      <c r="F1154" s="89">
        <v>1.6564199298515842E-2</v>
      </c>
      <c r="G1154" s="90">
        <v>1.8635790323483999E-2</v>
      </c>
      <c r="H1154" s="90">
        <v>2.0046767825334155E-2</v>
      </c>
      <c r="I1154" s="90">
        <v>2.0994973897073256E-2</v>
      </c>
      <c r="J1154" s="90">
        <v>2.1548314820074688E-2</v>
      </c>
    </row>
    <row r="1155" spans="3:10" x14ac:dyDescent="0.25">
      <c r="C1155" s="82">
        <v>1.5538624366111168E-2</v>
      </c>
      <c r="D1155" s="89">
        <v>1.7986525302647216E-2</v>
      </c>
      <c r="E1155" s="89">
        <v>1.9375479976841452E-2</v>
      </c>
      <c r="F1155" s="89">
        <v>2.0008557430589338E-2</v>
      </c>
      <c r="G1155" s="90">
        <v>2.0164494427075168E-2</v>
      </c>
      <c r="H1155" s="90">
        <v>1.9929184431092647E-2</v>
      </c>
      <c r="I1155" s="90">
        <v>1.9496999893477484E-2</v>
      </c>
      <c r="J1155" s="90">
        <v>1.88982885791142E-2</v>
      </c>
    </row>
    <row r="1156" spans="3:10" x14ac:dyDescent="0.25">
      <c r="C1156" s="82">
        <v>1.1264733306354649E-2</v>
      </c>
      <c r="D1156" s="89">
        <v>1.4960485248066991E-2</v>
      </c>
      <c r="E1156" s="89">
        <v>1.8017782815464161E-2</v>
      </c>
      <c r="F1156" s="89">
        <v>2.0415550269969444E-2</v>
      </c>
      <c r="G1156" s="90">
        <v>2.2282756854956197E-2</v>
      </c>
      <c r="H1156" s="90">
        <v>2.3644847188255876E-2</v>
      </c>
      <c r="I1156" s="90">
        <v>2.4695766177170779E-2</v>
      </c>
      <c r="J1156" s="90">
        <v>2.5456866159489014E-2</v>
      </c>
    </row>
    <row r="1157" spans="3:10" x14ac:dyDescent="0.25">
      <c r="C1157" s="82">
        <v>6.3923669193226174E-2</v>
      </c>
      <c r="D1157" s="89">
        <v>6.0760044066969374E-2</v>
      </c>
      <c r="E1157" s="89">
        <v>5.5985000580178926E-2</v>
      </c>
      <c r="F1157" s="89">
        <v>5.1248230577371372E-2</v>
      </c>
      <c r="G1157" s="90">
        <v>4.7211167020264677E-2</v>
      </c>
      <c r="H1157" s="90">
        <v>4.3765221309159025E-2</v>
      </c>
      <c r="I1157" s="90">
        <v>4.1002786575314087E-2</v>
      </c>
      <c r="J1157" s="90">
        <v>3.8668844013538518E-2</v>
      </c>
    </row>
    <row r="1158" spans="3:10" x14ac:dyDescent="0.25">
      <c r="C1158" s="82">
        <v>3.4475028474059313E-3</v>
      </c>
      <c r="D1158" s="89">
        <v>6.4565072198295775E-3</v>
      </c>
      <c r="E1158" s="89">
        <v>9.8291343719839781E-3</v>
      </c>
      <c r="F1158" s="89">
        <v>1.3027306564264325E-2</v>
      </c>
      <c r="G1158" s="90">
        <v>1.5746670942722269E-2</v>
      </c>
      <c r="H1158" s="90">
        <v>1.7803299530101815E-2</v>
      </c>
      <c r="I1158" s="90">
        <v>1.9272111408571026E-2</v>
      </c>
      <c r="J1158" s="90">
        <v>2.0178812466664021E-2</v>
      </c>
    </row>
    <row r="1159" spans="3:10" x14ac:dyDescent="0.25">
      <c r="C1159" s="82">
        <v>1.058811064652351E-2</v>
      </c>
      <c r="D1159" s="89">
        <v>1.1171166046818524E-2</v>
      </c>
      <c r="E1159" s="89">
        <v>1.1384467380398488E-2</v>
      </c>
      <c r="F1159" s="89">
        <v>1.1389510968810281E-2</v>
      </c>
      <c r="G1159" s="90">
        <v>1.1301312753599765E-2</v>
      </c>
      <c r="H1159" s="90">
        <v>1.1135645403539136E-2</v>
      </c>
      <c r="I1159" s="90">
        <v>1.0984593656618894E-2</v>
      </c>
      <c r="J1159" s="90">
        <v>1.0859129028949175E-2</v>
      </c>
    </row>
    <row r="1160" spans="3:10" x14ac:dyDescent="0.25">
      <c r="C1160" s="82">
        <v>1.8306265404638457E-3</v>
      </c>
      <c r="D1160" s="89">
        <v>3.7687692424933409E-3</v>
      </c>
      <c r="E1160" s="89">
        <v>6.0425604534919287E-3</v>
      </c>
      <c r="F1160" s="89">
        <v>8.2134676171892046E-3</v>
      </c>
      <c r="G1160" s="90">
        <v>1.0018906343818789E-2</v>
      </c>
      <c r="H1160" s="90">
        <v>1.1320779556895609E-2</v>
      </c>
      <c r="I1160" s="90">
        <v>1.217705845598175E-2</v>
      </c>
      <c r="J1160" s="90">
        <v>1.2628833912256375E-2</v>
      </c>
    </row>
    <row r="1161" spans="3:10" x14ac:dyDescent="0.25">
      <c r="C1161" s="82">
        <v>9.1959475102806399E-4</v>
      </c>
      <c r="D1161" s="89">
        <v>1.8710887551188192E-3</v>
      </c>
      <c r="E1161" s="89">
        <v>3.0246154555128094E-3</v>
      </c>
      <c r="F1161" s="89">
        <v>4.1908989432348142E-3</v>
      </c>
      <c r="G1161" s="90">
        <v>5.2442363204284574E-3</v>
      </c>
      <c r="H1161" s="90">
        <v>6.1064903834106721E-3</v>
      </c>
      <c r="I1161" s="90">
        <v>6.7986317166708653E-3</v>
      </c>
      <c r="J1161" s="90">
        <v>7.3340837641085697E-3</v>
      </c>
    </row>
    <row r="1162" spans="3:10" x14ac:dyDescent="0.25">
      <c r="C1162" s="82">
        <v>3.4490204138965292E-3</v>
      </c>
      <c r="D1162" s="89">
        <v>6.4966591423729755E-3</v>
      </c>
      <c r="E1162" s="89">
        <v>9.7598474179929687E-3</v>
      </c>
      <c r="F1162" s="89">
        <v>1.2646508876661057E-2</v>
      </c>
      <c r="G1162" s="90">
        <v>1.4890772716442655E-2</v>
      </c>
      <c r="H1162" s="90">
        <v>1.6387704311971688E-2</v>
      </c>
      <c r="I1162" s="90">
        <v>1.7275320755121386E-2</v>
      </c>
      <c r="J1162" s="90">
        <v>1.7628452943021691E-2</v>
      </c>
    </row>
    <row r="1163" spans="3:10" x14ac:dyDescent="0.25">
      <c r="C1163" s="82">
        <v>4.8944199959051384E-3</v>
      </c>
      <c r="D1163" s="89">
        <v>8.299024814793202E-3</v>
      </c>
      <c r="E1163" s="89">
        <v>1.1866212164435102E-2</v>
      </c>
      <c r="F1163" s="89">
        <v>1.5119855696601011E-2</v>
      </c>
      <c r="G1163" s="90">
        <v>1.7818482743472811E-2</v>
      </c>
      <c r="H1163" s="90">
        <v>1.9795229232842954E-2</v>
      </c>
      <c r="I1163" s="90">
        <v>2.1135341488828514E-2</v>
      </c>
      <c r="J1163" s="90">
        <v>2.18548161955802E-2</v>
      </c>
    </row>
    <row r="1164" spans="3:10" x14ac:dyDescent="0.25">
      <c r="C1164" s="82">
        <v>2.0634777176684743E-2</v>
      </c>
      <c r="D1164" s="89">
        <v>2.1429948729236946E-2</v>
      </c>
      <c r="E1164" s="89">
        <v>2.1866612253430683E-2</v>
      </c>
      <c r="F1164" s="89">
        <v>2.2149567828154314E-2</v>
      </c>
      <c r="G1164" s="90">
        <v>2.2397196184643395E-2</v>
      </c>
      <c r="H1164" s="90">
        <v>2.2550138278229114E-2</v>
      </c>
      <c r="I1164" s="90">
        <v>2.2715813039944539E-2</v>
      </c>
      <c r="J1164" s="90">
        <v>2.2848510463133052E-2</v>
      </c>
    </row>
    <row r="1165" spans="3:10" x14ac:dyDescent="0.25">
      <c r="C1165" s="82">
        <v>7.0857354876910819E-2</v>
      </c>
      <c r="D1165" s="89">
        <v>6.423986666499909E-2</v>
      </c>
      <c r="E1165" s="89">
        <v>5.8861608579337386E-2</v>
      </c>
      <c r="F1165" s="89">
        <v>5.4980292736776522E-2</v>
      </c>
      <c r="G1165" s="90">
        <v>5.2478273258751047E-2</v>
      </c>
      <c r="H1165" s="90">
        <v>5.0867756352890321E-2</v>
      </c>
      <c r="I1165" s="90">
        <v>5.0131668495447736E-2</v>
      </c>
      <c r="J1165" s="90">
        <v>4.9962670693806784E-2</v>
      </c>
    </row>
    <row r="1166" spans="3:10" x14ac:dyDescent="0.25">
      <c r="C1166" s="82">
        <v>4.5257876470156312E-2</v>
      </c>
      <c r="D1166" s="89">
        <v>4.5210150187475866E-2</v>
      </c>
      <c r="E1166" s="89">
        <v>4.3960349435097183E-2</v>
      </c>
      <c r="F1166" s="89">
        <v>4.2395375741369104E-2</v>
      </c>
      <c r="G1166" s="90">
        <v>4.0911792891631403E-2</v>
      </c>
      <c r="H1166" s="90">
        <v>3.9399088111294091E-2</v>
      </c>
      <c r="I1166" s="90">
        <v>3.7976825056619389E-2</v>
      </c>
      <c r="J1166" s="90">
        <v>3.6479099435489638E-2</v>
      </c>
    </row>
    <row r="1167" spans="3:10" x14ac:dyDescent="0.25">
      <c r="C1167" s="82">
        <v>2.824867904347949E-2</v>
      </c>
      <c r="D1167" s="89">
        <v>3.4370682673768548E-2</v>
      </c>
      <c r="E1167" s="89">
        <v>3.7651034067678557E-2</v>
      </c>
      <c r="F1167" s="89">
        <v>3.8894675379605025E-2</v>
      </c>
      <c r="G1167" s="90">
        <v>3.8913046032524254E-2</v>
      </c>
      <c r="H1167" s="90">
        <v>3.8011627241205125E-2</v>
      </c>
      <c r="I1167" s="90">
        <v>3.6586886447866541E-2</v>
      </c>
      <c r="J1167" s="90">
        <v>3.4666898199314962E-2</v>
      </c>
    </row>
    <row r="1168" spans="3:10" x14ac:dyDescent="0.25">
      <c r="C1168" s="82">
        <v>1.1477575352237339E-2</v>
      </c>
      <c r="D1168" s="89">
        <v>1.9596138646325201E-2</v>
      </c>
      <c r="E1168" s="89">
        <v>2.7528498583625518E-2</v>
      </c>
      <c r="F1168" s="89">
        <v>3.4116201091831055E-2</v>
      </c>
      <c r="G1168" s="90">
        <v>3.9056802951923618E-2</v>
      </c>
      <c r="H1168" s="90">
        <v>4.2297153293586513E-2</v>
      </c>
      <c r="I1168" s="90">
        <v>4.4254621479285702E-2</v>
      </c>
      <c r="J1168" s="90">
        <v>4.506742910292489E-2</v>
      </c>
    </row>
    <row r="1169" spans="3:10" x14ac:dyDescent="0.25">
      <c r="C1169" s="82">
        <v>1.3634559782880922E-3</v>
      </c>
      <c r="D1169" s="89">
        <v>2.7287456017301998E-3</v>
      </c>
      <c r="E1169" s="89">
        <v>4.3962568508432286E-3</v>
      </c>
      <c r="F1169" s="89">
        <v>6.120768961128573E-3</v>
      </c>
      <c r="G1169" s="90">
        <v>7.7296743673680481E-3</v>
      </c>
      <c r="H1169" s="90">
        <v>9.0971980126719094E-3</v>
      </c>
      <c r="I1169" s="90">
        <v>1.0230107480489513E-2</v>
      </c>
      <c r="J1169" s="90">
        <v>1.1119444338083323E-2</v>
      </c>
    </row>
    <row r="1170" spans="3:10" x14ac:dyDescent="0.25">
      <c r="C1170" s="82">
        <v>4.6968878450994192E-2</v>
      </c>
      <c r="D1170" s="89">
        <v>4.6078591149530744E-2</v>
      </c>
      <c r="E1170" s="89">
        <v>4.3615040647911732E-2</v>
      </c>
      <c r="F1170" s="89">
        <v>4.0836928359739413E-2</v>
      </c>
      <c r="G1170" s="90">
        <v>3.8309095677454913E-2</v>
      </c>
      <c r="H1170" s="90">
        <v>3.5986941211962484E-2</v>
      </c>
      <c r="I1170" s="90">
        <v>3.3982073325728446E-2</v>
      </c>
      <c r="J1170" s="90">
        <v>3.2118833486222138E-2</v>
      </c>
    </row>
    <row r="1171" spans="3:10" x14ac:dyDescent="0.25">
      <c r="C1171" s="82">
        <v>1.5610177933298821E-2</v>
      </c>
      <c r="D1171" s="89">
        <v>2.2922188217096066E-2</v>
      </c>
      <c r="E1171" s="89">
        <v>2.8846659940678674E-2</v>
      </c>
      <c r="F1171" s="89">
        <v>3.3072348538955243E-2</v>
      </c>
      <c r="G1171" s="90">
        <v>3.5924447974025428E-2</v>
      </c>
      <c r="H1171" s="90">
        <v>3.7652422581079953E-2</v>
      </c>
      <c r="I1171" s="90">
        <v>3.8720804490270336E-2</v>
      </c>
      <c r="J1171" s="90">
        <v>3.9234519266230068E-2</v>
      </c>
    </row>
    <row r="1172" spans="3:10" x14ac:dyDescent="0.25">
      <c r="C1172" s="82">
        <v>1.7200089004430642E-3</v>
      </c>
      <c r="D1172" s="89">
        <v>3.6713582025092078E-3</v>
      </c>
      <c r="E1172" s="89">
        <v>6.108388360852892E-3</v>
      </c>
      <c r="F1172" s="89">
        <v>8.6181959401003764E-3</v>
      </c>
      <c r="G1172" s="90">
        <v>1.0919023868008373E-2</v>
      </c>
      <c r="H1172" s="90">
        <v>1.283429395139124E-2</v>
      </c>
      <c r="I1172" s="90">
        <v>1.4393065901297925E-2</v>
      </c>
      <c r="J1172" s="90">
        <v>1.5602160768392879E-2</v>
      </c>
    </row>
    <row r="1173" spans="3:10" x14ac:dyDescent="0.25">
      <c r="C1173" s="82">
        <v>6.3783456851482451E-3</v>
      </c>
      <c r="D1173" s="89">
        <v>8.5374987018224536E-3</v>
      </c>
      <c r="E1173" s="89">
        <v>1.0299394181072516E-2</v>
      </c>
      <c r="F1173" s="89">
        <v>1.1618020525384435E-2</v>
      </c>
      <c r="G1173" s="90">
        <v>1.2546683626090328E-2</v>
      </c>
      <c r="H1173" s="90">
        <v>1.3093703927681754E-2</v>
      </c>
      <c r="I1173" s="90">
        <v>1.3373055997168039E-2</v>
      </c>
      <c r="J1173" s="90">
        <v>1.341122500002037E-2</v>
      </c>
    </row>
    <row r="1174" spans="3:10" x14ac:dyDescent="0.25">
      <c r="C1174" s="82">
        <v>3.1863015047104751E-3</v>
      </c>
      <c r="D1174" s="89">
        <v>4.9581765106809792E-3</v>
      </c>
      <c r="E1174" s="89">
        <v>6.8173069106933024E-3</v>
      </c>
      <c r="F1174" s="89">
        <v>8.6374479315432101E-3</v>
      </c>
      <c r="G1174" s="90">
        <v>1.0370120302455269E-2</v>
      </c>
      <c r="H1174" s="90">
        <v>1.1954014099329656E-2</v>
      </c>
      <c r="I1174" s="90">
        <v>1.3440878956380247E-2</v>
      </c>
      <c r="J1174" s="90">
        <v>1.4823685699977891E-2</v>
      </c>
    </row>
    <row r="1175" spans="3:10" x14ac:dyDescent="0.25">
      <c r="C1175" s="82">
        <v>9.4478002224766044E-2</v>
      </c>
      <c r="D1175" s="89">
        <v>9.1544091124183241E-2</v>
      </c>
      <c r="E1175" s="89">
        <v>8.5579000552522405E-2</v>
      </c>
      <c r="F1175" s="89">
        <v>7.9086406355640085E-2</v>
      </c>
      <c r="G1175" s="90">
        <v>7.3092550800999884E-2</v>
      </c>
      <c r="H1175" s="90">
        <v>6.7465547011784019E-2</v>
      </c>
      <c r="I1175" s="90">
        <v>6.2404196800495901E-2</v>
      </c>
      <c r="J1175" s="90">
        <v>5.7589922372146607E-2</v>
      </c>
    </row>
    <row r="1176" spans="3:10" x14ac:dyDescent="0.25">
      <c r="C1176" s="82">
        <v>4.0579400286890567E-3</v>
      </c>
      <c r="D1176" s="89">
        <v>7.9688198873753436E-3</v>
      </c>
      <c r="E1176" s="89">
        <v>1.2446576241044604E-2</v>
      </c>
      <c r="F1176" s="89">
        <v>1.6724708465245489E-2</v>
      </c>
      <c r="G1176" s="90">
        <v>2.0374666821031936E-2</v>
      </c>
      <c r="H1176" s="90">
        <v>2.3151961415535934E-2</v>
      </c>
      <c r="I1176" s="90">
        <v>2.514876908769563E-2</v>
      </c>
      <c r="J1176" s="90">
        <v>2.638273502127746E-2</v>
      </c>
    </row>
    <row r="1177" spans="3:10" x14ac:dyDescent="0.25">
      <c r="C1177" s="82">
        <v>6.2824035966217474E-3</v>
      </c>
      <c r="D1177" s="89">
        <v>9.67529143470474E-3</v>
      </c>
      <c r="E1177" s="89">
        <v>1.2885259097228666E-2</v>
      </c>
      <c r="F1177" s="89">
        <v>1.5625551712780135E-2</v>
      </c>
      <c r="G1177" s="90">
        <v>1.7850978331002656E-2</v>
      </c>
      <c r="H1177" s="90">
        <v>1.9528980369921727E-2</v>
      </c>
      <c r="I1177" s="90">
        <v>2.0811230632521695E-2</v>
      </c>
      <c r="J1177" s="90">
        <v>2.1727771880942316E-2</v>
      </c>
    </row>
    <row r="1178" spans="3:10" x14ac:dyDescent="0.25">
      <c r="C1178" s="82">
        <v>3.1068841264510132E-2</v>
      </c>
      <c r="D1178" s="89">
        <v>3.3615698921336375E-2</v>
      </c>
      <c r="E1178" s="89">
        <v>3.4845329732258783E-2</v>
      </c>
      <c r="F1178" s="89">
        <v>3.5431321658091937E-2</v>
      </c>
      <c r="G1178" s="90">
        <v>3.5834318226254554E-2</v>
      </c>
      <c r="H1178" s="90">
        <v>3.6117182992522041E-2</v>
      </c>
      <c r="I1178" s="90">
        <v>3.6520872545522345E-2</v>
      </c>
      <c r="J1178" s="90">
        <v>3.6983482265762757E-2</v>
      </c>
    </row>
    <row r="1179" spans="3:10" x14ac:dyDescent="0.25">
      <c r="C1179" s="82">
        <v>2.2367077037407899E-2</v>
      </c>
      <c r="D1179" s="89">
        <v>2.6025594693066572E-2</v>
      </c>
      <c r="E1179" s="89">
        <v>2.8418207567350008E-2</v>
      </c>
      <c r="F1179" s="89">
        <v>3.0149781101297169E-2</v>
      </c>
      <c r="G1179" s="90">
        <v>3.1727700771380513E-2</v>
      </c>
      <c r="H1179" s="90">
        <v>3.3301001305646422E-2</v>
      </c>
      <c r="I1179" s="90">
        <v>3.5143625447956281E-2</v>
      </c>
      <c r="J1179" s="90">
        <v>3.7219021627650506E-2</v>
      </c>
    </row>
    <row r="1180" spans="3:10" x14ac:dyDescent="0.25">
      <c r="C1180" s="82">
        <v>1.3647520078770323E-2</v>
      </c>
      <c r="D1180" s="89">
        <v>1.6378307945292932E-2</v>
      </c>
      <c r="E1180" s="89">
        <v>1.8291900929157452E-2</v>
      </c>
      <c r="F1180" s="89">
        <v>1.9648077406151255E-2</v>
      </c>
      <c r="G1180" s="90">
        <v>2.0716028495816149E-2</v>
      </c>
      <c r="H1180" s="90">
        <v>2.1575159624073897E-2</v>
      </c>
      <c r="I1180" s="90">
        <v>2.2406813753488394E-2</v>
      </c>
      <c r="J1180" s="90">
        <v>2.320103095595439E-2</v>
      </c>
    </row>
    <row r="1181" spans="3:10" x14ac:dyDescent="0.25">
      <c r="C1181" s="82">
        <v>1.3119862454924256E-2</v>
      </c>
      <c r="D1181" s="89">
        <v>1.7480522248652212E-2</v>
      </c>
      <c r="E1181" s="89">
        <v>2.1086743606222376E-2</v>
      </c>
      <c r="F1181" s="89">
        <v>2.3866642318051239E-2</v>
      </c>
      <c r="G1181" s="90">
        <v>2.5931370098820104E-2</v>
      </c>
      <c r="H1181" s="90">
        <v>2.7284833956916329E-2</v>
      </c>
      <c r="I1181" s="90">
        <v>2.8140192470291262E-2</v>
      </c>
      <c r="J1181" s="90">
        <v>2.8523566962752586E-2</v>
      </c>
    </row>
    <row r="1182" spans="3:10" x14ac:dyDescent="0.25">
      <c r="C1182" s="82">
        <v>4.7257286318502997E-3</v>
      </c>
      <c r="D1182" s="89">
        <v>7.5687482256180756E-3</v>
      </c>
      <c r="E1182" s="89">
        <v>1.0445126397774363E-2</v>
      </c>
      <c r="F1182" s="89">
        <v>1.3072586645823369E-2</v>
      </c>
      <c r="G1182" s="90">
        <v>1.5366908687284051E-2</v>
      </c>
      <c r="H1182" s="90">
        <v>1.727564393306464E-2</v>
      </c>
      <c r="I1182" s="90">
        <v>1.8926304975391637E-2</v>
      </c>
      <c r="J1182" s="90">
        <v>2.0349745694930178E-2</v>
      </c>
    </row>
    <row r="1183" spans="3:10" x14ac:dyDescent="0.25">
      <c r="C1183" s="82">
        <v>8.8052132027327621E-3</v>
      </c>
      <c r="D1183" s="89">
        <v>1.3671318009827198E-2</v>
      </c>
      <c r="E1183" s="89">
        <v>1.8237952290362031E-2</v>
      </c>
      <c r="F1183" s="89">
        <v>2.2110776673237197E-2</v>
      </c>
      <c r="G1183" s="90">
        <v>2.5290104829961479E-2</v>
      </c>
      <c r="H1183" s="90">
        <v>2.78012263246196E-2</v>
      </c>
      <c r="I1183" s="90">
        <v>2.9906320788181683E-2</v>
      </c>
      <c r="J1183" s="90">
        <v>3.1657815065928768E-2</v>
      </c>
    </row>
    <row r="1184" spans="3:10" x14ac:dyDescent="0.25">
      <c r="C1184" s="82">
        <v>2.5575625391846244E-2</v>
      </c>
      <c r="D1184" s="89">
        <v>2.6559601118646244E-2</v>
      </c>
      <c r="E1184" s="89">
        <v>2.6738172558311953E-2</v>
      </c>
      <c r="F1184" s="89">
        <v>2.6665004365831871E-2</v>
      </c>
      <c r="G1184" s="90">
        <v>2.6650530030460924E-2</v>
      </c>
      <c r="H1184" s="90">
        <v>2.6689514758791544E-2</v>
      </c>
      <c r="I1184" s="90">
        <v>2.6915663061308114E-2</v>
      </c>
      <c r="J1184" s="90">
        <v>2.7251420663451726E-2</v>
      </c>
    </row>
    <row r="1185" spans="3:10" x14ac:dyDescent="0.25">
      <c r="C1185" s="82">
        <v>7.4093774164835872E-3</v>
      </c>
      <c r="D1185" s="89">
        <v>1.0239692864226399E-2</v>
      </c>
      <c r="E1185" s="89">
        <v>1.2611583174953679E-2</v>
      </c>
      <c r="F1185" s="89">
        <v>1.4450052169448117E-2</v>
      </c>
      <c r="G1185" s="90">
        <v>1.5814451340216799E-2</v>
      </c>
      <c r="H1185" s="90">
        <v>1.6700775365955708E-2</v>
      </c>
      <c r="I1185" s="90">
        <v>1.7231713572037965E-2</v>
      </c>
      <c r="J1185" s="90">
        <v>1.7420109444171432E-2</v>
      </c>
    </row>
    <row r="1186" spans="3:10" x14ac:dyDescent="0.25">
      <c r="C1186" s="82">
        <v>1.5784284654036484E-2</v>
      </c>
      <c r="D1186" s="89">
        <v>1.6773530626461149E-2</v>
      </c>
      <c r="E1186" s="89">
        <v>1.7375302612189288E-2</v>
      </c>
      <c r="F1186" s="89">
        <v>1.7759092588527342E-2</v>
      </c>
      <c r="G1186" s="90">
        <v>1.8028491219034361E-2</v>
      </c>
      <c r="H1186" s="90">
        <v>1.8143154986489354E-2</v>
      </c>
      <c r="I1186" s="90">
        <v>1.819794986993295E-2</v>
      </c>
      <c r="J1186" s="90">
        <v>1.8168399547564117E-2</v>
      </c>
    </row>
    <row r="1187" spans="3:10" x14ac:dyDescent="0.25">
      <c r="C1187" s="82">
        <v>2.9065313951946906E-2</v>
      </c>
      <c r="D1187" s="89">
        <v>3.2613605660697695E-2</v>
      </c>
      <c r="E1187" s="89">
        <v>3.4383655021546257E-2</v>
      </c>
      <c r="F1187" s="89">
        <v>3.5150200952867833E-2</v>
      </c>
      <c r="G1187" s="90">
        <v>3.5468176080731974E-2</v>
      </c>
      <c r="H1187" s="90">
        <v>3.5441264922967633E-2</v>
      </c>
      <c r="I1187" s="90">
        <v>3.5307837536294621E-2</v>
      </c>
      <c r="J1187" s="90">
        <v>3.4993715100225253E-2</v>
      </c>
    </row>
    <row r="1188" spans="3:10" x14ac:dyDescent="0.25">
      <c r="C1188" s="82">
        <v>9.9334623804397913E-3</v>
      </c>
      <c r="D1188" s="89">
        <v>1.4499573247996268E-2</v>
      </c>
      <c r="E1188" s="89">
        <v>1.8387389516600287E-2</v>
      </c>
      <c r="F1188" s="89">
        <v>2.1340725863097616E-2</v>
      </c>
      <c r="G1188" s="90">
        <v>2.3441381201529003E-2</v>
      </c>
      <c r="H1188" s="90">
        <v>2.474386185322228E-2</v>
      </c>
      <c r="I1188" s="90">
        <v>2.5496496034237197E-2</v>
      </c>
      <c r="J1188" s="90">
        <v>2.5760544179159229E-2</v>
      </c>
    </row>
    <row r="1189" spans="3:10" x14ac:dyDescent="0.25">
      <c r="C1189" s="82">
        <v>2.4424375084664374E-3</v>
      </c>
      <c r="D1189" s="89">
        <v>3.640605183060551E-3</v>
      </c>
      <c r="E1189" s="89">
        <v>4.8485285315982146E-3</v>
      </c>
      <c r="F1189" s="89">
        <v>5.9758220326784376E-3</v>
      </c>
      <c r="G1189" s="90">
        <v>6.9805260132398319E-3</v>
      </c>
      <c r="H1189" s="90">
        <v>7.8136022557269806E-3</v>
      </c>
      <c r="I1189" s="90">
        <v>8.5075956885670156E-3</v>
      </c>
      <c r="J1189" s="90">
        <v>9.0631071638360844E-3</v>
      </c>
    </row>
    <row r="1190" spans="3:10" x14ac:dyDescent="0.25">
      <c r="C1190" s="82">
        <v>1.1756257673340167E-2</v>
      </c>
      <c r="D1190" s="89">
        <v>1.5895060259494154E-2</v>
      </c>
      <c r="E1190" s="89">
        <v>1.9362216594295836E-2</v>
      </c>
      <c r="F1190" s="89">
        <v>2.2143699629156195E-2</v>
      </c>
      <c r="G1190" s="90">
        <v>2.4409779126843632E-2</v>
      </c>
      <c r="H1190" s="90">
        <v>2.6208164030448032E-2</v>
      </c>
      <c r="I1190" s="90">
        <v>2.774789089022147E-2</v>
      </c>
      <c r="J1190" s="90">
        <v>2.9020373051892024E-2</v>
      </c>
    </row>
    <row r="1191" spans="3:10" x14ac:dyDescent="0.25">
      <c r="C1191" s="82">
        <v>7.7964452538676308E-3</v>
      </c>
      <c r="D1191" s="89">
        <v>1.1409120950208946E-2</v>
      </c>
      <c r="E1191" s="89">
        <v>1.4812902594653744E-2</v>
      </c>
      <c r="F1191" s="89">
        <v>1.7845868103662677E-2</v>
      </c>
      <c r="G1191" s="90">
        <v>2.0557950050353487E-2</v>
      </c>
      <c r="H1191" s="90">
        <v>2.2964042777190767E-2</v>
      </c>
      <c r="I1191" s="90">
        <v>2.5261250566499232E-2</v>
      </c>
      <c r="J1191" s="90">
        <v>2.7481537235030423E-2</v>
      </c>
    </row>
    <row r="1192" spans="3:10" x14ac:dyDescent="0.25">
      <c r="C1192" s="82">
        <v>2.7550773936623262E-2</v>
      </c>
      <c r="D1192" s="89">
        <v>3.020658647726978E-2</v>
      </c>
      <c r="E1192" s="89">
        <v>3.1244547796865307E-2</v>
      </c>
      <c r="F1192" s="89">
        <v>3.1287716347104241E-2</v>
      </c>
      <c r="G1192" s="90">
        <v>3.0775873960733235E-2</v>
      </c>
      <c r="H1192" s="90">
        <v>2.9788076722373248E-2</v>
      </c>
      <c r="I1192" s="90">
        <v>2.8550630158404307E-2</v>
      </c>
      <c r="J1192" s="90">
        <v>2.7047724484988996E-2</v>
      </c>
    </row>
    <row r="1193" spans="3:10" x14ac:dyDescent="0.25">
      <c r="C1193" s="82">
        <v>1.8822003696323394E-3</v>
      </c>
      <c r="D1193" s="89">
        <v>3.375111786391681E-3</v>
      </c>
      <c r="E1193" s="89">
        <v>4.9728421331801656E-3</v>
      </c>
      <c r="F1193" s="89">
        <v>6.4371604896277367E-3</v>
      </c>
      <c r="G1193" s="90">
        <v>7.6591374739832241E-3</v>
      </c>
      <c r="H1193" s="90">
        <v>8.5843436633651054E-3</v>
      </c>
      <c r="I1193" s="90">
        <v>9.2750121918999222E-3</v>
      </c>
      <c r="J1193" s="90">
        <v>9.7621004068211299E-3</v>
      </c>
    </row>
    <row r="1194" spans="3:10" x14ac:dyDescent="0.25">
      <c r="C1194" s="82">
        <v>3.5529345049206524E-3</v>
      </c>
      <c r="D1194" s="89">
        <v>6.0073248114155074E-3</v>
      </c>
      <c r="E1194" s="89">
        <v>8.5392251539390812E-3</v>
      </c>
      <c r="F1194" s="89">
        <v>1.0846104495884794E-2</v>
      </c>
      <c r="G1194" s="90">
        <v>1.282594849860105E-2</v>
      </c>
      <c r="H1194" s="90">
        <v>1.4430565347748992E-2</v>
      </c>
      <c r="I1194" s="90">
        <v>1.5776161812561779E-2</v>
      </c>
      <c r="J1194" s="90">
        <v>1.6906282200880359E-2</v>
      </c>
    </row>
    <row r="1195" spans="3:10" x14ac:dyDescent="0.25">
      <c r="C1195" s="82">
        <v>2.47344382123811E-2</v>
      </c>
      <c r="D1195" s="89">
        <v>2.7112729701363383E-2</v>
      </c>
      <c r="E1195" s="89">
        <v>2.8670410822745681E-2</v>
      </c>
      <c r="F1195" s="89">
        <v>2.9797765704243768E-2</v>
      </c>
      <c r="G1195" s="90">
        <v>3.0780512909982901E-2</v>
      </c>
      <c r="H1195" s="90">
        <v>3.1631226291815251E-2</v>
      </c>
      <c r="I1195" s="90">
        <v>3.2557044135114024E-2</v>
      </c>
      <c r="J1195" s="90">
        <v>3.3522108118941962E-2</v>
      </c>
    </row>
    <row r="1196" spans="3:10" x14ac:dyDescent="0.25">
      <c r="C1196" s="82">
        <v>1.0065891504015831E-2</v>
      </c>
      <c r="D1196" s="89">
        <v>1.4630174724924021E-2</v>
      </c>
      <c r="E1196" s="89">
        <v>1.8728251168387763E-2</v>
      </c>
      <c r="F1196" s="89">
        <v>2.2113829224232211E-2</v>
      </c>
      <c r="G1196" s="90">
        <v>2.4829803614364987E-2</v>
      </c>
      <c r="H1196" s="90">
        <v>2.6882754763875208E-2</v>
      </c>
      <c r="I1196" s="90">
        <v>2.8496946211553107E-2</v>
      </c>
      <c r="J1196" s="90">
        <v>2.9704182222209181E-2</v>
      </c>
    </row>
    <row r="1197" spans="3:10" x14ac:dyDescent="0.25">
      <c r="C1197" s="82">
        <v>3.7089199766344776E-2</v>
      </c>
      <c r="D1197" s="89">
        <v>4.129377640484011E-2</v>
      </c>
      <c r="E1197" s="89">
        <v>4.3574080256433195E-2</v>
      </c>
      <c r="F1197" s="89">
        <v>4.4694248119037078E-2</v>
      </c>
      <c r="G1197" s="90">
        <v>4.5200339943062426E-2</v>
      </c>
      <c r="H1197" s="90">
        <v>4.5139503155329316E-2</v>
      </c>
      <c r="I1197" s="90">
        <v>4.4777036267192864E-2</v>
      </c>
      <c r="J1197" s="90">
        <v>4.4001347545526086E-2</v>
      </c>
    </row>
    <row r="1198" spans="3:10" x14ac:dyDescent="0.25">
      <c r="C1198" s="82">
        <v>8.7130078758599211E-3</v>
      </c>
      <c r="D1198" s="89">
        <v>1.3348112052435517E-2</v>
      </c>
      <c r="E1198" s="89">
        <v>1.7508219812811386E-2</v>
      </c>
      <c r="F1198" s="89">
        <v>2.076441211446628E-2</v>
      </c>
      <c r="G1198" s="90">
        <v>2.3056197216796411E-2</v>
      </c>
      <c r="H1198" s="90">
        <v>2.4354810370381865E-2</v>
      </c>
      <c r="I1198" s="90">
        <v>2.4874469755807076E-2</v>
      </c>
      <c r="J1198" s="90">
        <v>2.46886893945008E-2</v>
      </c>
    </row>
    <row r="1199" spans="3:10" x14ac:dyDescent="0.25">
      <c r="C1199" s="82">
        <v>3.6107163850999176E-3</v>
      </c>
      <c r="D1199" s="89">
        <v>6.4512655713941285E-3</v>
      </c>
      <c r="E1199" s="89">
        <v>9.5925575853735741E-3</v>
      </c>
      <c r="F1199" s="89">
        <v>1.2624205374804392E-2</v>
      </c>
      <c r="G1199" s="90">
        <v>1.5332119195276349E-2</v>
      </c>
      <c r="H1199" s="90">
        <v>1.75715338043997E-2</v>
      </c>
      <c r="I1199" s="90">
        <v>1.9414068910272843E-2</v>
      </c>
      <c r="J1199" s="90">
        <v>2.086028549979882E-2</v>
      </c>
    </row>
    <row r="1200" spans="3:10" x14ac:dyDescent="0.25">
      <c r="C1200" s="82">
        <v>3.959597562469136E-2</v>
      </c>
      <c r="D1200" s="89">
        <v>3.4804047261907251E-2</v>
      </c>
      <c r="E1200" s="89">
        <v>3.0672224056958693E-2</v>
      </c>
      <c r="F1200" s="89">
        <v>2.7492658156062999E-2</v>
      </c>
      <c r="G1200" s="90">
        <v>2.5215930078097588E-2</v>
      </c>
      <c r="H1200" s="90">
        <v>2.3559794795298496E-2</v>
      </c>
      <c r="I1200" s="90">
        <v>2.2462878613634912E-2</v>
      </c>
      <c r="J1200" s="90">
        <v>2.1739502652959212E-2</v>
      </c>
    </row>
    <row r="1201" spans="3:10" x14ac:dyDescent="0.25">
      <c r="C1201" s="82">
        <v>2.1066341181244719E-2</v>
      </c>
      <c r="D1201" s="89">
        <v>2.7274231169382476E-2</v>
      </c>
      <c r="E1201" s="89">
        <v>3.1516332776468869E-2</v>
      </c>
      <c r="F1201" s="89">
        <v>3.4174458798356726E-2</v>
      </c>
      <c r="G1201" s="90">
        <v>3.5897027924159504E-2</v>
      </c>
      <c r="H1201" s="90">
        <v>3.702340027061634E-2</v>
      </c>
      <c r="I1201" s="90">
        <v>3.801675139195209E-2</v>
      </c>
      <c r="J1201" s="90">
        <v>3.8958861120421219E-2</v>
      </c>
    </row>
    <row r="1202" spans="3:10" x14ac:dyDescent="0.25">
      <c r="C1202" s="82">
        <v>3.4317036384480201E-3</v>
      </c>
      <c r="D1202" s="89">
        <v>6.24555152616254E-3</v>
      </c>
      <c r="E1202" s="89">
        <v>9.4004722180532369E-3</v>
      </c>
      <c r="F1202" s="89">
        <v>1.2449949127581298E-2</v>
      </c>
      <c r="G1202" s="90">
        <v>1.5136941910649435E-2</v>
      </c>
      <c r="H1202" s="90">
        <v>1.728809971140903E-2</v>
      </c>
      <c r="I1202" s="90">
        <v>1.8962394048562571E-2</v>
      </c>
      <c r="J1202" s="90">
        <v>2.016403950622539E-2</v>
      </c>
    </row>
    <row r="1203" spans="3:10" x14ac:dyDescent="0.25">
      <c r="C1203" s="82">
        <v>1.5223022686556209E-2</v>
      </c>
      <c r="D1203" s="89">
        <v>2.3827224242448812E-2</v>
      </c>
      <c r="E1203" s="89">
        <v>3.1435845521973808E-2</v>
      </c>
      <c r="F1203" s="89">
        <v>3.7315667365209353E-2</v>
      </c>
      <c r="G1203" s="90">
        <v>4.157210575396561E-2</v>
      </c>
      <c r="H1203" s="90">
        <v>4.4367503682805287E-2</v>
      </c>
      <c r="I1203" s="90">
        <v>4.6206160454292051E-2</v>
      </c>
      <c r="J1203" s="90">
        <v>4.721568479728297E-2</v>
      </c>
    </row>
    <row r="1204" spans="3:10" x14ac:dyDescent="0.25">
      <c r="C1204" s="82">
        <v>2.881165022719883E-3</v>
      </c>
      <c r="D1204" s="89">
        <v>5.4467145774858318E-3</v>
      </c>
      <c r="E1204" s="89">
        <v>8.3114319744565374E-3</v>
      </c>
      <c r="F1204" s="89">
        <v>1.1038870357904813E-2</v>
      </c>
      <c r="G1204" s="90">
        <v>1.3421801081552181E-2</v>
      </c>
      <c r="H1204" s="90">
        <v>1.535579228592536E-2</v>
      </c>
      <c r="I1204" s="90">
        <v>1.6939889155300689E-2</v>
      </c>
      <c r="J1204" s="90">
        <v>1.8210436400652393E-2</v>
      </c>
    </row>
    <row r="1205" spans="3:10" x14ac:dyDescent="0.25">
      <c r="C1205" s="82">
        <v>4.4223040916302912E-3</v>
      </c>
      <c r="D1205" s="89">
        <v>7.2093928890354679E-3</v>
      </c>
      <c r="E1205" s="89">
        <v>1.0067415202088313E-2</v>
      </c>
      <c r="F1205" s="89">
        <v>1.2637968254311314E-2</v>
      </c>
      <c r="G1205" s="90">
        <v>1.4738931358139801E-2</v>
      </c>
      <c r="H1205" s="90">
        <v>1.6237733342856338E-2</v>
      </c>
      <c r="I1205" s="90">
        <v>1.7207314315896484E-2</v>
      </c>
      <c r="J1205" s="90">
        <v>1.7664467824319345E-2</v>
      </c>
    </row>
    <row r="1206" spans="3:10" x14ac:dyDescent="0.25">
      <c r="C1206" s="82">
        <v>1.5141396768786042E-3</v>
      </c>
      <c r="D1206" s="89">
        <v>3.0586241143307066E-3</v>
      </c>
      <c r="E1206" s="89">
        <v>4.8649617174231843E-3</v>
      </c>
      <c r="F1206" s="89">
        <v>6.6117034667353847E-3</v>
      </c>
      <c r="G1206" s="90">
        <v>8.1145824250692389E-3</v>
      </c>
      <c r="H1206" s="90">
        <v>9.2778106656520483E-3</v>
      </c>
      <c r="I1206" s="90">
        <v>1.0152913877897954E-2</v>
      </c>
      <c r="J1206" s="90">
        <v>1.0767620397141093E-2</v>
      </c>
    </row>
    <row r="1207" spans="3:10" x14ac:dyDescent="0.25">
      <c r="C1207" s="82">
        <v>7.2638685478686668E-3</v>
      </c>
      <c r="D1207" s="89">
        <v>8.7146490566931117E-3</v>
      </c>
      <c r="E1207" s="89">
        <v>9.7095753422492669E-3</v>
      </c>
      <c r="F1207" s="89">
        <v>1.0354235946481305E-2</v>
      </c>
      <c r="G1207" s="90">
        <v>1.0772767575590394E-2</v>
      </c>
      <c r="H1207" s="90">
        <v>1.1004884562729295E-2</v>
      </c>
      <c r="I1207" s="90">
        <v>1.115472816854492E-2</v>
      </c>
      <c r="J1207" s="90">
        <v>1.123691530857973E-2</v>
      </c>
    </row>
    <row r="1208" spans="3:10" x14ac:dyDescent="0.25">
      <c r="C1208" s="82">
        <v>6.0821341718302743E-3</v>
      </c>
      <c r="D1208" s="89">
        <v>9.1239502298215737E-3</v>
      </c>
      <c r="E1208" s="89">
        <v>1.1859639108113128E-2</v>
      </c>
      <c r="F1208" s="89">
        <v>1.4040151599044207E-2</v>
      </c>
      <c r="G1208" s="90">
        <v>1.564832009128319E-2</v>
      </c>
      <c r="H1208" s="90">
        <v>1.6685657650400653E-2</v>
      </c>
      <c r="I1208" s="90">
        <v>1.7317667143319115E-2</v>
      </c>
      <c r="J1208" s="90">
        <v>1.7606490718022293E-2</v>
      </c>
    </row>
    <row r="1209" spans="3:10" x14ac:dyDescent="0.25">
      <c r="C1209" s="82">
        <v>5.216568287893822E-3</v>
      </c>
      <c r="D1209" s="89">
        <v>7.3697672325949469E-3</v>
      </c>
      <c r="E1209" s="89">
        <v>9.3369431002844217E-3</v>
      </c>
      <c r="F1209" s="89">
        <v>1.1004531405748669E-2</v>
      </c>
      <c r="G1209" s="90">
        <v>1.2367490605616694E-2</v>
      </c>
      <c r="H1209" s="90">
        <v>1.3400811236816444E-2</v>
      </c>
      <c r="I1209" s="90">
        <v>1.4202458017970347E-2</v>
      </c>
      <c r="J1209" s="90">
        <v>1.4791445535689458E-2</v>
      </c>
    </row>
    <row r="1210" spans="3:10" x14ac:dyDescent="0.25">
      <c r="C1210" s="82">
        <v>2.0696322786414891E-2</v>
      </c>
      <c r="D1210" s="89">
        <v>2.627721278064063E-2</v>
      </c>
      <c r="E1210" s="89">
        <v>3.088875540464758E-2</v>
      </c>
      <c r="F1210" s="89">
        <v>3.4654300741566356E-2</v>
      </c>
      <c r="G1210" s="90">
        <v>3.7831316518567665E-2</v>
      </c>
      <c r="H1210" s="90">
        <v>4.0441380097417802E-2</v>
      </c>
      <c r="I1210" s="90">
        <v>4.2764157898390602E-2</v>
      </c>
      <c r="J1210" s="90">
        <v>4.4766739109899388E-2</v>
      </c>
    </row>
    <row r="1211" spans="3:10" x14ac:dyDescent="0.25">
      <c r="C1211" s="82">
        <v>8.7538228936195287E-3</v>
      </c>
      <c r="D1211" s="89">
        <v>1.2596454732081269E-2</v>
      </c>
      <c r="E1211" s="89">
        <v>1.5909298468960612E-2</v>
      </c>
      <c r="F1211" s="89">
        <v>1.8544974287020715E-2</v>
      </c>
      <c r="G1211" s="90">
        <v>2.0611525924132526E-2</v>
      </c>
      <c r="H1211" s="90">
        <v>2.2167177473671463E-2</v>
      </c>
      <c r="I1211" s="90">
        <v>2.3426061697028766E-2</v>
      </c>
      <c r="J1211" s="90">
        <v>2.4424603878056648E-2</v>
      </c>
    </row>
    <row r="1212" spans="3:10" x14ac:dyDescent="0.25">
      <c r="C1212" s="82">
        <v>2.4502629973963012E-2</v>
      </c>
      <c r="D1212" s="89">
        <v>2.9602208935469988E-2</v>
      </c>
      <c r="E1212" s="89">
        <v>3.2690791617637757E-2</v>
      </c>
      <c r="F1212" s="89">
        <v>3.4376639729878325E-2</v>
      </c>
      <c r="G1212" s="90">
        <v>3.5305165693507425E-2</v>
      </c>
      <c r="H1212" s="90">
        <v>3.5733409703379404E-2</v>
      </c>
      <c r="I1212" s="90">
        <v>3.6030528198967939E-2</v>
      </c>
      <c r="J1212" s="90">
        <v>3.620967258668778E-2</v>
      </c>
    </row>
    <row r="1213" spans="3:10" x14ac:dyDescent="0.25">
      <c r="C1213" s="82">
        <v>1.6838853684085497E-2</v>
      </c>
      <c r="D1213" s="89">
        <v>2.1573245737894774E-2</v>
      </c>
      <c r="E1213" s="89">
        <v>2.5385627049631449E-2</v>
      </c>
      <c r="F1213" s="89">
        <v>2.8347869638122518E-2</v>
      </c>
      <c r="G1213" s="90">
        <v>3.0669075941221279E-2</v>
      </c>
      <c r="H1213" s="90">
        <v>3.2376656666634279E-2</v>
      </c>
      <c r="I1213" s="90">
        <v>3.3710462038020292E-2</v>
      </c>
      <c r="J1213" s="90">
        <v>3.4662853025540681E-2</v>
      </c>
    </row>
    <row r="1214" spans="3:10" x14ac:dyDescent="0.25">
      <c r="C1214" s="82">
        <v>1.3706099597124356E-2</v>
      </c>
      <c r="D1214" s="89">
        <v>1.7056485336484885E-2</v>
      </c>
      <c r="E1214" s="89">
        <v>1.9148043284510315E-2</v>
      </c>
      <c r="F1214" s="89">
        <v>2.0303014993360714E-2</v>
      </c>
      <c r="G1214" s="90">
        <v>2.0924054568025655E-2</v>
      </c>
      <c r="H1214" s="90">
        <v>2.1200868047629804E-2</v>
      </c>
      <c r="I1214" s="90">
        <v>2.1390101665653662E-2</v>
      </c>
      <c r="J1214" s="90">
        <v>2.153414482340792E-2</v>
      </c>
    </row>
    <row r="1215" spans="3:10" x14ac:dyDescent="0.25">
      <c r="C1215" s="82">
        <v>3.9021185388234255E-3</v>
      </c>
      <c r="D1215" s="89">
        <v>7.9529269506576315E-3</v>
      </c>
      <c r="E1215" s="89">
        <v>1.2840072609103767E-2</v>
      </c>
      <c r="F1215" s="89">
        <v>1.7848981736836127E-2</v>
      </c>
      <c r="G1215" s="90">
        <v>2.2581070499777176E-2</v>
      </c>
      <c r="H1215" s="90">
        <v>2.6794217175595349E-2</v>
      </c>
      <c r="I1215" s="90">
        <v>3.058414560731855E-2</v>
      </c>
      <c r="J1215" s="90">
        <v>3.3926951604613141E-2</v>
      </c>
    </row>
    <row r="1216" spans="3:10" x14ac:dyDescent="0.25">
      <c r="C1216" s="82">
        <v>4.9771508604106722E-2</v>
      </c>
      <c r="D1216" s="89">
        <v>5.0768269929793199E-2</v>
      </c>
      <c r="E1216" s="89">
        <v>4.9097503472396477E-2</v>
      </c>
      <c r="F1216" s="89">
        <v>4.6419884276307992E-2</v>
      </c>
      <c r="G1216" s="90">
        <v>4.3637804193003879E-2</v>
      </c>
      <c r="H1216" s="90">
        <v>4.0883734421141731E-2</v>
      </c>
      <c r="I1216" s="90">
        <v>3.8398196173179182E-2</v>
      </c>
      <c r="J1216" s="90">
        <v>3.6051245955977577E-2</v>
      </c>
    </row>
    <row r="1217" spans="3:10" x14ac:dyDescent="0.25">
      <c r="C1217" s="82">
        <v>7.9567773508800472E-3</v>
      </c>
      <c r="D1217" s="89">
        <v>1.1012487924281084E-2</v>
      </c>
      <c r="E1217" s="89">
        <v>1.3492513588474928E-2</v>
      </c>
      <c r="F1217" s="89">
        <v>1.5279126409202239E-2</v>
      </c>
      <c r="G1217" s="90">
        <v>1.6464026725714374E-2</v>
      </c>
      <c r="H1217" s="90">
        <v>1.7118307493241128E-2</v>
      </c>
      <c r="I1217" s="90">
        <v>1.7457331070991938E-2</v>
      </c>
      <c r="J1217" s="90">
        <v>1.7570897742027174E-2</v>
      </c>
    </row>
    <row r="1218" spans="3:10" x14ac:dyDescent="0.25">
      <c r="C1218" s="82">
        <v>1.1379199455448833E-2</v>
      </c>
      <c r="D1218" s="89">
        <v>1.398167330926243E-2</v>
      </c>
      <c r="E1218" s="89">
        <v>1.5864089623253981E-2</v>
      </c>
      <c r="F1218" s="89">
        <v>1.7157692897177987E-2</v>
      </c>
      <c r="G1218" s="90">
        <v>1.8037157359144247E-2</v>
      </c>
      <c r="H1218" s="90">
        <v>1.8543431027600383E-2</v>
      </c>
      <c r="I1218" s="90">
        <v>1.8832494145262148E-2</v>
      </c>
      <c r="J1218" s="90">
        <v>1.8918637945543593E-2</v>
      </c>
    </row>
    <row r="1219" spans="3:10" x14ac:dyDescent="0.25">
      <c r="C1219" s="82">
        <v>2.152854877048381E-2</v>
      </c>
      <c r="D1219" s="89">
        <v>2.2026541293224677E-2</v>
      </c>
      <c r="E1219" s="89">
        <v>2.2031575113406282E-2</v>
      </c>
      <c r="F1219" s="89">
        <v>2.1926683758523895E-2</v>
      </c>
      <c r="G1219" s="90">
        <v>2.1909616914150033E-2</v>
      </c>
      <c r="H1219" s="90">
        <v>2.1939451850583196E-2</v>
      </c>
      <c r="I1219" s="90">
        <v>2.2104085017487601E-2</v>
      </c>
      <c r="J1219" s="90">
        <v>2.2326315359220118E-2</v>
      </c>
    </row>
    <row r="1220" spans="3:10" x14ac:dyDescent="0.25">
      <c r="C1220" s="82">
        <v>3.0025910028210864E-2</v>
      </c>
      <c r="D1220" s="89">
        <v>3.5217903723117366E-2</v>
      </c>
      <c r="E1220" s="89">
        <v>3.8858840593279258E-2</v>
      </c>
      <c r="F1220" s="89">
        <v>4.1505553793239308E-2</v>
      </c>
      <c r="G1220" s="90">
        <v>4.3654678553410285E-2</v>
      </c>
      <c r="H1220" s="90">
        <v>4.5384861623156476E-2</v>
      </c>
      <c r="I1220" s="90">
        <v>4.6994726257171347E-2</v>
      </c>
      <c r="J1220" s="90">
        <v>4.8390900143579538E-2</v>
      </c>
    </row>
    <row r="1221" spans="3:10" x14ac:dyDescent="0.25">
      <c r="C1221" s="82">
        <v>4.1364772285990498E-3</v>
      </c>
      <c r="D1221" s="89">
        <v>6.8599702240610414E-3</v>
      </c>
      <c r="E1221" s="89">
        <v>9.6430532347761867E-3</v>
      </c>
      <c r="F1221" s="89">
        <v>1.2176597269191514E-2</v>
      </c>
      <c r="G1221" s="90">
        <v>1.4361391522198086E-2</v>
      </c>
      <c r="H1221" s="90">
        <v>1.6141839080800361E-2</v>
      </c>
      <c r="I1221" s="90">
        <v>1.7634340908453609E-2</v>
      </c>
      <c r="J1221" s="90">
        <v>1.8866365262244257E-2</v>
      </c>
    </row>
    <row r="1222" spans="3:10" x14ac:dyDescent="0.25">
      <c r="C1222" s="82">
        <v>6.1314346010924187E-3</v>
      </c>
      <c r="D1222" s="89">
        <v>8.4087442257701379E-3</v>
      </c>
      <c r="E1222" s="89">
        <v>1.0655039566404033E-2</v>
      </c>
      <c r="F1222" s="89">
        <v>1.2811849815894033E-2</v>
      </c>
      <c r="G1222" s="90">
        <v>1.4874106134398518E-2</v>
      </c>
      <c r="H1222" s="90">
        <v>1.6772552424198377E-2</v>
      </c>
      <c r="I1222" s="90">
        <v>1.857407655481726E-2</v>
      </c>
      <c r="J1222" s="90">
        <v>2.0250731198000645E-2</v>
      </c>
    </row>
    <row r="1223" spans="3:10" x14ac:dyDescent="0.25">
      <c r="C1223" s="82">
        <v>3.2301235753579495E-2</v>
      </c>
      <c r="D1223" s="89">
        <v>3.5065800513650401E-2</v>
      </c>
      <c r="E1223" s="89">
        <v>3.660368520939318E-2</v>
      </c>
      <c r="F1223" s="89">
        <v>3.7396588047492609E-2</v>
      </c>
      <c r="G1223" s="90">
        <v>3.7767745863457949E-2</v>
      </c>
      <c r="H1223" s="90">
        <v>3.7691445606474687E-2</v>
      </c>
      <c r="I1223" s="90">
        <v>3.7381961736054528E-2</v>
      </c>
      <c r="J1223" s="90">
        <v>3.6774151068380188E-2</v>
      </c>
    </row>
    <row r="1224" spans="3:10" x14ac:dyDescent="0.25">
      <c r="C1224" s="82">
        <v>2.5510691091182165E-2</v>
      </c>
      <c r="D1224" s="89">
        <v>2.7790362285818819E-2</v>
      </c>
      <c r="E1224" s="89">
        <v>2.8639803129558598E-2</v>
      </c>
      <c r="F1224" s="89">
        <v>2.8744186061711991E-2</v>
      </c>
      <c r="G1224" s="90">
        <v>2.8591197943193224E-2</v>
      </c>
      <c r="H1224" s="90">
        <v>2.830776292106537E-2</v>
      </c>
      <c r="I1224" s="90">
        <v>2.8134272152233235E-2</v>
      </c>
      <c r="J1224" s="90">
        <v>2.8059131568657098E-2</v>
      </c>
    </row>
    <row r="1225" spans="3:10" x14ac:dyDescent="0.25">
      <c r="C1225" s="82">
        <v>6.5822727929021815E-3</v>
      </c>
      <c r="D1225" s="89">
        <v>8.9380942381158991E-3</v>
      </c>
      <c r="E1225" s="89">
        <v>1.0960810593465369E-2</v>
      </c>
      <c r="F1225" s="89">
        <v>1.2626085886343346E-2</v>
      </c>
      <c r="G1225" s="90">
        <v>1.4017581783917009E-2</v>
      </c>
      <c r="H1225" s="90">
        <v>1.5163880138732095E-2</v>
      </c>
      <c r="I1225" s="90">
        <v>1.6205362733461848E-2</v>
      </c>
      <c r="J1225" s="90">
        <v>1.7175504314867421E-2</v>
      </c>
    </row>
    <row r="1226" spans="3:10" x14ac:dyDescent="0.25">
      <c r="C1226" s="82">
        <v>5.5257513190057651E-3</v>
      </c>
      <c r="D1226" s="89">
        <v>6.400097089724153E-3</v>
      </c>
      <c r="E1226" s="89">
        <v>7.0503750595856942E-3</v>
      </c>
      <c r="F1226" s="89">
        <v>7.5416591266216065E-3</v>
      </c>
      <c r="G1226" s="90">
        <v>7.9390834828598055E-3</v>
      </c>
      <c r="H1226" s="90">
        <v>8.251923786704753E-3</v>
      </c>
      <c r="I1226" s="90">
        <v>8.5478548189391428E-3</v>
      </c>
      <c r="J1226" s="90">
        <v>8.8372611264763996E-3</v>
      </c>
    </row>
    <row r="1227" spans="3:10" x14ac:dyDescent="0.25">
      <c r="C1227" s="82">
        <v>1.5330746161112048E-2</v>
      </c>
      <c r="D1227" s="89">
        <v>1.7492264162345235E-2</v>
      </c>
      <c r="E1227" s="89">
        <v>1.9142206178121773E-2</v>
      </c>
      <c r="F1227" s="89">
        <v>2.0516481971366889E-2</v>
      </c>
      <c r="G1227" s="90">
        <v>2.1816543263676075E-2</v>
      </c>
      <c r="H1227" s="90">
        <v>2.306914544817552E-2</v>
      </c>
      <c r="I1227" s="90">
        <v>2.444851179531499E-2</v>
      </c>
      <c r="J1227" s="90">
        <v>2.5960037171614322E-2</v>
      </c>
    </row>
    <row r="1228" spans="3:10" x14ac:dyDescent="0.25">
      <c r="C1228" s="82">
        <v>1.1181477158703783E-2</v>
      </c>
      <c r="D1228" s="89">
        <v>1.4303503827388347E-2</v>
      </c>
      <c r="E1228" s="89">
        <v>1.6617655061606423E-2</v>
      </c>
      <c r="F1228" s="89">
        <v>1.8272556636334238E-2</v>
      </c>
      <c r="G1228" s="90">
        <v>1.9509650314084595E-2</v>
      </c>
      <c r="H1228" s="90">
        <v>2.0420728101162831E-2</v>
      </c>
      <c r="I1228" s="90">
        <v>2.1199876901973582E-2</v>
      </c>
      <c r="J1228" s="90">
        <v>2.186344995937739E-2</v>
      </c>
    </row>
    <row r="1229" spans="3:10" x14ac:dyDescent="0.25">
      <c r="C1229" s="82">
        <v>7.3349083190612325E-3</v>
      </c>
      <c r="D1229" s="89">
        <v>1.0842629659095715E-2</v>
      </c>
      <c r="E1229" s="89">
        <v>1.4148265663286162E-2</v>
      </c>
      <c r="F1229" s="89">
        <v>1.7063307998178932E-2</v>
      </c>
      <c r="G1229" s="90">
        <v>1.9613629354049131E-2</v>
      </c>
      <c r="H1229" s="90">
        <v>2.1802954397364679E-2</v>
      </c>
      <c r="I1229" s="90">
        <v>2.3818836144235456E-2</v>
      </c>
      <c r="J1229" s="90">
        <v>2.5702269891310331E-2</v>
      </c>
    </row>
    <row r="1230" spans="3:10" x14ac:dyDescent="0.25">
      <c r="C1230" s="82">
        <v>4.2055446264757908E-3</v>
      </c>
      <c r="D1230" s="89">
        <v>6.8775319600009018E-3</v>
      </c>
      <c r="E1230" s="89">
        <v>9.6552249424890109E-3</v>
      </c>
      <c r="F1230" s="89">
        <v>1.2235107837991767E-2</v>
      </c>
      <c r="G1230" s="90">
        <v>1.4480320038487546E-2</v>
      </c>
      <c r="H1230" s="90">
        <v>1.6287669023317387E-2</v>
      </c>
      <c r="I1230" s="90">
        <v>1.7740488711119298E-2</v>
      </c>
      <c r="J1230" s="90">
        <v>1.8852756665331091E-2</v>
      </c>
    </row>
    <row r="1231" spans="3:10" x14ac:dyDescent="0.25">
      <c r="C1231" s="82">
        <v>1.7892040017045269E-2</v>
      </c>
      <c r="D1231" s="89">
        <v>2.0031677024254263E-2</v>
      </c>
      <c r="E1231" s="89">
        <v>2.1588817980401055E-2</v>
      </c>
      <c r="F1231" s="89">
        <v>2.2780694015758701E-2</v>
      </c>
      <c r="G1231" s="90">
        <v>2.3769011770618718E-2</v>
      </c>
      <c r="H1231" s="90">
        <v>2.4524010559635739E-2</v>
      </c>
      <c r="I1231" s="90">
        <v>2.5183306057980213E-2</v>
      </c>
      <c r="J1231" s="90">
        <v>2.5714280816288747E-2</v>
      </c>
    </row>
    <row r="1232" spans="3:10" x14ac:dyDescent="0.25">
      <c r="C1232" s="82">
        <v>1.7196537525571893E-2</v>
      </c>
      <c r="D1232" s="89">
        <v>2.2789688614428906E-2</v>
      </c>
      <c r="E1232" s="89">
        <v>2.6938903029172803E-2</v>
      </c>
      <c r="F1232" s="89">
        <v>2.9844319715204917E-2</v>
      </c>
      <c r="G1232" s="90">
        <v>3.1954696312829163E-2</v>
      </c>
      <c r="H1232" s="90">
        <v>3.3475876093726882E-2</v>
      </c>
      <c r="I1232" s="90">
        <v>3.4749610404969995E-2</v>
      </c>
      <c r="J1232" s="90">
        <v>3.5793023840022961E-2</v>
      </c>
    </row>
    <row r="1233" spans="3:10" x14ac:dyDescent="0.25">
      <c r="C1233" s="82">
        <v>2.7391895029426936E-2</v>
      </c>
      <c r="D1233" s="89">
        <v>3.672045355688057E-2</v>
      </c>
      <c r="E1233" s="89">
        <v>4.3099778531372472E-2</v>
      </c>
      <c r="F1233" s="89">
        <v>4.6810334316033778E-2</v>
      </c>
      <c r="G1233" s="90">
        <v>4.8677269622303149E-2</v>
      </c>
      <c r="H1233" s="90">
        <v>4.9142462707312963E-2</v>
      </c>
      <c r="I1233" s="90">
        <v>4.8802447140000045E-2</v>
      </c>
      <c r="J1233" s="90">
        <v>4.7739165226692519E-2</v>
      </c>
    </row>
    <row r="1234" spans="3:10" x14ac:dyDescent="0.25">
      <c r="C1234" s="82">
        <v>0.12432485744349754</v>
      </c>
      <c r="D1234" s="89">
        <v>0.12819598644412525</v>
      </c>
      <c r="E1234" s="89">
        <v>0.12260568751613959</v>
      </c>
      <c r="F1234" s="89">
        <v>0.11408365385345322</v>
      </c>
      <c r="G1234" s="90">
        <v>0.10591518899342874</v>
      </c>
      <c r="H1234" s="90">
        <v>9.8622061130084399E-2</v>
      </c>
      <c r="I1234" s="90">
        <v>9.2601062165577591E-2</v>
      </c>
      <c r="J1234" s="90">
        <v>8.7216684091453944E-2</v>
      </c>
    </row>
    <row r="1235" spans="3:10" x14ac:dyDescent="0.25">
      <c r="C1235" s="82">
        <v>5.103958810334196E-3</v>
      </c>
      <c r="D1235" s="89">
        <v>7.7213653599004246E-3</v>
      </c>
      <c r="E1235" s="89">
        <v>1.0128733918557151E-2</v>
      </c>
      <c r="F1235" s="89">
        <v>1.2177417772974994E-2</v>
      </c>
      <c r="G1235" s="90">
        <v>1.3912317236278882E-2</v>
      </c>
      <c r="H1235" s="90">
        <v>1.536687873226107E-2</v>
      </c>
      <c r="I1235" s="90">
        <v>1.6693098943568938E-2</v>
      </c>
      <c r="J1235" s="90">
        <v>1.7926547462834775E-2</v>
      </c>
    </row>
    <row r="1236" spans="3:10" x14ac:dyDescent="0.25">
      <c r="C1236" s="82">
        <v>5.9252724572004681E-3</v>
      </c>
      <c r="D1236" s="89">
        <v>8.7526315417269882E-3</v>
      </c>
      <c r="E1236" s="89">
        <v>1.1313765573890798E-2</v>
      </c>
      <c r="F1236" s="89">
        <v>1.3450006861680443E-2</v>
      </c>
      <c r="G1236" s="90">
        <v>1.5207286688899776E-2</v>
      </c>
      <c r="H1236" s="90">
        <v>1.6625993002631352E-2</v>
      </c>
      <c r="I1236" s="90">
        <v>1.7884961867411869E-2</v>
      </c>
      <c r="J1236" s="90">
        <v>1.9041504108970448E-2</v>
      </c>
    </row>
    <row r="1237" spans="3:10" x14ac:dyDescent="0.25">
      <c r="C1237" s="82">
        <v>5.9075795764004383E-3</v>
      </c>
      <c r="D1237" s="89">
        <v>8.8032334329788079E-3</v>
      </c>
      <c r="E1237" s="89">
        <v>1.1487114398845004E-2</v>
      </c>
      <c r="F1237" s="89">
        <v>1.3765370803435891E-2</v>
      </c>
      <c r="G1237" s="90">
        <v>1.5632507227330828E-2</v>
      </c>
      <c r="H1237" s="90">
        <v>1.7074489991859315E-2</v>
      </c>
      <c r="I1237" s="90">
        <v>1.822750053550343E-2</v>
      </c>
      <c r="J1237" s="90">
        <v>1.911540865878638E-2</v>
      </c>
    </row>
    <row r="1238" spans="3:10" x14ac:dyDescent="0.25">
      <c r="C1238" s="82">
        <v>1.3244030488674745E-2</v>
      </c>
      <c r="D1238" s="89">
        <v>1.7189646811215931E-2</v>
      </c>
      <c r="E1238" s="89">
        <v>2.018145548143354E-2</v>
      </c>
      <c r="F1238" s="89">
        <v>2.2275416966531385E-2</v>
      </c>
      <c r="G1238" s="90">
        <v>2.3671740315961514E-2</v>
      </c>
      <c r="H1238" s="90">
        <v>2.4427853926111617E-2</v>
      </c>
      <c r="I1238" s="90">
        <v>2.4758278041296794E-2</v>
      </c>
      <c r="J1238" s="90">
        <v>2.4691435885768966E-2</v>
      </c>
    </row>
    <row r="1239" spans="3:10" x14ac:dyDescent="0.25">
      <c r="C1239" s="82">
        <v>1.3035285293817358E-2</v>
      </c>
      <c r="D1239" s="89">
        <v>1.8947332635877123E-2</v>
      </c>
      <c r="E1239" s="89">
        <v>2.408799164678212E-2</v>
      </c>
      <c r="F1239" s="89">
        <v>2.816415924091531E-2</v>
      </c>
      <c r="G1239" s="90">
        <v>3.1288936131258424E-2</v>
      </c>
      <c r="H1239" s="90">
        <v>3.3519845103641768E-2</v>
      </c>
      <c r="I1239" s="90">
        <v>3.516435287511533E-2</v>
      </c>
      <c r="J1239" s="90">
        <v>3.6269810195392729E-2</v>
      </c>
    </row>
    <row r="1240" spans="3:10" x14ac:dyDescent="0.25">
      <c r="C1240" s="82">
        <v>1.2961009049996209E-2</v>
      </c>
      <c r="D1240" s="89">
        <v>1.6806807604149956E-2</v>
      </c>
      <c r="E1240" s="89">
        <v>1.9989212381866756E-2</v>
      </c>
      <c r="F1240" s="89">
        <v>2.2619778242734395E-2</v>
      </c>
      <c r="G1240" s="90">
        <v>2.4908795684596478E-2</v>
      </c>
      <c r="H1240" s="90">
        <v>2.689353675825866E-2</v>
      </c>
      <c r="I1240" s="90">
        <v>2.8759035674730871E-2</v>
      </c>
      <c r="J1240" s="90">
        <v>3.0465164966533058E-2</v>
      </c>
    </row>
    <row r="1241" spans="3:10" x14ac:dyDescent="0.25">
      <c r="C1241" s="82">
        <v>2.1308818460411941E-2</v>
      </c>
      <c r="D1241" s="89">
        <v>2.4141200009051914E-2</v>
      </c>
      <c r="E1241" s="89">
        <v>2.5913460359581759E-2</v>
      </c>
      <c r="F1241" s="89">
        <v>2.700551978220431E-2</v>
      </c>
      <c r="G1241" s="90">
        <v>2.7698913606231942E-2</v>
      </c>
      <c r="H1241" s="90">
        <v>2.7997499580519572E-2</v>
      </c>
      <c r="I1241" s="90">
        <v>2.8059312568031295E-2</v>
      </c>
      <c r="J1241" s="90">
        <v>2.7825855747254959E-2</v>
      </c>
    </row>
    <row r="1242" spans="3:10" x14ac:dyDescent="0.25">
      <c r="C1242" s="82">
        <v>3.2832429692458351E-2</v>
      </c>
      <c r="D1242" s="89">
        <v>3.8193526893358767E-2</v>
      </c>
      <c r="E1242" s="89">
        <v>4.027809272321714E-2</v>
      </c>
      <c r="F1242" s="89">
        <v>4.0296540005672385E-2</v>
      </c>
      <c r="G1242" s="90">
        <v>3.9289563634377959E-2</v>
      </c>
      <c r="H1242" s="90">
        <v>3.7669661172683278E-2</v>
      </c>
      <c r="I1242" s="90">
        <v>3.5872402994011308E-2</v>
      </c>
      <c r="J1242" s="90">
        <v>3.391492816953387E-2</v>
      </c>
    </row>
    <row r="1243" spans="3:10" x14ac:dyDescent="0.25">
      <c r="C1243" s="82">
        <v>2.8256775596013669E-3</v>
      </c>
      <c r="D1243" s="89">
        <v>4.6143027420373255E-3</v>
      </c>
      <c r="E1243" s="89">
        <v>6.4040354608254496E-3</v>
      </c>
      <c r="F1243" s="89">
        <v>8.0056247226972244E-3</v>
      </c>
      <c r="G1243" s="90">
        <v>9.3736383060103647E-3</v>
      </c>
      <c r="H1243" s="90">
        <v>1.0490143810310073E-2</v>
      </c>
      <c r="I1243" s="90">
        <v>1.1446179608163975E-2</v>
      </c>
      <c r="J1243" s="90">
        <v>1.2271620706280307E-2</v>
      </c>
    </row>
    <row r="1244" spans="3:10" x14ac:dyDescent="0.25">
      <c r="C1244" s="82">
        <v>9.9819622352337323E-4</v>
      </c>
      <c r="D1244" s="89">
        <v>2.5963151103449308E-3</v>
      </c>
      <c r="E1244" s="89">
        <v>5.0660654480739137E-3</v>
      </c>
      <c r="F1244" s="89">
        <v>8.1231405668491189E-3</v>
      </c>
      <c r="G1244" s="90">
        <v>1.1406681754082666E-2</v>
      </c>
      <c r="H1244" s="90">
        <v>1.4572123452650769E-2</v>
      </c>
      <c r="I1244" s="90">
        <v>1.7493527592029417E-2</v>
      </c>
      <c r="J1244" s="90">
        <v>2.0051792544935363E-2</v>
      </c>
    </row>
    <row r="1245" spans="3:10" x14ac:dyDescent="0.25">
      <c r="C1245" s="82">
        <v>1.4291801614317078E-2</v>
      </c>
      <c r="D1245" s="89">
        <v>1.8021397377577204E-2</v>
      </c>
      <c r="E1245" s="89">
        <v>2.0723191892611958E-2</v>
      </c>
      <c r="F1245" s="89">
        <v>2.2584217314896342E-2</v>
      </c>
      <c r="G1245" s="90">
        <v>2.388760214485779E-2</v>
      </c>
      <c r="H1245" s="90">
        <v>2.4734131591129284E-2</v>
      </c>
      <c r="I1245" s="90">
        <v>2.5358752706032599E-2</v>
      </c>
      <c r="J1245" s="90">
        <v>2.5790690524050565E-2</v>
      </c>
    </row>
    <row r="1246" spans="3:10" x14ac:dyDescent="0.25">
      <c r="C1246" s="82">
        <v>6.9659421446403294E-3</v>
      </c>
      <c r="D1246" s="89">
        <v>1.1766559830474324E-2</v>
      </c>
      <c r="E1246" s="89">
        <v>1.6327030015994191E-2</v>
      </c>
      <c r="F1246" s="89">
        <v>1.9986465663576519E-2</v>
      </c>
      <c r="G1246" s="90">
        <v>2.2619270879773366E-2</v>
      </c>
      <c r="H1246" s="90">
        <v>2.4243646444660677E-2</v>
      </c>
      <c r="I1246" s="90">
        <v>2.5140260544028216E-2</v>
      </c>
      <c r="J1246" s="90">
        <v>2.5425936008967115E-2</v>
      </c>
    </row>
    <row r="1247" spans="3:10" x14ac:dyDescent="0.25">
      <c r="C1247" s="82">
        <v>1.6476866438434046E-2</v>
      </c>
      <c r="D1247" s="89">
        <v>2.0310081917319266E-2</v>
      </c>
      <c r="E1247" s="89">
        <v>2.3525296421215824E-2</v>
      </c>
      <c r="F1247" s="89">
        <v>2.6257487031823543E-2</v>
      </c>
      <c r="G1247" s="90">
        <v>2.8695746220835931E-2</v>
      </c>
      <c r="H1247" s="90">
        <v>3.0841763046669926E-2</v>
      </c>
      <c r="I1247" s="90">
        <v>3.2898439527274878E-2</v>
      </c>
      <c r="J1247" s="90">
        <v>3.4835306452465901E-2</v>
      </c>
    </row>
    <row r="1248" spans="3:10" x14ac:dyDescent="0.25">
      <c r="C1248" s="82">
        <v>1.4419094333946662E-2</v>
      </c>
      <c r="D1248" s="89">
        <v>1.8518663341908975E-2</v>
      </c>
      <c r="E1248" s="89">
        <v>2.139207514642464E-2</v>
      </c>
      <c r="F1248" s="89">
        <v>2.3217536635732384E-2</v>
      </c>
      <c r="G1248" s="90">
        <v>2.4327569545967612E-2</v>
      </c>
      <c r="H1248" s="90">
        <v>2.4870226364288307E-2</v>
      </c>
      <c r="I1248" s="90">
        <v>2.5112795377400875E-2</v>
      </c>
      <c r="J1248" s="90">
        <v>2.5097198959129929E-2</v>
      </c>
    </row>
    <row r="1249" spans="3:10" x14ac:dyDescent="0.25">
      <c r="C1249" s="82">
        <v>1.3361545500333654E-2</v>
      </c>
      <c r="D1249" s="89">
        <v>1.7855928338259837E-2</v>
      </c>
      <c r="E1249" s="89">
        <v>2.1471977816580792E-2</v>
      </c>
      <c r="F1249" s="89">
        <v>2.424082885999615E-2</v>
      </c>
      <c r="G1249" s="90">
        <v>2.6399415061901015E-2</v>
      </c>
      <c r="H1249" s="90">
        <v>2.804745056684663E-2</v>
      </c>
      <c r="I1249" s="90">
        <v>2.9457546616724051E-2</v>
      </c>
      <c r="J1249" s="90">
        <v>3.067235876512063E-2</v>
      </c>
    </row>
    <row r="1250" spans="3:10" x14ac:dyDescent="0.25">
      <c r="C1250" s="82">
        <v>1.8558734756486536E-3</v>
      </c>
      <c r="D1250" s="89">
        <v>3.7713017238511721E-3</v>
      </c>
      <c r="E1250" s="89">
        <v>6.0868441466648609E-3</v>
      </c>
      <c r="F1250" s="89">
        <v>8.4276781275886437E-3</v>
      </c>
      <c r="G1250" s="90">
        <v>1.0551836934083389E-2</v>
      </c>
      <c r="H1250" s="90">
        <v>1.230911988906639E-2</v>
      </c>
      <c r="I1250" s="90">
        <v>1.3739752062192438E-2</v>
      </c>
      <c r="J1250" s="90">
        <v>1.4859631645784481E-2</v>
      </c>
    </row>
    <row r="1251" spans="3:10" x14ac:dyDescent="0.25">
      <c r="C1251" s="82">
        <v>4.6870169862195518E-3</v>
      </c>
      <c r="D1251" s="89">
        <v>7.7053754045161857E-3</v>
      </c>
      <c r="E1251" s="89">
        <v>1.0563754498506068E-2</v>
      </c>
      <c r="F1251" s="89">
        <v>1.2887326754186053E-2</v>
      </c>
      <c r="G1251" s="90">
        <v>1.4610985996228587E-2</v>
      </c>
      <c r="H1251" s="90">
        <v>1.574931847274335E-2</v>
      </c>
      <c r="I1251" s="90">
        <v>1.6489489123592056E-2</v>
      </c>
      <c r="J1251" s="90">
        <v>1.6918170539832109E-2</v>
      </c>
    </row>
    <row r="1252" spans="3:10" x14ac:dyDescent="0.25">
      <c r="C1252" s="82">
        <v>2.2423561063953704E-3</v>
      </c>
      <c r="D1252" s="89">
        <v>3.6898177848254119E-3</v>
      </c>
      <c r="E1252" s="89">
        <v>5.2051111235962618E-3</v>
      </c>
      <c r="F1252" s="89">
        <v>6.6015605536410716E-3</v>
      </c>
      <c r="G1252" s="90">
        <v>7.7775619739568133E-3</v>
      </c>
      <c r="H1252" s="90">
        <v>8.6580236629043017E-3</v>
      </c>
      <c r="I1252" s="90">
        <v>9.2819540056328156E-3</v>
      </c>
      <c r="J1252" s="90">
        <v>9.6647958906772545E-3</v>
      </c>
    </row>
    <row r="1253" spans="3:10" x14ac:dyDescent="0.25">
      <c r="C1253" s="82">
        <v>1.3238151413441843E-2</v>
      </c>
      <c r="D1253" s="89">
        <v>1.83479851887761E-2</v>
      </c>
      <c r="E1253" s="89">
        <v>2.2585020363084917E-2</v>
      </c>
      <c r="F1253" s="89">
        <v>2.5867336908299128E-2</v>
      </c>
      <c r="G1253" s="90">
        <v>2.8419770629317817E-2</v>
      </c>
      <c r="H1253" s="90">
        <v>3.0365442788847338E-2</v>
      </c>
      <c r="I1253" s="90">
        <v>3.2024008614363511E-2</v>
      </c>
      <c r="J1253" s="90">
        <v>3.3457705762237624E-2</v>
      </c>
    </row>
    <row r="1254" spans="3:10" x14ac:dyDescent="0.25">
      <c r="C1254" s="82">
        <v>1.3850418518581884E-3</v>
      </c>
      <c r="D1254" s="89">
        <v>3.2757024709455149E-3</v>
      </c>
      <c r="E1254" s="89">
        <v>5.7317343341519089E-3</v>
      </c>
      <c r="F1254" s="89">
        <v>8.2403673806965682E-3</v>
      </c>
      <c r="G1254" s="90">
        <v>1.0443623676295559E-2</v>
      </c>
      <c r="H1254" s="90">
        <v>1.2147798382387982E-2</v>
      </c>
      <c r="I1254" s="90">
        <v>1.3394191534498792E-2</v>
      </c>
      <c r="J1254" s="90">
        <v>1.4215968714313328E-2</v>
      </c>
    </row>
    <row r="1255" spans="3:10" x14ac:dyDescent="0.25">
      <c r="C1255" s="82">
        <v>1.5784357881555543E-2</v>
      </c>
      <c r="D1255" s="89">
        <v>2.135987647947778E-2</v>
      </c>
      <c r="E1255" s="89">
        <v>2.5921191027654448E-2</v>
      </c>
      <c r="F1255" s="89">
        <v>2.9454806006645726E-2</v>
      </c>
      <c r="G1255" s="90">
        <v>3.2185458568755189E-2</v>
      </c>
      <c r="H1255" s="90">
        <v>3.4157129293197225E-2</v>
      </c>
      <c r="I1255" s="90">
        <v>3.5618890989307234E-2</v>
      </c>
      <c r="J1255" s="90">
        <v>3.6546363081696544E-2</v>
      </c>
    </row>
    <row r="1256" spans="3:10" x14ac:dyDescent="0.25">
      <c r="C1256" s="82">
        <v>1.8246202643751392E-2</v>
      </c>
      <c r="D1256" s="89">
        <v>2.0219978566127696E-2</v>
      </c>
      <c r="E1256" s="89">
        <v>2.1531416619674299E-2</v>
      </c>
      <c r="F1256" s="89">
        <v>2.2415154242368659E-2</v>
      </c>
      <c r="G1256" s="90">
        <v>2.3038822346239898E-2</v>
      </c>
      <c r="H1256" s="90">
        <v>2.3374921273365119E-2</v>
      </c>
      <c r="I1256" s="90">
        <v>2.3552370366180873E-2</v>
      </c>
      <c r="J1256" s="90">
        <v>2.3533926887542678E-2</v>
      </c>
    </row>
    <row r="1257" spans="3:10" x14ac:dyDescent="0.25">
      <c r="C1257" s="82">
        <v>1.3937547677703574E-2</v>
      </c>
      <c r="D1257" s="89">
        <v>1.6706832734398304E-2</v>
      </c>
      <c r="E1257" s="89">
        <v>1.8657202399952801E-2</v>
      </c>
      <c r="F1257" s="89">
        <v>1.9956785812164746E-2</v>
      </c>
      <c r="G1257" s="90">
        <v>2.0803814206910118E-2</v>
      </c>
      <c r="H1257" s="90">
        <v>2.1243988030972716E-2</v>
      </c>
      <c r="I1257" s="90">
        <v>2.1462180135992666E-2</v>
      </c>
      <c r="J1257" s="90">
        <v>2.1484473074927686E-2</v>
      </c>
    </row>
    <row r="1258" spans="3:10" x14ac:dyDescent="0.25">
      <c r="C1258" s="82">
        <v>7.6634384968584119E-3</v>
      </c>
      <c r="D1258" s="89">
        <v>1.3891661719821537E-2</v>
      </c>
      <c r="E1258" s="89">
        <v>2.0189898880793831E-2</v>
      </c>
      <c r="F1258" s="89">
        <v>2.5449474862676642E-2</v>
      </c>
      <c r="G1258" s="90">
        <v>2.9296077159388208E-2</v>
      </c>
      <c r="H1258" s="90">
        <v>3.1642871428551364E-2</v>
      </c>
      <c r="I1258" s="90">
        <v>3.2815461118898812E-2</v>
      </c>
      <c r="J1258" s="90">
        <v>3.2965624601539463E-2</v>
      </c>
    </row>
    <row r="1259" spans="3:10" x14ac:dyDescent="0.25">
      <c r="C1259" s="82">
        <v>3.4420654519232936E-2</v>
      </c>
      <c r="D1259" s="89">
        <v>3.3101348208992347E-2</v>
      </c>
      <c r="E1259" s="89">
        <v>3.1889074990289618E-2</v>
      </c>
      <c r="F1259" s="89">
        <v>3.1099988846032479E-2</v>
      </c>
      <c r="G1259" s="90">
        <v>3.0828086386071395E-2</v>
      </c>
      <c r="H1259" s="90">
        <v>3.0900050790194464E-2</v>
      </c>
      <c r="I1259" s="90">
        <v>3.1375664715216155E-2</v>
      </c>
      <c r="J1259" s="90">
        <v>3.2111798616135417E-2</v>
      </c>
    </row>
    <row r="1260" spans="3:10" x14ac:dyDescent="0.25">
      <c r="C1260" s="82">
        <v>2.4364123119183841E-3</v>
      </c>
      <c r="D1260" s="89">
        <v>3.8599602548229136E-3</v>
      </c>
      <c r="E1260" s="89">
        <v>5.2279745582098714E-3</v>
      </c>
      <c r="F1260" s="89">
        <v>6.4038407749706164E-3</v>
      </c>
      <c r="G1260" s="90">
        <v>7.3743360768414902E-3</v>
      </c>
      <c r="H1260" s="90">
        <v>8.1518871138139774E-3</v>
      </c>
      <c r="I1260" s="90">
        <v>8.8363322831158334E-3</v>
      </c>
      <c r="J1260" s="90">
        <v>9.4812589871037835E-3</v>
      </c>
    </row>
    <row r="1261" spans="3:10" x14ac:dyDescent="0.25">
      <c r="C1261" s="82">
        <v>3.6772842386366233E-3</v>
      </c>
      <c r="D1261" s="89">
        <v>5.0857453337794737E-3</v>
      </c>
      <c r="E1261" s="89">
        <v>6.3456042352581944E-3</v>
      </c>
      <c r="F1261" s="89">
        <v>7.4102262614686469E-3</v>
      </c>
      <c r="G1261" s="90">
        <v>8.2891091996053941E-3</v>
      </c>
      <c r="H1261" s="90">
        <v>8.9628122617655247E-3</v>
      </c>
      <c r="I1261" s="90">
        <v>9.4873005139566695E-3</v>
      </c>
      <c r="J1261" s="90">
        <v>9.8668592965934672E-3</v>
      </c>
    </row>
    <row r="1262" spans="3:10" x14ac:dyDescent="0.25">
      <c r="C1262" s="82">
        <v>1.2244602684871266E-2</v>
      </c>
      <c r="D1262" s="89">
        <v>1.5759664230907727E-2</v>
      </c>
      <c r="E1262" s="89">
        <v>1.8495155838740663E-2</v>
      </c>
      <c r="F1262" s="89">
        <v>2.0572668018632643E-2</v>
      </c>
      <c r="G1262" s="90">
        <v>2.2221979685039434E-2</v>
      </c>
      <c r="H1262" s="90">
        <v>2.3516113161801071E-2</v>
      </c>
      <c r="I1262" s="90">
        <v>2.4652028195828013E-2</v>
      </c>
      <c r="J1262" s="90">
        <v>2.5622050242208476E-2</v>
      </c>
    </row>
    <row r="1263" spans="3:10" x14ac:dyDescent="0.25">
      <c r="C1263" s="82">
        <v>2.1169066531245999E-2</v>
      </c>
      <c r="D1263" s="89">
        <v>2.6513528207334713E-2</v>
      </c>
      <c r="E1263" s="89">
        <v>3.0202171797421348E-2</v>
      </c>
      <c r="F1263" s="89">
        <v>3.252077344212654E-2</v>
      </c>
      <c r="G1263" s="90">
        <v>3.3908567786851099E-2</v>
      </c>
      <c r="H1263" s="90">
        <v>3.4536663512074017E-2</v>
      </c>
      <c r="I1263" s="90">
        <v>3.4748027047346003E-2</v>
      </c>
      <c r="J1263" s="90">
        <v>3.4578948119635439E-2</v>
      </c>
    </row>
    <row r="1264" spans="3:10" x14ac:dyDescent="0.25">
      <c r="C1264" s="82">
        <v>5.4224324790283548E-3</v>
      </c>
      <c r="D1264" s="89">
        <v>7.5051599455183624E-3</v>
      </c>
      <c r="E1264" s="89">
        <v>9.4457862420016837E-3</v>
      </c>
      <c r="F1264" s="89">
        <v>1.1176667074165118E-2</v>
      </c>
      <c r="G1264" s="90">
        <v>1.2713590975812714E-2</v>
      </c>
      <c r="H1264" s="90">
        <v>1.4037121092763831E-2</v>
      </c>
      <c r="I1264" s="90">
        <v>1.5252178837158637E-2</v>
      </c>
      <c r="J1264" s="90">
        <v>1.6386441572120596E-2</v>
      </c>
    </row>
    <row r="1265" spans="3:10" x14ac:dyDescent="0.25">
      <c r="C1265" s="82">
        <v>2.5294791079631021E-2</v>
      </c>
      <c r="D1265" s="89">
        <v>2.9227372705815522E-2</v>
      </c>
      <c r="E1265" s="89">
        <v>3.1881778771024882E-2</v>
      </c>
      <c r="F1265" s="89">
        <v>3.3655810011990604E-2</v>
      </c>
      <c r="G1265" s="90">
        <v>3.4917427981704913E-2</v>
      </c>
      <c r="H1265" s="90">
        <v>3.573500744819498E-2</v>
      </c>
      <c r="I1265" s="90">
        <v>3.6383754282130844E-2</v>
      </c>
      <c r="J1265" s="90">
        <v>3.685004526429575E-2</v>
      </c>
    </row>
    <row r="1266" spans="3:10" x14ac:dyDescent="0.25">
      <c r="C1266" s="82">
        <v>1.7965751144998036E-2</v>
      </c>
      <c r="D1266" s="89">
        <v>2.4139065034048328E-2</v>
      </c>
      <c r="E1266" s="89">
        <v>2.9358901035976527E-2</v>
      </c>
      <c r="F1266" s="89">
        <v>3.3597785889264244E-2</v>
      </c>
      <c r="G1266" s="90">
        <v>3.709532563880398E-2</v>
      </c>
      <c r="H1266" s="90">
        <v>3.9917351095706398E-2</v>
      </c>
      <c r="I1266" s="90">
        <v>4.2391669925876729E-2</v>
      </c>
      <c r="J1266" s="90">
        <v>4.4526272344837463E-2</v>
      </c>
    </row>
    <row r="1267" spans="3:10" x14ac:dyDescent="0.25">
      <c r="C1267" s="82">
        <v>1.6729644901990786E-2</v>
      </c>
      <c r="D1267" s="89">
        <v>2.2841139764890342E-2</v>
      </c>
      <c r="E1267" s="89">
        <v>2.7556281753610603E-2</v>
      </c>
      <c r="F1267" s="89">
        <v>3.0962652823894429E-2</v>
      </c>
      <c r="G1267" s="90">
        <v>3.3500472697663188E-2</v>
      </c>
      <c r="H1267" s="90">
        <v>3.540795667726454E-2</v>
      </c>
      <c r="I1267" s="90">
        <v>3.7083659209285406E-2</v>
      </c>
      <c r="J1267" s="90">
        <v>3.858439641620362E-2</v>
      </c>
    </row>
    <row r="1268" spans="3:10" x14ac:dyDescent="0.25">
      <c r="C1268" s="82">
        <v>5.3625813754197005E-3</v>
      </c>
      <c r="D1268" s="89">
        <v>9.1856938132498112E-3</v>
      </c>
      <c r="E1268" s="89">
        <v>1.3438677218604131E-2</v>
      </c>
      <c r="F1268" s="89">
        <v>1.7674005919433782E-2</v>
      </c>
      <c r="G1268" s="90">
        <v>2.1638077394332954E-2</v>
      </c>
      <c r="H1268" s="90">
        <v>2.5108731765327789E-2</v>
      </c>
      <c r="I1268" s="90">
        <v>2.8139574975757385E-2</v>
      </c>
      <c r="J1268" s="90">
        <v>3.067642801993014E-2</v>
      </c>
    </row>
    <row r="1269" spans="3:10" x14ac:dyDescent="0.25">
      <c r="C1269" s="82">
        <v>1.1451114582240992E-2</v>
      </c>
      <c r="D1269" s="89">
        <v>1.4211843118087885E-2</v>
      </c>
      <c r="E1269" s="89">
        <v>1.6210465919810534E-2</v>
      </c>
      <c r="F1269" s="89">
        <v>1.7584527161639271E-2</v>
      </c>
      <c r="G1269" s="90">
        <v>1.8529936114492562E-2</v>
      </c>
      <c r="H1269" s="90">
        <v>1.9106998442810354E-2</v>
      </c>
      <c r="I1269" s="90">
        <v>1.9491499456454911E-2</v>
      </c>
      <c r="J1269" s="90">
        <v>1.9710021186973539E-2</v>
      </c>
    </row>
    <row r="1270" spans="3:10" x14ac:dyDescent="0.25">
      <c r="C1270" s="82">
        <v>8.8751352089296558E-3</v>
      </c>
      <c r="D1270" s="89">
        <v>1.2422607088302336E-2</v>
      </c>
      <c r="E1270" s="89">
        <v>1.5638207042160322E-2</v>
      </c>
      <c r="F1270" s="89">
        <v>1.8375883181317228E-2</v>
      </c>
      <c r="G1270" s="90">
        <v>2.0641980761138615E-2</v>
      </c>
      <c r="H1270" s="90">
        <v>2.2374722322413585E-2</v>
      </c>
      <c r="I1270" s="90">
        <v>2.369164351181946E-2</v>
      </c>
      <c r="J1270" s="90">
        <v>2.456550112218734E-2</v>
      </c>
    </row>
    <row r="1271" spans="3:10" x14ac:dyDescent="0.25">
      <c r="C1271" s="82">
        <v>2.3890537782738277E-2</v>
      </c>
      <c r="D1271" s="89">
        <v>2.7321326488641023E-2</v>
      </c>
      <c r="E1271" s="89">
        <v>2.9757858104031528E-2</v>
      </c>
      <c r="F1271" s="89">
        <v>3.1618108625947695E-2</v>
      </c>
      <c r="G1271" s="90">
        <v>3.3233363278291711E-2</v>
      </c>
      <c r="H1271" s="90">
        <v>3.461924483649273E-2</v>
      </c>
      <c r="I1271" s="90">
        <v>3.5971773559756649E-2</v>
      </c>
      <c r="J1271" s="90">
        <v>3.719829528514948E-2</v>
      </c>
    </row>
    <row r="1272" spans="3:10" x14ac:dyDescent="0.25">
      <c r="C1272" s="82">
        <v>2.6084688901804E-3</v>
      </c>
      <c r="D1272" s="89">
        <v>4.7758448727057735E-3</v>
      </c>
      <c r="E1272" s="89">
        <v>7.2097824404630719E-3</v>
      </c>
      <c r="F1272" s="89">
        <v>9.5627654225824681E-3</v>
      </c>
      <c r="G1272" s="90">
        <v>1.1637440088912824E-2</v>
      </c>
      <c r="H1272" s="90">
        <v>1.3302726856888583E-2</v>
      </c>
      <c r="I1272" s="90">
        <v>1.4604667824915056E-2</v>
      </c>
      <c r="J1272" s="90">
        <v>1.5543768010215874E-2</v>
      </c>
    </row>
    <row r="1273" spans="3:10" x14ac:dyDescent="0.25">
      <c r="C1273" s="82">
        <v>2.0957913503421261E-2</v>
      </c>
      <c r="D1273" s="89">
        <v>2.2074994693971214E-2</v>
      </c>
      <c r="E1273" s="89">
        <v>2.3228845964639398E-2</v>
      </c>
      <c r="F1273" s="89">
        <v>2.4535704997949985E-2</v>
      </c>
      <c r="G1273" s="90">
        <v>2.6052041650209287E-2</v>
      </c>
      <c r="H1273" s="90">
        <v>2.7647047617887745E-2</v>
      </c>
      <c r="I1273" s="90">
        <v>2.9385914361325281E-2</v>
      </c>
      <c r="J1273" s="90">
        <v>3.1140228547860121E-2</v>
      </c>
    </row>
    <row r="1274" spans="3:10" x14ac:dyDescent="0.25">
      <c r="C1274" s="82">
        <v>2.4662629479295615E-2</v>
      </c>
      <c r="D1274" s="89">
        <v>2.4004324085214735E-2</v>
      </c>
      <c r="E1274" s="89">
        <v>2.327046498180859E-2</v>
      </c>
      <c r="F1274" s="89">
        <v>2.2651454841803562E-2</v>
      </c>
      <c r="G1274" s="90">
        <v>2.2206102614470404E-2</v>
      </c>
      <c r="H1274" s="90">
        <v>2.181167453508831E-2</v>
      </c>
      <c r="I1274" s="90">
        <v>2.1520413493734337E-2</v>
      </c>
      <c r="J1274" s="90">
        <v>2.1249014284231954E-2</v>
      </c>
    </row>
    <row r="1275" spans="3:10" x14ac:dyDescent="0.25">
      <c r="C1275" s="82">
        <v>5.9745610045844107E-3</v>
      </c>
      <c r="D1275" s="89">
        <v>8.9738850233368438E-3</v>
      </c>
      <c r="E1275" s="89">
        <v>1.1531226664904123E-2</v>
      </c>
      <c r="F1275" s="89">
        <v>1.3446774000027696E-2</v>
      </c>
      <c r="G1275" s="90">
        <v>1.4779430448582034E-2</v>
      </c>
      <c r="H1275" s="90">
        <v>1.5585924587143547E-2</v>
      </c>
      <c r="I1275" s="90">
        <v>1.6043399734630891E-2</v>
      </c>
      <c r="J1275" s="90">
        <v>1.6205753035876205E-2</v>
      </c>
    </row>
    <row r="1276" spans="3:10" x14ac:dyDescent="0.25">
      <c r="C1276" s="82">
        <v>9.9898317792965988E-3</v>
      </c>
      <c r="D1276" s="89">
        <v>1.5255031072394867E-2</v>
      </c>
      <c r="E1276" s="89">
        <v>2.020537274139134E-2</v>
      </c>
      <c r="F1276" s="89">
        <v>2.4475602335571028E-2</v>
      </c>
      <c r="G1276" s="90">
        <v>2.8066331395156827E-2</v>
      </c>
      <c r="H1276" s="90">
        <v>3.0960182826732279E-2</v>
      </c>
      <c r="I1276" s="90">
        <v>3.3389691470284595E-2</v>
      </c>
      <c r="J1276" s="90">
        <v>3.5360559597644697E-2</v>
      </c>
    </row>
    <row r="1277" spans="3:10" x14ac:dyDescent="0.25">
      <c r="C1277" s="82">
        <v>9.4754342472127984E-3</v>
      </c>
      <c r="D1277" s="89">
        <v>1.3934354751962235E-2</v>
      </c>
      <c r="E1277" s="89">
        <v>1.7788728691941952E-2</v>
      </c>
      <c r="F1277" s="89">
        <v>2.0857597146766608E-2</v>
      </c>
      <c r="G1277" s="90">
        <v>2.3281235140721796E-2</v>
      </c>
      <c r="H1277" s="90">
        <v>2.5139099837032185E-2</v>
      </c>
      <c r="I1277" s="90">
        <v>2.66697207270533E-2</v>
      </c>
      <c r="J1277" s="90">
        <v>2.789543718254537E-2</v>
      </c>
    </row>
    <row r="1278" spans="3:10" x14ac:dyDescent="0.25">
      <c r="C1278" s="82">
        <v>1.2252285727800761E-2</v>
      </c>
      <c r="D1278" s="89">
        <v>1.6805282446663596E-2</v>
      </c>
      <c r="E1278" s="89">
        <v>2.0450744762030754E-2</v>
      </c>
      <c r="F1278" s="89">
        <v>2.3096177713007267E-2</v>
      </c>
      <c r="G1278" s="90">
        <v>2.4922502134793592E-2</v>
      </c>
      <c r="H1278" s="90">
        <v>2.6026940771593919E-2</v>
      </c>
      <c r="I1278" s="90">
        <v>2.6690351158123373E-2</v>
      </c>
      <c r="J1278" s="90">
        <v>2.698858076911265E-2</v>
      </c>
    </row>
    <row r="1279" spans="3:10" x14ac:dyDescent="0.25">
      <c r="C1279" s="82">
        <v>5.1323664177174797E-3</v>
      </c>
      <c r="D1279" s="89">
        <v>8.2488163715181591E-3</v>
      </c>
      <c r="E1279" s="89">
        <v>1.136149798994639E-2</v>
      </c>
      <c r="F1279" s="89">
        <v>1.4188389172995929E-2</v>
      </c>
      <c r="G1279" s="90">
        <v>1.6667617793882556E-2</v>
      </c>
      <c r="H1279" s="90">
        <v>1.8751968959105622E-2</v>
      </c>
      <c r="I1279" s="90">
        <v>2.0570093522037043E-2</v>
      </c>
      <c r="J1279" s="90">
        <v>2.2138477378089629E-2</v>
      </c>
    </row>
    <row r="1280" spans="3:10" x14ac:dyDescent="0.25">
      <c r="C1280" s="82">
        <v>4.6499335197407884E-2</v>
      </c>
      <c r="D1280" s="89">
        <v>4.5002710487405527E-2</v>
      </c>
      <c r="E1280" s="89">
        <v>4.2929492108072294E-2</v>
      </c>
      <c r="F1280" s="89">
        <v>4.1099652299331199E-2</v>
      </c>
      <c r="G1280" s="90">
        <v>3.9817855016870213E-2</v>
      </c>
      <c r="H1280" s="90">
        <v>3.890519425344157E-2</v>
      </c>
      <c r="I1280" s="90">
        <v>3.8414019024026441E-2</v>
      </c>
      <c r="J1280" s="90">
        <v>3.8107946551173222E-2</v>
      </c>
    </row>
    <row r="1281" spans="3:10" x14ac:dyDescent="0.25">
      <c r="C1281" s="82">
        <v>2.1567596951851585E-2</v>
      </c>
      <c r="D1281" s="89">
        <v>2.6923540663579711E-2</v>
      </c>
      <c r="E1281" s="89">
        <v>3.0401633053678528E-2</v>
      </c>
      <c r="F1281" s="89">
        <v>3.2479810793393911E-2</v>
      </c>
      <c r="G1281" s="90">
        <v>3.3738312215105246E-2</v>
      </c>
      <c r="H1281" s="90">
        <v>3.4405819586322481E-2</v>
      </c>
      <c r="I1281" s="90">
        <v>3.4820083774094228E-2</v>
      </c>
      <c r="J1281" s="90">
        <v>3.4978461352217285E-2</v>
      </c>
    </row>
    <row r="1282" spans="3:10" x14ac:dyDescent="0.25">
      <c r="C1282" s="82">
        <v>1.5770624722806707E-2</v>
      </c>
      <c r="D1282" s="89">
        <v>1.7753946999605526E-2</v>
      </c>
      <c r="E1282" s="89">
        <v>1.9261911662913005E-2</v>
      </c>
      <c r="F1282" s="89">
        <v>2.0496824027014787E-2</v>
      </c>
      <c r="G1282" s="90">
        <v>2.1619392940015393E-2</v>
      </c>
      <c r="H1282" s="90">
        <v>2.2617533297013249E-2</v>
      </c>
      <c r="I1282" s="90">
        <v>2.3626412168644344E-2</v>
      </c>
      <c r="J1282" s="90">
        <v>2.4615482282954317E-2</v>
      </c>
    </row>
    <row r="1283" spans="3:10" x14ac:dyDescent="0.25">
      <c r="C1283" s="82">
        <v>2.2401187356684511E-2</v>
      </c>
      <c r="D1283" s="89">
        <v>2.0471768959668072E-2</v>
      </c>
      <c r="E1283" s="89">
        <v>1.8950172946112745E-2</v>
      </c>
      <c r="F1283" s="89">
        <v>1.7896396539359517E-2</v>
      </c>
      <c r="G1283" s="90">
        <v>1.7277656324616499E-2</v>
      </c>
      <c r="H1283" s="90">
        <v>1.6946320081073413E-2</v>
      </c>
      <c r="I1283" s="90">
        <v>1.6912766720721981E-2</v>
      </c>
      <c r="J1283" s="90">
        <v>1.7095052836886122E-2</v>
      </c>
    </row>
    <row r="1284" spans="3:10" x14ac:dyDescent="0.25">
      <c r="C1284" s="82">
        <v>2.8001418823400681E-2</v>
      </c>
      <c r="D1284" s="89">
        <v>3.0825808164163415E-2</v>
      </c>
      <c r="E1284" s="89">
        <v>3.2461560621743393E-2</v>
      </c>
      <c r="F1284" s="89">
        <v>3.3442415061167526E-2</v>
      </c>
      <c r="G1284" s="90">
        <v>3.4152502988916207E-2</v>
      </c>
      <c r="H1284" s="90">
        <v>3.4627685204103864E-2</v>
      </c>
      <c r="I1284" s="90">
        <v>3.5087665509717363E-2</v>
      </c>
      <c r="J1284" s="90">
        <v>3.5468934334854325E-2</v>
      </c>
    </row>
    <row r="1285" spans="3:10" x14ac:dyDescent="0.25">
      <c r="C1285" s="82">
        <v>3.7450022146203611E-2</v>
      </c>
      <c r="D1285" s="89">
        <v>4.1173612335473259E-2</v>
      </c>
      <c r="E1285" s="89">
        <v>4.3287872690581715E-2</v>
      </c>
      <c r="F1285" s="89">
        <v>4.4664759137483565E-2</v>
      </c>
      <c r="G1285" s="90">
        <v>4.5875239604252112E-2</v>
      </c>
      <c r="H1285" s="90">
        <v>4.6956654206697937E-2</v>
      </c>
      <c r="I1285" s="90">
        <v>4.8161585670730533E-2</v>
      </c>
      <c r="J1285" s="90">
        <v>4.9348741321686464E-2</v>
      </c>
    </row>
    <row r="1286" spans="3:10" x14ac:dyDescent="0.25">
      <c r="C1286" s="82">
        <v>1.579806213060923E-2</v>
      </c>
      <c r="D1286" s="89">
        <v>1.8345957612205706E-2</v>
      </c>
      <c r="E1286" s="89">
        <v>1.9928071947879426E-2</v>
      </c>
      <c r="F1286" s="89">
        <v>2.0808801855493775E-2</v>
      </c>
      <c r="G1286" s="90">
        <v>2.1234542089534195E-2</v>
      </c>
      <c r="H1286" s="90">
        <v>2.1260702543207215E-2</v>
      </c>
      <c r="I1286" s="90">
        <v>2.1066319332967588E-2</v>
      </c>
      <c r="J1286" s="90">
        <v>2.0663880742984312E-2</v>
      </c>
    </row>
    <row r="1287" spans="3:10" x14ac:dyDescent="0.25">
      <c r="C1287" s="82">
        <v>9.396787613915188E-3</v>
      </c>
      <c r="D1287" s="89">
        <v>1.4330425449813647E-2</v>
      </c>
      <c r="E1287" s="89">
        <v>1.9003020679844988E-2</v>
      </c>
      <c r="F1287" s="89">
        <v>2.3004071606051366E-2</v>
      </c>
      <c r="G1287" s="90">
        <v>2.6264924589362634E-2</v>
      </c>
      <c r="H1287" s="90">
        <v>2.8731552351803663E-2</v>
      </c>
      <c r="I1287" s="90">
        <v>3.0615811789870662E-2</v>
      </c>
      <c r="J1287" s="90">
        <v>3.1940823350975887E-2</v>
      </c>
    </row>
    <row r="1288" spans="3:10" x14ac:dyDescent="0.25">
      <c r="C1288" s="82">
        <v>5.8758126067518807E-3</v>
      </c>
      <c r="D1288" s="89">
        <v>7.8417621939256572E-3</v>
      </c>
      <c r="E1288" s="89">
        <v>9.4189992944840196E-3</v>
      </c>
      <c r="F1288" s="89">
        <v>1.0607586792831374E-2</v>
      </c>
      <c r="G1288" s="90">
        <v>1.1496363874929718E-2</v>
      </c>
      <c r="H1288" s="90">
        <v>1.2118786261887516E-2</v>
      </c>
      <c r="I1288" s="90">
        <v>1.2590905879439241E-2</v>
      </c>
      <c r="J1288" s="90">
        <v>1.2937716587839109E-2</v>
      </c>
    </row>
    <row r="1289" spans="3:10" x14ac:dyDescent="0.25">
      <c r="C1289" s="82">
        <v>1.0476972113779865E-2</v>
      </c>
      <c r="D1289" s="89">
        <v>1.1997810315624113E-2</v>
      </c>
      <c r="E1289" s="89">
        <v>1.3320718944490119E-2</v>
      </c>
      <c r="F1289" s="89">
        <v>1.4565329287102278E-2</v>
      </c>
      <c r="G1289" s="90">
        <v>1.5838654742786024E-2</v>
      </c>
      <c r="H1289" s="90">
        <v>1.7139682487500876E-2</v>
      </c>
      <c r="I1289" s="90">
        <v>1.8591073748585731E-2</v>
      </c>
      <c r="J1289" s="90">
        <v>2.0203611867348915E-2</v>
      </c>
    </row>
    <row r="1290" spans="3:10" x14ac:dyDescent="0.25">
      <c r="C1290" s="82">
        <v>9.0110112304031596E-4</v>
      </c>
      <c r="D1290" s="89">
        <v>1.8237235880383413E-3</v>
      </c>
      <c r="E1290" s="89">
        <v>2.9909590816541752E-3</v>
      </c>
      <c r="F1290" s="89">
        <v>4.2533512752203646E-3</v>
      </c>
      <c r="G1290" s="90">
        <v>5.4975695949854783E-3</v>
      </c>
      <c r="H1290" s="90">
        <v>6.6353435833118226E-3</v>
      </c>
      <c r="I1290" s="90">
        <v>7.6723302917436611E-3</v>
      </c>
      <c r="J1290" s="90">
        <v>8.60505714973131E-3</v>
      </c>
    </row>
    <row r="1291" spans="3:10" x14ac:dyDescent="0.25">
      <c r="C1291" s="82">
        <v>3.1615902514962914E-3</v>
      </c>
      <c r="D1291" s="89">
        <v>4.8024577681138282E-3</v>
      </c>
      <c r="E1291" s="89">
        <v>6.4448106762522647E-3</v>
      </c>
      <c r="F1291" s="89">
        <v>7.9599631110742058E-3</v>
      </c>
      <c r="G1291" s="90">
        <v>9.299085789962306E-3</v>
      </c>
      <c r="H1291" s="90">
        <v>1.0408597370753402E-2</v>
      </c>
      <c r="I1291" s="90">
        <v>1.1341344806545394E-2</v>
      </c>
      <c r="J1291" s="90">
        <v>1.2103457000560678E-2</v>
      </c>
    </row>
    <row r="1292" spans="3:10" x14ac:dyDescent="0.25">
      <c r="C1292" s="82">
        <v>1.44830643721378E-2</v>
      </c>
      <c r="D1292" s="89">
        <v>2.066943024917936E-2</v>
      </c>
      <c r="E1292" s="89">
        <v>2.5421883168354538E-2</v>
      </c>
      <c r="F1292" s="89">
        <v>2.8566939229684726E-2</v>
      </c>
      <c r="G1292" s="90">
        <v>3.0438319983435817E-2</v>
      </c>
      <c r="H1292" s="90">
        <v>3.1273998399213868E-2</v>
      </c>
      <c r="I1292" s="90">
        <v>3.1481969807431669E-2</v>
      </c>
      <c r="J1292" s="90">
        <v>3.1170346850906312E-2</v>
      </c>
    </row>
    <row r="1293" spans="3:10" x14ac:dyDescent="0.25">
      <c r="C1293" s="82">
        <v>3.1160234590455763E-2</v>
      </c>
      <c r="D1293" s="89">
        <v>3.1358926524378224E-2</v>
      </c>
      <c r="E1293" s="89">
        <v>3.0842727409009792E-2</v>
      </c>
      <c r="F1293" s="89">
        <v>3.0215650677280693E-2</v>
      </c>
      <c r="G1293" s="90">
        <v>2.9775441466882654E-2</v>
      </c>
      <c r="H1293" s="90">
        <v>2.9469485483800371E-2</v>
      </c>
      <c r="I1293" s="90">
        <v>2.9409055231558831E-2</v>
      </c>
      <c r="J1293" s="90">
        <v>2.9476399024020692E-2</v>
      </c>
    </row>
    <row r="1294" spans="3:10" x14ac:dyDescent="0.25">
      <c r="C1294" s="82">
        <v>4.7494972763995691E-3</v>
      </c>
      <c r="D1294" s="89">
        <v>7.5053264475717796E-3</v>
      </c>
      <c r="E1294" s="89">
        <v>1.0364960965411415E-2</v>
      </c>
      <c r="F1294" s="89">
        <v>1.3118307962632107E-2</v>
      </c>
      <c r="G1294" s="90">
        <v>1.5706250648451457E-2</v>
      </c>
      <c r="H1294" s="90">
        <v>1.8063047460755103E-2</v>
      </c>
      <c r="I1294" s="90">
        <v>2.0288771921349869E-2</v>
      </c>
      <c r="J1294" s="90">
        <v>2.2378793252950051E-2</v>
      </c>
    </row>
    <row r="1295" spans="3:10" x14ac:dyDescent="0.25">
      <c r="C1295" s="82">
        <v>1.0488680167601662E-2</v>
      </c>
      <c r="D1295" s="89">
        <v>1.7478232206145444E-2</v>
      </c>
      <c r="E1295" s="89">
        <v>2.4043566638376875E-2</v>
      </c>
      <c r="F1295" s="89">
        <v>2.9330172925569685E-2</v>
      </c>
      <c r="G1295" s="90">
        <v>3.3242155623027229E-2</v>
      </c>
      <c r="H1295" s="90">
        <v>3.5832952045704837E-2</v>
      </c>
      <c r="I1295" s="90">
        <v>3.7487467956150752E-2</v>
      </c>
      <c r="J1295" s="90">
        <v>3.8312066857998331E-2</v>
      </c>
    </row>
    <row r="1296" spans="3:10" x14ac:dyDescent="0.25">
      <c r="C1296" s="82">
        <v>2.5128296399864393E-2</v>
      </c>
      <c r="D1296" s="89">
        <v>2.8059282739306309E-2</v>
      </c>
      <c r="E1296" s="89">
        <v>2.9714053537651369E-2</v>
      </c>
      <c r="F1296" s="89">
        <v>3.0614692111212507E-2</v>
      </c>
      <c r="G1296" s="90">
        <v>3.11458485797577E-2</v>
      </c>
      <c r="H1296" s="90">
        <v>3.1358011611200165E-2</v>
      </c>
      <c r="I1296" s="90">
        <v>3.1457634041537084E-2</v>
      </c>
      <c r="J1296" s="90">
        <v>3.1391166500245385E-2</v>
      </c>
    </row>
    <row r="1297" spans="3:10" x14ac:dyDescent="0.25">
      <c r="C1297" s="82">
        <v>3.8689824072120501E-3</v>
      </c>
      <c r="D1297" s="89">
        <v>6.2056898481763949E-3</v>
      </c>
      <c r="E1297" s="89">
        <v>8.6261499461683828E-3</v>
      </c>
      <c r="F1297" s="89">
        <v>1.0899615894588282E-2</v>
      </c>
      <c r="G1297" s="90">
        <v>1.2938778292885023E-2</v>
      </c>
      <c r="H1297" s="90">
        <v>1.4678374171973848E-2</v>
      </c>
      <c r="I1297" s="90">
        <v>1.6211795720360207E-2</v>
      </c>
      <c r="J1297" s="90">
        <v>1.7561271932298075E-2</v>
      </c>
    </row>
    <row r="1298" spans="3:10" x14ac:dyDescent="0.25">
      <c r="C1298" s="82">
        <v>8.0815137902726635E-3</v>
      </c>
      <c r="D1298" s="89">
        <v>1.2201515353222385E-2</v>
      </c>
      <c r="E1298" s="89">
        <v>1.5845000314434244E-2</v>
      </c>
      <c r="F1298" s="89">
        <v>1.8725711217627387E-2</v>
      </c>
      <c r="G1298" s="90">
        <v>2.0879573941712852E-2</v>
      </c>
      <c r="H1298" s="90">
        <v>2.2331890223158551E-2</v>
      </c>
      <c r="I1298" s="90">
        <v>2.3284835599937281E-2</v>
      </c>
      <c r="J1298" s="90">
        <v>2.377420305438083E-2</v>
      </c>
    </row>
    <row r="1299" spans="3:10" x14ac:dyDescent="0.25">
      <c r="C1299" s="82">
        <v>3.0512511080612072E-2</v>
      </c>
      <c r="D1299" s="89">
        <v>2.8330537230729699E-2</v>
      </c>
      <c r="E1299" s="89">
        <v>2.6932827019833704E-2</v>
      </c>
      <c r="F1299" s="89">
        <v>2.6222001784234363E-2</v>
      </c>
      <c r="G1299" s="90">
        <v>2.608494332839351E-2</v>
      </c>
      <c r="H1299" s="90">
        <v>2.6279163832162451E-2</v>
      </c>
      <c r="I1299" s="90">
        <v>2.6807810525865661E-2</v>
      </c>
      <c r="J1299" s="90">
        <v>2.7524310658782865E-2</v>
      </c>
    </row>
    <row r="1300" spans="3:10" x14ac:dyDescent="0.25">
      <c r="C1300" s="82">
        <v>4.2586909498805716E-3</v>
      </c>
      <c r="D1300" s="89">
        <v>6.3071785439623874E-3</v>
      </c>
      <c r="E1300" s="89">
        <v>8.3073512530994105E-3</v>
      </c>
      <c r="F1300" s="89">
        <v>1.0125280083774869E-2</v>
      </c>
      <c r="G1300" s="90">
        <v>1.1734125871609576E-2</v>
      </c>
      <c r="H1300" s="90">
        <v>1.3099517306467171E-2</v>
      </c>
      <c r="I1300" s="90">
        <v>1.431383177067432E-2</v>
      </c>
      <c r="J1300" s="90">
        <v>1.539875032889537E-2</v>
      </c>
    </row>
    <row r="1301" spans="3:10" x14ac:dyDescent="0.25">
      <c r="C1301" s="82">
        <v>5.9581523034542991E-2</v>
      </c>
      <c r="D1301" s="89">
        <v>5.7122969790576933E-2</v>
      </c>
      <c r="E1301" s="89">
        <v>5.3881124637292541E-2</v>
      </c>
      <c r="F1301" s="89">
        <v>5.1001701225942532E-2</v>
      </c>
      <c r="G1301" s="90">
        <v>4.8923624425166165E-2</v>
      </c>
      <c r="H1301" s="90">
        <v>4.7461281946518261E-2</v>
      </c>
      <c r="I1301" s="90">
        <v>4.6707121116961549E-2</v>
      </c>
      <c r="J1301" s="90">
        <v>4.6401486014706977E-2</v>
      </c>
    </row>
    <row r="1302" spans="3:10" x14ac:dyDescent="0.25">
      <c r="C1302" s="82">
        <v>8.3566848222849498E-3</v>
      </c>
      <c r="D1302" s="89">
        <v>1.1180598570752041E-2</v>
      </c>
      <c r="E1302" s="89">
        <v>1.3577679578436324E-2</v>
      </c>
      <c r="F1302" s="89">
        <v>1.5556628296201219E-2</v>
      </c>
      <c r="G1302" s="90">
        <v>1.7243784454555433E-2</v>
      </c>
      <c r="H1302" s="90">
        <v>1.8682143757137198E-2</v>
      </c>
      <c r="I1302" s="90">
        <v>2.0038312071130774E-2</v>
      </c>
      <c r="J1302" s="90">
        <v>2.1333956055806319E-2</v>
      </c>
    </row>
    <row r="1303" spans="3:10" x14ac:dyDescent="0.25">
      <c r="C1303" s="82">
        <v>4.5368642713026338E-3</v>
      </c>
      <c r="D1303" s="89">
        <v>7.9607830591530652E-3</v>
      </c>
      <c r="E1303" s="89">
        <v>1.1439236804610668E-2</v>
      </c>
      <c r="F1303" s="89">
        <v>1.4445430131264859E-2</v>
      </c>
      <c r="G1303" s="90">
        <v>1.6807122216335846E-2</v>
      </c>
      <c r="H1303" s="90">
        <v>1.8476186799693598E-2</v>
      </c>
      <c r="I1303" s="90">
        <v>1.9627883327777922E-2</v>
      </c>
      <c r="J1303" s="90">
        <v>2.0330921955066934E-2</v>
      </c>
    </row>
    <row r="1304" spans="3:10" x14ac:dyDescent="0.25">
      <c r="C1304" s="82">
        <v>2.3434722216878964E-2</v>
      </c>
      <c r="D1304" s="89">
        <v>2.5996155097529072E-2</v>
      </c>
      <c r="E1304" s="89">
        <v>2.79107685911354E-2</v>
      </c>
      <c r="F1304" s="89">
        <v>2.945516177149704E-2</v>
      </c>
      <c r="G1304" s="90">
        <v>3.0832519851139582E-2</v>
      </c>
      <c r="H1304" s="90">
        <v>3.1997856550958936E-2</v>
      </c>
      <c r="I1304" s="90">
        <v>3.3118057815085859E-2</v>
      </c>
      <c r="J1304" s="90">
        <v>3.4127377534372137E-2</v>
      </c>
    </row>
    <row r="1305" spans="3:10" x14ac:dyDescent="0.25">
      <c r="C1305" s="82">
        <v>2.0957035383795175E-2</v>
      </c>
      <c r="D1305" s="89">
        <v>2.687586521324167E-2</v>
      </c>
      <c r="E1305" s="89">
        <v>3.0900441471556642E-2</v>
      </c>
      <c r="F1305" s="89">
        <v>3.3307788328607209E-2</v>
      </c>
      <c r="G1305" s="90">
        <v>3.457905445072431E-2</v>
      </c>
      <c r="H1305" s="90">
        <v>3.4908046267679294E-2</v>
      </c>
      <c r="I1305" s="90">
        <v>3.4647643864772967E-2</v>
      </c>
      <c r="J1305" s="90">
        <v>3.3839733017022519E-2</v>
      </c>
    </row>
    <row r="1306" spans="3:10" x14ac:dyDescent="0.25">
      <c r="C1306" s="82">
        <v>7.0993818538623195E-3</v>
      </c>
      <c r="D1306" s="89">
        <v>1.1869282030153852E-2</v>
      </c>
      <c r="E1306" s="89">
        <v>1.6696437148551495E-2</v>
      </c>
      <c r="F1306" s="89">
        <v>2.1086737164313762E-2</v>
      </c>
      <c r="G1306" s="90">
        <v>2.4961793823061157E-2</v>
      </c>
      <c r="H1306" s="90">
        <v>2.8310337289032827E-2</v>
      </c>
      <c r="I1306" s="90">
        <v>3.1381205198295389E-2</v>
      </c>
      <c r="J1306" s="90">
        <v>3.4221851065800495E-2</v>
      </c>
    </row>
    <row r="1307" spans="3:10" x14ac:dyDescent="0.25">
      <c r="C1307" s="82">
        <v>1.3847175715625665E-3</v>
      </c>
      <c r="D1307" s="89">
        <v>3.3913849876201058E-3</v>
      </c>
      <c r="E1307" s="89">
        <v>6.3313810759152512E-3</v>
      </c>
      <c r="F1307" s="89">
        <v>9.8404700331240005E-3</v>
      </c>
      <c r="G1307" s="90">
        <v>1.3523784761646765E-2</v>
      </c>
      <c r="H1307" s="90">
        <v>1.7017530656209128E-2</v>
      </c>
      <c r="I1307" s="90">
        <v>2.0199937111305515E-2</v>
      </c>
      <c r="J1307" s="90">
        <v>2.2942570058905907E-2</v>
      </c>
    </row>
    <row r="1308" spans="3:10" x14ac:dyDescent="0.25">
      <c r="C1308" s="82">
        <v>5.9080881786457672E-3</v>
      </c>
      <c r="D1308" s="89">
        <v>9.2376131278272527E-3</v>
      </c>
      <c r="E1308" s="89">
        <v>1.2578751132713669E-2</v>
      </c>
      <c r="F1308" s="89">
        <v>1.5640923674068646E-2</v>
      </c>
      <c r="G1308" s="90">
        <v>1.8347900625216004E-2</v>
      </c>
      <c r="H1308" s="90">
        <v>2.0643913730873813E-2</v>
      </c>
      <c r="I1308" s="90">
        <v>2.2679979570600001E-2</v>
      </c>
      <c r="J1308" s="90">
        <v>2.448929805124752E-2</v>
      </c>
    </row>
    <row r="1309" spans="3:10" x14ac:dyDescent="0.25">
      <c r="C1309" s="82">
        <v>8.2877806767286209E-3</v>
      </c>
      <c r="D1309" s="89">
        <v>1.1398096551479484E-2</v>
      </c>
      <c r="E1309" s="89">
        <v>1.4120816722826808E-2</v>
      </c>
      <c r="F1309" s="89">
        <v>1.6373752207688733E-2</v>
      </c>
      <c r="G1309" s="90">
        <v>1.8216879175182069E-2</v>
      </c>
      <c r="H1309" s="90">
        <v>1.9644572408305638E-2</v>
      </c>
      <c r="I1309" s="90">
        <v>2.0799444597415846E-2</v>
      </c>
      <c r="J1309" s="90">
        <v>2.1685283909318204E-2</v>
      </c>
    </row>
    <row r="1310" spans="3:10" x14ac:dyDescent="0.25">
      <c r="C1310" s="82">
        <v>4.130408187390325E-3</v>
      </c>
      <c r="D1310" s="89">
        <v>6.6439231890526541E-3</v>
      </c>
      <c r="E1310" s="89">
        <v>9.3178792059189549E-3</v>
      </c>
      <c r="F1310" s="89">
        <v>1.192696035620559E-2</v>
      </c>
      <c r="G1310" s="90">
        <v>1.4368736719397856E-2</v>
      </c>
      <c r="H1310" s="90">
        <v>1.6538371569830585E-2</v>
      </c>
      <c r="I1310" s="90">
        <v>1.849472570595281E-2</v>
      </c>
      <c r="J1310" s="90">
        <v>2.0215141545635213E-2</v>
      </c>
    </row>
    <row r="1311" spans="3:10" x14ac:dyDescent="0.25">
      <c r="C1311" s="82">
        <v>8.493077308284384E-3</v>
      </c>
      <c r="D1311" s="89">
        <v>1.1258275326185693E-2</v>
      </c>
      <c r="E1311" s="89">
        <v>1.3575471326316526E-2</v>
      </c>
      <c r="F1311" s="89">
        <v>1.5429057164861577E-2</v>
      </c>
      <c r="G1311" s="90">
        <v>1.6904641274452167E-2</v>
      </c>
      <c r="H1311" s="90">
        <v>1.8005123731079681E-2</v>
      </c>
      <c r="I1311" s="90">
        <v>1.8862132253217444E-2</v>
      </c>
      <c r="J1311" s="90">
        <v>1.9479693174361181E-2</v>
      </c>
    </row>
    <row r="1312" spans="3:10" x14ac:dyDescent="0.25">
      <c r="C1312" s="82">
        <v>4.4714554165040865E-3</v>
      </c>
      <c r="D1312" s="89">
        <v>7.0454171418380309E-3</v>
      </c>
      <c r="E1312" s="89">
        <v>9.5490877300832347E-3</v>
      </c>
      <c r="F1312" s="89">
        <v>1.1741119730330067E-2</v>
      </c>
      <c r="G1312" s="90">
        <v>1.3579226997185768E-2</v>
      </c>
      <c r="H1312" s="90">
        <v>1.5052813944526408E-2</v>
      </c>
      <c r="I1312" s="90">
        <v>1.6306772629765463E-2</v>
      </c>
      <c r="J1312" s="90">
        <v>1.7399188161029845E-2</v>
      </c>
    </row>
    <row r="1313" spans="3:10" x14ac:dyDescent="0.25">
      <c r="C1313" s="82">
        <v>1.2874173544130271E-2</v>
      </c>
      <c r="D1313" s="89">
        <v>1.715071510723325E-2</v>
      </c>
      <c r="E1313" s="89">
        <v>2.0573149097748308E-2</v>
      </c>
      <c r="F1313" s="89">
        <v>2.318235484004454E-2</v>
      </c>
      <c r="G1313" s="90">
        <v>2.5205984376058022E-2</v>
      </c>
      <c r="H1313" s="90">
        <v>2.6728727953891484E-2</v>
      </c>
      <c r="I1313" s="90">
        <v>2.7990417273816383E-2</v>
      </c>
      <c r="J1313" s="90">
        <v>2.9004637769922428E-2</v>
      </c>
    </row>
    <row r="1314" spans="3:10" x14ac:dyDescent="0.25">
      <c r="C1314" s="82">
        <v>1.3588923101065076E-2</v>
      </c>
      <c r="D1314" s="89">
        <v>1.7874576956415016E-2</v>
      </c>
      <c r="E1314" s="89">
        <v>2.1217573873137469E-2</v>
      </c>
      <c r="F1314" s="89">
        <v>2.3657429035331107E-2</v>
      </c>
      <c r="G1314" s="90">
        <v>2.5420419307220415E-2</v>
      </c>
      <c r="H1314" s="90">
        <v>2.6593520507813311E-2</v>
      </c>
      <c r="I1314" s="90">
        <v>2.7427251224244859E-2</v>
      </c>
      <c r="J1314" s="90">
        <v>2.7953471737266321E-2</v>
      </c>
    </row>
    <row r="1315" spans="3:10" x14ac:dyDescent="0.25">
      <c r="C1315" s="82">
        <v>8.0924026869224428E-3</v>
      </c>
      <c r="D1315" s="89">
        <v>1.025564381014399E-2</v>
      </c>
      <c r="E1315" s="89">
        <v>1.2020981028011518E-2</v>
      </c>
      <c r="F1315" s="89">
        <v>1.3433909159270353E-2</v>
      </c>
      <c r="G1315" s="90">
        <v>1.4590615680141923E-2</v>
      </c>
      <c r="H1315" s="90">
        <v>1.5500907987129423E-2</v>
      </c>
      <c r="I1315" s="90">
        <v>1.6284192162543065E-2</v>
      </c>
      <c r="J1315" s="90">
        <v>1.6953277185826687E-2</v>
      </c>
    </row>
    <row r="1316" spans="3:10" x14ac:dyDescent="0.25">
      <c r="C1316" s="82">
        <v>3.5493997648842943E-3</v>
      </c>
      <c r="D1316" s="89">
        <v>5.2976333720286444E-3</v>
      </c>
      <c r="E1316" s="89">
        <v>6.9852063800408312E-3</v>
      </c>
      <c r="F1316" s="89">
        <v>8.4943715805342827E-3</v>
      </c>
      <c r="G1316" s="90">
        <v>9.7979143612930072E-3</v>
      </c>
      <c r="H1316" s="90">
        <v>1.0856005524860601E-2</v>
      </c>
      <c r="I1316" s="90">
        <v>1.1728851784256972E-2</v>
      </c>
      <c r="J1316" s="90">
        <v>1.2416940898506043E-2</v>
      </c>
    </row>
    <row r="1317" spans="3:10" x14ac:dyDescent="0.25">
      <c r="C1317" s="82">
        <v>3.1170559524415095E-2</v>
      </c>
      <c r="D1317" s="89">
        <v>3.4242244604264581E-2</v>
      </c>
      <c r="E1317" s="89">
        <v>3.5803112304256944E-2</v>
      </c>
      <c r="F1317" s="89">
        <v>3.6665080699035381E-2</v>
      </c>
      <c r="G1317" s="90">
        <v>3.7384848786780916E-2</v>
      </c>
      <c r="H1317" s="90">
        <v>3.8070103472770671E-2</v>
      </c>
      <c r="I1317" s="90">
        <v>3.8992368070944541E-2</v>
      </c>
      <c r="J1317" s="90">
        <v>4.0091646608702659E-2</v>
      </c>
    </row>
    <row r="1318" spans="3:10" x14ac:dyDescent="0.25">
      <c r="C1318" s="82">
        <v>9.930357816839791E-3</v>
      </c>
      <c r="D1318" s="89">
        <v>1.6141039655360588E-2</v>
      </c>
      <c r="E1318" s="89">
        <v>2.2145352690753961E-2</v>
      </c>
      <c r="F1318" s="89">
        <v>2.7295983234525738E-2</v>
      </c>
      <c r="G1318" s="90">
        <v>3.1485183850389994E-2</v>
      </c>
      <c r="H1318" s="90">
        <v>3.467860669742108E-2</v>
      </c>
      <c r="I1318" s="90">
        <v>3.7159847986440203E-2</v>
      </c>
      <c r="J1318" s="90">
        <v>3.8965358360752184E-2</v>
      </c>
    </row>
    <row r="1319" spans="3:10" x14ac:dyDescent="0.25">
      <c r="C1319" s="82">
        <v>1.3937197739410389E-2</v>
      </c>
      <c r="D1319" s="89">
        <v>1.7994079632712118E-2</v>
      </c>
      <c r="E1319" s="89">
        <v>2.1228914603797638E-2</v>
      </c>
      <c r="F1319" s="89">
        <v>2.3618173509342439E-2</v>
      </c>
      <c r="G1319" s="90">
        <v>2.5294259215023603E-2</v>
      </c>
      <c r="H1319" s="90">
        <v>2.6279904867497223E-2</v>
      </c>
      <c r="I1319" s="90">
        <v>2.680310280917857E-2</v>
      </c>
      <c r="J1319" s="90">
        <v>2.6910431282841388E-2</v>
      </c>
    </row>
    <row r="1320" spans="3:10" x14ac:dyDescent="0.25">
      <c r="C1320" s="82">
        <v>1.6427267626915897E-2</v>
      </c>
      <c r="D1320" s="89">
        <v>1.817920322525314E-2</v>
      </c>
      <c r="E1320" s="89">
        <v>1.922368103389787E-2</v>
      </c>
      <c r="F1320" s="89">
        <v>1.9872560968089016E-2</v>
      </c>
      <c r="G1320" s="90">
        <v>2.035876714375736E-2</v>
      </c>
      <c r="H1320" s="90">
        <v>2.0714480244531416E-2</v>
      </c>
      <c r="I1320" s="90">
        <v>2.1085965467313287E-2</v>
      </c>
      <c r="J1320" s="90">
        <v>2.1453152938476095E-2</v>
      </c>
    </row>
    <row r="1321" spans="3:10" x14ac:dyDescent="0.25">
      <c r="C1321" s="82">
        <v>2.8035319806890672E-2</v>
      </c>
      <c r="D1321" s="89">
        <v>3.0809661182723266E-2</v>
      </c>
      <c r="E1321" s="89">
        <v>3.2310588409387789E-2</v>
      </c>
      <c r="F1321" s="89">
        <v>3.3173330989367616E-2</v>
      </c>
      <c r="G1321" s="90">
        <v>3.3855658083255406E-2</v>
      </c>
      <c r="H1321" s="90">
        <v>3.4445452077330817E-2</v>
      </c>
      <c r="I1321" s="90">
        <v>3.519885947685613E-2</v>
      </c>
      <c r="J1321" s="90">
        <v>3.6082593667592262E-2</v>
      </c>
    </row>
    <row r="1322" spans="3:10" x14ac:dyDescent="0.25">
      <c r="C1322" s="82">
        <v>2.3066206304353676E-2</v>
      </c>
      <c r="D1322" s="89">
        <v>2.89691208583082E-2</v>
      </c>
      <c r="E1322" s="89">
        <v>3.3556355214020589E-2</v>
      </c>
      <c r="F1322" s="89">
        <v>3.7186918321839707E-2</v>
      </c>
      <c r="G1322" s="90">
        <v>4.0348211715802891E-2</v>
      </c>
      <c r="H1322" s="90">
        <v>4.3219140510153485E-2</v>
      </c>
      <c r="I1322" s="90">
        <v>4.6202443153891395E-2</v>
      </c>
      <c r="J1322" s="90">
        <v>4.9328014810083878E-2</v>
      </c>
    </row>
    <row r="1323" spans="3:10" x14ac:dyDescent="0.25">
      <c r="C1323" s="82">
        <v>4.5170003059929933E-3</v>
      </c>
      <c r="D1323" s="89">
        <v>6.4256157341659684E-3</v>
      </c>
      <c r="E1323" s="89">
        <v>8.1721810552017205E-3</v>
      </c>
      <c r="F1323" s="89">
        <v>9.6785860705467068E-3</v>
      </c>
      <c r="G1323" s="90">
        <v>1.0966660863351208E-2</v>
      </c>
      <c r="H1323" s="90">
        <v>1.2034726524875515E-2</v>
      </c>
      <c r="I1323" s="90">
        <v>1.2982562748209376E-2</v>
      </c>
      <c r="J1323" s="90">
        <v>1.3833359620219102E-2</v>
      </c>
    </row>
    <row r="1324" spans="3:10" x14ac:dyDescent="0.25">
      <c r="C1324" s="82">
        <v>4.4589649569080972E-3</v>
      </c>
      <c r="D1324" s="89">
        <v>6.6936320195763099E-3</v>
      </c>
      <c r="E1324" s="89">
        <v>8.9827591723197313E-3</v>
      </c>
      <c r="F1324" s="89">
        <v>1.1173511601684184E-2</v>
      </c>
      <c r="G1324" s="90">
        <v>1.3207929364167146E-2</v>
      </c>
      <c r="H1324" s="90">
        <v>1.5012581193819157E-2</v>
      </c>
      <c r="I1324" s="90">
        <v>1.6659767805762317E-2</v>
      </c>
      <c r="J1324" s="90">
        <v>1.814705321309492E-2</v>
      </c>
    </row>
    <row r="1325" spans="3:10" x14ac:dyDescent="0.25">
      <c r="C1325" s="82">
        <v>4.2062453833970156E-2</v>
      </c>
      <c r="D1325" s="89">
        <v>4.1566576095136885E-2</v>
      </c>
      <c r="E1325" s="89">
        <v>3.9884167144757475E-2</v>
      </c>
      <c r="F1325" s="89">
        <v>3.7966452147874516E-2</v>
      </c>
      <c r="G1325" s="90">
        <v>3.6260180389334956E-2</v>
      </c>
      <c r="H1325" s="90">
        <v>3.4722299493174159E-2</v>
      </c>
      <c r="I1325" s="90">
        <v>3.3492584314658305E-2</v>
      </c>
      <c r="J1325" s="90">
        <v>3.24431782779857E-2</v>
      </c>
    </row>
    <row r="1326" spans="3:10" x14ac:dyDescent="0.25">
      <c r="C1326" s="82">
        <v>1.5292811987398377E-2</v>
      </c>
      <c r="D1326" s="89">
        <v>1.9933884113345408E-2</v>
      </c>
      <c r="E1326" s="89">
        <v>2.317614111085383E-2</v>
      </c>
      <c r="F1326" s="89">
        <v>2.5209808235322203E-2</v>
      </c>
      <c r="G1326" s="90">
        <v>2.6443047855493805E-2</v>
      </c>
      <c r="H1326" s="90">
        <v>2.7088867195175458E-2</v>
      </c>
      <c r="I1326" s="90">
        <v>2.7476591923377439E-2</v>
      </c>
      <c r="J1326" s="90">
        <v>2.7673327738401889E-2</v>
      </c>
    </row>
    <row r="1327" spans="3:10" x14ac:dyDescent="0.25">
      <c r="C1327" s="82">
        <v>1.5114663543174079E-2</v>
      </c>
      <c r="D1327" s="89">
        <v>1.9454121914672579E-2</v>
      </c>
      <c r="E1327" s="89">
        <v>2.2442042264450689E-2</v>
      </c>
      <c r="F1327" s="89">
        <v>2.4317901027908949E-2</v>
      </c>
      <c r="G1327" s="90">
        <v>2.5479581386707629E-2</v>
      </c>
      <c r="H1327" s="90">
        <v>2.6110605766805014E-2</v>
      </c>
      <c r="I1327" s="90">
        <v>2.650354921688098E-2</v>
      </c>
      <c r="J1327" s="90">
        <v>2.6707918803257843E-2</v>
      </c>
    </row>
    <row r="1328" spans="3:10" x14ac:dyDescent="0.25">
      <c r="C1328" s="82">
        <v>2.1169148688884309E-2</v>
      </c>
      <c r="D1328" s="89">
        <v>2.7654814156062486E-2</v>
      </c>
      <c r="E1328" s="89">
        <v>3.2443665539794511E-2</v>
      </c>
      <c r="F1328" s="89">
        <v>3.572953415257546E-2</v>
      </c>
      <c r="G1328" s="90">
        <v>3.79898289163546E-2</v>
      </c>
      <c r="H1328" s="90">
        <v>3.9441034109440269E-2</v>
      </c>
      <c r="I1328" s="90">
        <v>4.0486893320238096E-2</v>
      </c>
      <c r="J1328" s="90">
        <v>4.1160261544827416E-2</v>
      </c>
    </row>
    <row r="1329" spans="3:10" x14ac:dyDescent="0.25">
      <c r="C1329" s="82">
        <v>2.3349242142965992E-2</v>
      </c>
      <c r="D1329" s="89">
        <v>2.7733721395837206E-2</v>
      </c>
      <c r="E1329" s="89">
        <v>3.0534141530831789E-2</v>
      </c>
      <c r="F1329" s="89">
        <v>3.2127312511905884E-2</v>
      </c>
      <c r="G1329" s="90">
        <v>3.290911387259108E-2</v>
      </c>
      <c r="H1329" s="90">
        <v>3.2984012027228636E-2</v>
      </c>
      <c r="I1329" s="90">
        <v>3.2636942608308649E-2</v>
      </c>
      <c r="J1329" s="90">
        <v>3.1882403758239676E-2</v>
      </c>
    </row>
    <row r="1330" spans="3:10" x14ac:dyDescent="0.25">
      <c r="C1330" s="82">
        <v>8.7951028568350204E-3</v>
      </c>
      <c r="D1330" s="89">
        <v>1.2317157584862138E-2</v>
      </c>
      <c r="E1330" s="89">
        <v>1.5349902334693208E-2</v>
      </c>
      <c r="F1330" s="89">
        <v>1.777960181313204E-2</v>
      </c>
      <c r="G1330" s="90">
        <v>1.9690862487472191E-2</v>
      </c>
      <c r="H1330" s="90">
        <v>2.1111116924240857E-2</v>
      </c>
      <c r="I1330" s="90">
        <v>2.2224444150879343E-2</v>
      </c>
      <c r="J1330" s="90">
        <v>2.3055954001539598E-2</v>
      </c>
    </row>
    <row r="1331" spans="3:10" x14ac:dyDescent="0.25">
      <c r="C1331" s="82">
        <v>1.4460936824104093E-2</v>
      </c>
      <c r="D1331" s="89">
        <v>1.9698159655017179E-2</v>
      </c>
      <c r="E1331" s="89">
        <v>2.3922308342757985E-2</v>
      </c>
      <c r="F1331" s="89">
        <v>2.7135204924807931E-2</v>
      </c>
      <c r="G1331" s="90">
        <v>2.9591068248574746E-2</v>
      </c>
      <c r="H1331" s="90">
        <v>3.1376462725089413E-2</v>
      </c>
      <c r="I1331" s="90">
        <v>3.2750368356501081E-2</v>
      </c>
      <c r="J1331" s="90">
        <v>3.3700500261956798E-2</v>
      </c>
    </row>
    <row r="1332" spans="3:10" x14ac:dyDescent="0.25">
      <c r="C1332" s="82">
        <v>3.7185859619003357E-2</v>
      </c>
      <c r="D1332" s="89">
        <v>3.6822060990825654E-2</v>
      </c>
      <c r="E1332" s="89">
        <v>3.5811943999376268E-2</v>
      </c>
      <c r="F1332" s="89">
        <v>3.474222712146198E-2</v>
      </c>
      <c r="G1332" s="90">
        <v>3.3868462344069726E-2</v>
      </c>
      <c r="H1332" s="90">
        <v>3.3081247026019028E-2</v>
      </c>
      <c r="I1332" s="90">
        <v>3.2489999045002341E-2</v>
      </c>
      <c r="J1332" s="90">
        <v>3.1974596508002176E-2</v>
      </c>
    </row>
    <row r="1333" spans="3:10" x14ac:dyDescent="0.25">
      <c r="C1333" s="82">
        <v>1.3344085054805856E-3</v>
      </c>
      <c r="D1333" s="89">
        <v>2.6197905190816339E-3</v>
      </c>
      <c r="E1333" s="89">
        <v>4.188286804480414E-3</v>
      </c>
      <c r="F1333" s="89">
        <v>5.8356609397716922E-3</v>
      </c>
      <c r="G1333" s="90">
        <v>7.4260280525395893E-3</v>
      </c>
      <c r="H1333" s="90">
        <v>8.8614356775521645E-3</v>
      </c>
      <c r="I1333" s="90">
        <v>1.0165149308518182E-2</v>
      </c>
      <c r="J1333" s="90">
        <v>1.1340443493893996E-2</v>
      </c>
    </row>
    <row r="1334" spans="3:10" x14ac:dyDescent="0.25">
      <c r="C1334" s="82">
        <v>1.035482633325072E-2</v>
      </c>
      <c r="D1334" s="89">
        <v>1.4717570192194962E-2</v>
      </c>
      <c r="E1334" s="89">
        <v>1.8377039494558611E-2</v>
      </c>
      <c r="F1334" s="89">
        <v>2.1238783910015144E-2</v>
      </c>
      <c r="G1334" s="90">
        <v>2.3489186413747556E-2</v>
      </c>
      <c r="H1334" s="90">
        <v>2.5230997084556492E-2</v>
      </c>
      <c r="I1334" s="90">
        <v>2.672489144226723E-2</v>
      </c>
      <c r="J1334" s="90">
        <v>2.8019893723016779E-2</v>
      </c>
    </row>
    <row r="1335" spans="3:10" x14ac:dyDescent="0.25">
      <c r="C1335" s="82">
        <v>7.9026673748321206E-3</v>
      </c>
      <c r="D1335" s="89">
        <v>1.0859102313205629E-2</v>
      </c>
      <c r="E1335" s="89">
        <v>1.3412967641301697E-2</v>
      </c>
      <c r="F1335" s="89">
        <v>1.5495995278443716E-2</v>
      </c>
      <c r="G1335" s="90">
        <v>1.7185934650944451E-2</v>
      </c>
      <c r="H1335" s="90">
        <v>1.8503242602531209E-2</v>
      </c>
      <c r="I1335" s="90">
        <v>1.9609742258793805E-2</v>
      </c>
      <c r="J1335" s="90">
        <v>2.0536759076825329E-2</v>
      </c>
    </row>
    <row r="1336" spans="3:10" x14ac:dyDescent="0.25">
      <c r="C1336" s="82">
        <v>2.8173074872190479E-3</v>
      </c>
      <c r="D1336" s="89">
        <v>4.9724640937395754E-3</v>
      </c>
      <c r="E1336" s="89">
        <v>7.3885820508268934E-3</v>
      </c>
      <c r="F1336" s="89">
        <v>9.7901978255787135E-3</v>
      </c>
      <c r="G1336" s="90">
        <v>1.202898124092344E-2</v>
      </c>
      <c r="H1336" s="90">
        <v>1.3990759777431149E-2</v>
      </c>
      <c r="I1336" s="90">
        <v>1.5723677901306413E-2</v>
      </c>
      <c r="J1336" s="90">
        <v>1.7219758345935865E-2</v>
      </c>
    </row>
    <row r="1337" spans="3:10" x14ac:dyDescent="0.25">
      <c r="C1337" s="82">
        <v>5.2283225773753918E-2</v>
      </c>
      <c r="D1337" s="89">
        <v>5.5329649995914512E-2</v>
      </c>
      <c r="E1337" s="89">
        <v>5.554669777861037E-2</v>
      </c>
      <c r="F1337" s="89">
        <v>5.463221753752371E-2</v>
      </c>
      <c r="G1337" s="90">
        <v>5.3577444851524922E-2</v>
      </c>
      <c r="H1337" s="90">
        <v>5.2520886813604242E-2</v>
      </c>
      <c r="I1337" s="90">
        <v>5.1745134381747396E-2</v>
      </c>
      <c r="J1337" s="90">
        <v>5.1044507750560478E-2</v>
      </c>
    </row>
    <row r="1338" spans="3:10" x14ac:dyDescent="0.25">
      <c r="C1338" s="82">
        <v>1.7254328374628956E-2</v>
      </c>
      <c r="D1338" s="89">
        <v>2.0290688955111338E-2</v>
      </c>
      <c r="E1338" s="89">
        <v>2.2658298475264276E-2</v>
      </c>
      <c r="F1338" s="89">
        <v>2.4633410295314621E-2</v>
      </c>
      <c r="G1338" s="90">
        <v>2.6470179795880202E-2</v>
      </c>
      <c r="H1338" s="90">
        <v>2.8202725711441307E-2</v>
      </c>
      <c r="I1338" s="90">
        <v>3.0027662472518642E-2</v>
      </c>
      <c r="J1338" s="90">
        <v>3.1918744688411591E-2</v>
      </c>
    </row>
    <row r="1339" spans="3:10" x14ac:dyDescent="0.25">
      <c r="C1339" s="82">
        <v>2.3403344124038213E-2</v>
      </c>
      <c r="D1339" s="89">
        <v>2.6888631423965064E-2</v>
      </c>
      <c r="E1339" s="89">
        <v>2.8657054712638467E-2</v>
      </c>
      <c r="F1339" s="89">
        <v>2.9183893411495264E-2</v>
      </c>
      <c r="G1339" s="90">
        <v>2.8915005045138574E-2</v>
      </c>
      <c r="H1339" s="90">
        <v>2.8010194629180613E-2</v>
      </c>
      <c r="I1339" s="90">
        <v>2.677451117620985E-2</v>
      </c>
      <c r="J1339" s="90">
        <v>2.527324350907053E-2</v>
      </c>
    </row>
    <row r="1340" spans="3:10" x14ac:dyDescent="0.25">
      <c r="C1340" s="82">
        <v>5.2055488024626952E-3</v>
      </c>
      <c r="D1340" s="89">
        <v>8.9824773511503059E-3</v>
      </c>
      <c r="E1340" s="89">
        <v>1.2948178997970199E-2</v>
      </c>
      <c r="F1340" s="89">
        <v>1.6596400614753832E-2</v>
      </c>
      <c r="G1340" s="90">
        <v>1.9705176326147232E-2</v>
      </c>
      <c r="H1340" s="90">
        <v>2.2120062471286769E-2</v>
      </c>
      <c r="I1340" s="90">
        <v>2.3931715532028625E-2</v>
      </c>
      <c r="J1340" s="90">
        <v>2.5121927177757561E-2</v>
      </c>
    </row>
    <row r="1341" spans="3:10" x14ac:dyDescent="0.25">
      <c r="C1341" s="82">
        <v>1.4762903314452722E-3</v>
      </c>
      <c r="D1341" s="89">
        <v>2.7359017589134514E-3</v>
      </c>
      <c r="E1341" s="89">
        <v>4.221888620905139E-3</v>
      </c>
      <c r="F1341" s="89">
        <v>5.7527825554081384E-3</v>
      </c>
      <c r="G1341" s="90">
        <v>7.2022646942057301E-3</v>
      </c>
      <c r="H1341" s="90">
        <v>8.4633586721295073E-3</v>
      </c>
      <c r="I1341" s="90">
        <v>9.5375381796371575E-3</v>
      </c>
      <c r="J1341" s="90">
        <v>1.0408627380709835E-2</v>
      </c>
    </row>
    <row r="1342" spans="3:10" x14ac:dyDescent="0.25">
      <c r="C1342" s="82">
        <v>7.1385407449781465E-3</v>
      </c>
      <c r="D1342" s="89">
        <v>1.083424938110638E-2</v>
      </c>
      <c r="E1342" s="89">
        <v>1.4095953705840885E-2</v>
      </c>
      <c r="F1342" s="89">
        <v>1.6641352977787068E-2</v>
      </c>
      <c r="G1342" s="90">
        <v>1.8503112766600147E-2</v>
      </c>
      <c r="H1342" s="90">
        <v>1.9726516525217157E-2</v>
      </c>
      <c r="I1342" s="90">
        <v>2.0520844571983676E-2</v>
      </c>
      <c r="J1342" s="90">
        <v>2.0943737331679008E-2</v>
      </c>
    </row>
    <row r="1343" spans="3:10" x14ac:dyDescent="0.25">
      <c r="C1343" s="82">
        <v>2.8437772113839126E-3</v>
      </c>
      <c r="D1343" s="89">
        <v>5.1398261509756635E-3</v>
      </c>
      <c r="E1343" s="89">
        <v>7.712757958783901E-3</v>
      </c>
      <c r="F1343" s="89">
        <v>1.0218636136654287E-2</v>
      </c>
      <c r="G1343" s="90">
        <v>1.2467902693126514E-2</v>
      </c>
      <c r="H1343" s="90">
        <v>1.4334922789036397E-2</v>
      </c>
      <c r="I1343" s="90">
        <v>1.5882323382108224E-2</v>
      </c>
      <c r="J1343" s="90">
        <v>1.7125959917790909E-2</v>
      </c>
    </row>
    <row r="1344" spans="3:10" x14ac:dyDescent="0.25">
      <c r="C1344" s="82">
        <v>1.2950953094436257E-2</v>
      </c>
      <c r="D1344" s="89">
        <v>1.4983437494025855E-2</v>
      </c>
      <c r="E1344" s="89">
        <v>1.607588871113283E-2</v>
      </c>
      <c r="F1344" s="89">
        <v>1.6535195931798179E-2</v>
      </c>
      <c r="G1344" s="90">
        <v>1.6648942613487868E-2</v>
      </c>
      <c r="H1344" s="90">
        <v>1.6527960070322728E-2</v>
      </c>
      <c r="I1344" s="90">
        <v>1.6354084353571299E-2</v>
      </c>
      <c r="J1344" s="90">
        <v>1.6159042448820323E-2</v>
      </c>
    </row>
    <row r="1345" spans="3:10" x14ac:dyDescent="0.25">
      <c r="C1345" s="82">
        <v>8.7018328489211379E-3</v>
      </c>
      <c r="D1345" s="89">
        <v>1.1664351054014315E-2</v>
      </c>
      <c r="E1345" s="89">
        <v>1.4200751259557175E-2</v>
      </c>
      <c r="F1345" s="89">
        <v>1.6274573510398082E-2</v>
      </c>
      <c r="G1345" s="90">
        <v>1.7979759089457165E-2</v>
      </c>
      <c r="H1345" s="90">
        <v>1.9342233317945247E-2</v>
      </c>
      <c r="I1345" s="90">
        <v>2.0534146819672847E-2</v>
      </c>
      <c r="J1345" s="90">
        <v>2.1589807986539075E-2</v>
      </c>
    </row>
    <row r="1346" spans="3:10" x14ac:dyDescent="0.25">
      <c r="C1346" s="82">
        <v>1.4014911039674487E-2</v>
      </c>
      <c r="D1346" s="89">
        <v>1.6383243652802498E-2</v>
      </c>
      <c r="E1346" s="89">
        <v>1.7855096071780228E-2</v>
      </c>
      <c r="F1346" s="89">
        <v>1.8667024608772405E-2</v>
      </c>
      <c r="G1346" s="90">
        <v>1.9056494774475925E-2</v>
      </c>
      <c r="H1346" s="90">
        <v>1.9095782012479971E-2</v>
      </c>
      <c r="I1346" s="90">
        <v>1.8967238722795612E-2</v>
      </c>
      <c r="J1346" s="90">
        <v>1.8698608128680499E-2</v>
      </c>
    </row>
    <row r="1347" spans="3:10" x14ac:dyDescent="0.25">
      <c r="C1347" s="82">
        <v>7.0815998463763536E-3</v>
      </c>
      <c r="D1347" s="89">
        <v>1.1584270635061988E-2</v>
      </c>
      <c r="E1347" s="89">
        <v>1.5597448092752904E-2</v>
      </c>
      <c r="F1347" s="89">
        <v>1.8675805188775839E-2</v>
      </c>
      <c r="G1347" s="90">
        <v>2.0901993870448481E-2</v>
      </c>
      <c r="H1347" s="90">
        <v>2.2420042235465926E-2</v>
      </c>
      <c r="I1347" s="90">
        <v>2.3537190453230085E-2</v>
      </c>
      <c r="J1347" s="90">
        <v>2.4354720131430946E-2</v>
      </c>
    </row>
    <row r="1348" spans="3:10" x14ac:dyDescent="0.25">
      <c r="C1348" s="82">
        <v>1.6109182420494575E-3</v>
      </c>
      <c r="D1348" s="89">
        <v>2.3928628899309418E-3</v>
      </c>
      <c r="E1348" s="89">
        <v>3.1744240557674869E-3</v>
      </c>
      <c r="F1348" s="89">
        <v>3.892167903350072E-3</v>
      </c>
      <c r="G1348" s="90">
        <v>4.5150671724392888E-3</v>
      </c>
      <c r="H1348" s="90">
        <v>5.0104881351535849E-3</v>
      </c>
      <c r="I1348" s="90">
        <v>5.4024428273213567E-3</v>
      </c>
      <c r="J1348" s="90">
        <v>5.6981872113055863E-3</v>
      </c>
    </row>
    <row r="1349" spans="3:10" x14ac:dyDescent="0.25">
      <c r="C1349" s="82">
        <v>4.8104278405372248E-3</v>
      </c>
      <c r="D1349" s="89">
        <v>7.2678327294530736E-3</v>
      </c>
      <c r="E1349" s="89">
        <v>9.5170393842209343E-3</v>
      </c>
      <c r="F1349" s="89">
        <v>1.1367311054131338E-2</v>
      </c>
      <c r="G1349" s="90">
        <v>1.281455473560018E-2</v>
      </c>
      <c r="H1349" s="90">
        <v>1.3867593424111339E-2</v>
      </c>
      <c r="I1349" s="90">
        <v>1.4667109390281749E-2</v>
      </c>
      <c r="J1349" s="90">
        <v>1.5265091264223415E-2</v>
      </c>
    </row>
    <row r="1350" spans="3:10" x14ac:dyDescent="0.25">
      <c r="C1350" s="82">
        <v>8.7312099291826217E-3</v>
      </c>
      <c r="D1350" s="89">
        <v>1.3099708412488567E-2</v>
      </c>
      <c r="E1350" s="89">
        <v>1.6929509556611134E-2</v>
      </c>
      <c r="F1350" s="89">
        <v>1.9957943095041883E-2</v>
      </c>
      <c r="G1350" s="90">
        <v>2.227589240086178E-2</v>
      </c>
      <c r="H1350" s="90">
        <v>2.3958415290906854E-2</v>
      </c>
      <c r="I1350" s="90">
        <v>2.5257012148366131E-2</v>
      </c>
      <c r="J1350" s="90">
        <v>2.6228119966987821E-2</v>
      </c>
    </row>
    <row r="1351" spans="3:10" x14ac:dyDescent="0.25">
      <c r="C1351" s="82">
        <v>1.7761375691162908E-2</v>
      </c>
      <c r="D1351" s="89">
        <v>1.9625323185463683E-2</v>
      </c>
      <c r="E1351" s="89">
        <v>2.0873735143273807E-2</v>
      </c>
      <c r="F1351" s="89">
        <v>2.1847313334516102E-2</v>
      </c>
      <c r="G1351" s="90">
        <v>2.2805051796584815E-2</v>
      </c>
      <c r="H1351" s="90">
        <v>2.3794682772462102E-2</v>
      </c>
      <c r="I1351" s="90">
        <v>2.5002531739040559E-2</v>
      </c>
      <c r="J1351" s="90">
        <v>2.6430922448289557E-2</v>
      </c>
    </row>
    <row r="1352" spans="3:10" x14ac:dyDescent="0.25">
      <c r="C1352" s="82">
        <v>1.5407867746955873E-2</v>
      </c>
      <c r="D1352" s="89">
        <v>1.9934506431320793E-2</v>
      </c>
      <c r="E1352" s="89">
        <v>2.3397551934898481E-2</v>
      </c>
      <c r="F1352" s="89">
        <v>2.5946163547022595E-2</v>
      </c>
      <c r="G1352" s="90">
        <v>2.7858690604812778E-2</v>
      </c>
      <c r="H1352" s="90">
        <v>2.9204956375910272E-2</v>
      </c>
      <c r="I1352" s="90">
        <v>3.020852238102285E-2</v>
      </c>
      <c r="J1352" s="90">
        <v>3.0849203898530748E-2</v>
      </c>
    </row>
    <row r="1353" spans="3:10" x14ac:dyDescent="0.25">
      <c r="C1353" s="82">
        <v>3.4312174436515303E-3</v>
      </c>
      <c r="D1353" s="89">
        <v>5.640221328930696E-3</v>
      </c>
      <c r="E1353" s="89">
        <v>7.9388412987316335E-3</v>
      </c>
      <c r="F1353" s="89">
        <v>1.0095117920270022E-2</v>
      </c>
      <c r="G1353" s="90">
        <v>1.2033663089863762E-2</v>
      </c>
      <c r="H1353" s="90">
        <v>1.3713200086237326E-2</v>
      </c>
      <c r="I1353" s="90">
        <v>1.5243416613930914E-2</v>
      </c>
      <c r="J1353" s="90">
        <v>1.6665722643854741E-2</v>
      </c>
    </row>
    <row r="1354" spans="3:10" x14ac:dyDescent="0.25">
      <c r="C1354" s="82">
        <v>2.1526084678205173E-2</v>
      </c>
      <c r="D1354" s="89">
        <v>2.5759050687046505E-2</v>
      </c>
      <c r="E1354" s="89">
        <v>2.8035093989651965E-2</v>
      </c>
      <c r="F1354" s="89">
        <v>2.893743646082942E-2</v>
      </c>
      <c r="G1354" s="90">
        <v>2.9061719099967912E-2</v>
      </c>
      <c r="H1354" s="90">
        <v>2.8656385691255198E-2</v>
      </c>
      <c r="I1354" s="90">
        <v>2.8048566742377445E-2</v>
      </c>
      <c r="J1354" s="90">
        <v>2.7275762686610774E-2</v>
      </c>
    </row>
    <row r="1355" spans="3:10" x14ac:dyDescent="0.25">
      <c r="C1355" s="82">
        <v>7.7390783712908955E-3</v>
      </c>
      <c r="D1355" s="89">
        <v>9.97239242776418E-3</v>
      </c>
      <c r="E1355" s="89">
        <v>1.1578650681628864E-2</v>
      </c>
      <c r="F1355" s="89">
        <v>1.2659321845816139E-2</v>
      </c>
      <c r="G1355" s="90">
        <v>1.338062775652892E-2</v>
      </c>
      <c r="H1355" s="90">
        <v>1.3798736988024534E-2</v>
      </c>
      <c r="I1355" s="90">
        <v>1.4037169231442119E-2</v>
      </c>
      <c r="J1355" s="90">
        <v>1.4102873460528215E-2</v>
      </c>
    </row>
    <row r="1356" spans="3:10" x14ac:dyDescent="0.25">
      <c r="C1356" s="82">
        <v>7.7703249326506801E-3</v>
      </c>
      <c r="D1356" s="89">
        <v>1.1885994055329367E-2</v>
      </c>
      <c r="E1356" s="89">
        <v>1.6173126873915488E-2</v>
      </c>
      <c r="F1356" s="89">
        <v>2.0289522791825675E-2</v>
      </c>
      <c r="G1356" s="90">
        <v>2.4042524109709324E-2</v>
      </c>
      <c r="H1356" s="90">
        <v>2.7203123216981328E-2</v>
      </c>
      <c r="I1356" s="90">
        <v>2.9810703119387761E-2</v>
      </c>
      <c r="J1356" s="90">
        <v>3.1781718402989469E-2</v>
      </c>
    </row>
    <row r="1357" spans="3:10" x14ac:dyDescent="0.25">
      <c r="C1357" s="82">
        <v>2.3085872568926847E-2</v>
      </c>
      <c r="D1357" s="89">
        <v>2.8597162059109171E-2</v>
      </c>
      <c r="E1357" s="89">
        <v>3.2441507706480473E-2</v>
      </c>
      <c r="F1357" s="89">
        <v>3.5023998230974671E-2</v>
      </c>
      <c r="G1357" s="90">
        <v>3.6847449277874596E-2</v>
      </c>
      <c r="H1357" s="90">
        <v>3.8083254934569509E-2</v>
      </c>
      <c r="I1357" s="90">
        <v>3.9068357386220283E-2</v>
      </c>
      <c r="J1357" s="90">
        <v>3.97889658171399E-2</v>
      </c>
    </row>
    <row r="1358" spans="3:10" x14ac:dyDescent="0.25">
      <c r="C1358" s="82">
        <v>8.0770351802908324E-3</v>
      </c>
      <c r="D1358" s="89">
        <v>1.2360718786635888E-2</v>
      </c>
      <c r="E1358" s="89">
        <v>1.6563345805226372E-2</v>
      </c>
      <c r="F1358" s="89">
        <v>2.0302525921836789E-2</v>
      </c>
      <c r="G1358" s="90">
        <v>2.3450800308188809E-2</v>
      </c>
      <c r="H1358" s="90">
        <v>2.5898540441045958E-2</v>
      </c>
      <c r="I1358" s="90">
        <v>2.7804987167896301E-2</v>
      </c>
      <c r="J1358" s="90">
        <v>2.9193745845961148E-2</v>
      </c>
    </row>
    <row r="1359" spans="3:10" x14ac:dyDescent="0.25">
      <c r="C1359" s="82">
        <v>5.4662894903639396E-3</v>
      </c>
      <c r="D1359" s="89">
        <v>8.3942866327402534E-3</v>
      </c>
      <c r="E1359" s="89">
        <v>1.1283993631017813E-2</v>
      </c>
      <c r="F1359" s="89">
        <v>1.3943396766349486E-2</v>
      </c>
      <c r="G1359" s="90">
        <v>1.6365514607087538E-2</v>
      </c>
      <c r="H1359" s="90">
        <v>1.8537609094888476E-2</v>
      </c>
      <c r="I1359" s="90">
        <v>2.0608830936063555E-2</v>
      </c>
      <c r="J1359" s="90">
        <v>2.2606572081803014E-2</v>
      </c>
    </row>
    <row r="1360" spans="3:10" x14ac:dyDescent="0.25">
      <c r="C1360" s="82">
        <v>9.3534521263474429E-3</v>
      </c>
      <c r="D1360" s="89">
        <v>1.3703899995149593E-2</v>
      </c>
      <c r="E1360" s="89">
        <v>1.7501416849153354E-2</v>
      </c>
      <c r="F1360" s="89">
        <v>2.0481918536237223E-2</v>
      </c>
      <c r="G1360" s="90">
        <v>2.2697702101473111E-2</v>
      </c>
      <c r="H1360" s="90">
        <v>2.4187787516573113E-2</v>
      </c>
      <c r="I1360" s="90">
        <v>2.5193795502794724E-2</v>
      </c>
      <c r="J1360" s="90">
        <v>2.5783237259995036E-2</v>
      </c>
    </row>
    <row r="1361" spans="3:10" x14ac:dyDescent="0.25">
      <c r="C1361" s="82">
        <v>5.6081917719783174E-3</v>
      </c>
      <c r="D1361" s="89">
        <v>8.0533468176387304E-3</v>
      </c>
      <c r="E1361" s="89">
        <v>1.0168989116551399E-2</v>
      </c>
      <c r="F1361" s="89">
        <v>1.1827712183155743E-2</v>
      </c>
      <c r="G1361" s="90">
        <v>1.305850086324711E-2</v>
      </c>
      <c r="H1361" s="90">
        <v>1.3871183830395206E-2</v>
      </c>
      <c r="I1361" s="90">
        <v>1.4393356146433027E-2</v>
      </c>
      <c r="J1361" s="90">
        <v>1.4659966348405556E-2</v>
      </c>
    </row>
    <row r="1362" spans="3:10" x14ac:dyDescent="0.25">
      <c r="C1362" s="82">
        <v>6.0469699435754015E-4</v>
      </c>
      <c r="D1362" s="89">
        <v>1.4449104844422404E-3</v>
      </c>
      <c r="E1362" s="89">
        <v>2.6580155703824528E-3</v>
      </c>
      <c r="F1362" s="89">
        <v>4.0992320453100374E-3</v>
      </c>
      <c r="G1362" s="90">
        <v>5.6259657374535931E-3</v>
      </c>
      <c r="H1362" s="90">
        <v>7.1222655752523831E-3</v>
      </c>
      <c r="I1362" s="90">
        <v>8.5844121040244241E-3</v>
      </c>
      <c r="J1362" s="90">
        <v>1.0013813351876344E-2</v>
      </c>
    </row>
    <row r="1363" spans="3:10" x14ac:dyDescent="0.25">
      <c r="C1363" s="82">
        <v>4.2758899725049227E-3</v>
      </c>
      <c r="D1363" s="89">
        <v>7.3700399697913246E-3</v>
      </c>
      <c r="E1363" s="89">
        <v>1.0495068339227727E-2</v>
      </c>
      <c r="F1363" s="89">
        <v>1.3235420191358987E-2</v>
      </c>
      <c r="G1363" s="90">
        <v>1.5468981126901066E-2</v>
      </c>
      <c r="H1363" s="90">
        <v>1.7147990230468136E-2</v>
      </c>
      <c r="I1363" s="90">
        <v>1.8407896624308535E-2</v>
      </c>
      <c r="J1363" s="90">
        <v>1.928039972464874E-2</v>
      </c>
    </row>
    <row r="1364" spans="3:10" x14ac:dyDescent="0.25">
      <c r="C1364" s="82">
        <v>1.4814962043438204E-3</v>
      </c>
      <c r="D1364" s="89">
        <v>3.1216017843347581E-3</v>
      </c>
      <c r="E1364" s="89">
        <v>5.1062498504676913E-3</v>
      </c>
      <c r="F1364" s="89">
        <v>7.0658880701145524E-3</v>
      </c>
      <c r="G1364" s="90">
        <v>8.7662499441380024E-3</v>
      </c>
      <c r="H1364" s="90">
        <v>1.007869117008142E-2</v>
      </c>
      <c r="I1364" s="90">
        <v>1.1049908134596302E-2</v>
      </c>
      <c r="J1364" s="90">
        <v>1.1714517638934422E-2</v>
      </c>
    </row>
    <row r="1365" spans="3:10" x14ac:dyDescent="0.25">
      <c r="C1365" s="82">
        <v>4.1486815561170877E-3</v>
      </c>
      <c r="D1365" s="89">
        <v>7.469388123039938E-3</v>
      </c>
      <c r="E1365" s="89">
        <v>1.1096736615035364E-2</v>
      </c>
      <c r="F1365" s="89">
        <v>1.4570591524189155E-2</v>
      </c>
      <c r="G1365" s="90">
        <v>1.7724912349897464E-2</v>
      </c>
      <c r="H1365" s="90">
        <v>2.0498634671987512E-2</v>
      </c>
      <c r="I1365" s="90">
        <v>2.3068585097346515E-2</v>
      </c>
      <c r="J1365" s="90">
        <v>2.5497333432272343E-2</v>
      </c>
    </row>
    <row r="1366" spans="3:10" x14ac:dyDescent="0.25">
      <c r="C1366" s="82">
        <v>1.4857646569074578E-3</v>
      </c>
      <c r="D1366" s="89">
        <v>2.7129930453242243E-3</v>
      </c>
      <c r="E1366" s="89">
        <v>4.0528151392484352E-3</v>
      </c>
      <c r="F1366" s="89">
        <v>5.2990087142832081E-3</v>
      </c>
      <c r="G1366" s="90">
        <v>6.3489313204799355E-3</v>
      </c>
      <c r="H1366" s="90">
        <v>7.1499284634587972E-3</v>
      </c>
      <c r="I1366" s="90">
        <v>7.7528130180592181E-3</v>
      </c>
      <c r="J1366" s="90">
        <v>8.1875708758420863E-3</v>
      </c>
    </row>
    <row r="1367" spans="3:10" x14ac:dyDescent="0.25">
      <c r="C1367" s="82">
        <v>7.9587366655177148E-3</v>
      </c>
      <c r="D1367" s="89">
        <v>1.4255932506391216E-2</v>
      </c>
      <c r="E1367" s="89">
        <v>2.0857703058523632E-2</v>
      </c>
      <c r="F1367" s="89">
        <v>2.6677996307100674E-2</v>
      </c>
      <c r="G1367" s="90">
        <v>3.1197950787308082E-2</v>
      </c>
      <c r="H1367" s="90">
        <v>3.4136623867478219E-2</v>
      </c>
      <c r="I1367" s="90">
        <v>3.5690264458009532E-2</v>
      </c>
      <c r="J1367" s="90">
        <v>3.5939472603421056E-2</v>
      </c>
    </row>
    <row r="1368" spans="3:10" x14ac:dyDescent="0.25">
      <c r="C1368" s="82">
        <v>2.5839218079369494E-2</v>
      </c>
      <c r="D1368" s="89">
        <v>3.007527811611117E-2</v>
      </c>
      <c r="E1368" s="89">
        <v>3.2851634814865874E-2</v>
      </c>
      <c r="F1368" s="89">
        <v>3.4698300064160054E-2</v>
      </c>
      <c r="G1368" s="90">
        <v>3.6072665952132488E-2</v>
      </c>
      <c r="H1368" s="90">
        <v>3.7069660734768729E-2</v>
      </c>
      <c r="I1368" s="90">
        <v>3.796138830037616E-2</v>
      </c>
      <c r="J1368" s="90">
        <v>3.8702272761217134E-2</v>
      </c>
    </row>
    <row r="1369" spans="3:10" x14ac:dyDescent="0.25">
      <c r="C1369" s="82">
        <v>1.5695814805923004E-2</v>
      </c>
      <c r="D1369" s="89">
        <v>1.997276293383397E-2</v>
      </c>
      <c r="E1369" s="89">
        <v>2.3217365169463173E-2</v>
      </c>
      <c r="F1369" s="89">
        <v>2.5628135149329531E-2</v>
      </c>
      <c r="G1369" s="90">
        <v>2.7527290566924455E-2</v>
      </c>
      <c r="H1369" s="90">
        <v>2.9040931668153198E-2</v>
      </c>
      <c r="I1369" s="90">
        <v>3.045523563566694E-2</v>
      </c>
      <c r="J1369" s="90">
        <v>3.1813353034524212E-2</v>
      </c>
    </row>
    <row r="1370" spans="3:10" x14ac:dyDescent="0.25">
      <c r="C1370" s="82">
        <v>1.0126703397811323E-2</v>
      </c>
      <c r="D1370" s="89">
        <v>1.3588079493958788E-2</v>
      </c>
      <c r="E1370" s="89">
        <v>1.6354955110994728E-2</v>
      </c>
      <c r="F1370" s="89">
        <v>1.8350353796733648E-2</v>
      </c>
      <c r="G1370" s="90">
        <v>1.9690964981357049E-2</v>
      </c>
      <c r="H1370" s="90">
        <v>2.0438509275158286E-2</v>
      </c>
      <c r="I1370" s="90">
        <v>2.0817133584307444E-2</v>
      </c>
      <c r="J1370" s="90">
        <v>2.0900054883575617E-2</v>
      </c>
    </row>
    <row r="1371" spans="3:10" x14ac:dyDescent="0.25">
      <c r="C1371" s="82">
        <v>9.0625535400749944E-3</v>
      </c>
      <c r="D1371" s="89">
        <v>1.2785679112784241E-2</v>
      </c>
      <c r="E1371" s="89">
        <v>1.5794710325763957E-2</v>
      </c>
      <c r="F1371" s="89">
        <v>1.7971076991135967E-2</v>
      </c>
      <c r="G1371" s="90">
        <v>1.9452689310206481E-2</v>
      </c>
      <c r="H1371" s="90">
        <v>2.0322365980039281E-2</v>
      </c>
      <c r="I1371" s="90">
        <v>2.0800823760113187E-2</v>
      </c>
      <c r="J1371" s="90">
        <v>2.0940958322110216E-2</v>
      </c>
    </row>
    <row r="1372" spans="3:10" x14ac:dyDescent="0.25">
      <c r="C1372" s="82">
        <v>1.1285163153167162E-2</v>
      </c>
      <c r="D1372" s="89">
        <v>1.5828743935337512E-2</v>
      </c>
      <c r="E1372" s="89">
        <v>1.9797890362004609E-2</v>
      </c>
      <c r="F1372" s="89">
        <v>2.3028458983444008E-2</v>
      </c>
      <c r="G1372" s="90">
        <v>2.5603343145238832E-2</v>
      </c>
      <c r="H1372" s="90">
        <v>2.7532178669967287E-2</v>
      </c>
      <c r="I1372" s="90">
        <v>2.9032372064158974E-2</v>
      </c>
      <c r="J1372" s="90">
        <v>3.0118116831224569E-2</v>
      </c>
    </row>
    <row r="1373" spans="3:10" x14ac:dyDescent="0.25">
      <c r="C1373" s="82">
        <v>6.052129943764706E-3</v>
      </c>
      <c r="D1373" s="89">
        <v>9.3592246583724756E-3</v>
      </c>
      <c r="E1373" s="89">
        <v>1.259221679894016E-2</v>
      </c>
      <c r="F1373" s="89">
        <v>1.5519543625211218E-2</v>
      </c>
      <c r="G1373" s="90">
        <v>1.8128654629724936E-2</v>
      </c>
      <c r="H1373" s="90">
        <v>2.0400658024897489E-2</v>
      </c>
      <c r="I1373" s="90">
        <v>2.2489183868847695E-2</v>
      </c>
      <c r="J1373" s="90">
        <v>2.4407053737405988E-2</v>
      </c>
    </row>
    <row r="1374" spans="3:10" x14ac:dyDescent="0.25">
      <c r="C1374" s="82">
        <v>2.6728451338784463E-2</v>
      </c>
      <c r="D1374" s="89">
        <v>3.2090019043021077E-2</v>
      </c>
      <c r="E1374" s="89">
        <v>3.4932388231446093E-2</v>
      </c>
      <c r="F1374" s="89">
        <v>3.599189958143769E-2</v>
      </c>
      <c r="G1374" s="90">
        <v>3.6001057890784956E-2</v>
      </c>
      <c r="H1374" s="90">
        <v>3.5243165693878087E-2</v>
      </c>
      <c r="I1374" s="90">
        <v>3.4093572293825605E-2</v>
      </c>
      <c r="J1374" s="90">
        <v>3.2577438806241824E-2</v>
      </c>
    </row>
    <row r="1375" spans="3:10" x14ac:dyDescent="0.25">
      <c r="C1375" s="82">
        <v>1.4933517337150044E-2</v>
      </c>
      <c r="D1375" s="89">
        <v>2.0204642684030324E-2</v>
      </c>
      <c r="E1375" s="89">
        <v>2.4607785160855815E-2</v>
      </c>
      <c r="F1375" s="89">
        <v>2.808456728890911E-2</v>
      </c>
      <c r="G1375" s="90">
        <v>3.0775295830497332E-2</v>
      </c>
      <c r="H1375" s="90">
        <v>3.2656457951927655E-2</v>
      </c>
      <c r="I1375" s="90">
        <v>3.3928182902516119E-2</v>
      </c>
      <c r="J1375" s="90">
        <v>3.4563690725626511E-2</v>
      </c>
    </row>
    <row r="1376" spans="3:10" x14ac:dyDescent="0.25">
      <c r="C1376" s="82">
        <v>3.2186125304729335E-2</v>
      </c>
      <c r="D1376" s="89">
        <v>4.0951144256765819E-2</v>
      </c>
      <c r="E1376" s="89">
        <v>4.5985449055380247E-2</v>
      </c>
      <c r="F1376" s="89">
        <v>4.8072639599666699E-2</v>
      </c>
      <c r="G1376" s="90">
        <v>4.8344028223754595E-2</v>
      </c>
      <c r="H1376" s="90">
        <v>4.7382566202389127E-2</v>
      </c>
      <c r="I1376" s="90">
        <v>4.5839689131168031E-2</v>
      </c>
      <c r="J1376" s="90">
        <v>4.3830629459797738E-2</v>
      </c>
    </row>
    <row r="1377" spans="3:10" x14ac:dyDescent="0.25">
      <c r="C1377" s="82">
        <v>1.2413775708185382E-2</v>
      </c>
      <c r="D1377" s="89">
        <v>1.6131730221477861E-2</v>
      </c>
      <c r="E1377" s="89">
        <v>1.8827777460750685E-2</v>
      </c>
      <c r="F1377" s="89">
        <v>2.0653421999428843E-2</v>
      </c>
      <c r="G1377" s="90">
        <v>2.1914999719244658E-2</v>
      </c>
      <c r="H1377" s="90">
        <v>2.2758161868444711E-2</v>
      </c>
      <c r="I1377" s="90">
        <v>2.3433327986039643E-2</v>
      </c>
      <c r="J1377" s="90">
        <v>2.3979377338088585E-2</v>
      </c>
    </row>
    <row r="1378" spans="3:10" x14ac:dyDescent="0.25">
      <c r="C1378" s="82">
        <v>1.0207483831446125E-2</v>
      </c>
      <c r="D1378" s="89">
        <v>1.3388233753377695E-2</v>
      </c>
      <c r="E1378" s="89">
        <v>1.6237129007152216E-2</v>
      </c>
      <c r="F1378" s="89">
        <v>1.876618996013673E-2</v>
      </c>
      <c r="G1378" s="90">
        <v>2.1077529020477378E-2</v>
      </c>
      <c r="H1378" s="90">
        <v>2.3165456364276468E-2</v>
      </c>
      <c r="I1378" s="90">
        <v>2.5187537305730767E-2</v>
      </c>
      <c r="J1378" s="90">
        <v>2.7136184108327532E-2</v>
      </c>
    </row>
    <row r="1379" spans="3:10" x14ac:dyDescent="0.25">
      <c r="C1379" s="82">
        <v>1.9101948068730008E-2</v>
      </c>
      <c r="D1379" s="89">
        <v>2.102336096683257E-2</v>
      </c>
      <c r="E1379" s="89">
        <v>2.2207743909737912E-2</v>
      </c>
      <c r="F1379" s="89">
        <v>2.2984187213998267E-2</v>
      </c>
      <c r="G1379" s="90">
        <v>2.3571356788606106E-2</v>
      </c>
      <c r="H1379" s="90">
        <v>2.3955874133299589E-2</v>
      </c>
      <c r="I1379" s="90">
        <v>2.426372139739677E-2</v>
      </c>
      <c r="J1379" s="90">
        <v>2.4437864134158178E-2</v>
      </c>
    </row>
    <row r="1380" spans="3:10" x14ac:dyDescent="0.25">
      <c r="C1380" s="82">
        <v>4.5506421639849087E-3</v>
      </c>
      <c r="D1380" s="89">
        <v>6.8703379855510104E-3</v>
      </c>
      <c r="E1380" s="89">
        <v>9.1634722412072545E-3</v>
      </c>
      <c r="F1380" s="89">
        <v>1.1282233923882964E-2</v>
      </c>
      <c r="G1380" s="90">
        <v>1.3198216152639036E-2</v>
      </c>
      <c r="H1380" s="90">
        <v>1.4865784350565724E-2</v>
      </c>
      <c r="I1380" s="90">
        <v>1.6373879889834034E-2</v>
      </c>
      <c r="J1380" s="90">
        <v>1.7728538185717388E-2</v>
      </c>
    </row>
    <row r="1381" spans="3:10" x14ac:dyDescent="0.25">
      <c r="C1381" s="82">
        <v>8.8527695623519653E-3</v>
      </c>
      <c r="D1381" s="89">
        <v>1.2226372136584765E-2</v>
      </c>
      <c r="E1381" s="89">
        <v>1.5119481566998263E-2</v>
      </c>
      <c r="F1381" s="89">
        <v>1.7454492401591866E-2</v>
      </c>
      <c r="G1381" s="90">
        <v>1.933035355694877E-2</v>
      </c>
      <c r="H1381" s="90">
        <v>2.0780242366369127E-2</v>
      </c>
      <c r="I1381" s="90">
        <v>2.1988683046117535E-2</v>
      </c>
      <c r="J1381" s="90">
        <v>2.2984875640506448E-2</v>
      </c>
    </row>
    <row r="1382" spans="3:10" x14ac:dyDescent="0.25">
      <c r="C1382" s="82">
        <v>4.0189810055924029E-2</v>
      </c>
      <c r="D1382" s="89">
        <v>3.7673818912921347E-2</v>
      </c>
      <c r="E1382" s="89">
        <v>3.4890655227211104E-2</v>
      </c>
      <c r="F1382" s="89">
        <v>3.2510868570449013E-2</v>
      </c>
      <c r="G1382" s="90">
        <v>3.0740645147279005E-2</v>
      </c>
      <c r="H1382" s="90">
        <v>2.9412291306142372E-2</v>
      </c>
      <c r="I1382" s="90">
        <v>2.855824645490334E-2</v>
      </c>
      <c r="J1382" s="90">
        <v>2.8014626555303148E-2</v>
      </c>
    </row>
    <row r="1383" spans="3:10" x14ac:dyDescent="0.25">
      <c r="C1383" s="82">
        <v>1.6425150282430627E-2</v>
      </c>
      <c r="D1383" s="89">
        <v>2.1606499186219975E-2</v>
      </c>
      <c r="E1383" s="89">
        <v>2.550914884931068E-2</v>
      </c>
      <c r="F1383" s="89">
        <v>2.821590536156186E-2</v>
      </c>
      <c r="G1383" s="90">
        <v>3.0045284267775921E-2</v>
      </c>
      <c r="H1383" s="90">
        <v>3.1135412371765984E-2</v>
      </c>
      <c r="I1383" s="90">
        <v>3.1797812921389446E-2</v>
      </c>
      <c r="J1383" s="90">
        <v>3.2072086811518838E-2</v>
      </c>
    </row>
    <row r="1384" spans="3:10" x14ac:dyDescent="0.25">
      <c r="C1384" s="82">
        <v>1.0227968519933144E-2</v>
      </c>
      <c r="D1384" s="89">
        <v>1.3740114659481818E-2</v>
      </c>
      <c r="E1384" s="89">
        <v>1.6684177221225643E-2</v>
      </c>
      <c r="F1384" s="89">
        <v>1.9097015935367952E-2</v>
      </c>
      <c r="G1384" s="90">
        <v>2.1149478358417732E-2</v>
      </c>
      <c r="H1384" s="90">
        <v>2.2888707373184256E-2</v>
      </c>
      <c r="I1384" s="90">
        <v>2.449811129839001E-2</v>
      </c>
      <c r="J1384" s="90">
        <v>2.5978378107871004E-2</v>
      </c>
    </row>
    <row r="1385" spans="3:10" x14ac:dyDescent="0.25">
      <c r="C1385" s="82">
        <v>2.0874796826400251E-2</v>
      </c>
      <c r="D1385" s="89">
        <v>2.2970946798063736E-2</v>
      </c>
      <c r="E1385" s="89">
        <v>2.3565895847743282E-2</v>
      </c>
      <c r="F1385" s="89">
        <v>2.3245726629110459E-2</v>
      </c>
      <c r="G1385" s="90">
        <v>2.2466821544008461E-2</v>
      </c>
      <c r="H1385" s="90">
        <v>2.139253201368559E-2</v>
      </c>
      <c r="I1385" s="90">
        <v>2.0261254664495763E-2</v>
      </c>
      <c r="J1385" s="90">
        <v>1.9107225062832058E-2</v>
      </c>
    </row>
    <row r="1386" spans="3:10" x14ac:dyDescent="0.25">
      <c r="C1386" s="82">
        <v>6.2319850577155491E-3</v>
      </c>
      <c r="D1386" s="89">
        <v>9.6634967513086704E-3</v>
      </c>
      <c r="E1386" s="89">
        <v>1.2958297586886392E-2</v>
      </c>
      <c r="F1386" s="89">
        <v>1.5800880174318313E-2</v>
      </c>
      <c r="G1386" s="90">
        <v>1.8118476032312866E-2</v>
      </c>
      <c r="H1386" s="90">
        <v>1.9862261392246301E-2</v>
      </c>
      <c r="I1386" s="90">
        <v>2.1182147693485628E-2</v>
      </c>
      <c r="J1386" s="90">
        <v>2.2112233102982288E-2</v>
      </c>
    </row>
    <row r="1387" spans="3:10" x14ac:dyDescent="0.25">
      <c r="C1387" s="82">
        <v>6.5118446076523817E-3</v>
      </c>
      <c r="D1387" s="89">
        <v>9.1270720306452519E-3</v>
      </c>
      <c r="E1387" s="89">
        <v>1.1396470151460602E-2</v>
      </c>
      <c r="F1387" s="89">
        <v>1.3293753043357561E-2</v>
      </c>
      <c r="G1387" s="90">
        <v>1.4930110138158365E-2</v>
      </c>
      <c r="H1387" s="90">
        <v>1.6351946749131145E-2</v>
      </c>
      <c r="I1387" s="90">
        <v>1.7707297688799015E-2</v>
      </c>
      <c r="J1387" s="90">
        <v>1.9010121700717985E-2</v>
      </c>
    </row>
    <row r="1388" spans="3:10" x14ac:dyDescent="0.25">
      <c r="C1388" s="82">
        <v>9.0474420916266517E-3</v>
      </c>
      <c r="D1388" s="89">
        <v>1.3610208201113265E-2</v>
      </c>
      <c r="E1388" s="89">
        <v>1.7579781897394033E-2</v>
      </c>
      <c r="F1388" s="89">
        <v>2.0716648349970286E-2</v>
      </c>
      <c r="G1388" s="90">
        <v>2.3161010409659004E-2</v>
      </c>
      <c r="H1388" s="90">
        <v>2.5023742732068085E-2</v>
      </c>
      <c r="I1388" s="90">
        <v>2.6581824041286978E-2</v>
      </c>
      <c r="J1388" s="90">
        <v>2.7894874970311363E-2</v>
      </c>
    </row>
    <row r="1389" spans="3:10" x14ac:dyDescent="0.25">
      <c r="C1389" s="82">
        <v>5.4725355737374479E-3</v>
      </c>
      <c r="D1389" s="89">
        <v>7.2843252696210316E-3</v>
      </c>
      <c r="E1389" s="89">
        <v>8.813664166695474E-3</v>
      </c>
      <c r="F1389" s="89">
        <v>1.0047076300649598E-2</v>
      </c>
      <c r="G1389" s="90">
        <v>1.1044250757816327E-2</v>
      </c>
      <c r="H1389" s="90">
        <v>1.1817095805163189E-2</v>
      </c>
      <c r="I1389" s="90">
        <v>1.2465004484060509E-2</v>
      </c>
      <c r="J1389" s="90">
        <v>1.3003902385251648E-2</v>
      </c>
    </row>
    <row r="1390" spans="3:10" x14ac:dyDescent="0.25">
      <c r="C1390" s="82">
        <v>8.5308676172895989E-3</v>
      </c>
      <c r="D1390" s="89">
        <v>1.1150460683470094E-2</v>
      </c>
      <c r="E1390" s="89">
        <v>1.3260910451522752E-2</v>
      </c>
      <c r="F1390" s="89">
        <v>1.4895528465984582E-2</v>
      </c>
      <c r="G1390" s="90">
        <v>1.618892448935863E-2</v>
      </c>
      <c r="H1390" s="90">
        <v>1.7188479728323033E-2</v>
      </c>
      <c r="I1390" s="90">
        <v>1.8052820015146125E-2</v>
      </c>
      <c r="J1390" s="90">
        <v>1.8805227280038337E-2</v>
      </c>
    </row>
    <row r="1391" spans="3:10" x14ac:dyDescent="0.25">
      <c r="C1391" s="82">
        <v>1.1682031611015619E-2</v>
      </c>
      <c r="D1391" s="89">
        <v>1.5269452852725462E-2</v>
      </c>
      <c r="E1391" s="89">
        <v>1.7963001941280098E-2</v>
      </c>
      <c r="F1391" s="89">
        <v>1.9832778372142413E-2</v>
      </c>
      <c r="G1391" s="90">
        <v>2.1093855019882382E-2</v>
      </c>
      <c r="H1391" s="90">
        <v>2.1827201256698063E-2</v>
      </c>
      <c r="I1391" s="90">
        <v>2.2238979192641617E-2</v>
      </c>
      <c r="J1391" s="90">
        <v>2.2354179734632301E-2</v>
      </c>
    </row>
    <row r="1392" spans="3:10" x14ac:dyDescent="0.25">
      <c r="C1392" s="82">
        <v>6.74000972888674E-3</v>
      </c>
      <c r="D1392" s="89">
        <v>1.0668893849825056E-2</v>
      </c>
      <c r="E1392" s="89">
        <v>1.477010999430875E-2</v>
      </c>
      <c r="F1392" s="89">
        <v>1.8746676365731914E-2</v>
      </c>
      <c r="G1392" s="90">
        <v>2.2487092126237319E-2</v>
      </c>
      <c r="H1392" s="90">
        <v>2.5835119260260098E-2</v>
      </c>
      <c r="I1392" s="90">
        <v>2.8840661208986873E-2</v>
      </c>
      <c r="J1392" s="90">
        <v>3.138247418344365E-2</v>
      </c>
    </row>
    <row r="1393" spans="3:10" x14ac:dyDescent="0.25">
      <c r="C1393" s="82">
        <v>3.1741126763044749E-3</v>
      </c>
      <c r="D1393" s="89">
        <v>4.9665014956961013E-3</v>
      </c>
      <c r="E1393" s="89">
        <v>6.6188034019532141E-3</v>
      </c>
      <c r="F1393" s="89">
        <v>7.9555009249222906E-3</v>
      </c>
      <c r="G1393" s="90">
        <v>8.9535407620636841E-3</v>
      </c>
      <c r="H1393" s="90">
        <v>9.6119154439185273E-3</v>
      </c>
      <c r="I1393" s="90">
        <v>1.0027752480903837E-2</v>
      </c>
      <c r="J1393" s="90">
        <v>1.0240566416551126E-2</v>
      </c>
    </row>
    <row r="1394" spans="3:10" x14ac:dyDescent="0.25">
      <c r="C1394" s="82">
        <v>9.759185299578501E-3</v>
      </c>
      <c r="D1394" s="89">
        <v>1.6086357065118378E-2</v>
      </c>
      <c r="E1394" s="89">
        <v>2.1865507298868443E-2</v>
      </c>
      <c r="F1394" s="89">
        <v>2.6258231994813391E-2</v>
      </c>
      <c r="G1394" s="90">
        <v>2.9151842711768954E-2</v>
      </c>
      <c r="H1394" s="90">
        <v>3.0620612739819173E-2</v>
      </c>
      <c r="I1394" s="90">
        <v>3.106882795707781E-2</v>
      </c>
      <c r="J1394" s="90">
        <v>3.0685068072317013E-2</v>
      </c>
    </row>
    <row r="1395" spans="3:10" x14ac:dyDescent="0.25">
      <c r="C1395" s="82">
        <v>1.2111848185530683E-2</v>
      </c>
      <c r="D1395" s="89">
        <v>1.6641580541495386E-2</v>
      </c>
      <c r="E1395" s="89">
        <v>2.0248731406501342E-2</v>
      </c>
      <c r="F1395" s="89">
        <v>2.2948294792984738E-2</v>
      </c>
      <c r="G1395" s="90">
        <v>2.5016351942812161E-2</v>
      </c>
      <c r="H1395" s="90">
        <v>2.6602180869461058E-2</v>
      </c>
      <c r="I1395" s="90">
        <v>2.800000162906912E-2</v>
      </c>
      <c r="J1395" s="90">
        <v>2.9266891215862723E-2</v>
      </c>
    </row>
    <row r="1396" spans="3:10" x14ac:dyDescent="0.25">
      <c r="C1396" s="82">
        <v>9.0870194310352041E-3</v>
      </c>
      <c r="D1396" s="89">
        <v>1.2707604694429322E-2</v>
      </c>
      <c r="E1396" s="89">
        <v>1.5700259607900557E-2</v>
      </c>
      <c r="F1396" s="89">
        <v>1.7971472769210101E-2</v>
      </c>
      <c r="G1396" s="90">
        <v>1.965065074147478E-2</v>
      </c>
      <c r="H1396" s="90">
        <v>2.0803610807900628E-2</v>
      </c>
      <c r="I1396" s="90">
        <v>2.1639635160075707E-2</v>
      </c>
      <c r="J1396" s="90">
        <v>2.2202467646751847E-2</v>
      </c>
    </row>
    <row r="1397" spans="3:10" x14ac:dyDescent="0.25">
      <c r="C1397" s="82">
        <v>3.1498411593572427E-3</v>
      </c>
      <c r="D1397" s="89">
        <v>5.5276329419154452E-3</v>
      </c>
      <c r="E1397" s="89">
        <v>8.0367631682815993E-3</v>
      </c>
      <c r="F1397" s="89">
        <v>1.0327937650944708E-2</v>
      </c>
      <c r="G1397" s="90">
        <v>1.224214458974251E-2</v>
      </c>
      <c r="H1397" s="90">
        <v>1.3681331676743047E-2</v>
      </c>
      <c r="I1397" s="90">
        <v>1.4715377839727669E-2</v>
      </c>
      <c r="J1397" s="90">
        <v>1.5357207534313367E-2</v>
      </c>
    </row>
    <row r="1398" spans="3:10" x14ac:dyDescent="0.25">
      <c r="C1398" s="82">
        <v>1.3403397422850759E-2</v>
      </c>
      <c r="D1398" s="89">
        <v>1.8865054844307536E-2</v>
      </c>
      <c r="E1398" s="89">
        <v>2.3752178868528248E-2</v>
      </c>
      <c r="F1398" s="89">
        <v>2.7917206440433419E-2</v>
      </c>
      <c r="G1398" s="90">
        <v>3.1509924428243116E-2</v>
      </c>
      <c r="H1398" s="90">
        <v>3.458652262495833E-2</v>
      </c>
      <c r="I1398" s="90">
        <v>3.7447138796618991E-2</v>
      </c>
      <c r="J1398" s="90">
        <v>4.0111988573222873E-2</v>
      </c>
    </row>
    <row r="1399" spans="3:10" x14ac:dyDescent="0.25">
      <c r="C1399" s="82">
        <v>4.0583881239691444E-3</v>
      </c>
      <c r="D1399" s="89">
        <v>7.2602640011923871E-3</v>
      </c>
      <c r="E1399" s="89">
        <v>1.0550437062276343E-2</v>
      </c>
      <c r="F1399" s="89">
        <v>1.3414748861927299E-2</v>
      </c>
      <c r="G1399" s="90">
        <v>1.5684511310801511E-2</v>
      </c>
      <c r="H1399" s="90">
        <v>1.732000338728916E-2</v>
      </c>
      <c r="I1399" s="90">
        <v>1.8497009291304854E-2</v>
      </c>
      <c r="J1399" s="90">
        <v>1.9295442972592034E-2</v>
      </c>
    </row>
    <row r="1400" spans="3:10" x14ac:dyDescent="0.25">
      <c r="C1400" s="82">
        <v>3.3454761588377351E-3</v>
      </c>
      <c r="D1400" s="89">
        <v>5.6146864761287526E-3</v>
      </c>
      <c r="E1400" s="89">
        <v>7.8885786483700628E-3</v>
      </c>
      <c r="F1400" s="89">
        <v>9.9091783290800716E-3</v>
      </c>
      <c r="G1400" s="90">
        <v>1.162241752834319E-2</v>
      </c>
      <c r="H1400" s="90">
        <v>1.3017038478048557E-2</v>
      </c>
      <c r="I1400" s="90">
        <v>1.4216040065722788E-2</v>
      </c>
      <c r="J1400" s="90">
        <v>1.5265305497283287E-2</v>
      </c>
    </row>
    <row r="1401" spans="3:10" x14ac:dyDescent="0.25">
      <c r="C1401" s="82">
        <v>1.8269558378621129E-2</v>
      </c>
      <c r="D1401" s="89">
        <v>2.0248670559780399E-2</v>
      </c>
      <c r="E1401" s="89">
        <v>2.1325405280458339E-2</v>
      </c>
      <c r="F1401" s="89">
        <v>2.1845085852733537E-2</v>
      </c>
      <c r="G1401" s="90">
        <v>2.2077014513031741E-2</v>
      </c>
      <c r="H1401" s="90">
        <v>2.207457835497674E-2</v>
      </c>
      <c r="I1401" s="90">
        <v>2.2014981431711853E-2</v>
      </c>
      <c r="J1401" s="90">
        <v>2.1897724875084148E-2</v>
      </c>
    </row>
    <row r="1402" spans="3:10" x14ac:dyDescent="0.25">
      <c r="C1402" s="82">
        <v>2.0347610204576001E-2</v>
      </c>
      <c r="D1402" s="89">
        <v>2.6688312850449841E-2</v>
      </c>
      <c r="E1402" s="89">
        <v>3.1453543366489242E-2</v>
      </c>
      <c r="F1402" s="89">
        <v>3.4801760480705692E-2</v>
      </c>
      <c r="G1402" s="90">
        <v>3.7157862362395662E-2</v>
      </c>
      <c r="H1402" s="90">
        <v>3.8694644419524589E-2</v>
      </c>
      <c r="I1402" s="90">
        <v>3.9777717060387345E-2</v>
      </c>
      <c r="J1402" s="90">
        <v>4.0421625276451177E-2</v>
      </c>
    </row>
    <row r="1403" spans="3:10" x14ac:dyDescent="0.25">
      <c r="C1403" s="82">
        <v>4.904454418588871E-3</v>
      </c>
      <c r="D1403" s="89">
        <v>7.5402069133017986E-3</v>
      </c>
      <c r="E1403" s="89">
        <v>1.019231132604548E-2</v>
      </c>
      <c r="F1403" s="89">
        <v>1.2664253407661646E-2</v>
      </c>
      <c r="G1403" s="90">
        <v>1.4897254984814021E-2</v>
      </c>
      <c r="H1403" s="90">
        <v>1.6820526066743911E-2</v>
      </c>
      <c r="I1403" s="90">
        <v>1.8519930386151628E-2</v>
      </c>
      <c r="J1403" s="90">
        <v>1.9988684261533433E-2</v>
      </c>
    </row>
    <row r="1404" spans="3:10" x14ac:dyDescent="0.25">
      <c r="C1404" s="82">
        <v>3.3906250503553712E-2</v>
      </c>
      <c r="D1404" s="89">
        <v>3.0321222247644931E-2</v>
      </c>
      <c r="E1404" s="89">
        <v>2.8202100532345856E-2</v>
      </c>
      <c r="F1404" s="89">
        <v>2.6988184045446496E-2</v>
      </c>
      <c r="G1404" s="90">
        <v>2.6340315552822981E-2</v>
      </c>
      <c r="H1404" s="90">
        <v>2.5913199063823625E-2</v>
      </c>
      <c r="I1404" s="90">
        <v>2.5677258261372661E-2</v>
      </c>
      <c r="J1404" s="90">
        <v>2.5493186693315604E-2</v>
      </c>
    </row>
    <row r="1405" spans="3:10" x14ac:dyDescent="0.25">
      <c r="C1405" s="82">
        <v>3.27740833896227E-3</v>
      </c>
      <c r="D1405" s="89">
        <v>5.883436604261807E-3</v>
      </c>
      <c r="E1405" s="89">
        <v>8.7985962281227036E-3</v>
      </c>
      <c r="F1405" s="89">
        <v>1.1658236385229901E-2</v>
      </c>
      <c r="G1405" s="90">
        <v>1.4287639840951577E-2</v>
      </c>
      <c r="H1405" s="90">
        <v>1.6587942410096063E-2</v>
      </c>
      <c r="I1405" s="90">
        <v>1.8667772352389755E-2</v>
      </c>
      <c r="J1405" s="90">
        <v>2.0565018311126605E-2</v>
      </c>
    </row>
    <row r="1406" spans="3:10" x14ac:dyDescent="0.25">
      <c r="C1406" s="82">
        <v>2.4994018973664898E-3</v>
      </c>
      <c r="D1406" s="89">
        <v>4.4664294521155066E-3</v>
      </c>
      <c r="E1406" s="89">
        <v>6.6563153842009318E-3</v>
      </c>
      <c r="F1406" s="89">
        <v>8.7832183769019877E-3</v>
      </c>
      <c r="G1406" s="90">
        <v>1.0688027804747161E-2</v>
      </c>
      <c r="H1406" s="90">
        <v>1.2258825822651006E-2</v>
      </c>
      <c r="I1406" s="90">
        <v>1.3540740298485839E-2</v>
      </c>
      <c r="J1406" s="90">
        <v>1.4538581485789556E-2</v>
      </c>
    </row>
    <row r="1407" spans="3:10" x14ac:dyDescent="0.25">
      <c r="C1407" s="82">
        <v>3.1631656925380129E-3</v>
      </c>
      <c r="D1407" s="89">
        <v>5.8786482406328767E-3</v>
      </c>
      <c r="E1407" s="89">
        <v>8.9998492511325079E-3</v>
      </c>
      <c r="F1407" s="89">
        <v>1.2163924992716712E-2</v>
      </c>
      <c r="G1407" s="90">
        <v>1.5215650512982671E-2</v>
      </c>
      <c r="H1407" s="90">
        <v>1.8075562283468807E-2</v>
      </c>
      <c r="I1407" s="90">
        <v>2.0874907173016051E-2</v>
      </c>
      <c r="J1407" s="90">
        <v>2.3658464034544583E-2</v>
      </c>
    </row>
    <row r="1408" spans="3:10" x14ac:dyDescent="0.25">
      <c r="C1408" s="82">
        <v>6.2846972274853878E-3</v>
      </c>
      <c r="D1408" s="89">
        <v>1.0783365672691322E-2</v>
      </c>
      <c r="E1408" s="89">
        <v>1.5390477858520058E-2</v>
      </c>
      <c r="F1408" s="89">
        <v>1.9526378887475038E-2</v>
      </c>
      <c r="G1408" s="90">
        <v>2.3003624882415041E-2</v>
      </c>
      <c r="H1408" s="90">
        <v>2.5725399444159153E-2</v>
      </c>
      <c r="I1408" s="90">
        <v>2.7863727962341028E-2</v>
      </c>
      <c r="J1408" s="90">
        <v>2.9436409279315488E-2</v>
      </c>
    </row>
    <row r="1409" spans="3:10" x14ac:dyDescent="0.25">
      <c r="C1409" s="82">
        <v>1.6546714274640148E-2</v>
      </c>
      <c r="D1409" s="89">
        <v>2.1742704666265097E-2</v>
      </c>
      <c r="E1409" s="89">
        <v>2.5737777548056527E-2</v>
      </c>
      <c r="F1409" s="89">
        <v>2.8599592690270341E-2</v>
      </c>
      <c r="G1409" s="90">
        <v>3.0612312702158397E-2</v>
      </c>
      <c r="H1409" s="90">
        <v>3.1879996110257311E-2</v>
      </c>
      <c r="I1409" s="90">
        <v>3.2698310240819241E-2</v>
      </c>
      <c r="J1409" s="90">
        <v>3.3102077583858858E-2</v>
      </c>
    </row>
    <row r="1410" spans="3:10" x14ac:dyDescent="0.25">
      <c r="C1410" s="82">
        <v>2.649178745425976E-3</v>
      </c>
      <c r="D1410" s="89">
        <v>5.1335497026313744E-3</v>
      </c>
      <c r="E1410" s="89">
        <v>8.1235686156737961E-3</v>
      </c>
      <c r="F1410" s="89">
        <v>1.119655459926161E-2</v>
      </c>
      <c r="G1410" s="90">
        <v>1.4048281753852565E-2</v>
      </c>
      <c r="H1410" s="90">
        <v>1.6441699185767857E-2</v>
      </c>
      <c r="I1410" s="90">
        <v>1.8370566131591125E-2</v>
      </c>
      <c r="J1410" s="90">
        <v>1.9798161966958702E-2</v>
      </c>
    </row>
    <row r="1411" spans="3:10" x14ac:dyDescent="0.25">
      <c r="C1411" s="82">
        <v>5.3383733414915334E-2</v>
      </c>
      <c r="D1411" s="89">
        <v>5.526324780791806E-2</v>
      </c>
      <c r="E1411" s="89">
        <v>5.4740905301789912E-2</v>
      </c>
      <c r="F1411" s="89">
        <v>5.3224765646031708E-2</v>
      </c>
      <c r="G1411" s="90">
        <v>5.1521381760346367E-2</v>
      </c>
      <c r="H1411" s="90">
        <v>4.9720491368476324E-2</v>
      </c>
      <c r="I1411" s="90">
        <v>4.812166424691991E-2</v>
      </c>
      <c r="J1411" s="90">
        <v>4.659987839508687E-2</v>
      </c>
    </row>
    <row r="1412" spans="3:10" x14ac:dyDescent="0.25">
      <c r="C1412" s="82">
        <v>5.4599790509584486E-3</v>
      </c>
      <c r="D1412" s="89">
        <v>7.6008734812354943E-3</v>
      </c>
      <c r="E1412" s="89">
        <v>9.4225507783294426E-3</v>
      </c>
      <c r="F1412" s="89">
        <v>1.08786835686934E-2</v>
      </c>
      <c r="G1412" s="90">
        <v>1.2039761551179922E-2</v>
      </c>
      <c r="H1412" s="90">
        <v>1.2935360676048589E-2</v>
      </c>
      <c r="I1412" s="90">
        <v>1.3689615744827868E-2</v>
      </c>
      <c r="J1412" s="90">
        <v>1.4332652572318269E-2</v>
      </c>
    </row>
    <row r="1413" spans="3:10" x14ac:dyDescent="0.25">
      <c r="C1413" s="82">
        <v>1.1643872945817584E-2</v>
      </c>
      <c r="D1413" s="89">
        <v>1.4517129911463747E-2</v>
      </c>
      <c r="E1413" s="89">
        <v>1.6665963858995617E-2</v>
      </c>
      <c r="F1413" s="89">
        <v>1.8251584168887853E-2</v>
      </c>
      <c r="G1413" s="90">
        <v>1.9506673247060669E-2</v>
      </c>
      <c r="H1413" s="90">
        <v>2.0520718124000394E-2</v>
      </c>
      <c r="I1413" s="90">
        <v>2.1494180763106364E-2</v>
      </c>
      <c r="J1413" s="90">
        <v>2.2450839419001424E-2</v>
      </c>
    </row>
    <row r="1414" spans="3:10" x14ac:dyDescent="0.25">
      <c r="C1414" s="82">
        <v>9.191805855403903E-3</v>
      </c>
      <c r="D1414" s="89">
        <v>1.1525636477040335E-2</v>
      </c>
      <c r="E1414" s="89">
        <v>1.3246450574747593E-2</v>
      </c>
      <c r="F1414" s="89">
        <v>1.4447793273344438E-2</v>
      </c>
      <c r="G1414" s="90">
        <v>1.5281142050948266E-2</v>
      </c>
      <c r="H1414" s="90">
        <v>1.5792837036823989E-2</v>
      </c>
      <c r="I1414" s="90">
        <v>1.6128914922137378E-2</v>
      </c>
      <c r="J1414" s="90">
        <v>1.6315605218236127E-2</v>
      </c>
    </row>
    <row r="1415" spans="3:10" x14ac:dyDescent="0.25">
      <c r="C1415" s="82">
        <v>5.0366738983728884E-3</v>
      </c>
      <c r="D1415" s="89">
        <v>8.1119149152684943E-3</v>
      </c>
      <c r="E1415" s="89">
        <v>1.1303160384597166E-2</v>
      </c>
      <c r="F1415" s="89">
        <v>1.4327938818806115E-2</v>
      </c>
      <c r="G1415" s="90">
        <v>1.7078676682315018E-2</v>
      </c>
      <c r="H1415" s="90">
        <v>1.9447057576879274E-2</v>
      </c>
      <c r="I1415" s="90">
        <v>2.1505714671567113E-2</v>
      </c>
      <c r="J1415" s="90">
        <v>2.3214449053231799E-2</v>
      </c>
    </row>
    <row r="1416" spans="3:10" x14ac:dyDescent="0.25">
      <c r="C1416" s="82">
        <v>1.0232854491160787E-2</v>
      </c>
      <c r="D1416" s="89">
        <v>1.3299688801487873E-2</v>
      </c>
      <c r="E1416" s="89">
        <v>1.5568846131695388E-2</v>
      </c>
      <c r="F1416" s="89">
        <v>1.7133307773485963E-2</v>
      </c>
      <c r="G1416" s="90">
        <v>1.8212588064590866E-2</v>
      </c>
      <c r="H1416" s="90">
        <v>1.8905538897111929E-2</v>
      </c>
      <c r="I1416" s="90">
        <v>1.941194038010095E-2</v>
      </c>
      <c r="J1416" s="90">
        <v>1.976643953592613E-2</v>
      </c>
    </row>
    <row r="1417" spans="3:10" x14ac:dyDescent="0.25">
      <c r="C1417" s="82">
        <v>1.029227104905653E-2</v>
      </c>
      <c r="D1417" s="89">
        <v>1.5090174468415382E-2</v>
      </c>
      <c r="E1417" s="89">
        <v>1.8993308662484561E-2</v>
      </c>
      <c r="F1417" s="89">
        <v>2.1861290784531997E-2</v>
      </c>
      <c r="G1417" s="90">
        <v>2.3934867444825911E-2</v>
      </c>
      <c r="H1417" s="90">
        <v>2.536675378107249E-2</v>
      </c>
      <c r="I1417" s="90">
        <v>2.6436210104204255E-2</v>
      </c>
      <c r="J1417" s="90">
        <v>2.7179594371797906E-2</v>
      </c>
    </row>
    <row r="1418" spans="3:10" x14ac:dyDescent="0.25">
      <c r="C1418" s="82">
        <v>3.5481398237781118E-3</v>
      </c>
      <c r="D1418" s="89">
        <v>6.3520212614744352E-3</v>
      </c>
      <c r="E1418" s="89">
        <v>9.3292111779774423E-3</v>
      </c>
      <c r="F1418" s="89">
        <v>1.2055685679034771E-2</v>
      </c>
      <c r="G1418" s="90">
        <v>1.4362968012817754E-2</v>
      </c>
      <c r="H1418" s="90">
        <v>1.6170563052479662E-2</v>
      </c>
      <c r="I1418" s="90">
        <v>1.7589419255124382E-2</v>
      </c>
      <c r="J1418" s="90">
        <v>1.8643973771511817E-2</v>
      </c>
    </row>
    <row r="1419" spans="3:10" x14ac:dyDescent="0.25">
      <c r="C1419" s="82">
        <v>8.0713102057703174E-3</v>
      </c>
      <c r="D1419" s="89">
        <v>1.1147541515334583E-2</v>
      </c>
      <c r="E1419" s="89">
        <v>1.38291619500656E-2</v>
      </c>
      <c r="F1419" s="89">
        <v>1.6094805902656287E-2</v>
      </c>
      <c r="G1419" s="90">
        <v>1.8077918391070487E-2</v>
      </c>
      <c r="H1419" s="90">
        <v>1.9837387907008494E-2</v>
      </c>
      <c r="I1419" s="90">
        <v>2.1561594862351489E-2</v>
      </c>
      <c r="J1419" s="90">
        <v>2.3279308657307013E-2</v>
      </c>
    </row>
    <row r="1420" spans="3:10" x14ac:dyDescent="0.25">
      <c r="C1420" s="82">
        <v>1.3464448395229208E-3</v>
      </c>
      <c r="D1420" s="89">
        <v>2.6655559762118713E-3</v>
      </c>
      <c r="E1420" s="89">
        <v>4.3551403104390759E-3</v>
      </c>
      <c r="F1420" s="89">
        <v>6.2432771200948891E-3</v>
      </c>
      <c r="G1420" s="90">
        <v>8.1895804846602808E-3</v>
      </c>
      <c r="H1420" s="90">
        <v>1.0060157997473734E-2</v>
      </c>
      <c r="I1420" s="90">
        <v>1.1838292441011903E-2</v>
      </c>
      <c r="J1420" s="90">
        <v>1.3480885169716187E-2</v>
      </c>
    </row>
    <row r="1421" spans="3:10" x14ac:dyDescent="0.25">
      <c r="C1421" s="82">
        <v>1.0546354004067672E-2</v>
      </c>
      <c r="D1421" s="89">
        <v>1.4934168755120292E-2</v>
      </c>
      <c r="E1421" s="89">
        <v>1.884095798778327E-2</v>
      </c>
      <c r="F1421" s="89">
        <v>2.2168136038493998E-2</v>
      </c>
      <c r="G1421" s="90">
        <v>2.5032356186761837E-2</v>
      </c>
      <c r="H1421" s="90">
        <v>2.744126377732763E-2</v>
      </c>
      <c r="I1421" s="90">
        <v>2.9574711869281334E-2</v>
      </c>
      <c r="J1421" s="90">
        <v>3.1389688384535042E-2</v>
      </c>
    </row>
    <row r="1422" spans="3:10" x14ac:dyDescent="0.25">
      <c r="C1422" s="82">
        <v>4.7390417288067635E-3</v>
      </c>
      <c r="D1422" s="89">
        <v>7.5240674073746277E-3</v>
      </c>
      <c r="E1422" s="89">
        <v>1.0205599441354794E-2</v>
      </c>
      <c r="F1422" s="89">
        <v>1.2502790410501346E-2</v>
      </c>
      <c r="G1422" s="90">
        <v>1.4363617109984364E-2</v>
      </c>
      <c r="H1422" s="90">
        <v>1.5776104545367292E-2</v>
      </c>
      <c r="I1422" s="90">
        <v>1.6890958489122039E-2</v>
      </c>
      <c r="J1422" s="90">
        <v>1.7763403858484728E-2</v>
      </c>
    </row>
    <row r="1423" spans="3:10" x14ac:dyDescent="0.25">
      <c r="C1423" s="82">
        <v>3.0433069285147876E-3</v>
      </c>
      <c r="D1423" s="89">
        <v>5.7829827499733099E-3</v>
      </c>
      <c r="E1423" s="89">
        <v>8.8241770101063471E-3</v>
      </c>
      <c r="F1423" s="89">
        <v>1.1702030274011972E-2</v>
      </c>
      <c r="G1423" s="90">
        <v>1.4207808841853088E-2</v>
      </c>
      <c r="H1423" s="90">
        <v>1.6234998578030322E-2</v>
      </c>
      <c r="I1423" s="90">
        <v>1.7876898079604908E-2</v>
      </c>
      <c r="J1423" s="90">
        <v>1.914707878918049E-2</v>
      </c>
    </row>
    <row r="1424" spans="3:10" x14ac:dyDescent="0.25">
      <c r="C1424" s="82">
        <v>1.0491229099362101E-2</v>
      </c>
      <c r="D1424" s="89">
        <v>1.4483933912720534E-2</v>
      </c>
      <c r="E1424" s="89">
        <v>1.7708997659480662E-2</v>
      </c>
      <c r="F1424" s="89">
        <v>2.0092691061818151E-2</v>
      </c>
      <c r="G1424" s="90">
        <v>2.1798217178257948E-2</v>
      </c>
      <c r="H1424" s="90">
        <v>2.2906963079509228E-2</v>
      </c>
      <c r="I1424" s="90">
        <v>2.3653054857648039E-2</v>
      </c>
      <c r="J1424" s="90">
        <v>2.4086008364061558E-2</v>
      </c>
    </row>
    <row r="1425" spans="3:10" x14ac:dyDescent="0.25">
      <c r="C1425" s="82">
        <v>1.5395410708792818E-2</v>
      </c>
      <c r="D1425" s="89">
        <v>1.9589881287273164E-2</v>
      </c>
      <c r="E1425" s="89">
        <v>2.284969720538305E-2</v>
      </c>
      <c r="F1425" s="89">
        <v>2.5267429791083467E-2</v>
      </c>
      <c r="G1425" s="90">
        <v>2.7065742209295873E-2</v>
      </c>
      <c r="H1425" s="90">
        <v>2.8302298592050648E-2</v>
      </c>
      <c r="I1425" s="90">
        <v>2.9214812461513522E-2</v>
      </c>
      <c r="J1425" s="90">
        <v>2.9818073440095943E-2</v>
      </c>
    </row>
    <row r="1426" spans="3:10" x14ac:dyDescent="0.25">
      <c r="C1426" s="82">
        <v>1.1613590625176718E-2</v>
      </c>
      <c r="D1426" s="89">
        <v>1.5247118275882066E-2</v>
      </c>
      <c r="E1426" s="89">
        <v>1.8173494262690305E-2</v>
      </c>
      <c r="F1426" s="89">
        <v>2.0478585680017005E-2</v>
      </c>
      <c r="G1426" s="90">
        <v>2.2383254976770652E-2</v>
      </c>
      <c r="H1426" s="90">
        <v>2.3967861303715889E-2</v>
      </c>
      <c r="I1426" s="90">
        <v>2.5444988496719698E-2</v>
      </c>
      <c r="J1426" s="90">
        <v>2.68194821618002E-2</v>
      </c>
    </row>
    <row r="1427" spans="3:10" x14ac:dyDescent="0.25">
      <c r="C1427" s="82">
        <v>3.5950392973260782E-2</v>
      </c>
      <c r="D1427" s="89">
        <v>3.2479611345998735E-2</v>
      </c>
      <c r="E1427" s="89">
        <v>3.0462496465920488E-2</v>
      </c>
      <c r="F1427" s="89">
        <v>2.9406158074007874E-2</v>
      </c>
      <c r="G1427" s="90">
        <v>2.9013916118130766E-2</v>
      </c>
      <c r="H1427" s="90">
        <v>2.8954230468933754E-2</v>
      </c>
      <c r="I1427" s="90">
        <v>2.9225952103698594E-2</v>
      </c>
      <c r="J1427" s="90">
        <v>2.9693820997637659E-2</v>
      </c>
    </row>
    <row r="1428" spans="3:10" x14ac:dyDescent="0.25">
      <c r="C1428" s="82">
        <v>5.6119760853427713E-3</v>
      </c>
      <c r="D1428" s="89">
        <v>8.7583244286631775E-3</v>
      </c>
      <c r="E1428" s="89">
        <v>1.1891290737020489E-2</v>
      </c>
      <c r="F1428" s="89">
        <v>1.4724744836228831E-2</v>
      </c>
      <c r="G1428" s="90">
        <v>1.7169351802436453E-2</v>
      </c>
      <c r="H1428" s="90">
        <v>1.9150092835773829E-2</v>
      </c>
      <c r="I1428" s="90">
        <v>2.0782973905395467E-2</v>
      </c>
      <c r="J1428" s="90">
        <v>2.2075919241135295E-2</v>
      </c>
    </row>
    <row r="1429" spans="3:10" x14ac:dyDescent="0.25">
      <c r="C1429" s="82">
        <v>3.3771295644590758E-3</v>
      </c>
      <c r="D1429" s="89">
        <v>5.679957602825309E-3</v>
      </c>
      <c r="E1429" s="89">
        <v>8.2834825261045349E-3</v>
      </c>
      <c r="F1429" s="89">
        <v>1.0982041008345701E-2</v>
      </c>
      <c r="G1429" s="90">
        <v>1.3672626696034008E-2</v>
      </c>
      <c r="H1429" s="90">
        <v>1.6252676610450871E-2</v>
      </c>
      <c r="I1429" s="90">
        <v>1.878226360371851E-2</v>
      </c>
      <c r="J1429" s="90">
        <v>2.1244137370159472E-2</v>
      </c>
    </row>
    <row r="1430" spans="3:10" x14ac:dyDescent="0.25">
      <c r="C1430" s="82">
        <v>5.6360057884416049E-3</v>
      </c>
      <c r="D1430" s="89">
        <v>9.0904945543641494E-3</v>
      </c>
      <c r="E1430" s="89">
        <v>1.2475543337852717E-2</v>
      </c>
      <c r="F1430" s="89">
        <v>1.547204802478E-2</v>
      </c>
      <c r="G1430" s="90">
        <v>1.8033438829116188E-2</v>
      </c>
      <c r="H1430" s="90">
        <v>2.0133162805410252E-2</v>
      </c>
      <c r="I1430" s="90">
        <v>2.1920649272147555E-2</v>
      </c>
      <c r="J1430" s="90">
        <v>2.3404883279238356E-2</v>
      </c>
    </row>
    <row r="1431" spans="3:10" x14ac:dyDescent="0.25">
      <c r="C1431" s="82">
        <v>1.3113727676786566E-2</v>
      </c>
      <c r="D1431" s="89">
        <v>1.7652084884464424E-2</v>
      </c>
      <c r="E1431" s="89">
        <v>2.1641573884258969E-2</v>
      </c>
      <c r="F1431" s="89">
        <v>2.5052678882751398E-2</v>
      </c>
      <c r="G1431" s="90">
        <v>2.8003142903593927E-2</v>
      </c>
      <c r="H1431" s="90">
        <v>3.0459835541432525E-2</v>
      </c>
      <c r="I1431" s="90">
        <v>3.2591679146534741E-2</v>
      </c>
      <c r="J1431" s="90">
        <v>3.4344038744731013E-2</v>
      </c>
    </row>
    <row r="1432" spans="3:10" x14ac:dyDescent="0.25">
      <c r="C1432" s="82">
        <v>6.1106479015860813E-3</v>
      </c>
      <c r="D1432" s="89">
        <v>1.0942884850255427E-2</v>
      </c>
      <c r="E1432" s="89">
        <v>1.6090573654065639E-2</v>
      </c>
      <c r="F1432" s="89">
        <v>2.0810744964652721E-2</v>
      </c>
      <c r="G1432" s="90">
        <v>2.4782382549032398E-2</v>
      </c>
      <c r="H1432" s="90">
        <v>2.7826475330656734E-2</v>
      </c>
      <c r="I1432" s="90">
        <v>3.0091799822289746E-2</v>
      </c>
      <c r="J1432" s="90">
        <v>3.1581292832030886E-2</v>
      </c>
    </row>
    <row r="1433" spans="3:10" x14ac:dyDescent="0.25">
      <c r="C1433" s="82">
        <v>5.0400507242860798E-3</v>
      </c>
      <c r="D1433" s="89">
        <v>9.069419342849435E-3</v>
      </c>
      <c r="E1433" s="89">
        <v>1.3397681479279349E-2</v>
      </c>
      <c r="F1433" s="89">
        <v>1.7361413569552325E-2</v>
      </c>
      <c r="G1433" s="90">
        <v>2.0626595449953405E-2</v>
      </c>
      <c r="H1433" s="90">
        <v>2.2992985069400323E-2</v>
      </c>
      <c r="I1433" s="90">
        <v>2.4568076711534367E-2</v>
      </c>
      <c r="J1433" s="90">
        <v>2.5376598307238176E-2</v>
      </c>
    </row>
    <row r="1434" spans="3:10" x14ac:dyDescent="0.25">
      <c r="C1434" s="82">
        <v>1.0172703390277416E-2</v>
      </c>
      <c r="D1434" s="89">
        <v>1.4386029711653278E-2</v>
      </c>
      <c r="E1434" s="89">
        <v>1.7852117552328253E-2</v>
      </c>
      <c r="F1434" s="89">
        <v>2.0502377349845349E-2</v>
      </c>
      <c r="G1434" s="90">
        <v>2.2529670487657798E-2</v>
      </c>
      <c r="H1434" s="90">
        <v>2.4028356880422968E-2</v>
      </c>
      <c r="I1434" s="90">
        <v>2.5230873607269604E-2</v>
      </c>
      <c r="J1434" s="90">
        <v>2.6162198126594798E-2</v>
      </c>
    </row>
    <row r="1435" spans="3:10" x14ac:dyDescent="0.25">
      <c r="C1435" s="82">
        <v>9.4213929296712053E-3</v>
      </c>
      <c r="D1435" s="89">
        <v>1.3810772429527909E-2</v>
      </c>
      <c r="E1435" s="89">
        <v>1.7300652423776958E-2</v>
      </c>
      <c r="F1435" s="89">
        <v>1.9739505638297798E-2</v>
      </c>
      <c r="G1435" s="90">
        <v>2.1382181439476299E-2</v>
      </c>
      <c r="H1435" s="90">
        <v>2.2438107536681764E-2</v>
      </c>
      <c r="I1435" s="90">
        <v>2.3235220586325909E-2</v>
      </c>
      <c r="J1435" s="90">
        <v>2.3876691735348097E-2</v>
      </c>
    </row>
    <row r="1436" spans="3:10" x14ac:dyDescent="0.25">
      <c r="C1436" s="82">
        <v>6.4843930459284379E-3</v>
      </c>
      <c r="D1436" s="89">
        <v>9.1375027941849232E-3</v>
      </c>
      <c r="E1436" s="89">
        <v>1.163953269038147E-2</v>
      </c>
      <c r="F1436" s="89">
        <v>1.3934666763601911E-2</v>
      </c>
      <c r="G1436" s="90">
        <v>1.6077951096575463E-2</v>
      </c>
      <c r="H1436" s="90">
        <v>1.8066098614969453E-2</v>
      </c>
      <c r="I1436" s="90">
        <v>2.0032386664083614E-2</v>
      </c>
      <c r="J1436" s="90">
        <v>2.1990210173946353E-2</v>
      </c>
    </row>
    <row r="1437" spans="3:10" x14ac:dyDescent="0.25">
      <c r="C1437" s="82">
        <v>4.4735045837010923E-3</v>
      </c>
      <c r="D1437" s="89">
        <v>6.0715889185169796E-3</v>
      </c>
      <c r="E1437" s="89">
        <v>7.5226045940551406E-3</v>
      </c>
      <c r="F1437" s="89">
        <v>8.8210482151291174E-3</v>
      </c>
      <c r="G1437" s="90">
        <v>1.0019586426977202E-2</v>
      </c>
      <c r="H1437" s="90">
        <v>1.1126040828663494E-2</v>
      </c>
      <c r="I1437" s="90">
        <v>1.2228747492649423E-2</v>
      </c>
      <c r="J1437" s="90">
        <v>1.33396777797689E-2</v>
      </c>
    </row>
    <row r="1438" spans="3:10" x14ac:dyDescent="0.25">
      <c r="C1438" s="82">
        <v>8.4671657783185143E-3</v>
      </c>
      <c r="D1438" s="89">
        <v>1.2385515415856276E-2</v>
      </c>
      <c r="E1438" s="89">
        <v>1.5886834409388467E-2</v>
      </c>
      <c r="F1438" s="89">
        <v>1.8738842766139043E-2</v>
      </c>
      <c r="G1438" s="90">
        <v>2.0980966143702706E-2</v>
      </c>
      <c r="H1438" s="90">
        <v>2.2641245077155207E-2</v>
      </c>
      <c r="I1438" s="90">
        <v>2.3940231861634461E-2</v>
      </c>
      <c r="J1438" s="90">
        <v>2.4937051767740744E-2</v>
      </c>
    </row>
    <row r="1439" spans="3:10" x14ac:dyDescent="0.25">
      <c r="C1439" s="82">
        <v>0.10115203601113784</v>
      </c>
      <c r="D1439" s="89">
        <v>8.0849487929274155E-2</v>
      </c>
      <c r="E1439" s="89">
        <v>6.6532972589144812E-2</v>
      </c>
      <c r="F1439" s="89">
        <v>5.6772025063560036E-2</v>
      </c>
      <c r="G1439" s="90">
        <v>5.0250386608901049E-2</v>
      </c>
      <c r="H1439" s="90">
        <v>4.572942880615672E-2</v>
      </c>
      <c r="I1439" s="90">
        <v>4.2717449941170077E-2</v>
      </c>
      <c r="J1439" s="90">
        <v>4.0641438939202981E-2</v>
      </c>
    </row>
    <row r="1440" spans="3:10" x14ac:dyDescent="0.25">
      <c r="C1440" s="82">
        <v>2.9184648027184189E-2</v>
      </c>
      <c r="D1440" s="89">
        <v>3.4052963161861211E-2</v>
      </c>
      <c r="E1440" s="89">
        <v>3.695973140656568E-2</v>
      </c>
      <c r="F1440" s="89">
        <v>3.8483038444738472E-2</v>
      </c>
      <c r="G1440" s="90">
        <v>3.9177679013545755E-2</v>
      </c>
      <c r="H1440" s="90">
        <v>3.9220116320743278E-2</v>
      </c>
      <c r="I1440" s="90">
        <v>3.897924803995155E-2</v>
      </c>
      <c r="J1440" s="90">
        <v>3.8481069265290324E-2</v>
      </c>
    </row>
    <row r="1441" spans="3:10" x14ac:dyDescent="0.25">
      <c r="C1441" s="82">
        <v>2.1739512621183146E-2</v>
      </c>
      <c r="D1441" s="89">
        <v>2.7093074716791943E-2</v>
      </c>
      <c r="E1441" s="89">
        <v>3.111224188907686E-2</v>
      </c>
      <c r="F1441" s="89">
        <v>3.4111148278394759E-2</v>
      </c>
      <c r="G1441" s="90">
        <v>3.6472342333026632E-2</v>
      </c>
      <c r="H1441" s="90">
        <v>3.82674681334964E-2</v>
      </c>
      <c r="I1441" s="90">
        <v>3.976039936797951E-2</v>
      </c>
      <c r="J1441" s="90">
        <v>4.0892508113730401E-2</v>
      </c>
    </row>
    <row r="1442" spans="3:10" x14ac:dyDescent="0.25">
      <c r="C1442" s="82">
        <v>1.6303619076548648E-2</v>
      </c>
      <c r="D1442" s="89">
        <v>2.0960116182367986E-2</v>
      </c>
      <c r="E1442" s="89">
        <v>2.4945499312831271E-2</v>
      </c>
      <c r="F1442" s="89">
        <v>2.8309754246412036E-2</v>
      </c>
      <c r="G1442" s="90">
        <v>3.121626594531262E-2</v>
      </c>
      <c r="H1442" s="90">
        <v>3.3646574543176232E-2</v>
      </c>
      <c r="I1442" s="90">
        <v>3.5806930442432022E-2</v>
      </c>
      <c r="J1442" s="90">
        <v>3.7652154597757254E-2</v>
      </c>
    </row>
    <row r="1443" spans="3:10" x14ac:dyDescent="0.25">
      <c r="C1443" s="82">
        <v>2.694242816608106E-2</v>
      </c>
      <c r="D1443" s="89">
        <v>2.4142656893499554E-2</v>
      </c>
      <c r="E1443" s="89">
        <v>2.219931375738755E-2</v>
      </c>
      <c r="F1443" s="89">
        <v>2.0977070438457607E-2</v>
      </c>
      <c r="G1443" s="90">
        <v>2.0324598031922953E-2</v>
      </c>
      <c r="H1443" s="90">
        <v>2.0006189576882355E-2</v>
      </c>
      <c r="I1443" s="90">
        <v>1.9997325207080013E-2</v>
      </c>
      <c r="J1443" s="90">
        <v>2.0177466335398797E-2</v>
      </c>
    </row>
    <row r="1444" spans="3:10" x14ac:dyDescent="0.25">
      <c r="C1444" s="82">
        <v>2.6765674204131878E-2</v>
      </c>
      <c r="D1444" s="89">
        <v>2.6133993370959559E-2</v>
      </c>
      <c r="E1444" s="89">
        <v>2.4938986698107842E-2</v>
      </c>
      <c r="F1444" s="89">
        <v>2.3745019542253148E-2</v>
      </c>
      <c r="G1444" s="90">
        <v>2.2784306746818035E-2</v>
      </c>
      <c r="H1444" s="90">
        <v>2.1990877539704478E-2</v>
      </c>
      <c r="I1444" s="90">
        <v>2.142728578577352E-2</v>
      </c>
      <c r="J1444" s="90">
        <v>2.0998709641330167E-2</v>
      </c>
    </row>
    <row r="1445" spans="3:10" x14ac:dyDescent="0.25">
      <c r="C1445" s="82">
        <v>0.14293251535878013</v>
      </c>
      <c r="D1445" s="89">
        <v>0.1119727032857315</v>
      </c>
      <c r="E1445" s="89">
        <v>9.1370235590841065E-2</v>
      </c>
      <c r="F1445" s="89">
        <v>7.7869928068343544E-2</v>
      </c>
      <c r="G1445" s="90">
        <v>6.9074975600785085E-2</v>
      </c>
      <c r="H1445" s="90">
        <v>6.3001244221411859E-2</v>
      </c>
      <c r="I1445" s="90">
        <v>5.8815631839863415E-2</v>
      </c>
      <c r="J1445" s="90">
        <v>5.562450760454396E-2</v>
      </c>
    </row>
    <row r="1446" spans="3:10" x14ac:dyDescent="0.25">
      <c r="C1446" s="82">
        <v>1.6748009997046457E-2</v>
      </c>
      <c r="D1446" s="89">
        <v>2.2561943907335687E-2</v>
      </c>
      <c r="E1446" s="89">
        <v>2.670548512165671E-2</v>
      </c>
      <c r="F1446" s="89">
        <v>2.9328129112924661E-2</v>
      </c>
      <c r="G1446" s="90">
        <v>3.0911826049516207E-2</v>
      </c>
      <c r="H1446" s="90">
        <v>3.1714588584014748E-2</v>
      </c>
      <c r="I1446" s="90">
        <v>3.2112642843191881E-2</v>
      </c>
      <c r="J1446" s="90">
        <v>3.2162463140539568E-2</v>
      </c>
    </row>
    <row r="1447" spans="3:10" x14ac:dyDescent="0.25">
      <c r="C1447" s="82">
        <v>3.9271883563741393E-3</v>
      </c>
      <c r="D1447" s="89">
        <v>7.9566795357215048E-3</v>
      </c>
      <c r="E1447" s="89">
        <v>1.2839107589482873E-2</v>
      </c>
      <c r="F1447" s="89">
        <v>1.7824697325251632E-2</v>
      </c>
      <c r="G1447" s="90">
        <v>2.2428281790213014E-2</v>
      </c>
      <c r="H1447" s="90">
        <v>2.6319175024990527E-2</v>
      </c>
      <c r="I1447" s="90">
        <v>2.9531426764915963E-2</v>
      </c>
      <c r="J1447" s="90">
        <v>3.2018511420196814E-2</v>
      </c>
    </row>
    <row r="1448" spans="3:10" x14ac:dyDescent="0.25">
      <c r="C1448" s="82">
        <v>6.7018129520502859E-2</v>
      </c>
      <c r="D1448" s="89">
        <v>6.8749867262257555E-2</v>
      </c>
      <c r="E1448" s="89">
        <v>6.7713701180134922E-2</v>
      </c>
      <c r="F1448" s="89">
        <v>6.5852535941404763E-2</v>
      </c>
      <c r="G1448" s="90">
        <v>6.420904584670134E-2</v>
      </c>
      <c r="H1448" s="90">
        <v>6.2853172365970406E-2</v>
      </c>
      <c r="I1448" s="90">
        <v>6.2079772686777952E-2</v>
      </c>
      <c r="J1448" s="90">
        <v>6.1628671148445155E-2</v>
      </c>
    </row>
    <row r="1449" spans="3:10" x14ac:dyDescent="0.25">
      <c r="C1449" s="82">
        <v>8.4923560749140814E-3</v>
      </c>
      <c r="D1449" s="89">
        <v>1.2086224523900362E-2</v>
      </c>
      <c r="E1449" s="89">
        <v>1.533667870338557E-2</v>
      </c>
      <c r="F1449" s="89">
        <v>1.8153101688887244E-2</v>
      </c>
      <c r="G1449" s="90">
        <v>2.0621546004853861E-2</v>
      </c>
      <c r="H1449" s="90">
        <v>2.2747201907465719E-2</v>
      </c>
      <c r="I1449" s="90">
        <v>2.4688623396872725E-2</v>
      </c>
      <c r="J1449" s="90">
        <v>2.6430833598182123E-2</v>
      </c>
    </row>
    <row r="1450" spans="3:10" x14ac:dyDescent="0.25">
      <c r="C1450" s="82">
        <v>3.0772524625386811E-2</v>
      </c>
      <c r="D1450" s="89">
        <v>3.2388599722012267E-2</v>
      </c>
      <c r="E1450" s="89">
        <v>3.2865999028064849E-2</v>
      </c>
      <c r="F1450" s="89">
        <v>3.2914342406990871E-2</v>
      </c>
      <c r="G1450" s="90">
        <v>3.2923347269322736E-2</v>
      </c>
      <c r="H1450" s="90">
        <v>3.2868497641610928E-2</v>
      </c>
      <c r="I1450" s="90">
        <v>3.2880960877330875E-2</v>
      </c>
      <c r="J1450" s="90">
        <v>3.2825866183590548E-2</v>
      </c>
    </row>
    <row r="1451" spans="3:10" x14ac:dyDescent="0.25">
      <c r="C1451" s="82">
        <v>7.7251316235126943E-3</v>
      </c>
      <c r="D1451" s="89">
        <v>1.1373990565859327E-2</v>
      </c>
      <c r="E1451" s="89">
        <v>1.4759736067532577E-2</v>
      </c>
      <c r="F1451" s="89">
        <v>1.7694545738243351E-2</v>
      </c>
      <c r="G1451" s="90">
        <v>2.018410304256836E-2</v>
      </c>
      <c r="H1451" s="90">
        <v>2.2177667280213191E-2</v>
      </c>
      <c r="I1451" s="90">
        <v>2.3793802302825313E-2</v>
      </c>
      <c r="J1451" s="90">
        <v>2.5001202203112104E-2</v>
      </c>
    </row>
    <row r="1452" spans="3:10" x14ac:dyDescent="0.25">
      <c r="C1452" s="82">
        <v>5.6963441997710546E-3</v>
      </c>
      <c r="D1452" s="89">
        <v>8.3476911897176001E-3</v>
      </c>
      <c r="E1452" s="89">
        <v>1.0860143433357873E-2</v>
      </c>
      <c r="F1452" s="89">
        <v>1.3071604716106088E-2</v>
      </c>
      <c r="G1452" s="90">
        <v>1.4970751145841402E-2</v>
      </c>
      <c r="H1452" s="90">
        <v>1.6537054543656657E-2</v>
      </c>
      <c r="I1452" s="90">
        <v>1.7906340623229183E-2</v>
      </c>
      <c r="J1452" s="90">
        <v>1.9119579026437829E-2</v>
      </c>
    </row>
    <row r="1453" spans="3:10" x14ac:dyDescent="0.25">
      <c r="C1453" s="82">
        <v>9.2112701902475214E-3</v>
      </c>
      <c r="D1453" s="89">
        <v>1.1916903401708544E-2</v>
      </c>
      <c r="E1453" s="89">
        <v>1.4014431700511828E-2</v>
      </c>
      <c r="F1453" s="89">
        <v>1.5519315731191936E-2</v>
      </c>
      <c r="G1453" s="90">
        <v>1.6537697441104591E-2</v>
      </c>
      <c r="H1453" s="90">
        <v>1.7085140554431371E-2</v>
      </c>
      <c r="I1453" s="90">
        <v>1.7301804574688232E-2</v>
      </c>
      <c r="J1453" s="90">
        <v>1.721140666457141E-2</v>
      </c>
    </row>
    <row r="1454" spans="3:10" x14ac:dyDescent="0.25">
      <c r="C1454" s="82">
        <v>3.232998291128717E-3</v>
      </c>
      <c r="D1454" s="89">
        <v>5.546341483083213E-3</v>
      </c>
      <c r="E1454" s="89">
        <v>7.7527323960766923E-3</v>
      </c>
      <c r="F1454" s="89">
        <v>9.4920904968228779E-3</v>
      </c>
      <c r="G1454" s="90">
        <v>1.0679582407774063E-2</v>
      </c>
      <c r="H1454" s="90">
        <v>1.1325774273502013E-2</v>
      </c>
      <c r="I1454" s="90">
        <v>1.1583616311581319E-2</v>
      </c>
      <c r="J1454" s="90">
        <v>1.1537739735221394E-2</v>
      </c>
    </row>
    <row r="1455" spans="3:10" x14ac:dyDescent="0.25">
      <c r="C1455" s="82">
        <v>2.80126202711708E-2</v>
      </c>
      <c r="D1455" s="89">
        <v>3.1219740108402207E-2</v>
      </c>
      <c r="E1455" s="89">
        <v>3.3148420639161139E-2</v>
      </c>
      <c r="F1455" s="89">
        <v>3.4312087541518446E-2</v>
      </c>
      <c r="G1455" s="90">
        <v>3.512955150819641E-2</v>
      </c>
      <c r="H1455" s="90">
        <v>3.5690355050255924E-2</v>
      </c>
      <c r="I1455" s="90">
        <v>3.6281817008302193E-2</v>
      </c>
      <c r="J1455" s="90">
        <v>3.6897321289923478E-2</v>
      </c>
    </row>
    <row r="1456" spans="3:10" x14ac:dyDescent="0.25">
      <c r="C1456" s="82">
        <v>5.4097408246378239E-3</v>
      </c>
      <c r="D1456" s="89">
        <v>1.0144388465052398E-2</v>
      </c>
      <c r="E1456" s="89">
        <v>1.5305896558352489E-2</v>
      </c>
      <c r="F1456" s="89">
        <v>2.0012454897609916E-2</v>
      </c>
      <c r="G1456" s="90">
        <v>2.3837191902639297E-2</v>
      </c>
      <c r="H1456" s="90">
        <v>2.6573356264690266E-2</v>
      </c>
      <c r="I1456" s="90">
        <v>2.8386943511133252E-2</v>
      </c>
      <c r="J1456" s="90">
        <v>2.9330837098862902E-2</v>
      </c>
    </row>
    <row r="1457" spans="3:10" x14ac:dyDescent="0.25">
      <c r="C1457" s="82">
        <v>7.6656960368853087E-3</v>
      </c>
      <c r="D1457" s="89">
        <v>1.0921751039243852E-2</v>
      </c>
      <c r="E1457" s="89">
        <v>1.3750227273686405E-2</v>
      </c>
      <c r="F1457" s="89">
        <v>1.6008631959654802E-2</v>
      </c>
      <c r="G1457" s="90">
        <v>1.7764342626696364E-2</v>
      </c>
      <c r="H1457" s="90">
        <v>1.9054589594056995E-2</v>
      </c>
      <c r="I1457" s="90">
        <v>2.0067873233723776E-2</v>
      </c>
      <c r="J1457" s="90">
        <v>2.085215501105929E-2</v>
      </c>
    </row>
    <row r="1458" spans="3:10" x14ac:dyDescent="0.25">
      <c r="C1458" s="82">
        <v>2.092056996466107E-2</v>
      </c>
      <c r="D1458" s="89">
        <v>2.5703112149714276E-2</v>
      </c>
      <c r="E1458" s="89">
        <v>2.9143424588748027E-2</v>
      </c>
      <c r="F1458" s="89">
        <v>3.1540145828485057E-2</v>
      </c>
      <c r="G1458" s="90">
        <v>3.3271697222777154E-2</v>
      </c>
      <c r="H1458" s="90">
        <v>3.444923271526984E-2</v>
      </c>
      <c r="I1458" s="90">
        <v>3.5366646116297126E-2</v>
      </c>
      <c r="J1458" s="90">
        <v>3.6023737350539008E-2</v>
      </c>
    </row>
    <row r="1459" spans="3:10" x14ac:dyDescent="0.25">
      <c r="C1459" s="82">
        <v>3.5210287504271645E-2</v>
      </c>
      <c r="D1459" s="89">
        <v>4.1297118770747383E-2</v>
      </c>
      <c r="E1459" s="89">
        <v>4.4830483523378852E-2</v>
      </c>
      <c r="F1459" s="89">
        <v>4.6517573395568466E-2</v>
      </c>
      <c r="G1459" s="90">
        <v>4.7034979002957167E-2</v>
      </c>
      <c r="H1459" s="90">
        <v>4.6592713034158982E-2</v>
      </c>
      <c r="I1459" s="90">
        <v>4.5624760030648026E-2</v>
      </c>
      <c r="J1459" s="90">
        <v>4.4156414710457254E-2</v>
      </c>
    </row>
    <row r="1460" spans="3:10" x14ac:dyDescent="0.25">
      <c r="C1460" s="82">
        <v>1.6791073009068383E-3</v>
      </c>
      <c r="D1460" s="89">
        <v>3.5187706185923666E-3</v>
      </c>
      <c r="E1460" s="89">
        <v>5.7886993268033479E-3</v>
      </c>
      <c r="F1460" s="89">
        <v>8.126042224005231E-3</v>
      </c>
      <c r="G1460" s="90">
        <v>1.0300929793945673E-2</v>
      </c>
      <c r="H1460" s="90">
        <v>1.2175173458550013E-2</v>
      </c>
      <c r="I1460" s="90">
        <v>1.3792715416428049E-2</v>
      </c>
      <c r="J1460" s="90">
        <v>1.5166027704495268E-2</v>
      </c>
    </row>
    <row r="1461" spans="3:10" x14ac:dyDescent="0.25">
      <c r="C1461" s="82">
        <v>2.1680801003094857E-2</v>
      </c>
      <c r="D1461" s="89">
        <v>2.9745520312303E-2</v>
      </c>
      <c r="E1461" s="89">
        <v>3.5603576743545112E-2</v>
      </c>
      <c r="F1461" s="89">
        <v>3.9269713092687591E-2</v>
      </c>
      <c r="G1461" s="90">
        <v>4.1327604762003076E-2</v>
      </c>
      <c r="H1461" s="90">
        <v>4.2144846918016197E-2</v>
      </c>
      <c r="I1461" s="90">
        <v>4.2280514320025948E-2</v>
      </c>
      <c r="J1461" s="90">
        <v>4.1873410947516433E-2</v>
      </c>
    </row>
    <row r="1462" spans="3:10" x14ac:dyDescent="0.25">
      <c r="C1462" s="82">
        <v>5.9735374222454361E-2</v>
      </c>
      <c r="D1462" s="89">
        <v>5.9903875675789635E-2</v>
      </c>
      <c r="E1462" s="89">
        <v>5.7905165205354325E-2</v>
      </c>
      <c r="F1462" s="89">
        <v>5.5364270414437658E-2</v>
      </c>
      <c r="G1462" s="90">
        <v>5.3075702268740442E-2</v>
      </c>
      <c r="H1462" s="90">
        <v>5.1016268189524837E-2</v>
      </c>
      <c r="I1462" s="90">
        <v>4.9360660620622228E-2</v>
      </c>
      <c r="J1462" s="90">
        <v>4.7848713380755206E-2</v>
      </c>
    </row>
    <row r="1463" spans="3:10" x14ac:dyDescent="0.25">
      <c r="C1463" s="82">
        <v>4.1991051132712395E-3</v>
      </c>
      <c r="D1463" s="89">
        <v>6.6282388452588029E-3</v>
      </c>
      <c r="E1463" s="89">
        <v>9.1045600528476475E-3</v>
      </c>
      <c r="F1463" s="89">
        <v>1.139239143418134E-2</v>
      </c>
      <c r="G1463" s="90">
        <v>1.3391258909079483E-2</v>
      </c>
      <c r="H1463" s="90">
        <v>1.5009539550671556E-2</v>
      </c>
      <c r="I1463" s="90">
        <v>1.6313194953098586E-2</v>
      </c>
      <c r="J1463" s="90">
        <v>1.7297163235448842E-2</v>
      </c>
    </row>
    <row r="1464" spans="3:10" x14ac:dyDescent="0.25">
      <c r="C1464" s="82">
        <v>2.6377143356879655E-3</v>
      </c>
      <c r="D1464" s="89">
        <v>5.0481108507071182E-3</v>
      </c>
      <c r="E1464" s="89">
        <v>7.9092162686632342E-3</v>
      </c>
      <c r="F1464" s="89">
        <v>1.0867331408603673E-2</v>
      </c>
      <c r="G1464" s="90">
        <v>1.370935323470083E-2</v>
      </c>
      <c r="H1464" s="90">
        <v>1.6269181009263847E-2</v>
      </c>
      <c r="I1464" s="90">
        <v>1.8568136208518986E-2</v>
      </c>
      <c r="J1464" s="90">
        <v>2.0558787761181606E-2</v>
      </c>
    </row>
    <row r="1465" spans="3:10" x14ac:dyDescent="0.25">
      <c r="C1465" s="82">
        <v>5.1522638984330682E-3</v>
      </c>
      <c r="D1465" s="89">
        <v>8.1897308205139789E-3</v>
      </c>
      <c r="E1465" s="89">
        <v>1.1131484824651702E-2</v>
      </c>
      <c r="F1465" s="89">
        <v>1.3701894176720485E-2</v>
      </c>
      <c r="G1465" s="90">
        <v>1.5851598329135401E-2</v>
      </c>
      <c r="H1465" s="90">
        <v>1.7543141498149579E-2</v>
      </c>
      <c r="I1465" s="90">
        <v>1.8897360362328523E-2</v>
      </c>
      <c r="J1465" s="90">
        <v>1.9921869868617045E-2</v>
      </c>
    </row>
    <row r="1466" spans="3:10" x14ac:dyDescent="0.25">
      <c r="C1466" s="82">
        <v>4.8265936102455742E-3</v>
      </c>
      <c r="D1466" s="89">
        <v>7.496214024410636E-3</v>
      </c>
      <c r="E1466" s="89">
        <v>9.9487212542873574E-3</v>
      </c>
      <c r="F1466" s="89">
        <v>1.194524084433821E-2</v>
      </c>
      <c r="G1466" s="90">
        <v>1.3466981254081689E-2</v>
      </c>
      <c r="H1466" s="90">
        <v>1.4515042752482525E-2</v>
      </c>
      <c r="I1466" s="90">
        <v>1.5226528086157392E-2</v>
      </c>
      <c r="J1466" s="90">
        <v>1.564327823336556E-2</v>
      </c>
    </row>
    <row r="1467" spans="3:10" x14ac:dyDescent="0.25">
      <c r="C1467" s="82">
        <v>1.4520591962457925E-2</v>
      </c>
      <c r="D1467" s="89">
        <v>1.7055623244547426E-2</v>
      </c>
      <c r="E1467" s="89">
        <v>1.8722637735391165E-2</v>
      </c>
      <c r="F1467" s="89">
        <v>1.979275108158042E-2</v>
      </c>
      <c r="G1467" s="90">
        <v>2.0515317345553872E-2</v>
      </c>
      <c r="H1467" s="90">
        <v>2.0946438158973214E-2</v>
      </c>
      <c r="I1467" s="90">
        <v>2.1253741503007927E-2</v>
      </c>
      <c r="J1467" s="90">
        <v>2.1435832182761128E-2</v>
      </c>
    </row>
    <row r="1468" spans="3:10" x14ac:dyDescent="0.25">
      <c r="C1468" s="82">
        <v>8.6766419442727491E-3</v>
      </c>
      <c r="D1468" s="89">
        <v>1.291323373386519E-2</v>
      </c>
      <c r="E1468" s="89">
        <v>1.7014194143284679E-2</v>
      </c>
      <c r="F1468" s="89">
        <v>2.0758096277346413E-2</v>
      </c>
      <c r="G1468" s="90">
        <v>2.4156091895829047E-2</v>
      </c>
      <c r="H1468" s="90">
        <v>2.717736085309358E-2</v>
      </c>
      <c r="I1468" s="90">
        <v>3.0013478082067085E-2</v>
      </c>
      <c r="J1468" s="90">
        <v>3.2674070840644588E-2</v>
      </c>
    </row>
    <row r="1469" spans="3:10" x14ac:dyDescent="0.25">
      <c r="C1469" s="82">
        <v>8.9788415868075067E-3</v>
      </c>
      <c r="D1469" s="89">
        <v>1.1808179695927753E-2</v>
      </c>
      <c r="E1469" s="89">
        <v>1.4153501092632642E-2</v>
      </c>
      <c r="F1469" s="89">
        <v>1.5994983314948148E-2</v>
      </c>
      <c r="G1469" s="90">
        <v>1.7426101417359535E-2</v>
      </c>
      <c r="H1469" s="90">
        <v>1.8465504474549605E-2</v>
      </c>
      <c r="I1469" s="90">
        <v>1.9270315451298595E-2</v>
      </c>
      <c r="J1469" s="90">
        <v>1.9866395723755516E-2</v>
      </c>
    </row>
    <row r="1470" spans="3:10" x14ac:dyDescent="0.25">
      <c r="C1470" s="82">
        <v>5.8481835398873187E-3</v>
      </c>
      <c r="D1470" s="89">
        <v>9.3645718970544519E-3</v>
      </c>
      <c r="E1470" s="89">
        <v>1.2757577362472546E-2</v>
      </c>
      <c r="F1470" s="89">
        <v>1.5681974927208131E-2</v>
      </c>
      <c r="G1470" s="90">
        <v>1.8094770871916133E-2</v>
      </c>
      <c r="H1470" s="90">
        <v>2.000357911602104E-2</v>
      </c>
      <c r="I1470" s="90">
        <v>2.1614951169222976E-2</v>
      </c>
      <c r="J1470" s="90">
        <v>2.3008534674434221E-2</v>
      </c>
    </row>
    <row r="1471" spans="3:10" x14ac:dyDescent="0.25">
      <c r="C1471" s="82">
        <v>2.2978415032263483E-3</v>
      </c>
      <c r="D1471" s="89">
        <v>4.1913575869145635E-3</v>
      </c>
      <c r="E1471" s="89">
        <v>6.2272468985077305E-3</v>
      </c>
      <c r="F1471" s="89">
        <v>8.0435250467640572E-3</v>
      </c>
      <c r="G1471" s="90">
        <v>9.4444940138254784E-3</v>
      </c>
      <c r="H1471" s="90">
        <v>1.0333873644168884E-2</v>
      </c>
      <c r="I1471" s="90">
        <v>1.0791817798296428E-2</v>
      </c>
      <c r="J1471" s="90">
        <v>1.0882457749577551E-2</v>
      </c>
    </row>
    <row r="1472" spans="3:10" x14ac:dyDescent="0.25">
      <c r="C1472" s="82">
        <v>5.0055161078873377E-3</v>
      </c>
      <c r="D1472" s="89">
        <v>7.7439942474775703E-3</v>
      </c>
      <c r="E1472" s="89">
        <v>1.028795051865327E-2</v>
      </c>
      <c r="F1472" s="89">
        <v>1.2391404721862105E-2</v>
      </c>
      <c r="G1472" s="90">
        <v>1.4029642868738978E-2</v>
      </c>
      <c r="H1472" s="90">
        <v>1.5204456737118217E-2</v>
      </c>
      <c r="I1472" s="90">
        <v>1.6067363070091021E-2</v>
      </c>
      <c r="J1472" s="90">
        <v>1.6674421155644964E-2</v>
      </c>
    </row>
    <row r="1473" spans="3:10" x14ac:dyDescent="0.25">
      <c r="C1473" s="82">
        <v>4.5742456117832293E-2</v>
      </c>
      <c r="D1473" s="89">
        <v>3.8922079674055789E-2</v>
      </c>
      <c r="E1473" s="89">
        <v>3.3962321818933043E-2</v>
      </c>
      <c r="F1473" s="89">
        <v>3.0547793732987088E-2</v>
      </c>
      <c r="G1473" s="90">
        <v>2.8333724882249601E-2</v>
      </c>
      <c r="H1473" s="90">
        <v>2.6894697288155772E-2</v>
      </c>
      <c r="I1473" s="90">
        <v>2.6136302286046575E-2</v>
      </c>
      <c r="J1473" s="90">
        <v>2.5859796297758249E-2</v>
      </c>
    </row>
    <row r="1474" spans="3:10" x14ac:dyDescent="0.25">
      <c r="C1474" s="82">
        <v>5.4913690516722883E-3</v>
      </c>
      <c r="D1474" s="89">
        <v>7.1198170566096966E-3</v>
      </c>
      <c r="E1474" s="89">
        <v>8.4921434649847805E-3</v>
      </c>
      <c r="F1474" s="89">
        <v>9.6084078983679957E-3</v>
      </c>
      <c r="G1474" s="90">
        <v>1.0528156745066745E-2</v>
      </c>
      <c r="H1474" s="90">
        <v>1.1267804002697833E-2</v>
      </c>
      <c r="I1474" s="90">
        <v>1.1933868524619475E-2</v>
      </c>
      <c r="J1474" s="90">
        <v>1.2559560782586769E-2</v>
      </c>
    </row>
    <row r="1475" spans="3:10" x14ac:dyDescent="0.25">
      <c r="C1475" s="82">
        <v>1.45917779009264E-2</v>
      </c>
      <c r="D1475" s="89">
        <v>1.9908297973890605E-2</v>
      </c>
      <c r="E1475" s="89">
        <v>2.4573852934074492E-2</v>
      </c>
      <c r="F1475" s="89">
        <v>2.85776637450685E-2</v>
      </c>
      <c r="G1475" s="90">
        <v>3.2107609528190216E-2</v>
      </c>
      <c r="H1475" s="90">
        <v>3.5170763052933512E-2</v>
      </c>
      <c r="I1475" s="90">
        <v>3.7979378239925934E-2</v>
      </c>
      <c r="J1475" s="90">
        <v>4.0453908840917506E-2</v>
      </c>
    </row>
    <row r="1476" spans="3:10" x14ac:dyDescent="0.25">
      <c r="C1476" s="82">
        <v>5.3683945885421122E-2</v>
      </c>
      <c r="D1476" s="89">
        <v>5.3491668695343886E-2</v>
      </c>
      <c r="E1476" s="89">
        <v>5.1497790922571264E-2</v>
      </c>
      <c r="F1476" s="89">
        <v>4.9158578124512277E-2</v>
      </c>
      <c r="G1476" s="90">
        <v>4.7201508118339917E-2</v>
      </c>
      <c r="H1476" s="90">
        <v>4.5643363671647001E-2</v>
      </c>
      <c r="I1476" s="90">
        <v>4.4687695046682616E-2</v>
      </c>
      <c r="J1476" s="90">
        <v>4.4151764232302854E-2</v>
      </c>
    </row>
    <row r="1477" spans="3:10" x14ac:dyDescent="0.25">
      <c r="C1477" s="82">
        <v>3.2992976108459811E-3</v>
      </c>
      <c r="D1477" s="89">
        <v>5.4610707203628936E-3</v>
      </c>
      <c r="E1477" s="89">
        <v>7.6251587040907795E-3</v>
      </c>
      <c r="F1477" s="89">
        <v>9.5662672546719309E-3</v>
      </c>
      <c r="G1477" s="90">
        <v>1.1234841744892964E-2</v>
      </c>
      <c r="H1477" s="90">
        <v>1.2604670284688644E-2</v>
      </c>
      <c r="I1477" s="90">
        <v>1.3769231400973339E-2</v>
      </c>
      <c r="J1477" s="90">
        <v>1.4742579087056397E-2</v>
      </c>
    </row>
    <row r="1478" spans="3:10" x14ac:dyDescent="0.25">
      <c r="C1478" s="82">
        <v>5.9114731862500614E-4</v>
      </c>
      <c r="D1478" s="89">
        <v>1.4675319221335481E-3</v>
      </c>
      <c r="E1478" s="89">
        <v>2.7455610694093395E-3</v>
      </c>
      <c r="F1478" s="89">
        <v>4.251243881481479E-3</v>
      </c>
      <c r="G1478" s="90">
        <v>5.8113899093205079E-3</v>
      </c>
      <c r="H1478" s="90">
        <v>7.2869539743008931E-3</v>
      </c>
      <c r="I1478" s="90">
        <v>8.6586955470636766E-3</v>
      </c>
      <c r="J1478" s="90">
        <v>9.9126957440048534E-3</v>
      </c>
    </row>
    <row r="1479" spans="3:10" x14ac:dyDescent="0.25">
      <c r="C1479" s="82">
        <v>5.9149033435784383E-3</v>
      </c>
      <c r="D1479" s="89">
        <v>1.1341099750431958E-2</v>
      </c>
      <c r="E1479" s="89">
        <v>1.7490648271768407E-2</v>
      </c>
      <c r="F1479" s="89">
        <v>2.341831038616643E-2</v>
      </c>
      <c r="G1479" s="90">
        <v>2.8626145339279319E-2</v>
      </c>
      <c r="H1479" s="90">
        <v>3.2800971926052476E-2</v>
      </c>
      <c r="I1479" s="90">
        <v>3.6036662009839619E-2</v>
      </c>
      <c r="J1479" s="90">
        <v>3.8277698672883241E-2</v>
      </c>
    </row>
    <row r="1480" spans="3:10" x14ac:dyDescent="0.25">
      <c r="C1480" s="82">
        <v>8.7500519553427875E-3</v>
      </c>
      <c r="D1480" s="89">
        <v>1.2128910904339162E-2</v>
      </c>
      <c r="E1480" s="89">
        <v>1.4928061173464966E-2</v>
      </c>
      <c r="F1480" s="89">
        <v>1.7042573789159639E-2</v>
      </c>
      <c r="G1480" s="90">
        <v>1.856505162865257E-2</v>
      </c>
      <c r="H1480" s="90">
        <v>1.9536739466926391E-2</v>
      </c>
      <c r="I1480" s="90">
        <v>2.0150320856079519E-2</v>
      </c>
      <c r="J1480" s="90">
        <v>2.0457555575575992E-2</v>
      </c>
    </row>
    <row r="1481" spans="3:10" x14ac:dyDescent="0.25">
      <c r="C1481" s="82">
        <v>1.0283346193078736E-2</v>
      </c>
      <c r="D1481" s="89">
        <v>1.4426895240524542E-2</v>
      </c>
      <c r="E1481" s="89">
        <v>1.7958698620362958E-2</v>
      </c>
      <c r="F1481" s="89">
        <v>2.0774967861418709E-2</v>
      </c>
      <c r="G1481" s="90">
        <v>2.3012847806695658E-2</v>
      </c>
      <c r="H1481" s="90">
        <v>2.4734801926278128E-2</v>
      </c>
      <c r="I1481" s="90">
        <v>2.6175890822656454E-2</v>
      </c>
      <c r="J1481" s="90">
        <v>2.7377428575857232E-2</v>
      </c>
    </row>
    <row r="1482" spans="3:10" x14ac:dyDescent="0.25">
      <c r="C1482" s="82">
        <v>7.3886977072096811E-3</v>
      </c>
      <c r="D1482" s="89">
        <v>1.1306743569727254E-2</v>
      </c>
      <c r="E1482" s="89">
        <v>1.4902281993647157E-2</v>
      </c>
      <c r="F1482" s="89">
        <v>1.7918771712240933E-2</v>
      </c>
      <c r="G1482" s="90">
        <v>2.0409078017318932E-2</v>
      </c>
      <c r="H1482" s="90">
        <v>2.2421046113615863E-2</v>
      </c>
      <c r="I1482" s="90">
        <v>2.4177181291427412E-2</v>
      </c>
      <c r="J1482" s="90">
        <v>2.5726785480901255E-2</v>
      </c>
    </row>
    <row r="1483" spans="3:10" x14ac:dyDescent="0.25">
      <c r="C1483" s="82">
        <v>7.7508346788382025E-3</v>
      </c>
      <c r="D1483" s="89">
        <v>1.1812391672113594E-2</v>
      </c>
      <c r="E1483" s="89">
        <v>1.5379989840598572E-2</v>
      </c>
      <c r="F1483" s="89">
        <v>1.8147326216294089E-2</v>
      </c>
      <c r="G1483" s="90">
        <v>2.0159561751124377E-2</v>
      </c>
      <c r="H1483" s="90">
        <v>2.1471328200859039E-2</v>
      </c>
      <c r="I1483" s="90">
        <v>2.231034579937451E-2</v>
      </c>
      <c r="J1483" s="90">
        <v>2.2737432262367348E-2</v>
      </c>
    </row>
    <row r="1484" spans="3:10" x14ac:dyDescent="0.25">
      <c r="C1484" s="82">
        <v>3.0872268520497556E-3</v>
      </c>
      <c r="D1484" s="89">
        <v>5.3997705984335431E-3</v>
      </c>
      <c r="E1484" s="89">
        <v>7.8742617737051612E-3</v>
      </c>
      <c r="F1484" s="89">
        <v>1.0236047951681961E-2</v>
      </c>
      <c r="G1484" s="90">
        <v>1.2411462136217882E-2</v>
      </c>
      <c r="H1484" s="90">
        <v>1.438312813673742E-2</v>
      </c>
      <c r="I1484" s="90">
        <v>1.6289855401852911E-2</v>
      </c>
      <c r="J1484" s="90">
        <v>1.8189820060777878E-2</v>
      </c>
    </row>
    <row r="1485" spans="3:10" x14ac:dyDescent="0.25">
      <c r="C1485" s="82">
        <v>7.2914338440629202E-3</v>
      </c>
      <c r="D1485" s="89">
        <v>1.1974047115355222E-2</v>
      </c>
      <c r="E1485" s="89">
        <v>1.6672716720628717E-2</v>
      </c>
      <c r="F1485" s="89">
        <v>2.0842382932431007E-2</v>
      </c>
      <c r="G1485" s="90">
        <v>2.4307738183771733E-2</v>
      </c>
      <c r="H1485" s="90">
        <v>2.6973782005786606E-2</v>
      </c>
      <c r="I1485" s="90">
        <v>2.9038385180485279E-2</v>
      </c>
      <c r="J1485" s="90">
        <v>3.055055626077537E-2</v>
      </c>
    </row>
    <row r="1486" spans="3:10" x14ac:dyDescent="0.25">
      <c r="C1486" s="82">
        <v>3.5097546565637336E-2</v>
      </c>
      <c r="D1486" s="89">
        <v>3.5991853095678261E-2</v>
      </c>
      <c r="E1486" s="89">
        <v>3.6200038758078965E-2</v>
      </c>
      <c r="F1486" s="89">
        <v>3.6150886765299053E-2</v>
      </c>
      <c r="G1486" s="90">
        <v>3.6057260771323693E-2</v>
      </c>
      <c r="H1486" s="90">
        <v>3.5797368009574386E-2</v>
      </c>
      <c r="I1486" s="90">
        <v>3.549166066565184E-2</v>
      </c>
      <c r="J1486" s="90">
        <v>3.5006058590175235E-2</v>
      </c>
    </row>
    <row r="1487" spans="3:10" x14ac:dyDescent="0.25">
      <c r="C1487" s="82">
        <v>1.5295727470153593E-2</v>
      </c>
      <c r="D1487" s="89">
        <v>1.8064635178380063E-2</v>
      </c>
      <c r="E1487" s="89">
        <v>2.0003243888421458E-2</v>
      </c>
      <c r="F1487" s="89">
        <v>2.1368890536674366E-2</v>
      </c>
      <c r="G1487" s="90">
        <v>2.2420428949792848E-2</v>
      </c>
      <c r="H1487" s="90">
        <v>2.3225089134797889E-2</v>
      </c>
      <c r="I1487" s="90">
        <v>2.3977379855465396E-2</v>
      </c>
      <c r="J1487" s="90">
        <v>2.4679144626072017E-2</v>
      </c>
    </row>
    <row r="1488" spans="3:10" x14ac:dyDescent="0.25">
      <c r="C1488" s="82">
        <v>8.0646362335953445E-2</v>
      </c>
      <c r="D1488" s="89">
        <v>6.2625251211373995E-2</v>
      </c>
      <c r="E1488" s="89">
        <v>5.1367464804234653E-2</v>
      </c>
      <c r="F1488" s="89">
        <v>4.4262580695037849E-2</v>
      </c>
      <c r="G1488" s="90">
        <v>3.9762822723349002E-2</v>
      </c>
      <c r="H1488" s="90">
        <v>3.6735643351345708E-2</v>
      </c>
      <c r="I1488" s="90">
        <v>3.4756424426953973E-2</v>
      </c>
      <c r="J1488" s="90">
        <v>3.3367524427593123E-2</v>
      </c>
    </row>
    <row r="1489" spans="3:10" x14ac:dyDescent="0.25">
      <c r="C1489" s="82">
        <v>5.0297213715424375E-3</v>
      </c>
      <c r="D1489" s="89">
        <v>8.8665464796073516E-3</v>
      </c>
      <c r="E1489" s="89">
        <v>1.3196761183057225E-2</v>
      </c>
      <c r="F1489" s="89">
        <v>1.7540200704400766E-2</v>
      </c>
      <c r="G1489" s="90">
        <v>2.1634183353967811E-2</v>
      </c>
      <c r="H1489" s="90">
        <v>2.5270786558364525E-2</v>
      </c>
      <c r="I1489" s="90">
        <v>2.8527608745621935E-2</v>
      </c>
      <c r="J1489" s="90">
        <v>3.1371507704772247E-2</v>
      </c>
    </row>
    <row r="1490" spans="3:10" x14ac:dyDescent="0.25">
      <c r="C1490" s="82">
        <v>7.1406601186894767E-3</v>
      </c>
      <c r="D1490" s="89">
        <v>1.1886019036655737E-2</v>
      </c>
      <c r="E1490" s="89">
        <v>1.6546570650829387E-2</v>
      </c>
      <c r="F1490" s="89">
        <v>2.0570020786416315E-2</v>
      </c>
      <c r="G1490" s="90">
        <v>2.3828103731093959E-2</v>
      </c>
      <c r="H1490" s="90">
        <v>2.6262134060930212E-2</v>
      </c>
      <c r="I1490" s="90">
        <v>2.8062373632395454E-2</v>
      </c>
      <c r="J1490" s="90">
        <v>2.9241134652979495E-2</v>
      </c>
    </row>
    <row r="1491" spans="3:10" x14ac:dyDescent="0.25">
      <c r="C1491" s="82">
        <v>7.2647357923301785E-3</v>
      </c>
      <c r="D1491" s="89">
        <v>1.020723203455022E-2</v>
      </c>
      <c r="E1491" s="89">
        <v>1.2727263826301497E-2</v>
      </c>
      <c r="F1491" s="89">
        <v>1.4737327383482282E-2</v>
      </c>
      <c r="G1491" s="90">
        <v>1.6325188634806968E-2</v>
      </c>
      <c r="H1491" s="90">
        <v>1.7532519785213481E-2</v>
      </c>
      <c r="I1491" s="90">
        <v>1.8528271350984372E-2</v>
      </c>
      <c r="J1491" s="90">
        <v>1.9346193371123949E-2</v>
      </c>
    </row>
    <row r="1492" spans="3:10" x14ac:dyDescent="0.25">
      <c r="C1492" s="82">
        <v>1.0623320552092969E-2</v>
      </c>
      <c r="D1492" s="89">
        <v>1.4399890302321841E-2</v>
      </c>
      <c r="E1492" s="89">
        <v>1.7306539724389794E-2</v>
      </c>
      <c r="F1492" s="89">
        <v>1.9350413997909491E-2</v>
      </c>
      <c r="G1492" s="90">
        <v>2.0746567456867333E-2</v>
      </c>
      <c r="H1492" s="90">
        <v>2.1601182789944839E-2</v>
      </c>
      <c r="I1492" s="90">
        <v>2.2143239907423968E-2</v>
      </c>
      <c r="J1492" s="90">
        <v>2.2414971572914572E-2</v>
      </c>
    </row>
    <row r="1493" spans="3:10" x14ac:dyDescent="0.25">
      <c r="C1493" s="82">
        <v>9.5437026432884011E-3</v>
      </c>
      <c r="D1493" s="89">
        <v>1.129749689850427E-2</v>
      </c>
      <c r="E1493" s="89">
        <v>1.2526558250390733E-2</v>
      </c>
      <c r="F1493" s="89">
        <v>1.337265535005162E-2</v>
      </c>
      <c r="G1493" s="90">
        <v>1.3979423633801901E-2</v>
      </c>
      <c r="H1493" s="90">
        <v>1.4377253135008183E-2</v>
      </c>
      <c r="I1493" s="90">
        <v>1.4685468611121091E-2</v>
      </c>
      <c r="J1493" s="90">
        <v>1.4915117795879215E-2</v>
      </c>
    </row>
    <row r="1494" spans="3:10" x14ac:dyDescent="0.25">
      <c r="C1494" s="82">
        <v>1.409473998156232E-3</v>
      </c>
      <c r="D1494" s="89">
        <v>2.7316600752387149E-3</v>
      </c>
      <c r="E1494" s="89">
        <v>4.3436633197783672E-3</v>
      </c>
      <c r="F1494" s="89">
        <v>6.0370490823519309E-3</v>
      </c>
      <c r="G1494" s="90">
        <v>7.6661450123048256E-3</v>
      </c>
      <c r="H1494" s="90">
        <v>9.1223433821316612E-3</v>
      </c>
      <c r="I1494" s="90">
        <v>1.0424776523457609E-2</v>
      </c>
      <c r="J1494" s="90">
        <v>1.1575391735387783E-2</v>
      </c>
    </row>
    <row r="1495" spans="3:10" x14ac:dyDescent="0.25">
      <c r="C1495" s="82">
        <v>4.5937497273563055E-2</v>
      </c>
      <c r="D1495" s="89">
        <v>5.3004244008283817E-2</v>
      </c>
      <c r="E1495" s="89">
        <v>5.7118322563882447E-2</v>
      </c>
      <c r="F1495" s="89">
        <v>5.9453378685045848E-2</v>
      </c>
      <c r="G1495" s="90">
        <v>6.0941870316095999E-2</v>
      </c>
      <c r="H1495" s="90">
        <v>6.1777668098738109E-2</v>
      </c>
      <c r="I1495" s="90">
        <v>6.2371989778688797E-2</v>
      </c>
      <c r="J1495" s="90">
        <v>6.2562782474356537E-2</v>
      </c>
    </row>
    <row r="1496" spans="3:10" x14ac:dyDescent="0.25">
      <c r="C1496" s="82">
        <v>1.5983348386536804E-2</v>
      </c>
      <c r="D1496" s="89">
        <v>1.9932665543011634E-2</v>
      </c>
      <c r="E1496" s="89">
        <v>2.3021659801740479E-2</v>
      </c>
      <c r="F1496" s="89">
        <v>2.5390322334313663E-2</v>
      </c>
      <c r="G1496" s="90">
        <v>2.725517298661332E-2</v>
      </c>
      <c r="H1496" s="90">
        <v>2.8643509144628581E-2</v>
      </c>
      <c r="I1496" s="90">
        <v>2.9757486689763968E-2</v>
      </c>
      <c r="J1496" s="90">
        <v>3.0573256218105627E-2</v>
      </c>
    </row>
    <row r="1497" spans="3:10" x14ac:dyDescent="0.25">
      <c r="C1497" s="82">
        <v>4.4569727845850331E-2</v>
      </c>
      <c r="D1497" s="89">
        <v>4.3460019711077116E-2</v>
      </c>
      <c r="E1497" s="89">
        <v>4.2396761217438336E-2</v>
      </c>
      <c r="F1497" s="89">
        <v>4.1647865235355963E-2</v>
      </c>
      <c r="G1497" s="90">
        <v>4.128553006906651E-2</v>
      </c>
      <c r="H1497" s="90">
        <v>4.1068868418569118E-2</v>
      </c>
      <c r="I1497" s="90">
        <v>4.1089943665469905E-2</v>
      </c>
      <c r="J1497" s="90">
        <v>4.1185183116607259E-2</v>
      </c>
    </row>
    <row r="1498" spans="3:10" x14ac:dyDescent="0.25">
      <c r="C1498" s="82">
        <v>1.56366548167374E-2</v>
      </c>
      <c r="D1498" s="89">
        <v>2.3758462566192625E-2</v>
      </c>
      <c r="E1498" s="89">
        <v>3.0426502547404938E-2</v>
      </c>
      <c r="F1498" s="89">
        <v>3.51938626234468E-2</v>
      </c>
      <c r="G1498" s="90">
        <v>3.8418218182228799E-2</v>
      </c>
      <c r="H1498" s="90">
        <v>4.0398245708374823E-2</v>
      </c>
      <c r="I1498" s="90">
        <v>4.1634291287746893E-2</v>
      </c>
      <c r="J1498" s="90">
        <v>4.2207749348571737E-2</v>
      </c>
    </row>
    <row r="1499" spans="3:10" x14ac:dyDescent="0.25">
      <c r="C1499" s="82">
        <v>1.3922547315466619E-2</v>
      </c>
      <c r="D1499" s="89">
        <v>1.4785016437249689E-2</v>
      </c>
      <c r="E1499" s="89">
        <v>1.5434532578199968E-2</v>
      </c>
      <c r="F1499" s="89">
        <v>1.5994512752738329E-2</v>
      </c>
      <c r="G1499" s="90">
        <v>1.6550179241266214E-2</v>
      </c>
      <c r="H1499" s="90">
        <v>1.7068847685387831E-2</v>
      </c>
      <c r="I1499" s="90">
        <v>1.7647708827509913E-2</v>
      </c>
      <c r="J1499" s="90">
        <v>1.8272297329474836E-2</v>
      </c>
    </row>
    <row r="1500" spans="3:10" x14ac:dyDescent="0.25">
      <c r="C1500" s="82">
        <v>9.312786917443144E-3</v>
      </c>
      <c r="D1500" s="89">
        <v>1.3699326859986379E-2</v>
      </c>
      <c r="E1500" s="89">
        <v>1.7361515051368494E-2</v>
      </c>
      <c r="F1500" s="89">
        <v>2.0052329390859564E-2</v>
      </c>
      <c r="G1500" s="90">
        <v>2.1880432494945111E-2</v>
      </c>
      <c r="H1500" s="90">
        <v>2.2931204147022967E-2</v>
      </c>
      <c r="I1500" s="90">
        <v>2.3459232455635338E-2</v>
      </c>
      <c r="J1500" s="90">
        <v>2.3534911615219832E-2</v>
      </c>
    </row>
    <row r="1501" spans="3:10" x14ac:dyDescent="0.25">
      <c r="C1501" s="82">
        <v>4.8370030400871428E-2</v>
      </c>
      <c r="D1501" s="89">
        <v>4.2613527351462378E-2</v>
      </c>
      <c r="E1501" s="89">
        <v>3.8101730410504561E-2</v>
      </c>
      <c r="F1501" s="89">
        <v>3.4783507739330199E-2</v>
      </c>
      <c r="G1501" s="90">
        <v>3.2433781297802319E-2</v>
      </c>
      <c r="H1501" s="90">
        <v>3.0639756372458603E-2</v>
      </c>
      <c r="I1501" s="90">
        <v>2.931052296621596E-2</v>
      </c>
      <c r="J1501" s="90">
        <v>2.8204942530998169E-2</v>
      </c>
    </row>
    <row r="1502" spans="3:10" x14ac:dyDescent="0.25">
      <c r="C1502" s="82">
        <v>8.7539948046069706E-3</v>
      </c>
      <c r="D1502" s="89">
        <v>1.2451134917828005E-2</v>
      </c>
      <c r="E1502" s="89">
        <v>1.5381378187334075E-2</v>
      </c>
      <c r="F1502" s="89">
        <v>1.7485753803424112E-2</v>
      </c>
      <c r="G1502" s="90">
        <v>1.8975178071740584E-2</v>
      </c>
      <c r="H1502" s="90">
        <v>1.9985153227453315E-2</v>
      </c>
      <c r="I1502" s="90">
        <v>2.0760024320886677E-2</v>
      </c>
      <c r="J1502" s="90">
        <v>2.1362694828556669E-2</v>
      </c>
    </row>
    <row r="1503" spans="3:10" x14ac:dyDescent="0.25">
      <c r="C1503" s="82">
        <v>1.8098108645796387E-2</v>
      </c>
      <c r="D1503" s="89">
        <v>1.9519702541243106E-2</v>
      </c>
      <c r="E1503" s="89">
        <v>2.0462333317187234E-2</v>
      </c>
      <c r="F1503" s="89">
        <v>2.1206300878778856E-2</v>
      </c>
      <c r="G1503" s="90">
        <v>2.1932148485882066E-2</v>
      </c>
      <c r="H1503" s="90">
        <v>2.2618817705512186E-2</v>
      </c>
      <c r="I1503" s="90">
        <v>2.3386180200993444E-2</v>
      </c>
      <c r="J1503" s="90">
        <v>2.4186914936726683E-2</v>
      </c>
    </row>
    <row r="1504" spans="3:10" x14ac:dyDescent="0.25">
      <c r="C1504" s="82">
        <v>9.2440586900152145E-3</v>
      </c>
      <c r="D1504" s="89">
        <v>1.3363520171021E-2</v>
      </c>
      <c r="E1504" s="89">
        <v>1.6961997669721379E-2</v>
      </c>
      <c r="F1504" s="89">
        <v>1.9790470553771734E-2</v>
      </c>
      <c r="G1504" s="90">
        <v>2.1863154856251607E-2</v>
      </c>
      <c r="H1504" s="90">
        <v>2.316809932590486E-2</v>
      </c>
      <c r="I1504" s="90">
        <v>2.3894562095502284E-2</v>
      </c>
      <c r="J1504" s="90">
        <v>2.4079274112563748E-2</v>
      </c>
    </row>
    <row r="1505" spans="3:10" x14ac:dyDescent="0.25">
      <c r="C1505" s="82">
        <v>5.9716465152757064E-3</v>
      </c>
      <c r="D1505" s="89">
        <v>1.0461700500049681E-2</v>
      </c>
      <c r="E1505" s="89">
        <v>1.5202520516069032E-2</v>
      </c>
      <c r="F1505" s="89">
        <v>1.9522447770554757E-2</v>
      </c>
      <c r="G1505" s="90">
        <v>2.3114434260745616E-2</v>
      </c>
      <c r="H1505" s="90">
        <v>2.579953084171821E-2</v>
      </c>
      <c r="I1505" s="90">
        <v>2.7721840366336865E-2</v>
      </c>
      <c r="J1505" s="90">
        <v>2.8912893155776109E-2</v>
      </c>
    </row>
    <row r="1506" spans="3:10" x14ac:dyDescent="0.25">
      <c r="C1506" s="82">
        <v>1.0177424852855324E-2</v>
      </c>
      <c r="D1506" s="89">
        <v>1.2813090283891543E-2</v>
      </c>
      <c r="E1506" s="89">
        <v>1.5087639759370835E-2</v>
      </c>
      <c r="F1506" s="89">
        <v>1.7098860849648123E-2</v>
      </c>
      <c r="G1506" s="90">
        <v>1.8990775219730749E-2</v>
      </c>
      <c r="H1506" s="90">
        <v>2.0787466341619775E-2</v>
      </c>
      <c r="I1506" s="90">
        <v>2.2650291969184808E-2</v>
      </c>
      <c r="J1506" s="90">
        <v>2.4589997965113557E-2</v>
      </c>
    </row>
    <row r="1507" spans="3:10" x14ac:dyDescent="0.25">
      <c r="C1507" s="82">
        <v>8.0211273890320803E-3</v>
      </c>
      <c r="D1507" s="89">
        <v>1.1355877631031665E-2</v>
      </c>
      <c r="E1507" s="89">
        <v>1.4233791137476462E-2</v>
      </c>
      <c r="F1507" s="89">
        <v>1.6535949511317063E-2</v>
      </c>
      <c r="G1507" s="90">
        <v>1.8353725540850942E-2</v>
      </c>
      <c r="H1507" s="90">
        <v>1.9739027278112557E-2</v>
      </c>
      <c r="I1507" s="90">
        <v>2.0894625610729523E-2</v>
      </c>
      <c r="J1507" s="90">
        <v>2.1875200812332005E-2</v>
      </c>
    </row>
    <row r="1508" spans="3:10" x14ac:dyDescent="0.25">
      <c r="C1508" s="82">
        <v>1.5463635861684439E-2</v>
      </c>
      <c r="D1508" s="89">
        <v>2.002751381665252E-2</v>
      </c>
      <c r="E1508" s="89">
        <v>2.3533106026140165E-2</v>
      </c>
      <c r="F1508" s="89">
        <v>2.603319219089377E-2</v>
      </c>
      <c r="G1508" s="90">
        <v>2.7764584918679468E-2</v>
      </c>
      <c r="H1508" s="90">
        <v>2.8812060197411487E-2</v>
      </c>
      <c r="I1508" s="90">
        <v>2.9445194495706296E-2</v>
      </c>
      <c r="J1508" s="90">
        <v>2.9700404360742821E-2</v>
      </c>
    </row>
    <row r="1509" spans="3:10" x14ac:dyDescent="0.25">
      <c r="C1509" s="82">
        <v>3.3386684271328637E-3</v>
      </c>
      <c r="D1509" s="89">
        <v>4.5463602285314483E-3</v>
      </c>
      <c r="E1509" s="89">
        <v>5.5773796616498733E-3</v>
      </c>
      <c r="F1509" s="89">
        <v>6.43132026008104E-3</v>
      </c>
      <c r="G1509" s="90">
        <v>7.1623543046742963E-3</v>
      </c>
      <c r="H1509" s="90">
        <v>7.7921166378170162E-3</v>
      </c>
      <c r="I1509" s="90">
        <v>8.3956156891053305E-3</v>
      </c>
      <c r="J1509" s="90">
        <v>8.9908487198043386E-3</v>
      </c>
    </row>
    <row r="1510" spans="3:10" x14ac:dyDescent="0.25">
      <c r="C1510" s="82">
        <v>1.0693852855743957E-2</v>
      </c>
      <c r="D1510" s="89">
        <v>1.3490110984916655E-2</v>
      </c>
      <c r="E1510" s="89">
        <v>1.5812445229117542E-2</v>
      </c>
      <c r="F1510" s="89">
        <v>1.7749721578244036E-2</v>
      </c>
      <c r="G1510" s="90">
        <v>1.9426677715268993E-2</v>
      </c>
      <c r="H1510" s="90">
        <v>2.0827476244191099E-2</v>
      </c>
      <c r="I1510" s="90">
        <v>2.2063942641815451E-2</v>
      </c>
      <c r="J1510" s="90">
        <v>2.3093070677490144E-2</v>
      </c>
    </row>
    <row r="1511" spans="3:10" x14ac:dyDescent="0.25">
      <c r="C1511" s="82">
        <v>2.6405672066493722E-2</v>
      </c>
      <c r="D1511" s="89">
        <v>3.3778343401684986E-2</v>
      </c>
      <c r="E1511" s="89">
        <v>3.8944874942182212E-2</v>
      </c>
      <c r="F1511" s="89">
        <v>4.2181250670729385E-2</v>
      </c>
      <c r="G1511" s="90">
        <v>4.4057030686912399E-2</v>
      </c>
      <c r="H1511" s="90">
        <v>4.4835951555306133E-2</v>
      </c>
      <c r="I1511" s="90">
        <v>4.5013402481298793E-2</v>
      </c>
      <c r="J1511" s="90">
        <v>4.4678447707452426E-2</v>
      </c>
    </row>
    <row r="1512" spans="3:10" x14ac:dyDescent="0.25">
      <c r="C1512" s="82">
        <v>1.5835077333897822E-2</v>
      </c>
      <c r="D1512" s="89">
        <v>2.109093030739409E-2</v>
      </c>
      <c r="E1512" s="89">
        <v>2.5734923331835882E-2</v>
      </c>
      <c r="F1512" s="89">
        <v>2.9861092447027431E-2</v>
      </c>
      <c r="G1512" s="90">
        <v>3.3741829999012693E-2</v>
      </c>
      <c r="H1512" s="90">
        <v>3.7459207014721198E-2</v>
      </c>
      <c r="I1512" s="90">
        <v>4.1319806259578803E-2</v>
      </c>
      <c r="J1512" s="90">
        <v>4.5320629203566519E-2</v>
      </c>
    </row>
    <row r="1513" spans="3:10" x14ac:dyDescent="0.25">
      <c r="C1513" s="82">
        <v>3.1916559952916541E-3</v>
      </c>
      <c r="D1513" s="89">
        <v>4.7800853847990814E-3</v>
      </c>
      <c r="E1513" s="89">
        <v>6.3710194222977249E-3</v>
      </c>
      <c r="F1513" s="89">
        <v>7.8531445504580518E-3</v>
      </c>
      <c r="G1513" s="90">
        <v>9.1941779819817333E-3</v>
      </c>
      <c r="H1513" s="90">
        <v>1.0358988581492243E-2</v>
      </c>
      <c r="I1513" s="90">
        <v>1.1418390696400212E-2</v>
      </c>
      <c r="J1513" s="90">
        <v>1.2394772874576021E-2</v>
      </c>
    </row>
    <row r="1514" spans="3:10" x14ac:dyDescent="0.25">
      <c r="C1514" s="82">
        <v>2.7891654837710125E-3</v>
      </c>
      <c r="D1514" s="89">
        <v>4.9635992083095527E-3</v>
      </c>
      <c r="E1514" s="89">
        <v>7.4118482931787135E-3</v>
      </c>
      <c r="F1514" s="89">
        <v>9.8513579059148291E-3</v>
      </c>
      <c r="G1514" s="90">
        <v>1.2133030248620067E-2</v>
      </c>
      <c r="H1514" s="90">
        <v>1.4146065184836189E-2</v>
      </c>
      <c r="I1514" s="90">
        <v>1.594286535866481E-2</v>
      </c>
      <c r="J1514" s="90">
        <v>1.7515087209214387E-2</v>
      </c>
    </row>
    <row r="1515" spans="3:10" x14ac:dyDescent="0.25">
      <c r="C1515" s="82">
        <v>9.2507189776281883E-3</v>
      </c>
      <c r="D1515" s="89">
        <v>1.1444717977223047E-2</v>
      </c>
      <c r="E1515" s="89">
        <v>1.3292718982500845E-2</v>
      </c>
      <c r="F1515" s="89">
        <v>1.4863610673231586E-2</v>
      </c>
      <c r="G1515" s="90">
        <v>1.6269455501824164E-2</v>
      </c>
      <c r="H1515" s="90">
        <v>1.7529916306739876E-2</v>
      </c>
      <c r="I1515" s="90">
        <v>1.8793111409076427E-2</v>
      </c>
      <c r="J1515" s="90">
        <v>2.0089592130138209E-2</v>
      </c>
    </row>
    <row r="1516" spans="3:10" x14ac:dyDescent="0.25">
      <c r="C1516" s="82">
        <v>8.3983222830858739E-3</v>
      </c>
      <c r="D1516" s="89">
        <v>1.1346589752072657E-2</v>
      </c>
      <c r="E1516" s="89">
        <v>1.3852906955223569E-2</v>
      </c>
      <c r="F1516" s="89">
        <v>1.5863287446411651E-2</v>
      </c>
      <c r="G1516" s="90">
        <v>1.7466922803022228E-2</v>
      </c>
      <c r="H1516" s="90">
        <v>1.8694315559467531E-2</v>
      </c>
      <c r="I1516" s="90">
        <v>1.9719331775476467E-2</v>
      </c>
      <c r="J1516" s="90">
        <v>2.0581486766795328E-2</v>
      </c>
    </row>
    <row r="1517" spans="3:10" x14ac:dyDescent="0.25">
      <c r="C1517" s="82">
        <v>1.1492727633591073E-2</v>
      </c>
      <c r="D1517" s="89">
        <v>1.3013737339633994E-2</v>
      </c>
      <c r="E1517" s="89">
        <v>1.414276411566622E-2</v>
      </c>
      <c r="F1517" s="89">
        <v>1.5052040992537609E-2</v>
      </c>
      <c r="G1517" s="90">
        <v>1.5876574048554134E-2</v>
      </c>
      <c r="H1517" s="90">
        <v>1.6616503234033932E-2</v>
      </c>
      <c r="I1517" s="90">
        <v>1.7375609010964542E-2</v>
      </c>
      <c r="J1517" s="90">
        <v>1.8135052029117266E-2</v>
      </c>
    </row>
    <row r="1518" spans="3:10" x14ac:dyDescent="0.25">
      <c r="C1518" s="82">
        <v>8.7931910680872881E-3</v>
      </c>
      <c r="D1518" s="89">
        <v>1.1207444253150314E-2</v>
      </c>
      <c r="E1518" s="89">
        <v>1.3113277964616412E-2</v>
      </c>
      <c r="F1518" s="89">
        <v>1.4618926704801761E-2</v>
      </c>
      <c r="G1518" s="90">
        <v>1.5894928168315128E-2</v>
      </c>
      <c r="H1518" s="90">
        <v>1.6999096836126434E-2</v>
      </c>
      <c r="I1518" s="90">
        <v>1.8084017017325846E-2</v>
      </c>
      <c r="J1518" s="90">
        <v>1.9161783046227229E-2</v>
      </c>
    </row>
    <row r="1519" spans="3:10" x14ac:dyDescent="0.25">
      <c r="C1519" s="82">
        <v>1.1909638267956336E-2</v>
      </c>
      <c r="D1519" s="89">
        <v>1.6091765213130622E-2</v>
      </c>
      <c r="E1519" s="89">
        <v>1.9638764530421342E-2</v>
      </c>
      <c r="F1519" s="89">
        <v>2.2456167251183226E-2</v>
      </c>
      <c r="G1519" s="90">
        <v>2.4629904000462024E-2</v>
      </c>
      <c r="H1519" s="90">
        <v>2.6150061793975658E-2</v>
      </c>
      <c r="I1519" s="90">
        <v>2.7207382810366453E-2</v>
      </c>
      <c r="J1519" s="90">
        <v>2.7812390439335352E-2</v>
      </c>
    </row>
    <row r="1520" spans="3:10" x14ac:dyDescent="0.25">
      <c r="C1520" s="82">
        <v>1.9314321044933667E-2</v>
      </c>
      <c r="D1520" s="89">
        <v>2.3243688054694778E-2</v>
      </c>
      <c r="E1520" s="89">
        <v>2.5655197822166329E-2</v>
      </c>
      <c r="F1520" s="89">
        <v>2.703188754970515E-2</v>
      </c>
      <c r="G1520" s="90">
        <v>2.7825136790182385E-2</v>
      </c>
      <c r="H1520" s="90">
        <v>2.8162145084592159E-2</v>
      </c>
      <c r="I1520" s="90">
        <v>2.8268266073538894E-2</v>
      </c>
      <c r="J1520" s="90">
        <v>2.8112143610354762E-2</v>
      </c>
    </row>
    <row r="1521" spans="3:10" x14ac:dyDescent="0.25">
      <c r="C1521" s="82">
        <v>1.2787273729623007E-3</v>
      </c>
      <c r="D1521" s="89">
        <v>2.4969984479181833E-3</v>
      </c>
      <c r="E1521" s="89">
        <v>3.94786134229196E-3</v>
      </c>
      <c r="F1521" s="89">
        <v>5.4138739250876424E-3</v>
      </c>
      <c r="G1521" s="90">
        <v>6.7495618712555558E-3</v>
      </c>
      <c r="H1521" s="90">
        <v>7.8539347757954365E-3</v>
      </c>
      <c r="I1521" s="90">
        <v>8.7435775322837767E-3</v>
      </c>
      <c r="J1521" s="90">
        <v>9.4234230998039171E-3</v>
      </c>
    </row>
    <row r="1522" spans="3:10" x14ac:dyDescent="0.25">
      <c r="C1522" s="82">
        <v>1.7958230561550187E-2</v>
      </c>
      <c r="D1522" s="89">
        <v>1.99573845595379E-2</v>
      </c>
      <c r="E1522" s="89">
        <v>2.1414374984207993E-2</v>
      </c>
      <c r="F1522" s="89">
        <v>2.2526689339148177E-2</v>
      </c>
      <c r="G1522" s="90">
        <v>2.3446674534250672E-2</v>
      </c>
      <c r="H1522" s="90">
        <v>2.4147197330046877E-2</v>
      </c>
      <c r="I1522" s="90">
        <v>2.4768457382696261E-2</v>
      </c>
      <c r="J1522" s="90">
        <v>2.5277841666499837E-2</v>
      </c>
    </row>
    <row r="1523" spans="3:10" x14ac:dyDescent="0.25">
      <c r="C1523" s="82">
        <v>1.6520693573680436E-2</v>
      </c>
      <c r="D1523" s="89">
        <v>1.6175722055196906E-2</v>
      </c>
      <c r="E1523" s="89">
        <v>1.6052067022025503E-2</v>
      </c>
      <c r="F1523" s="89">
        <v>1.6163515590084266E-2</v>
      </c>
      <c r="G1523" s="90">
        <v>1.6492113295441427E-2</v>
      </c>
      <c r="H1523" s="90">
        <v>1.6920849399307079E-2</v>
      </c>
      <c r="I1523" s="90">
        <v>1.7479388576681843E-2</v>
      </c>
      <c r="J1523" s="90">
        <v>1.8100082839034311E-2</v>
      </c>
    </row>
    <row r="1524" spans="3:10" x14ac:dyDescent="0.25">
      <c r="C1524" s="82">
        <v>3.0033055969733713E-3</v>
      </c>
      <c r="D1524" s="89">
        <v>6.093663763836501E-3</v>
      </c>
      <c r="E1524" s="89">
        <v>9.8098753585951024E-3</v>
      </c>
      <c r="F1524" s="89">
        <v>1.3489035380726384E-2</v>
      </c>
      <c r="G1524" s="90">
        <v>1.6663108897153802E-2</v>
      </c>
      <c r="H1524" s="90">
        <v>1.9025501612731546E-2</v>
      </c>
      <c r="I1524" s="90">
        <v>2.0601465117969606E-2</v>
      </c>
      <c r="J1524" s="90">
        <v>2.1411373368461138E-2</v>
      </c>
    </row>
    <row r="1525" spans="3:10" x14ac:dyDescent="0.25">
      <c r="C1525" s="82">
        <v>4.3231381350611914E-2</v>
      </c>
      <c r="D1525" s="89">
        <v>4.2313263892134273E-2</v>
      </c>
      <c r="E1525" s="89">
        <v>4.104061780763376E-2</v>
      </c>
      <c r="F1525" s="89">
        <v>3.9935731257120903E-2</v>
      </c>
      <c r="G1525" s="90">
        <v>3.9207446393088929E-2</v>
      </c>
      <c r="H1525" s="90">
        <v>3.8683139284858593E-2</v>
      </c>
      <c r="I1525" s="90">
        <v>3.8453968110368934E-2</v>
      </c>
      <c r="J1525" s="90">
        <v>3.8334183151755248E-2</v>
      </c>
    </row>
    <row r="1526" spans="3:10" x14ac:dyDescent="0.25">
      <c r="C1526" s="82">
        <v>1.1588637474166302E-2</v>
      </c>
      <c r="D1526" s="89">
        <v>1.3467627003978728E-2</v>
      </c>
      <c r="E1526" s="89">
        <v>1.4730492952344612E-2</v>
      </c>
      <c r="F1526" s="89">
        <v>1.5587639466316161E-2</v>
      </c>
      <c r="G1526" s="90">
        <v>1.6215418892086029E-2</v>
      </c>
      <c r="H1526" s="90">
        <v>1.6636694363129801E-2</v>
      </c>
      <c r="I1526" s="90">
        <v>1.6967734678889929E-2</v>
      </c>
      <c r="J1526" s="90">
        <v>1.7197502000951322E-2</v>
      </c>
    </row>
    <row r="1527" spans="3:10" x14ac:dyDescent="0.25">
      <c r="C1527" s="82">
        <v>1.6426957533134758E-2</v>
      </c>
      <c r="D1527" s="89">
        <v>1.9920377159362214E-2</v>
      </c>
      <c r="E1527" s="89">
        <v>2.2385288659457984E-2</v>
      </c>
      <c r="F1527" s="89">
        <v>2.4165902290655596E-2</v>
      </c>
      <c r="G1527" s="90">
        <v>2.561030262069984E-2</v>
      </c>
      <c r="H1527" s="90">
        <v>2.6818851434045356E-2</v>
      </c>
      <c r="I1527" s="90">
        <v>2.8011372541166823E-2</v>
      </c>
      <c r="J1527" s="90">
        <v>2.9170839898598231E-2</v>
      </c>
    </row>
    <row r="1528" spans="3:10" x14ac:dyDescent="0.25">
      <c r="C1528" s="82">
        <v>1.3283697935316271E-2</v>
      </c>
      <c r="D1528" s="89">
        <v>1.6272961999152701E-2</v>
      </c>
      <c r="E1528" s="89">
        <v>1.8463082272769746E-2</v>
      </c>
      <c r="F1528" s="89">
        <v>2.0026921186801293E-2</v>
      </c>
      <c r="G1528" s="90">
        <v>2.1182995364350306E-2</v>
      </c>
      <c r="H1528" s="90">
        <v>2.1988844113298912E-2</v>
      </c>
      <c r="I1528" s="90">
        <v>2.2632300524109746E-2</v>
      </c>
      <c r="J1528" s="90">
        <v>2.3127754334008259E-2</v>
      </c>
    </row>
    <row r="1529" spans="3:10" x14ac:dyDescent="0.25">
      <c r="C1529" s="82">
        <v>2.7052686920967288E-2</v>
      </c>
      <c r="D1529" s="89">
        <v>2.9378155418952823E-2</v>
      </c>
      <c r="E1529" s="89">
        <v>3.075457419939108E-2</v>
      </c>
      <c r="F1529" s="89">
        <v>3.1665317616408055E-2</v>
      </c>
      <c r="G1529" s="90">
        <v>3.2421818848388718E-2</v>
      </c>
      <c r="H1529" s="90">
        <v>3.3003657693414734E-2</v>
      </c>
      <c r="I1529" s="90">
        <v>3.3571729595878931E-2</v>
      </c>
      <c r="J1529" s="90">
        <v>3.4025616027745266E-2</v>
      </c>
    </row>
    <row r="1530" spans="3:10" x14ac:dyDescent="0.25">
      <c r="C1530" s="82">
        <v>1.7627340602513478E-2</v>
      </c>
      <c r="D1530" s="89">
        <v>2.417494444076259E-2</v>
      </c>
      <c r="E1530" s="89">
        <v>2.9257345614984387E-2</v>
      </c>
      <c r="F1530" s="89">
        <v>3.2927197542224264E-2</v>
      </c>
      <c r="G1530" s="90">
        <v>3.5602017594599564E-2</v>
      </c>
      <c r="H1530" s="90">
        <v>3.7484778190134432E-2</v>
      </c>
      <c r="I1530" s="90">
        <v>3.8955964522147522E-2</v>
      </c>
      <c r="J1530" s="90">
        <v>4.0045751861786126E-2</v>
      </c>
    </row>
    <row r="1531" spans="3:10" x14ac:dyDescent="0.25">
      <c r="C1531" s="82">
        <v>1.4932623764505056E-2</v>
      </c>
      <c r="D1531" s="89">
        <v>1.9450704889689533E-2</v>
      </c>
      <c r="E1531" s="89">
        <v>2.2982306849989698E-2</v>
      </c>
      <c r="F1531" s="89">
        <v>2.5691233160789761E-2</v>
      </c>
      <c r="G1531" s="90">
        <v>2.7895067530503612E-2</v>
      </c>
      <c r="H1531" s="90">
        <v>2.9715076417206221E-2</v>
      </c>
      <c r="I1531" s="90">
        <v>3.1424719824258755E-2</v>
      </c>
      <c r="J1531" s="90">
        <v>3.303661430677856E-2</v>
      </c>
    </row>
    <row r="1532" spans="3:10" x14ac:dyDescent="0.25">
      <c r="C1532" s="82">
        <v>9.5175343579756823E-4</v>
      </c>
      <c r="D1532" s="89">
        <v>1.710058785726223E-3</v>
      </c>
      <c r="E1532" s="89">
        <v>2.5641310684503516E-3</v>
      </c>
      <c r="F1532" s="89">
        <v>3.3978637196111073E-3</v>
      </c>
      <c r="G1532" s="90">
        <v>4.1418352021251994E-3</v>
      </c>
      <c r="H1532" s="90">
        <v>4.75028576703845E-3</v>
      </c>
      <c r="I1532" s="90">
        <v>5.2468565148594513E-3</v>
      </c>
      <c r="J1532" s="90">
        <v>5.6471572097185185E-3</v>
      </c>
    </row>
    <row r="1533" spans="3:10" x14ac:dyDescent="0.25">
      <c r="C1533" s="82">
        <v>4.4094150221579469E-2</v>
      </c>
      <c r="D1533" s="89">
        <v>4.1967229405819338E-2</v>
      </c>
      <c r="E1533" s="89">
        <v>3.9412567989877467E-2</v>
      </c>
      <c r="F1533" s="89">
        <v>3.7197245571194637E-2</v>
      </c>
      <c r="G1533" s="90">
        <v>3.5609881038738855E-2</v>
      </c>
      <c r="H1533" s="90">
        <v>3.4508783474009631E-2</v>
      </c>
      <c r="I1533" s="90">
        <v>3.3967729100194785E-2</v>
      </c>
      <c r="J1533" s="90">
        <v>3.3810415879917607E-2</v>
      </c>
    </row>
    <row r="1534" spans="3:10" x14ac:dyDescent="0.25">
      <c r="C1534" s="82">
        <v>1.0332731239053856E-2</v>
      </c>
      <c r="D1534" s="89">
        <v>1.2289473924265028E-2</v>
      </c>
      <c r="E1534" s="89">
        <v>1.3732814127547163E-2</v>
      </c>
      <c r="F1534" s="89">
        <v>1.4806511118707177E-2</v>
      </c>
      <c r="G1534" s="90">
        <v>1.5666579245524035E-2</v>
      </c>
      <c r="H1534" s="90">
        <v>1.635136540453256E-2</v>
      </c>
      <c r="I1534" s="90">
        <v>1.7002823132414517E-2</v>
      </c>
      <c r="J1534" s="90">
        <v>1.7639739349251626E-2</v>
      </c>
    </row>
    <row r="1535" spans="3:10" x14ac:dyDescent="0.25">
      <c r="C1535" s="82">
        <v>1.2197697174346152E-2</v>
      </c>
      <c r="D1535" s="89">
        <v>1.3598226706753187E-2</v>
      </c>
      <c r="E1535" s="89">
        <v>1.4572182515099365E-2</v>
      </c>
      <c r="F1535" s="89">
        <v>1.5271212758677436E-2</v>
      </c>
      <c r="G1535" s="90">
        <v>1.5810532936947772E-2</v>
      </c>
      <c r="H1535" s="90">
        <v>1.6180288333080828E-2</v>
      </c>
      <c r="I1535" s="90">
        <v>1.6484989943709338E-2</v>
      </c>
      <c r="J1535" s="90">
        <v>1.6719079612923744E-2</v>
      </c>
    </row>
    <row r="1536" spans="3:10" x14ac:dyDescent="0.25">
      <c r="C1536" s="82">
        <v>3.7893390969351054E-3</v>
      </c>
      <c r="D1536" s="89">
        <v>6.6306903849804345E-3</v>
      </c>
      <c r="E1536" s="89">
        <v>9.7592990084351093E-3</v>
      </c>
      <c r="F1536" s="89">
        <v>1.2801283727849545E-2</v>
      </c>
      <c r="G1536" s="90">
        <v>1.5559117285892307E-2</v>
      </c>
      <c r="H1536" s="90">
        <v>1.7882923504681889E-2</v>
      </c>
      <c r="I1536" s="90">
        <v>1.983197643260028E-2</v>
      </c>
      <c r="J1536" s="90">
        <v>2.1393551437936011E-2</v>
      </c>
    </row>
    <row r="1537" spans="3:10" x14ac:dyDescent="0.25">
      <c r="C1537" s="82">
        <v>1.691763238070286E-2</v>
      </c>
      <c r="D1537" s="89">
        <v>2.4062472337385767E-2</v>
      </c>
      <c r="E1537" s="89">
        <v>3.0002138614380631E-2</v>
      </c>
      <c r="F1537" s="89">
        <v>3.4535737676811458E-2</v>
      </c>
      <c r="G1537" s="90">
        <v>3.7945035719097069E-2</v>
      </c>
      <c r="H1537" s="90">
        <v>4.038414173412111E-2</v>
      </c>
      <c r="I1537" s="90">
        <v>4.2249646620080336E-2</v>
      </c>
      <c r="J1537" s="90">
        <v>4.3576547462333901E-2</v>
      </c>
    </row>
    <row r="1538" spans="3:10" x14ac:dyDescent="0.25">
      <c r="C1538" s="82">
        <v>1.4143114759322168E-2</v>
      </c>
      <c r="D1538" s="89">
        <v>1.848236930286809E-2</v>
      </c>
      <c r="E1538" s="89">
        <v>2.1788550150569699E-2</v>
      </c>
      <c r="F1538" s="89">
        <v>2.4207703540061735E-2</v>
      </c>
      <c r="G1538" s="90">
        <v>2.60620650315436E-2</v>
      </c>
      <c r="H1538" s="90">
        <v>2.7495746521181797E-2</v>
      </c>
      <c r="I1538" s="90">
        <v>2.8787941369030661E-2</v>
      </c>
      <c r="J1538" s="90">
        <v>2.9965754268215468E-2</v>
      </c>
    </row>
    <row r="1539" spans="3:10" x14ac:dyDescent="0.25">
      <c r="C1539" s="82">
        <v>2.102933594583039E-3</v>
      </c>
      <c r="D1539" s="89">
        <v>4.3228374950670121E-3</v>
      </c>
      <c r="E1539" s="89">
        <v>7.0314850806992325E-3</v>
      </c>
      <c r="F1539" s="89">
        <v>9.7843074342797431E-3</v>
      </c>
      <c r="G1539" s="90">
        <v>1.2281905583614175E-2</v>
      </c>
      <c r="H1539" s="90">
        <v>1.4328292806017858E-2</v>
      </c>
      <c r="I1539" s="90">
        <v>1.5948544354369626E-2</v>
      </c>
      <c r="J1539" s="90">
        <v>1.7140326666959374E-2</v>
      </c>
    </row>
    <row r="1540" spans="3:10" x14ac:dyDescent="0.25">
      <c r="C1540" s="82">
        <v>1.5384077615863759E-2</v>
      </c>
      <c r="D1540" s="89">
        <v>1.8245433970999675E-2</v>
      </c>
      <c r="E1540" s="89">
        <v>1.9712387287772307E-2</v>
      </c>
      <c r="F1540" s="89">
        <v>2.021428382231779E-2</v>
      </c>
      <c r="G1540" s="90">
        <v>2.0179198749199771E-2</v>
      </c>
      <c r="H1540" s="90">
        <v>1.9794811222935593E-2</v>
      </c>
      <c r="I1540" s="90">
        <v>1.9305997641164155E-2</v>
      </c>
      <c r="J1540" s="90">
        <v>1.8757708802226939E-2</v>
      </c>
    </row>
    <row r="1541" spans="3:10" x14ac:dyDescent="0.25">
      <c r="C1541" s="82">
        <v>1.3994911950628106E-2</v>
      </c>
      <c r="D1541" s="89">
        <v>1.5699824626918633E-2</v>
      </c>
      <c r="E1541" s="89">
        <v>1.6698560406152061E-2</v>
      </c>
      <c r="F1541" s="89">
        <v>1.7256382986875162E-2</v>
      </c>
      <c r="G1541" s="90">
        <v>1.7568536074381535E-2</v>
      </c>
      <c r="H1541" s="90">
        <v>1.7654549285928481E-2</v>
      </c>
      <c r="I1541" s="90">
        <v>1.7636619821335957E-2</v>
      </c>
      <c r="J1541" s="90">
        <v>1.7505100809827492E-2</v>
      </c>
    </row>
    <row r="1542" spans="3:10" x14ac:dyDescent="0.25">
      <c r="C1542" s="82">
        <v>3.1301717804298919E-2</v>
      </c>
      <c r="D1542" s="89">
        <v>3.3819882410668467E-2</v>
      </c>
      <c r="E1542" s="89">
        <v>3.4514620845654674E-2</v>
      </c>
      <c r="F1542" s="89">
        <v>3.4162359973317846E-2</v>
      </c>
      <c r="G1542" s="90">
        <v>3.3286245840290336E-2</v>
      </c>
      <c r="H1542" s="90">
        <v>3.1996899241617707E-2</v>
      </c>
      <c r="I1542" s="90">
        <v>3.0557894918875839E-2</v>
      </c>
      <c r="J1542" s="90">
        <v>2.8967495547488856E-2</v>
      </c>
    </row>
    <row r="1543" spans="3:10" x14ac:dyDescent="0.25">
      <c r="C1543" s="82">
        <v>1.0560042247493781E-2</v>
      </c>
      <c r="D1543" s="89">
        <v>1.3924377831205405E-2</v>
      </c>
      <c r="E1543" s="89">
        <v>1.6458652241168423E-2</v>
      </c>
      <c r="F1543" s="89">
        <v>1.8242165818411777E-2</v>
      </c>
      <c r="G1543" s="90">
        <v>1.9509484548822523E-2</v>
      </c>
      <c r="H1543" s="90">
        <v>2.0374148334739519E-2</v>
      </c>
      <c r="I1543" s="90">
        <v>2.1059848458090034E-2</v>
      </c>
      <c r="J1543" s="90">
        <v>2.1612922952049127E-2</v>
      </c>
    </row>
    <row r="1544" spans="3:10" x14ac:dyDescent="0.25">
      <c r="C1544" s="82">
        <v>1.4187650009951694E-2</v>
      </c>
      <c r="D1544" s="89">
        <v>1.6502283790071681E-2</v>
      </c>
      <c r="E1544" s="89">
        <v>1.8186506940134031E-2</v>
      </c>
      <c r="F1544" s="89">
        <v>1.9450191475080775E-2</v>
      </c>
      <c r="G1544" s="90">
        <v>2.048182096284833E-2</v>
      </c>
      <c r="H1544" s="90">
        <v>2.1297831640749453E-2</v>
      </c>
      <c r="I1544" s="90">
        <v>2.2042160900820139E-2</v>
      </c>
      <c r="J1544" s="90">
        <v>2.2694740465888322E-2</v>
      </c>
    </row>
    <row r="1545" spans="3:10" x14ac:dyDescent="0.25">
      <c r="C1545" s="82">
        <v>2.7624645589393124E-2</v>
      </c>
      <c r="D1545" s="89">
        <v>2.951859051729051E-2</v>
      </c>
      <c r="E1545" s="89">
        <v>3.0467107379487175E-2</v>
      </c>
      <c r="F1545" s="89">
        <v>3.0931977737324048E-2</v>
      </c>
      <c r="G1545" s="90">
        <v>3.1212316983541891E-2</v>
      </c>
      <c r="H1545" s="90">
        <v>3.1300724594040395E-2</v>
      </c>
      <c r="I1545" s="90">
        <v>3.1377364115410797E-2</v>
      </c>
      <c r="J1545" s="90">
        <v>3.1382272448442342E-2</v>
      </c>
    </row>
    <row r="1546" spans="3:10" x14ac:dyDescent="0.25">
      <c r="C1546" s="82">
        <v>2.7053797392508358E-3</v>
      </c>
      <c r="D1546" s="89">
        <v>4.9767396035059535E-3</v>
      </c>
      <c r="E1546" s="89">
        <v>7.3750339290250292E-3</v>
      </c>
      <c r="F1546" s="89">
        <v>9.5113767010070079E-3</v>
      </c>
      <c r="G1546" s="90">
        <v>1.123060147321994E-2</v>
      </c>
      <c r="H1546" s="90">
        <v>1.246835114484986E-2</v>
      </c>
      <c r="I1546" s="90">
        <v>1.3319056572006832E-2</v>
      </c>
      <c r="J1546" s="90">
        <v>1.3815804386526352E-2</v>
      </c>
    </row>
    <row r="1547" spans="3:10" x14ac:dyDescent="0.25">
      <c r="C1547" s="82">
        <v>4.3855364584689568E-2</v>
      </c>
      <c r="D1547" s="89">
        <v>4.7109334328641346E-2</v>
      </c>
      <c r="E1547" s="89">
        <v>4.693703224294947E-2</v>
      </c>
      <c r="F1547" s="89">
        <v>4.5225260553286732E-2</v>
      </c>
      <c r="G1547" s="90">
        <v>4.3140421057103001E-2</v>
      </c>
      <c r="H1547" s="90">
        <v>4.09754581942584E-2</v>
      </c>
      <c r="I1547" s="90">
        <v>3.9034287030325437E-2</v>
      </c>
      <c r="J1547" s="90">
        <v>3.7195831069155631E-2</v>
      </c>
    </row>
    <row r="1548" spans="3:10" x14ac:dyDescent="0.25">
      <c r="C1548" s="82">
        <v>1.5333661650760404E-2</v>
      </c>
      <c r="D1548" s="89">
        <v>2.0441752682706857E-2</v>
      </c>
      <c r="E1548" s="89">
        <v>2.454122483528981E-2</v>
      </c>
      <c r="F1548" s="89">
        <v>2.7683998476346661E-2</v>
      </c>
      <c r="G1548" s="90">
        <v>3.0115570733651141E-2</v>
      </c>
      <c r="H1548" s="90">
        <v>3.1891121003998359E-2</v>
      </c>
      <c r="I1548" s="90">
        <v>3.3247112348880226E-2</v>
      </c>
      <c r="J1548" s="90">
        <v>3.4159161542602838E-2</v>
      </c>
    </row>
    <row r="1549" spans="3:10" x14ac:dyDescent="0.25">
      <c r="C1549" s="82">
        <v>9.4894920865103421E-4</v>
      </c>
      <c r="D1549" s="89">
        <v>2.0367981192178238E-3</v>
      </c>
      <c r="E1549" s="89">
        <v>3.457037469613304E-3</v>
      </c>
      <c r="F1549" s="89">
        <v>5.0380288239202878E-3</v>
      </c>
      <c r="G1549" s="90">
        <v>6.6674734820123104E-3</v>
      </c>
      <c r="H1549" s="90">
        <v>8.2725402136022384E-3</v>
      </c>
      <c r="I1549" s="90">
        <v>9.8919557572548569E-3</v>
      </c>
      <c r="J1549" s="90">
        <v>1.1543550653200153E-2</v>
      </c>
    </row>
    <row r="1550" spans="3:10" x14ac:dyDescent="0.25">
      <c r="C1550" s="82">
        <v>1.503093682890062E-3</v>
      </c>
      <c r="D1550" s="89">
        <v>2.7474657490444148E-3</v>
      </c>
      <c r="E1550" s="89">
        <v>4.1470906410945958E-3</v>
      </c>
      <c r="F1550" s="89">
        <v>5.5046788568185534E-3</v>
      </c>
      <c r="G1550" s="90">
        <v>6.7128326511365962E-3</v>
      </c>
      <c r="H1550" s="90">
        <v>7.7095337865402108E-3</v>
      </c>
      <c r="I1550" s="90">
        <v>8.5431296736042123E-3</v>
      </c>
      <c r="J1550" s="90">
        <v>9.2421824702380671E-3</v>
      </c>
    </row>
    <row r="1551" spans="3:10" x14ac:dyDescent="0.25">
      <c r="C1551" s="82">
        <v>1.067230068775247E-2</v>
      </c>
      <c r="D1551" s="89">
        <v>1.4511027324507795E-2</v>
      </c>
      <c r="E1551" s="89">
        <v>1.7471706307542655E-2</v>
      </c>
      <c r="F1551" s="89">
        <v>1.9539677514923536E-2</v>
      </c>
      <c r="G1551" s="90">
        <v>2.0935009923620674E-2</v>
      </c>
      <c r="H1551" s="90">
        <v>2.1785550228037687E-2</v>
      </c>
      <c r="I1551" s="90">
        <v>2.2347843471591959E-2</v>
      </c>
      <c r="J1551" s="90">
        <v>2.2685351893366578E-2</v>
      </c>
    </row>
    <row r="1552" spans="3:10" x14ac:dyDescent="0.25">
      <c r="C1552" s="82">
        <v>4.0821211149717276E-3</v>
      </c>
      <c r="D1552" s="89">
        <v>7.9623100785607605E-3</v>
      </c>
      <c r="E1552" s="89">
        <v>1.2342750885800832E-2</v>
      </c>
      <c r="F1552" s="89">
        <v>1.6521219781064536E-2</v>
      </c>
      <c r="G1552" s="90">
        <v>2.0181785321983638E-2</v>
      </c>
      <c r="H1552" s="90">
        <v>2.318495800820226E-2</v>
      </c>
      <c r="I1552" s="90">
        <v>2.5687180208083728E-2</v>
      </c>
      <c r="J1552" s="90">
        <v>2.7723482107283755E-2</v>
      </c>
    </row>
    <row r="1553" spans="3:10" x14ac:dyDescent="0.25">
      <c r="C1553" s="82">
        <v>1.5331688659671229E-2</v>
      </c>
      <c r="D1553" s="89">
        <v>1.9613537403358312E-2</v>
      </c>
      <c r="E1553" s="89">
        <v>2.2956151135278723E-2</v>
      </c>
      <c r="F1553" s="89">
        <v>2.5519774760311972E-2</v>
      </c>
      <c r="G1553" s="90">
        <v>2.7590451146529249E-2</v>
      </c>
      <c r="H1553" s="90">
        <v>2.9265323188915511E-2</v>
      </c>
      <c r="I1553" s="90">
        <v>3.0806311496883097E-2</v>
      </c>
      <c r="J1553" s="90">
        <v>3.2231075860617187E-2</v>
      </c>
    </row>
    <row r="1554" spans="3:10" x14ac:dyDescent="0.25">
      <c r="C1554" s="82">
        <v>4.2860859350799191E-3</v>
      </c>
      <c r="D1554" s="89">
        <v>7.2747063753774302E-3</v>
      </c>
      <c r="E1554" s="89">
        <v>1.0264742724256086E-2</v>
      </c>
      <c r="F1554" s="89">
        <v>1.2885030687693868E-2</v>
      </c>
      <c r="G1554" s="90">
        <v>1.5039053212103002E-2</v>
      </c>
      <c r="H1554" s="90">
        <v>1.6689350998597821E-2</v>
      </c>
      <c r="I1554" s="90">
        <v>1.7969027100973235E-2</v>
      </c>
      <c r="J1554" s="90">
        <v>1.8907254083631465E-2</v>
      </c>
    </row>
    <row r="1555" spans="3:10" x14ac:dyDescent="0.25">
      <c r="C1555" s="82">
        <v>1.4527983961672354E-2</v>
      </c>
      <c r="D1555" s="89">
        <v>1.5229816583223466E-2</v>
      </c>
      <c r="E1555" s="89">
        <v>1.5468420102647365E-2</v>
      </c>
      <c r="F1555" s="89">
        <v>1.552074346612644E-2</v>
      </c>
      <c r="G1555" s="90">
        <v>1.5553036611441648E-2</v>
      </c>
      <c r="H1555" s="90">
        <v>1.5566398498616744E-2</v>
      </c>
      <c r="I1555" s="90">
        <v>1.5653199994000878E-2</v>
      </c>
      <c r="J1555" s="90">
        <v>1.5788263524291055E-2</v>
      </c>
    </row>
    <row r="1556" spans="3:10" x14ac:dyDescent="0.25">
      <c r="C1556" s="82">
        <v>4.2062011686296369E-3</v>
      </c>
      <c r="D1556" s="89">
        <v>6.5514176285142159E-3</v>
      </c>
      <c r="E1556" s="89">
        <v>8.8641642398091195E-3</v>
      </c>
      <c r="F1556" s="89">
        <v>1.0953665845793131E-2</v>
      </c>
      <c r="G1556" s="90">
        <v>1.2767043407608928E-2</v>
      </c>
      <c r="H1556" s="90">
        <v>1.4245482932850488E-2</v>
      </c>
      <c r="I1556" s="90">
        <v>1.5464129950109096E-2</v>
      </c>
      <c r="J1556" s="90">
        <v>1.6422335566415119E-2</v>
      </c>
    </row>
    <row r="1557" spans="3:10" x14ac:dyDescent="0.25">
      <c r="C1557" s="82">
        <v>1.5329938178741426E-2</v>
      </c>
      <c r="D1557" s="89">
        <v>1.8137679061816906E-2</v>
      </c>
      <c r="E1557" s="89">
        <v>1.9879755332398372E-2</v>
      </c>
      <c r="F1557" s="89">
        <v>2.0852770102025828E-2</v>
      </c>
      <c r="G1557" s="90">
        <v>2.1348292997587618E-2</v>
      </c>
      <c r="H1557" s="90">
        <v>2.1450706061354317E-2</v>
      </c>
      <c r="I1557" s="90">
        <v>2.1349970452768211E-2</v>
      </c>
      <c r="J1557" s="90">
        <v>2.1054134038172235E-2</v>
      </c>
    </row>
    <row r="1558" spans="3:10" x14ac:dyDescent="0.25">
      <c r="C1558" s="82">
        <v>3.5409758749469139E-2</v>
      </c>
      <c r="D1558" s="89">
        <v>4.0893140473145892E-2</v>
      </c>
      <c r="E1558" s="89">
        <v>4.3797242315688593E-2</v>
      </c>
      <c r="F1558" s="89">
        <v>4.5135976435965598E-2</v>
      </c>
      <c r="G1558" s="90">
        <v>4.5736837380584164E-2</v>
      </c>
      <c r="H1558" s="90">
        <v>4.5835737209241188E-2</v>
      </c>
      <c r="I1558" s="90">
        <v>4.5798140813302399E-2</v>
      </c>
      <c r="J1558" s="90">
        <v>4.553733189113434E-2</v>
      </c>
    </row>
    <row r="1559" spans="3:10" x14ac:dyDescent="0.25">
      <c r="C1559" s="82">
        <v>1.2830616965009081E-2</v>
      </c>
      <c r="D1559" s="89">
        <v>1.7592478897780549E-2</v>
      </c>
      <c r="E1559" s="89">
        <v>2.1085606011763864E-2</v>
      </c>
      <c r="F1559" s="89">
        <v>2.3315027589465385E-2</v>
      </c>
      <c r="G1559" s="90">
        <v>2.4608206914591719E-2</v>
      </c>
      <c r="H1559" s="90">
        <v>2.5163983388820515E-2</v>
      </c>
      <c r="I1559" s="90">
        <v>2.5302220380856111E-2</v>
      </c>
      <c r="J1559" s="90">
        <v>2.5100211514427182E-2</v>
      </c>
    </row>
    <row r="1560" spans="3:10" x14ac:dyDescent="0.25">
      <c r="C1560" s="82">
        <v>3.7756652892058457E-2</v>
      </c>
      <c r="D1560" s="89">
        <v>4.0503934282818586E-2</v>
      </c>
      <c r="E1560" s="89">
        <v>4.1031324217788788E-2</v>
      </c>
      <c r="F1560" s="89">
        <v>4.0493849294185494E-2</v>
      </c>
      <c r="G1560" s="90">
        <v>3.9620871183818566E-2</v>
      </c>
      <c r="H1560" s="90">
        <v>3.854664844505979E-2</v>
      </c>
      <c r="I1560" s="90">
        <v>3.7521370055822137E-2</v>
      </c>
      <c r="J1560" s="90">
        <v>3.6440114683894499E-2</v>
      </c>
    </row>
    <row r="1561" spans="3:10" x14ac:dyDescent="0.25">
      <c r="C1561" s="82">
        <v>1.4261458744169222E-2</v>
      </c>
      <c r="D1561" s="89">
        <v>2.2206460901373175E-2</v>
      </c>
      <c r="E1561" s="89">
        <v>2.9750754908590551E-2</v>
      </c>
      <c r="F1561" s="89">
        <v>3.6159415098262399E-2</v>
      </c>
      <c r="G1561" s="90">
        <v>4.1292745476342874E-2</v>
      </c>
      <c r="H1561" s="90">
        <v>4.5055492217953297E-2</v>
      </c>
      <c r="I1561" s="90">
        <v>4.7768382915199963E-2</v>
      </c>
      <c r="J1561" s="90">
        <v>4.9450773334393024E-2</v>
      </c>
    </row>
    <row r="1562" spans="3:10" x14ac:dyDescent="0.25">
      <c r="C1562" s="82">
        <v>6.2979308976990316E-3</v>
      </c>
      <c r="D1562" s="89">
        <v>9.9705780278283706E-3</v>
      </c>
      <c r="E1562" s="89">
        <v>1.3711919305112804E-2</v>
      </c>
      <c r="F1562" s="89">
        <v>1.7167278128360875E-2</v>
      </c>
      <c r="G1562" s="90">
        <v>2.019698266899576E-2</v>
      </c>
      <c r="H1562" s="90">
        <v>2.2680136717192444E-2</v>
      </c>
      <c r="I1562" s="90">
        <v>2.4731957005551565E-2</v>
      </c>
      <c r="J1562" s="90">
        <v>2.6353546284288869E-2</v>
      </c>
    </row>
    <row r="1563" spans="3:10" x14ac:dyDescent="0.25">
      <c r="C1563" s="82">
        <v>3.1837516059201065E-3</v>
      </c>
      <c r="D1563" s="89">
        <v>5.7046040107270541E-3</v>
      </c>
      <c r="E1563" s="89">
        <v>8.403350364637404E-3</v>
      </c>
      <c r="F1563" s="89">
        <v>1.0882576258754193E-2</v>
      </c>
      <c r="G1563" s="90">
        <v>1.2965799899116051E-2</v>
      </c>
      <c r="H1563" s="90">
        <v>1.4566791697630055E-2</v>
      </c>
      <c r="I1563" s="90">
        <v>1.5790569387961265E-2</v>
      </c>
      <c r="J1563" s="90">
        <v>1.6680557485374625E-2</v>
      </c>
    </row>
    <row r="1564" spans="3:10" x14ac:dyDescent="0.25">
      <c r="C1564" s="82">
        <v>2.1078600995728336E-2</v>
      </c>
      <c r="D1564" s="89">
        <v>2.2017488943888195E-2</v>
      </c>
      <c r="E1564" s="89">
        <v>2.2211788256976256E-2</v>
      </c>
      <c r="F1564" s="89">
        <v>2.2123681704011772E-2</v>
      </c>
      <c r="G1564" s="90">
        <v>2.2015555913684048E-2</v>
      </c>
      <c r="H1564" s="90">
        <v>2.1884017501474406E-2</v>
      </c>
      <c r="I1564" s="90">
        <v>2.1835361044114807E-2</v>
      </c>
      <c r="J1564" s="90">
        <v>2.1799012766309273E-2</v>
      </c>
    </row>
    <row r="1565" spans="3:10" x14ac:dyDescent="0.25">
      <c r="C1565" s="82">
        <v>1.8568416694108435E-2</v>
      </c>
      <c r="D1565" s="89">
        <v>2.4474186089406595E-2</v>
      </c>
      <c r="E1565" s="89">
        <v>2.8490181445295561E-2</v>
      </c>
      <c r="F1565" s="89">
        <v>3.0894061550828515E-2</v>
      </c>
      <c r="G1565" s="90">
        <v>3.2247050911791954E-2</v>
      </c>
      <c r="H1565" s="90">
        <v>3.2835472545906276E-2</v>
      </c>
      <c r="I1565" s="90">
        <v>3.3054242074321186E-2</v>
      </c>
      <c r="J1565" s="90">
        <v>3.2964387617842879E-2</v>
      </c>
    </row>
    <row r="1566" spans="3:10" x14ac:dyDescent="0.25">
      <c r="C1566" s="82">
        <v>6.3138080002778218E-3</v>
      </c>
      <c r="D1566" s="89">
        <v>8.6694089390402535E-3</v>
      </c>
      <c r="E1566" s="89">
        <v>1.0665952403626807E-2</v>
      </c>
      <c r="F1566" s="89">
        <v>1.2266408431068968E-2</v>
      </c>
      <c r="G1566" s="90">
        <v>1.3555186338074116E-2</v>
      </c>
      <c r="H1566" s="90">
        <v>1.4568924695135176E-2</v>
      </c>
      <c r="I1566" s="90">
        <v>1.5452651738922624E-2</v>
      </c>
      <c r="J1566" s="90">
        <v>1.6247851028237489E-2</v>
      </c>
    </row>
    <row r="1567" spans="3:10" x14ac:dyDescent="0.25">
      <c r="C1567" s="82">
        <v>2.8447895148131615E-2</v>
      </c>
      <c r="D1567" s="89">
        <v>3.0996087835174241E-2</v>
      </c>
      <c r="E1567" s="89">
        <v>3.2612127138742057E-2</v>
      </c>
      <c r="F1567" s="89">
        <v>3.3809424533333021E-2</v>
      </c>
      <c r="G1567" s="90">
        <v>3.4923873657570013E-2</v>
      </c>
      <c r="H1567" s="90">
        <v>3.5939997323233594E-2</v>
      </c>
      <c r="I1567" s="90">
        <v>3.7038198362007876E-2</v>
      </c>
      <c r="J1567" s="90">
        <v>3.8109200026620813E-2</v>
      </c>
    </row>
    <row r="1568" spans="3:10" x14ac:dyDescent="0.25">
      <c r="C1568" s="82">
        <v>9.5766073452064771E-3</v>
      </c>
      <c r="D1568" s="89">
        <v>1.3117306584998855E-2</v>
      </c>
      <c r="E1568" s="89">
        <v>1.5980288792181632E-2</v>
      </c>
      <c r="F1568" s="89">
        <v>1.8139235660011466E-2</v>
      </c>
      <c r="G1568" s="90">
        <v>1.9769438716294972E-2</v>
      </c>
      <c r="H1568" s="90">
        <v>2.096334683381889E-2</v>
      </c>
      <c r="I1568" s="90">
        <v>2.1947049369353148E-2</v>
      </c>
      <c r="J1568" s="90">
        <v>2.2774077645761916E-2</v>
      </c>
    </row>
    <row r="1569" spans="3:10" x14ac:dyDescent="0.25">
      <c r="C1569" s="82">
        <v>3.5499465542186276E-3</v>
      </c>
      <c r="D1569" s="89">
        <v>6.7320733120138304E-3</v>
      </c>
      <c r="E1569" s="89">
        <v>1.0335351372517126E-2</v>
      </c>
      <c r="F1569" s="89">
        <v>1.3840002172700174E-2</v>
      </c>
      <c r="G1569" s="90">
        <v>1.6982585031432813E-2</v>
      </c>
      <c r="H1569" s="90">
        <v>1.9600080093356852E-2</v>
      </c>
      <c r="I1569" s="90">
        <v>2.1768654317457347E-2</v>
      </c>
      <c r="J1569" s="90">
        <v>2.3475635020138282E-2</v>
      </c>
    </row>
    <row r="1570" spans="3:10" x14ac:dyDescent="0.25">
      <c r="C1570" s="82">
        <v>1.4259709381985895E-2</v>
      </c>
      <c r="D1570" s="89">
        <v>1.9339966858482362E-2</v>
      </c>
      <c r="E1570" s="89">
        <v>2.3704987437340268E-2</v>
      </c>
      <c r="F1570" s="89">
        <v>2.7258873037958029E-2</v>
      </c>
      <c r="G1570" s="90">
        <v>3.0133825227399335E-2</v>
      </c>
      <c r="H1570" s="90">
        <v>3.2344200060544281E-2</v>
      </c>
      <c r="I1570" s="90">
        <v>3.4140443828621102E-2</v>
      </c>
      <c r="J1570" s="90">
        <v>3.5534613336774365E-2</v>
      </c>
    </row>
    <row r="1571" spans="3:10" x14ac:dyDescent="0.25">
      <c r="C1571" s="82">
        <v>1.2416146766350769E-2</v>
      </c>
      <c r="D1571" s="89">
        <v>1.5927254317900916E-2</v>
      </c>
      <c r="E1571" s="89">
        <v>1.8518728523612034E-2</v>
      </c>
      <c r="F1571" s="89">
        <v>2.0307583214281392E-2</v>
      </c>
      <c r="G1571" s="90">
        <v>2.154193287926599E-2</v>
      </c>
      <c r="H1571" s="90">
        <v>2.232553392303227E-2</v>
      </c>
      <c r="I1571" s="90">
        <v>2.2884163032636802E-2</v>
      </c>
      <c r="J1571" s="90">
        <v>2.3249899338056552E-2</v>
      </c>
    </row>
    <row r="1572" spans="3:10" x14ac:dyDescent="0.25">
      <c r="C1572" s="82">
        <v>1.5606069704904517E-2</v>
      </c>
      <c r="D1572" s="89">
        <v>1.9409013575977168E-2</v>
      </c>
      <c r="E1572" s="89">
        <v>2.2209168020755267E-2</v>
      </c>
      <c r="F1572" s="89">
        <v>2.4222920683612693E-2</v>
      </c>
      <c r="G1572" s="90">
        <v>2.5742829664555145E-2</v>
      </c>
      <c r="H1572" s="90">
        <v>2.6859573936622669E-2</v>
      </c>
      <c r="I1572" s="90">
        <v>2.7807087202290495E-2</v>
      </c>
      <c r="J1572" s="90">
        <v>2.8592854162573112E-2</v>
      </c>
    </row>
    <row r="1573" spans="3:10" x14ac:dyDescent="0.25">
      <c r="C1573" s="82">
        <v>9.0479049129827838E-3</v>
      </c>
      <c r="D1573" s="89">
        <v>1.3776894055728977E-2</v>
      </c>
      <c r="E1573" s="89">
        <v>1.8050636207089518E-2</v>
      </c>
      <c r="F1573" s="89">
        <v>2.1514154075119363E-2</v>
      </c>
      <c r="G1573" s="90">
        <v>2.4164934414655722E-2</v>
      </c>
      <c r="H1573" s="90">
        <v>2.5988793432423548E-2</v>
      </c>
      <c r="I1573" s="90">
        <v>2.7185531376837605E-2</v>
      </c>
      <c r="J1573" s="90">
        <v>2.7773396734161092E-2</v>
      </c>
    </row>
    <row r="1574" spans="3:10" x14ac:dyDescent="0.25">
      <c r="C1574" s="82">
        <v>2.5450648812961389E-2</v>
      </c>
      <c r="D1574" s="89">
        <v>3.0296431068339204E-2</v>
      </c>
      <c r="E1574" s="89">
        <v>3.3783067661196299E-2</v>
      </c>
      <c r="F1574" s="89">
        <v>3.6212314961624775E-2</v>
      </c>
      <c r="G1574" s="90">
        <v>3.789697781622451E-2</v>
      </c>
      <c r="H1574" s="90">
        <v>3.8846198113742146E-2</v>
      </c>
      <c r="I1574" s="90">
        <v>3.9307829309213928E-2</v>
      </c>
      <c r="J1574" s="90">
        <v>3.9233874629513409E-2</v>
      </c>
    </row>
    <row r="1575" spans="3:10" x14ac:dyDescent="0.25">
      <c r="C1575" s="82">
        <v>1.180282677464153E-2</v>
      </c>
      <c r="D1575" s="89">
        <v>1.5819731243874077E-2</v>
      </c>
      <c r="E1575" s="89">
        <v>1.9489256187378259E-2</v>
      </c>
      <c r="F1575" s="89">
        <v>2.2782138544367253E-2</v>
      </c>
      <c r="G1575" s="90">
        <v>2.5785303774915006E-2</v>
      </c>
      <c r="H1575" s="90">
        <v>2.8451300348693531E-2</v>
      </c>
      <c r="I1575" s="90">
        <v>3.0924385627557158E-2</v>
      </c>
      <c r="J1575" s="90">
        <v>3.3137136978928512E-2</v>
      </c>
    </row>
    <row r="1576" spans="3:10" x14ac:dyDescent="0.25">
      <c r="C1576" s="82">
        <v>1.8767483691565823E-2</v>
      </c>
      <c r="D1576" s="89">
        <v>2.2527262577318741E-2</v>
      </c>
      <c r="E1576" s="89">
        <v>2.5317755599930672E-2</v>
      </c>
      <c r="F1576" s="89">
        <v>2.7375244340067561E-2</v>
      </c>
      <c r="G1576" s="90">
        <v>2.8959740534858714E-2</v>
      </c>
      <c r="H1576" s="90">
        <v>3.0106489922089173E-2</v>
      </c>
      <c r="I1576" s="90">
        <v>3.1032332848301734E-2</v>
      </c>
      <c r="J1576" s="90">
        <v>3.1718331429386591E-2</v>
      </c>
    </row>
    <row r="1577" spans="3:10" x14ac:dyDescent="0.25">
      <c r="C1577" s="82">
        <v>9.132039356197488E-3</v>
      </c>
      <c r="D1577" s="89">
        <v>1.1743796510169451E-2</v>
      </c>
      <c r="E1577" s="89">
        <v>1.3982944795966054E-2</v>
      </c>
      <c r="F1577" s="89">
        <v>1.587731104484924E-2</v>
      </c>
      <c r="G1577" s="90">
        <v>1.7526084879388556E-2</v>
      </c>
      <c r="H1577" s="90">
        <v>1.8934826688473894E-2</v>
      </c>
      <c r="I1577" s="90">
        <v>2.0242865870418906E-2</v>
      </c>
      <c r="J1577" s="90">
        <v>2.1453765999761207E-2</v>
      </c>
    </row>
    <row r="1578" spans="3:10" x14ac:dyDescent="0.25">
      <c r="C1578" s="82">
        <v>1.3351179488123357E-2</v>
      </c>
      <c r="D1578" s="89">
        <v>1.7592113280991195E-2</v>
      </c>
      <c r="E1578" s="89">
        <v>2.1026664481445537E-2</v>
      </c>
      <c r="F1578" s="89">
        <v>2.365532962945063E-2</v>
      </c>
      <c r="G1578" s="90">
        <v>2.5631557266005724E-2</v>
      </c>
      <c r="H1578" s="90">
        <v>2.6967192744289149E-2</v>
      </c>
      <c r="I1578" s="90">
        <v>2.7853139660373331E-2</v>
      </c>
      <c r="J1578" s="90">
        <v>2.8278654799057779E-2</v>
      </c>
    </row>
    <row r="1579" spans="3:10" x14ac:dyDescent="0.25">
      <c r="C1579" s="82">
        <v>9.4958689467603708E-3</v>
      </c>
      <c r="D1579" s="89">
        <v>1.3658918016303158E-2</v>
      </c>
      <c r="E1579" s="89">
        <v>1.7396215274624413E-2</v>
      </c>
      <c r="F1579" s="89">
        <v>2.0541143485810733E-2</v>
      </c>
      <c r="G1579" s="90">
        <v>2.3170409089201541E-2</v>
      </c>
      <c r="H1579" s="90">
        <v>2.5300059132345107E-2</v>
      </c>
      <c r="I1579" s="90">
        <v>2.7128328171512502E-2</v>
      </c>
      <c r="J1579" s="90">
        <v>2.8655636602631564E-2</v>
      </c>
    </row>
    <row r="1580" spans="3:10" x14ac:dyDescent="0.25">
      <c r="C1580" s="82">
        <v>2.2501905705734789E-2</v>
      </c>
      <c r="D1580" s="89">
        <v>2.6888212939400986E-2</v>
      </c>
      <c r="E1580" s="89">
        <v>3.0589397677227834E-2</v>
      </c>
      <c r="F1580" s="89">
        <v>3.3809357339226735E-2</v>
      </c>
      <c r="G1580" s="90">
        <v>3.6735072546901802E-2</v>
      </c>
      <c r="H1580" s="90">
        <v>3.9272330958954042E-2</v>
      </c>
      <c r="I1580" s="90">
        <v>4.1571320826707836E-2</v>
      </c>
      <c r="J1580" s="90">
        <v>4.3488601943340588E-2</v>
      </c>
    </row>
    <row r="1581" spans="3:10" x14ac:dyDescent="0.25">
      <c r="C1581" s="82">
        <v>1.0722185267686694E-2</v>
      </c>
      <c r="D1581" s="89">
        <v>1.3850334427910551E-2</v>
      </c>
      <c r="E1581" s="89">
        <v>1.6370563075531367E-2</v>
      </c>
      <c r="F1581" s="89">
        <v>1.8308695272546013E-2</v>
      </c>
      <c r="G1581" s="90">
        <v>1.9794904580091824E-2</v>
      </c>
      <c r="H1581" s="90">
        <v>2.0854093979804755E-2</v>
      </c>
      <c r="I1581" s="90">
        <v>2.1657685553687096E-2</v>
      </c>
      <c r="J1581" s="90">
        <v>2.2225409042024635E-2</v>
      </c>
    </row>
    <row r="1582" spans="3:10" x14ac:dyDescent="0.25">
      <c r="C1582" s="82">
        <v>7.1866835133386313E-3</v>
      </c>
      <c r="D1582" s="89">
        <v>1.1751005238109105E-2</v>
      </c>
      <c r="E1582" s="89">
        <v>1.6352877415280059E-2</v>
      </c>
      <c r="F1582" s="89">
        <v>2.0563489084172444E-2</v>
      </c>
      <c r="G1582" s="90">
        <v>2.430533528792941E-2</v>
      </c>
      <c r="H1582" s="90">
        <v>2.7532932509912709E-2</v>
      </c>
      <c r="I1582" s="90">
        <v>3.0444463544744418E-2</v>
      </c>
      <c r="J1582" s="90">
        <v>3.3045237343678008E-2</v>
      </c>
    </row>
    <row r="1583" spans="3:10" x14ac:dyDescent="0.25">
      <c r="C1583" s="82">
        <v>1.0727477678635319E-2</v>
      </c>
      <c r="D1583" s="89">
        <v>1.5217482689725921E-2</v>
      </c>
      <c r="E1583" s="89">
        <v>1.9036229513680593E-2</v>
      </c>
      <c r="F1583" s="89">
        <v>2.201677288726487E-2</v>
      </c>
      <c r="G1583" s="90">
        <v>2.4276237130224247E-2</v>
      </c>
      <c r="H1583" s="90">
        <v>2.5868947425792051E-2</v>
      </c>
      <c r="I1583" s="90">
        <v>2.7036080474618116E-2</v>
      </c>
      <c r="J1583" s="90">
        <v>2.781664485912063E-2</v>
      </c>
    </row>
    <row r="1584" spans="3:10" x14ac:dyDescent="0.25">
      <c r="C1584" s="82">
        <v>2.684980841254069E-3</v>
      </c>
      <c r="D1584" s="89">
        <v>5.5780484980076372E-3</v>
      </c>
      <c r="E1584" s="89">
        <v>9.0318917096094166E-3</v>
      </c>
      <c r="F1584" s="89">
        <v>1.243812490196987E-2</v>
      </c>
      <c r="G1584" s="90">
        <v>1.5435707626511787E-2</v>
      </c>
      <c r="H1584" s="90">
        <v>1.7813494621198828E-2</v>
      </c>
      <c r="I1584" s="90">
        <v>1.9621643512230662E-2</v>
      </c>
      <c r="J1584" s="90">
        <v>2.0852930855413142E-2</v>
      </c>
    </row>
    <row r="1585" spans="3:10" x14ac:dyDescent="0.25">
      <c r="C1585" s="82">
        <v>1.0069570953259672E-2</v>
      </c>
      <c r="D1585" s="89">
        <v>1.1932215867232006E-2</v>
      </c>
      <c r="E1585" s="89">
        <v>1.3526277131118295E-2</v>
      </c>
      <c r="F1585" s="89">
        <v>1.492914173455121E-2</v>
      </c>
      <c r="G1585" s="90">
        <v>1.6229594841207888E-2</v>
      </c>
      <c r="H1585" s="90">
        <v>1.7416603123470781E-2</v>
      </c>
      <c r="I1585" s="90">
        <v>1.8608699050502473E-2</v>
      </c>
      <c r="J1585" s="90">
        <v>1.980979416683358E-2</v>
      </c>
    </row>
    <row r="1586" spans="3:10" x14ac:dyDescent="0.25">
      <c r="C1586" s="82">
        <v>2.6807152606986061E-3</v>
      </c>
      <c r="D1586" s="89">
        <v>4.5032716599938223E-3</v>
      </c>
      <c r="E1586" s="89">
        <v>6.4572461278141029E-3</v>
      </c>
      <c r="F1586" s="89">
        <v>8.3361528046743787E-3</v>
      </c>
      <c r="G1586" s="90">
        <v>1.004409113542077E-2</v>
      </c>
      <c r="H1586" s="90">
        <v>1.1506048710185535E-2</v>
      </c>
      <c r="I1586" s="90">
        <v>1.2774950264368227E-2</v>
      </c>
      <c r="J1586" s="90">
        <v>1.3853853837536633E-2</v>
      </c>
    </row>
    <row r="1587" spans="3:10" x14ac:dyDescent="0.25">
      <c r="C1587" s="82">
        <v>1.2983713505462693E-2</v>
      </c>
      <c r="D1587" s="89">
        <v>1.7940894914857026E-2</v>
      </c>
      <c r="E1587" s="89">
        <v>2.216348185261929E-2</v>
      </c>
      <c r="F1587" s="89">
        <v>2.5476028077582775E-2</v>
      </c>
      <c r="G1587" s="90">
        <v>2.7967375353454064E-2</v>
      </c>
      <c r="H1587" s="90">
        <v>2.9650172395078223E-2</v>
      </c>
      <c r="I1587" s="90">
        <v>3.077505160103269E-2</v>
      </c>
      <c r="J1587" s="90">
        <v>3.1386405046454582E-2</v>
      </c>
    </row>
    <row r="1588" spans="3:10" x14ac:dyDescent="0.25">
      <c r="C1588" s="82">
        <v>2.394171920028193E-3</v>
      </c>
      <c r="D1588" s="89">
        <v>5.2990245136122641E-3</v>
      </c>
      <c r="E1588" s="89">
        <v>9.0234196729778171E-3</v>
      </c>
      <c r="F1588" s="89">
        <v>1.2951794252523288E-2</v>
      </c>
      <c r="G1588" s="90">
        <v>1.6671695336972416E-2</v>
      </c>
      <c r="H1588" s="90">
        <v>1.9936793562628629E-2</v>
      </c>
      <c r="I1588" s="90">
        <v>2.2808545922314481E-2</v>
      </c>
      <c r="J1588" s="90">
        <v>2.5297074969897637E-2</v>
      </c>
    </row>
    <row r="1589" spans="3:10" x14ac:dyDescent="0.25">
      <c r="C1589" s="82">
        <v>5.2154780907030067E-3</v>
      </c>
      <c r="D1589" s="89">
        <v>8.917650839018916E-3</v>
      </c>
      <c r="E1589" s="89">
        <v>1.2851624687994691E-2</v>
      </c>
      <c r="F1589" s="89">
        <v>1.6603465881913214E-2</v>
      </c>
      <c r="G1589" s="90">
        <v>2.0025342765316364E-2</v>
      </c>
      <c r="H1589" s="90">
        <v>2.3006151839144888E-2</v>
      </c>
      <c r="I1589" s="90">
        <v>2.5651666689103642E-2</v>
      </c>
      <c r="J1589" s="90">
        <v>2.7920240870319288E-2</v>
      </c>
    </row>
    <row r="1590" spans="3:10" x14ac:dyDescent="0.25">
      <c r="C1590" s="82">
        <v>3.1429923331528102E-2</v>
      </c>
      <c r="D1590" s="89">
        <v>3.3288253948337079E-2</v>
      </c>
      <c r="E1590" s="89">
        <v>3.3458921379787031E-2</v>
      </c>
      <c r="F1590" s="89">
        <v>3.2806571366173216E-2</v>
      </c>
      <c r="G1590" s="90">
        <v>3.1866524507077998E-2</v>
      </c>
      <c r="H1590" s="90">
        <v>3.0727376018504355E-2</v>
      </c>
      <c r="I1590" s="90">
        <v>2.9595959093623964E-2</v>
      </c>
      <c r="J1590" s="90">
        <v>2.8409865617132386E-2</v>
      </c>
    </row>
    <row r="1591" spans="3:10" x14ac:dyDescent="0.25">
      <c r="C1591" s="82">
        <v>3.3600898961433923E-2</v>
      </c>
      <c r="D1591" s="89">
        <v>3.7183627498898558E-2</v>
      </c>
      <c r="E1591" s="89">
        <v>3.8535267158489935E-2</v>
      </c>
      <c r="F1591" s="89">
        <v>3.8687744205918036E-2</v>
      </c>
      <c r="G1591" s="90">
        <v>3.8363908795631452E-2</v>
      </c>
      <c r="H1591" s="90">
        <v>3.7742754281731496E-2</v>
      </c>
      <c r="I1591" s="90">
        <v>3.7121987733908027E-2</v>
      </c>
      <c r="J1591" s="90">
        <v>3.6454287108921228E-2</v>
      </c>
    </row>
    <row r="1592" spans="3:10" x14ac:dyDescent="0.25">
      <c r="C1592" s="82">
        <v>1.7003748718190784E-2</v>
      </c>
      <c r="D1592" s="89">
        <v>2.0387462242829869E-2</v>
      </c>
      <c r="E1592" s="89">
        <v>2.2568058596535372E-2</v>
      </c>
      <c r="F1592" s="89">
        <v>2.384088802464605E-2</v>
      </c>
      <c r="G1592" s="90">
        <v>2.4519243593234791E-2</v>
      </c>
      <c r="H1592" s="90">
        <v>2.4695557634427497E-2</v>
      </c>
      <c r="I1592" s="90">
        <v>2.459391229781244E-2</v>
      </c>
      <c r="J1592" s="90">
        <v>2.4234868339495112E-2</v>
      </c>
    </row>
    <row r="1593" spans="3:10" x14ac:dyDescent="0.25">
      <c r="C1593" s="82">
        <v>7.5799793272406648E-3</v>
      </c>
      <c r="D1593" s="89">
        <v>1.2099363663756095E-2</v>
      </c>
      <c r="E1593" s="89">
        <v>1.6459511919142831E-2</v>
      </c>
      <c r="F1593" s="89">
        <v>2.0103598222470737E-2</v>
      </c>
      <c r="G1593" s="90">
        <v>2.2832258768536721E-2</v>
      </c>
      <c r="H1593" s="90">
        <v>2.4541611102664038E-2</v>
      </c>
      <c r="I1593" s="90">
        <v>2.5429111735533132E-2</v>
      </c>
      <c r="J1593" s="90">
        <v>2.5582005739280517E-2</v>
      </c>
    </row>
    <row r="1594" spans="3:10" x14ac:dyDescent="0.25">
      <c r="C1594" s="82">
        <v>3.3718543399535441E-3</v>
      </c>
      <c r="D1594" s="89">
        <v>5.9823719718079581E-3</v>
      </c>
      <c r="E1594" s="89">
        <v>8.9784273651824249E-3</v>
      </c>
      <c r="F1594" s="89">
        <v>1.203489396525728E-2</v>
      </c>
      <c r="G1594" s="90">
        <v>1.4966944638238494E-2</v>
      </c>
      <c r="H1594" s="90">
        <v>1.7633369293496744E-2</v>
      </c>
      <c r="I1594" s="90">
        <v>2.0102455040781921E-2</v>
      </c>
      <c r="J1594" s="90">
        <v>2.2374411646520886E-2</v>
      </c>
    </row>
    <row r="1595" spans="3:10" x14ac:dyDescent="0.25">
      <c r="C1595" s="82">
        <v>1.3811772917710369E-3</v>
      </c>
      <c r="D1595" s="89">
        <v>2.938604985354018E-3</v>
      </c>
      <c r="E1595" s="89">
        <v>4.8936324883581492E-3</v>
      </c>
      <c r="F1595" s="89">
        <v>6.9364486244566249E-3</v>
      </c>
      <c r="G1595" s="90">
        <v>8.8501884923266536E-3</v>
      </c>
      <c r="H1595" s="90">
        <v>1.0482997552215061E-2</v>
      </c>
      <c r="I1595" s="90">
        <v>1.1836301507399874E-2</v>
      </c>
      <c r="J1595" s="90">
        <v>1.2889756628624124E-2</v>
      </c>
    </row>
    <row r="1596" spans="3:10" x14ac:dyDescent="0.25">
      <c r="C1596" s="82">
        <v>5.5952200895850561E-3</v>
      </c>
      <c r="D1596" s="89">
        <v>7.6059394713674953E-3</v>
      </c>
      <c r="E1596" s="89">
        <v>9.5628734991058586E-3</v>
      </c>
      <c r="F1596" s="89">
        <v>1.140407077150845E-2</v>
      </c>
      <c r="G1596" s="90">
        <v>1.3123594807250526E-2</v>
      </c>
      <c r="H1596" s="90">
        <v>1.4669437103262248E-2</v>
      </c>
      <c r="I1596" s="90">
        <v>1.611703312366327E-2</v>
      </c>
      <c r="J1596" s="90">
        <v>1.746108831274186E-2</v>
      </c>
    </row>
    <row r="1597" spans="3:10" x14ac:dyDescent="0.25">
      <c r="C1597" s="82">
        <v>3.6034624647378874E-2</v>
      </c>
      <c r="D1597" s="89">
        <v>3.6178938650530151E-2</v>
      </c>
      <c r="E1597" s="89">
        <v>3.5318340329965892E-2</v>
      </c>
      <c r="F1597" s="89">
        <v>3.4343703591335227E-2</v>
      </c>
      <c r="G1597" s="90">
        <v>3.3700331246129832E-2</v>
      </c>
      <c r="H1597" s="90">
        <v>3.3371955381247834E-2</v>
      </c>
      <c r="I1597" s="90">
        <v>3.3494264689303291E-2</v>
      </c>
      <c r="J1597" s="90">
        <v>3.39255560783999E-2</v>
      </c>
    </row>
    <row r="1598" spans="3:10" x14ac:dyDescent="0.25">
      <c r="C1598" s="82">
        <v>4.7736345663500004E-3</v>
      </c>
      <c r="D1598" s="89">
        <v>6.8619008192842808E-3</v>
      </c>
      <c r="E1598" s="89">
        <v>8.7248671167667879E-3</v>
      </c>
      <c r="F1598" s="89">
        <v>1.0271884966285715E-2</v>
      </c>
      <c r="G1598" s="90">
        <v>1.1546094763765471E-2</v>
      </c>
      <c r="H1598" s="90">
        <v>1.2575474969324535E-2</v>
      </c>
      <c r="I1598" s="90">
        <v>1.3493215983889176E-2</v>
      </c>
      <c r="J1598" s="90">
        <v>1.434693819239902E-2</v>
      </c>
    </row>
    <row r="1599" spans="3:10" x14ac:dyDescent="0.25">
      <c r="C1599" s="82">
        <v>6.1946777054388636E-3</v>
      </c>
      <c r="D1599" s="89">
        <v>8.754945095409597E-3</v>
      </c>
      <c r="E1599" s="89">
        <v>1.0772236836205248E-2</v>
      </c>
      <c r="F1599" s="89">
        <v>1.2198007123184975E-2</v>
      </c>
      <c r="G1599" s="90">
        <v>1.3159639723059257E-2</v>
      </c>
      <c r="H1599" s="90">
        <v>1.3732022942254384E-2</v>
      </c>
      <c r="I1599" s="90">
        <v>1.4071728658207718E-2</v>
      </c>
      <c r="J1599" s="90">
        <v>1.4218488589080397E-2</v>
      </c>
    </row>
    <row r="1600" spans="3:10" x14ac:dyDescent="0.25">
      <c r="C1600" s="82">
        <v>4.8813442374784485E-3</v>
      </c>
      <c r="D1600" s="89">
        <v>8.267280691742188E-3</v>
      </c>
      <c r="E1600" s="89">
        <v>1.1876233121459048E-2</v>
      </c>
      <c r="F1600" s="89">
        <v>1.5273631699048433E-2</v>
      </c>
      <c r="G1600" s="90">
        <v>1.8257212265300287E-2</v>
      </c>
      <c r="H1600" s="90">
        <v>2.0696564778245736E-2</v>
      </c>
      <c r="I1600" s="90">
        <v>2.2709490872324729E-2</v>
      </c>
      <c r="J1600" s="90">
        <v>2.4320212839158958E-2</v>
      </c>
    </row>
    <row r="1601" spans="3:10" x14ac:dyDescent="0.25">
      <c r="C1601" s="82">
        <v>5.0001329042550858E-3</v>
      </c>
      <c r="D1601" s="89">
        <v>9.9451896893552189E-3</v>
      </c>
      <c r="E1601" s="89">
        <v>1.5469181936745888E-2</v>
      </c>
      <c r="F1601" s="89">
        <v>2.0535248856451995E-2</v>
      </c>
      <c r="G1601" s="90">
        <v>2.4654079220583339E-2</v>
      </c>
      <c r="H1601" s="90">
        <v>2.7624249578980162E-2</v>
      </c>
      <c r="I1601" s="90">
        <v>2.9644101069501546E-2</v>
      </c>
      <c r="J1601" s="90">
        <v>3.0786838836635314E-2</v>
      </c>
    </row>
    <row r="1602" spans="3:10" x14ac:dyDescent="0.25">
      <c r="C1602" s="82">
        <v>3.5019773427509386E-2</v>
      </c>
      <c r="D1602" s="89">
        <v>3.6642039442230344E-2</v>
      </c>
      <c r="E1602" s="89">
        <v>3.7663838168009139E-2</v>
      </c>
      <c r="F1602" s="89">
        <v>3.8501641281242983E-2</v>
      </c>
      <c r="G1602" s="90">
        <v>3.9372793141463254E-2</v>
      </c>
      <c r="H1602" s="90">
        <v>4.014880074878114E-2</v>
      </c>
      <c r="I1602" s="90">
        <v>4.0969607428531646E-2</v>
      </c>
      <c r="J1602" s="90">
        <v>4.1685415402622487E-2</v>
      </c>
    </row>
    <row r="1603" spans="3:10" x14ac:dyDescent="0.25">
      <c r="C1603" s="82">
        <v>1.7470065546926659E-3</v>
      </c>
      <c r="D1603" s="89">
        <v>3.0773105142479283E-3</v>
      </c>
      <c r="E1603" s="89">
        <v>4.5064611994427633E-3</v>
      </c>
      <c r="F1603" s="89">
        <v>5.8451710141404342E-3</v>
      </c>
      <c r="G1603" s="90">
        <v>7.0086774569689128E-3</v>
      </c>
      <c r="H1603" s="90">
        <v>7.9488454700640376E-3</v>
      </c>
      <c r="I1603" s="90">
        <v>8.7164367804958495E-3</v>
      </c>
      <c r="J1603" s="90">
        <v>9.329231943361339E-3</v>
      </c>
    </row>
    <row r="1604" spans="3:10" x14ac:dyDescent="0.25">
      <c r="C1604" s="82">
        <v>1.5671662203721026E-2</v>
      </c>
      <c r="D1604" s="89">
        <v>2.2633254886355255E-2</v>
      </c>
      <c r="E1604" s="89">
        <v>2.8490181620500526E-2</v>
      </c>
      <c r="F1604" s="89">
        <v>3.2964052376507409E-2</v>
      </c>
      <c r="G1604" s="90">
        <v>3.6264288580083986E-2</v>
      </c>
      <c r="H1604" s="90">
        <v>3.8505411703968283E-2</v>
      </c>
      <c r="I1604" s="90">
        <v>4.0060281383854687E-2</v>
      </c>
      <c r="J1604" s="90">
        <v>4.0985604516856559E-2</v>
      </c>
    </row>
    <row r="1605" spans="3:10" x14ac:dyDescent="0.25">
      <c r="C1605" s="82">
        <v>1.3237345424661932E-2</v>
      </c>
      <c r="D1605" s="89">
        <v>1.4545422512297833E-2</v>
      </c>
      <c r="E1605" s="89">
        <v>1.5234420031446452E-2</v>
      </c>
      <c r="F1605" s="89">
        <v>1.5552445198453326E-2</v>
      </c>
      <c r="G1605" s="90">
        <v>1.5676907283443633E-2</v>
      </c>
      <c r="H1605" s="90">
        <v>1.5627040360629688E-2</v>
      </c>
      <c r="I1605" s="90">
        <v>1.5511843235585855E-2</v>
      </c>
      <c r="J1605" s="90">
        <v>1.531909731142744E-2</v>
      </c>
    </row>
    <row r="1606" spans="3:10" x14ac:dyDescent="0.25">
      <c r="C1606" s="82">
        <v>5.9126685512311677E-3</v>
      </c>
      <c r="D1606" s="89">
        <v>9.0572188650456884E-3</v>
      </c>
      <c r="E1606" s="89">
        <v>1.220430372719176E-2</v>
      </c>
      <c r="F1606" s="89">
        <v>1.5149242541727918E-2</v>
      </c>
      <c r="G1606" s="90">
        <v>1.7859544059743965E-2</v>
      </c>
      <c r="H1606" s="90">
        <v>2.0282352993375941E-2</v>
      </c>
      <c r="I1606" s="90">
        <v>2.2540025805194635E-2</v>
      </c>
      <c r="J1606" s="90">
        <v>2.4627538582338786E-2</v>
      </c>
    </row>
    <row r="1607" spans="3:10" x14ac:dyDescent="0.25">
      <c r="C1607" s="82">
        <v>2.2587438759516725E-2</v>
      </c>
      <c r="D1607" s="89">
        <v>2.2064673617221087E-2</v>
      </c>
      <c r="E1607" s="89">
        <v>2.1292617044152289E-2</v>
      </c>
      <c r="F1607" s="89">
        <v>2.0523630763824526E-2</v>
      </c>
      <c r="G1607" s="90">
        <v>1.9862256878777924E-2</v>
      </c>
      <c r="H1607" s="90">
        <v>1.9230192238312082E-2</v>
      </c>
      <c r="I1607" s="90">
        <v>1.8693521759548404E-2</v>
      </c>
      <c r="J1607" s="90">
        <v>1.8190716502503926E-2</v>
      </c>
    </row>
    <row r="1608" spans="3:10" x14ac:dyDescent="0.25">
      <c r="C1608" s="82">
        <v>2.7771809245242054E-2</v>
      </c>
      <c r="D1608" s="89">
        <v>2.9891066196055818E-2</v>
      </c>
      <c r="E1608" s="89">
        <v>3.1142251389299724E-2</v>
      </c>
      <c r="F1608" s="89">
        <v>3.2064750171585062E-2</v>
      </c>
      <c r="G1608" s="90">
        <v>3.2993694555733609E-2</v>
      </c>
      <c r="H1608" s="90">
        <v>3.391634138121858E-2</v>
      </c>
      <c r="I1608" s="90">
        <v>3.5002632575332891E-2</v>
      </c>
      <c r="J1608" s="90">
        <v>3.615283473799985E-2</v>
      </c>
    </row>
    <row r="1609" spans="3:10" x14ac:dyDescent="0.25">
      <c r="C1609" s="82">
        <v>9.9306618124333328E-3</v>
      </c>
      <c r="D1609" s="89">
        <v>1.3391059469750119E-2</v>
      </c>
      <c r="E1609" s="89">
        <v>1.6206367596818046E-2</v>
      </c>
      <c r="F1609" s="89">
        <v>1.831610543925731E-2</v>
      </c>
      <c r="G1609" s="90">
        <v>1.9829338510331983E-2</v>
      </c>
      <c r="H1609" s="90">
        <v>2.0778061122721982E-2</v>
      </c>
      <c r="I1609" s="90">
        <v>2.1348848074350325E-2</v>
      </c>
      <c r="J1609" s="90">
        <v>2.1578328200155789E-2</v>
      </c>
    </row>
    <row r="1610" spans="3:10" x14ac:dyDescent="0.25">
      <c r="C1610" s="82">
        <v>1.6672763085060275E-2</v>
      </c>
      <c r="D1610" s="89">
        <v>2.3323213078528689E-2</v>
      </c>
      <c r="E1610" s="89">
        <v>2.8332953311184565E-2</v>
      </c>
      <c r="F1610" s="89">
        <v>3.1752897769211252E-2</v>
      </c>
      <c r="G1610" s="90">
        <v>3.4092769808155884E-2</v>
      </c>
      <c r="H1610" s="90">
        <v>3.5652815087031532E-2</v>
      </c>
      <c r="I1610" s="90">
        <v>3.6865697022299027E-2</v>
      </c>
      <c r="J1610" s="90">
        <v>3.7796619391598583E-2</v>
      </c>
    </row>
    <row r="1611" spans="3:10" x14ac:dyDescent="0.25">
      <c r="C1611" s="82">
        <v>4.0465347594350824E-2</v>
      </c>
      <c r="D1611" s="89">
        <v>4.434625336621411E-2</v>
      </c>
      <c r="E1611" s="89">
        <v>4.4517365365981908E-2</v>
      </c>
      <c r="F1611" s="89">
        <v>4.2763545883342982E-2</v>
      </c>
      <c r="G1611" s="90">
        <v>4.0323443128469756E-2</v>
      </c>
      <c r="H1611" s="90">
        <v>3.7618184101347499E-2</v>
      </c>
      <c r="I1611" s="90">
        <v>3.5047234486421046E-2</v>
      </c>
      <c r="J1611" s="90">
        <v>3.2588370335525474E-2</v>
      </c>
    </row>
    <row r="1612" spans="3:10" x14ac:dyDescent="0.25">
      <c r="C1612" s="82">
        <v>2.9641087277749764E-2</v>
      </c>
      <c r="D1612" s="89">
        <v>4.0699118156449672E-2</v>
      </c>
      <c r="E1612" s="89">
        <v>4.9118319190762538E-2</v>
      </c>
      <c r="F1612" s="89">
        <v>5.5083911629939301E-2</v>
      </c>
      <c r="G1612" s="90">
        <v>5.9472429374497621E-2</v>
      </c>
      <c r="H1612" s="90">
        <v>6.2789716340361665E-2</v>
      </c>
      <c r="I1612" s="90">
        <v>6.5781481359351801E-2</v>
      </c>
      <c r="J1612" s="90">
        <v>6.8531797955000265E-2</v>
      </c>
    </row>
    <row r="1613" spans="3:10" x14ac:dyDescent="0.25">
      <c r="C1613" s="82">
        <v>9.4659531506256934E-3</v>
      </c>
      <c r="D1613" s="89">
        <v>1.3561035643579945E-2</v>
      </c>
      <c r="E1613" s="89">
        <v>1.7012280773990897E-2</v>
      </c>
      <c r="F1613" s="89">
        <v>1.9602690365882643E-2</v>
      </c>
      <c r="G1613" s="90">
        <v>2.1404707836379863E-2</v>
      </c>
      <c r="H1613" s="90">
        <v>2.2465618591373145E-2</v>
      </c>
      <c r="I1613" s="90">
        <v>2.301555589320415E-2</v>
      </c>
      <c r="J1613" s="90">
        <v>2.3118805861267227E-2</v>
      </c>
    </row>
    <row r="1614" spans="3:10" x14ac:dyDescent="0.25">
      <c r="C1614" s="82">
        <v>3.0931412445603709E-2</v>
      </c>
      <c r="D1614" s="89">
        <v>3.5747179806050605E-2</v>
      </c>
      <c r="E1614" s="89">
        <v>3.7843268308735474E-2</v>
      </c>
      <c r="F1614" s="89">
        <v>3.8282173911680935E-2</v>
      </c>
      <c r="G1614" s="90">
        <v>3.7954080073408142E-2</v>
      </c>
      <c r="H1614" s="90">
        <v>3.7185178182701749E-2</v>
      </c>
      <c r="I1614" s="90">
        <v>3.6359726656930665E-2</v>
      </c>
      <c r="J1614" s="90">
        <v>3.5471759960882886E-2</v>
      </c>
    </row>
    <row r="1615" spans="3:10" x14ac:dyDescent="0.25">
      <c r="C1615" s="82">
        <v>5.0807622933730949E-3</v>
      </c>
      <c r="D1615" s="89">
        <v>7.0764341628532191E-3</v>
      </c>
      <c r="E1615" s="89">
        <v>8.7947818478659231E-3</v>
      </c>
      <c r="F1615" s="89">
        <v>1.0170659137502057E-2</v>
      </c>
      <c r="G1615" s="90">
        <v>1.1247874281913262E-2</v>
      </c>
      <c r="H1615" s="90">
        <v>1.2041668523628667E-2</v>
      </c>
      <c r="I1615" s="90">
        <v>1.2666154819726199E-2</v>
      </c>
      <c r="J1615" s="90">
        <v>1.3155828826445665E-2</v>
      </c>
    </row>
    <row r="1616" spans="3:10" x14ac:dyDescent="0.25">
      <c r="C1616" s="82">
        <v>1.5514457389187594E-2</v>
      </c>
      <c r="D1616" s="89">
        <v>2.2547405631000175E-2</v>
      </c>
      <c r="E1616" s="89">
        <v>2.8704934624865095E-2</v>
      </c>
      <c r="F1616" s="89">
        <v>3.3741379815952849E-2</v>
      </c>
      <c r="G1616" s="90">
        <v>3.7863810374630304E-2</v>
      </c>
      <c r="H1616" s="90">
        <v>4.115464015596669E-2</v>
      </c>
      <c r="I1616" s="90">
        <v>4.3947874918617319E-2</v>
      </c>
      <c r="J1616" s="90">
        <v>4.6218696020602093E-2</v>
      </c>
    </row>
    <row r="1617" spans="3:10" x14ac:dyDescent="0.25">
      <c r="C1617" s="82">
        <v>1.5779085033753006E-2</v>
      </c>
      <c r="D1617" s="89">
        <v>2.2218131124077525E-2</v>
      </c>
      <c r="E1617" s="89">
        <v>2.7522916466600173E-2</v>
      </c>
      <c r="F1617" s="89">
        <v>3.1562852681077586E-2</v>
      </c>
      <c r="G1617" s="90">
        <v>3.4613709577144262E-2</v>
      </c>
      <c r="H1617" s="90">
        <v>3.6812463966509848E-2</v>
      </c>
      <c r="I1617" s="90">
        <v>3.8510269804778979E-2</v>
      </c>
      <c r="J1617" s="90">
        <v>3.9730498229504668E-2</v>
      </c>
    </row>
    <row r="1618" spans="3:10" x14ac:dyDescent="0.25">
      <c r="C1618" s="82">
        <v>1.9917033543124376E-2</v>
      </c>
      <c r="D1618" s="89">
        <v>2.2503587211697151E-2</v>
      </c>
      <c r="E1618" s="89">
        <v>2.3925574323067481E-2</v>
      </c>
      <c r="F1618" s="89">
        <v>2.4636276407292684E-2</v>
      </c>
      <c r="G1618" s="90">
        <v>2.5001217535384271E-2</v>
      </c>
      <c r="H1618" s="90">
        <v>2.5118693180755998E-2</v>
      </c>
      <c r="I1618" s="90">
        <v>2.5209031132250537E-2</v>
      </c>
      <c r="J1618" s="90">
        <v>2.5281364128930967E-2</v>
      </c>
    </row>
    <row r="1619" spans="3:10" x14ac:dyDescent="0.25">
      <c r="C1619" s="82">
        <v>2.1853381342045831E-2</v>
      </c>
      <c r="D1619" s="89">
        <v>2.6179735755850381E-2</v>
      </c>
      <c r="E1619" s="89">
        <v>2.8974268585397048E-2</v>
      </c>
      <c r="F1619" s="89">
        <v>3.075601604362805E-2</v>
      </c>
      <c r="G1619" s="90">
        <v>3.2026519515678677E-2</v>
      </c>
      <c r="H1619" s="90">
        <v>3.2943746766669203E-2</v>
      </c>
      <c r="I1619" s="90">
        <v>3.3790741972288194E-2</v>
      </c>
      <c r="J1619" s="90">
        <v>3.4544787149675411E-2</v>
      </c>
    </row>
    <row r="1620" spans="3:10" x14ac:dyDescent="0.25">
      <c r="C1620" s="82">
        <v>4.5698159791465402E-2</v>
      </c>
      <c r="D1620" s="89">
        <v>4.234734605193427E-2</v>
      </c>
      <c r="E1620" s="89">
        <v>3.9404401951908696E-2</v>
      </c>
      <c r="F1620" s="89">
        <v>3.7116633672120508E-2</v>
      </c>
      <c r="G1620" s="90">
        <v>3.5445884740636861E-2</v>
      </c>
      <c r="H1620" s="90">
        <v>3.405969764016125E-2</v>
      </c>
      <c r="I1620" s="90">
        <v>3.2919634804111399E-2</v>
      </c>
      <c r="J1620" s="90">
        <v>3.1792065130969049E-2</v>
      </c>
    </row>
    <row r="1621" spans="3:10" x14ac:dyDescent="0.25">
      <c r="C1621" s="82">
        <v>2.2116439446983899E-2</v>
      </c>
      <c r="D1621" s="89">
        <v>2.4536684599888461E-2</v>
      </c>
      <c r="E1621" s="89">
        <v>2.5555019550966979E-2</v>
      </c>
      <c r="F1621" s="89">
        <v>2.5788579215198257E-2</v>
      </c>
      <c r="G1621" s="90">
        <v>2.569956569527786E-2</v>
      </c>
      <c r="H1621" s="90">
        <v>2.5420875789357353E-2</v>
      </c>
      <c r="I1621" s="90">
        <v>2.5177582051574526E-2</v>
      </c>
      <c r="J1621" s="90">
        <v>2.4961239216601535E-2</v>
      </c>
    </row>
    <row r="1622" spans="3:10" x14ac:dyDescent="0.25">
      <c r="C1622" s="82">
        <v>1.2726893663319536E-2</v>
      </c>
      <c r="D1622" s="89">
        <v>1.7995833329525788E-2</v>
      </c>
      <c r="E1622" s="89">
        <v>2.2421433277658557E-2</v>
      </c>
      <c r="F1622" s="89">
        <v>2.5997710537175932E-2</v>
      </c>
      <c r="G1622" s="90">
        <v>2.9068457667585458E-2</v>
      </c>
      <c r="H1622" s="90">
        <v>3.1859092353654035E-2</v>
      </c>
      <c r="I1622" s="90">
        <v>3.4771061730803104E-2</v>
      </c>
      <c r="J1622" s="90">
        <v>3.7916572069679758E-2</v>
      </c>
    </row>
    <row r="1623" spans="3:10" x14ac:dyDescent="0.25">
      <c r="C1623" s="82">
        <v>1.1159556622474439E-2</v>
      </c>
      <c r="D1623" s="89">
        <v>1.3411905351132273E-2</v>
      </c>
      <c r="E1623" s="89">
        <v>1.4971790892079517E-2</v>
      </c>
      <c r="F1623" s="89">
        <v>1.6032594905170967E-2</v>
      </c>
      <c r="G1623" s="90">
        <v>1.6795621794484621E-2</v>
      </c>
      <c r="H1623" s="90">
        <v>1.7311499187701897E-2</v>
      </c>
      <c r="I1623" s="90">
        <v>1.7719542443059202E-2</v>
      </c>
      <c r="J1623" s="90">
        <v>1.80134587008903E-2</v>
      </c>
    </row>
    <row r="1624" spans="3:10" x14ac:dyDescent="0.25">
      <c r="C1624" s="82">
        <v>6.7654001759532133E-3</v>
      </c>
      <c r="D1624" s="89">
        <v>9.1129155130104528E-3</v>
      </c>
      <c r="E1624" s="89">
        <v>1.1095460737674234E-2</v>
      </c>
      <c r="F1624" s="89">
        <v>1.266654655573207E-2</v>
      </c>
      <c r="G1624" s="90">
        <v>1.3871774667755821E-2</v>
      </c>
      <c r="H1624" s="90">
        <v>1.4698825527140524E-2</v>
      </c>
      <c r="I1624" s="90">
        <v>1.5252364431516159E-2</v>
      </c>
      <c r="J1624" s="90">
        <v>1.554505664816867E-2</v>
      </c>
    </row>
    <row r="1625" spans="3:10" x14ac:dyDescent="0.25">
      <c r="C1625" s="82">
        <v>9.2860076035208711E-3</v>
      </c>
      <c r="D1625" s="89">
        <v>1.3082937599929255E-2</v>
      </c>
      <c r="E1625" s="89">
        <v>1.6433520677835711E-2</v>
      </c>
      <c r="F1625" s="89">
        <v>1.9186673764893733E-2</v>
      </c>
      <c r="G1625" s="90">
        <v>2.1403209123241101E-2</v>
      </c>
      <c r="H1625" s="90">
        <v>2.3095311426904675E-2</v>
      </c>
      <c r="I1625" s="90">
        <v>2.4460741134975785E-2</v>
      </c>
      <c r="J1625" s="90">
        <v>2.5534518294436755E-2</v>
      </c>
    </row>
    <row r="1626" spans="3:10" x14ac:dyDescent="0.25">
      <c r="C1626" s="82">
        <v>8.1288906127653937E-3</v>
      </c>
      <c r="D1626" s="89">
        <v>1.1290262685424173E-2</v>
      </c>
      <c r="E1626" s="89">
        <v>1.3883833457593798E-2</v>
      </c>
      <c r="F1626" s="89">
        <v>1.5824756361992237E-2</v>
      </c>
      <c r="G1626" s="90">
        <v>1.7229289076772791E-2</v>
      </c>
      <c r="H1626" s="90">
        <v>1.8164531958093227E-2</v>
      </c>
      <c r="I1626" s="90">
        <v>1.882513533611439E-2</v>
      </c>
      <c r="J1626" s="90">
        <v>1.9257822192311154E-2</v>
      </c>
    </row>
    <row r="1627" spans="3:10" x14ac:dyDescent="0.25">
      <c r="C1627" s="82">
        <v>8.0458268582389702E-3</v>
      </c>
      <c r="D1627" s="89">
        <v>1.1847848748666316E-2</v>
      </c>
      <c r="E1627" s="89">
        <v>1.5256312608891721E-2</v>
      </c>
      <c r="F1627" s="89">
        <v>1.8090140222311025E-2</v>
      </c>
      <c r="G1627" s="90">
        <v>2.0416486475105754E-2</v>
      </c>
      <c r="H1627" s="90">
        <v>2.225761803320131E-2</v>
      </c>
      <c r="I1627" s="90">
        <v>2.3796127696370555E-2</v>
      </c>
      <c r="J1627" s="90">
        <v>2.5042688965726017E-2</v>
      </c>
    </row>
    <row r="1628" spans="3:10" x14ac:dyDescent="0.25">
      <c r="C1628" s="82">
        <v>3.2582286166284134E-2</v>
      </c>
      <c r="D1628" s="89">
        <v>3.0506580252283921E-2</v>
      </c>
      <c r="E1628" s="89">
        <v>2.8562759344027456E-2</v>
      </c>
      <c r="F1628" s="89">
        <v>2.700995974445972E-2</v>
      </c>
      <c r="G1628" s="90">
        <v>2.5868486066271519E-2</v>
      </c>
      <c r="H1628" s="90">
        <v>2.4925445085478521E-2</v>
      </c>
      <c r="I1628" s="90">
        <v>2.4174083563398195E-2</v>
      </c>
      <c r="J1628" s="90">
        <v>2.3461478145830859E-2</v>
      </c>
    </row>
    <row r="1629" spans="3:10" x14ac:dyDescent="0.25">
      <c r="C1629" s="82">
        <v>4.1527866241850174E-3</v>
      </c>
      <c r="D1629" s="89">
        <v>6.0977622964343316E-3</v>
      </c>
      <c r="E1629" s="89">
        <v>7.9222134993682698E-3</v>
      </c>
      <c r="F1629" s="89">
        <v>9.5099777177834154E-3</v>
      </c>
      <c r="G1629" s="90">
        <v>1.0846635020759651E-2</v>
      </c>
      <c r="H1629" s="90">
        <v>1.1898512080705128E-2</v>
      </c>
      <c r="I1629" s="90">
        <v>1.2736762542846681E-2</v>
      </c>
      <c r="J1629" s="90">
        <v>1.3362615664163522E-2</v>
      </c>
    </row>
    <row r="1630" spans="3:10" x14ac:dyDescent="0.25">
      <c r="C1630" s="82">
        <v>9.147567920112995E-3</v>
      </c>
      <c r="D1630" s="89">
        <v>1.2182333402875816E-2</v>
      </c>
      <c r="E1630" s="89">
        <v>1.4913267435778735E-2</v>
      </c>
      <c r="F1630" s="89">
        <v>1.7314386287036375E-2</v>
      </c>
      <c r="G1630" s="90">
        <v>1.9450908893644418E-2</v>
      </c>
      <c r="H1630" s="90">
        <v>2.129520530019887E-2</v>
      </c>
      <c r="I1630" s="90">
        <v>2.2976850705502292E-2</v>
      </c>
      <c r="J1630" s="90">
        <v>2.4481559935509024E-2</v>
      </c>
    </row>
    <row r="1631" spans="3:10" x14ac:dyDescent="0.25">
      <c r="C1631" s="82">
        <v>3.9711085390473442E-3</v>
      </c>
      <c r="D1631" s="89">
        <v>7.4969514639109391E-3</v>
      </c>
      <c r="E1631" s="89">
        <v>1.1397138385572965E-2</v>
      </c>
      <c r="F1631" s="89">
        <v>1.5062670498457626E-2</v>
      </c>
      <c r="G1631" s="90">
        <v>1.821605543559698E-2</v>
      </c>
      <c r="H1631" s="90">
        <v>2.0724236941643031E-2</v>
      </c>
      <c r="I1631" s="90">
        <v>2.2720990451075364E-2</v>
      </c>
      <c r="J1631" s="90">
        <v>2.4239755397792717E-2</v>
      </c>
    </row>
    <row r="1632" spans="3:10" x14ac:dyDescent="0.25">
      <c r="C1632" s="82">
        <v>3.3465811376481823E-3</v>
      </c>
      <c r="D1632" s="89">
        <v>6.0671130963032057E-3</v>
      </c>
      <c r="E1632" s="89">
        <v>9.1318229635467801E-3</v>
      </c>
      <c r="F1632" s="89">
        <v>1.2150051887678369E-2</v>
      </c>
      <c r="G1632" s="90">
        <v>1.4920943435526237E-2</v>
      </c>
      <c r="H1632" s="90">
        <v>1.7314781176681834E-2</v>
      </c>
      <c r="I1632" s="90">
        <v>1.9411367244484747E-2</v>
      </c>
      <c r="J1632" s="90">
        <v>2.1211380382750847E-2</v>
      </c>
    </row>
    <row r="1633" spans="3:10" x14ac:dyDescent="0.25">
      <c r="C1633" s="82">
        <v>6.1807866464190309E-3</v>
      </c>
      <c r="D1633" s="89">
        <v>1.0139486423982937E-2</v>
      </c>
      <c r="E1633" s="89">
        <v>1.3891919687732693E-2</v>
      </c>
      <c r="F1633" s="89">
        <v>1.7042802662661047E-2</v>
      </c>
      <c r="G1633" s="90">
        <v>1.9598059601570267E-2</v>
      </c>
      <c r="H1633" s="90">
        <v>2.1621483440775864E-2</v>
      </c>
      <c r="I1633" s="90">
        <v>2.3361742671082424E-2</v>
      </c>
      <c r="J1633" s="90">
        <v>2.4896964327626708E-2</v>
      </c>
    </row>
    <row r="1634" spans="3:10" x14ac:dyDescent="0.25">
      <c r="C1634" s="82">
        <v>2.7212539401746078E-2</v>
      </c>
      <c r="D1634" s="89">
        <v>2.7929934923148977E-2</v>
      </c>
      <c r="E1634" s="89">
        <v>2.8079737512210316E-2</v>
      </c>
      <c r="F1634" s="89">
        <v>2.8010241323685538E-2</v>
      </c>
      <c r="G1634" s="90">
        <v>2.7894067445292343E-2</v>
      </c>
      <c r="H1634" s="90">
        <v>2.764211233973244E-2</v>
      </c>
      <c r="I1634" s="90">
        <v>2.7357254622891378E-2</v>
      </c>
      <c r="J1634" s="90">
        <v>2.6955104577444787E-2</v>
      </c>
    </row>
    <row r="1635" spans="3:10" x14ac:dyDescent="0.25">
      <c r="C1635" s="82">
        <v>9.5393947204465649E-3</v>
      </c>
      <c r="D1635" s="89">
        <v>1.4047784465695899E-2</v>
      </c>
      <c r="E1635" s="89">
        <v>1.8010867551798076E-2</v>
      </c>
      <c r="F1635" s="89">
        <v>2.1259461467877227E-2</v>
      </c>
      <c r="G1635" s="90">
        <v>2.3952325656301517E-2</v>
      </c>
      <c r="H1635" s="90">
        <v>2.6190379978361988E-2</v>
      </c>
      <c r="I1635" s="90">
        <v>2.8237918590466385E-2</v>
      </c>
      <c r="J1635" s="90">
        <v>3.0125386627448469E-2</v>
      </c>
    </row>
    <row r="1636" spans="3:10" x14ac:dyDescent="0.25">
      <c r="C1636" s="82">
        <v>8.3642326574829978E-3</v>
      </c>
      <c r="D1636" s="89">
        <v>1.0313487851829829E-2</v>
      </c>
      <c r="E1636" s="89">
        <v>1.1682449155574903E-2</v>
      </c>
      <c r="F1636" s="89">
        <v>1.2623761393264231E-2</v>
      </c>
      <c r="G1636" s="90">
        <v>1.3320097310432441E-2</v>
      </c>
      <c r="H1636" s="90">
        <v>1.3839015835615913E-2</v>
      </c>
      <c r="I1636" s="90">
        <v>1.4317300126541001E-2</v>
      </c>
      <c r="J1636" s="90">
        <v>1.4774691641057609E-2</v>
      </c>
    </row>
    <row r="1637" spans="3:10" x14ac:dyDescent="0.25">
      <c r="C1637" s="82">
        <v>7.1054952721286979E-3</v>
      </c>
      <c r="D1637" s="89">
        <v>8.9120348737017647E-3</v>
      </c>
      <c r="E1637" s="89">
        <v>1.0235751194520429E-2</v>
      </c>
      <c r="F1637" s="89">
        <v>1.1191677095399555E-2</v>
      </c>
      <c r="G1637" s="90">
        <v>1.1935060408905469E-2</v>
      </c>
      <c r="H1637" s="90">
        <v>1.2525874602167435E-2</v>
      </c>
      <c r="I1637" s="90">
        <v>1.3089190072837601E-2</v>
      </c>
      <c r="J1637" s="90">
        <v>1.364500832515188E-2</v>
      </c>
    </row>
    <row r="1638" spans="3:10" x14ac:dyDescent="0.25">
      <c r="C1638" s="82">
        <v>1.4599305453675058E-2</v>
      </c>
      <c r="D1638" s="89">
        <v>1.7810514794526403E-2</v>
      </c>
      <c r="E1638" s="89">
        <v>1.9935295537971201E-2</v>
      </c>
      <c r="F1638" s="89">
        <v>2.1290451301752351E-2</v>
      </c>
      <c r="G1638" s="90">
        <v>2.2236628657078206E-2</v>
      </c>
      <c r="H1638" s="90">
        <v>2.2922686218498772E-2</v>
      </c>
      <c r="I1638" s="90">
        <v>2.3592907814135589E-2</v>
      </c>
      <c r="J1638" s="90">
        <v>2.4279361588581454E-2</v>
      </c>
    </row>
    <row r="1639" spans="3:10" x14ac:dyDescent="0.25">
      <c r="C1639" s="82">
        <v>6.5716474530723937E-3</v>
      </c>
      <c r="D1639" s="89">
        <v>1.010441866509665E-2</v>
      </c>
      <c r="E1639" s="89">
        <v>1.3339285923614016E-2</v>
      </c>
      <c r="F1639" s="89">
        <v>1.592332803070811E-2</v>
      </c>
      <c r="G1639" s="90">
        <v>1.7791051124423213E-2</v>
      </c>
      <c r="H1639" s="90">
        <v>1.8926399490993374E-2</v>
      </c>
      <c r="I1639" s="90">
        <v>1.9517426116493101E-2</v>
      </c>
      <c r="J1639" s="90">
        <v>1.9641425249798745E-2</v>
      </c>
    </row>
    <row r="1640" spans="3:10" x14ac:dyDescent="0.25">
      <c r="C1640" s="82">
        <v>4.5754106707426266E-3</v>
      </c>
      <c r="D1640" s="89">
        <v>7.8277428367972794E-3</v>
      </c>
      <c r="E1640" s="89">
        <v>1.1248936533754221E-2</v>
      </c>
      <c r="F1640" s="89">
        <v>1.447933308067754E-2</v>
      </c>
      <c r="G1640" s="90">
        <v>1.7402386762732557E-2</v>
      </c>
      <c r="H1640" s="90">
        <v>1.993328154307315E-2</v>
      </c>
      <c r="I1640" s="90">
        <v>2.2175310440127226E-2</v>
      </c>
      <c r="J1640" s="90">
        <v>2.4109119662479025E-2</v>
      </c>
    </row>
    <row r="1641" spans="3:10" x14ac:dyDescent="0.25">
      <c r="C1641" s="82">
        <v>4.7618981366693413E-3</v>
      </c>
      <c r="D1641" s="89">
        <v>7.6173753941962208E-3</v>
      </c>
      <c r="E1641" s="89">
        <v>1.0269433681765767E-2</v>
      </c>
      <c r="F1641" s="89">
        <v>1.2406798194819985E-2</v>
      </c>
      <c r="G1641" s="90">
        <v>1.3995529639332848E-2</v>
      </c>
      <c r="H1641" s="90">
        <v>1.5059762183598365E-2</v>
      </c>
      <c r="I1641" s="90">
        <v>1.5780130439502289E-2</v>
      </c>
      <c r="J1641" s="90">
        <v>1.6238497853081249E-2</v>
      </c>
    </row>
    <row r="1642" spans="3:10" x14ac:dyDescent="0.25">
      <c r="C1642" s="82">
        <v>1.0309029086542708E-2</v>
      </c>
      <c r="D1642" s="89">
        <v>1.4323140383927379E-2</v>
      </c>
      <c r="E1642" s="89">
        <v>1.733221033559702E-2</v>
      </c>
      <c r="F1642" s="89">
        <v>1.927142071750958E-2</v>
      </c>
      <c r="G1642" s="90">
        <v>2.0365863748072525E-2</v>
      </c>
      <c r="H1642" s="90">
        <v>2.0764663232154919E-2</v>
      </c>
      <c r="I1642" s="90">
        <v>2.0742532307489594E-2</v>
      </c>
      <c r="J1642" s="90">
        <v>2.0392328651374664E-2</v>
      </c>
    </row>
    <row r="1643" spans="3:10" x14ac:dyDescent="0.25">
      <c r="C1643" s="82">
        <v>5.8268831609750542E-3</v>
      </c>
      <c r="D1643" s="89">
        <v>8.1200540847277246E-3</v>
      </c>
      <c r="E1643" s="89">
        <v>1.0249883564247388E-2</v>
      </c>
      <c r="F1643" s="89">
        <v>1.215582279003192E-2</v>
      </c>
      <c r="G1643" s="90">
        <v>1.3869687640982488E-2</v>
      </c>
      <c r="H1643" s="90">
        <v>1.5373082965352619E-2</v>
      </c>
      <c r="I1643" s="90">
        <v>1.6766165421273318E-2</v>
      </c>
      <c r="J1643" s="90">
        <v>1.8046936718152662E-2</v>
      </c>
    </row>
    <row r="1644" spans="3:10" x14ac:dyDescent="0.25">
      <c r="C1644" s="82">
        <v>7.8077609675781786E-4</v>
      </c>
      <c r="D1644" s="89">
        <v>1.8049981509245573E-3</v>
      </c>
      <c r="E1644" s="89">
        <v>3.2525216133643823E-3</v>
      </c>
      <c r="F1644" s="89">
        <v>4.9397883650547023E-3</v>
      </c>
      <c r="G1644" s="90">
        <v>6.6743817767903292E-3</v>
      </c>
      <c r="H1644" s="90">
        <v>8.2796784263960057E-3</v>
      </c>
      <c r="I1644" s="90">
        <v>9.7019230040455151E-3</v>
      </c>
      <c r="J1644" s="90">
        <v>1.0891919708578652E-2</v>
      </c>
    </row>
    <row r="1645" spans="3:10" x14ac:dyDescent="0.25">
      <c r="C1645" s="82">
        <v>2.5905159390693169E-3</v>
      </c>
      <c r="D1645" s="89">
        <v>4.4823703661863949E-3</v>
      </c>
      <c r="E1645" s="89">
        <v>6.6268249823409099E-3</v>
      </c>
      <c r="F1645" s="89">
        <v>8.8333026308988396E-3</v>
      </c>
      <c r="G1645" s="90">
        <v>1.1014481395435547E-2</v>
      </c>
      <c r="H1645" s="90">
        <v>1.3100437900978496E-2</v>
      </c>
      <c r="I1645" s="90">
        <v>1.5161787841759903E-2</v>
      </c>
      <c r="J1645" s="90">
        <v>1.7211641164710332E-2</v>
      </c>
    </row>
    <row r="1646" spans="3:10" x14ac:dyDescent="0.25">
      <c r="C1646" s="82">
        <v>1.6819209187631565E-2</v>
      </c>
      <c r="D1646" s="89">
        <v>1.8984938146549675E-2</v>
      </c>
      <c r="E1646" s="89">
        <v>1.9988846892646062E-2</v>
      </c>
      <c r="F1646" s="89">
        <v>2.0322834481985276E-2</v>
      </c>
      <c r="G1646" s="90">
        <v>2.0340500440266598E-2</v>
      </c>
      <c r="H1646" s="90">
        <v>2.0120101355863972E-2</v>
      </c>
      <c r="I1646" s="90">
        <v>1.9810059504676004E-2</v>
      </c>
      <c r="J1646" s="90">
        <v>1.9381606514973979E-2</v>
      </c>
    </row>
    <row r="1647" spans="3:10" x14ac:dyDescent="0.25">
      <c r="C1647" s="82">
        <v>2.2487836795775538E-3</v>
      </c>
      <c r="D1647" s="89">
        <v>3.6547710932651745E-3</v>
      </c>
      <c r="E1647" s="89">
        <v>5.2270086987430877E-3</v>
      </c>
      <c r="F1647" s="89">
        <v>6.8513187790908156E-3</v>
      </c>
      <c r="G1647" s="90">
        <v>8.4703832394162643E-3</v>
      </c>
      <c r="H1647" s="90">
        <v>1.0026924675388758E-2</v>
      </c>
      <c r="I1647" s="90">
        <v>1.1571203412349521E-2</v>
      </c>
      <c r="J1647" s="90">
        <v>1.3116452411290341E-2</v>
      </c>
    </row>
    <row r="1648" spans="3:10" x14ac:dyDescent="0.25">
      <c r="C1648" s="82">
        <v>8.6157844270503704E-3</v>
      </c>
      <c r="D1648" s="89">
        <v>1.1844792917222695E-2</v>
      </c>
      <c r="E1648" s="89">
        <v>1.4437443962801293E-2</v>
      </c>
      <c r="F1648" s="89">
        <v>1.633552039969656E-2</v>
      </c>
      <c r="G1648" s="90">
        <v>1.7668592403629575E-2</v>
      </c>
      <c r="H1648" s="90">
        <v>1.8500263649906059E-2</v>
      </c>
      <c r="I1648" s="90">
        <v>1.9021561933494403E-2</v>
      </c>
      <c r="J1648" s="90">
        <v>1.9278880952682591E-2</v>
      </c>
    </row>
    <row r="1649" spans="3:10" x14ac:dyDescent="0.25">
      <c r="C1649" s="82">
        <v>8.7098633374929263E-2</v>
      </c>
      <c r="D1649" s="89">
        <v>7.1435467788943233E-2</v>
      </c>
      <c r="E1649" s="89">
        <v>6.0747252643270279E-2</v>
      </c>
      <c r="F1649" s="89">
        <v>5.3619791790239256E-2</v>
      </c>
      <c r="G1649" s="90">
        <v>4.8956500946968538E-2</v>
      </c>
      <c r="H1649" s="90">
        <v>4.5723613534423418E-2</v>
      </c>
      <c r="I1649" s="90">
        <v>4.3558254068043312E-2</v>
      </c>
      <c r="J1649" s="90">
        <v>4.1965597499541027E-2</v>
      </c>
    </row>
    <row r="1650" spans="3:10" x14ac:dyDescent="0.25">
      <c r="C1650" s="82">
        <v>2.6357864917987564E-3</v>
      </c>
      <c r="D1650" s="89">
        <v>4.5158447884724425E-3</v>
      </c>
      <c r="E1650" s="89">
        <v>6.5972876409240173E-3</v>
      </c>
      <c r="F1650" s="89">
        <v>8.6395471401858274E-3</v>
      </c>
      <c r="G1650" s="90">
        <v>1.0496695390743755E-2</v>
      </c>
      <c r="H1650" s="90">
        <v>1.204789962991166E-2</v>
      </c>
      <c r="I1650" s="90">
        <v>1.3320287033609497E-2</v>
      </c>
      <c r="J1650" s="90">
        <v>1.4303714930830779E-2</v>
      </c>
    </row>
    <row r="1651" spans="3:10" x14ac:dyDescent="0.25">
      <c r="C1651" s="82">
        <v>2.6605535644690391E-2</v>
      </c>
      <c r="D1651" s="89">
        <v>3.1172867427907345E-2</v>
      </c>
      <c r="E1651" s="89">
        <v>3.3442709451336199E-2</v>
      </c>
      <c r="F1651" s="89">
        <v>3.4172400131488014E-2</v>
      </c>
      <c r="G1651" s="90">
        <v>3.4056297948734417E-2</v>
      </c>
      <c r="H1651" s="90">
        <v>3.3357727939903541E-2</v>
      </c>
      <c r="I1651" s="90">
        <v>3.2431655324389963E-2</v>
      </c>
      <c r="J1651" s="90">
        <v>3.1299653044513626E-2</v>
      </c>
    </row>
    <row r="1652" spans="3:10" x14ac:dyDescent="0.25">
      <c r="C1652" s="82">
        <v>5.08790736799806E-3</v>
      </c>
      <c r="D1652" s="89">
        <v>8.8853171827938324E-3</v>
      </c>
      <c r="E1652" s="89">
        <v>1.2758585131267854E-2</v>
      </c>
      <c r="F1652" s="89">
        <v>1.6169824655656039E-2</v>
      </c>
      <c r="G1652" s="90">
        <v>1.8965459149657301E-2</v>
      </c>
      <c r="H1652" s="90">
        <v>2.111229222389948E-2</v>
      </c>
      <c r="I1652" s="90">
        <v>2.281708629725953E-2</v>
      </c>
      <c r="J1652" s="90">
        <v>2.4159465165464345E-2</v>
      </c>
    </row>
    <row r="1653" spans="3:10" x14ac:dyDescent="0.25">
      <c r="C1653" s="82">
        <v>0.13899991381400348</v>
      </c>
      <c r="D1653" s="89">
        <v>0.1194339799089822</v>
      </c>
      <c r="E1653" s="89">
        <v>0.10292689141492713</v>
      </c>
      <c r="F1653" s="89">
        <v>9.0470706140467358E-2</v>
      </c>
      <c r="G1653" s="90">
        <v>8.1626511960555828E-2</v>
      </c>
      <c r="H1653" s="90">
        <v>7.5184673156674653E-2</v>
      </c>
      <c r="I1653" s="90">
        <v>7.0694595358954032E-2</v>
      </c>
      <c r="J1653" s="90">
        <v>6.734198394965768E-2</v>
      </c>
    </row>
    <row r="1654" spans="3:10" x14ac:dyDescent="0.25">
      <c r="C1654" s="82">
        <v>3.2874524507092315E-2</v>
      </c>
      <c r="D1654" s="89">
        <v>3.8723740257869337E-2</v>
      </c>
      <c r="E1654" s="89">
        <v>4.185810355620162E-2</v>
      </c>
      <c r="F1654" s="89">
        <v>4.3119694024171984E-2</v>
      </c>
      <c r="G1654" s="90">
        <v>4.3328417993839685E-2</v>
      </c>
      <c r="H1654" s="90">
        <v>4.2806458235103879E-2</v>
      </c>
      <c r="I1654" s="90">
        <v>4.2018346774064727E-2</v>
      </c>
      <c r="J1654" s="90">
        <v>4.1010424629187053E-2</v>
      </c>
    </row>
    <row r="1655" spans="3:10" x14ac:dyDescent="0.25">
      <c r="C1655" s="82">
        <v>3.7352339221523585E-3</v>
      </c>
      <c r="D1655" s="89">
        <v>5.8048339917599846E-3</v>
      </c>
      <c r="E1655" s="89">
        <v>7.8945185846010599E-3</v>
      </c>
      <c r="F1655" s="89">
        <v>9.8350468513651694E-3</v>
      </c>
      <c r="G1655" s="90">
        <v>1.1572162192105061E-2</v>
      </c>
      <c r="H1655" s="90">
        <v>1.3051402742182925E-2</v>
      </c>
      <c r="I1655" s="90">
        <v>1.4347246366866667E-2</v>
      </c>
      <c r="J1655" s="90">
        <v>1.5467276192313946E-2</v>
      </c>
    </row>
    <row r="1656" spans="3:10" x14ac:dyDescent="0.25">
      <c r="C1656" s="82">
        <v>9.1277423974902336E-2</v>
      </c>
      <c r="D1656" s="89">
        <v>8.0639882182927489E-2</v>
      </c>
      <c r="E1656" s="89">
        <v>7.196492127636854E-2</v>
      </c>
      <c r="F1656" s="89">
        <v>6.5523167981195576E-2</v>
      </c>
      <c r="G1656" s="90">
        <v>6.1005160827210088E-2</v>
      </c>
      <c r="H1656" s="90">
        <v>5.7639814099161815E-2</v>
      </c>
      <c r="I1656" s="90">
        <v>5.5217360265078216E-2</v>
      </c>
      <c r="J1656" s="90">
        <v>5.322688143273957E-2</v>
      </c>
    </row>
    <row r="1657" spans="3:10" x14ac:dyDescent="0.25">
      <c r="C1657" s="82">
        <v>7.3687532060846212E-3</v>
      </c>
      <c r="D1657" s="89">
        <v>1.1072386013760071E-2</v>
      </c>
      <c r="E1657" s="89">
        <v>1.4598168475951499E-2</v>
      </c>
      <c r="F1657" s="89">
        <v>1.7719168107924982E-2</v>
      </c>
      <c r="G1657" s="90">
        <v>2.0431014818829238E-2</v>
      </c>
      <c r="H1657" s="90">
        <v>2.2703553756558553E-2</v>
      </c>
      <c r="I1657" s="90">
        <v>2.4697300840589208E-2</v>
      </c>
      <c r="J1657" s="90">
        <v>2.6424335846804654E-2</v>
      </c>
    </row>
    <row r="1658" spans="3:10" x14ac:dyDescent="0.25">
      <c r="C1658" s="82">
        <v>5.7308865026792173E-2</v>
      </c>
      <c r="D1658" s="89">
        <v>5.8497879687117837E-2</v>
      </c>
      <c r="E1658" s="89">
        <v>5.8021174199343807E-2</v>
      </c>
      <c r="F1658" s="89">
        <v>5.7190334885627109E-2</v>
      </c>
      <c r="G1658" s="90">
        <v>5.6750861757529879E-2</v>
      </c>
      <c r="H1658" s="90">
        <v>5.6760388336976955E-2</v>
      </c>
      <c r="I1658" s="90">
        <v>5.7554876329139165E-2</v>
      </c>
      <c r="J1658" s="90">
        <v>5.8988701320754823E-2</v>
      </c>
    </row>
    <row r="1659" spans="3:10" x14ac:dyDescent="0.25">
      <c r="C1659" s="82">
        <v>9.3572974712432036E-4</v>
      </c>
      <c r="D1659" s="89">
        <v>1.9040682791398604E-3</v>
      </c>
      <c r="E1659" s="89">
        <v>3.0747942911406039E-3</v>
      </c>
      <c r="F1659" s="89">
        <v>4.262966293913613E-3</v>
      </c>
      <c r="G1659" s="90">
        <v>5.3526064167054273E-3</v>
      </c>
      <c r="H1659" s="90">
        <v>6.2734456596732239E-3</v>
      </c>
      <c r="I1659" s="90">
        <v>7.051461947328341E-3</v>
      </c>
      <c r="J1659" s="90">
        <v>7.7014530533832731E-3</v>
      </c>
    </row>
    <row r="1660" spans="3:10" x14ac:dyDescent="0.25">
      <c r="C1660" s="82">
        <v>5.4758640141730911E-3</v>
      </c>
      <c r="D1660" s="89">
        <v>9.7275561667304611E-3</v>
      </c>
      <c r="E1660" s="89">
        <v>1.43410917926839E-2</v>
      </c>
      <c r="F1660" s="89">
        <v>1.8608982514976367E-2</v>
      </c>
      <c r="G1660" s="90">
        <v>2.2127596338639529E-2</v>
      </c>
      <c r="H1660" s="90">
        <v>2.4642744457200775E-2</v>
      </c>
      <c r="I1660" s="90">
        <v>2.62645305269429E-2</v>
      </c>
      <c r="J1660" s="90">
        <v>2.7045101630470109E-2</v>
      </c>
    </row>
    <row r="1661" spans="3:10" x14ac:dyDescent="0.25">
      <c r="C1661" s="82">
        <v>4.8359716620642573E-3</v>
      </c>
      <c r="D1661" s="89">
        <v>8.5734389405699822E-3</v>
      </c>
      <c r="E1661" s="89">
        <v>1.2290107193151358E-2</v>
      </c>
      <c r="F1661" s="89">
        <v>1.535811439143377E-2</v>
      </c>
      <c r="G1661" s="90">
        <v>1.7575758433542553E-2</v>
      </c>
      <c r="H1661" s="90">
        <v>1.8897899786539746E-2</v>
      </c>
      <c r="I1661" s="90">
        <v>1.9522138318928597E-2</v>
      </c>
      <c r="J1661" s="90">
        <v>1.9544727749802426E-2</v>
      </c>
    </row>
    <row r="1662" spans="3:10" x14ac:dyDescent="0.25">
      <c r="C1662" s="82">
        <v>9.5551179542314804E-3</v>
      </c>
      <c r="D1662" s="89">
        <v>1.5274132699511576E-2</v>
      </c>
      <c r="E1662" s="89">
        <v>2.1050060060491534E-2</v>
      </c>
      <c r="F1662" s="89">
        <v>2.6299514400367839E-2</v>
      </c>
      <c r="G1662" s="90">
        <v>3.078628665440095E-2</v>
      </c>
      <c r="H1662" s="90">
        <v>3.429308293940684E-2</v>
      </c>
      <c r="I1662" s="90">
        <v>3.6943401288862601E-2</v>
      </c>
      <c r="J1662" s="90">
        <v>3.8678281801308036E-2</v>
      </c>
    </row>
    <row r="1663" spans="3:10" x14ac:dyDescent="0.25">
      <c r="C1663" s="82">
        <v>1.6387408007540866E-3</v>
      </c>
      <c r="D1663" s="89">
        <v>3.1050980339350819E-3</v>
      </c>
      <c r="E1663" s="89">
        <v>4.8083310253599727E-3</v>
      </c>
      <c r="F1663" s="89">
        <v>6.5458218178076708E-3</v>
      </c>
      <c r="G1663" s="90">
        <v>8.227108858422089E-3</v>
      </c>
      <c r="H1663" s="90">
        <v>9.8033137562039893E-3</v>
      </c>
      <c r="I1663" s="90">
        <v>1.1341389731350737E-2</v>
      </c>
      <c r="J1663" s="90">
        <v>1.2865868958483557E-2</v>
      </c>
    </row>
    <row r="1664" spans="3:10" x14ac:dyDescent="0.25">
      <c r="C1664" s="82">
        <v>8.0042575052686488E-3</v>
      </c>
      <c r="D1664" s="89">
        <v>1.1030499951091659E-2</v>
      </c>
      <c r="E1664" s="89">
        <v>1.35515811436503E-2</v>
      </c>
      <c r="F1664" s="89">
        <v>1.553799643634505E-2</v>
      </c>
      <c r="G1664" s="90">
        <v>1.710364954002893E-2</v>
      </c>
      <c r="H1664" s="90">
        <v>1.8276301155999181E-2</v>
      </c>
      <c r="I1664" s="90">
        <v>1.9197989990948721E-2</v>
      </c>
      <c r="J1664" s="90">
        <v>1.9867751051365252E-2</v>
      </c>
    </row>
    <row r="1665" spans="3:10" x14ac:dyDescent="0.25">
      <c r="C1665" s="82">
        <v>5.225118723461754E-3</v>
      </c>
      <c r="D1665" s="89">
        <v>8.4942978393086517E-3</v>
      </c>
      <c r="E1665" s="89">
        <v>1.1711044932460524E-2</v>
      </c>
      <c r="F1665" s="89">
        <v>1.4507014869457713E-2</v>
      </c>
      <c r="G1665" s="90">
        <v>1.676614283789022E-2</v>
      </c>
      <c r="H1665" s="90">
        <v>1.8411092959542096E-2</v>
      </c>
      <c r="I1665" s="90">
        <v>1.9553334996533934E-2</v>
      </c>
      <c r="J1665" s="90">
        <v>2.0199847379720949E-2</v>
      </c>
    </row>
    <row r="1666" spans="3:10" x14ac:dyDescent="0.25">
      <c r="C1666" s="82">
        <v>5.1771681659781707E-3</v>
      </c>
      <c r="D1666" s="89">
        <v>8.0200174740101809E-3</v>
      </c>
      <c r="E1666" s="89">
        <v>1.0720585004938839E-2</v>
      </c>
      <c r="F1666" s="89">
        <v>1.3029561473257982E-2</v>
      </c>
      <c r="G1666" s="90">
        <v>1.490930779177684E-2</v>
      </c>
      <c r="H1666" s="90">
        <v>1.6343226057789456E-2</v>
      </c>
      <c r="I1666" s="90">
        <v>1.7475810352599857E-2</v>
      </c>
      <c r="J1666" s="90">
        <v>1.8353670150692936E-2</v>
      </c>
    </row>
    <row r="1667" spans="3:10" x14ac:dyDescent="0.25">
      <c r="C1667" s="82">
        <v>8.2523056615931741E-3</v>
      </c>
      <c r="D1667" s="89">
        <v>1.2743922822257678E-2</v>
      </c>
      <c r="E1667" s="89">
        <v>1.6881677114109175E-2</v>
      </c>
      <c r="F1667" s="89">
        <v>2.028992335112325E-2</v>
      </c>
      <c r="G1667" s="90">
        <v>2.2958441402182232E-2</v>
      </c>
      <c r="H1667" s="90">
        <v>2.4900100058755783E-2</v>
      </c>
      <c r="I1667" s="90">
        <v>2.634543239134941E-2</v>
      </c>
      <c r="J1667" s="90">
        <v>2.7343970165184337E-2</v>
      </c>
    </row>
    <row r="1668" spans="3:10" x14ac:dyDescent="0.25">
      <c r="C1668" s="82">
        <v>6.2883825179062868E-3</v>
      </c>
      <c r="D1668" s="89">
        <v>8.5585176130305706E-3</v>
      </c>
      <c r="E1668" s="89">
        <v>1.0644376916063909E-2</v>
      </c>
      <c r="F1668" s="89">
        <v>1.2503635166350596E-2</v>
      </c>
      <c r="G1668" s="90">
        <v>1.4165931044992841E-2</v>
      </c>
      <c r="H1668" s="90">
        <v>1.5595528337585455E-2</v>
      </c>
      <c r="I1668" s="90">
        <v>1.687117532312922E-2</v>
      </c>
      <c r="J1668" s="90">
        <v>1.7966125950905715E-2</v>
      </c>
    </row>
    <row r="1669" spans="3:10" x14ac:dyDescent="0.25">
      <c r="C1669" s="82">
        <v>1.5445756947193608E-2</v>
      </c>
      <c r="D1669" s="89">
        <v>2.198291557871725E-2</v>
      </c>
      <c r="E1669" s="89">
        <v>2.7256525714262396E-2</v>
      </c>
      <c r="F1669" s="89">
        <v>3.1129301403932545E-2</v>
      </c>
      <c r="G1669" s="90">
        <v>3.3935168707067968E-2</v>
      </c>
      <c r="H1669" s="90">
        <v>3.5878822798720282E-2</v>
      </c>
      <c r="I1669" s="90">
        <v>3.7355105799776724E-2</v>
      </c>
      <c r="J1669" s="90">
        <v>3.8415411136317766E-2</v>
      </c>
    </row>
    <row r="1670" spans="3:10" x14ac:dyDescent="0.25">
      <c r="C1670" s="82">
        <v>1.2353388070812715E-2</v>
      </c>
      <c r="D1670" s="89">
        <v>1.3944473354564151E-2</v>
      </c>
      <c r="E1670" s="89">
        <v>1.5059759628908318E-2</v>
      </c>
      <c r="F1670" s="89">
        <v>1.5915633240384419E-2</v>
      </c>
      <c r="G1670" s="90">
        <v>1.6670552446434297E-2</v>
      </c>
      <c r="H1670" s="90">
        <v>1.7326654389465061E-2</v>
      </c>
      <c r="I1670" s="90">
        <v>1.798761323519376E-2</v>
      </c>
      <c r="J1670" s="90">
        <v>1.8627414658175159E-2</v>
      </c>
    </row>
    <row r="1671" spans="3:10" x14ac:dyDescent="0.25">
      <c r="C1671" s="82">
        <v>1.5802117416203337E-2</v>
      </c>
      <c r="D1671" s="89">
        <v>1.8685512216918436E-2</v>
      </c>
      <c r="E1671" s="89">
        <v>2.0564249127362846E-2</v>
      </c>
      <c r="F1671" s="89">
        <v>2.1757167659815863E-2</v>
      </c>
      <c r="G1671" s="90">
        <v>2.2561872575409897E-2</v>
      </c>
      <c r="H1671" s="90">
        <v>2.3050799186546515E-2</v>
      </c>
      <c r="I1671" s="90">
        <v>2.3403726897382324E-2</v>
      </c>
      <c r="J1671" s="90">
        <v>2.360142150073638E-2</v>
      </c>
    </row>
    <row r="1672" spans="3:10" x14ac:dyDescent="0.25">
      <c r="C1672" s="82">
        <v>2.2221546432570822E-3</v>
      </c>
      <c r="D1672" s="89">
        <v>3.9607900742291485E-3</v>
      </c>
      <c r="E1672" s="89">
        <v>5.8507866246052332E-3</v>
      </c>
      <c r="F1672" s="89">
        <v>7.6462282206895523E-3</v>
      </c>
      <c r="G1672" s="90">
        <v>9.2414048123824616E-3</v>
      </c>
      <c r="H1672" s="90">
        <v>1.0579697149689364E-2</v>
      </c>
      <c r="I1672" s="90">
        <v>1.1731668150435633E-2</v>
      </c>
      <c r="J1672" s="90">
        <v>1.2717580715426306E-2</v>
      </c>
    </row>
    <row r="1673" spans="3:10" x14ac:dyDescent="0.25">
      <c r="C1673" s="82">
        <v>1.2124076456048287E-2</v>
      </c>
      <c r="D1673" s="89">
        <v>1.5289504912276318E-2</v>
      </c>
      <c r="E1673" s="89">
        <v>1.7907555070151057E-2</v>
      </c>
      <c r="F1673" s="89">
        <v>2.00542836698481E-2</v>
      </c>
      <c r="G1673" s="90">
        <v>2.1874977043569346E-2</v>
      </c>
      <c r="H1673" s="90">
        <v>2.3380788225769746E-2</v>
      </c>
      <c r="I1673" s="90">
        <v>2.4739295836178093E-2</v>
      </c>
      <c r="J1673" s="90">
        <v>2.5945151710903707E-2</v>
      </c>
    </row>
    <row r="1674" spans="3:10" x14ac:dyDescent="0.25">
      <c r="C1674" s="82">
        <v>2.4856373018996576E-2</v>
      </c>
      <c r="D1674" s="89">
        <v>2.5418263825644351E-2</v>
      </c>
      <c r="E1674" s="89">
        <v>2.5354834536949623E-2</v>
      </c>
      <c r="F1674" s="89">
        <v>2.5063236715950812E-2</v>
      </c>
      <c r="G1674" s="90">
        <v>2.4766444552724656E-2</v>
      </c>
      <c r="H1674" s="90">
        <v>2.4442658613693831E-2</v>
      </c>
      <c r="I1674" s="90">
        <v>2.4231468329690781E-2</v>
      </c>
      <c r="J1674" s="90">
        <v>2.4097110547902246E-2</v>
      </c>
    </row>
    <row r="1675" spans="3:10" x14ac:dyDescent="0.25">
      <c r="C1675" s="82">
        <v>4.4699192882980202E-3</v>
      </c>
      <c r="D1675" s="89">
        <v>8.3563528660565572E-3</v>
      </c>
      <c r="E1675" s="89">
        <v>1.2608048032198805E-2</v>
      </c>
      <c r="F1675" s="89">
        <v>1.6600026549421196E-2</v>
      </c>
      <c r="G1675" s="90">
        <v>2.009670637703017E-2</v>
      </c>
      <c r="H1675" s="90">
        <v>2.3012912403744226E-2</v>
      </c>
      <c r="I1675" s="90">
        <v>2.5535037088872892E-2</v>
      </c>
      <c r="J1675" s="90">
        <v>2.7713086306449992E-2</v>
      </c>
    </row>
    <row r="1676" spans="3:10" x14ac:dyDescent="0.25">
      <c r="C1676" s="82">
        <v>3.6593904440161895E-3</v>
      </c>
      <c r="D1676" s="89">
        <v>6.3841370193806835E-3</v>
      </c>
      <c r="E1676" s="89">
        <v>9.2577492296550337E-3</v>
      </c>
      <c r="F1676" s="89">
        <v>1.1916842027040716E-2</v>
      </c>
      <c r="G1676" s="90">
        <v>1.4233344070249239E-2</v>
      </c>
      <c r="H1676" s="90">
        <v>1.615054671980027E-2</v>
      </c>
      <c r="I1676" s="90">
        <v>1.7795903878417233E-2</v>
      </c>
      <c r="J1676" s="90">
        <v>1.9210426321497293E-2</v>
      </c>
    </row>
    <row r="1677" spans="3:10" x14ac:dyDescent="0.25">
      <c r="C1677" s="82">
        <v>0.10799123819331236</v>
      </c>
      <c r="D1677" s="89">
        <v>9.7186531506410379E-2</v>
      </c>
      <c r="E1677" s="89">
        <v>8.7158909636959284E-2</v>
      </c>
      <c r="F1677" s="89">
        <v>7.9077629879509698E-2</v>
      </c>
      <c r="G1677" s="90">
        <v>7.3037799850593277E-2</v>
      </c>
      <c r="H1677" s="90">
        <v>6.8359743192294098E-2</v>
      </c>
      <c r="I1677" s="90">
        <v>6.4921810347453979E-2</v>
      </c>
      <c r="J1677" s="90">
        <v>6.2184290099710757E-2</v>
      </c>
    </row>
    <row r="1678" spans="3:10" x14ac:dyDescent="0.25">
      <c r="C1678" s="82">
        <v>0.11314473174850286</v>
      </c>
      <c r="D1678" s="89">
        <v>0.10945235693208794</v>
      </c>
      <c r="E1678" s="89">
        <v>0.10241660348163764</v>
      </c>
      <c r="F1678" s="89">
        <v>9.5375987572773532E-2</v>
      </c>
      <c r="G1678" s="90">
        <v>8.9698657035405735E-2</v>
      </c>
      <c r="H1678" s="90">
        <v>8.5187247657322954E-2</v>
      </c>
      <c r="I1678" s="90">
        <v>8.1961015423358693E-2</v>
      </c>
      <c r="J1678" s="90">
        <v>7.9431294480957856E-2</v>
      </c>
    </row>
    <row r="1679" spans="3:10" x14ac:dyDescent="0.25">
      <c r="C1679" s="82">
        <v>1.879720793534119E-2</v>
      </c>
      <c r="D1679" s="89">
        <v>2.1469881594579156E-2</v>
      </c>
      <c r="E1679" s="89">
        <v>2.3130433597964805E-2</v>
      </c>
      <c r="F1679" s="89">
        <v>2.4127424166087815E-2</v>
      </c>
      <c r="G1679" s="90">
        <v>2.4763268168835416E-2</v>
      </c>
      <c r="H1679" s="90">
        <v>2.5108388684108137E-2</v>
      </c>
      <c r="I1679" s="90">
        <v>2.5370318865194606E-2</v>
      </c>
      <c r="J1679" s="90">
        <v>2.5550739190485373E-2</v>
      </c>
    </row>
    <row r="1680" spans="3:10" x14ac:dyDescent="0.25">
      <c r="C1680" s="82">
        <v>5.2417831858609116E-3</v>
      </c>
      <c r="D1680" s="89">
        <v>8.5835711451985302E-3</v>
      </c>
      <c r="E1680" s="89">
        <v>1.2002437612446525E-2</v>
      </c>
      <c r="F1680" s="89">
        <v>1.5179519537044293E-2</v>
      </c>
      <c r="G1680" s="90">
        <v>1.8039170660254573E-2</v>
      </c>
      <c r="H1680" s="90">
        <v>2.0532180629151221E-2</v>
      </c>
      <c r="I1680" s="90">
        <v>2.2802573492817904E-2</v>
      </c>
      <c r="J1680" s="90">
        <v>2.4864737740122381E-2</v>
      </c>
    </row>
    <row r="1681" spans="3:10" x14ac:dyDescent="0.25">
      <c r="C1681" s="82">
        <v>4.4008084623947908E-3</v>
      </c>
      <c r="D1681" s="89">
        <v>7.6520376533369345E-3</v>
      </c>
      <c r="E1681" s="89">
        <v>1.105396392981454E-2</v>
      </c>
      <c r="F1681" s="89">
        <v>1.4185946474700046E-2</v>
      </c>
      <c r="G1681" s="90">
        <v>1.6914105574573943E-2</v>
      </c>
      <c r="H1681" s="90">
        <v>1.9184607535311104E-2</v>
      </c>
      <c r="I1681" s="90">
        <v>2.1155732321572255E-2</v>
      </c>
      <c r="J1681" s="90">
        <v>2.2879438244413023E-2</v>
      </c>
    </row>
    <row r="1682" spans="3:10" x14ac:dyDescent="0.25">
      <c r="C1682" s="82">
        <v>9.2527421116510907E-3</v>
      </c>
      <c r="D1682" s="89">
        <v>1.4770155678578591E-2</v>
      </c>
      <c r="E1682" s="89">
        <v>1.978041348689254E-2</v>
      </c>
      <c r="F1682" s="89">
        <v>2.3694085049387328E-2</v>
      </c>
      <c r="G1682" s="90">
        <v>2.6479571508620001E-2</v>
      </c>
      <c r="H1682" s="90">
        <v>2.8202456650109765E-2</v>
      </c>
      <c r="I1682" s="90">
        <v>2.919760317955071E-2</v>
      </c>
      <c r="J1682" s="90">
        <v>2.9592781828064036E-2</v>
      </c>
    </row>
    <row r="1683" spans="3:10" x14ac:dyDescent="0.25">
      <c r="C1683" s="82">
        <v>1.3682122436501637E-2</v>
      </c>
      <c r="D1683" s="89">
        <v>1.8229721169889881E-2</v>
      </c>
      <c r="E1683" s="89">
        <v>2.2117198236325835E-2</v>
      </c>
      <c r="F1683" s="89">
        <v>2.5385725314970301E-2</v>
      </c>
      <c r="G1683" s="90">
        <v>2.8233630340749043E-2</v>
      </c>
      <c r="H1683" s="90">
        <v>3.0694032358881563E-2</v>
      </c>
      <c r="I1683" s="90">
        <v>3.2981680796570011E-2</v>
      </c>
      <c r="J1683" s="90">
        <v>3.5058297665503529E-2</v>
      </c>
    </row>
    <row r="1684" spans="3:10" x14ac:dyDescent="0.25">
      <c r="C1684" s="82">
        <v>3.714971096235483E-2</v>
      </c>
      <c r="D1684" s="89">
        <v>4.1994139546109137E-2</v>
      </c>
      <c r="E1684" s="89">
        <v>4.4251370640147565E-2</v>
      </c>
      <c r="F1684" s="89">
        <v>4.4959377119682328E-2</v>
      </c>
      <c r="G1684" s="90">
        <v>4.4912053412487489E-2</v>
      </c>
      <c r="H1684" s="90">
        <v>4.4320326912111713E-2</v>
      </c>
      <c r="I1684" s="90">
        <v>4.354515999689515E-2</v>
      </c>
      <c r="J1684" s="90">
        <v>4.2536512317633217E-2</v>
      </c>
    </row>
    <row r="1685" spans="3:10" x14ac:dyDescent="0.25">
      <c r="C1685" s="82">
        <v>1.2027124844778423E-3</v>
      </c>
      <c r="D1685" s="89">
        <v>2.5904737444384551E-3</v>
      </c>
      <c r="E1685" s="89">
        <v>4.410495685430618E-3</v>
      </c>
      <c r="F1685" s="89">
        <v>6.4136504337743289E-3</v>
      </c>
      <c r="G1685" s="90">
        <v>8.4042768739451025E-3</v>
      </c>
      <c r="H1685" s="90">
        <v>1.0235696558806087E-2</v>
      </c>
      <c r="I1685" s="90">
        <v>1.1911117401503567E-2</v>
      </c>
      <c r="J1685" s="90">
        <v>1.3417814238365851E-2</v>
      </c>
    </row>
    <row r="1686" spans="3:10" x14ac:dyDescent="0.25">
      <c r="C1686" s="82">
        <v>1.9858668414752551E-2</v>
      </c>
      <c r="D1686" s="89">
        <v>2.0618635153171843E-2</v>
      </c>
      <c r="E1686" s="89">
        <v>2.1071865323604697E-2</v>
      </c>
      <c r="F1686" s="89">
        <v>2.1413240697075748E-2</v>
      </c>
      <c r="G1686" s="90">
        <v>2.1754227503716576E-2</v>
      </c>
      <c r="H1686" s="90">
        <v>2.20342910084949E-2</v>
      </c>
      <c r="I1686" s="90">
        <v>2.2356686580211893E-2</v>
      </c>
      <c r="J1686" s="90">
        <v>2.2678384637993026E-2</v>
      </c>
    </row>
    <row r="1687" spans="3:10" x14ac:dyDescent="0.25">
      <c r="C1687" s="82">
        <v>2.697807473729458E-3</v>
      </c>
      <c r="D1687" s="89">
        <v>4.3476260008779915E-3</v>
      </c>
      <c r="E1687" s="89">
        <v>6.1631956247814104E-3</v>
      </c>
      <c r="F1687" s="89">
        <v>8.0298326567487133E-3</v>
      </c>
      <c r="G1687" s="90">
        <v>9.907907312955681E-3</v>
      </c>
      <c r="H1687" s="90">
        <v>1.1751653131734817E-2</v>
      </c>
      <c r="I1687" s="90">
        <v>1.3627198297334683E-2</v>
      </c>
      <c r="J1687" s="90">
        <v>1.5541029236467257E-2</v>
      </c>
    </row>
    <row r="1688" spans="3:10" x14ac:dyDescent="0.25">
      <c r="C1688" s="82">
        <v>1.4740016657122728E-3</v>
      </c>
      <c r="D1688" s="89">
        <v>2.8115535196127392E-3</v>
      </c>
      <c r="E1688" s="89">
        <v>4.3279150937199388E-3</v>
      </c>
      <c r="F1688" s="89">
        <v>5.7734894816588332E-3</v>
      </c>
      <c r="G1688" s="90">
        <v>7.0041627635991132E-3</v>
      </c>
      <c r="H1688" s="90">
        <v>7.9363212669416559E-3</v>
      </c>
      <c r="I1688" s="90">
        <v>8.6092741975725522E-3</v>
      </c>
      <c r="J1688" s="90">
        <v>9.0467093128575819E-3</v>
      </c>
    </row>
    <row r="1689" spans="3:10" x14ac:dyDescent="0.25">
      <c r="C1689" s="82">
        <v>9.5331346351116061E-3</v>
      </c>
      <c r="D1689" s="89">
        <v>1.334908652254704E-2</v>
      </c>
      <c r="E1689" s="89">
        <v>1.6537800207865373E-2</v>
      </c>
      <c r="F1689" s="89">
        <v>1.9033411378595787E-2</v>
      </c>
      <c r="G1689" s="90">
        <v>2.1000772629785881E-2</v>
      </c>
      <c r="H1689" s="90">
        <v>2.2523836395285296E-2</v>
      </c>
      <c r="I1689" s="90">
        <v>2.3824663560728824E-2</v>
      </c>
      <c r="J1689" s="90">
        <v>2.4930154046437367E-2</v>
      </c>
    </row>
    <row r="1690" spans="3:10" x14ac:dyDescent="0.25">
      <c r="C1690" s="82">
        <v>1.8458337543854045E-3</v>
      </c>
      <c r="D1690" s="89">
        <v>3.6154945592646575E-3</v>
      </c>
      <c r="E1690" s="89">
        <v>5.7129997858325864E-3</v>
      </c>
      <c r="F1690" s="89">
        <v>7.7894615242946807E-3</v>
      </c>
      <c r="G1690" s="90">
        <v>9.5980243109937344E-3</v>
      </c>
      <c r="H1690" s="90">
        <v>1.0969342916012243E-2</v>
      </c>
      <c r="I1690" s="90">
        <v>1.191882814880907E-2</v>
      </c>
      <c r="J1690" s="90">
        <v>1.2460558854469641E-2</v>
      </c>
    </row>
    <row r="1691" spans="3:10" x14ac:dyDescent="0.25">
      <c r="C1691" s="82">
        <v>2.489308886149233E-3</v>
      </c>
      <c r="D1691" s="89">
        <v>4.3924767047829275E-3</v>
      </c>
      <c r="E1691" s="89">
        <v>6.4542879741444027E-3</v>
      </c>
      <c r="F1691" s="89">
        <v>8.3820810970238659E-3</v>
      </c>
      <c r="G1691" s="90">
        <v>1.0020867732728707E-2</v>
      </c>
      <c r="H1691" s="90">
        <v>1.1274893746004253E-2</v>
      </c>
      <c r="I1691" s="90">
        <v>1.2204512625841607E-2</v>
      </c>
      <c r="J1691" s="90">
        <v>1.2837134397682481E-2</v>
      </c>
    </row>
    <row r="1692" spans="3:10" x14ac:dyDescent="0.25">
      <c r="C1692" s="82">
        <v>3.6827462960297287E-3</v>
      </c>
      <c r="D1692" s="89">
        <v>5.8221352916690457E-3</v>
      </c>
      <c r="E1692" s="89">
        <v>7.8798326193860926E-3</v>
      </c>
      <c r="F1692" s="89">
        <v>9.6468201107260693E-3</v>
      </c>
      <c r="G1692" s="90">
        <v>1.1081496819477005E-2</v>
      </c>
      <c r="H1692" s="90">
        <v>1.2166847046654442E-2</v>
      </c>
      <c r="I1692" s="90">
        <v>1.3010866318985669E-2</v>
      </c>
      <c r="J1692" s="90">
        <v>1.3651654411518775E-2</v>
      </c>
    </row>
    <row r="1693" spans="3:10" x14ac:dyDescent="0.25">
      <c r="C1693" s="82">
        <v>3.9055244528307893E-2</v>
      </c>
      <c r="D1693" s="89">
        <v>4.2708375477049781E-2</v>
      </c>
      <c r="E1693" s="89">
        <v>4.4475866866060816E-2</v>
      </c>
      <c r="F1693" s="89">
        <v>4.5160773115066527E-2</v>
      </c>
      <c r="G1693" s="90">
        <v>4.5287970539199182E-2</v>
      </c>
      <c r="H1693" s="90">
        <v>4.4867185813787833E-2</v>
      </c>
      <c r="I1693" s="90">
        <v>4.4134976355848447E-2</v>
      </c>
      <c r="J1693" s="90">
        <v>4.2970221146345161E-2</v>
      </c>
    </row>
    <row r="1694" spans="3:10" x14ac:dyDescent="0.25">
      <c r="C1694" s="82">
        <v>2.1750462608244495E-2</v>
      </c>
      <c r="D1694" s="89">
        <v>2.3580217466953799E-2</v>
      </c>
      <c r="E1694" s="89">
        <v>2.4741382785094485E-2</v>
      </c>
      <c r="F1694" s="89">
        <v>2.5601517590404247E-2</v>
      </c>
      <c r="G1694" s="90">
        <v>2.6401677511262427E-2</v>
      </c>
      <c r="H1694" s="90">
        <v>2.7129554577833344E-2</v>
      </c>
      <c r="I1694" s="90">
        <v>2.7934666311323301E-2</v>
      </c>
      <c r="J1694" s="90">
        <v>2.8761934022801781E-2</v>
      </c>
    </row>
    <row r="1695" spans="3:10" x14ac:dyDescent="0.25">
      <c r="C1695" s="82">
        <v>7.9950770283298781E-3</v>
      </c>
      <c r="D1695" s="89">
        <v>1.2810863270795461E-2</v>
      </c>
      <c r="E1695" s="89">
        <v>1.7118392565554183E-2</v>
      </c>
      <c r="F1695" s="89">
        <v>2.0421461083341818E-2</v>
      </c>
      <c r="G1695" s="90">
        <v>2.2726541138607486E-2</v>
      </c>
      <c r="H1695" s="90">
        <v>2.4108711260514441E-2</v>
      </c>
      <c r="I1695" s="90">
        <v>2.485374737968012E-2</v>
      </c>
      <c r="J1695" s="90">
        <v>2.5059435841816011E-2</v>
      </c>
    </row>
    <row r="1696" spans="3:10" x14ac:dyDescent="0.25">
      <c r="C1696" s="82">
        <v>9.5100112025140824E-3</v>
      </c>
      <c r="D1696" s="89">
        <v>1.2989201918001462E-2</v>
      </c>
      <c r="E1696" s="89">
        <v>1.5804718956234615E-2</v>
      </c>
      <c r="F1696" s="89">
        <v>1.7905657701949639E-2</v>
      </c>
      <c r="G1696" s="90">
        <v>1.9432379925673985E-2</v>
      </c>
      <c r="H1696" s="90">
        <v>2.0449087289654302E-2</v>
      </c>
      <c r="I1696" s="90">
        <v>2.1160484093633854E-2</v>
      </c>
      <c r="J1696" s="90">
        <v>2.161185998020337E-2</v>
      </c>
    </row>
    <row r="1697" spans="3:10" x14ac:dyDescent="0.25">
      <c r="C1697" s="82">
        <v>1.057577444683277E-2</v>
      </c>
      <c r="D1697" s="89">
        <v>1.2770042608400249E-2</v>
      </c>
      <c r="E1697" s="89">
        <v>1.4455386794505119E-2</v>
      </c>
      <c r="F1697" s="89">
        <v>1.5696560584506643E-2</v>
      </c>
      <c r="G1697" s="90">
        <v>1.659215574104931E-2</v>
      </c>
      <c r="H1697" s="90">
        <v>1.7141011312784137E-2</v>
      </c>
      <c r="I1697" s="90">
        <v>1.7471481442106761E-2</v>
      </c>
      <c r="J1697" s="90">
        <v>1.7596376083327904E-2</v>
      </c>
    </row>
    <row r="1698" spans="3:10" x14ac:dyDescent="0.25">
      <c r="C1698" s="82">
        <v>2.9704243450889723E-3</v>
      </c>
      <c r="D1698" s="89">
        <v>4.8904646093804382E-3</v>
      </c>
      <c r="E1698" s="89">
        <v>6.8386708364185827E-3</v>
      </c>
      <c r="F1698" s="89">
        <v>8.5943753166500027E-3</v>
      </c>
      <c r="G1698" s="90">
        <v>1.0087816618413599E-2</v>
      </c>
      <c r="H1698" s="90">
        <v>1.1286807274617526E-2</v>
      </c>
      <c r="I1698" s="90">
        <v>1.2287115034990345E-2</v>
      </c>
      <c r="J1698" s="90">
        <v>1.3127286767377726E-2</v>
      </c>
    </row>
    <row r="1699" spans="3:10" x14ac:dyDescent="0.25">
      <c r="C1699" s="82">
        <v>2.9640904630330337E-3</v>
      </c>
      <c r="D1699" s="89">
        <v>5.2896140110835019E-3</v>
      </c>
      <c r="E1699" s="89">
        <v>7.9237506530068155E-3</v>
      </c>
      <c r="F1699" s="89">
        <v>1.0542133598924709E-2</v>
      </c>
      <c r="G1699" s="90">
        <v>1.2952702885823217E-2</v>
      </c>
      <c r="H1699" s="90">
        <v>1.5012062889157553E-2</v>
      </c>
      <c r="I1699" s="90">
        <v>1.6767416451727368E-2</v>
      </c>
      <c r="J1699" s="90">
        <v>1.8218398625949279E-2</v>
      </c>
    </row>
    <row r="1700" spans="3:10" x14ac:dyDescent="0.25">
      <c r="C1700" s="82">
        <v>2.159496339881951E-2</v>
      </c>
      <c r="D1700" s="89">
        <v>2.4890432749345878E-2</v>
      </c>
      <c r="E1700" s="89">
        <v>2.7325876500433399E-2</v>
      </c>
      <c r="F1700" s="89">
        <v>2.9178986836542867E-2</v>
      </c>
      <c r="G1700" s="90">
        <v>3.0680477609983138E-2</v>
      </c>
      <c r="H1700" s="90">
        <v>3.1804560693848301E-2</v>
      </c>
      <c r="I1700" s="90">
        <v>3.2720802623692341E-2</v>
      </c>
      <c r="J1700" s="90">
        <v>3.3357698057089602E-2</v>
      </c>
    </row>
    <row r="1701" spans="3:10" x14ac:dyDescent="0.25">
      <c r="C1701" s="82">
        <v>3.5367118431741573E-3</v>
      </c>
      <c r="D1701" s="89">
        <v>6.6471805829637926E-3</v>
      </c>
      <c r="E1701" s="89">
        <v>1.0115994351803454E-2</v>
      </c>
      <c r="F1701" s="89">
        <v>1.3438866536585293E-2</v>
      </c>
      <c r="G1701" s="90">
        <v>1.6388566170867144E-2</v>
      </c>
      <c r="H1701" s="90">
        <v>1.8849845103109445E-2</v>
      </c>
      <c r="I1701" s="90">
        <v>2.093943075872012E-2</v>
      </c>
      <c r="J1701" s="90">
        <v>2.2681179574555607E-2</v>
      </c>
    </row>
    <row r="1702" spans="3:10" x14ac:dyDescent="0.25">
      <c r="C1702" s="82">
        <v>2.0657666681618211E-2</v>
      </c>
      <c r="D1702" s="89">
        <v>2.1128388087760196E-2</v>
      </c>
      <c r="E1702" s="89">
        <v>2.1394649521791622E-2</v>
      </c>
      <c r="F1702" s="89">
        <v>2.1638496641446407E-2</v>
      </c>
      <c r="G1702" s="90">
        <v>2.1964839166646159E-2</v>
      </c>
      <c r="H1702" s="90">
        <v>2.231483005261704E-2</v>
      </c>
      <c r="I1702" s="90">
        <v>2.2801384292697822E-2</v>
      </c>
      <c r="J1702" s="90">
        <v>2.3391310753424134E-2</v>
      </c>
    </row>
    <row r="1703" spans="3:10" x14ac:dyDescent="0.25">
      <c r="C1703" s="82">
        <v>6.2184493100924984E-2</v>
      </c>
      <c r="D1703" s="89">
        <v>5.5353276472345919E-2</v>
      </c>
      <c r="E1703" s="89">
        <v>4.9491543596032452E-2</v>
      </c>
      <c r="F1703" s="89">
        <v>4.4942334019999385E-2</v>
      </c>
      <c r="G1703" s="90">
        <v>4.1570004017482294E-2</v>
      </c>
      <c r="H1703" s="90">
        <v>3.888489548088607E-2</v>
      </c>
      <c r="I1703" s="90">
        <v>3.6768644692738529E-2</v>
      </c>
      <c r="J1703" s="90">
        <v>3.4903098980532413E-2</v>
      </c>
    </row>
    <row r="1704" spans="3:10" x14ac:dyDescent="0.25">
      <c r="C1704" s="82">
        <v>6.7320128421087698E-3</v>
      </c>
      <c r="D1704" s="89">
        <v>1.0339333180432493E-2</v>
      </c>
      <c r="E1704" s="89">
        <v>1.3631278890678368E-2</v>
      </c>
      <c r="F1704" s="89">
        <v>1.641891125232019E-2</v>
      </c>
      <c r="G1704" s="90">
        <v>1.8800075425993119E-2</v>
      </c>
      <c r="H1704" s="90">
        <v>2.0848376114436726E-2</v>
      </c>
      <c r="I1704" s="90">
        <v>2.2781430273614962E-2</v>
      </c>
      <c r="J1704" s="90">
        <v>2.4648731979574321E-2</v>
      </c>
    </row>
    <row r="1705" spans="3:10" x14ac:dyDescent="0.25">
      <c r="C1705" s="82">
        <v>4.1915084913658175E-2</v>
      </c>
      <c r="D1705" s="89">
        <v>4.3554669510318299E-2</v>
      </c>
      <c r="E1705" s="89">
        <v>4.321300011634701E-2</v>
      </c>
      <c r="F1705" s="89">
        <v>4.2133126660631924E-2</v>
      </c>
      <c r="G1705" s="90">
        <v>4.1010225005384301E-2</v>
      </c>
      <c r="H1705" s="90">
        <v>3.9917160912921155E-2</v>
      </c>
      <c r="I1705" s="90">
        <v>3.9067969343674944E-2</v>
      </c>
      <c r="J1705" s="90">
        <v>3.8327484861453272E-2</v>
      </c>
    </row>
    <row r="1706" spans="3:10" x14ac:dyDescent="0.25">
      <c r="C1706" s="82">
        <v>1.3010661767925036E-2</v>
      </c>
      <c r="D1706" s="89">
        <v>1.6843915513651435E-2</v>
      </c>
      <c r="E1706" s="89">
        <v>1.9820151673013302E-2</v>
      </c>
      <c r="F1706" s="89">
        <v>2.2027741820772443E-2</v>
      </c>
      <c r="G1706" s="90">
        <v>2.3673411912064072E-2</v>
      </c>
      <c r="H1706" s="90">
        <v>2.4802252892608873E-2</v>
      </c>
      <c r="I1706" s="90">
        <v>2.5600604913723107E-2</v>
      </c>
      <c r="J1706" s="90">
        <v>2.6052322435810144E-2</v>
      </c>
    </row>
    <row r="1707" spans="3:10" x14ac:dyDescent="0.25">
      <c r="C1707" s="82">
        <v>7.8582635115385484E-3</v>
      </c>
      <c r="D1707" s="89">
        <v>1.2480016730377321E-2</v>
      </c>
      <c r="E1707" s="89">
        <v>1.6513823666885925E-2</v>
      </c>
      <c r="F1707" s="89">
        <v>1.9522592311062379E-2</v>
      </c>
      <c r="G1707" s="90">
        <v>2.1569876169842281E-2</v>
      </c>
      <c r="H1707" s="90">
        <v>2.2774199740992825E-2</v>
      </c>
      <c r="I1707" s="90">
        <v>2.3435577718038548E-2</v>
      </c>
      <c r="J1707" s="90">
        <v>2.3660636770523748E-2</v>
      </c>
    </row>
    <row r="1708" spans="3:10" x14ac:dyDescent="0.25">
      <c r="C1708" s="82">
        <v>0.30216471402497158</v>
      </c>
      <c r="D1708" s="89">
        <v>0.18390466674329528</v>
      </c>
      <c r="E1708" s="89">
        <v>0.12584423923621058</v>
      </c>
      <c r="F1708" s="89">
        <v>9.4751094398789981E-2</v>
      </c>
      <c r="G1708" s="90">
        <v>7.6915678019762415E-2</v>
      </c>
      <c r="H1708" s="90">
        <v>6.5767212864591224E-2</v>
      </c>
      <c r="I1708" s="90">
        <v>5.8574587312653387E-2</v>
      </c>
      <c r="J1708" s="90">
        <v>5.3592027853089828E-2</v>
      </c>
    </row>
    <row r="1709" spans="3:10" x14ac:dyDescent="0.25">
      <c r="C1709" s="82">
        <v>9.5654002310446556E-3</v>
      </c>
      <c r="D1709" s="89">
        <v>1.3583075670834032E-2</v>
      </c>
      <c r="E1709" s="89">
        <v>1.6880874701431799E-2</v>
      </c>
      <c r="F1709" s="89">
        <v>1.9305334458877658E-2</v>
      </c>
      <c r="G1709" s="90">
        <v>2.0983663652900098E-2</v>
      </c>
      <c r="H1709" s="90">
        <v>2.1997073997666341E-2</v>
      </c>
      <c r="I1709" s="90">
        <v>2.2588568699989792E-2</v>
      </c>
      <c r="J1709" s="90">
        <v>2.2829476769352902E-2</v>
      </c>
    </row>
    <row r="1710" spans="3:10" x14ac:dyDescent="0.25">
      <c r="C1710" s="82">
        <v>1.8830340254661664E-2</v>
      </c>
      <c r="D1710" s="89">
        <v>2.0629946113499695E-2</v>
      </c>
      <c r="E1710" s="89">
        <v>2.2165973795045275E-2</v>
      </c>
      <c r="F1710" s="89">
        <v>2.3598078734256268E-2</v>
      </c>
      <c r="G1710" s="90">
        <v>2.5040813114548897E-2</v>
      </c>
      <c r="H1710" s="90">
        <v>2.6432839442541545E-2</v>
      </c>
      <c r="I1710" s="90">
        <v>2.7908275929570566E-2</v>
      </c>
      <c r="J1710" s="90">
        <v>2.9427341359978845E-2</v>
      </c>
    </row>
    <row r="1711" spans="3:10" x14ac:dyDescent="0.25">
      <c r="C1711" s="82">
        <v>3.5651927643437775E-3</v>
      </c>
      <c r="D1711" s="89">
        <v>6.3358816138465602E-3</v>
      </c>
      <c r="E1711" s="89">
        <v>9.3354334472499061E-3</v>
      </c>
      <c r="F1711" s="89">
        <v>1.2177254777352644E-2</v>
      </c>
      <c r="G1711" s="90">
        <v>1.4703655311844182E-2</v>
      </c>
      <c r="H1711" s="90">
        <v>1.6835253195799166E-2</v>
      </c>
      <c r="I1711" s="90">
        <v>1.8691524326512599E-2</v>
      </c>
      <c r="J1711" s="90">
        <v>2.0307031703195567E-2</v>
      </c>
    </row>
    <row r="1712" spans="3:10" x14ac:dyDescent="0.25">
      <c r="C1712" s="82">
        <v>7.2406476106964155E-3</v>
      </c>
      <c r="D1712" s="89">
        <v>9.2976503623049198E-3</v>
      </c>
      <c r="E1712" s="89">
        <v>1.1111000386224871E-2</v>
      </c>
      <c r="F1712" s="89">
        <v>1.2698476448843463E-2</v>
      </c>
      <c r="G1712" s="90">
        <v>1.411792017702773E-2</v>
      </c>
      <c r="H1712" s="90">
        <v>1.5345709936852765E-2</v>
      </c>
      <c r="I1712" s="90">
        <v>1.646750838905894E-2</v>
      </c>
      <c r="J1712" s="90">
        <v>1.7465000831670498E-2</v>
      </c>
    </row>
    <row r="1713" spans="3:10" x14ac:dyDescent="0.25">
      <c r="C1713" s="82">
        <v>4.0032767792951493E-3</v>
      </c>
      <c r="D1713" s="89">
        <v>7.6547392650269733E-3</v>
      </c>
      <c r="E1713" s="89">
        <v>1.1792814708467013E-2</v>
      </c>
      <c r="F1713" s="89">
        <v>1.5729686834078417E-2</v>
      </c>
      <c r="G1713" s="90">
        <v>1.9057846228407987E-2</v>
      </c>
      <c r="H1713" s="90">
        <v>2.1519890578636673E-2</v>
      </c>
      <c r="I1713" s="90">
        <v>2.3178489782562522E-2</v>
      </c>
      <c r="J1713" s="90">
        <v>2.4047597634351717E-2</v>
      </c>
    </row>
    <row r="1714" spans="3:10" x14ac:dyDescent="0.25">
      <c r="C1714" s="82">
        <v>3.4754037445322052E-3</v>
      </c>
      <c r="D1714" s="89">
        <v>5.7861419728529552E-3</v>
      </c>
      <c r="E1714" s="89">
        <v>8.213227088773872E-3</v>
      </c>
      <c r="F1714" s="89">
        <v>1.0485604514481659E-2</v>
      </c>
      <c r="G1714" s="90">
        <v>1.248827445320232E-2</v>
      </c>
      <c r="H1714" s="90">
        <v>1.4144387300023362E-2</v>
      </c>
      <c r="I1714" s="90">
        <v>1.5540177247363099E-2</v>
      </c>
      <c r="J1714" s="90">
        <v>1.6698739215623263E-2</v>
      </c>
    </row>
    <row r="1715" spans="3:10" x14ac:dyDescent="0.25">
      <c r="C1715" s="82">
        <v>1.1478000208937694E-2</v>
      </c>
      <c r="D1715" s="89">
        <v>1.4278066276365324E-2</v>
      </c>
      <c r="E1715" s="89">
        <v>1.618293284045583E-2</v>
      </c>
      <c r="F1715" s="89">
        <v>1.7297216727267514E-2</v>
      </c>
      <c r="G1715" s="90">
        <v>1.7821845855727457E-2</v>
      </c>
      <c r="H1715" s="90">
        <v>1.7844987988889522E-2</v>
      </c>
      <c r="I1715" s="90">
        <v>1.7569400249069847E-2</v>
      </c>
      <c r="J1715" s="90">
        <v>1.7053681162018969E-2</v>
      </c>
    </row>
    <row r="1716" spans="3:10" x14ac:dyDescent="0.25">
      <c r="C1716" s="82">
        <v>1.3756256678041543E-2</v>
      </c>
      <c r="D1716" s="89">
        <v>1.7129944863222286E-2</v>
      </c>
      <c r="E1716" s="89">
        <v>1.9452352425230749E-2</v>
      </c>
      <c r="F1716" s="89">
        <v>2.0932281821512567E-2</v>
      </c>
      <c r="G1716" s="90">
        <v>2.1857749272905704E-2</v>
      </c>
      <c r="H1716" s="90">
        <v>2.2338030950526173E-2</v>
      </c>
      <c r="I1716" s="90">
        <v>2.2596322976525651E-2</v>
      </c>
      <c r="J1716" s="90">
        <v>2.2663421730651844E-2</v>
      </c>
    </row>
    <row r="1717" spans="3:10" x14ac:dyDescent="0.25">
      <c r="C1717" s="82">
        <v>9.8965474586392636E-4</v>
      </c>
      <c r="D1717" s="89">
        <v>2.1511949328804443E-3</v>
      </c>
      <c r="E1717" s="89">
        <v>3.7094744377206301E-3</v>
      </c>
      <c r="F1717" s="89">
        <v>5.4564603640691522E-3</v>
      </c>
      <c r="G1717" s="90">
        <v>7.2041859128363249E-3</v>
      </c>
      <c r="H1717" s="90">
        <v>8.7961699768983499E-3</v>
      </c>
      <c r="I1717" s="90">
        <v>1.0208983388165681E-2</v>
      </c>
      <c r="J1717" s="90">
        <v>1.1416559828833189E-2</v>
      </c>
    </row>
    <row r="1718" spans="3:10" x14ac:dyDescent="0.25">
      <c r="C1718" s="82">
        <v>2.3762342216002898E-2</v>
      </c>
      <c r="D1718" s="89">
        <v>2.8650148312278505E-2</v>
      </c>
      <c r="E1718" s="89">
        <v>3.1943896015225612E-2</v>
      </c>
      <c r="F1718" s="89">
        <v>3.4019297798972829E-2</v>
      </c>
      <c r="G1718" s="90">
        <v>3.5302270692249817E-2</v>
      </c>
      <c r="H1718" s="90">
        <v>3.5912827215893589E-2</v>
      </c>
      <c r="I1718" s="90">
        <v>3.6154041475404665E-2</v>
      </c>
      <c r="J1718" s="90">
        <v>3.6016827398631636E-2</v>
      </c>
    </row>
    <row r="1719" spans="3:10" x14ac:dyDescent="0.25">
      <c r="C1719" s="82">
        <v>2.1590925447968912E-3</v>
      </c>
      <c r="D1719" s="89">
        <v>4.3132849713975237E-3</v>
      </c>
      <c r="E1719" s="89">
        <v>6.9202695062195773E-3</v>
      </c>
      <c r="F1719" s="89">
        <v>9.6229025636296265E-3</v>
      </c>
      <c r="G1719" s="90">
        <v>1.2201404419094912E-2</v>
      </c>
      <c r="H1719" s="90">
        <v>1.4499108843457646E-2</v>
      </c>
      <c r="I1719" s="90">
        <v>1.6540244326215096E-2</v>
      </c>
      <c r="J1719" s="90">
        <v>1.8294453466438265E-2</v>
      </c>
    </row>
    <row r="1720" spans="3:10" x14ac:dyDescent="0.25">
      <c r="C1720" s="82">
        <v>3.6333012213581638E-3</v>
      </c>
      <c r="D1720" s="89">
        <v>7.2923415372577356E-3</v>
      </c>
      <c r="E1720" s="89">
        <v>1.1696836063888735E-2</v>
      </c>
      <c r="F1720" s="89">
        <v>1.6168390803160831E-2</v>
      </c>
      <c r="G1720" s="90">
        <v>2.0276208292994591E-2</v>
      </c>
      <c r="H1720" s="90">
        <v>2.374066617470872E-2</v>
      </c>
      <c r="I1720" s="90">
        <v>2.6622998921134081E-2</v>
      </c>
      <c r="J1720" s="90">
        <v>2.8917949122375459E-2</v>
      </c>
    </row>
    <row r="1721" spans="3:10" x14ac:dyDescent="0.25">
      <c r="C1721" s="82">
        <v>1.1874151075677882E-2</v>
      </c>
      <c r="D1721" s="89">
        <v>1.6594666683554946E-2</v>
      </c>
      <c r="E1721" s="89">
        <v>2.0468218860185371E-2</v>
      </c>
      <c r="F1721" s="89">
        <v>2.3393752609224924E-2</v>
      </c>
      <c r="G1721" s="90">
        <v>2.5574667466813018E-2</v>
      </c>
      <c r="H1721" s="90">
        <v>2.7126788988392016E-2</v>
      </c>
      <c r="I1721" s="90">
        <v>2.8337567456140342E-2</v>
      </c>
      <c r="J1721" s="90">
        <v>2.9260739510215336E-2</v>
      </c>
    </row>
    <row r="1722" spans="3:10" x14ac:dyDescent="0.25">
      <c r="C1722" s="82">
        <v>4.5475173688485316E-3</v>
      </c>
      <c r="D1722" s="89">
        <v>7.3394948705390326E-3</v>
      </c>
      <c r="E1722" s="89">
        <v>1.0159213974528517E-2</v>
      </c>
      <c r="F1722" s="89">
        <v>1.2774273797567095E-2</v>
      </c>
      <c r="G1722" s="90">
        <v>1.5157290774473612E-2</v>
      </c>
      <c r="H1722" s="90">
        <v>1.7293999380025488E-2</v>
      </c>
      <c r="I1722" s="90">
        <v>1.9322644544239948E-2</v>
      </c>
      <c r="J1722" s="90">
        <v>2.1263412636704004E-2</v>
      </c>
    </row>
    <row r="1723" spans="3:10" x14ac:dyDescent="0.25">
      <c r="C1723" s="82">
        <v>1.7159533456849195E-2</v>
      </c>
      <c r="D1723" s="89">
        <v>1.9994416915120897E-2</v>
      </c>
      <c r="E1723" s="89">
        <v>2.2231904529719203E-2</v>
      </c>
      <c r="F1723" s="89">
        <v>2.4091547013644039E-2</v>
      </c>
      <c r="G1723" s="90">
        <v>2.5787675416519797E-2</v>
      </c>
      <c r="H1723" s="90">
        <v>2.7346796498051228E-2</v>
      </c>
      <c r="I1723" s="90">
        <v>2.8977000057571284E-2</v>
      </c>
      <c r="J1723" s="90">
        <v>3.0687873257733134E-2</v>
      </c>
    </row>
    <row r="1724" spans="3:10" x14ac:dyDescent="0.25">
      <c r="C1724" s="82">
        <v>3.8719772154418007E-3</v>
      </c>
      <c r="D1724" s="89">
        <v>6.624740556386283E-3</v>
      </c>
      <c r="E1724" s="89">
        <v>9.6445780280361593E-3</v>
      </c>
      <c r="F1724" s="89">
        <v>1.2622044942219676E-2</v>
      </c>
      <c r="G1724" s="90">
        <v>1.5410958062845138E-2</v>
      </c>
      <c r="H1724" s="90">
        <v>1.7891166110991358E-2</v>
      </c>
      <c r="I1724" s="90">
        <v>2.0127621891590307E-2</v>
      </c>
      <c r="J1724" s="90">
        <v>2.2090786190343704E-2</v>
      </c>
    </row>
    <row r="1725" spans="3:10" x14ac:dyDescent="0.25">
      <c r="C1725" s="82">
        <v>2.0020259983591783E-2</v>
      </c>
      <c r="D1725" s="89">
        <v>2.4558217145779212E-2</v>
      </c>
      <c r="E1725" s="89">
        <v>2.8084705135461022E-2</v>
      </c>
      <c r="F1725" s="89">
        <v>3.068854456690422E-2</v>
      </c>
      <c r="G1725" s="90">
        <v>3.2545897061042516E-2</v>
      </c>
      <c r="H1725" s="90">
        <v>3.3637711709860116E-2</v>
      </c>
      <c r="I1725" s="90">
        <v>3.4190285815177718E-2</v>
      </c>
      <c r="J1725" s="90">
        <v>3.4194431275541178E-2</v>
      </c>
    </row>
    <row r="1726" spans="3:10" x14ac:dyDescent="0.25">
      <c r="C1726" s="82">
        <v>4.7353765939790793E-2</v>
      </c>
      <c r="D1726" s="89">
        <v>3.8639737721691256E-2</v>
      </c>
      <c r="E1726" s="89">
        <v>3.302333098786072E-2</v>
      </c>
      <c r="F1726" s="89">
        <v>2.9437366140631274E-2</v>
      </c>
      <c r="G1726" s="90">
        <v>2.7200663713045244E-2</v>
      </c>
      <c r="H1726" s="90">
        <v>2.5741432217622741E-2</v>
      </c>
      <c r="I1726" s="90">
        <v>2.4885840389029242E-2</v>
      </c>
      <c r="J1726" s="90">
        <v>2.4393400877388848E-2</v>
      </c>
    </row>
    <row r="1727" spans="3:10" x14ac:dyDescent="0.25">
      <c r="C1727" s="82">
        <v>0.11602606551273209</v>
      </c>
      <c r="D1727" s="89">
        <v>9.5542939503077309E-2</v>
      </c>
      <c r="E1727" s="89">
        <v>8.0689500214607648E-2</v>
      </c>
      <c r="F1727" s="89">
        <v>7.0503005678564323E-2</v>
      </c>
      <c r="G1727" s="90">
        <v>6.3808326014810166E-2</v>
      </c>
      <c r="H1727" s="90">
        <v>5.9298143712694165E-2</v>
      </c>
      <c r="I1727" s="90">
        <v>5.6472693915189748E-2</v>
      </c>
      <c r="J1727" s="90">
        <v>5.4635292398435474E-2</v>
      </c>
    </row>
    <row r="1728" spans="3:10" x14ac:dyDescent="0.25">
      <c r="C1728" s="82">
        <v>4.4570655405168136E-2</v>
      </c>
      <c r="D1728" s="89">
        <v>5.19573483904473E-2</v>
      </c>
      <c r="E1728" s="89">
        <v>5.6196267985078541E-2</v>
      </c>
      <c r="F1728" s="89">
        <v>5.8357723153804053E-2</v>
      </c>
      <c r="G1728" s="90">
        <v>5.9406682979428881E-2</v>
      </c>
      <c r="H1728" s="90">
        <v>5.9659918851945673E-2</v>
      </c>
      <c r="I1728" s="90">
        <v>5.9667972319735502E-2</v>
      </c>
      <c r="J1728" s="90">
        <v>5.941582587738576E-2</v>
      </c>
    </row>
    <row r="1729" spans="3:10" x14ac:dyDescent="0.25">
      <c r="C1729" s="82">
        <v>9.6452391469303497E-3</v>
      </c>
      <c r="D1729" s="89">
        <v>1.2648303939414308E-2</v>
      </c>
      <c r="E1729" s="89">
        <v>1.5204852158133676E-2</v>
      </c>
      <c r="F1729" s="89">
        <v>1.7349632550389009E-2</v>
      </c>
      <c r="G1729" s="90">
        <v>1.9212386201244231E-2</v>
      </c>
      <c r="H1729" s="90">
        <v>2.0817857281481448E-2</v>
      </c>
      <c r="I1729" s="90">
        <v>2.2331450284952235E-2</v>
      </c>
      <c r="J1729" s="90">
        <v>2.3766727108932306E-2</v>
      </c>
    </row>
    <row r="1730" spans="3:10" x14ac:dyDescent="0.25">
      <c r="C1730" s="82">
        <v>2.2845844993210945E-3</v>
      </c>
      <c r="D1730" s="89">
        <v>4.5678313531075446E-3</v>
      </c>
      <c r="E1730" s="89">
        <v>7.438833691717479E-3</v>
      </c>
      <c r="F1730" s="89">
        <v>1.0546303806505074E-2</v>
      </c>
      <c r="G1730" s="90">
        <v>1.3632156450125341E-2</v>
      </c>
      <c r="H1730" s="90">
        <v>1.6491527109775972E-2</v>
      </c>
      <c r="I1730" s="90">
        <v>1.9137502343569767E-2</v>
      </c>
      <c r="J1730" s="90">
        <v>2.1544087346156059E-2</v>
      </c>
    </row>
    <row r="1731" spans="3:10" x14ac:dyDescent="0.25">
      <c r="C1731" s="82">
        <v>1.2002850171656993E-2</v>
      </c>
      <c r="D1731" s="89">
        <v>1.8865631343401051E-2</v>
      </c>
      <c r="E1731" s="89">
        <v>2.4980584311411654E-2</v>
      </c>
      <c r="F1731" s="89">
        <v>2.9684603734673111E-2</v>
      </c>
      <c r="G1731" s="90">
        <v>3.297210365666188E-2</v>
      </c>
      <c r="H1731" s="90">
        <v>3.4906979604011117E-2</v>
      </c>
      <c r="I1731" s="90">
        <v>3.5856228157275224E-2</v>
      </c>
      <c r="J1731" s="90">
        <v>3.5921224323068129E-2</v>
      </c>
    </row>
    <row r="1732" spans="3:10" x14ac:dyDescent="0.25">
      <c r="C1732" s="82">
        <v>1.0443830093431578E-2</v>
      </c>
      <c r="D1732" s="89">
        <v>1.2922341659977304E-2</v>
      </c>
      <c r="E1732" s="89">
        <v>1.491320251467E-2</v>
      </c>
      <c r="F1732" s="89">
        <v>1.6508053333909693E-2</v>
      </c>
      <c r="G1732" s="90">
        <v>1.7839394115490067E-2</v>
      </c>
      <c r="H1732" s="90">
        <v>1.8922096533731385E-2</v>
      </c>
      <c r="I1732" s="90">
        <v>1.9896979623281949E-2</v>
      </c>
      <c r="J1732" s="90">
        <v>2.0767073618461647E-2</v>
      </c>
    </row>
    <row r="1733" spans="3:10" x14ac:dyDescent="0.25">
      <c r="C1733" s="82">
        <v>9.2039624527278565E-3</v>
      </c>
      <c r="D1733" s="89">
        <v>1.4912388688250009E-2</v>
      </c>
      <c r="E1733" s="89">
        <v>2.0122891930848257E-2</v>
      </c>
      <c r="F1733" s="89">
        <v>2.4269562780762203E-2</v>
      </c>
      <c r="G1733" s="90">
        <v>2.7371016559436811E-2</v>
      </c>
      <c r="H1733" s="90">
        <v>2.95044635439001E-2</v>
      </c>
      <c r="I1733" s="90">
        <v>3.0979273328185796E-2</v>
      </c>
      <c r="J1733" s="90">
        <v>3.1860338686874254E-2</v>
      </c>
    </row>
    <row r="1734" spans="3:10" x14ac:dyDescent="0.25">
      <c r="C1734" s="82">
        <v>7.120648971326876E-3</v>
      </c>
      <c r="D1734" s="89">
        <v>1.1652968354549291E-2</v>
      </c>
      <c r="E1734" s="89">
        <v>1.6040282510573625E-2</v>
      </c>
      <c r="F1734" s="89">
        <v>1.9751000818194812E-2</v>
      </c>
      <c r="G1734" s="90">
        <v>2.2644925200831695E-2</v>
      </c>
      <c r="H1734" s="90">
        <v>2.4656130242009588E-2</v>
      </c>
      <c r="I1734" s="90">
        <v>2.5977158908562756E-2</v>
      </c>
      <c r="J1734" s="90">
        <v>2.6657133688273913E-2</v>
      </c>
    </row>
    <row r="1735" spans="3:10" x14ac:dyDescent="0.25">
      <c r="C1735" s="82">
        <v>6.6776914914905587E-3</v>
      </c>
      <c r="D1735" s="89">
        <v>9.9697057319887115E-3</v>
      </c>
      <c r="E1735" s="89">
        <v>1.2633553146970442E-2</v>
      </c>
      <c r="F1735" s="89">
        <v>1.4465320031106933E-2</v>
      </c>
      <c r="G1735" s="90">
        <v>1.5568670553775791E-2</v>
      </c>
      <c r="H1735" s="90">
        <v>1.6041826221503477E-2</v>
      </c>
      <c r="I1735" s="90">
        <v>1.6099065469463724E-2</v>
      </c>
      <c r="J1735" s="90">
        <v>1.582081590203463E-2</v>
      </c>
    </row>
    <row r="1736" spans="3:10" x14ac:dyDescent="0.25">
      <c r="C1736" s="82">
        <v>4.4670273352863131E-2</v>
      </c>
      <c r="D1736" s="89">
        <v>4.9190829619506014E-2</v>
      </c>
      <c r="E1736" s="89">
        <v>5.0826593999560042E-2</v>
      </c>
      <c r="F1736" s="89">
        <v>5.0932700545040087E-2</v>
      </c>
      <c r="G1736" s="90">
        <v>5.0447893714634116E-2</v>
      </c>
      <c r="H1736" s="90">
        <v>4.9597110385264938E-2</v>
      </c>
      <c r="I1736" s="90">
        <v>4.8759867331676844E-2</v>
      </c>
      <c r="J1736" s="90">
        <v>4.78554523285252E-2</v>
      </c>
    </row>
    <row r="1737" spans="3:10" x14ac:dyDescent="0.25">
      <c r="C1737" s="82">
        <v>6.1981985178045347E-3</v>
      </c>
      <c r="D1737" s="89">
        <v>9.4399650525244811E-3</v>
      </c>
      <c r="E1737" s="89">
        <v>1.261742012524034E-2</v>
      </c>
      <c r="F1737" s="89">
        <v>1.5544313034509758E-2</v>
      </c>
      <c r="G1737" s="90">
        <v>1.821092445739967E-2</v>
      </c>
      <c r="H1737" s="90">
        <v>2.0565177836276149E-2</v>
      </c>
      <c r="I1737" s="90">
        <v>2.2708234565654954E-2</v>
      </c>
      <c r="J1737" s="90">
        <v>2.4592623103074224E-2</v>
      </c>
    </row>
    <row r="1738" spans="3:10" x14ac:dyDescent="0.25">
      <c r="C1738" s="82">
        <v>1.0923923763421908E-2</v>
      </c>
      <c r="D1738" s="89">
        <v>1.5394874912391132E-2</v>
      </c>
      <c r="E1738" s="89">
        <v>1.9262401447174123E-2</v>
      </c>
      <c r="F1738" s="89">
        <v>2.245087506792175E-2</v>
      </c>
      <c r="G1738" s="90">
        <v>2.5142210973869573E-2</v>
      </c>
      <c r="H1738" s="90">
        <v>2.7423889137411877E-2</v>
      </c>
      <c r="I1738" s="90">
        <v>2.955775056549214E-2</v>
      </c>
      <c r="J1738" s="90">
        <v>3.1577337188116734E-2</v>
      </c>
    </row>
    <row r="1739" spans="3:10" x14ac:dyDescent="0.25">
      <c r="C1739" s="82">
        <v>5.5369492033685488E-3</v>
      </c>
      <c r="D1739" s="89">
        <v>7.5479097144780837E-3</v>
      </c>
      <c r="E1739" s="89">
        <v>9.3876471284019963E-3</v>
      </c>
      <c r="F1739" s="89">
        <v>1.098567485109494E-2</v>
      </c>
      <c r="G1739" s="90">
        <v>1.2344245488374485E-2</v>
      </c>
      <c r="H1739" s="90">
        <v>1.3426444358890044E-2</v>
      </c>
      <c r="I1739" s="90">
        <v>1.4313282045278866E-2</v>
      </c>
      <c r="J1739" s="90">
        <v>1.5009671056434915E-2</v>
      </c>
    </row>
    <row r="1740" spans="3:10" x14ac:dyDescent="0.25">
      <c r="C1740" s="82">
        <v>1.6279801590806088E-2</v>
      </c>
      <c r="D1740" s="89">
        <v>2.2554041872429487E-2</v>
      </c>
      <c r="E1740" s="89">
        <v>2.7720103397741402E-2</v>
      </c>
      <c r="F1740" s="89">
        <v>3.1606933125350588E-2</v>
      </c>
      <c r="G1740" s="90">
        <v>3.4416505542788439E-2</v>
      </c>
      <c r="H1740" s="90">
        <v>3.6236174691445029E-2</v>
      </c>
      <c r="I1740" s="90">
        <v>3.7400152745865001E-2</v>
      </c>
      <c r="J1740" s="90">
        <v>3.7944693017905505E-2</v>
      </c>
    </row>
    <row r="1741" spans="3:10" x14ac:dyDescent="0.25">
      <c r="C1741" s="82">
        <v>4.167906907506657E-2</v>
      </c>
      <c r="D1741" s="89">
        <v>3.5033423646633775E-2</v>
      </c>
      <c r="E1741" s="89">
        <v>3.1171036837133702E-2</v>
      </c>
      <c r="F1741" s="89">
        <v>2.9146309468461876E-2</v>
      </c>
      <c r="G1741" s="90">
        <v>2.8421202846571795E-2</v>
      </c>
      <c r="H1741" s="90">
        <v>2.8539003165360576E-2</v>
      </c>
      <c r="I1741" s="90">
        <v>2.9424773910116706E-2</v>
      </c>
      <c r="J1741" s="90">
        <v>3.0895957206481688E-2</v>
      </c>
    </row>
    <row r="1742" spans="3:10" x14ac:dyDescent="0.25">
      <c r="C1742" s="82">
        <v>1.5383438146033976E-2</v>
      </c>
      <c r="D1742" s="89">
        <v>2.0994488952544205E-2</v>
      </c>
      <c r="E1742" s="89">
        <v>2.5642823225595014E-2</v>
      </c>
      <c r="F1742" s="89">
        <v>2.9359423237051912E-2</v>
      </c>
      <c r="G1742" s="90">
        <v>3.2444942567434583E-2</v>
      </c>
      <c r="H1742" s="90">
        <v>3.5020667038231104E-2</v>
      </c>
      <c r="I1742" s="90">
        <v>3.7398261635479393E-2</v>
      </c>
      <c r="J1742" s="90">
        <v>3.9580430548970716E-2</v>
      </c>
    </row>
    <row r="1743" spans="3:10" x14ac:dyDescent="0.25">
      <c r="C1743" s="82">
        <v>1.7522907401804559E-2</v>
      </c>
      <c r="D1743" s="89">
        <v>2.4004324727215753E-2</v>
      </c>
      <c r="E1743" s="89">
        <v>2.9491495279174766E-2</v>
      </c>
      <c r="F1743" s="89">
        <v>3.3876902164632058E-2</v>
      </c>
      <c r="G1743" s="90">
        <v>3.7345214632719961E-2</v>
      </c>
      <c r="H1743" s="90">
        <v>3.9907695813085793E-2</v>
      </c>
      <c r="I1743" s="90">
        <v>4.1841509681942661E-2</v>
      </c>
      <c r="J1743" s="90">
        <v>4.3118690467375986E-2</v>
      </c>
    </row>
    <row r="1744" spans="3:10" x14ac:dyDescent="0.25">
      <c r="C1744" s="82">
        <v>2.2076966803008267E-2</v>
      </c>
      <c r="D1744" s="89">
        <v>3.0612769243411171E-2</v>
      </c>
      <c r="E1744" s="89">
        <v>3.7985046340837006E-2</v>
      </c>
      <c r="F1744" s="89">
        <v>4.4173865311610605E-2</v>
      </c>
      <c r="G1744" s="90">
        <v>4.9565406595253013E-2</v>
      </c>
      <c r="H1744" s="90">
        <v>5.427895885795618E-2</v>
      </c>
      <c r="I1744" s="90">
        <v>5.8720740712604108E-2</v>
      </c>
      <c r="J1744" s="90">
        <v>6.2802334676050509E-2</v>
      </c>
    </row>
    <row r="1745" spans="3:10" x14ac:dyDescent="0.25">
      <c r="C1745" s="82">
        <v>1.8609604603403551E-2</v>
      </c>
      <c r="D1745" s="89">
        <v>1.9499654757649303E-2</v>
      </c>
      <c r="E1745" s="89">
        <v>1.9759879595766475E-2</v>
      </c>
      <c r="F1745" s="89">
        <v>1.9704429682679304E-2</v>
      </c>
      <c r="G1745" s="90">
        <v>1.9524798553518248E-2</v>
      </c>
      <c r="H1745" s="90">
        <v>1.9214801874952298E-2</v>
      </c>
      <c r="I1745" s="90">
        <v>1.8887652959790675E-2</v>
      </c>
      <c r="J1745" s="90">
        <v>1.851304199646309E-2</v>
      </c>
    </row>
    <row r="1746" spans="3:10" x14ac:dyDescent="0.25">
      <c r="C1746" s="82">
        <v>6.8750063948884957E-2</v>
      </c>
      <c r="D1746" s="89">
        <v>6.1012668491050269E-2</v>
      </c>
      <c r="E1746" s="89">
        <v>5.4559197356379832E-2</v>
      </c>
      <c r="F1746" s="89">
        <v>4.9689786744973312E-2</v>
      </c>
      <c r="G1746" s="90">
        <v>4.6215329394774969E-2</v>
      </c>
      <c r="H1746" s="90">
        <v>4.3571789444075817E-2</v>
      </c>
      <c r="I1746" s="90">
        <v>4.1612722234079427E-2</v>
      </c>
      <c r="J1746" s="90">
        <v>3.9965947276487938E-2</v>
      </c>
    </row>
    <row r="1747" spans="3:10" x14ac:dyDescent="0.25">
      <c r="C1747" s="82">
        <v>3.3455902314349574E-3</v>
      </c>
      <c r="D1747" s="89">
        <v>5.8241904967651845E-3</v>
      </c>
      <c r="E1747" s="89">
        <v>8.3142701589413795E-3</v>
      </c>
      <c r="F1747" s="89">
        <v>1.0465580890990811E-2</v>
      </c>
      <c r="G1747" s="90">
        <v>1.2188032739076583E-2</v>
      </c>
      <c r="H1747" s="90">
        <v>1.346964407244299E-2</v>
      </c>
      <c r="I1747" s="90">
        <v>1.44499114443573E-2</v>
      </c>
      <c r="J1747" s="90">
        <v>1.5186252475377649E-2</v>
      </c>
    </row>
    <row r="1748" spans="3:10" x14ac:dyDescent="0.25">
      <c r="C1748" s="82">
        <v>2.2459773841368033E-2</v>
      </c>
      <c r="D1748" s="89">
        <v>2.5544100784410457E-2</v>
      </c>
      <c r="E1748" s="89">
        <v>2.7765585071269739E-2</v>
      </c>
      <c r="F1748" s="89">
        <v>2.9554478611493455E-2</v>
      </c>
      <c r="G1748" s="90">
        <v>3.1226542399916343E-2</v>
      </c>
      <c r="H1748" s="90">
        <v>3.278743763167713E-2</v>
      </c>
      <c r="I1748" s="90">
        <v>3.4410593537109346E-2</v>
      </c>
      <c r="J1748" s="90">
        <v>3.599998186770835E-2</v>
      </c>
    </row>
    <row r="1749" spans="3:10" x14ac:dyDescent="0.25">
      <c r="C1749" s="82">
        <v>2.5489398820780413E-3</v>
      </c>
      <c r="D1749" s="89">
        <v>4.0125958345084258E-3</v>
      </c>
      <c r="E1749" s="89">
        <v>5.5704790205499122E-3</v>
      </c>
      <c r="F1749" s="89">
        <v>7.1127014723875205E-3</v>
      </c>
      <c r="G1749" s="90">
        <v>8.5953623461919489E-3</v>
      </c>
      <c r="H1749" s="90">
        <v>9.9683983215264858E-3</v>
      </c>
      <c r="I1749" s="90">
        <v>1.127892272747141E-2</v>
      </c>
      <c r="J1749" s="90">
        <v>1.2525801573068738E-2</v>
      </c>
    </row>
    <row r="1750" spans="3:10" x14ac:dyDescent="0.25">
      <c r="C1750" s="82">
        <v>2.5047227514375359E-3</v>
      </c>
      <c r="D1750" s="89">
        <v>4.7851022544421369E-3</v>
      </c>
      <c r="E1750" s="89">
        <v>7.4037385031125134E-3</v>
      </c>
      <c r="F1750" s="89">
        <v>9.9468986752696675E-3</v>
      </c>
      <c r="G1750" s="90">
        <v>1.2162757876937026E-2</v>
      </c>
      <c r="H1750" s="90">
        <v>1.3888300653509895E-2</v>
      </c>
      <c r="I1750" s="90">
        <v>1.5165352341954241E-2</v>
      </c>
      <c r="J1750" s="90">
        <v>1.6005305354552499E-2</v>
      </c>
    </row>
    <row r="1751" spans="3:10" x14ac:dyDescent="0.25">
      <c r="C1751" s="82">
        <v>2.6625941158262521E-3</v>
      </c>
      <c r="D1751" s="89">
        <v>4.5497985575255299E-3</v>
      </c>
      <c r="E1751" s="89">
        <v>6.5521423276744236E-3</v>
      </c>
      <c r="F1751" s="89">
        <v>8.4388602583222744E-3</v>
      </c>
      <c r="G1751" s="90">
        <v>1.0120346503774242E-2</v>
      </c>
      <c r="H1751" s="90">
        <v>1.1544647434174302E-2</v>
      </c>
      <c r="I1751" s="90">
        <v>1.2790244172902714E-2</v>
      </c>
      <c r="J1751" s="90">
        <v>1.3878209593422794E-2</v>
      </c>
    </row>
    <row r="1752" spans="3:10" x14ac:dyDescent="0.25">
      <c r="C1752" s="82">
        <v>1.175367037885933E-2</v>
      </c>
      <c r="D1752" s="89">
        <v>1.7201886360116339E-2</v>
      </c>
      <c r="E1752" s="89">
        <v>2.2396575121979984E-2</v>
      </c>
      <c r="F1752" s="89">
        <v>2.7077741136411673E-2</v>
      </c>
      <c r="G1752" s="90">
        <v>3.1265269505277762E-2</v>
      </c>
      <c r="H1752" s="90">
        <v>3.4902548709945976E-2</v>
      </c>
      <c r="I1752" s="90">
        <v>3.8202532392732635E-2</v>
      </c>
      <c r="J1752" s="90">
        <v>4.1130392980874397E-2</v>
      </c>
    </row>
    <row r="1753" spans="3:10" x14ac:dyDescent="0.25">
      <c r="C1753" s="82">
        <v>2.632880562081551E-2</v>
      </c>
      <c r="D1753" s="89">
        <v>2.3168914519979111E-2</v>
      </c>
      <c r="E1753" s="89">
        <v>2.1092655627391401E-2</v>
      </c>
      <c r="F1753" s="89">
        <v>1.9805590381983304E-2</v>
      </c>
      <c r="G1753" s="90">
        <v>1.9091752883414925E-2</v>
      </c>
      <c r="H1753" s="90">
        <v>1.8703751299249814E-2</v>
      </c>
      <c r="I1753" s="90">
        <v>1.8617348812238865E-2</v>
      </c>
      <c r="J1753" s="90">
        <v>1.8732228189657821E-2</v>
      </c>
    </row>
    <row r="1754" spans="3:10" x14ac:dyDescent="0.25">
      <c r="C1754" s="82">
        <v>1.5202107624025839E-2</v>
      </c>
      <c r="D1754" s="89">
        <v>2.1168786952591105E-2</v>
      </c>
      <c r="E1754" s="89">
        <v>2.6276715013569672E-2</v>
      </c>
      <c r="F1754" s="89">
        <v>3.0385343745809475E-2</v>
      </c>
      <c r="G1754" s="90">
        <v>3.3674107034320923E-2</v>
      </c>
      <c r="H1754" s="90">
        <v>3.6197103732799531E-2</v>
      </c>
      <c r="I1754" s="90">
        <v>3.8253780062645508E-2</v>
      </c>
      <c r="J1754" s="90">
        <v>3.9856633832779396E-2</v>
      </c>
    </row>
    <row r="1755" spans="3:10" x14ac:dyDescent="0.25">
      <c r="C1755" s="82">
        <v>2.2682005979525206E-3</v>
      </c>
      <c r="D1755" s="89">
        <v>4.0738195810803776E-3</v>
      </c>
      <c r="E1755" s="89">
        <v>5.9930425364455985E-3</v>
      </c>
      <c r="F1755" s="89">
        <v>7.7347291834885881E-3</v>
      </c>
      <c r="G1755" s="90">
        <v>9.1700122146916481E-3</v>
      </c>
      <c r="H1755" s="90">
        <v>1.0236843219135363E-2</v>
      </c>
      <c r="I1755" s="90">
        <v>1.1011125354709526E-2</v>
      </c>
      <c r="J1755" s="90">
        <v>1.1529516376838618E-2</v>
      </c>
    </row>
    <row r="1756" spans="3:10" x14ac:dyDescent="0.25">
      <c r="C1756" s="82">
        <v>7.0954700880205029E-2</v>
      </c>
      <c r="D1756" s="89">
        <v>6.3868044688529066E-2</v>
      </c>
      <c r="E1756" s="89">
        <v>5.7125936544162537E-2</v>
      </c>
      <c r="F1756" s="89">
        <v>5.1708919689380732E-2</v>
      </c>
      <c r="G1756" s="90">
        <v>4.7748463057990506E-2</v>
      </c>
      <c r="H1756" s="90">
        <v>4.4808706135013393E-2</v>
      </c>
      <c r="I1756" s="90">
        <v>4.2799997258041247E-2</v>
      </c>
      <c r="J1756" s="90">
        <v>4.1354876433191932E-2</v>
      </c>
    </row>
    <row r="1757" spans="3:10" x14ac:dyDescent="0.25">
      <c r="C1757" s="82">
        <v>2.7226079278221058E-2</v>
      </c>
      <c r="D1757" s="89">
        <v>3.4610020137719008E-2</v>
      </c>
      <c r="E1757" s="89">
        <v>3.9585070437181735E-2</v>
      </c>
      <c r="F1757" s="89">
        <v>4.2557743375619912E-2</v>
      </c>
      <c r="G1757" s="90">
        <v>4.4199556133926676E-2</v>
      </c>
      <c r="H1757" s="90">
        <v>4.4821105568569927E-2</v>
      </c>
      <c r="I1757" s="90">
        <v>4.4926392448509003E-2</v>
      </c>
      <c r="J1757" s="90">
        <v>4.4592064331402913E-2</v>
      </c>
    </row>
    <row r="1758" spans="3:10" x14ac:dyDescent="0.25">
      <c r="C1758" s="82">
        <v>1.0846912475397446E-2</v>
      </c>
      <c r="D1758" s="89">
        <v>1.6571206299287912E-2</v>
      </c>
      <c r="E1758" s="89">
        <v>2.1819625905869233E-2</v>
      </c>
      <c r="F1758" s="89">
        <v>2.6245951474080351E-2</v>
      </c>
      <c r="G1758" s="90">
        <v>2.9947687830327845E-2</v>
      </c>
      <c r="H1758" s="90">
        <v>3.2995716723862679E-2</v>
      </c>
      <c r="I1758" s="90">
        <v>3.5699038572394072E-2</v>
      </c>
      <c r="J1758" s="90">
        <v>3.8097497429006283E-2</v>
      </c>
    </row>
    <row r="1759" spans="3:10" x14ac:dyDescent="0.25">
      <c r="C1759" s="82">
        <v>6.6165312110437191E-3</v>
      </c>
      <c r="D1759" s="89">
        <v>1.0517984220615426E-2</v>
      </c>
      <c r="E1759" s="89">
        <v>1.4460406164397598E-2</v>
      </c>
      <c r="F1759" s="89">
        <v>1.8076790083692278E-2</v>
      </c>
      <c r="G1759" s="90">
        <v>2.125511229260419E-2</v>
      </c>
      <c r="H1759" s="90">
        <v>2.3908826191107537E-2</v>
      </c>
      <c r="I1759" s="90">
        <v>2.6189283560182894E-2</v>
      </c>
      <c r="J1759" s="90">
        <v>2.8109744092981264E-2</v>
      </c>
    </row>
    <row r="1760" spans="3:10" x14ac:dyDescent="0.25">
      <c r="C1760" s="82">
        <v>4.7723050083256415E-3</v>
      </c>
      <c r="D1760" s="89">
        <v>7.5242852579606098E-3</v>
      </c>
      <c r="E1760" s="89">
        <v>1.0266457615018199E-2</v>
      </c>
      <c r="F1760" s="89">
        <v>1.272198533369579E-2</v>
      </c>
      <c r="G1760" s="90">
        <v>1.4796590055747724E-2</v>
      </c>
      <c r="H1760" s="90">
        <v>1.6424520248073112E-2</v>
      </c>
      <c r="I1760" s="90">
        <v>1.7718611064129749E-2</v>
      </c>
      <c r="J1760" s="90">
        <v>1.8709611684113749E-2</v>
      </c>
    </row>
    <row r="1761" spans="3:10" x14ac:dyDescent="0.25">
      <c r="C1761" s="82">
        <v>7.4097406525691295E-3</v>
      </c>
      <c r="D1761" s="89">
        <v>1.0606946315366397E-2</v>
      </c>
      <c r="E1761" s="89">
        <v>1.3536461777980794E-2</v>
      </c>
      <c r="F1761" s="89">
        <v>1.6059571357301745E-2</v>
      </c>
      <c r="G1761" s="90">
        <v>1.820516842382993E-2</v>
      </c>
      <c r="H1761" s="90">
        <v>1.9957891998130306E-2</v>
      </c>
      <c r="I1761" s="90">
        <v>2.1461805912679724E-2</v>
      </c>
      <c r="J1761" s="90">
        <v>2.2724287276243368E-2</v>
      </c>
    </row>
    <row r="1762" spans="3:10" x14ac:dyDescent="0.25">
      <c r="C1762" s="82">
        <v>1.0188413609549356E-2</v>
      </c>
      <c r="D1762" s="89">
        <v>1.3548840728205249E-2</v>
      </c>
      <c r="E1762" s="89">
        <v>1.6224266292487036E-2</v>
      </c>
      <c r="F1762" s="89">
        <v>1.8232143310125511E-2</v>
      </c>
      <c r="G1762" s="90">
        <v>1.9748621848286976E-2</v>
      </c>
      <c r="H1762" s="90">
        <v>2.085242516361345E-2</v>
      </c>
      <c r="I1762" s="90">
        <v>2.1755201113390119E-2</v>
      </c>
      <c r="J1762" s="90">
        <v>2.2499276632416562E-2</v>
      </c>
    </row>
    <row r="1763" spans="3:10" x14ac:dyDescent="0.25">
      <c r="C1763" s="82">
        <v>1.5888213489132962E-2</v>
      </c>
      <c r="D1763" s="89">
        <v>2.4208959768848713E-2</v>
      </c>
      <c r="E1763" s="89">
        <v>3.1822806152263815E-2</v>
      </c>
      <c r="F1763" s="89">
        <v>3.8111409125780558E-2</v>
      </c>
      <c r="G1763" s="90">
        <v>4.312191141651741E-2</v>
      </c>
      <c r="H1763" s="90">
        <v>4.6916558296364277E-2</v>
      </c>
      <c r="I1763" s="90">
        <v>4.9934521164772885E-2</v>
      </c>
      <c r="J1763" s="90">
        <v>5.2238508219803116E-2</v>
      </c>
    </row>
    <row r="1764" spans="3:10" x14ac:dyDescent="0.25">
      <c r="C1764" s="82">
        <v>1.3653765807431046E-2</v>
      </c>
      <c r="D1764" s="89">
        <v>1.5989694504248961E-2</v>
      </c>
      <c r="E1764" s="89">
        <v>1.7780909912593977E-2</v>
      </c>
      <c r="F1764" s="89">
        <v>1.9185009604236598E-2</v>
      </c>
      <c r="G1764" s="90">
        <v>2.0347230317807444E-2</v>
      </c>
      <c r="H1764" s="90">
        <v>2.1256006373239853E-2</v>
      </c>
      <c r="I1764" s="90">
        <v>2.2038488850187804E-2</v>
      </c>
      <c r="J1764" s="90">
        <v>2.266764083120968E-2</v>
      </c>
    </row>
    <row r="1765" spans="3:10" x14ac:dyDescent="0.25">
      <c r="C1765" s="82">
        <v>2.1776669685486291E-2</v>
      </c>
      <c r="D1765" s="89">
        <v>2.8045439438627213E-2</v>
      </c>
      <c r="E1765" s="89">
        <v>3.3389361395208282E-2</v>
      </c>
      <c r="F1765" s="89">
        <v>3.8043345704519803E-2</v>
      </c>
      <c r="G1765" s="90">
        <v>4.2406077572274201E-2</v>
      </c>
      <c r="H1765" s="90">
        <v>4.6599452591900702E-2</v>
      </c>
      <c r="I1765" s="90">
        <v>5.1009578109190198E-2</v>
      </c>
      <c r="J1765" s="90">
        <v>5.5627324674181584E-2</v>
      </c>
    </row>
    <row r="1766" spans="3:10" x14ac:dyDescent="0.25">
      <c r="C1766" s="82">
        <v>1.3204703319940432E-2</v>
      </c>
      <c r="D1766" s="89">
        <v>1.5728765195281894E-2</v>
      </c>
      <c r="E1766" s="89">
        <v>1.7676004399299356E-2</v>
      </c>
      <c r="F1766" s="89">
        <v>1.9178753842975984E-2</v>
      </c>
      <c r="G1766" s="90">
        <v>2.0381699617058904E-2</v>
      </c>
      <c r="H1766" s="90">
        <v>2.1282757143943905E-2</v>
      </c>
      <c r="I1766" s="90">
        <v>2.2020630000061128E-2</v>
      </c>
      <c r="J1766" s="90">
        <v>2.2577393343638119E-2</v>
      </c>
    </row>
    <row r="1767" spans="3:10" x14ac:dyDescent="0.25">
      <c r="C1767" s="82">
        <v>2.4980614910586132E-3</v>
      </c>
      <c r="D1767" s="89">
        <v>4.8359829230852011E-3</v>
      </c>
      <c r="E1767" s="89">
        <v>7.5530947953889125E-3</v>
      </c>
      <c r="F1767" s="89">
        <v>1.0220411409382587E-2</v>
      </c>
      <c r="G1767" s="90">
        <v>1.2570993719588178E-2</v>
      </c>
      <c r="H1767" s="90">
        <v>1.4429664785425114E-2</v>
      </c>
      <c r="I1767" s="90">
        <v>1.5835270001797679E-2</v>
      </c>
      <c r="J1767" s="90">
        <v>1.6797917086165695E-2</v>
      </c>
    </row>
    <row r="1768" spans="3:10" x14ac:dyDescent="0.25">
      <c r="C1768" s="82">
        <v>6.7328408494113541E-3</v>
      </c>
      <c r="D1768" s="89">
        <v>1.074799916117607E-2</v>
      </c>
      <c r="E1768" s="89">
        <v>1.4703659681845742E-2</v>
      </c>
      <c r="F1768" s="89">
        <v>1.8192199675961217E-2</v>
      </c>
      <c r="G1768" s="90">
        <v>2.1101596100872807E-2</v>
      </c>
      <c r="H1768" s="90">
        <v>2.3363280541336864E-2</v>
      </c>
      <c r="I1768" s="90">
        <v>2.5149981442040135E-2</v>
      </c>
      <c r="J1768" s="90">
        <v>2.6502562528346856E-2</v>
      </c>
    </row>
    <row r="1769" spans="3:10" x14ac:dyDescent="0.25">
      <c r="C1769" s="82">
        <v>9.2013371720450737E-2</v>
      </c>
      <c r="D1769" s="89">
        <v>8.3696251132756291E-2</v>
      </c>
      <c r="E1769" s="89">
        <v>7.658296106862035E-2</v>
      </c>
      <c r="F1769" s="89">
        <v>7.1578111318656448E-2</v>
      </c>
      <c r="G1769" s="90">
        <v>6.8765718219057512E-2</v>
      </c>
      <c r="H1769" s="90">
        <v>6.7575907798185203E-2</v>
      </c>
      <c r="I1769" s="90">
        <v>6.7970350447454114E-2</v>
      </c>
      <c r="J1769" s="90">
        <v>6.9465314791795962E-2</v>
      </c>
    </row>
    <row r="1770" spans="3:10" x14ac:dyDescent="0.25">
      <c r="C1770" s="82">
        <v>2.6764420869639033E-3</v>
      </c>
      <c r="D1770" s="89">
        <v>4.2045878271611539E-3</v>
      </c>
      <c r="E1770" s="89">
        <v>5.6789172684927423E-3</v>
      </c>
      <c r="F1770" s="89">
        <v>6.9279567037488924E-3</v>
      </c>
      <c r="G1770" s="90">
        <v>7.8920490782924124E-3</v>
      </c>
      <c r="H1770" s="90">
        <v>8.5378291712529201E-3</v>
      </c>
      <c r="I1770" s="90">
        <v>8.9356698223935008E-3</v>
      </c>
      <c r="J1770" s="90">
        <v>9.1200322700560488E-3</v>
      </c>
    </row>
    <row r="1771" spans="3:10" x14ac:dyDescent="0.25">
      <c r="C1771" s="82">
        <v>3.5038172677735952E-3</v>
      </c>
      <c r="D1771" s="89">
        <v>6.1904162651767814E-3</v>
      </c>
      <c r="E1771" s="89">
        <v>9.1284844479168435E-3</v>
      </c>
      <c r="F1771" s="89">
        <v>1.1929494184477899E-2</v>
      </c>
      <c r="G1771" s="90">
        <v>1.4383322242148115E-2</v>
      </c>
      <c r="H1771" s="90">
        <v>1.6337531440160275E-2</v>
      </c>
      <c r="I1771" s="90">
        <v>1.7840170166979648E-2</v>
      </c>
      <c r="J1771" s="90">
        <v>1.8877077972639822E-2</v>
      </c>
    </row>
    <row r="1772" spans="3:10" x14ac:dyDescent="0.25">
      <c r="C1772" s="82">
        <v>1.1539925431436813E-2</v>
      </c>
      <c r="D1772" s="89">
        <v>1.4423490039832999E-2</v>
      </c>
      <c r="E1772" s="89">
        <v>1.6322127312037842E-2</v>
      </c>
      <c r="F1772" s="89">
        <v>1.7437520961532081E-2</v>
      </c>
      <c r="G1772" s="90">
        <v>1.8061079036877568E-2</v>
      </c>
      <c r="H1772" s="90">
        <v>1.8332178744735816E-2</v>
      </c>
      <c r="I1772" s="90">
        <v>1.8471872175684877E-2</v>
      </c>
      <c r="J1772" s="90">
        <v>1.853100691797294E-2</v>
      </c>
    </row>
    <row r="1773" spans="3:10" x14ac:dyDescent="0.25">
      <c r="C1773" s="82">
        <v>3.2633684777766354E-2</v>
      </c>
      <c r="D1773" s="89">
        <v>2.9147321653121783E-2</v>
      </c>
      <c r="E1773" s="89">
        <v>2.6736693253979284E-2</v>
      </c>
      <c r="F1773" s="89">
        <v>2.5213094073446581E-2</v>
      </c>
      <c r="G1773" s="90">
        <v>2.4371362954585207E-2</v>
      </c>
      <c r="H1773" s="90">
        <v>2.390925389402962E-2</v>
      </c>
      <c r="I1773" s="90">
        <v>2.3780851728784885E-2</v>
      </c>
      <c r="J1773" s="90">
        <v>2.3828345923753751E-2</v>
      </c>
    </row>
    <row r="1774" spans="3:10" x14ac:dyDescent="0.25">
      <c r="C1774" s="82">
        <v>2.9972025485003047E-3</v>
      </c>
      <c r="D1774" s="89">
        <v>5.7464971126318341E-3</v>
      </c>
      <c r="E1774" s="89">
        <v>8.9487623209831019E-3</v>
      </c>
      <c r="F1774" s="89">
        <v>1.2137341001419357E-2</v>
      </c>
      <c r="G1774" s="90">
        <v>1.5037918416696824E-2</v>
      </c>
      <c r="H1774" s="90">
        <v>1.7474016002346458E-2</v>
      </c>
      <c r="I1774" s="90">
        <v>1.9506920123585153E-2</v>
      </c>
      <c r="J1774" s="90">
        <v>2.1140131768739891E-2</v>
      </c>
    </row>
    <row r="1775" spans="3:10" x14ac:dyDescent="0.25">
      <c r="C1775" s="82">
        <v>9.3275476464523485E-3</v>
      </c>
      <c r="D1775" s="89">
        <v>1.3782270784799495E-2</v>
      </c>
      <c r="E1775" s="89">
        <v>1.7304370757511227E-2</v>
      </c>
      <c r="F1775" s="89">
        <v>1.9680375660505012E-2</v>
      </c>
      <c r="G1775" s="90">
        <v>2.1113290664789602E-2</v>
      </c>
      <c r="H1775" s="90">
        <v>2.1773909132652213E-2</v>
      </c>
      <c r="I1775" s="90">
        <v>2.1964040390329367E-2</v>
      </c>
      <c r="J1775" s="90">
        <v>2.1783322130901197E-2</v>
      </c>
    </row>
    <row r="1776" spans="3:10" x14ac:dyDescent="0.25">
      <c r="C1776" s="82">
        <v>9.4546528007760134E-4</v>
      </c>
      <c r="D1776" s="89">
        <v>2.1943749320266375E-3</v>
      </c>
      <c r="E1776" s="89">
        <v>3.8670353824345723E-3</v>
      </c>
      <c r="F1776" s="89">
        <v>5.6649216992347403E-3</v>
      </c>
      <c r="G1776" s="90">
        <v>7.3429843575802487E-3</v>
      </c>
      <c r="H1776" s="90">
        <v>8.737591672602487E-3</v>
      </c>
      <c r="I1776" s="90">
        <v>9.8506426165465323E-3</v>
      </c>
      <c r="J1776" s="90">
        <v>1.0692520392368229E-2</v>
      </c>
    </row>
    <row r="1777" spans="3:10" x14ac:dyDescent="0.25">
      <c r="C1777" s="82">
        <v>6.0557361209627181E-3</v>
      </c>
      <c r="D1777" s="89">
        <v>8.1328262644412095E-3</v>
      </c>
      <c r="E1777" s="89">
        <v>9.8035318273456649E-3</v>
      </c>
      <c r="F1777" s="89">
        <v>1.1084012181451296E-2</v>
      </c>
      <c r="G1777" s="90">
        <v>1.2092293047967205E-2</v>
      </c>
      <c r="H1777" s="90">
        <v>1.2886627296137178E-2</v>
      </c>
      <c r="I1777" s="90">
        <v>1.3606325461504936E-2</v>
      </c>
      <c r="J1777" s="90">
        <v>1.4287425190025361E-2</v>
      </c>
    </row>
    <row r="1778" spans="3:10" x14ac:dyDescent="0.25">
      <c r="C1778" s="82">
        <v>4.6806287047441225E-3</v>
      </c>
      <c r="D1778" s="89">
        <v>8.0392074141051907E-3</v>
      </c>
      <c r="E1778" s="89">
        <v>1.1494345953444821E-2</v>
      </c>
      <c r="F1778" s="89">
        <v>1.4626151653610805E-2</v>
      </c>
      <c r="G1778" s="90">
        <v>1.7308416286525501E-2</v>
      </c>
      <c r="H1778" s="90">
        <v>1.94830413572506E-2</v>
      </c>
      <c r="I1778" s="90">
        <v>2.1295393116769173E-2</v>
      </c>
      <c r="J1778" s="90">
        <v>2.2774406884219001E-2</v>
      </c>
    </row>
    <row r="1779" spans="3:10" x14ac:dyDescent="0.25">
      <c r="C1779" s="82">
        <v>2.5438844251065209E-2</v>
      </c>
      <c r="D1779" s="89">
        <v>2.8379345689440012E-2</v>
      </c>
      <c r="E1779" s="89">
        <v>2.9886869495569041E-2</v>
      </c>
      <c r="F1779" s="89">
        <v>3.0563969727663624E-2</v>
      </c>
      <c r="G1779" s="90">
        <v>3.0856863088055152E-2</v>
      </c>
      <c r="H1779" s="90">
        <v>3.0858042497035831E-2</v>
      </c>
      <c r="I1779" s="90">
        <v>3.0800406869047905E-2</v>
      </c>
      <c r="J1779" s="90">
        <v>3.0652958220648129E-2</v>
      </c>
    </row>
    <row r="1780" spans="3:10" x14ac:dyDescent="0.25">
      <c r="C1780" s="82">
        <v>7.7610009071075953E-3</v>
      </c>
      <c r="D1780" s="89">
        <v>1.1657551379328722E-2</v>
      </c>
      <c r="E1780" s="89">
        <v>1.5428374066802459E-2</v>
      </c>
      <c r="F1780" s="89">
        <v>1.8840085114366703E-2</v>
      </c>
      <c r="G1780" s="90">
        <v>2.1890180161671758E-2</v>
      </c>
      <c r="H1780" s="90">
        <v>2.4553302776528223E-2</v>
      </c>
      <c r="I1780" s="90">
        <v>2.7012544130173732E-2</v>
      </c>
      <c r="J1780" s="90">
        <v>2.9288256426487892E-2</v>
      </c>
    </row>
    <row r="1781" spans="3:10" x14ac:dyDescent="0.25">
      <c r="C1781" s="82">
        <v>4.7699822247691901E-3</v>
      </c>
      <c r="D1781" s="89">
        <v>7.0545906008475205E-3</v>
      </c>
      <c r="E1781" s="89">
        <v>9.113242318492993E-3</v>
      </c>
      <c r="F1781" s="89">
        <v>1.0801820541122036E-2</v>
      </c>
      <c r="G1781" s="90">
        <v>1.2131645712154832E-2</v>
      </c>
      <c r="H1781" s="90">
        <v>1.3106482526385849E-2</v>
      </c>
      <c r="I1781" s="90">
        <v>1.3844388104267968E-2</v>
      </c>
      <c r="J1781" s="90">
        <v>1.4376893141358057E-2</v>
      </c>
    </row>
    <row r="1782" spans="3:10" x14ac:dyDescent="0.25">
      <c r="C1782" s="82">
        <v>1.6734557740777561E-2</v>
      </c>
      <c r="D1782" s="89">
        <v>1.9826007767250853E-2</v>
      </c>
      <c r="E1782" s="89">
        <v>2.2034020274400302E-2</v>
      </c>
      <c r="F1782" s="89">
        <v>2.3530365548492048E-2</v>
      </c>
      <c r="G1782" s="90">
        <v>2.4515124155522081E-2</v>
      </c>
      <c r="H1782" s="90">
        <v>2.5013885287436945E-2</v>
      </c>
      <c r="I1782" s="90">
        <v>2.5219890601027455E-2</v>
      </c>
      <c r="J1782" s="90">
        <v>2.5138835998865249E-2</v>
      </c>
    </row>
    <row r="1783" spans="3:10" x14ac:dyDescent="0.25">
      <c r="C1783" s="82">
        <v>1.0203557362124152E-2</v>
      </c>
      <c r="D1783" s="89">
        <v>1.4021740290221242E-2</v>
      </c>
      <c r="E1783" s="89">
        <v>1.7507845496643689E-2</v>
      </c>
      <c r="F1783" s="89">
        <v>2.0589344745384767E-2</v>
      </c>
      <c r="G1783" s="90">
        <v>2.3345148193861184E-2</v>
      </c>
      <c r="H1783" s="90">
        <v>2.5763541222644883E-2</v>
      </c>
      <c r="I1783" s="90">
        <v>2.8027148650796533E-2</v>
      </c>
      <c r="J1783" s="90">
        <v>3.0143149220079293E-2</v>
      </c>
    </row>
    <row r="1784" spans="3:10" x14ac:dyDescent="0.25">
      <c r="C1784" s="82">
        <v>7.8428674962005528E-3</v>
      </c>
      <c r="D1784" s="89">
        <v>1.1563339115309818E-2</v>
      </c>
      <c r="E1784" s="89">
        <v>1.4813894086742295E-2</v>
      </c>
      <c r="F1784" s="89">
        <v>1.7377765741753232E-2</v>
      </c>
      <c r="G1784" s="90">
        <v>1.9302929489448263E-2</v>
      </c>
      <c r="H1784" s="90">
        <v>2.0615089038893464E-2</v>
      </c>
      <c r="I1784" s="90">
        <v>2.1506656480055807E-2</v>
      </c>
      <c r="J1784" s="90">
        <v>2.202391050469979E-2</v>
      </c>
    </row>
    <row r="1785" spans="3:10" x14ac:dyDescent="0.25">
      <c r="C1785" s="82">
        <v>7.5049879316475318E-2</v>
      </c>
      <c r="D1785" s="89">
        <v>6.930996322361474E-2</v>
      </c>
      <c r="E1785" s="89">
        <v>6.2627244942863633E-2</v>
      </c>
      <c r="F1785" s="89">
        <v>5.6424373563052133E-2</v>
      </c>
      <c r="G1785" s="90">
        <v>5.1149019541499613E-2</v>
      </c>
      <c r="H1785" s="90">
        <v>4.654014154737602E-2</v>
      </c>
      <c r="I1785" s="90">
        <v>4.2643378438804107E-2</v>
      </c>
      <c r="J1785" s="90">
        <v>3.9186840669881366E-2</v>
      </c>
    </row>
    <row r="1786" spans="3:10" x14ac:dyDescent="0.25">
      <c r="C1786" s="82">
        <v>0.19770349162149412</v>
      </c>
      <c r="D1786" s="89">
        <v>0.1556598508088021</v>
      </c>
      <c r="E1786" s="89">
        <v>0.12849113961380035</v>
      </c>
      <c r="F1786" s="89">
        <v>0.11097638047642668</v>
      </c>
      <c r="G1786" s="90">
        <v>9.9694129022722039E-2</v>
      </c>
      <c r="H1786" s="90">
        <v>9.1956096651935645E-2</v>
      </c>
      <c r="I1786" s="90">
        <v>8.6728893584345781E-2</v>
      </c>
      <c r="J1786" s="90">
        <v>8.284252784084406E-2</v>
      </c>
    </row>
    <row r="1787" spans="3:10" x14ac:dyDescent="0.25">
      <c r="C1787" s="82">
        <v>6.4478515081357202E-3</v>
      </c>
      <c r="D1787" s="89">
        <v>1.1048006289159513E-2</v>
      </c>
      <c r="E1787" s="89">
        <v>1.5875012480107493E-2</v>
      </c>
      <c r="F1787" s="89">
        <v>2.0338306979010116E-2</v>
      </c>
      <c r="G1787" s="90">
        <v>2.4200709122512105E-2</v>
      </c>
      <c r="H1787" s="90">
        <v>2.7310207468453251E-2</v>
      </c>
      <c r="I1787" s="90">
        <v>2.9811194436486138E-2</v>
      </c>
      <c r="J1787" s="90">
        <v>3.1699204938605292E-2</v>
      </c>
    </row>
    <row r="1788" spans="3:10" x14ac:dyDescent="0.25">
      <c r="C1788" s="82">
        <v>5.5394659070110479E-2</v>
      </c>
      <c r="D1788" s="89">
        <v>4.9121331921915701E-2</v>
      </c>
      <c r="E1788" s="89">
        <v>4.4146276025265316E-2</v>
      </c>
      <c r="F1788" s="89">
        <v>4.0556059822973972E-2</v>
      </c>
      <c r="G1788" s="90">
        <v>3.8173527625059454E-2</v>
      </c>
      <c r="H1788" s="90">
        <v>3.6568172256017939E-2</v>
      </c>
      <c r="I1788" s="90">
        <v>3.5669741574503505E-2</v>
      </c>
      <c r="J1788" s="90">
        <v>3.5215340098077808E-2</v>
      </c>
    </row>
    <row r="1789" spans="3:10" x14ac:dyDescent="0.25">
      <c r="C1789" s="82">
        <v>1.1842865532787353E-2</v>
      </c>
      <c r="D1789" s="89">
        <v>1.7358869833281564E-2</v>
      </c>
      <c r="E1789" s="89">
        <v>2.2579686554057943E-2</v>
      </c>
      <c r="F1789" s="89">
        <v>2.7232012613693655E-2</v>
      </c>
      <c r="G1789" s="90">
        <v>3.1357678240780659E-2</v>
      </c>
      <c r="H1789" s="90">
        <v>3.4945231246809011E-2</v>
      </c>
      <c r="I1789" s="90">
        <v>3.8263510829917378E-2</v>
      </c>
      <c r="J1789" s="90">
        <v>4.1332299636600886E-2</v>
      </c>
    </row>
    <row r="1790" spans="3:10" x14ac:dyDescent="0.25">
      <c r="C1790" s="82">
        <v>3.914264969153583E-2</v>
      </c>
      <c r="D1790" s="89">
        <v>4.2495803964414922E-2</v>
      </c>
      <c r="E1790" s="89">
        <v>4.4081336931579999E-2</v>
      </c>
      <c r="F1790" s="89">
        <v>4.4850892551897836E-2</v>
      </c>
      <c r="G1790" s="90">
        <v>4.5427783959608892E-2</v>
      </c>
      <c r="H1790" s="90">
        <v>4.5896136171657484E-2</v>
      </c>
      <c r="I1790" s="90">
        <v>4.6550974485520209E-2</v>
      </c>
      <c r="J1790" s="90">
        <v>4.7298635765521256E-2</v>
      </c>
    </row>
    <row r="1791" spans="3:10" x14ac:dyDescent="0.25">
      <c r="C1791" s="82">
        <v>1.355723502468551E-2</v>
      </c>
      <c r="D1791" s="89">
        <v>1.6562034428302192E-2</v>
      </c>
      <c r="E1791" s="89">
        <v>1.8817377381613567E-2</v>
      </c>
      <c r="F1791" s="89">
        <v>2.0427748678168208E-2</v>
      </c>
      <c r="G1791" s="90">
        <v>2.1571939571837971E-2</v>
      </c>
      <c r="H1791" s="90">
        <v>2.2305109506386249E-2</v>
      </c>
      <c r="I1791" s="90">
        <v>2.2842610887162152E-2</v>
      </c>
      <c r="J1791" s="90">
        <v>2.3234718577986986E-2</v>
      </c>
    </row>
    <row r="1792" spans="3:10" x14ac:dyDescent="0.25">
      <c r="C1792" s="82">
        <v>2.2504111722883555E-2</v>
      </c>
      <c r="D1792" s="89">
        <v>2.6572865839498631E-2</v>
      </c>
      <c r="E1792" s="89">
        <v>2.8835635573997494E-2</v>
      </c>
      <c r="F1792" s="89">
        <v>2.9882443589354477E-2</v>
      </c>
      <c r="G1792" s="90">
        <v>3.0272307934623776E-2</v>
      </c>
      <c r="H1792" s="90">
        <v>3.0212645993420179E-2</v>
      </c>
      <c r="I1792" s="90">
        <v>3.0011604285268157E-2</v>
      </c>
      <c r="J1792" s="90">
        <v>2.9685695338402863E-2</v>
      </c>
    </row>
    <row r="1793" spans="3:10" x14ac:dyDescent="0.25">
      <c r="C1793" s="82">
        <v>8.5304926904990318E-3</v>
      </c>
      <c r="D1793" s="89">
        <v>1.2916534870136867E-2</v>
      </c>
      <c r="E1793" s="89">
        <v>1.7097563128720534E-2</v>
      </c>
      <c r="F1793" s="89">
        <v>2.0769681789954284E-2</v>
      </c>
      <c r="G1793" s="90">
        <v>2.3912457970903977E-2</v>
      </c>
      <c r="H1793" s="90">
        <v>2.6496836503098892E-2</v>
      </c>
      <c r="I1793" s="90">
        <v>2.8728886662421491E-2</v>
      </c>
      <c r="J1793" s="90">
        <v>3.0644576749650206E-2</v>
      </c>
    </row>
    <row r="1794" spans="3:10" x14ac:dyDescent="0.25">
      <c r="C1794" s="82">
        <v>1.2962601248255946E-3</v>
      </c>
      <c r="D1794" s="89">
        <v>2.7660060815862053E-3</v>
      </c>
      <c r="E1794" s="89">
        <v>4.6557615478605126E-3</v>
      </c>
      <c r="F1794" s="89">
        <v>6.696484286632453E-3</v>
      </c>
      <c r="G1794" s="90">
        <v>8.6908090491044174E-3</v>
      </c>
      <c r="H1794" s="90">
        <v>1.04951866651558E-2</v>
      </c>
      <c r="I1794" s="90">
        <v>1.2115279076863775E-2</v>
      </c>
      <c r="J1794" s="90">
        <v>1.3533890500426585E-2</v>
      </c>
    </row>
    <row r="1795" spans="3:10" x14ac:dyDescent="0.25">
      <c r="C1795" s="82">
        <v>6.5525443340390382E-3</v>
      </c>
      <c r="D1795" s="89">
        <v>9.5920569287709662E-3</v>
      </c>
      <c r="E1795" s="89">
        <v>1.2268397652775117E-2</v>
      </c>
      <c r="F1795" s="89">
        <v>1.4413335539173382E-2</v>
      </c>
      <c r="G1795" s="90">
        <v>1.6077543496601392E-2</v>
      </c>
      <c r="H1795" s="90">
        <v>1.7298059689027097E-2</v>
      </c>
      <c r="I1795" s="90">
        <v>1.8250926088637768E-2</v>
      </c>
      <c r="J1795" s="90">
        <v>1.8982312864939538E-2</v>
      </c>
    </row>
    <row r="1796" spans="3:10" x14ac:dyDescent="0.25">
      <c r="C1796" s="82">
        <v>6.2793043209141411E-3</v>
      </c>
      <c r="D1796" s="89">
        <v>1.0594464677752545E-2</v>
      </c>
      <c r="E1796" s="89">
        <v>1.4576009076208978E-2</v>
      </c>
      <c r="F1796" s="89">
        <v>1.7692444669083689E-2</v>
      </c>
      <c r="G1796" s="90">
        <v>1.9951443039377115E-2</v>
      </c>
      <c r="H1796" s="90">
        <v>2.1472538157220954E-2</v>
      </c>
      <c r="I1796" s="90">
        <v>2.2561303839320646E-2</v>
      </c>
      <c r="J1796" s="90">
        <v>2.3334941734587056E-2</v>
      </c>
    </row>
    <row r="1797" spans="3:10" x14ac:dyDescent="0.25">
      <c r="C1797" s="82">
        <v>2.6312299723737352E-2</v>
      </c>
      <c r="D1797" s="89">
        <v>3.388903251036833E-2</v>
      </c>
      <c r="E1797" s="89">
        <v>3.8742428509505746E-2</v>
      </c>
      <c r="F1797" s="89">
        <v>4.1381139087890789E-2</v>
      </c>
      <c r="G1797" s="90">
        <v>4.2604387968217687E-2</v>
      </c>
      <c r="H1797" s="90">
        <v>4.2786846797971574E-2</v>
      </c>
      <c r="I1797" s="90">
        <v>4.2417501076354502E-2</v>
      </c>
      <c r="J1797" s="90">
        <v>4.154048450812315E-2</v>
      </c>
    </row>
    <row r="1798" spans="3:10" x14ac:dyDescent="0.25">
      <c r="C1798" s="82">
        <v>1.5399989333397751E-3</v>
      </c>
      <c r="D1798" s="89">
        <v>3.6583549249663604E-3</v>
      </c>
      <c r="E1798" s="89">
        <v>6.601309538048104E-3</v>
      </c>
      <c r="F1798" s="89">
        <v>9.94005755487537E-3</v>
      </c>
      <c r="G1798" s="90">
        <v>1.3323911098555795E-2</v>
      </c>
      <c r="H1798" s="90">
        <v>1.6512095791684177E-2</v>
      </c>
      <c r="I1798" s="90">
        <v>1.9527049945086253E-2</v>
      </c>
      <c r="J1798" s="90">
        <v>2.237295105388612E-2</v>
      </c>
    </row>
    <row r="1799" spans="3:10" x14ac:dyDescent="0.25">
      <c r="C1799" s="82">
        <v>7.9431791533515449E-3</v>
      </c>
      <c r="D1799" s="89">
        <v>9.484920948586717E-3</v>
      </c>
      <c r="E1799" s="89">
        <v>1.0419124148569573E-2</v>
      </c>
      <c r="F1799" s="89">
        <v>1.0914002861303835E-2</v>
      </c>
      <c r="G1799" s="90">
        <v>1.1145720356700937E-2</v>
      </c>
      <c r="H1799" s="90">
        <v>1.118174757522764E-2</v>
      </c>
      <c r="I1799" s="90">
        <v>1.114148365239628E-2</v>
      </c>
      <c r="J1799" s="90">
        <v>1.1045999279650554E-2</v>
      </c>
    </row>
    <row r="1800" spans="3:10" x14ac:dyDescent="0.25">
      <c r="C1800" s="82">
        <v>6.6434687810295262E-3</v>
      </c>
      <c r="D1800" s="89">
        <v>1.1162043534166766E-2</v>
      </c>
      <c r="E1800" s="89">
        <v>1.5693939367413545E-2</v>
      </c>
      <c r="F1800" s="89">
        <v>1.9690538237148388E-2</v>
      </c>
      <c r="G1800" s="90">
        <v>2.3001945002174853E-2</v>
      </c>
      <c r="H1800" s="90">
        <v>2.5563452728610891E-2</v>
      </c>
      <c r="I1800" s="90">
        <v>2.7570984371224828E-2</v>
      </c>
      <c r="J1800" s="90">
        <v>2.9057685833897617E-2</v>
      </c>
    </row>
    <row r="1801" spans="3:10" x14ac:dyDescent="0.25">
      <c r="C1801" s="82">
        <v>4.0868227510841631E-3</v>
      </c>
      <c r="D1801" s="89">
        <v>6.2290297207536786E-3</v>
      </c>
      <c r="E1801" s="89">
        <v>8.2253848403617113E-3</v>
      </c>
      <c r="F1801" s="89">
        <v>9.8783517131647951E-3</v>
      </c>
      <c r="G1801" s="90">
        <v>1.1150445187213592E-2</v>
      </c>
      <c r="H1801" s="90">
        <v>1.2028494940922228E-2</v>
      </c>
      <c r="I1801" s="90">
        <v>1.2629813888619182E-2</v>
      </c>
      <c r="J1801" s="90">
        <v>1.3007223737852914E-2</v>
      </c>
    </row>
    <row r="1802" spans="3:10" x14ac:dyDescent="0.25">
      <c r="C1802" s="82">
        <v>2.0553561784600299E-2</v>
      </c>
      <c r="D1802" s="89">
        <v>2.6398467366225541E-2</v>
      </c>
      <c r="E1802" s="89">
        <v>3.1041193314977466E-2</v>
      </c>
      <c r="F1802" s="89">
        <v>3.4623471695910374E-2</v>
      </c>
      <c r="G1802" s="90">
        <v>3.7446446904306117E-2</v>
      </c>
      <c r="H1802" s="90">
        <v>3.955988058678641E-2</v>
      </c>
      <c r="I1802" s="90">
        <v>4.1245668739747721E-2</v>
      </c>
      <c r="J1802" s="90">
        <v>4.2465094277138363E-2</v>
      </c>
    </row>
    <row r="1803" spans="3:10" x14ac:dyDescent="0.25">
      <c r="C1803" s="82">
        <v>4.7615738463568881E-3</v>
      </c>
      <c r="D1803" s="89">
        <v>8.0985942910076283E-3</v>
      </c>
      <c r="E1803" s="89">
        <v>1.1481234290561826E-2</v>
      </c>
      <c r="F1803" s="89">
        <v>1.4468001171025336E-2</v>
      </c>
      <c r="G1803" s="90">
        <v>1.6912974412146113E-2</v>
      </c>
      <c r="H1803" s="90">
        <v>1.8753510235034212E-2</v>
      </c>
      <c r="I1803" s="90">
        <v>2.0144407407935407E-2</v>
      </c>
      <c r="J1803" s="90">
        <v>2.1145201337008618E-2</v>
      </c>
    </row>
    <row r="1804" spans="3:10" x14ac:dyDescent="0.25">
      <c r="C1804" s="82">
        <v>3.4497576458632079E-3</v>
      </c>
      <c r="D1804" s="89">
        <v>5.3874238213501395E-3</v>
      </c>
      <c r="E1804" s="89">
        <v>7.2606897809463474E-3</v>
      </c>
      <c r="F1804" s="89">
        <v>8.9111670318254808E-3</v>
      </c>
      <c r="G1804" s="90">
        <v>1.0310071169591251E-2</v>
      </c>
      <c r="H1804" s="90">
        <v>1.1428500503312124E-2</v>
      </c>
      <c r="I1804" s="90">
        <v>1.2342480898364844E-2</v>
      </c>
      <c r="J1804" s="90">
        <v>1.306118393973766E-2</v>
      </c>
    </row>
    <row r="1805" spans="3:10" x14ac:dyDescent="0.25">
      <c r="C1805" s="82">
        <v>5.5695955997650589E-3</v>
      </c>
      <c r="D1805" s="89">
        <v>8.1036232629525615E-3</v>
      </c>
      <c r="E1805" s="89">
        <v>1.023725278007512E-2</v>
      </c>
      <c r="F1805" s="89">
        <v>1.1873071309521708E-2</v>
      </c>
      <c r="G1805" s="90">
        <v>1.3098745518288331E-2</v>
      </c>
      <c r="H1805" s="90">
        <v>1.3970004756443038E-2</v>
      </c>
      <c r="I1805" s="90">
        <v>1.4636595305241928E-2</v>
      </c>
      <c r="J1805" s="90">
        <v>1.5134404323775224E-2</v>
      </c>
    </row>
    <row r="1806" spans="3:10" x14ac:dyDescent="0.25">
      <c r="C1806" s="82">
        <v>1.5775122409710306E-2</v>
      </c>
      <c r="D1806" s="89">
        <v>2.4648456095569139E-2</v>
      </c>
      <c r="E1806" s="89">
        <v>3.2320079254065381E-2</v>
      </c>
      <c r="F1806" s="89">
        <v>3.8167257214600465E-2</v>
      </c>
      <c r="G1806" s="90">
        <v>4.2456484541727194E-2</v>
      </c>
      <c r="H1806" s="90">
        <v>4.5445021858892182E-2</v>
      </c>
      <c r="I1806" s="90">
        <v>4.7662212872189136E-2</v>
      </c>
      <c r="J1806" s="90">
        <v>4.9196856850280739E-2</v>
      </c>
    </row>
    <row r="1807" spans="3:10" x14ac:dyDescent="0.25">
      <c r="C1807" s="82">
        <v>1.3480997475248321E-2</v>
      </c>
      <c r="D1807" s="89">
        <v>1.7227479644015414E-2</v>
      </c>
      <c r="E1807" s="89">
        <v>2.0233344488789849E-2</v>
      </c>
      <c r="F1807" s="89">
        <v>2.2501071057729059E-2</v>
      </c>
      <c r="G1807" s="90">
        <v>2.4157330275997101E-2</v>
      </c>
      <c r="H1807" s="90">
        <v>2.5215886571161413E-2</v>
      </c>
      <c r="I1807" s="90">
        <v>2.5887090854157226E-2</v>
      </c>
      <c r="J1807" s="90">
        <v>2.6210393410882056E-2</v>
      </c>
    </row>
    <row r="1808" spans="3:10" x14ac:dyDescent="0.25">
      <c r="C1808" s="82">
        <v>6.8139751616680365E-3</v>
      </c>
      <c r="D1808" s="89">
        <v>1.0214855242700775E-2</v>
      </c>
      <c r="E1808" s="89">
        <v>1.3302030605825434E-2</v>
      </c>
      <c r="F1808" s="89">
        <v>1.5836933403472926E-2</v>
      </c>
      <c r="G1808" s="90">
        <v>1.7813094925388632E-2</v>
      </c>
      <c r="H1808" s="90">
        <v>1.9213315214187048E-2</v>
      </c>
      <c r="I1808" s="90">
        <v>2.0188826408341114E-2</v>
      </c>
      <c r="J1808" s="90">
        <v>2.0767736526954614E-2</v>
      </c>
    </row>
    <row r="1809" spans="3:10" x14ac:dyDescent="0.25">
      <c r="C1809" s="82">
        <v>5.4384732792439978E-3</v>
      </c>
      <c r="D1809" s="89">
        <v>8.8692194253137541E-3</v>
      </c>
      <c r="E1809" s="89">
        <v>1.240639224369024E-2</v>
      </c>
      <c r="F1809" s="89">
        <v>1.5719471173048581E-2</v>
      </c>
      <c r="G1809" s="90">
        <v>1.8721314959253416E-2</v>
      </c>
      <c r="H1809" s="90">
        <v>2.1359894482066565E-2</v>
      </c>
      <c r="I1809" s="90">
        <v>2.3794524894640356E-2</v>
      </c>
      <c r="J1809" s="90">
        <v>2.6055036844986373E-2</v>
      </c>
    </row>
    <row r="1810" spans="3:10" x14ac:dyDescent="0.25">
      <c r="C1810" s="82">
        <v>4.2910181825813812E-3</v>
      </c>
      <c r="D1810" s="89">
        <v>6.8081433339164821E-3</v>
      </c>
      <c r="E1810" s="89">
        <v>9.3073033601581961E-3</v>
      </c>
      <c r="F1810" s="89">
        <v>1.1515091625258007E-2</v>
      </c>
      <c r="G1810" s="90">
        <v>1.3325917622232177E-2</v>
      </c>
      <c r="H1810" s="90">
        <v>1.4665799847960553E-2</v>
      </c>
      <c r="I1810" s="90">
        <v>1.5629892479007118E-2</v>
      </c>
      <c r="J1810" s="90">
        <v>1.6249846653823889E-2</v>
      </c>
    </row>
    <row r="1811" spans="3:10" x14ac:dyDescent="0.25">
      <c r="C1811" s="82">
        <v>9.6663859502745513E-3</v>
      </c>
      <c r="D1811" s="89">
        <v>1.2807341770211171E-2</v>
      </c>
      <c r="E1811" s="89">
        <v>1.5269921871151879E-2</v>
      </c>
      <c r="F1811" s="89">
        <v>1.710679957903698E-2</v>
      </c>
      <c r="G1811" s="90">
        <v>1.8522444971541725E-2</v>
      </c>
      <c r="H1811" s="90">
        <v>1.9621885351866198E-2</v>
      </c>
      <c r="I1811" s="90">
        <v>2.0625278278244809E-2</v>
      </c>
      <c r="J1811" s="90">
        <v>2.1585372284942863E-2</v>
      </c>
    </row>
    <row r="1812" spans="3:10" x14ac:dyDescent="0.25">
      <c r="C1812" s="82">
        <v>6.9973668716944472E-3</v>
      </c>
      <c r="D1812" s="89">
        <v>1.0994064660372003E-2</v>
      </c>
      <c r="E1812" s="89">
        <v>1.4864157518227899E-2</v>
      </c>
      <c r="F1812" s="89">
        <v>1.8253345451965008E-2</v>
      </c>
      <c r="G1812" s="90">
        <v>2.1103692874639094E-2</v>
      </c>
      <c r="H1812" s="90">
        <v>2.337848881900215E-2</v>
      </c>
      <c r="I1812" s="90">
        <v>2.5253907940367408E-2</v>
      </c>
      <c r="J1812" s="90">
        <v>2.6748684300075536E-2</v>
      </c>
    </row>
    <row r="1813" spans="3:10" x14ac:dyDescent="0.25">
      <c r="C1813" s="82">
        <v>4.2806003028518494E-3</v>
      </c>
      <c r="D1813" s="89">
        <v>6.9764374737541022E-3</v>
      </c>
      <c r="E1813" s="89">
        <v>9.6840772331226333E-3</v>
      </c>
      <c r="F1813" s="89">
        <v>1.2169101444665577E-2</v>
      </c>
      <c r="G1813" s="90">
        <v>1.4411454095507504E-2</v>
      </c>
      <c r="H1813" s="90">
        <v>1.6412496874352891E-2</v>
      </c>
      <c r="I1813" s="90">
        <v>1.8321761760260603E-2</v>
      </c>
      <c r="J1813" s="90">
        <v>2.0179786119691536E-2</v>
      </c>
    </row>
    <row r="1814" spans="3:10" x14ac:dyDescent="0.25">
      <c r="C1814" s="82">
        <v>6.7677864076373905E-3</v>
      </c>
      <c r="D1814" s="89">
        <v>1.0140220417481562E-2</v>
      </c>
      <c r="E1814" s="89">
        <v>1.3367607522971501E-2</v>
      </c>
      <c r="F1814" s="89">
        <v>1.6250727792444939E-2</v>
      </c>
      <c r="G1814" s="90">
        <v>1.8790125571527112E-2</v>
      </c>
      <c r="H1814" s="90">
        <v>2.096244298699082E-2</v>
      </c>
      <c r="I1814" s="90">
        <v>2.2919419135276252E-2</v>
      </c>
      <c r="J1814" s="90">
        <v>2.4672489680061169E-2</v>
      </c>
    </row>
    <row r="1815" spans="3:10" x14ac:dyDescent="0.25">
      <c r="C1815" s="82">
        <v>6.8305060020605844E-3</v>
      </c>
      <c r="D1815" s="89">
        <v>1.0468819993478561E-2</v>
      </c>
      <c r="E1815" s="89">
        <v>1.3972205373127607E-2</v>
      </c>
      <c r="F1815" s="89">
        <v>1.703121473895905E-2</v>
      </c>
      <c r="G1815" s="90">
        <v>1.9568328376292049E-2</v>
      </c>
      <c r="H1815" s="90">
        <v>2.1513051925208922E-2</v>
      </c>
      <c r="I1815" s="90">
        <v>2.3003779299515435E-2</v>
      </c>
      <c r="J1815" s="90">
        <v>2.4055591788395284E-2</v>
      </c>
    </row>
    <row r="1816" spans="3:10" x14ac:dyDescent="0.25">
      <c r="C1816" s="82">
        <v>2.1344067131528154E-2</v>
      </c>
      <c r="D1816" s="89">
        <v>2.8261256087586856E-2</v>
      </c>
      <c r="E1816" s="89">
        <v>3.3559580028455188E-2</v>
      </c>
      <c r="F1816" s="89">
        <v>3.7359001204252146E-2</v>
      </c>
      <c r="G1816" s="90">
        <v>4.0083468100779458E-2</v>
      </c>
      <c r="H1816" s="90">
        <v>4.1895670550666037E-2</v>
      </c>
      <c r="I1816" s="90">
        <v>4.3168211160506009E-2</v>
      </c>
      <c r="J1816" s="90">
        <v>4.3891525157177431E-2</v>
      </c>
    </row>
    <row r="1817" spans="3:10" x14ac:dyDescent="0.25">
      <c r="C1817" s="82">
        <v>1.6838420134079449E-2</v>
      </c>
      <c r="D1817" s="89">
        <v>2.0561540104782335E-2</v>
      </c>
      <c r="E1817" s="89">
        <v>2.3287826160328332E-2</v>
      </c>
      <c r="F1817" s="89">
        <v>2.5307374246921678E-2</v>
      </c>
      <c r="G1817" s="90">
        <v>2.6921855909171302E-2</v>
      </c>
      <c r="H1817" s="90">
        <v>2.8184087764746488E-2</v>
      </c>
      <c r="I1817" s="90">
        <v>2.927965531609885E-2</v>
      </c>
      <c r="J1817" s="90">
        <v>3.0149818221169175E-2</v>
      </c>
    </row>
    <row r="1818" spans="3:10" x14ac:dyDescent="0.25">
      <c r="C1818" s="82">
        <v>2.0469850107764308E-3</v>
      </c>
      <c r="D1818" s="89">
        <v>3.4553635123350901E-3</v>
      </c>
      <c r="E1818" s="89">
        <v>4.9193518765214524E-3</v>
      </c>
      <c r="F1818" s="89">
        <v>6.2564666922226182E-3</v>
      </c>
      <c r="G1818" s="90">
        <v>7.3922274421823926E-3</v>
      </c>
      <c r="H1818" s="90">
        <v>8.2864086938478944E-3</v>
      </c>
      <c r="I1818" s="90">
        <v>9.0018217243376924E-3</v>
      </c>
      <c r="J1818" s="90">
        <v>9.5680239660346465E-3</v>
      </c>
    </row>
    <row r="1819" spans="3:10" x14ac:dyDescent="0.25">
      <c r="C1819" s="82">
        <v>4.3820288075455951E-3</v>
      </c>
      <c r="D1819" s="89">
        <v>6.1865196229397307E-3</v>
      </c>
      <c r="E1819" s="89">
        <v>7.8597669013071997E-3</v>
      </c>
      <c r="F1819" s="89">
        <v>9.3485248855295286E-3</v>
      </c>
      <c r="G1819" s="90">
        <v>1.0686099907104641E-2</v>
      </c>
      <c r="H1819" s="90">
        <v>1.1877283756394463E-2</v>
      </c>
      <c r="I1819" s="90">
        <v>1.3024663896489973E-2</v>
      </c>
      <c r="J1819" s="90">
        <v>1.4156606984711889E-2</v>
      </c>
    </row>
    <row r="1820" spans="3:10" x14ac:dyDescent="0.25">
      <c r="C1820" s="82">
        <v>4.4121461829471431E-3</v>
      </c>
      <c r="D1820" s="89">
        <v>6.6849587736046287E-3</v>
      </c>
      <c r="E1820" s="89">
        <v>8.8465340154323877E-3</v>
      </c>
      <c r="F1820" s="89">
        <v>1.0738689400495322E-2</v>
      </c>
      <c r="G1820" s="90">
        <v>1.2345589622338853E-2</v>
      </c>
      <c r="H1820" s="90">
        <v>1.3644013422749287E-2</v>
      </c>
      <c r="I1820" s="90">
        <v>1.4733161217504093E-2</v>
      </c>
      <c r="J1820" s="90">
        <v>1.5629312691184165E-2</v>
      </c>
    </row>
    <row r="1821" spans="3:10" x14ac:dyDescent="0.25">
      <c r="C1821" s="82">
        <v>1.391385315757958E-2</v>
      </c>
      <c r="D1821" s="89">
        <v>1.5830200271060278E-2</v>
      </c>
      <c r="E1821" s="89">
        <v>1.7319830944055967E-2</v>
      </c>
      <c r="F1821" s="89">
        <v>1.8509953930082881E-2</v>
      </c>
      <c r="G1821" s="90">
        <v>1.9488662948653826E-2</v>
      </c>
      <c r="H1821" s="90">
        <v>2.019274873975075E-2</v>
      </c>
      <c r="I1821" s="90">
        <v>2.0701960756134032E-2</v>
      </c>
      <c r="J1821" s="90">
        <v>2.0963526838031103E-2</v>
      </c>
    </row>
    <row r="1822" spans="3:10" x14ac:dyDescent="0.25">
      <c r="C1822" s="82">
        <v>3.3684921128708564E-2</v>
      </c>
      <c r="D1822" s="89">
        <v>3.5078478726805008E-2</v>
      </c>
      <c r="E1822" s="89">
        <v>3.4994031854298904E-2</v>
      </c>
      <c r="F1822" s="89">
        <v>3.4149045632886559E-2</v>
      </c>
      <c r="G1822" s="90">
        <v>3.2980182440881085E-2</v>
      </c>
      <c r="H1822" s="90">
        <v>3.1531690988113044E-2</v>
      </c>
      <c r="I1822" s="90">
        <v>3.0017396432107765E-2</v>
      </c>
      <c r="J1822" s="90">
        <v>2.8399315282408522E-2</v>
      </c>
    </row>
    <row r="1823" spans="3:10" x14ac:dyDescent="0.25">
      <c r="C1823" s="82">
        <v>1.4819413709957733E-2</v>
      </c>
      <c r="D1823" s="89">
        <v>1.9899688063959291E-2</v>
      </c>
      <c r="E1823" s="89">
        <v>2.3669011980750655E-2</v>
      </c>
      <c r="F1823" s="89">
        <v>2.6199017884241751E-2</v>
      </c>
      <c r="G1823" s="90">
        <v>2.7855083670780698E-2</v>
      </c>
      <c r="H1823" s="90">
        <v>2.8837901504222132E-2</v>
      </c>
      <c r="I1823" s="90">
        <v>2.9483933179931358E-2</v>
      </c>
      <c r="J1823" s="90">
        <v>2.9850754425236645E-2</v>
      </c>
    </row>
    <row r="1824" spans="3:10" x14ac:dyDescent="0.25">
      <c r="C1824" s="82">
        <v>7.5935951602366155E-3</v>
      </c>
      <c r="D1824" s="89">
        <v>1.1721510385732707E-2</v>
      </c>
      <c r="E1824" s="89">
        <v>1.5714925685095013E-2</v>
      </c>
      <c r="F1824" s="89">
        <v>1.9244904663705233E-2</v>
      </c>
      <c r="G1824" s="90">
        <v>2.2246152408685729E-2</v>
      </c>
      <c r="H1824" s="90">
        <v>2.4648623096097205E-2</v>
      </c>
      <c r="I1824" s="90">
        <v>2.6606366642858509E-2</v>
      </c>
      <c r="J1824" s="90">
        <v>2.8123734059448235E-2</v>
      </c>
    </row>
    <row r="1825" spans="3:10" x14ac:dyDescent="0.25">
      <c r="C1825" s="82">
        <v>1.0099179561072279E-2</v>
      </c>
      <c r="D1825" s="89">
        <v>1.3016883922908541E-2</v>
      </c>
      <c r="E1825" s="89">
        <v>1.5471625430955083E-2</v>
      </c>
      <c r="F1825" s="89">
        <v>1.7493868914959725E-2</v>
      </c>
      <c r="G1825" s="90">
        <v>1.9182552568010217E-2</v>
      </c>
      <c r="H1825" s="90">
        <v>2.0519965592728624E-2</v>
      </c>
      <c r="I1825" s="90">
        <v>2.16254942574211E-2</v>
      </c>
      <c r="J1825" s="90">
        <v>2.246942526658021E-2</v>
      </c>
    </row>
    <row r="1826" spans="3:10" x14ac:dyDescent="0.25">
      <c r="C1826" s="82">
        <v>1.6189413504486959E-2</v>
      </c>
      <c r="D1826" s="89">
        <v>1.7491892636426424E-2</v>
      </c>
      <c r="E1826" s="89">
        <v>1.8251790676587762E-2</v>
      </c>
      <c r="F1826" s="89">
        <v>1.877265433289884E-2</v>
      </c>
      <c r="G1826" s="90">
        <v>1.9265839944522668E-2</v>
      </c>
      <c r="H1826" s="90">
        <v>1.975424638982971E-2</v>
      </c>
      <c r="I1826" s="90">
        <v>2.037506380784667E-2</v>
      </c>
      <c r="J1826" s="90">
        <v>2.1112687843245794E-2</v>
      </c>
    </row>
    <row r="1827" spans="3:10" x14ac:dyDescent="0.25">
      <c r="C1827" s="82">
        <v>2.1677559820965854E-3</v>
      </c>
      <c r="D1827" s="89">
        <v>4.337673260603166E-3</v>
      </c>
      <c r="E1827" s="89">
        <v>6.9837872877821054E-3</v>
      </c>
      <c r="F1827" s="89">
        <v>9.7299877875062033E-3</v>
      </c>
      <c r="G1827" s="90">
        <v>1.2329710647569738E-2</v>
      </c>
      <c r="H1827" s="90">
        <v>1.461365823550225E-2</v>
      </c>
      <c r="I1827" s="90">
        <v>1.6616479451699126E-2</v>
      </c>
      <c r="J1827" s="90">
        <v>1.8334284399277451E-2</v>
      </c>
    </row>
    <row r="1828" spans="3:10" x14ac:dyDescent="0.25">
      <c r="C1828" s="82">
        <v>9.6555348863720455E-3</v>
      </c>
      <c r="D1828" s="89">
        <v>1.2099981172893674E-2</v>
      </c>
      <c r="E1828" s="89">
        <v>1.4155130445900357E-2</v>
      </c>
      <c r="F1828" s="89">
        <v>1.585401061682732E-2</v>
      </c>
      <c r="G1828" s="90">
        <v>1.7289656313057903E-2</v>
      </c>
      <c r="H1828" s="90">
        <v>1.8466667312601361E-2</v>
      </c>
      <c r="I1828" s="90">
        <v>1.9530480377357055E-2</v>
      </c>
      <c r="J1828" s="90">
        <v>2.0502525204174588E-2</v>
      </c>
    </row>
    <row r="1829" spans="3:10" x14ac:dyDescent="0.25">
      <c r="C1829" s="82">
        <v>2.706394609314746E-2</v>
      </c>
      <c r="D1829" s="89">
        <v>3.307357533712299E-2</v>
      </c>
      <c r="E1829" s="89">
        <v>3.6918522847476938E-2</v>
      </c>
      <c r="F1829" s="89">
        <v>3.9278972676867634E-2</v>
      </c>
      <c r="G1829" s="90">
        <v>4.0870634249080023E-2</v>
      </c>
      <c r="H1829" s="90">
        <v>4.1955342951232807E-2</v>
      </c>
      <c r="I1829" s="90">
        <v>4.2924526274393325E-2</v>
      </c>
      <c r="J1829" s="90">
        <v>4.3756721562156778E-2</v>
      </c>
    </row>
    <row r="1830" spans="3:10" x14ac:dyDescent="0.25">
      <c r="C1830" s="82">
        <v>1.8550111783044033E-2</v>
      </c>
      <c r="D1830" s="89">
        <v>2.431630430755961E-2</v>
      </c>
      <c r="E1830" s="89">
        <v>2.8652184756964634E-2</v>
      </c>
      <c r="F1830" s="89">
        <v>3.1711740795451505E-2</v>
      </c>
      <c r="G1830" s="90">
        <v>3.3871260849203583E-2</v>
      </c>
      <c r="H1830" s="90">
        <v>3.5261990771749047E-2</v>
      </c>
      <c r="I1830" s="90">
        <v>3.6184839811295465E-2</v>
      </c>
      <c r="J1830" s="90">
        <v>3.6623354360673932E-2</v>
      </c>
    </row>
    <row r="1831" spans="3:10" x14ac:dyDescent="0.25">
      <c r="C1831" s="82">
        <v>2.195089179361354E-2</v>
      </c>
      <c r="D1831" s="89">
        <v>2.0038549830731625E-2</v>
      </c>
      <c r="E1831" s="89">
        <v>1.8675913714152385E-2</v>
      </c>
      <c r="F1831" s="89">
        <v>1.7771322853919681E-2</v>
      </c>
      <c r="G1831" s="90">
        <v>1.7221071474266599E-2</v>
      </c>
      <c r="H1831" s="90">
        <v>1.6845146156388519E-2</v>
      </c>
      <c r="I1831" s="90">
        <v>1.663883634580374E-2</v>
      </c>
      <c r="J1831" s="90">
        <v>1.6515246345011669E-2</v>
      </c>
    </row>
    <row r="1832" spans="3:10" x14ac:dyDescent="0.25">
      <c r="C1832" s="82">
        <v>1.1061831052044958E-2</v>
      </c>
      <c r="D1832" s="89">
        <v>1.3682886382255434E-2</v>
      </c>
      <c r="E1832" s="89">
        <v>1.588285315071453E-2</v>
      </c>
      <c r="F1832" s="89">
        <v>1.7688537896519706E-2</v>
      </c>
      <c r="G1832" s="90">
        <v>1.9179348382524136E-2</v>
      </c>
      <c r="H1832" s="90">
        <v>2.0337345058070014E-2</v>
      </c>
      <c r="I1832" s="90">
        <v>2.130895417799181E-2</v>
      </c>
      <c r="J1832" s="90">
        <v>2.2114201542215033E-2</v>
      </c>
    </row>
    <row r="1833" spans="3:10" x14ac:dyDescent="0.25">
      <c r="C1833" s="82">
        <v>6.1425822475484365E-2</v>
      </c>
      <c r="D1833" s="89">
        <v>4.6694980990189684E-2</v>
      </c>
      <c r="E1833" s="89">
        <v>3.7163173725668554E-2</v>
      </c>
      <c r="F1833" s="89">
        <v>3.0933310509847829E-2</v>
      </c>
      <c r="G1833" s="90">
        <v>2.6809798815298862E-2</v>
      </c>
      <c r="H1833" s="90">
        <v>2.3923777886448803E-2</v>
      </c>
      <c r="I1833" s="90">
        <v>2.1929906851591088E-2</v>
      </c>
      <c r="J1833" s="90">
        <v>2.0496691753474211E-2</v>
      </c>
    </row>
    <row r="1834" spans="3:10" x14ac:dyDescent="0.25">
      <c r="C1834" s="82">
        <v>1.4644698566088743E-2</v>
      </c>
      <c r="D1834" s="89">
        <v>1.9509475534954225E-2</v>
      </c>
      <c r="E1834" s="89">
        <v>2.2952713533154825E-2</v>
      </c>
      <c r="F1834" s="89">
        <v>2.5136822807337457E-2</v>
      </c>
      <c r="G1834" s="90">
        <v>2.6474964462732072E-2</v>
      </c>
      <c r="H1834" s="90">
        <v>2.7179030192838877E-2</v>
      </c>
      <c r="I1834" s="90">
        <v>2.7566164232848835E-2</v>
      </c>
      <c r="J1834" s="90">
        <v>2.7687192970447777E-2</v>
      </c>
    </row>
    <row r="1835" spans="3:10" x14ac:dyDescent="0.25">
      <c r="C1835" s="82">
        <v>1.1389328026624882E-2</v>
      </c>
      <c r="D1835" s="89">
        <v>1.7166678833519432E-2</v>
      </c>
      <c r="E1835" s="89">
        <v>2.2348526606570128E-2</v>
      </c>
      <c r="F1835" s="89">
        <v>2.6560421160035586E-2</v>
      </c>
      <c r="G1835" s="90">
        <v>2.9862271634503453E-2</v>
      </c>
      <c r="H1835" s="90">
        <v>3.2288551435875307E-2</v>
      </c>
      <c r="I1835" s="90">
        <v>3.4121848916543414E-2</v>
      </c>
      <c r="J1835" s="90">
        <v>3.5397627440968873E-2</v>
      </c>
    </row>
    <row r="1836" spans="3:10" x14ac:dyDescent="0.25">
      <c r="C1836" s="82">
        <v>1.7566912208304943E-2</v>
      </c>
      <c r="D1836" s="89">
        <v>2.209809213123597E-2</v>
      </c>
      <c r="E1836" s="89">
        <v>2.5138974763966256E-2</v>
      </c>
      <c r="F1836" s="89">
        <v>2.6918436476383645E-2</v>
      </c>
      <c r="G1836" s="90">
        <v>2.7813425004371523E-2</v>
      </c>
      <c r="H1836" s="90">
        <v>2.7984651246700763E-2</v>
      </c>
      <c r="I1836" s="90">
        <v>2.7733598347004406E-2</v>
      </c>
      <c r="J1836" s="90">
        <v>2.7113058982768348E-2</v>
      </c>
    </row>
    <row r="1837" spans="3:10" x14ac:dyDescent="0.25">
      <c r="C1837" s="82">
        <v>7.2424657783946933E-3</v>
      </c>
      <c r="D1837" s="89">
        <v>1.1628563680723908E-2</v>
      </c>
      <c r="E1837" s="89">
        <v>1.5744414677212888E-2</v>
      </c>
      <c r="F1837" s="89">
        <v>1.9157148705718125E-2</v>
      </c>
      <c r="G1837" s="90">
        <v>2.1816725435904644E-2</v>
      </c>
      <c r="H1837" s="90">
        <v>2.3706871968063568E-2</v>
      </c>
      <c r="I1837" s="90">
        <v>2.5019590109314684E-2</v>
      </c>
      <c r="J1837" s="90">
        <v>2.5781077434966982E-2</v>
      </c>
    </row>
    <row r="1838" spans="3:10" x14ac:dyDescent="0.25">
      <c r="C1838" s="82">
        <v>2.0660857303363447E-2</v>
      </c>
      <c r="D1838" s="89">
        <v>2.1556733429581233E-2</v>
      </c>
      <c r="E1838" s="89">
        <v>2.2147339407453514E-2</v>
      </c>
      <c r="F1838" s="89">
        <v>2.2701343624035808E-2</v>
      </c>
      <c r="G1838" s="90">
        <v>2.3372110522245377E-2</v>
      </c>
      <c r="H1838" s="90">
        <v>2.4106789740465609E-2</v>
      </c>
      <c r="I1838" s="90">
        <v>2.5011206137225815E-2</v>
      </c>
      <c r="J1838" s="90">
        <v>2.6016686606796104E-2</v>
      </c>
    </row>
    <row r="1839" spans="3:10" x14ac:dyDescent="0.25">
      <c r="C1839" s="82">
        <v>5.6881636265544563E-3</v>
      </c>
      <c r="D1839" s="89">
        <v>6.914572818674242E-3</v>
      </c>
      <c r="E1839" s="89">
        <v>8.0116945580386498E-3</v>
      </c>
      <c r="F1839" s="89">
        <v>9.0109354198359918E-3</v>
      </c>
      <c r="G1839" s="90">
        <v>9.9541368582977251E-3</v>
      </c>
      <c r="H1839" s="90">
        <v>1.0825322360133735E-2</v>
      </c>
      <c r="I1839" s="90">
        <v>1.1691856098039034E-2</v>
      </c>
      <c r="J1839" s="90">
        <v>1.2554489965525323E-2</v>
      </c>
    </row>
    <row r="1840" spans="3:10" x14ac:dyDescent="0.25">
      <c r="C1840" s="82">
        <v>4.2042863533100763E-3</v>
      </c>
      <c r="D1840" s="89">
        <v>6.7784509094200359E-3</v>
      </c>
      <c r="E1840" s="89">
        <v>9.3032041499929718E-3</v>
      </c>
      <c r="F1840" s="89">
        <v>1.1535226220461922E-2</v>
      </c>
      <c r="G1840" s="90">
        <v>1.3440388685220848E-2</v>
      </c>
      <c r="H1840" s="90">
        <v>1.5010337411075578E-2</v>
      </c>
      <c r="I1840" s="90">
        <v>1.6377872367913254E-2</v>
      </c>
      <c r="J1840" s="90">
        <v>1.7577951237256785E-2</v>
      </c>
    </row>
    <row r="1841" spans="3:10" x14ac:dyDescent="0.25">
      <c r="C1841" s="82">
        <v>3.5898278181578189E-2</v>
      </c>
      <c r="D1841" s="89">
        <v>3.8553229103388362E-2</v>
      </c>
      <c r="E1841" s="89">
        <v>3.9093873911174915E-2</v>
      </c>
      <c r="F1841" s="89">
        <v>3.8673551970112664E-2</v>
      </c>
      <c r="G1841" s="90">
        <v>3.8032339759867119E-2</v>
      </c>
      <c r="H1841" s="90">
        <v>3.7335946746527064E-2</v>
      </c>
      <c r="I1841" s="90">
        <v>3.6856407398254985E-2</v>
      </c>
      <c r="J1841" s="90">
        <v>3.6513006766224869E-2</v>
      </c>
    </row>
    <row r="1842" spans="3:10" x14ac:dyDescent="0.25">
      <c r="C1842" s="82">
        <v>7.4139731164180774E-3</v>
      </c>
      <c r="D1842" s="89">
        <v>1.0609752545844765E-2</v>
      </c>
      <c r="E1842" s="89">
        <v>1.3522272180161349E-2</v>
      </c>
      <c r="F1842" s="89">
        <v>1.6062994328336414E-2</v>
      </c>
      <c r="G1842" s="90">
        <v>1.8324587510805262E-2</v>
      </c>
      <c r="H1842" s="90">
        <v>2.035255215081691E-2</v>
      </c>
      <c r="I1842" s="90">
        <v>2.2346701520580051E-2</v>
      </c>
      <c r="J1842" s="90">
        <v>2.436246105381646E-2</v>
      </c>
    </row>
    <row r="1843" spans="3:10" x14ac:dyDescent="0.25">
      <c r="C1843" s="82">
        <v>1.2023819413635336E-2</v>
      </c>
      <c r="D1843" s="89">
        <v>1.4922696512082868E-2</v>
      </c>
      <c r="E1843" s="89">
        <v>1.7399100331731959E-2</v>
      </c>
      <c r="F1843" s="89">
        <v>1.9468247363645691E-2</v>
      </c>
      <c r="G1843" s="90">
        <v>2.1202239283215126E-2</v>
      </c>
      <c r="H1843" s="90">
        <v>2.2565076666675614E-2</v>
      </c>
      <c r="I1843" s="90">
        <v>2.3700547115845579E-2</v>
      </c>
      <c r="J1843" s="90">
        <v>2.4609392826347092E-2</v>
      </c>
    </row>
    <row r="1844" spans="3:10" x14ac:dyDescent="0.25">
      <c r="C1844" s="82">
        <v>2.4282216810563731E-3</v>
      </c>
      <c r="D1844" s="89">
        <v>4.1149660258246543E-3</v>
      </c>
      <c r="E1844" s="89">
        <v>5.9287623043389947E-3</v>
      </c>
      <c r="F1844" s="89">
        <v>7.681816270603479E-3</v>
      </c>
      <c r="G1844" s="90">
        <v>9.2937207259918483E-3</v>
      </c>
      <c r="H1844" s="90">
        <v>1.0703038904185795E-2</v>
      </c>
      <c r="I1844" s="90">
        <v>1.1962989612394444E-2</v>
      </c>
      <c r="J1844" s="90">
        <v>1.3075805970208585E-2</v>
      </c>
    </row>
    <row r="1845" spans="3:10" x14ac:dyDescent="0.25">
      <c r="C1845" s="82">
        <v>2.0698326341917456E-2</v>
      </c>
      <c r="D1845" s="89">
        <v>2.1220779200725192E-2</v>
      </c>
      <c r="E1845" s="89">
        <v>2.1209386723944346E-2</v>
      </c>
      <c r="F1845" s="89">
        <v>2.0956544374247758E-2</v>
      </c>
      <c r="G1845" s="90">
        <v>2.0622640868467459E-2</v>
      </c>
      <c r="H1845" s="90">
        <v>2.0176059406792554E-2</v>
      </c>
      <c r="I1845" s="90">
        <v>1.9729050695111303E-2</v>
      </c>
      <c r="J1845" s="90">
        <v>1.9256015742120963E-2</v>
      </c>
    </row>
    <row r="1846" spans="3:10" x14ac:dyDescent="0.25">
      <c r="C1846" s="82">
        <v>4.9834236013529438E-3</v>
      </c>
      <c r="D1846" s="89">
        <v>8.5076110043940303E-3</v>
      </c>
      <c r="E1846" s="89">
        <v>1.2251582057213968E-2</v>
      </c>
      <c r="F1846" s="89">
        <v>1.579381565365532E-2</v>
      </c>
      <c r="G1846" s="90">
        <v>1.8959133444824684E-2</v>
      </c>
      <c r="H1846" s="90">
        <v>2.1621013250865517E-2</v>
      </c>
      <c r="I1846" s="90">
        <v>2.3882128591839864E-2</v>
      </c>
      <c r="J1846" s="90">
        <v>2.5732438298906955E-2</v>
      </c>
    </row>
    <row r="1847" spans="3:10" x14ac:dyDescent="0.25">
      <c r="C1847" s="82">
        <v>1.8147040481612312E-2</v>
      </c>
      <c r="D1847" s="89">
        <v>2.0662746493262493E-2</v>
      </c>
      <c r="E1847" s="89">
        <v>2.2132816147003784E-2</v>
      </c>
      <c r="F1847" s="89">
        <v>2.2934667674834312E-2</v>
      </c>
      <c r="G1847" s="90">
        <v>2.3388704171333007E-2</v>
      </c>
      <c r="H1847" s="90">
        <v>2.3578179827053371E-2</v>
      </c>
      <c r="I1847" s="90">
        <v>2.3702908128996766E-2</v>
      </c>
      <c r="J1847" s="90">
        <v>2.3762237967916922E-2</v>
      </c>
    </row>
    <row r="1848" spans="3:10" x14ac:dyDescent="0.25">
      <c r="C1848" s="82">
        <v>1.6639111292511152E-2</v>
      </c>
      <c r="D1848" s="89">
        <v>1.7647286410037683E-2</v>
      </c>
      <c r="E1848" s="89">
        <v>1.8001724187930855E-2</v>
      </c>
      <c r="F1848" s="89">
        <v>1.8094510231587382E-2</v>
      </c>
      <c r="G1848" s="90">
        <v>1.8167329091076403E-2</v>
      </c>
      <c r="H1848" s="90">
        <v>1.8248288021931916E-2</v>
      </c>
      <c r="I1848" s="90">
        <v>1.8461535935551669E-2</v>
      </c>
      <c r="J1848" s="90">
        <v>1.8791506810868407E-2</v>
      </c>
    </row>
    <row r="1849" spans="3:10" x14ac:dyDescent="0.25">
      <c r="C1849" s="82">
        <v>2.4295222965593451E-2</v>
      </c>
      <c r="D1849" s="89">
        <v>2.4723961695191355E-2</v>
      </c>
      <c r="E1849" s="89">
        <v>2.4642746983623669E-2</v>
      </c>
      <c r="F1849" s="89">
        <v>2.4421007472980878E-2</v>
      </c>
      <c r="G1849" s="90">
        <v>2.4247978354965442E-2</v>
      </c>
      <c r="H1849" s="90">
        <v>2.4067330331849525E-2</v>
      </c>
      <c r="I1849" s="90">
        <v>2.397590664320089E-2</v>
      </c>
      <c r="J1849" s="90">
        <v>2.3894280757363572E-2</v>
      </c>
    </row>
    <row r="1850" spans="3:10" x14ac:dyDescent="0.25">
      <c r="C1850" s="82">
        <v>7.3355688261078963E-3</v>
      </c>
      <c r="D1850" s="89">
        <v>1.0485262406721846E-2</v>
      </c>
      <c r="E1850" s="89">
        <v>1.3279136534364477E-2</v>
      </c>
      <c r="F1850" s="89">
        <v>1.5592516369814232E-2</v>
      </c>
      <c r="G1850" s="90">
        <v>1.7488275759894135E-2</v>
      </c>
      <c r="H1850" s="90">
        <v>1.8988382146604955E-2</v>
      </c>
      <c r="I1850" s="90">
        <v>2.0258835006159551E-2</v>
      </c>
      <c r="J1850" s="90">
        <v>2.132446466207779E-2</v>
      </c>
    </row>
    <row r="1851" spans="3:10" x14ac:dyDescent="0.25">
      <c r="C1851" s="82">
        <v>3.6626310345878373E-3</v>
      </c>
      <c r="D1851" s="89">
        <v>6.1230123364101156E-3</v>
      </c>
      <c r="E1851" s="89">
        <v>8.6657559491394431E-3</v>
      </c>
      <c r="F1851" s="89">
        <v>1.0926478201421763E-2</v>
      </c>
      <c r="G1851" s="90">
        <v>1.270936512857899E-2</v>
      </c>
      <c r="H1851" s="90">
        <v>1.3887558638603338E-2</v>
      </c>
      <c r="I1851" s="90">
        <v>1.4534785841304708E-2</v>
      </c>
      <c r="J1851" s="90">
        <v>1.4693467827537544E-2</v>
      </c>
    </row>
    <row r="1852" spans="3:10" x14ac:dyDescent="0.25">
      <c r="C1852" s="82">
        <v>1.475514215784538E-2</v>
      </c>
      <c r="D1852" s="89">
        <v>1.9784867455107814E-2</v>
      </c>
      <c r="E1852" s="89">
        <v>2.3666262126283984E-2</v>
      </c>
      <c r="F1852" s="89">
        <v>2.6382819516108696E-2</v>
      </c>
      <c r="G1852" s="90">
        <v>2.8186522011777577E-2</v>
      </c>
      <c r="H1852" s="90">
        <v>2.9194928723976266E-2</v>
      </c>
      <c r="I1852" s="90">
        <v>2.9706725728346484E-2</v>
      </c>
      <c r="J1852" s="90">
        <v>2.9774993573657406E-2</v>
      </c>
    </row>
    <row r="1853" spans="3:10" x14ac:dyDescent="0.25">
      <c r="C1853" s="82">
        <v>7.5876476517169932E-3</v>
      </c>
      <c r="D1853" s="89">
        <v>1.1609467974488669E-2</v>
      </c>
      <c r="E1853" s="89">
        <v>1.533817897979913E-2</v>
      </c>
      <c r="F1853" s="89">
        <v>1.8482180395383272E-2</v>
      </c>
      <c r="G1853" s="90">
        <v>2.1060146406571285E-2</v>
      </c>
      <c r="H1853" s="90">
        <v>2.3093067667328767E-2</v>
      </c>
      <c r="I1853" s="90">
        <v>2.4788015751308377E-2</v>
      </c>
      <c r="J1853" s="90">
        <v>2.6171871938992567E-2</v>
      </c>
    </row>
    <row r="1854" spans="3:10" x14ac:dyDescent="0.25">
      <c r="C1854" s="82">
        <v>3.8068229886571944E-3</v>
      </c>
      <c r="D1854" s="89">
        <v>6.3010076667306238E-3</v>
      </c>
      <c r="E1854" s="89">
        <v>8.7368834439266845E-3</v>
      </c>
      <c r="F1854" s="89">
        <v>1.0817202528899192E-2</v>
      </c>
      <c r="G1854" s="90">
        <v>1.2484323834021928E-2</v>
      </c>
      <c r="H1854" s="90">
        <v>1.3739998566371743E-2</v>
      </c>
      <c r="I1854" s="90">
        <v>1.4733116868127078E-2</v>
      </c>
      <c r="J1854" s="90">
        <v>1.5526394631897186E-2</v>
      </c>
    </row>
    <row r="1855" spans="3:10" x14ac:dyDescent="0.25">
      <c r="C1855" s="82">
        <v>2.5552898145600055E-3</v>
      </c>
      <c r="D1855" s="89">
        <v>5.2002526722585282E-3</v>
      </c>
      <c r="E1855" s="89">
        <v>8.4730886901014848E-3</v>
      </c>
      <c r="F1855" s="89">
        <v>1.1944905073033535E-2</v>
      </c>
      <c r="G1855" s="90">
        <v>1.5343571252138637E-2</v>
      </c>
      <c r="H1855" s="90">
        <v>1.8468297598396147E-2</v>
      </c>
      <c r="I1855" s="90">
        <v>2.1339924472753957E-2</v>
      </c>
      <c r="J1855" s="90">
        <v>2.3901551615578612E-2</v>
      </c>
    </row>
    <row r="1856" spans="3:10" x14ac:dyDescent="0.25">
      <c r="C1856" s="82">
        <v>2.4002163457382614E-2</v>
      </c>
      <c r="D1856" s="89">
        <v>3.0493853030009885E-2</v>
      </c>
      <c r="E1856" s="89">
        <v>3.5024494267648386E-2</v>
      </c>
      <c r="F1856" s="89">
        <v>3.7988711203641883E-2</v>
      </c>
      <c r="G1856" s="90">
        <v>3.9960136035016879E-2</v>
      </c>
      <c r="H1856" s="90">
        <v>4.1157343170570126E-2</v>
      </c>
      <c r="I1856" s="90">
        <v>4.1964311754221315E-2</v>
      </c>
      <c r="J1856" s="90">
        <v>4.2375028284529548E-2</v>
      </c>
    </row>
    <row r="1857" spans="3:10" x14ac:dyDescent="0.25">
      <c r="C1857" s="82">
        <v>8.7334764095886759E-3</v>
      </c>
      <c r="D1857" s="89">
        <v>1.3190440288029404E-2</v>
      </c>
      <c r="E1857" s="89">
        <v>1.7092930505530173E-2</v>
      </c>
      <c r="F1857" s="89">
        <v>2.0141215209431514E-2</v>
      </c>
      <c r="G1857" s="90">
        <v>2.2414712405746707E-2</v>
      </c>
      <c r="H1857" s="90">
        <v>2.3992744184745653E-2</v>
      </c>
      <c r="I1857" s="90">
        <v>2.5139155073550409E-2</v>
      </c>
      <c r="J1857" s="90">
        <v>2.5924890302935179E-2</v>
      </c>
    </row>
    <row r="1858" spans="3:10" x14ac:dyDescent="0.25">
      <c r="C1858" s="82">
        <v>3.7827929906170629E-3</v>
      </c>
      <c r="D1858" s="89">
        <v>6.0087273172452355E-3</v>
      </c>
      <c r="E1858" s="89">
        <v>8.1368112037578655E-3</v>
      </c>
      <c r="F1858" s="89">
        <v>9.9213573051120298E-3</v>
      </c>
      <c r="G1858" s="90">
        <v>1.1298886378100026E-2</v>
      </c>
      <c r="H1858" s="90">
        <v>1.2244076780764205E-2</v>
      </c>
      <c r="I1858" s="90">
        <v>1.2867874752819627E-2</v>
      </c>
      <c r="J1858" s="90">
        <v>1.321518045385032E-2</v>
      </c>
    </row>
    <row r="1859" spans="3:10" x14ac:dyDescent="0.25">
      <c r="C1859" s="82">
        <v>1.8594573370392661E-2</v>
      </c>
      <c r="D1859" s="89">
        <v>2.2926272433323808E-2</v>
      </c>
      <c r="E1859" s="89">
        <v>2.5889022808954942E-2</v>
      </c>
      <c r="F1859" s="89">
        <v>2.7833194390446091E-2</v>
      </c>
      <c r="G1859" s="90">
        <v>2.9205656466754912E-2</v>
      </c>
      <c r="H1859" s="90">
        <v>3.0203971684548064E-2</v>
      </c>
      <c r="I1859" s="90">
        <v>3.1161675925041134E-2</v>
      </c>
      <c r="J1859" s="90">
        <v>3.2130858507990669E-2</v>
      </c>
    </row>
    <row r="1860" spans="3:10" x14ac:dyDescent="0.25">
      <c r="C1860" s="82">
        <v>9.8226991049838765E-3</v>
      </c>
      <c r="D1860" s="89">
        <v>1.3393556015487492E-2</v>
      </c>
      <c r="E1860" s="89">
        <v>1.6632247139498436E-2</v>
      </c>
      <c r="F1860" s="89">
        <v>1.9398519241686913E-2</v>
      </c>
      <c r="G1860" s="90">
        <v>2.169722417956297E-2</v>
      </c>
      <c r="H1860" s="90">
        <v>2.347155205068762E-2</v>
      </c>
      <c r="I1860" s="90">
        <v>2.4866254168333636E-2</v>
      </c>
      <c r="J1860" s="90">
        <v>2.5878655914061206E-2</v>
      </c>
    </row>
    <row r="1861" spans="3:10" x14ac:dyDescent="0.25">
      <c r="C1861" s="82">
        <v>1.9456992527400335E-2</v>
      </c>
      <c r="D1861" s="89">
        <v>2.2065227436034195E-2</v>
      </c>
      <c r="E1861" s="89">
        <v>2.3733349010773081E-2</v>
      </c>
      <c r="F1861" s="89">
        <v>2.4806667908546132E-2</v>
      </c>
      <c r="G1861" s="90">
        <v>2.5569618221680052E-2</v>
      </c>
      <c r="H1861" s="90">
        <v>2.6069386717528183E-2</v>
      </c>
      <c r="I1861" s="90">
        <v>2.6501114912877793E-2</v>
      </c>
      <c r="J1861" s="90">
        <v>2.6852921659253657E-2</v>
      </c>
    </row>
    <row r="1862" spans="3:10" x14ac:dyDescent="0.25">
      <c r="C1862" s="82">
        <v>4.0103647826303778E-3</v>
      </c>
      <c r="D1862" s="89">
        <v>6.1710809015141574E-3</v>
      </c>
      <c r="E1862" s="89">
        <v>8.2050885306782194E-3</v>
      </c>
      <c r="F1862" s="89">
        <v>9.944570232350583E-3</v>
      </c>
      <c r="G1862" s="90">
        <v>1.1372182545326112E-2</v>
      </c>
      <c r="H1862" s="90">
        <v>1.2468510542661402E-2</v>
      </c>
      <c r="I1862" s="90">
        <v>1.3323289042347196E-2</v>
      </c>
      <c r="J1862" s="90">
        <v>1.3945102233205803E-2</v>
      </c>
    </row>
    <row r="1863" spans="3:10" x14ac:dyDescent="0.25">
      <c r="C1863" s="82">
        <v>1.0012339668668366E-2</v>
      </c>
      <c r="D1863" s="89">
        <v>1.5170628685583692E-2</v>
      </c>
      <c r="E1863" s="89">
        <v>1.9691469146034635E-2</v>
      </c>
      <c r="F1863" s="89">
        <v>2.3223573829784003E-2</v>
      </c>
      <c r="G1863" s="90">
        <v>2.582526409699255E-2</v>
      </c>
      <c r="H1863" s="90">
        <v>2.7531161553976273E-2</v>
      </c>
      <c r="I1863" s="90">
        <v>2.8582066283491202E-2</v>
      </c>
      <c r="J1863" s="90">
        <v>2.9007360140015724E-2</v>
      </c>
    </row>
    <row r="1864" spans="3:10" x14ac:dyDescent="0.25">
      <c r="C1864" s="82">
        <v>3.9429470419118087E-3</v>
      </c>
      <c r="D1864" s="89">
        <v>6.1360313863750467E-3</v>
      </c>
      <c r="E1864" s="89">
        <v>8.202568136595428E-3</v>
      </c>
      <c r="F1864" s="89">
        <v>9.9074675184224088E-3</v>
      </c>
      <c r="G1864" s="90">
        <v>1.1185437686654927E-2</v>
      </c>
      <c r="H1864" s="90">
        <v>1.2005332734515969E-2</v>
      </c>
      <c r="I1864" s="90">
        <v>1.2473074282450864E-2</v>
      </c>
      <c r="J1864" s="90">
        <v>1.2633711589919746E-2</v>
      </c>
    </row>
    <row r="1865" spans="3:10" x14ac:dyDescent="0.25">
      <c r="C1865" s="82">
        <v>2.9833800859564779E-3</v>
      </c>
      <c r="D1865" s="89">
        <v>5.2163525113541132E-3</v>
      </c>
      <c r="E1865" s="89">
        <v>7.6591089641204957E-3</v>
      </c>
      <c r="F1865" s="89">
        <v>1.0025919975612581E-2</v>
      </c>
      <c r="G1865" s="90">
        <v>1.2187442399963114E-2</v>
      </c>
      <c r="H1865" s="90">
        <v>1.4062275725947822E-2</v>
      </c>
      <c r="I1865" s="90">
        <v>1.5735839522123703E-2</v>
      </c>
      <c r="J1865" s="90">
        <v>1.7234653641114955E-2</v>
      </c>
    </row>
    <row r="1866" spans="3:10" x14ac:dyDescent="0.25">
      <c r="C1866" s="82">
        <v>8.0118455298396479E-2</v>
      </c>
      <c r="D1866" s="89">
        <v>7.6055284459014355E-2</v>
      </c>
      <c r="E1866" s="89">
        <v>7.0279106085815668E-2</v>
      </c>
      <c r="F1866" s="89">
        <v>6.4769609355561544E-2</v>
      </c>
      <c r="G1866" s="90">
        <v>6.0252919412475854E-2</v>
      </c>
      <c r="H1866" s="90">
        <v>5.6512356166054753E-2</v>
      </c>
      <c r="I1866" s="90">
        <v>5.3617092297550517E-2</v>
      </c>
      <c r="J1866" s="90">
        <v>5.1206286747662234E-2</v>
      </c>
    </row>
    <row r="1867" spans="3:10" x14ac:dyDescent="0.25">
      <c r="C1867" s="82">
        <v>7.324137178578871E-3</v>
      </c>
      <c r="D1867" s="89">
        <v>1.0084041213548261E-2</v>
      </c>
      <c r="E1867" s="89">
        <v>1.2527622897959535E-2</v>
      </c>
      <c r="F1867" s="89">
        <v>1.4612777365128624E-2</v>
      </c>
      <c r="G1867" s="90">
        <v>1.6411396346311783E-2</v>
      </c>
      <c r="H1867" s="90">
        <v>1.7922147038354791E-2</v>
      </c>
      <c r="I1867" s="90">
        <v>1.92684378468207E-2</v>
      </c>
      <c r="J1867" s="90">
        <v>2.0443600317475049E-2</v>
      </c>
    </row>
    <row r="1868" spans="3:10" x14ac:dyDescent="0.25">
      <c r="C1868" s="82">
        <v>6.1177927220989392E-3</v>
      </c>
      <c r="D1868" s="89">
        <v>9.1318693884332395E-3</v>
      </c>
      <c r="E1868" s="89">
        <v>1.1988221406327824E-2</v>
      </c>
      <c r="F1868" s="89">
        <v>1.4504829843383806E-2</v>
      </c>
      <c r="G1868" s="90">
        <v>1.6682090705348377E-2</v>
      </c>
      <c r="H1868" s="90">
        <v>1.8501193186382332E-2</v>
      </c>
      <c r="I1868" s="90">
        <v>2.0099001348483022E-2</v>
      </c>
      <c r="J1868" s="90">
        <v>2.1488464475290368E-2</v>
      </c>
    </row>
    <row r="1869" spans="3:10" x14ac:dyDescent="0.25">
      <c r="C1869" s="82">
        <v>1.7795522849214113E-2</v>
      </c>
      <c r="D1869" s="89">
        <v>2.1479540040962874E-2</v>
      </c>
      <c r="E1869" s="89">
        <v>2.4110383934917379E-2</v>
      </c>
      <c r="F1869" s="89">
        <v>2.6022450866871771E-2</v>
      </c>
      <c r="G1869" s="90">
        <v>2.7557623737358334E-2</v>
      </c>
      <c r="H1869" s="90">
        <v>2.8805476077087121E-2</v>
      </c>
      <c r="I1869" s="90">
        <v>2.9996468470988538E-2</v>
      </c>
      <c r="J1869" s="90">
        <v>3.1115302120896731E-2</v>
      </c>
    </row>
    <row r="1870" spans="3:10" x14ac:dyDescent="0.25">
      <c r="C1870" s="82">
        <v>1.8010055138722144E-3</v>
      </c>
      <c r="D1870" s="89">
        <v>3.7070304369145012E-3</v>
      </c>
      <c r="E1870" s="89">
        <v>5.9448878144682761E-3</v>
      </c>
      <c r="F1870" s="89">
        <v>8.1058785736083175E-3</v>
      </c>
      <c r="G1870" s="90">
        <v>9.964189296988394E-3</v>
      </c>
      <c r="H1870" s="90">
        <v>1.1410224763880648E-2</v>
      </c>
      <c r="I1870" s="90">
        <v>1.2514365469664569E-2</v>
      </c>
      <c r="J1870" s="90">
        <v>1.3314283306186498E-2</v>
      </c>
    </row>
    <row r="1871" spans="3:10" x14ac:dyDescent="0.25">
      <c r="C1871" s="82">
        <v>1.0951500536089155E-2</v>
      </c>
      <c r="D1871" s="89">
        <v>1.3008676508652952E-2</v>
      </c>
      <c r="E1871" s="89">
        <v>1.4279364842430232E-2</v>
      </c>
      <c r="F1871" s="89">
        <v>1.4965109848389368E-2</v>
      </c>
      <c r="G1871" s="90">
        <v>1.5277532453389336E-2</v>
      </c>
      <c r="H1871" s="90">
        <v>1.528790815876211E-2</v>
      </c>
      <c r="I1871" s="90">
        <v>1.5146748130167849E-2</v>
      </c>
      <c r="J1871" s="90">
        <v>1.4875752801895703E-2</v>
      </c>
    </row>
    <row r="1872" spans="3:10" x14ac:dyDescent="0.25">
      <c r="C1872" s="82">
        <v>1.5569028867565192E-2</v>
      </c>
      <c r="D1872" s="89">
        <v>1.9174363300127832E-2</v>
      </c>
      <c r="E1872" s="89">
        <v>2.1686969756289934E-2</v>
      </c>
      <c r="F1872" s="89">
        <v>2.3414553352231193E-2</v>
      </c>
      <c r="G1872" s="90">
        <v>2.4726160612974002E-2</v>
      </c>
      <c r="H1872" s="90">
        <v>2.5774156138937059E-2</v>
      </c>
      <c r="I1872" s="90">
        <v>2.6830867278050632E-2</v>
      </c>
      <c r="J1872" s="90">
        <v>2.7938763325077404E-2</v>
      </c>
    </row>
    <row r="1873" spans="3:10" x14ac:dyDescent="0.25">
      <c r="C1873" s="82">
        <v>6.7034884688603278E-3</v>
      </c>
      <c r="D1873" s="89">
        <v>1.1282628162529319E-2</v>
      </c>
      <c r="E1873" s="89">
        <v>1.5792598471365611E-2</v>
      </c>
      <c r="F1873" s="89">
        <v>1.9663113927347001E-2</v>
      </c>
      <c r="G1873" s="90">
        <v>2.2765066951745211E-2</v>
      </c>
      <c r="H1873" s="90">
        <v>2.5071331412635022E-2</v>
      </c>
      <c r="I1873" s="90">
        <v>2.6814566651293732E-2</v>
      </c>
      <c r="J1873" s="90">
        <v>2.8066611835116811E-2</v>
      </c>
    </row>
    <row r="1874" spans="3:10" x14ac:dyDescent="0.25">
      <c r="C1874" s="82">
        <v>1.9184138320527899E-2</v>
      </c>
      <c r="D1874" s="89">
        <v>2.1670888796629716E-2</v>
      </c>
      <c r="E1874" s="89">
        <v>2.3031112876379784E-2</v>
      </c>
      <c r="F1874" s="89">
        <v>2.3693505247071211E-2</v>
      </c>
      <c r="G1874" s="90">
        <v>2.3989814104648233E-2</v>
      </c>
      <c r="H1874" s="90">
        <v>2.398689208927576E-2</v>
      </c>
      <c r="I1874" s="90">
        <v>2.3864494991899823E-2</v>
      </c>
      <c r="J1874" s="90">
        <v>2.3599774280354594E-2</v>
      </c>
    </row>
    <row r="1875" spans="3:10" x14ac:dyDescent="0.25">
      <c r="C1875" s="82">
        <v>5.080216049666463E-3</v>
      </c>
      <c r="D1875" s="89">
        <v>8.2800683254253358E-3</v>
      </c>
      <c r="E1875" s="89">
        <v>1.1387824893611091E-2</v>
      </c>
      <c r="F1875" s="89">
        <v>1.4065645832218072E-2</v>
      </c>
      <c r="G1875" s="90">
        <v>1.6258776516800418E-2</v>
      </c>
      <c r="H1875" s="90">
        <v>1.7960196400654091E-2</v>
      </c>
      <c r="I1875" s="90">
        <v>1.9337793171853825E-2</v>
      </c>
      <c r="J1875" s="90">
        <v>2.0440927673367901E-2</v>
      </c>
    </row>
    <row r="1876" spans="3:10" x14ac:dyDescent="0.25">
      <c r="C1876" s="82">
        <v>9.5247184318851437E-3</v>
      </c>
      <c r="D1876" s="89">
        <v>1.1732850909395366E-2</v>
      </c>
      <c r="E1876" s="89">
        <v>1.3456871361681076E-2</v>
      </c>
      <c r="F1876" s="89">
        <v>1.4706228156587007E-2</v>
      </c>
      <c r="G1876" s="90">
        <v>1.5541392689536349E-2</v>
      </c>
      <c r="H1876" s="90">
        <v>1.5946590268959976E-2</v>
      </c>
      <c r="I1876" s="90">
        <v>1.6041644173635534E-2</v>
      </c>
      <c r="J1876" s="90">
        <v>1.5850200764855122E-2</v>
      </c>
    </row>
    <row r="1877" spans="3:10" x14ac:dyDescent="0.25">
      <c r="C1877" s="82">
        <v>0.28929877978457347</v>
      </c>
      <c r="D1877" s="89">
        <v>0.1893857093987022</v>
      </c>
      <c r="E1877" s="89">
        <v>0.13769403702176916</v>
      </c>
      <c r="F1877" s="89">
        <v>0.10904838326564026</v>
      </c>
      <c r="G1877" s="90">
        <v>9.2379653269241094E-2</v>
      </c>
      <c r="H1877" s="90">
        <v>8.1934299499047583E-2</v>
      </c>
      <c r="I1877" s="90">
        <v>7.5319736778710275E-2</v>
      </c>
      <c r="J1877" s="90">
        <v>7.0786142756645479E-2</v>
      </c>
    </row>
    <row r="1878" spans="3:10" x14ac:dyDescent="0.25">
      <c r="C1878" s="82">
        <v>8.2126874493621653E-3</v>
      </c>
      <c r="D1878" s="89">
        <v>1.2824182371648282E-2</v>
      </c>
      <c r="E1878" s="89">
        <v>1.7382111679487548E-2</v>
      </c>
      <c r="F1878" s="89">
        <v>2.1420379207906921E-2</v>
      </c>
      <c r="G1878" s="90">
        <v>2.4776657966513276E-2</v>
      </c>
      <c r="H1878" s="90">
        <v>2.7333989637601835E-2</v>
      </c>
      <c r="I1878" s="90">
        <v>2.9266682246280651E-2</v>
      </c>
      <c r="J1878" s="90">
        <v>3.0598816083956499E-2</v>
      </c>
    </row>
    <row r="1879" spans="3:10" x14ac:dyDescent="0.25">
      <c r="C1879" s="82">
        <v>1.4659098688813346E-2</v>
      </c>
      <c r="D1879" s="89">
        <v>1.9182834941604155E-2</v>
      </c>
      <c r="E1879" s="89">
        <v>2.2894669509147581E-2</v>
      </c>
      <c r="F1879" s="89">
        <v>2.5849045326905754E-2</v>
      </c>
      <c r="G1879" s="90">
        <v>2.8256085361947555E-2</v>
      </c>
      <c r="H1879" s="90">
        <v>3.0165453604574888E-2</v>
      </c>
      <c r="I1879" s="90">
        <v>3.1820308345800082E-2</v>
      </c>
      <c r="J1879" s="90">
        <v>3.3229947242913602E-2</v>
      </c>
    </row>
    <row r="1880" spans="3:10" x14ac:dyDescent="0.25">
      <c r="C1880" s="82">
        <v>4.3642023393387942E-3</v>
      </c>
      <c r="D1880" s="89">
        <v>8.1327462987576711E-3</v>
      </c>
      <c r="E1880" s="89">
        <v>1.209981212176243E-2</v>
      </c>
      <c r="F1880" s="89">
        <v>1.5603470922402244E-2</v>
      </c>
      <c r="G1880" s="90">
        <v>1.8414770940471722E-2</v>
      </c>
      <c r="H1880" s="90">
        <v>2.0476207211860643E-2</v>
      </c>
      <c r="I1880" s="90">
        <v>2.19849918526662E-2</v>
      </c>
      <c r="J1880" s="90">
        <v>2.3018984267884235E-2</v>
      </c>
    </row>
    <row r="1881" spans="3:10" x14ac:dyDescent="0.25">
      <c r="C1881" s="82">
        <v>3.9420832169332161E-3</v>
      </c>
      <c r="D1881" s="89">
        <v>5.7720645064583626E-3</v>
      </c>
      <c r="E1881" s="89">
        <v>7.3701301494665094E-3</v>
      </c>
      <c r="F1881" s="89">
        <v>8.6200170148772182E-3</v>
      </c>
      <c r="G1881" s="90">
        <v>9.5563999897520287E-3</v>
      </c>
      <c r="H1881" s="90">
        <v>1.0225716955924181E-2</v>
      </c>
      <c r="I1881" s="90">
        <v>1.0768749428267993E-2</v>
      </c>
      <c r="J1881" s="90">
        <v>1.1253998311507038E-2</v>
      </c>
    </row>
    <row r="1882" spans="3:10" x14ac:dyDescent="0.25">
      <c r="C1882" s="82">
        <v>2.8242400600964725E-3</v>
      </c>
      <c r="D1882" s="89">
        <v>4.7142168364177513E-3</v>
      </c>
      <c r="E1882" s="89">
        <v>6.7539708629394046E-3</v>
      </c>
      <c r="F1882" s="89">
        <v>8.7505990870751591E-3</v>
      </c>
      <c r="G1882" s="90">
        <v>1.0623408591370443E-2</v>
      </c>
      <c r="H1882" s="90">
        <v>1.2309649133342201E-2</v>
      </c>
      <c r="I1882" s="90">
        <v>1.3879848231131172E-2</v>
      </c>
      <c r="J1882" s="90">
        <v>1.5349883584055802E-2</v>
      </c>
    </row>
    <row r="1883" spans="3:10" x14ac:dyDescent="0.25">
      <c r="C1883" s="82">
        <v>1.5336767014133687E-2</v>
      </c>
      <c r="D1883" s="89">
        <v>2.1067241265064523E-2</v>
      </c>
      <c r="E1883" s="89">
        <v>2.5245151935453854E-2</v>
      </c>
      <c r="F1883" s="89">
        <v>2.7840888355470751E-2</v>
      </c>
      <c r="G1883" s="90">
        <v>2.9227115699734539E-2</v>
      </c>
      <c r="H1883" s="90">
        <v>2.9636171503219979E-2</v>
      </c>
      <c r="I1883" s="90">
        <v>2.9449761110973072E-2</v>
      </c>
      <c r="J1883" s="90">
        <v>2.8765530859160459E-2</v>
      </c>
    </row>
    <row r="1884" spans="3:10" x14ac:dyDescent="0.25">
      <c r="C1884" s="82">
        <v>7.1873059149210605E-3</v>
      </c>
      <c r="D1884" s="89">
        <v>1.0438571311507839E-2</v>
      </c>
      <c r="E1884" s="89">
        <v>1.3401782473750068E-2</v>
      </c>
      <c r="F1884" s="89">
        <v>1.5911494853028035E-2</v>
      </c>
      <c r="G1884" s="90">
        <v>1.7987038239322437E-2</v>
      </c>
      <c r="H1884" s="90">
        <v>1.9610635392191021E-2</v>
      </c>
      <c r="I1884" s="90">
        <v>2.0923171974386041E-2</v>
      </c>
      <c r="J1884" s="90">
        <v>2.1932607525519971E-2</v>
      </c>
    </row>
    <row r="1885" spans="3:10" x14ac:dyDescent="0.25">
      <c r="C1885" s="82">
        <v>7.7772911696319886E-3</v>
      </c>
      <c r="D1885" s="89">
        <v>8.9375001805022912E-3</v>
      </c>
      <c r="E1885" s="89">
        <v>9.6799195153413255E-3</v>
      </c>
      <c r="F1885" s="89">
        <v>1.0145907445816662E-2</v>
      </c>
      <c r="G1885" s="90">
        <v>1.0459850615398367E-2</v>
      </c>
      <c r="H1885" s="90">
        <v>1.0652173602781364E-2</v>
      </c>
      <c r="I1885" s="90">
        <v>1.0816418540566555E-2</v>
      </c>
      <c r="J1885" s="90">
        <v>1.0964551691243581E-2</v>
      </c>
    </row>
    <row r="1886" spans="3:10" x14ac:dyDescent="0.25">
      <c r="C1886" s="82">
        <v>5.592939607613835E-3</v>
      </c>
      <c r="D1886" s="89">
        <v>8.9173833915629705E-3</v>
      </c>
      <c r="E1886" s="89">
        <v>1.2062815915712972E-2</v>
      </c>
      <c r="F1886" s="89">
        <v>1.4694890349671048E-2</v>
      </c>
      <c r="G1886" s="90">
        <v>1.6767016596929089E-2</v>
      </c>
      <c r="H1886" s="90">
        <v>1.8273849718298034E-2</v>
      </c>
      <c r="I1886" s="90">
        <v>1.9386476847738966E-2</v>
      </c>
      <c r="J1886" s="90">
        <v>2.0155422383267639E-2</v>
      </c>
    </row>
    <row r="1887" spans="3:10" x14ac:dyDescent="0.25">
      <c r="C1887" s="82">
        <v>1.6552270222344522E-2</v>
      </c>
      <c r="D1887" s="89">
        <v>1.9357219002782727E-2</v>
      </c>
      <c r="E1887" s="89">
        <v>2.1103350955492921E-2</v>
      </c>
      <c r="F1887" s="89">
        <v>2.211063954386663E-2</v>
      </c>
      <c r="G1887" s="90">
        <v>2.266806176796074E-2</v>
      </c>
      <c r="H1887" s="90">
        <v>2.2840514396465669E-2</v>
      </c>
      <c r="I1887" s="90">
        <v>2.2808731506732686E-2</v>
      </c>
      <c r="J1887" s="90">
        <v>2.2565239821457736E-2</v>
      </c>
    </row>
    <row r="1888" spans="3:10" x14ac:dyDescent="0.25">
      <c r="C1888" s="82">
        <v>2.1995347030810733E-3</v>
      </c>
      <c r="D1888" s="89">
        <v>4.2352981882193882E-3</v>
      </c>
      <c r="E1888" s="89">
        <v>6.6220903309936871E-3</v>
      </c>
      <c r="F1888" s="89">
        <v>8.9984700098131674E-3</v>
      </c>
      <c r="G1888" s="90">
        <v>1.1136703634672847E-2</v>
      </c>
      <c r="H1888" s="90">
        <v>1.2889409122741429E-2</v>
      </c>
      <c r="I1888" s="90">
        <v>1.4301529658584722E-2</v>
      </c>
      <c r="J1888" s="90">
        <v>1.5391980309630422E-2</v>
      </c>
    </row>
    <row r="1889" spans="3:10" x14ac:dyDescent="0.25">
      <c r="C1889" s="82">
        <v>5.9495247254197651E-4</v>
      </c>
      <c r="D1889" s="89">
        <v>1.4521357569288189E-3</v>
      </c>
      <c r="E1889" s="89">
        <v>2.65030432924679E-3</v>
      </c>
      <c r="F1889" s="89">
        <v>3.9859012753808406E-3</v>
      </c>
      <c r="G1889" s="90">
        <v>5.2799453372858315E-3</v>
      </c>
      <c r="H1889" s="90">
        <v>6.4082490372236803E-3</v>
      </c>
      <c r="I1889" s="90">
        <v>7.3677139712318056E-3</v>
      </c>
      <c r="J1889" s="90">
        <v>8.1645851374805897E-3</v>
      </c>
    </row>
    <row r="1890" spans="3:10" x14ac:dyDescent="0.25">
      <c r="C1890" s="82">
        <v>1.7075709216605943E-2</v>
      </c>
      <c r="D1890" s="89">
        <v>2.0871623946812093E-2</v>
      </c>
      <c r="E1890" s="89">
        <v>2.3481113616488303E-2</v>
      </c>
      <c r="F1890" s="89">
        <v>2.5174361492200675E-2</v>
      </c>
      <c r="G1890" s="90">
        <v>2.6300362550622736E-2</v>
      </c>
      <c r="H1890" s="90">
        <v>2.6999286028240286E-2</v>
      </c>
      <c r="I1890" s="90">
        <v>2.7552706677888714E-2</v>
      </c>
      <c r="J1890" s="90">
        <v>2.8005702537554713E-2</v>
      </c>
    </row>
    <row r="1891" spans="3:10" x14ac:dyDescent="0.25">
      <c r="C1891" s="82">
        <v>8.4663403985481035E-3</v>
      </c>
      <c r="D1891" s="89">
        <v>1.1375072121815873E-2</v>
      </c>
      <c r="E1891" s="89">
        <v>1.410627791344979E-2</v>
      </c>
      <c r="F1891" s="89">
        <v>1.6604472036636533E-2</v>
      </c>
      <c r="G1891" s="90">
        <v>1.8890598567447528E-2</v>
      </c>
      <c r="H1891" s="90">
        <v>2.0899021625934235E-2</v>
      </c>
      <c r="I1891" s="90">
        <v>2.2725100421651857E-2</v>
      </c>
      <c r="J1891" s="90">
        <v>2.4331617340747909E-2</v>
      </c>
    </row>
    <row r="1892" spans="3:10" x14ac:dyDescent="0.25">
      <c r="C1892" s="82">
        <v>2.243614099004787E-2</v>
      </c>
      <c r="D1892" s="89">
        <v>2.4434832307617647E-2</v>
      </c>
      <c r="E1892" s="89">
        <v>2.5605172500590981E-2</v>
      </c>
      <c r="F1892" s="89">
        <v>2.6298844027968088E-2</v>
      </c>
      <c r="G1892" s="90">
        <v>2.6743373381368247E-2</v>
      </c>
      <c r="H1892" s="90">
        <v>2.6911233848938818E-2</v>
      </c>
      <c r="I1892" s="90">
        <v>2.6943310970143752E-2</v>
      </c>
      <c r="J1892" s="90">
        <v>2.6785099146079988E-2</v>
      </c>
    </row>
    <row r="1893" spans="3:10" x14ac:dyDescent="0.25">
      <c r="C1893" s="82">
        <v>5.9503022972069415E-3</v>
      </c>
      <c r="D1893" s="89">
        <v>9.6872216388640756E-3</v>
      </c>
      <c r="E1893" s="89">
        <v>1.3354691154641553E-2</v>
      </c>
      <c r="F1893" s="89">
        <v>1.6584757325797655E-2</v>
      </c>
      <c r="G1893" s="90">
        <v>1.9325366790185157E-2</v>
      </c>
      <c r="H1893" s="90">
        <v>2.1566282795169707E-2</v>
      </c>
      <c r="I1893" s="90">
        <v>2.3496978687303754E-2</v>
      </c>
      <c r="J1893" s="90">
        <v>2.5159907418751144E-2</v>
      </c>
    </row>
    <row r="1894" spans="3:10" x14ac:dyDescent="0.25">
      <c r="C1894" s="82">
        <v>1.531305823531832E-2</v>
      </c>
      <c r="D1894" s="89">
        <v>2.0401834247178081E-2</v>
      </c>
      <c r="E1894" s="89">
        <v>2.4898950244091764E-2</v>
      </c>
      <c r="F1894" s="89">
        <v>2.8870553965601588E-2</v>
      </c>
      <c r="G1894" s="90">
        <v>3.2564482693841122E-2</v>
      </c>
      <c r="H1894" s="90">
        <v>3.605791769041037E-2</v>
      </c>
      <c r="I1894" s="90">
        <v>3.9655282352453747E-2</v>
      </c>
      <c r="J1894" s="90">
        <v>4.3370229823345534E-2</v>
      </c>
    </row>
    <row r="1895" spans="3:10" x14ac:dyDescent="0.25">
      <c r="C1895" s="82">
        <v>1.0980450865740428E-2</v>
      </c>
      <c r="D1895" s="89">
        <v>1.3407461658068311E-2</v>
      </c>
      <c r="E1895" s="89">
        <v>1.5206623048042317E-2</v>
      </c>
      <c r="F1895" s="89">
        <v>1.653749670970471E-2</v>
      </c>
      <c r="G1895" s="90">
        <v>1.7589370580264975E-2</v>
      </c>
      <c r="H1895" s="90">
        <v>1.8414186002809023E-2</v>
      </c>
      <c r="I1895" s="90">
        <v>1.9170741583542386E-2</v>
      </c>
      <c r="J1895" s="90">
        <v>1.987234289121332E-2</v>
      </c>
    </row>
    <row r="1896" spans="3:10" x14ac:dyDescent="0.25">
      <c r="C1896" s="82">
        <v>3.4015330057867517E-3</v>
      </c>
      <c r="D1896" s="89">
        <v>5.6221523102546779E-3</v>
      </c>
      <c r="E1896" s="89">
        <v>7.7719204700522062E-3</v>
      </c>
      <c r="F1896" s="89">
        <v>9.6068991001135792E-3</v>
      </c>
      <c r="G1896" s="90">
        <v>1.10900784875121E-2</v>
      </c>
      <c r="H1896" s="90">
        <v>1.2219493019238057E-2</v>
      </c>
      <c r="I1896" s="90">
        <v>1.3111104451292328E-2</v>
      </c>
      <c r="J1896" s="90">
        <v>1.3800457328921443E-2</v>
      </c>
    </row>
    <row r="1897" spans="3:10" x14ac:dyDescent="0.25">
      <c r="C1897" s="82">
        <v>2.7591189187279948E-3</v>
      </c>
      <c r="D1897" s="89">
        <v>5.6760600807417788E-3</v>
      </c>
      <c r="E1897" s="89">
        <v>9.2982376731324708E-3</v>
      </c>
      <c r="F1897" s="89">
        <v>1.3052144150524934E-2</v>
      </c>
      <c r="G1897" s="90">
        <v>1.6508334817490644E-2</v>
      </c>
      <c r="H1897" s="90">
        <v>1.9351949074618766E-2</v>
      </c>
      <c r="I1897" s="90">
        <v>2.1568703307273389E-2</v>
      </c>
      <c r="J1897" s="90">
        <v>2.3123450752135503E-2</v>
      </c>
    </row>
    <row r="1898" spans="3:10" x14ac:dyDescent="0.25">
      <c r="C1898" s="82">
        <v>2.28323572953055E-2</v>
      </c>
      <c r="D1898" s="89">
        <v>2.708992493602513E-2</v>
      </c>
      <c r="E1898" s="89">
        <v>2.9612375442417113E-2</v>
      </c>
      <c r="F1898" s="89">
        <v>3.0777939177583355E-2</v>
      </c>
      <c r="G1898" s="90">
        <v>3.1013800082014556E-2</v>
      </c>
      <c r="H1898" s="90">
        <v>3.0483454410692366E-2</v>
      </c>
      <c r="I1898" s="90">
        <v>2.9523092152787811E-2</v>
      </c>
      <c r="J1898" s="90">
        <v>2.8215074904211553E-2</v>
      </c>
    </row>
    <row r="1899" spans="3:10" x14ac:dyDescent="0.25">
      <c r="C1899" s="82">
        <v>2.9130161433781805E-3</v>
      </c>
      <c r="D1899" s="89">
        <v>4.4848274271632928E-3</v>
      </c>
      <c r="E1899" s="89">
        <v>6.116735765810421E-3</v>
      </c>
      <c r="F1899" s="89">
        <v>7.697857959206602E-3</v>
      </c>
      <c r="G1899" s="90">
        <v>9.1913905950149147E-3</v>
      </c>
      <c r="H1899" s="90">
        <v>1.0555034312293326E-2</v>
      </c>
      <c r="I1899" s="90">
        <v>1.1851239556284527E-2</v>
      </c>
      <c r="J1899" s="90">
        <v>1.3092826117007104E-2</v>
      </c>
    </row>
    <row r="1900" spans="3:10" x14ac:dyDescent="0.25">
      <c r="C1900" s="82">
        <v>5.0795223067644588E-3</v>
      </c>
      <c r="D1900" s="89">
        <v>7.7418341698906445E-3</v>
      </c>
      <c r="E1900" s="89">
        <v>1.0091138859693949E-2</v>
      </c>
      <c r="F1900" s="89">
        <v>1.192160413158541E-2</v>
      </c>
      <c r="G1900" s="90">
        <v>1.3247512767112436E-2</v>
      </c>
      <c r="H1900" s="90">
        <v>1.4088946344393272E-2</v>
      </c>
      <c r="I1900" s="90">
        <v>1.4587845400347346E-2</v>
      </c>
      <c r="J1900" s="90">
        <v>1.4788551034004147E-2</v>
      </c>
    </row>
    <row r="1901" spans="3:10" x14ac:dyDescent="0.25">
      <c r="C1901" s="82">
        <v>2.7484026184940728E-3</v>
      </c>
      <c r="D1901" s="89">
        <v>4.1690874244892468E-3</v>
      </c>
      <c r="E1901" s="89">
        <v>5.5915326901999395E-3</v>
      </c>
      <c r="F1901" s="89">
        <v>6.9244249448862727E-3</v>
      </c>
      <c r="G1901" s="90">
        <v>8.1516935609106892E-3</v>
      </c>
      <c r="H1901" s="90">
        <v>9.2521681704932565E-3</v>
      </c>
      <c r="I1901" s="90">
        <v>1.0294084145790007E-2</v>
      </c>
      <c r="J1901" s="90">
        <v>1.1299480960533613E-2</v>
      </c>
    </row>
    <row r="1902" spans="3:10" x14ac:dyDescent="0.25">
      <c r="C1902" s="82">
        <v>1.2316536016093534E-2</v>
      </c>
      <c r="D1902" s="89">
        <v>1.5573198606297765E-2</v>
      </c>
      <c r="E1902" s="89">
        <v>1.7905416035754591E-2</v>
      </c>
      <c r="F1902" s="89">
        <v>1.9447300443050958E-2</v>
      </c>
      <c r="G1902" s="90">
        <v>2.0441946777516783E-2</v>
      </c>
      <c r="H1902" s="90">
        <v>2.0990378755717468E-2</v>
      </c>
      <c r="I1902" s="90">
        <v>2.1309772576818622E-2</v>
      </c>
      <c r="J1902" s="90">
        <v>2.1436188093533738E-2</v>
      </c>
    </row>
    <row r="1903" spans="3:10" x14ac:dyDescent="0.25">
      <c r="C1903" s="82">
        <v>1.5668751401313578E-3</v>
      </c>
      <c r="D1903" s="89">
        <v>2.9109356877962526E-3</v>
      </c>
      <c r="E1903" s="89">
        <v>4.4692139588676091E-3</v>
      </c>
      <c r="F1903" s="89">
        <v>6.0446442476611113E-3</v>
      </c>
      <c r="G1903" s="90">
        <v>7.5287529015368613E-3</v>
      </c>
      <c r="H1903" s="90">
        <v>8.8542189707417705E-3</v>
      </c>
      <c r="I1903" s="90">
        <v>1.0071682471169102E-2</v>
      </c>
      <c r="J1903" s="90">
        <v>1.1205527764082878E-2</v>
      </c>
    </row>
    <row r="1904" spans="3:10" x14ac:dyDescent="0.25">
      <c r="C1904" s="82">
        <v>2.6232391504558117E-3</v>
      </c>
      <c r="D1904" s="89">
        <v>5.8629432462357599E-3</v>
      </c>
      <c r="E1904" s="89">
        <v>1.0021769069729682E-2</v>
      </c>
      <c r="F1904" s="89">
        <v>1.4375712004031108E-2</v>
      </c>
      <c r="G1904" s="90">
        <v>1.8416313737404742E-2</v>
      </c>
      <c r="H1904" s="90">
        <v>2.1814753034076938E-2</v>
      </c>
      <c r="I1904" s="90">
        <v>2.4576912305419165E-2</v>
      </c>
      <c r="J1904" s="90">
        <v>2.6650079674139508E-2</v>
      </c>
    </row>
    <row r="1905" spans="3:10" x14ac:dyDescent="0.25">
      <c r="C1905" s="82">
        <v>2.157080001372531E-2</v>
      </c>
      <c r="D1905" s="89">
        <v>2.3150295865908978E-2</v>
      </c>
      <c r="E1905" s="89">
        <v>2.4035031693632497E-2</v>
      </c>
      <c r="F1905" s="89">
        <v>2.4563732794892282E-2</v>
      </c>
      <c r="G1905" s="90">
        <v>2.4960953196327431E-2</v>
      </c>
      <c r="H1905" s="90">
        <v>2.5216484436435441E-2</v>
      </c>
      <c r="I1905" s="90">
        <v>2.5474552706970945E-2</v>
      </c>
      <c r="J1905" s="90">
        <v>2.5687086188031668E-2</v>
      </c>
    </row>
    <row r="1906" spans="3:10" x14ac:dyDescent="0.25">
      <c r="C1906" s="82">
        <v>1.9957199623593047E-2</v>
      </c>
      <c r="D1906" s="89">
        <v>2.3428424167710665E-2</v>
      </c>
      <c r="E1906" s="89">
        <v>2.5937654696724752E-2</v>
      </c>
      <c r="F1906" s="89">
        <v>2.7835629569626902E-2</v>
      </c>
      <c r="G1906" s="90">
        <v>2.9416335085527118E-2</v>
      </c>
      <c r="H1906" s="90">
        <v>3.0698398362557656E-2</v>
      </c>
      <c r="I1906" s="90">
        <v>3.1866261609854063E-2</v>
      </c>
      <c r="J1906" s="90">
        <v>3.2862024173002172E-2</v>
      </c>
    </row>
    <row r="1907" spans="3:10" x14ac:dyDescent="0.25">
      <c r="C1907" s="82">
        <v>9.4023513369819109E-3</v>
      </c>
      <c r="D1907" s="89">
        <v>1.1850084442957024E-2</v>
      </c>
      <c r="E1907" s="89">
        <v>1.3879595250351321E-2</v>
      </c>
      <c r="F1907" s="89">
        <v>1.5577485654510033E-2</v>
      </c>
      <c r="G1907" s="90">
        <v>1.7072371563425112E-2</v>
      </c>
      <c r="H1907" s="90">
        <v>1.8379541632053169E-2</v>
      </c>
      <c r="I1907" s="90">
        <v>1.9634756299417966E-2</v>
      </c>
      <c r="J1907" s="90">
        <v>2.0842378509585254E-2</v>
      </c>
    </row>
    <row r="1908" spans="3:10" x14ac:dyDescent="0.25">
      <c r="C1908" s="82">
        <v>1.7944695635238813E-3</v>
      </c>
      <c r="D1908" s="89">
        <v>2.7913823043828408E-3</v>
      </c>
      <c r="E1908" s="89">
        <v>3.7780343433369105E-3</v>
      </c>
      <c r="F1908" s="89">
        <v>4.6633189377371142E-3</v>
      </c>
      <c r="G1908" s="90">
        <v>5.4240343006039778E-3</v>
      </c>
      <c r="H1908" s="90">
        <v>6.0494350053094635E-3</v>
      </c>
      <c r="I1908" s="90">
        <v>6.597380181905455E-3</v>
      </c>
      <c r="J1908" s="90">
        <v>7.0989673071959703E-3</v>
      </c>
    </row>
    <row r="1909" spans="3:10" x14ac:dyDescent="0.25">
      <c r="C1909" s="82">
        <v>1.4951859952430695E-2</v>
      </c>
      <c r="D1909" s="89">
        <v>1.8024892351191722E-2</v>
      </c>
      <c r="E1909" s="89">
        <v>2.0599078288139335E-2</v>
      </c>
      <c r="F1909" s="89">
        <v>2.2830349212304226E-2</v>
      </c>
      <c r="G1909" s="90">
        <v>2.4883534330854669E-2</v>
      </c>
      <c r="H1909" s="90">
        <v>2.6742521095801264E-2</v>
      </c>
      <c r="I1909" s="90">
        <v>2.8560097232094232E-2</v>
      </c>
      <c r="J1909" s="90">
        <v>3.0287781228695472E-2</v>
      </c>
    </row>
    <row r="1910" spans="3:10" x14ac:dyDescent="0.25">
      <c r="C1910" s="82">
        <v>1.2671080240529688E-2</v>
      </c>
      <c r="D1910" s="89">
        <v>1.569692623680161E-2</v>
      </c>
      <c r="E1910" s="89">
        <v>1.7932927115102391E-2</v>
      </c>
      <c r="F1910" s="89">
        <v>1.9534462534154501E-2</v>
      </c>
      <c r="G1910" s="90">
        <v>2.0718665644936279E-2</v>
      </c>
      <c r="H1910" s="90">
        <v>2.1550284088822109E-2</v>
      </c>
      <c r="I1910" s="90">
        <v>2.2220323607684004E-2</v>
      </c>
      <c r="J1910" s="90">
        <v>2.2746522802841434E-2</v>
      </c>
    </row>
    <row r="1911" spans="3:10" x14ac:dyDescent="0.25">
      <c r="C1911" s="82">
        <v>4.4951069443867212E-3</v>
      </c>
      <c r="D1911" s="89">
        <v>8.2133871911974979E-3</v>
      </c>
      <c r="E1911" s="89">
        <v>1.2389294531540621E-2</v>
      </c>
      <c r="F1911" s="89">
        <v>1.648319862016405E-2</v>
      </c>
      <c r="G1911" s="90">
        <v>2.0215440414885221E-2</v>
      </c>
      <c r="H1911" s="90">
        <v>2.3388894563061594E-2</v>
      </c>
      <c r="I1911" s="90">
        <v>2.6075994850715038E-2</v>
      </c>
      <c r="J1911" s="90">
        <v>2.8239462807842806E-2</v>
      </c>
    </row>
    <row r="1912" spans="3:10" x14ac:dyDescent="0.25">
      <c r="C1912" s="82">
        <v>8.3879591298346278E-3</v>
      </c>
      <c r="D1912" s="89">
        <v>1.1952615335380707E-2</v>
      </c>
      <c r="E1912" s="89">
        <v>1.4869510003383194E-2</v>
      </c>
      <c r="F1912" s="89">
        <v>1.6945067022290993E-2</v>
      </c>
      <c r="G1912" s="90">
        <v>1.8249601966837441E-2</v>
      </c>
      <c r="H1912" s="90">
        <v>1.8839850674139569E-2</v>
      </c>
      <c r="I1912" s="90">
        <v>1.8934196118218297E-2</v>
      </c>
      <c r="J1912" s="90">
        <v>1.8616784230211573E-2</v>
      </c>
    </row>
    <row r="1913" spans="3:10" x14ac:dyDescent="0.25">
      <c r="C1913" s="82">
        <v>2.3620092864475681E-2</v>
      </c>
      <c r="D1913" s="89">
        <v>2.9204185492206387E-2</v>
      </c>
      <c r="E1913" s="89">
        <v>3.2620109490231024E-2</v>
      </c>
      <c r="F1913" s="89">
        <v>3.4314393735223159E-2</v>
      </c>
      <c r="G1913" s="90">
        <v>3.4901547346217525E-2</v>
      </c>
      <c r="H1913" s="90">
        <v>3.4682865414463138E-2</v>
      </c>
      <c r="I1913" s="90">
        <v>3.410109508698346E-2</v>
      </c>
      <c r="J1913" s="90">
        <v>3.3263183875462059E-2</v>
      </c>
    </row>
    <row r="1914" spans="3:10" x14ac:dyDescent="0.25">
      <c r="C1914" s="82">
        <v>1.5346391050160941E-2</v>
      </c>
      <c r="D1914" s="89">
        <v>1.9681553955879109E-2</v>
      </c>
      <c r="E1914" s="89">
        <v>2.2803928236667416E-2</v>
      </c>
      <c r="F1914" s="89">
        <v>2.4894787191068097E-2</v>
      </c>
      <c r="G1914" s="90">
        <v>2.6309208101815293E-2</v>
      </c>
      <c r="H1914" s="90">
        <v>2.7214782763595732E-2</v>
      </c>
      <c r="I1914" s="90">
        <v>2.7909769698750381E-2</v>
      </c>
      <c r="J1914" s="90">
        <v>2.8438026573835914E-2</v>
      </c>
    </row>
    <row r="1915" spans="3:10" x14ac:dyDescent="0.25">
      <c r="C1915" s="82">
        <v>5.3265610851076235E-2</v>
      </c>
      <c r="D1915" s="89">
        <v>4.8838653815877126E-2</v>
      </c>
      <c r="E1915" s="89">
        <v>4.4802113416885579E-2</v>
      </c>
      <c r="F1915" s="89">
        <v>4.1726446664792201E-2</v>
      </c>
      <c r="G1915" s="90">
        <v>3.9692934081969382E-2</v>
      </c>
      <c r="H1915" s="90">
        <v>3.8391053613723622E-2</v>
      </c>
      <c r="I1915" s="90">
        <v>3.7815633755134991E-2</v>
      </c>
      <c r="J1915" s="90">
        <v>3.7721500586106335E-2</v>
      </c>
    </row>
    <row r="1916" spans="3:10" x14ac:dyDescent="0.25">
      <c r="C1916" s="82">
        <v>2.4935963062287916E-2</v>
      </c>
      <c r="D1916" s="89">
        <v>3.2960614732698311E-2</v>
      </c>
      <c r="E1916" s="89">
        <v>3.8491213560251474E-2</v>
      </c>
      <c r="F1916" s="89">
        <v>4.1862396889783458E-2</v>
      </c>
      <c r="G1916" s="90">
        <v>4.3759704038546628E-2</v>
      </c>
      <c r="H1916" s="90">
        <v>4.4475797630190092E-2</v>
      </c>
      <c r="I1916" s="90">
        <v>4.4446116681630732E-2</v>
      </c>
      <c r="J1916" s="90">
        <v>4.3666059838043135E-2</v>
      </c>
    </row>
    <row r="1917" spans="3:10" x14ac:dyDescent="0.25">
      <c r="C1917" s="82">
        <v>4.1651593776073997E-2</v>
      </c>
      <c r="D1917" s="89">
        <v>4.256717718151462E-2</v>
      </c>
      <c r="E1917" s="89">
        <v>4.2757690559262082E-2</v>
      </c>
      <c r="F1917" s="89">
        <v>4.2787847542453523E-2</v>
      </c>
      <c r="G1917" s="90">
        <v>4.2974403731132746E-2</v>
      </c>
      <c r="H1917" s="90">
        <v>4.3230015050743378E-2</v>
      </c>
      <c r="I1917" s="90">
        <v>4.3739811987094097E-2</v>
      </c>
      <c r="J1917" s="90">
        <v>4.4356437575728692E-2</v>
      </c>
    </row>
    <row r="1918" spans="3:10" x14ac:dyDescent="0.25">
      <c r="C1918" s="82">
        <v>3.6282302118944461E-3</v>
      </c>
      <c r="D1918" s="89">
        <v>5.9059401531116407E-3</v>
      </c>
      <c r="E1918" s="89">
        <v>8.2022348624047614E-3</v>
      </c>
      <c r="F1918" s="89">
        <v>1.0261036381392905E-2</v>
      </c>
      <c r="G1918" s="90">
        <v>1.1984225886473878E-2</v>
      </c>
      <c r="H1918" s="90">
        <v>1.3301103944362873E-2</v>
      </c>
      <c r="I1918" s="90">
        <v>1.4287938806143655E-2</v>
      </c>
      <c r="J1918" s="90">
        <v>1.4959337721395407E-2</v>
      </c>
    </row>
    <row r="1919" spans="3:10" x14ac:dyDescent="0.25">
      <c r="C1919" s="82">
        <v>9.4342820048081352E-3</v>
      </c>
      <c r="D1919" s="89">
        <v>1.4021664107207423E-2</v>
      </c>
      <c r="E1919" s="89">
        <v>1.8103752424696289E-2</v>
      </c>
      <c r="F1919" s="89">
        <v>2.1457290698088469E-2</v>
      </c>
      <c r="G1919" s="90">
        <v>2.4180527516907389E-2</v>
      </c>
      <c r="H1919" s="90">
        <v>2.6317460844437209E-2</v>
      </c>
      <c r="I1919" s="90">
        <v>2.8088183655492059E-2</v>
      </c>
      <c r="J1919" s="90">
        <v>2.9494738727125269E-2</v>
      </c>
    </row>
    <row r="1920" spans="3:10" x14ac:dyDescent="0.25">
      <c r="C1920" s="82">
        <v>1.9560904366660619E-2</v>
      </c>
      <c r="D1920" s="89">
        <v>2.3526410825060726E-2</v>
      </c>
      <c r="E1920" s="89">
        <v>2.6240172032756713E-2</v>
      </c>
      <c r="F1920" s="89">
        <v>2.798635980576265E-2</v>
      </c>
      <c r="G1920" s="90">
        <v>2.9081693130190996E-2</v>
      </c>
      <c r="H1920" s="90">
        <v>2.9602696363899367E-2</v>
      </c>
      <c r="I1920" s="90">
        <v>2.9797488300320727E-2</v>
      </c>
      <c r="J1920" s="90">
        <v>2.9679401581236588E-2</v>
      </c>
    </row>
    <row r="1921" spans="3:10" x14ac:dyDescent="0.25">
      <c r="C1921" s="82">
        <v>4.0687074298087933E-2</v>
      </c>
      <c r="D1921" s="89">
        <v>4.6633621394168205E-2</v>
      </c>
      <c r="E1921" s="89">
        <v>4.998369670053622E-2</v>
      </c>
      <c r="F1921" s="89">
        <v>5.1772791129121837E-2</v>
      </c>
      <c r="G1921" s="90">
        <v>5.2768988073687823E-2</v>
      </c>
      <c r="H1921" s="90">
        <v>5.3089861952643327E-2</v>
      </c>
      <c r="I1921" s="90">
        <v>5.3058404976181195E-2</v>
      </c>
      <c r="J1921" s="90">
        <v>5.2535761655563604E-2</v>
      </c>
    </row>
    <row r="1922" spans="3:10" x14ac:dyDescent="0.25">
      <c r="C1922" s="82">
        <v>8.3403066736193656E-3</v>
      </c>
      <c r="D1922" s="89">
        <v>1.1456953497099298E-2</v>
      </c>
      <c r="E1922" s="89">
        <v>1.4053433313457367E-2</v>
      </c>
      <c r="F1922" s="89">
        <v>1.6111698528050566E-2</v>
      </c>
      <c r="G1922" s="90">
        <v>1.7781173401755179E-2</v>
      </c>
      <c r="H1922" s="90">
        <v>1.9133763730860162E-2</v>
      </c>
      <c r="I1922" s="90">
        <v>2.036041683168277E-2</v>
      </c>
      <c r="J1922" s="90">
        <v>2.1491731256185708E-2</v>
      </c>
    </row>
    <row r="1923" spans="3:10" x14ac:dyDescent="0.25">
      <c r="C1923" s="82">
        <v>9.664647658305079E-3</v>
      </c>
      <c r="D1923" s="89">
        <v>1.3010174443517182E-2</v>
      </c>
      <c r="E1923" s="89">
        <v>1.549764702183379E-2</v>
      </c>
      <c r="F1923" s="89">
        <v>1.7156447778798913E-2</v>
      </c>
      <c r="G1923" s="90">
        <v>1.8202488382215859E-2</v>
      </c>
      <c r="H1923" s="90">
        <v>1.8749051890932136E-2</v>
      </c>
      <c r="I1923" s="90">
        <v>1.9010732469235157E-2</v>
      </c>
      <c r="J1923" s="90">
        <v>1.9036328139418277E-2</v>
      </c>
    </row>
    <row r="1924" spans="3:10" x14ac:dyDescent="0.25">
      <c r="C1924" s="82">
        <v>1.1011090337704726E-2</v>
      </c>
      <c r="D1924" s="89">
        <v>1.5878007698309483E-2</v>
      </c>
      <c r="E1924" s="89">
        <v>1.9698291807608251E-2</v>
      </c>
      <c r="F1924" s="89">
        <v>2.2383067451376495E-2</v>
      </c>
      <c r="G1924" s="90">
        <v>2.4244084556193177E-2</v>
      </c>
      <c r="H1924" s="90">
        <v>2.5502323346091121E-2</v>
      </c>
      <c r="I1924" s="90">
        <v>2.6501534451166466E-2</v>
      </c>
      <c r="J1924" s="90">
        <v>2.733388242816975E-2</v>
      </c>
    </row>
    <row r="1925" spans="3:10" x14ac:dyDescent="0.25">
      <c r="C1925" s="82">
        <v>2.1429499739396011E-2</v>
      </c>
      <c r="D1925" s="89">
        <v>2.6048662327327648E-2</v>
      </c>
      <c r="E1925" s="89">
        <v>2.8808443651579866E-2</v>
      </c>
      <c r="F1925" s="89">
        <v>3.0109055621039434E-2</v>
      </c>
      <c r="G1925" s="90">
        <v>3.0427278564251817E-2</v>
      </c>
      <c r="H1925" s="90">
        <v>2.9960193502446986E-2</v>
      </c>
      <c r="I1925" s="90">
        <v>2.9050460571018063E-2</v>
      </c>
      <c r="J1925" s="90">
        <v>2.7777714403360111E-2</v>
      </c>
    </row>
    <row r="1926" spans="3:10" x14ac:dyDescent="0.25">
      <c r="C1926" s="82">
        <v>5.1628607243672884E-3</v>
      </c>
      <c r="D1926" s="89">
        <v>8.9838356696179556E-3</v>
      </c>
      <c r="E1926" s="89">
        <v>1.3030879008396232E-2</v>
      </c>
      <c r="F1926" s="89">
        <v>1.6805119282821003E-2</v>
      </c>
      <c r="G1926" s="90">
        <v>2.0122377262167777E-2</v>
      </c>
      <c r="H1926" s="90">
        <v>2.2882486392414348E-2</v>
      </c>
      <c r="I1926" s="90">
        <v>2.5230662025729038E-2</v>
      </c>
      <c r="J1926" s="90">
        <v>2.7175539880605466E-2</v>
      </c>
    </row>
    <row r="1927" spans="3:10" x14ac:dyDescent="0.25">
      <c r="C1927" s="82">
        <v>3.917082106828681E-3</v>
      </c>
      <c r="D1927" s="89">
        <v>6.8485857166953471E-3</v>
      </c>
      <c r="E1927" s="89">
        <v>1.0042274157618518E-2</v>
      </c>
      <c r="F1927" s="89">
        <v>1.3115602786369342E-2</v>
      </c>
      <c r="G1927" s="90">
        <v>1.5880737737035959E-2</v>
      </c>
      <c r="H1927" s="90">
        <v>1.8199504885511263E-2</v>
      </c>
      <c r="I1927" s="90">
        <v>2.0142435003131478E-2</v>
      </c>
      <c r="J1927" s="90">
        <v>2.1702993709762645E-2</v>
      </c>
    </row>
    <row r="1928" spans="3:10" x14ac:dyDescent="0.25">
      <c r="C1928" s="82">
        <v>1.5723779464079195E-2</v>
      </c>
      <c r="D1928" s="89">
        <v>1.7427790733176719E-2</v>
      </c>
      <c r="E1928" s="89">
        <v>1.8668289880154572E-2</v>
      </c>
      <c r="F1928" s="89">
        <v>1.9583862235557192E-2</v>
      </c>
      <c r="G1928" s="90">
        <v>2.0281533838126555E-2</v>
      </c>
      <c r="H1928" s="90">
        <v>2.0723312210345693E-2</v>
      </c>
      <c r="I1928" s="90">
        <v>2.1027259039102103E-2</v>
      </c>
      <c r="J1928" s="90">
        <v>2.1174515739206205E-2</v>
      </c>
    </row>
    <row r="1929" spans="3:10" x14ac:dyDescent="0.25">
      <c r="C1929" s="82">
        <v>2.3659427272787692E-2</v>
      </c>
      <c r="D1929" s="89">
        <v>2.133482870754987E-2</v>
      </c>
      <c r="E1929" s="89">
        <v>1.9584903857669908E-2</v>
      </c>
      <c r="F1929" s="89">
        <v>1.8388171346963501E-2</v>
      </c>
      <c r="G1929" s="90">
        <v>1.7653598651162301E-2</v>
      </c>
      <c r="H1929" s="90">
        <v>1.7191840620608155E-2</v>
      </c>
      <c r="I1929" s="90">
        <v>1.6987805307765433E-2</v>
      </c>
      <c r="J1929" s="90">
        <v>1.6942029547724936E-2</v>
      </c>
    </row>
    <row r="1930" spans="3:10" x14ac:dyDescent="0.25">
      <c r="C1930" s="82">
        <v>4.5293381610432643E-2</v>
      </c>
      <c r="D1930" s="89">
        <v>5.3358782044866999E-2</v>
      </c>
      <c r="E1930" s="89">
        <v>5.7446550279967333E-2</v>
      </c>
      <c r="F1930" s="89">
        <v>5.9207245415598901E-2</v>
      </c>
      <c r="G1930" s="90">
        <v>6.0042147593217993E-2</v>
      </c>
      <c r="H1930" s="90">
        <v>6.0443891436557234E-2</v>
      </c>
      <c r="I1930" s="90">
        <v>6.0968633634178461E-2</v>
      </c>
      <c r="J1930" s="90">
        <v>6.1513940016032748E-2</v>
      </c>
    </row>
    <row r="1931" spans="3:10" x14ac:dyDescent="0.25">
      <c r="C1931" s="82">
        <v>1.8936074623138611E-2</v>
      </c>
      <c r="D1931" s="89">
        <v>2.4340646668850125E-2</v>
      </c>
      <c r="E1931" s="89">
        <v>2.86032495656778E-2</v>
      </c>
      <c r="F1931" s="89">
        <v>3.1780397288876397E-2</v>
      </c>
      <c r="G1931" s="90">
        <v>3.4100757651617859E-2</v>
      </c>
      <c r="H1931" s="90">
        <v>3.5594682703586018E-2</v>
      </c>
      <c r="I1931" s="90">
        <v>3.6527301134689778E-2</v>
      </c>
      <c r="J1931" s="90">
        <v>3.6891307235097225E-2</v>
      </c>
    </row>
    <row r="1932" spans="3:10" x14ac:dyDescent="0.25">
      <c r="C1932" s="82">
        <v>5.1298787777113684E-3</v>
      </c>
      <c r="D1932" s="89">
        <v>7.2073239416274573E-3</v>
      </c>
      <c r="E1932" s="89">
        <v>9.1409303307936184E-3</v>
      </c>
      <c r="F1932" s="89">
        <v>1.0864150759910002E-2</v>
      </c>
      <c r="G1932" s="90">
        <v>1.2409027642956759E-2</v>
      </c>
      <c r="H1932" s="90">
        <v>1.3776398896060764E-2</v>
      </c>
      <c r="I1932" s="90">
        <v>1.5081469723854045E-2</v>
      </c>
      <c r="J1932" s="90">
        <v>1.6351387817218097E-2</v>
      </c>
    </row>
    <row r="1933" spans="3:10" x14ac:dyDescent="0.25">
      <c r="C1933" s="82">
        <v>3.4567119055835872E-3</v>
      </c>
      <c r="D1933" s="89">
        <v>6.3998952161746754E-3</v>
      </c>
      <c r="E1933" s="89">
        <v>9.7601639519515251E-3</v>
      </c>
      <c r="F1933" s="89">
        <v>1.312978448338744E-2</v>
      </c>
      <c r="G1933" s="90">
        <v>1.630441413148629E-2</v>
      </c>
      <c r="H1933" s="90">
        <v>1.9137362163661215E-2</v>
      </c>
      <c r="I1933" s="90">
        <v>2.1689117489231444E-2</v>
      </c>
      <c r="J1933" s="90">
        <v>2.3918999482342183E-2</v>
      </c>
    </row>
    <row r="1934" spans="3:10" x14ac:dyDescent="0.25">
      <c r="C1934" s="82">
        <v>1.9057755578596933E-3</v>
      </c>
      <c r="D1934" s="89">
        <v>3.2523227385540835E-3</v>
      </c>
      <c r="E1934" s="89">
        <v>4.730802800957821E-3</v>
      </c>
      <c r="F1934" s="89">
        <v>6.1983309096804804E-3</v>
      </c>
      <c r="G1934" s="90">
        <v>7.5875239042057204E-3</v>
      </c>
      <c r="H1934" s="90">
        <v>8.8391713775183723E-3</v>
      </c>
      <c r="I1934" s="90">
        <v>9.9858884333249784E-3</v>
      </c>
      <c r="J1934" s="90">
        <v>1.102008872321868E-2</v>
      </c>
    </row>
    <row r="1935" spans="3:10" x14ac:dyDescent="0.25">
      <c r="C1935" s="82">
        <v>1.4064752009336812E-2</v>
      </c>
      <c r="D1935" s="89">
        <v>1.8450025314908896E-2</v>
      </c>
      <c r="E1935" s="89">
        <v>2.1962871645560461E-2</v>
      </c>
      <c r="F1935" s="89">
        <v>2.4735817961812515E-2</v>
      </c>
      <c r="G1935" s="90">
        <v>2.7027826451527959E-2</v>
      </c>
      <c r="H1935" s="90">
        <v>2.8893134264593733E-2</v>
      </c>
      <c r="I1935" s="90">
        <v>3.052510122246194E-2</v>
      </c>
      <c r="J1935" s="90">
        <v>3.1861750994956466E-2</v>
      </c>
    </row>
    <row r="1936" spans="3:10" x14ac:dyDescent="0.25">
      <c r="C1936" s="82">
        <v>7.8660308211978783E-3</v>
      </c>
      <c r="D1936" s="89">
        <v>1.1842155210253176E-2</v>
      </c>
      <c r="E1936" s="89">
        <v>1.5287565340103879E-2</v>
      </c>
      <c r="F1936" s="89">
        <v>1.7826630417680893E-2</v>
      </c>
      <c r="G1936" s="90">
        <v>1.944319244407746E-2</v>
      </c>
      <c r="H1936" s="90">
        <v>2.0181564610247192E-2</v>
      </c>
      <c r="I1936" s="90">
        <v>2.0297450854988852E-2</v>
      </c>
      <c r="J1936" s="90">
        <v>1.9913354223313227E-2</v>
      </c>
    </row>
    <row r="1937" spans="3:10" x14ac:dyDescent="0.25">
      <c r="C1937" s="82">
        <v>8.4278566656686444E-3</v>
      </c>
      <c r="D1937" s="89">
        <v>1.4023242451424559E-2</v>
      </c>
      <c r="E1937" s="89">
        <v>1.9712769705521278E-2</v>
      </c>
      <c r="F1937" s="89">
        <v>2.4799537763671282E-2</v>
      </c>
      <c r="G1937" s="90">
        <v>2.9016978718876464E-2</v>
      </c>
      <c r="H1937" s="90">
        <v>3.2201187881904299E-2</v>
      </c>
      <c r="I1937" s="90">
        <v>3.455155100875542E-2</v>
      </c>
      <c r="J1937" s="90">
        <v>3.6105690266534193E-2</v>
      </c>
    </row>
    <row r="1938" spans="3:10" x14ac:dyDescent="0.25">
      <c r="C1938" s="82">
        <v>1.5749375690244663E-2</v>
      </c>
      <c r="D1938" s="89">
        <v>2.072822314936364E-2</v>
      </c>
      <c r="E1938" s="89">
        <v>2.4111322877894064E-2</v>
      </c>
      <c r="F1938" s="89">
        <v>2.613835646232723E-2</v>
      </c>
      <c r="G1938" s="90">
        <v>2.7286309144654221E-2</v>
      </c>
      <c r="H1938" s="90">
        <v>2.7792463246476329E-2</v>
      </c>
      <c r="I1938" s="90">
        <v>2.7977044593121607E-2</v>
      </c>
      <c r="J1938" s="90">
        <v>2.7869935764668223E-2</v>
      </c>
    </row>
    <row r="1939" spans="3:10" x14ac:dyDescent="0.25">
      <c r="C1939" s="82">
        <v>3.0102725773735139E-2</v>
      </c>
      <c r="D1939" s="89">
        <v>3.23096234529801E-2</v>
      </c>
      <c r="E1939" s="89">
        <v>3.2662123817023436E-2</v>
      </c>
      <c r="F1939" s="89">
        <v>3.2139583003215726E-2</v>
      </c>
      <c r="G1939" s="90">
        <v>3.1358446921252461E-2</v>
      </c>
      <c r="H1939" s="90">
        <v>3.0452694177983446E-2</v>
      </c>
      <c r="I1939" s="90">
        <v>2.9646087420932447E-2</v>
      </c>
      <c r="J1939" s="90">
        <v>2.8881612252257074E-2</v>
      </c>
    </row>
    <row r="1940" spans="3:10" x14ac:dyDescent="0.25">
      <c r="C1940" s="82">
        <v>3.8401149479321162E-2</v>
      </c>
      <c r="D1940" s="89">
        <v>4.3989453419907516E-2</v>
      </c>
      <c r="E1940" s="89">
        <v>4.6729561317751481E-2</v>
      </c>
      <c r="F1940" s="89">
        <v>4.7788120567702645E-2</v>
      </c>
      <c r="G1940" s="90">
        <v>4.8088775219780507E-2</v>
      </c>
      <c r="H1940" s="90">
        <v>4.7903180480479639E-2</v>
      </c>
      <c r="I1940" s="90">
        <v>4.7633430424316427E-2</v>
      </c>
      <c r="J1940" s="90">
        <v>4.7216779293054373E-2</v>
      </c>
    </row>
    <row r="1941" spans="3:10" x14ac:dyDescent="0.25">
      <c r="C1941" s="82">
        <v>1.9973701851041848E-2</v>
      </c>
      <c r="D1941" s="89">
        <v>2.5027965936614899E-2</v>
      </c>
      <c r="E1941" s="89">
        <v>2.8582485948798513E-2</v>
      </c>
      <c r="F1941" s="89">
        <v>3.091994009451576E-2</v>
      </c>
      <c r="G1941" s="90">
        <v>3.2436256844577654E-2</v>
      </c>
      <c r="H1941" s="90">
        <v>3.3260586593477956E-2</v>
      </c>
      <c r="I1941" s="90">
        <v>3.3690062602974621E-2</v>
      </c>
      <c r="J1941" s="90">
        <v>3.3735658783100454E-2</v>
      </c>
    </row>
    <row r="1942" spans="3:10" x14ac:dyDescent="0.25">
      <c r="C1942" s="82">
        <v>8.1559827692328016E-3</v>
      </c>
      <c r="D1942" s="89">
        <v>1.1617840719908198E-2</v>
      </c>
      <c r="E1942" s="89">
        <v>1.475978658976807E-2</v>
      </c>
      <c r="F1942" s="89">
        <v>1.7390292402155061E-2</v>
      </c>
      <c r="G1942" s="90">
        <v>1.9489201906655131E-2</v>
      </c>
      <c r="H1942" s="90">
        <v>2.0997638709651097E-2</v>
      </c>
      <c r="I1942" s="90">
        <v>2.2046538076175081E-2</v>
      </c>
      <c r="J1942" s="90">
        <v>2.2646350517959903E-2</v>
      </c>
    </row>
    <row r="1943" spans="3:10" x14ac:dyDescent="0.25">
      <c r="C1943" s="82">
        <v>2.5199926045967144E-2</v>
      </c>
      <c r="D1943" s="89">
        <v>2.6598841079254879E-2</v>
      </c>
      <c r="E1943" s="89">
        <v>2.7028529606600619E-2</v>
      </c>
      <c r="F1943" s="89">
        <v>2.6956016058816111E-2</v>
      </c>
      <c r="G1943" s="90">
        <v>2.6670113222440606E-2</v>
      </c>
      <c r="H1943" s="90">
        <v>2.6173123461972113E-2</v>
      </c>
      <c r="I1943" s="90">
        <v>2.5617275737109303E-2</v>
      </c>
      <c r="J1943" s="90">
        <v>2.4950825051654312E-2</v>
      </c>
    </row>
    <row r="1944" spans="3:10" x14ac:dyDescent="0.25">
      <c r="C1944" s="82">
        <v>2.838264805965452E-3</v>
      </c>
      <c r="D1944" s="89">
        <v>5.372758151265312E-3</v>
      </c>
      <c r="E1944" s="89">
        <v>7.9563693419137937E-3</v>
      </c>
      <c r="F1944" s="89">
        <v>1.0056433606539157E-2</v>
      </c>
      <c r="G1944" s="90">
        <v>1.1493384590923812E-2</v>
      </c>
      <c r="H1944" s="90">
        <v>1.2257685915174248E-2</v>
      </c>
      <c r="I1944" s="90">
        <v>1.2526939726933403E-2</v>
      </c>
      <c r="J1944" s="90">
        <v>1.2414395476184777E-2</v>
      </c>
    </row>
    <row r="1945" spans="3:10" x14ac:dyDescent="0.25">
      <c r="C1945" s="82">
        <v>2.591757763458615E-3</v>
      </c>
      <c r="D1945" s="89">
        <v>4.3652666021659165E-3</v>
      </c>
      <c r="E1945" s="89">
        <v>6.3336103300399389E-3</v>
      </c>
      <c r="F1945" s="89">
        <v>8.2905527508336102E-3</v>
      </c>
      <c r="G1945" s="90">
        <v>1.0114312460785235E-2</v>
      </c>
      <c r="H1945" s="90">
        <v>1.1702347550426094E-2</v>
      </c>
      <c r="I1945" s="90">
        <v>1.3091812326059273E-2</v>
      </c>
      <c r="J1945" s="90">
        <v>1.4280400856057628E-2</v>
      </c>
    </row>
    <row r="1946" spans="3:10" x14ac:dyDescent="0.25">
      <c r="C1946" s="82">
        <v>1.7477738377219571E-2</v>
      </c>
      <c r="D1946" s="89">
        <v>2.3642367332848916E-2</v>
      </c>
      <c r="E1946" s="89">
        <v>2.866971703283509E-2</v>
      </c>
      <c r="F1946" s="89">
        <v>3.2573116849035244E-2</v>
      </c>
      <c r="G1946" s="90">
        <v>3.5652202989900961E-2</v>
      </c>
      <c r="H1946" s="90">
        <v>3.8016426595871955E-2</v>
      </c>
      <c r="I1946" s="90">
        <v>4.0002022774986941E-2</v>
      </c>
      <c r="J1946" s="90">
        <v>4.1631700962738293E-2</v>
      </c>
    </row>
    <row r="1947" spans="3:10" x14ac:dyDescent="0.25">
      <c r="C1947" s="82">
        <v>8.8136198245625779E-3</v>
      </c>
      <c r="D1947" s="89">
        <v>1.1791690492821567E-2</v>
      </c>
      <c r="E1947" s="89">
        <v>1.4525136435237576E-2</v>
      </c>
      <c r="F1947" s="89">
        <v>1.702623331410888E-2</v>
      </c>
      <c r="G1947" s="90">
        <v>1.9410665655296581E-2</v>
      </c>
      <c r="H1947" s="90">
        <v>2.1708770427653901E-2</v>
      </c>
      <c r="I1947" s="90">
        <v>2.4110309072971396E-2</v>
      </c>
      <c r="J1947" s="90">
        <v>2.6657067566251438E-2</v>
      </c>
    </row>
    <row r="1948" spans="3:10" x14ac:dyDescent="0.25">
      <c r="C1948" s="82">
        <v>1.6993548658481405E-3</v>
      </c>
      <c r="D1948" s="89">
        <v>3.114379508988224E-3</v>
      </c>
      <c r="E1948" s="89">
        <v>4.7371068689032953E-3</v>
      </c>
      <c r="F1948" s="89">
        <v>6.3586514366436473E-3</v>
      </c>
      <c r="G1948" s="90">
        <v>7.8557569110975656E-3</v>
      </c>
      <c r="H1948" s="90">
        <v>9.1413023934468589E-3</v>
      </c>
      <c r="I1948" s="90">
        <v>1.0248648656496884E-2</v>
      </c>
      <c r="J1948" s="90">
        <v>1.1185674881991082E-2</v>
      </c>
    </row>
    <row r="1949" spans="3:10" x14ac:dyDescent="0.25">
      <c r="C1949" s="82">
        <v>4.9694283374087603E-3</v>
      </c>
      <c r="D1949" s="89">
        <v>7.8730879467904854E-3</v>
      </c>
      <c r="E1949" s="89">
        <v>1.0686968479059448E-2</v>
      </c>
      <c r="F1949" s="89">
        <v>1.3167241286452532E-2</v>
      </c>
      <c r="G1949" s="90">
        <v>1.5291380981823552E-2</v>
      </c>
      <c r="H1949" s="90">
        <v>1.7047756452962803E-2</v>
      </c>
      <c r="I1949" s="90">
        <v>1.8573629834298482E-2</v>
      </c>
      <c r="J1949" s="90">
        <v>1.9889504867468613E-2</v>
      </c>
    </row>
    <row r="1950" spans="3:10" x14ac:dyDescent="0.25">
      <c r="C1950" s="82">
        <v>4.4668106754213635E-2</v>
      </c>
      <c r="D1950" s="89">
        <v>3.8254333278561647E-2</v>
      </c>
      <c r="E1950" s="89">
        <v>3.4034247754607359E-2</v>
      </c>
      <c r="F1950" s="89">
        <v>3.1500731487615209E-2</v>
      </c>
      <c r="G1950" s="90">
        <v>3.0236087207544372E-2</v>
      </c>
      <c r="H1950" s="90">
        <v>2.9771230093684382E-2</v>
      </c>
      <c r="I1950" s="90">
        <v>2.9985565907301611E-2</v>
      </c>
      <c r="J1950" s="90">
        <v>3.0620767024820836E-2</v>
      </c>
    </row>
    <row r="1951" spans="3:10" x14ac:dyDescent="0.25">
      <c r="C1951" s="82">
        <v>1.506478940296065E-2</v>
      </c>
      <c r="D1951" s="89">
        <v>1.981265769124305E-2</v>
      </c>
      <c r="E1951" s="89">
        <v>2.3239431847375539E-2</v>
      </c>
      <c r="F1951" s="89">
        <v>2.543681146999242E-2</v>
      </c>
      <c r="G1951" s="90">
        <v>2.674428344865706E-2</v>
      </c>
      <c r="H1951" s="90">
        <v>2.7340993509321489E-2</v>
      </c>
      <c r="I1951" s="90">
        <v>2.7549287481913803E-2</v>
      </c>
      <c r="J1951" s="90">
        <v>2.7441602027099273E-2</v>
      </c>
    </row>
    <row r="1952" spans="3:10" x14ac:dyDescent="0.25">
      <c r="C1952" s="82">
        <v>1.4368831806805827E-2</v>
      </c>
      <c r="D1952" s="89">
        <v>1.7720102718122462E-2</v>
      </c>
      <c r="E1952" s="89">
        <v>2.0393536789177429E-2</v>
      </c>
      <c r="F1952" s="89">
        <v>2.2437739779940992E-2</v>
      </c>
      <c r="G1952" s="90">
        <v>2.3955454549149862E-2</v>
      </c>
      <c r="H1952" s="90">
        <v>2.4906215010567674E-2</v>
      </c>
      <c r="I1952" s="90">
        <v>2.5438993084348167E-2</v>
      </c>
      <c r="J1952" s="90">
        <v>2.554241213101819E-2</v>
      </c>
    </row>
    <row r="1953" spans="3:10" x14ac:dyDescent="0.25">
      <c r="C1953" s="82">
        <v>9.0286290583151234E-3</v>
      </c>
      <c r="D1953" s="89">
        <v>1.1373876535387965E-2</v>
      </c>
      <c r="E1953" s="89">
        <v>1.3480218348919928E-2</v>
      </c>
      <c r="F1953" s="89">
        <v>1.537134503642257E-2</v>
      </c>
      <c r="G1953" s="90">
        <v>1.7125672636389134E-2</v>
      </c>
      <c r="H1953" s="90">
        <v>1.8738911326003128E-2</v>
      </c>
      <c r="I1953" s="90">
        <v>2.0350258313690403E-2</v>
      </c>
      <c r="J1953" s="90">
        <v>2.1972662767676083E-2</v>
      </c>
    </row>
    <row r="1954" spans="3:10" x14ac:dyDescent="0.25">
      <c r="C1954" s="82">
        <v>4.5063282808540925E-2</v>
      </c>
      <c r="D1954" s="89">
        <v>4.1959371645883529E-2</v>
      </c>
      <c r="E1954" s="89">
        <v>3.9258280713440029E-2</v>
      </c>
      <c r="F1954" s="89">
        <v>3.7336508996071251E-2</v>
      </c>
      <c r="G1954" s="90">
        <v>3.624659856687043E-2</v>
      </c>
      <c r="H1954" s="90">
        <v>3.5725704859413052E-2</v>
      </c>
      <c r="I1954" s="90">
        <v>3.5797482203850657E-2</v>
      </c>
      <c r="J1954" s="90">
        <v>3.6259947370117271E-2</v>
      </c>
    </row>
    <row r="1955" spans="3:10" x14ac:dyDescent="0.25">
      <c r="C1955" s="82">
        <v>2.032710263028321E-3</v>
      </c>
      <c r="D1955" s="89">
        <v>3.2050979987302522E-3</v>
      </c>
      <c r="E1955" s="89">
        <v>4.4834671556308603E-3</v>
      </c>
      <c r="F1955" s="89">
        <v>5.7562587022529574E-3</v>
      </c>
      <c r="G1955" s="90">
        <v>6.9483839036899924E-3</v>
      </c>
      <c r="H1955" s="90">
        <v>7.9816049320541437E-3</v>
      </c>
      <c r="I1955" s="90">
        <v>8.8691586502800557E-3</v>
      </c>
      <c r="J1955" s="90">
        <v>9.6018460763821548E-3</v>
      </c>
    </row>
    <row r="1956" spans="3:10" x14ac:dyDescent="0.25">
      <c r="C1956" s="82">
        <v>2.2552687523498573E-3</v>
      </c>
      <c r="D1956" s="89">
        <v>4.1408452584538432E-3</v>
      </c>
      <c r="E1956" s="89">
        <v>6.295655574880054E-3</v>
      </c>
      <c r="F1956" s="89">
        <v>8.4524216176064884E-3</v>
      </c>
      <c r="G1956" s="90">
        <v>1.0474070472894384E-2</v>
      </c>
      <c r="H1956" s="90">
        <v>1.2276079817701032E-2</v>
      </c>
      <c r="I1956" s="90">
        <v>1.3928651251464842E-2</v>
      </c>
      <c r="J1956" s="90">
        <v>1.5456723311395327E-2</v>
      </c>
    </row>
    <row r="1957" spans="3:10" x14ac:dyDescent="0.25">
      <c r="C1957" s="82">
        <v>4.1189856066362364E-3</v>
      </c>
      <c r="D1957" s="89">
        <v>5.898796329136642E-3</v>
      </c>
      <c r="E1957" s="89">
        <v>7.5861671431079825E-3</v>
      </c>
      <c r="F1957" s="89">
        <v>9.0892044914394152E-3</v>
      </c>
      <c r="G1957" s="90">
        <v>1.0391713307608701E-2</v>
      </c>
      <c r="H1957" s="90">
        <v>1.1452955471740228E-2</v>
      </c>
      <c r="I1957" s="90">
        <v>1.2335687825079935E-2</v>
      </c>
      <c r="J1957" s="90">
        <v>1.3041121367646949E-2</v>
      </c>
    </row>
    <row r="1958" spans="3:10" x14ac:dyDescent="0.25">
      <c r="C1958" s="82">
        <v>2.7198494435538165E-2</v>
      </c>
      <c r="D1958" s="89">
        <v>3.5712887143987418E-2</v>
      </c>
      <c r="E1958" s="89">
        <v>4.1752501859501447E-2</v>
      </c>
      <c r="F1958" s="89">
        <v>4.5640405361383397E-2</v>
      </c>
      <c r="G1958" s="90">
        <v>4.8099652569333531E-2</v>
      </c>
      <c r="H1958" s="90">
        <v>4.9482828643347847E-2</v>
      </c>
      <c r="I1958" s="90">
        <v>5.0333845180005235E-2</v>
      </c>
      <c r="J1958" s="90">
        <v>5.0702749873314579E-2</v>
      </c>
    </row>
    <row r="1959" spans="3:10" x14ac:dyDescent="0.25">
      <c r="C1959" s="82">
        <v>3.6502905600382295E-2</v>
      </c>
      <c r="D1959" s="89">
        <v>4.0419971580896094E-2</v>
      </c>
      <c r="E1959" s="89">
        <v>4.1780997567156641E-2</v>
      </c>
      <c r="F1959" s="89">
        <v>4.1686732755038369E-2</v>
      </c>
      <c r="G1959" s="90">
        <v>4.0918891167966084E-2</v>
      </c>
      <c r="H1959" s="90">
        <v>3.9675354573075493E-2</v>
      </c>
      <c r="I1959" s="90">
        <v>3.8276021174316797E-2</v>
      </c>
      <c r="J1959" s="90">
        <v>3.6675327745811059E-2</v>
      </c>
    </row>
    <row r="1960" spans="3:10" x14ac:dyDescent="0.25">
      <c r="C1960" s="82">
        <v>3.1782356090136375E-2</v>
      </c>
      <c r="D1960" s="89">
        <v>3.1763669895105255E-2</v>
      </c>
      <c r="E1960" s="89">
        <v>3.1312530636361816E-2</v>
      </c>
      <c r="F1960" s="89">
        <v>3.0761313410141305E-2</v>
      </c>
      <c r="G1960" s="90">
        <v>3.0260635575145436E-2</v>
      </c>
      <c r="H1960" s="90">
        <v>2.9696685476914276E-2</v>
      </c>
      <c r="I1960" s="90">
        <v>2.9177655318530962E-2</v>
      </c>
      <c r="J1960" s="90">
        <v>2.8614611015418193E-2</v>
      </c>
    </row>
    <row r="1961" spans="3:10" x14ac:dyDescent="0.25">
      <c r="C1961" s="82">
        <v>7.3092069494972486E-3</v>
      </c>
      <c r="D1961" s="89">
        <v>9.745968313958563E-3</v>
      </c>
      <c r="E1961" s="89">
        <v>1.1749219710472492E-2</v>
      </c>
      <c r="F1961" s="89">
        <v>1.3252981963043127E-2</v>
      </c>
      <c r="G1961" s="90">
        <v>1.4305548256931319E-2</v>
      </c>
      <c r="H1961" s="90">
        <v>1.4915381985399594E-2</v>
      </c>
      <c r="I1961" s="90">
        <v>1.5223472120096181E-2</v>
      </c>
      <c r="J1961" s="90">
        <v>1.527929989372326E-2</v>
      </c>
    </row>
    <row r="1962" spans="3:10" x14ac:dyDescent="0.25">
      <c r="C1962" s="82">
        <v>1.0674775563780853E-2</v>
      </c>
      <c r="D1962" s="89">
        <v>1.3331674759988437E-2</v>
      </c>
      <c r="E1962" s="89">
        <v>1.502831439634437E-2</v>
      </c>
      <c r="F1962" s="89">
        <v>1.5966158128330108E-2</v>
      </c>
      <c r="G1962" s="90">
        <v>1.6429676175998352E-2</v>
      </c>
      <c r="H1962" s="90">
        <v>1.6556986791246391E-2</v>
      </c>
      <c r="I1962" s="90">
        <v>1.6552011868877069E-2</v>
      </c>
      <c r="J1962" s="90">
        <v>1.645794559245806E-2</v>
      </c>
    </row>
    <row r="1963" spans="3:10" x14ac:dyDescent="0.25">
      <c r="C1963" s="82">
        <v>1.8203737953765901E-2</v>
      </c>
      <c r="D1963" s="89">
        <v>2.1859150168560351E-2</v>
      </c>
      <c r="E1963" s="89">
        <v>2.4006167050899745E-2</v>
      </c>
      <c r="F1963" s="89">
        <v>2.5126914482053328E-2</v>
      </c>
      <c r="G1963" s="90">
        <v>2.5690354346893755E-2</v>
      </c>
      <c r="H1963" s="90">
        <v>2.5863636189178415E-2</v>
      </c>
      <c r="I1963" s="90">
        <v>2.5895767084350624E-2</v>
      </c>
      <c r="J1963" s="90">
        <v>2.5788160504812557E-2</v>
      </c>
    </row>
    <row r="1964" spans="3:10" x14ac:dyDescent="0.25">
      <c r="C1964" s="82">
        <v>3.2699893230633166E-3</v>
      </c>
      <c r="D1964" s="89">
        <v>6.3095761664238434E-3</v>
      </c>
      <c r="E1964" s="89">
        <v>9.9070358882435393E-3</v>
      </c>
      <c r="F1964" s="89">
        <v>1.3566586523748024E-2</v>
      </c>
      <c r="G1964" s="90">
        <v>1.6984338227202279E-2</v>
      </c>
      <c r="H1964" s="90">
        <v>1.9945967023674457E-2</v>
      </c>
      <c r="I1964" s="90">
        <v>2.2492184877466966E-2</v>
      </c>
      <c r="J1964" s="90">
        <v>2.4588521539153321E-2</v>
      </c>
    </row>
    <row r="1965" spans="3:10" x14ac:dyDescent="0.25">
      <c r="C1965" s="82">
        <v>2.5780310337692935E-3</v>
      </c>
      <c r="D1965" s="89">
        <v>5.3342234252204386E-3</v>
      </c>
      <c r="E1965" s="89">
        <v>8.7853680347110118E-3</v>
      </c>
      <c r="F1965" s="89">
        <v>1.2432928173303461E-2</v>
      </c>
      <c r="G1965" s="90">
        <v>1.5932323204431512E-2</v>
      </c>
      <c r="H1965" s="90">
        <v>1.9042093222195151E-2</v>
      </c>
      <c r="I1965" s="90">
        <v>2.1787061501730404E-2</v>
      </c>
      <c r="J1965" s="90">
        <v>2.4138301801432234E-2</v>
      </c>
    </row>
    <row r="1966" spans="3:10" x14ac:dyDescent="0.25">
      <c r="C1966" s="82">
        <v>2.2812854682955738E-2</v>
      </c>
      <c r="D1966" s="89">
        <v>2.8068884433900466E-2</v>
      </c>
      <c r="E1966" s="89">
        <v>3.1489543745880214E-2</v>
      </c>
      <c r="F1966" s="89">
        <v>3.3627030871745074E-2</v>
      </c>
      <c r="G1966" s="90">
        <v>3.5105197462457154E-2</v>
      </c>
      <c r="H1966" s="90">
        <v>3.6180032696882233E-2</v>
      </c>
      <c r="I1966" s="90">
        <v>3.7224853410642161E-2</v>
      </c>
      <c r="J1966" s="90">
        <v>3.8253565422453444E-2</v>
      </c>
    </row>
    <row r="1967" spans="3:10" x14ac:dyDescent="0.25">
      <c r="C1967" s="82">
        <v>2.7595885069551601E-2</v>
      </c>
      <c r="D1967" s="89">
        <v>3.0491538979933952E-2</v>
      </c>
      <c r="E1967" s="89">
        <v>3.2149775610004233E-2</v>
      </c>
      <c r="F1967" s="89">
        <v>3.2999432432762148E-2</v>
      </c>
      <c r="G1967" s="90">
        <v>3.3359401486853651E-2</v>
      </c>
      <c r="H1967" s="90">
        <v>3.3240836017774944E-2</v>
      </c>
      <c r="I1967" s="90">
        <v>3.2861234302585828E-2</v>
      </c>
      <c r="J1967" s="90">
        <v>3.218813810771267E-2</v>
      </c>
    </row>
    <row r="1968" spans="3:10" x14ac:dyDescent="0.25">
      <c r="C1968" s="82">
        <v>8.341522276581359E-3</v>
      </c>
      <c r="D1968" s="89">
        <v>1.1447020567036253E-2</v>
      </c>
      <c r="E1968" s="89">
        <v>1.4151442564632999E-2</v>
      </c>
      <c r="F1968" s="89">
        <v>1.6374506061746254E-2</v>
      </c>
      <c r="G1968" s="90">
        <v>1.8174024636279148E-2</v>
      </c>
      <c r="H1968" s="90">
        <v>1.9541858983014172E-2</v>
      </c>
      <c r="I1968" s="90">
        <v>2.0622031022043082E-2</v>
      </c>
      <c r="J1968" s="90">
        <v>2.1427934181397591E-2</v>
      </c>
    </row>
    <row r="1969" spans="3:10" x14ac:dyDescent="0.25">
      <c r="C1969" s="82">
        <v>3.7514004471491703E-3</v>
      </c>
      <c r="D1969" s="89">
        <v>5.7259889068517695E-3</v>
      </c>
      <c r="E1969" s="89">
        <v>7.6241752331155932E-3</v>
      </c>
      <c r="F1969" s="89">
        <v>9.3018097924880902E-3</v>
      </c>
      <c r="G1969" s="90">
        <v>1.0737096008094506E-2</v>
      </c>
      <c r="H1969" s="90">
        <v>1.1901998598819064E-2</v>
      </c>
      <c r="I1969" s="90">
        <v>1.2874773597045525E-2</v>
      </c>
      <c r="J1969" s="90">
        <v>1.3660578585277017E-2</v>
      </c>
    </row>
    <row r="1970" spans="3:10" x14ac:dyDescent="0.25">
      <c r="C1970" s="82">
        <v>1.4437057053807092E-2</v>
      </c>
      <c r="D1970" s="89">
        <v>1.7690952230956063E-2</v>
      </c>
      <c r="E1970" s="89">
        <v>2.0291922263887572E-2</v>
      </c>
      <c r="F1970" s="89">
        <v>2.2412685039117544E-2</v>
      </c>
      <c r="G1970" s="90">
        <v>2.4258448501610699E-2</v>
      </c>
      <c r="H1970" s="90">
        <v>2.5853642473848124E-2</v>
      </c>
      <c r="I1970" s="90">
        <v>2.7376891049518525E-2</v>
      </c>
      <c r="J1970" s="90">
        <v>2.8804040806629572E-2</v>
      </c>
    </row>
    <row r="1971" spans="3:10" x14ac:dyDescent="0.25">
      <c r="C1971" s="82">
        <v>3.1047038540055086E-3</v>
      </c>
      <c r="D1971" s="89">
        <v>5.6566146361860664E-3</v>
      </c>
      <c r="E1971" s="89">
        <v>8.5348935449378778E-3</v>
      </c>
      <c r="F1971" s="89">
        <v>1.138358301170524E-2</v>
      </c>
      <c r="G1971" s="90">
        <v>1.4029262430182233E-2</v>
      </c>
      <c r="H1971" s="90">
        <v>1.6363673047284474E-2</v>
      </c>
      <c r="I1971" s="90">
        <v>1.8476020016967781E-2</v>
      </c>
      <c r="J1971" s="90">
        <v>2.0387209061155192E-2</v>
      </c>
    </row>
    <row r="1972" spans="3:10" x14ac:dyDescent="0.25">
      <c r="C1972" s="82">
        <v>1.7223131972422159E-2</v>
      </c>
      <c r="D1972" s="89">
        <v>1.9383678098482186E-2</v>
      </c>
      <c r="E1972" s="89">
        <v>2.0605352804670036E-2</v>
      </c>
      <c r="F1972" s="89">
        <v>2.120804015976677E-2</v>
      </c>
      <c r="G1972" s="90">
        <v>2.1455947020213792E-2</v>
      </c>
      <c r="H1972" s="90">
        <v>2.1407448858561644E-2</v>
      </c>
      <c r="I1972" s="90">
        <v>2.1241276421465168E-2</v>
      </c>
      <c r="J1972" s="90">
        <v>2.0963752393717408E-2</v>
      </c>
    </row>
    <row r="1973" spans="3:10" x14ac:dyDescent="0.25">
      <c r="C1973" s="82">
        <v>5.5874194164921037E-2</v>
      </c>
      <c r="D1973" s="89">
        <v>5.2544976627585623E-2</v>
      </c>
      <c r="E1973" s="89">
        <v>4.8142892896167362E-2</v>
      </c>
      <c r="F1973" s="89">
        <v>4.3831931192944158E-2</v>
      </c>
      <c r="G1973" s="90">
        <v>3.9996232364849137E-2</v>
      </c>
      <c r="H1973" s="90">
        <v>3.6447280834731165E-2</v>
      </c>
      <c r="I1973" s="90">
        <v>3.3238322991613098E-2</v>
      </c>
      <c r="J1973" s="90">
        <v>3.0190910975559697E-2</v>
      </c>
    </row>
    <row r="1974" spans="3:10" x14ac:dyDescent="0.25">
      <c r="C1974" s="82">
        <v>1.4958922011173734E-3</v>
      </c>
      <c r="D1974" s="89">
        <v>3.153205252673149E-3</v>
      </c>
      <c r="E1974" s="89">
        <v>5.2906077152192685E-3</v>
      </c>
      <c r="F1974" s="89">
        <v>7.6283935014489499E-3</v>
      </c>
      <c r="G1974" s="90">
        <v>9.9514758493920077E-3</v>
      </c>
      <c r="H1974" s="90">
        <v>1.2084309285624061E-2</v>
      </c>
      <c r="I1974" s="90">
        <v>1.4010085813428915E-2</v>
      </c>
      <c r="J1974" s="90">
        <v>1.5685333500877228E-2</v>
      </c>
    </row>
    <row r="1975" spans="3:10" x14ac:dyDescent="0.25">
      <c r="C1975" s="82">
        <v>1.5645526896977235E-2</v>
      </c>
      <c r="D1975" s="89">
        <v>2.2430495156850663E-2</v>
      </c>
      <c r="E1975" s="89">
        <v>2.800907497894085E-2</v>
      </c>
      <c r="F1975" s="89">
        <v>3.2186266237796336E-2</v>
      </c>
      <c r="G1975" s="90">
        <v>3.5291807753707681E-2</v>
      </c>
      <c r="H1975" s="90">
        <v>3.7564381849920815E-2</v>
      </c>
      <c r="I1975" s="90">
        <v>3.9466504556577013E-2</v>
      </c>
      <c r="J1975" s="90">
        <v>4.1110562098402449E-2</v>
      </c>
    </row>
    <row r="1976" spans="3:10" x14ac:dyDescent="0.25">
      <c r="C1976" s="82">
        <v>2.2954615864762525E-3</v>
      </c>
      <c r="D1976" s="89">
        <v>3.9654135715320431E-3</v>
      </c>
      <c r="E1976" s="89">
        <v>5.6664791146376998E-3</v>
      </c>
      <c r="F1976" s="89">
        <v>7.1532376973359379E-3</v>
      </c>
      <c r="G1976" s="90">
        <v>8.343507379177521E-3</v>
      </c>
      <c r="H1976" s="90">
        <v>9.2171033788439154E-3</v>
      </c>
      <c r="I1976" s="90">
        <v>9.8740443711563524E-3</v>
      </c>
      <c r="J1976" s="90">
        <v>1.037167440674398E-2</v>
      </c>
    </row>
    <row r="1977" spans="3:10" x14ac:dyDescent="0.25">
      <c r="C1977" s="82">
        <v>1.6524834293359859E-2</v>
      </c>
      <c r="D1977" s="89">
        <v>2.1021162653393159E-2</v>
      </c>
      <c r="E1977" s="89">
        <v>2.4089238583776155E-2</v>
      </c>
      <c r="F1977" s="89">
        <v>2.5964019071236299E-2</v>
      </c>
      <c r="G1977" s="90">
        <v>2.7048454726979258E-2</v>
      </c>
      <c r="H1977" s="90">
        <v>2.7532504245567128E-2</v>
      </c>
      <c r="I1977" s="90">
        <v>2.772863744103617E-2</v>
      </c>
      <c r="J1977" s="90">
        <v>2.7688103890483467E-2</v>
      </c>
    </row>
    <row r="1978" spans="3:10" x14ac:dyDescent="0.25">
      <c r="C1978" s="82">
        <v>1.9407691363178443E-2</v>
      </c>
      <c r="D1978" s="89">
        <v>1.9564940423780243E-2</v>
      </c>
      <c r="E1978" s="89">
        <v>1.9381807808392576E-2</v>
      </c>
      <c r="F1978" s="89">
        <v>1.9104831122696463E-2</v>
      </c>
      <c r="G1978" s="90">
        <v>1.8844180721061633E-2</v>
      </c>
      <c r="H1978" s="90">
        <v>1.8532670539681054E-2</v>
      </c>
      <c r="I1978" s="90">
        <v>1.8238339974401063E-2</v>
      </c>
      <c r="J1978" s="90">
        <v>1.7909201035705247E-2</v>
      </c>
    </row>
    <row r="1979" spans="3:10" x14ac:dyDescent="0.25">
      <c r="C1979" s="82">
        <v>1.2355986631540188E-2</v>
      </c>
      <c r="D1979" s="89">
        <v>1.502639412251012E-2</v>
      </c>
      <c r="E1979" s="89">
        <v>1.721006675506553E-2</v>
      </c>
      <c r="F1979" s="89">
        <v>1.8988199361649569E-2</v>
      </c>
      <c r="G1979" s="90">
        <v>2.0474485823018432E-2</v>
      </c>
      <c r="H1979" s="90">
        <v>2.1656776125186201E-2</v>
      </c>
      <c r="I1979" s="90">
        <v>2.2683136429697225E-2</v>
      </c>
      <c r="J1979" s="90">
        <v>2.3558107584927972E-2</v>
      </c>
    </row>
    <row r="1980" spans="3:10" x14ac:dyDescent="0.25">
      <c r="C1980" s="82">
        <v>2.8298708723831605E-3</v>
      </c>
      <c r="D1980" s="89">
        <v>5.0259448135671217E-3</v>
      </c>
      <c r="E1980" s="89">
        <v>7.3952409907857251E-3</v>
      </c>
      <c r="F1980" s="89">
        <v>9.6062056442493063E-3</v>
      </c>
      <c r="G1980" s="90">
        <v>1.1488083056519289E-2</v>
      </c>
      <c r="H1980" s="90">
        <v>1.2926099416684551E-2</v>
      </c>
      <c r="I1980" s="90">
        <v>1.3970980589551339E-2</v>
      </c>
      <c r="J1980" s="90">
        <v>1.4629700052440256E-2</v>
      </c>
    </row>
    <row r="1981" spans="3:10" x14ac:dyDescent="0.25">
      <c r="C1981" s="82">
        <v>3.210465669390968E-3</v>
      </c>
      <c r="D1981" s="89">
        <v>5.2263491335558824E-3</v>
      </c>
      <c r="E1981" s="89">
        <v>7.3751343315264055E-3</v>
      </c>
      <c r="F1981" s="89">
        <v>9.436847153898538E-3</v>
      </c>
      <c r="G1981" s="90">
        <v>1.1297970648322173E-2</v>
      </c>
      <c r="H1981" s="90">
        <v>1.2863325492532295E-2</v>
      </c>
      <c r="I1981" s="90">
        <v>1.4183846279140187E-2</v>
      </c>
      <c r="J1981" s="90">
        <v>1.5257092535370553E-2</v>
      </c>
    </row>
    <row r="1982" spans="3:10" x14ac:dyDescent="0.25">
      <c r="C1982" s="82">
        <v>1.0228675391826538E-2</v>
      </c>
      <c r="D1982" s="89">
        <v>1.6653710138897E-2</v>
      </c>
      <c r="E1982" s="89">
        <v>2.2958605856519244E-2</v>
      </c>
      <c r="F1982" s="89">
        <v>2.8502762821672727E-2</v>
      </c>
      <c r="G1982" s="90">
        <v>3.3180508026147165E-2</v>
      </c>
      <c r="H1982" s="90">
        <v>3.6947133844010195E-2</v>
      </c>
      <c r="I1982" s="90">
        <v>4.0089187051613427E-2</v>
      </c>
      <c r="J1982" s="90">
        <v>4.2632246803847966E-2</v>
      </c>
    </row>
    <row r="1983" spans="3:10" x14ac:dyDescent="0.25">
      <c r="C1983" s="82">
        <v>9.6062202848830689E-3</v>
      </c>
      <c r="D1983" s="89">
        <v>1.5002233707340209E-2</v>
      </c>
      <c r="E1983" s="89">
        <v>1.9701470717145644E-2</v>
      </c>
      <c r="F1983" s="89">
        <v>2.3182556126170029E-2</v>
      </c>
      <c r="G1983" s="90">
        <v>2.5460758848315838E-2</v>
      </c>
      <c r="H1983" s="90">
        <v>2.6617304490683651E-2</v>
      </c>
      <c r="I1983" s="90">
        <v>2.697642541686936E-2</v>
      </c>
      <c r="J1983" s="90">
        <v>2.6668004077232875E-2</v>
      </c>
    </row>
    <row r="1984" spans="3:10" x14ac:dyDescent="0.25">
      <c r="C1984" s="82">
        <v>1.6597183411243405E-2</v>
      </c>
      <c r="D1984" s="89">
        <v>2.1058562526428667E-2</v>
      </c>
      <c r="E1984" s="89">
        <v>2.3816513963029411E-2</v>
      </c>
      <c r="F1984" s="89">
        <v>2.5153127009160229E-2</v>
      </c>
      <c r="G1984" s="90">
        <v>2.5529015329259837E-2</v>
      </c>
      <c r="H1984" s="90">
        <v>2.5179619127000022E-2</v>
      </c>
      <c r="I1984" s="90">
        <v>2.4437213897659134E-2</v>
      </c>
      <c r="J1984" s="90">
        <v>2.3388410093872464E-2</v>
      </c>
    </row>
    <row r="1985" spans="3:10" x14ac:dyDescent="0.25">
      <c r="C1985" s="82">
        <v>4.0440301857158139E-3</v>
      </c>
      <c r="D1985" s="89">
        <v>7.7571867898589544E-3</v>
      </c>
      <c r="E1985" s="89">
        <v>1.1838343537139154E-2</v>
      </c>
      <c r="F1985" s="89">
        <v>1.564360131873286E-2</v>
      </c>
      <c r="G1985" s="90">
        <v>1.8930858677767184E-2</v>
      </c>
      <c r="H1985" s="90">
        <v>2.1617817208797969E-2</v>
      </c>
      <c r="I1985" s="90">
        <v>2.3876223718667627E-2</v>
      </c>
      <c r="J1985" s="90">
        <v>2.574204261046319E-2</v>
      </c>
    </row>
    <row r="1986" spans="3:10" x14ac:dyDescent="0.25">
      <c r="C1986" s="82">
        <v>3.6706759746888563E-2</v>
      </c>
      <c r="D1986" s="89">
        <v>3.8128520243212567E-2</v>
      </c>
      <c r="E1986" s="89">
        <v>3.8440437791626453E-2</v>
      </c>
      <c r="F1986" s="89">
        <v>3.828632447016618E-2</v>
      </c>
      <c r="G1986" s="90">
        <v>3.802732979551568E-2</v>
      </c>
      <c r="H1986" s="90">
        <v>3.7614623918621609E-2</v>
      </c>
      <c r="I1986" s="90">
        <v>3.7218573954036091E-2</v>
      </c>
      <c r="J1986" s="90">
        <v>3.6723715976946E-2</v>
      </c>
    </row>
    <row r="1987" spans="3:10" x14ac:dyDescent="0.25">
      <c r="C1987" s="82">
        <v>4.2334768573702768E-2</v>
      </c>
      <c r="D1987" s="89">
        <v>4.088131264442256E-2</v>
      </c>
      <c r="E1987" s="89">
        <v>3.9261245791384937E-2</v>
      </c>
      <c r="F1987" s="89">
        <v>3.7878991839386464E-2</v>
      </c>
      <c r="G1987" s="90">
        <v>3.6870913886311023E-2</v>
      </c>
      <c r="H1987" s="90">
        <v>3.6042152480759558E-2</v>
      </c>
      <c r="I1987" s="90">
        <v>3.5469010485365389E-2</v>
      </c>
      <c r="J1987" s="90">
        <v>3.4988385373752769E-2</v>
      </c>
    </row>
    <row r="1988" spans="3:10" x14ac:dyDescent="0.25">
      <c r="C1988" s="82">
        <v>2.1190907676360542E-3</v>
      </c>
      <c r="D1988" s="89">
        <v>4.1123769716539475E-3</v>
      </c>
      <c r="E1988" s="89">
        <v>6.3369793294283426E-3</v>
      </c>
      <c r="F1988" s="89">
        <v>8.4025120988834145E-3</v>
      </c>
      <c r="G1988" s="90">
        <v>1.0122343484106303E-2</v>
      </c>
      <c r="H1988" s="90">
        <v>1.1420161922241592E-2</v>
      </c>
      <c r="I1988" s="90">
        <v>1.2389393046806899E-2</v>
      </c>
      <c r="J1988" s="90">
        <v>1.3079628844987527E-2</v>
      </c>
    </row>
    <row r="1989" spans="3:10" x14ac:dyDescent="0.25">
      <c r="C1989" s="82">
        <v>4.4346327173822205E-2</v>
      </c>
      <c r="D1989" s="89">
        <v>4.2457116074834413E-2</v>
      </c>
      <c r="E1989" s="89">
        <v>3.9463002224793708E-2</v>
      </c>
      <c r="F1989" s="89">
        <v>3.6497957924175845E-2</v>
      </c>
      <c r="G1989" s="90">
        <v>3.4008748814273418E-2</v>
      </c>
      <c r="H1989" s="90">
        <v>3.190555156276835E-2</v>
      </c>
      <c r="I1989" s="90">
        <v>3.025716333271208E-2</v>
      </c>
      <c r="J1989" s="90">
        <v>2.8891635782442113E-2</v>
      </c>
    </row>
    <row r="1990" spans="3:10" x14ac:dyDescent="0.25">
      <c r="C1990" s="82">
        <v>5.0374130009832613E-3</v>
      </c>
      <c r="D1990" s="89">
        <v>6.8776756153703655E-3</v>
      </c>
      <c r="E1990" s="89">
        <v>8.4871188778052366E-3</v>
      </c>
      <c r="F1990" s="89">
        <v>9.8618686299557015E-3</v>
      </c>
      <c r="G1990" s="90">
        <v>1.1084998144743462E-2</v>
      </c>
      <c r="H1990" s="90">
        <v>1.2195834925855282E-2</v>
      </c>
      <c r="I1990" s="90">
        <v>1.3320728519807491E-2</v>
      </c>
      <c r="J1990" s="90">
        <v>1.4497921130929379E-2</v>
      </c>
    </row>
    <row r="1991" spans="3:10" x14ac:dyDescent="0.25">
      <c r="C1991" s="82">
        <v>1.3940767662989038E-2</v>
      </c>
      <c r="D1991" s="89">
        <v>2.2113283034261043E-2</v>
      </c>
      <c r="E1991" s="89">
        <v>2.9679708951459507E-2</v>
      </c>
      <c r="F1991" s="89">
        <v>3.5945783983949521E-2</v>
      </c>
      <c r="G1991" s="90">
        <v>4.0967243891023665E-2</v>
      </c>
      <c r="H1991" s="90">
        <v>4.4847574047184958E-2</v>
      </c>
      <c r="I1991" s="90">
        <v>4.8036530524633587E-2</v>
      </c>
      <c r="J1991" s="90">
        <v>5.0607140000761733E-2</v>
      </c>
    </row>
    <row r="1992" spans="3:10" x14ac:dyDescent="0.25">
      <c r="C1992" s="82">
        <v>2.6018718930297877E-2</v>
      </c>
      <c r="D1992" s="89">
        <v>2.914550601323054E-2</v>
      </c>
      <c r="E1992" s="89">
        <v>3.0559894764242389E-2</v>
      </c>
      <c r="F1992" s="89">
        <v>3.098244159585958E-2</v>
      </c>
      <c r="G1992" s="90">
        <v>3.0958802689020414E-2</v>
      </c>
      <c r="H1992" s="90">
        <v>3.0638560748161136E-2</v>
      </c>
      <c r="I1992" s="90">
        <v>3.0281926724951769E-2</v>
      </c>
      <c r="J1992" s="90">
        <v>2.986977153628612E-2</v>
      </c>
    </row>
    <row r="1993" spans="3:10" x14ac:dyDescent="0.25">
      <c r="C1993" s="82">
        <v>2.7928960517743149E-3</v>
      </c>
      <c r="D1993" s="89">
        <v>4.7595617910027969E-3</v>
      </c>
      <c r="E1993" s="89">
        <v>6.8720104677841105E-3</v>
      </c>
      <c r="F1993" s="89">
        <v>8.8617449087575028E-3</v>
      </c>
      <c r="G1993" s="90">
        <v>1.0585688507749262E-2</v>
      </c>
      <c r="H1993" s="90">
        <v>1.19453120247717E-2</v>
      </c>
      <c r="I1993" s="90">
        <v>1.2997918079259985E-2</v>
      </c>
      <c r="J1993" s="90">
        <v>1.3762880110467831E-2</v>
      </c>
    </row>
    <row r="1994" spans="3:10" x14ac:dyDescent="0.25">
      <c r="C1994" s="82">
        <v>2.4198291775871471E-2</v>
      </c>
      <c r="D1994" s="89">
        <v>2.7549911091368406E-2</v>
      </c>
      <c r="E1994" s="89">
        <v>2.9610473301897249E-2</v>
      </c>
      <c r="F1994" s="89">
        <v>3.0874661329595477E-2</v>
      </c>
      <c r="G1994" s="90">
        <v>3.1717975764339185E-2</v>
      </c>
      <c r="H1994" s="90">
        <v>3.2180585569102298E-2</v>
      </c>
      <c r="I1994" s="90">
        <v>3.2464233776128074E-2</v>
      </c>
      <c r="J1994" s="90">
        <v>3.2510772065764013E-2</v>
      </c>
    </row>
    <row r="1995" spans="3:10" x14ac:dyDescent="0.25">
      <c r="C1995" s="82">
        <v>1.4972968591312719E-3</v>
      </c>
      <c r="D1995" s="89">
        <v>3.4304977888652381E-3</v>
      </c>
      <c r="E1995" s="89">
        <v>5.9987079918777803E-3</v>
      </c>
      <c r="F1995" s="89">
        <v>8.7905204770260224E-3</v>
      </c>
      <c r="G1995" s="90">
        <v>1.1495926094360833E-2</v>
      </c>
      <c r="H1995" s="90">
        <v>1.3902347859792018E-2</v>
      </c>
      <c r="I1995" s="90">
        <v>1.6008740151216644E-2</v>
      </c>
      <c r="J1995" s="90">
        <v>1.7784856702953159E-2</v>
      </c>
    </row>
    <row r="1996" spans="3:10" x14ac:dyDescent="0.25">
      <c r="C1996" s="82">
        <v>8.9014784341978903E-3</v>
      </c>
      <c r="D1996" s="89">
        <v>1.2555955369745435E-2</v>
      </c>
      <c r="E1996" s="89">
        <v>1.5480263539269845E-2</v>
      </c>
      <c r="F1996" s="89">
        <v>1.7533892720727647E-2</v>
      </c>
      <c r="G1996" s="90">
        <v>1.8834567487449855E-2</v>
      </c>
      <c r="H1996" s="90">
        <v>1.9459426335438238E-2</v>
      </c>
      <c r="I1996" s="90">
        <v>1.963253001785582E-2</v>
      </c>
      <c r="J1996" s="90">
        <v>1.9429264360294227E-2</v>
      </c>
    </row>
    <row r="1997" spans="3:10" x14ac:dyDescent="0.25">
      <c r="C1997" s="82">
        <v>1.0731370008350364E-2</v>
      </c>
      <c r="D1997" s="89">
        <v>1.36880732744125E-2</v>
      </c>
      <c r="E1997" s="89">
        <v>1.5892682738846201E-2</v>
      </c>
      <c r="F1997" s="89">
        <v>1.7480336724039577E-2</v>
      </c>
      <c r="G1997" s="90">
        <v>1.8663075793085328E-2</v>
      </c>
      <c r="H1997" s="90">
        <v>1.9506847011032041E-2</v>
      </c>
      <c r="I1997" s="90">
        <v>2.0176747975371754E-2</v>
      </c>
      <c r="J1997" s="90">
        <v>2.0670960379335791E-2</v>
      </c>
    </row>
    <row r="1998" spans="3:10" x14ac:dyDescent="0.25">
      <c r="C1998" s="82">
        <v>1.7158260938774199E-2</v>
      </c>
      <c r="D1998" s="89">
        <v>2.133049919730216E-2</v>
      </c>
      <c r="E1998" s="89">
        <v>2.4256238153120734E-2</v>
      </c>
      <c r="F1998" s="89">
        <v>2.6250998710746012E-2</v>
      </c>
      <c r="G1998" s="90">
        <v>2.7705230301872011E-2</v>
      </c>
      <c r="H1998" s="90">
        <v>2.8760707293877748E-2</v>
      </c>
      <c r="I1998" s="90">
        <v>2.9686154478443465E-2</v>
      </c>
      <c r="J1998" s="90">
        <v>3.0489369862004467E-2</v>
      </c>
    </row>
    <row r="1999" spans="3:10" x14ac:dyDescent="0.25">
      <c r="C1999" s="82">
        <v>9.0276041846602002E-3</v>
      </c>
      <c r="D1999" s="89">
        <v>1.3475400277008484E-2</v>
      </c>
      <c r="E1999" s="89">
        <v>1.7444092207246673E-2</v>
      </c>
      <c r="F1999" s="89">
        <v>2.0748636534050909E-2</v>
      </c>
      <c r="G1999" s="90">
        <v>2.3536143834503184E-2</v>
      </c>
      <c r="H1999" s="90">
        <v>2.590905257269693E-2</v>
      </c>
      <c r="I1999" s="90">
        <v>2.8144819554039448E-2</v>
      </c>
      <c r="J1999" s="90">
        <v>3.0307697812778103E-2</v>
      </c>
    </row>
    <row r="2000" spans="3:10" x14ac:dyDescent="0.25">
      <c r="C2000" s="82">
        <v>1.856738741786091E-2</v>
      </c>
      <c r="D2000" s="89">
        <v>2.4229558669805456E-2</v>
      </c>
      <c r="E2000" s="89">
        <v>2.8026037876935184E-2</v>
      </c>
      <c r="F2000" s="89">
        <v>3.0237366662806572E-2</v>
      </c>
      <c r="G2000" s="90">
        <v>3.1409455239415116E-2</v>
      </c>
      <c r="H2000" s="90">
        <v>3.1823962690504262E-2</v>
      </c>
      <c r="I2000" s="90">
        <v>3.1872829165828905E-2</v>
      </c>
      <c r="J2000" s="90">
        <v>3.1625006868901274E-2</v>
      </c>
    </row>
    <row r="2001" spans="3:10" x14ac:dyDescent="0.25">
      <c r="C2001" s="82">
        <v>1.2791389225839925E-2</v>
      </c>
      <c r="D2001" s="89">
        <v>1.7413020220182054E-2</v>
      </c>
      <c r="E2001" s="89">
        <v>2.1066025697808379E-2</v>
      </c>
      <c r="F2001" s="89">
        <v>2.3834034593299053E-2</v>
      </c>
      <c r="G2001" s="90">
        <v>2.6050985845161412E-2</v>
      </c>
      <c r="H2001" s="90">
        <v>2.7895727427342046E-2</v>
      </c>
      <c r="I2001" s="90">
        <v>2.9680559242507069E-2</v>
      </c>
      <c r="J2001" s="90">
        <v>3.1455390375014783E-2</v>
      </c>
    </row>
    <row r="2002" spans="3:10" x14ac:dyDescent="0.25">
      <c r="C2002" s="82">
        <v>1.9714755671578064E-2</v>
      </c>
      <c r="D2002" s="89">
        <v>2.3016658902290314E-2</v>
      </c>
      <c r="E2002" s="89">
        <v>2.5262370975029699E-2</v>
      </c>
      <c r="F2002" s="89">
        <v>2.6952198657726318E-2</v>
      </c>
      <c r="G2002" s="90">
        <v>2.8503017896217557E-2</v>
      </c>
      <c r="H2002" s="90">
        <v>3.0022217074203456E-2</v>
      </c>
      <c r="I2002" s="90">
        <v>3.1741201921195908E-2</v>
      </c>
      <c r="J2002" s="90">
        <v>3.3622081945226999E-2</v>
      </c>
    </row>
    <row r="2003" spans="3:10" x14ac:dyDescent="0.25">
      <c r="C2003" s="82">
        <v>2.4747622220972301E-3</v>
      </c>
      <c r="D2003" s="89">
        <v>3.6025625343623908E-3</v>
      </c>
      <c r="E2003" s="89">
        <v>4.6697102507542651E-3</v>
      </c>
      <c r="F2003" s="89">
        <v>5.6069412186004362E-3</v>
      </c>
      <c r="G2003" s="90">
        <v>6.404519686513851E-3</v>
      </c>
      <c r="H2003" s="90">
        <v>7.046727678074593E-3</v>
      </c>
      <c r="I2003" s="90">
        <v>7.5852868151211218E-3</v>
      </c>
      <c r="J2003" s="90">
        <v>8.0333062794119905E-3</v>
      </c>
    </row>
    <row r="2004" spans="3:10" x14ac:dyDescent="0.25">
      <c r="C2004" s="82">
        <v>8.3566267478292679E-3</v>
      </c>
      <c r="D2004" s="89">
        <v>1.0632524090369041E-2</v>
      </c>
      <c r="E2004" s="89">
        <v>1.2350302346105698E-2</v>
      </c>
      <c r="F2004" s="89">
        <v>1.357632622750495E-2</v>
      </c>
      <c r="G2004" s="90">
        <v>1.4457827716437893E-2</v>
      </c>
      <c r="H2004" s="90">
        <v>1.5055212271735827E-2</v>
      </c>
      <c r="I2004" s="90">
        <v>1.5523467298080729E-2</v>
      </c>
      <c r="J2004" s="90">
        <v>1.5896833820150391E-2</v>
      </c>
    </row>
    <row r="2005" spans="3:10" x14ac:dyDescent="0.25">
      <c r="C2005" s="82">
        <v>3.8384348748306402E-2</v>
      </c>
      <c r="D2005" s="89">
        <v>4.1545460021180626E-2</v>
      </c>
      <c r="E2005" s="89">
        <v>4.3224522956292297E-2</v>
      </c>
      <c r="F2005" s="89">
        <v>4.4085366824221206E-2</v>
      </c>
      <c r="G2005" s="90">
        <v>4.4509166472582296E-2</v>
      </c>
      <c r="H2005" s="90">
        <v>4.4404959413590649E-2</v>
      </c>
      <c r="I2005" s="90">
        <v>4.3945580944210402E-2</v>
      </c>
      <c r="J2005" s="90">
        <v>4.2989380794242693E-2</v>
      </c>
    </row>
    <row r="2006" spans="3:10" x14ac:dyDescent="0.25">
      <c r="C2006" s="82">
        <v>5.6444849411677678E-3</v>
      </c>
      <c r="D2006" s="89">
        <v>7.8646738017040824E-3</v>
      </c>
      <c r="E2006" s="89">
        <v>9.7459765128395746E-3</v>
      </c>
      <c r="F2006" s="89">
        <v>1.1184566367378081E-2</v>
      </c>
      <c r="G2006" s="90">
        <v>1.2204430440686307E-2</v>
      </c>
      <c r="H2006" s="90">
        <v>1.2808423202844877E-2</v>
      </c>
      <c r="I2006" s="90">
        <v>1.3113847822723901E-2</v>
      </c>
      <c r="J2006" s="90">
        <v>1.3157449183488861E-2</v>
      </c>
    </row>
    <row r="2007" spans="3:10" x14ac:dyDescent="0.25">
      <c r="C2007" s="82">
        <v>2.9853351417418392E-2</v>
      </c>
      <c r="D2007" s="89">
        <v>2.9165885141593881E-2</v>
      </c>
      <c r="E2007" s="89">
        <v>2.7892247212218023E-2</v>
      </c>
      <c r="F2007" s="89">
        <v>2.6634438616898175E-2</v>
      </c>
      <c r="G2007" s="90">
        <v>2.5667921650132031E-2</v>
      </c>
      <c r="H2007" s="90">
        <v>2.4947185703317293E-2</v>
      </c>
      <c r="I2007" s="90">
        <v>2.4568826988029813E-2</v>
      </c>
      <c r="J2007" s="90">
        <v>2.4440773504127569E-2</v>
      </c>
    </row>
    <row r="2008" spans="3:10" x14ac:dyDescent="0.25">
      <c r="C2008" s="82">
        <v>1.7604877738009381E-2</v>
      </c>
      <c r="D2008" s="89">
        <v>1.9705271452982391E-2</v>
      </c>
      <c r="E2008" s="89">
        <v>2.1055256839855166E-2</v>
      </c>
      <c r="F2008" s="89">
        <v>2.2002417568768175E-2</v>
      </c>
      <c r="G2008" s="90">
        <v>2.2792235627075826E-2</v>
      </c>
      <c r="H2008" s="90">
        <v>2.343673005084947E-2</v>
      </c>
      <c r="I2008" s="90">
        <v>2.4074392394956505E-2</v>
      </c>
      <c r="J2008" s="90">
        <v>2.466129467950846E-2</v>
      </c>
    </row>
    <row r="2009" spans="3:10" x14ac:dyDescent="0.25">
      <c r="C2009" s="82">
        <v>3.0950300427367714E-2</v>
      </c>
      <c r="D2009" s="89">
        <v>3.2064681590093909E-2</v>
      </c>
      <c r="E2009" s="89">
        <v>3.2228257689939026E-2</v>
      </c>
      <c r="F2009" s="89">
        <v>3.2050313551394365E-2</v>
      </c>
      <c r="G2009" s="90">
        <v>3.1878437380333975E-2</v>
      </c>
      <c r="H2009" s="90">
        <v>3.1701581075470948E-2</v>
      </c>
      <c r="I2009" s="90">
        <v>3.1684620592482768E-2</v>
      </c>
      <c r="J2009" s="90">
        <v>3.1745908623574078E-2</v>
      </c>
    </row>
    <row r="2010" spans="3:10" x14ac:dyDescent="0.25">
      <c r="C2010" s="82">
        <v>2.0307591344314552E-2</v>
      </c>
      <c r="D2010" s="89">
        <v>2.503879158725978E-2</v>
      </c>
      <c r="E2010" s="89">
        <v>2.911082854987215E-2</v>
      </c>
      <c r="F2010" s="89">
        <v>3.2682432159766274E-2</v>
      </c>
      <c r="G2010" s="90">
        <v>3.5924823535922738E-2</v>
      </c>
      <c r="H2010" s="90">
        <v>3.8734726127410177E-2</v>
      </c>
      <c r="I2010" s="90">
        <v>4.1237482517477719E-2</v>
      </c>
      <c r="J2010" s="90">
        <v>4.3260039479412253E-2</v>
      </c>
    </row>
    <row r="2011" spans="3:10" x14ac:dyDescent="0.25">
      <c r="C2011" s="82">
        <v>2.645657424670643E-2</v>
      </c>
      <c r="D2011" s="89">
        <v>3.0923893757631549E-2</v>
      </c>
      <c r="E2011" s="89">
        <v>3.3751513661672117E-2</v>
      </c>
      <c r="F2011" s="89">
        <v>3.5471298566221242E-2</v>
      </c>
      <c r="G2011" s="90">
        <v>3.6536312056519603E-2</v>
      </c>
      <c r="H2011" s="90">
        <v>3.7016338020699244E-2</v>
      </c>
      <c r="I2011" s="90">
        <v>3.7153165370705843E-2</v>
      </c>
      <c r="J2011" s="90">
        <v>3.6876997382621353E-2</v>
      </c>
    </row>
    <row r="2012" spans="3:10" x14ac:dyDescent="0.25">
      <c r="C2012" s="82">
        <v>4.962939001230419E-3</v>
      </c>
      <c r="D2012" s="89">
        <v>7.7873932317714901E-3</v>
      </c>
      <c r="E2012" s="89">
        <v>1.0478033312098961E-2</v>
      </c>
      <c r="F2012" s="89">
        <v>1.2724154724768087E-2</v>
      </c>
      <c r="G2012" s="90">
        <v>1.4438328236637953E-2</v>
      </c>
      <c r="H2012" s="90">
        <v>1.5583443222364782E-2</v>
      </c>
      <c r="I2012" s="90">
        <v>1.6302451734509966E-2</v>
      </c>
      <c r="J2012" s="90">
        <v>1.6658873768855071E-2</v>
      </c>
    </row>
    <row r="2013" spans="3:10" x14ac:dyDescent="0.25">
      <c r="C2013" s="82">
        <v>2.0725282882414871E-2</v>
      </c>
      <c r="D2013" s="89">
        <v>2.4714191193595358E-2</v>
      </c>
      <c r="E2013" s="89">
        <v>2.7379655344594592E-2</v>
      </c>
      <c r="F2013" s="89">
        <v>2.9058655742793128E-2</v>
      </c>
      <c r="G2013" s="90">
        <v>3.0105240544864513E-2</v>
      </c>
      <c r="H2013" s="90">
        <v>3.0608666059081965E-2</v>
      </c>
      <c r="I2013" s="90">
        <v>3.0821831491013269E-2</v>
      </c>
      <c r="J2013" s="90">
        <v>3.0742768317638912E-2</v>
      </c>
    </row>
    <row r="2014" spans="3:10" x14ac:dyDescent="0.25">
      <c r="C2014" s="82">
        <v>3.3941224294215229E-3</v>
      </c>
      <c r="D2014" s="89">
        <v>6.4596214745827147E-3</v>
      </c>
      <c r="E2014" s="89">
        <v>1.0052450333554914E-2</v>
      </c>
      <c r="F2014" s="89">
        <v>1.3715364852240499E-2</v>
      </c>
      <c r="G2014" s="90">
        <v>1.7209064974156103E-2</v>
      </c>
      <c r="H2014" s="90">
        <v>2.0387020396101223E-2</v>
      </c>
      <c r="I2014" s="90">
        <v>2.3350655328504773E-2</v>
      </c>
      <c r="J2014" s="90">
        <v>2.6106564748973098E-2</v>
      </c>
    </row>
    <row r="2015" spans="3:10" x14ac:dyDescent="0.25">
      <c r="C2015" s="82">
        <v>2.2813865271058193E-3</v>
      </c>
      <c r="D2015" s="89">
        <v>4.4510583537743951E-3</v>
      </c>
      <c r="E2015" s="89">
        <v>7.0344647855015482E-3</v>
      </c>
      <c r="F2015" s="89">
        <v>9.6660735549721176E-3</v>
      </c>
      <c r="G2015" s="90">
        <v>1.2123567204415115E-2</v>
      </c>
      <c r="H2015" s="90">
        <v>1.4262683088043201E-2</v>
      </c>
      <c r="I2015" s="90">
        <v>1.6135294907459439E-2</v>
      </c>
      <c r="J2015" s="90">
        <v>1.7750320942333843E-2</v>
      </c>
    </row>
    <row r="2016" spans="3:10" x14ac:dyDescent="0.25">
      <c r="C2016" s="82">
        <v>7.4825911427417319E-3</v>
      </c>
      <c r="D2016" s="89">
        <v>1.1997890922303972E-2</v>
      </c>
      <c r="E2016" s="89">
        <v>1.6373955784838766E-2</v>
      </c>
      <c r="F2016" s="89">
        <v>2.0199850658223752E-2</v>
      </c>
      <c r="G2016" s="90">
        <v>2.3447158181461539E-2</v>
      </c>
      <c r="H2016" s="90">
        <v>2.6131489439784356E-2</v>
      </c>
      <c r="I2016" s="90">
        <v>2.8502747684354773E-2</v>
      </c>
      <c r="J2016" s="90">
        <v>3.0623846520851164E-2</v>
      </c>
    </row>
    <row r="2017" spans="3:10" x14ac:dyDescent="0.25">
      <c r="C2017" s="82">
        <v>1.8863529845294047E-2</v>
      </c>
      <c r="D2017" s="89">
        <v>2.0794862568834411E-2</v>
      </c>
      <c r="E2017" s="89">
        <v>2.2005286149261255E-2</v>
      </c>
      <c r="F2017" s="89">
        <v>2.2827705596047753E-2</v>
      </c>
      <c r="G2017" s="90">
        <v>2.3477510235680458E-2</v>
      </c>
      <c r="H2017" s="90">
        <v>2.3933266218413431E-2</v>
      </c>
      <c r="I2017" s="90">
        <v>2.4310136962410266E-2</v>
      </c>
      <c r="J2017" s="90">
        <v>2.4541877394845882E-2</v>
      </c>
    </row>
    <row r="2018" spans="3:10" x14ac:dyDescent="0.25">
      <c r="C2018" s="82">
        <v>3.5695706615282506E-2</v>
      </c>
      <c r="D2018" s="89">
        <v>4.0708173271741095E-2</v>
      </c>
      <c r="E2018" s="89">
        <v>4.33629778264965E-2</v>
      </c>
      <c r="F2018" s="89">
        <v>4.46276192609949E-2</v>
      </c>
      <c r="G2018" s="90">
        <v>4.5264193836905178E-2</v>
      </c>
      <c r="H2018" s="90">
        <v>4.5469445469039062E-2</v>
      </c>
      <c r="I2018" s="90">
        <v>4.559324735455806E-2</v>
      </c>
      <c r="J2018" s="90">
        <v>4.5555568368788157E-2</v>
      </c>
    </row>
    <row r="2019" spans="3:10" x14ac:dyDescent="0.25">
      <c r="C2019" s="82">
        <v>3.9423585788923368E-2</v>
      </c>
      <c r="D2019" s="89">
        <v>3.53152914607184E-2</v>
      </c>
      <c r="E2019" s="89">
        <v>3.2235531309978811E-2</v>
      </c>
      <c r="F2019" s="89">
        <v>3.0152337616993694E-2</v>
      </c>
      <c r="G2019" s="90">
        <v>2.8917299812084688E-2</v>
      </c>
      <c r="H2019" s="90">
        <v>2.8215163086265583E-2</v>
      </c>
      <c r="I2019" s="90">
        <v>2.8005727133103109E-2</v>
      </c>
      <c r="J2019" s="90">
        <v>2.8095750813536536E-2</v>
      </c>
    </row>
    <row r="2020" spans="3:10" x14ac:dyDescent="0.25">
      <c r="C2020" s="82">
        <v>2.4426401592291338E-2</v>
      </c>
      <c r="D2020" s="89">
        <v>3.0447051963285579E-2</v>
      </c>
      <c r="E2020" s="89">
        <v>3.454157944964957E-2</v>
      </c>
      <c r="F2020" s="89">
        <v>3.7140009185236737E-2</v>
      </c>
      <c r="G2020" s="90">
        <v>3.8796830729375675E-2</v>
      </c>
      <c r="H2020" s="90">
        <v>3.9711051344526349E-2</v>
      </c>
      <c r="I2020" s="90">
        <v>4.0248539266638329E-2</v>
      </c>
      <c r="J2020" s="90">
        <v>4.0408324454749935E-2</v>
      </c>
    </row>
    <row r="2021" spans="3:10" x14ac:dyDescent="0.25">
      <c r="C2021" s="82">
        <v>5.9257028394086239E-3</v>
      </c>
      <c r="D2021" s="89">
        <v>8.3031288105783717E-3</v>
      </c>
      <c r="E2021" s="89">
        <v>1.0353011946558044E-2</v>
      </c>
      <c r="F2021" s="89">
        <v>1.2038137044142357E-2</v>
      </c>
      <c r="G2021" s="90">
        <v>1.3460147723943897E-2</v>
      </c>
      <c r="H2021" s="90">
        <v>1.467807792323645E-2</v>
      </c>
      <c r="I2021" s="90">
        <v>1.585588559337835E-2</v>
      </c>
      <c r="J2021" s="90">
        <v>1.7048383791475382E-2</v>
      </c>
    </row>
    <row r="2022" spans="3:10" x14ac:dyDescent="0.25">
      <c r="C2022" s="82">
        <v>2.9462259085669001E-2</v>
      </c>
      <c r="D2022" s="89">
        <v>3.1009442166141009E-2</v>
      </c>
      <c r="E2022" s="89">
        <v>3.1038657769022589E-2</v>
      </c>
      <c r="F2022" s="89">
        <v>3.0393674976749184E-2</v>
      </c>
      <c r="G2022" s="90">
        <v>2.9578488262450409E-2</v>
      </c>
      <c r="H2022" s="90">
        <v>2.8668563031674116E-2</v>
      </c>
      <c r="I2022" s="90">
        <v>2.7847251578918632E-2</v>
      </c>
      <c r="J2022" s="90">
        <v>2.7049759876612171E-2</v>
      </c>
    </row>
    <row r="2023" spans="3:10" x14ac:dyDescent="0.25">
      <c r="C2023" s="82">
        <v>4.0508669250270361E-3</v>
      </c>
      <c r="D2023" s="89">
        <v>6.8152243605798845E-3</v>
      </c>
      <c r="E2023" s="89">
        <v>9.7196682983230701E-3</v>
      </c>
      <c r="F2023" s="89">
        <v>1.2425408678924726E-2</v>
      </c>
      <c r="G2023" s="90">
        <v>1.4778120711329903E-2</v>
      </c>
      <c r="H2023" s="90">
        <v>1.6662604060697986E-2</v>
      </c>
      <c r="I2023" s="90">
        <v>1.8150392671732914E-2</v>
      </c>
      <c r="J2023" s="90">
        <v>1.9237014986923102E-2</v>
      </c>
    </row>
    <row r="2024" spans="3:10" x14ac:dyDescent="0.25">
      <c r="C2024" s="82">
        <v>4.897721156492521E-2</v>
      </c>
      <c r="D2024" s="89">
        <v>4.7994469807176442E-2</v>
      </c>
      <c r="E2024" s="89">
        <v>4.692226174689966E-2</v>
      </c>
      <c r="F2024" s="89">
        <v>4.6148141284010201E-2</v>
      </c>
      <c r="G2024" s="90">
        <v>4.5810122959403524E-2</v>
      </c>
      <c r="H2024" s="90">
        <v>4.5684660408616407E-2</v>
      </c>
      <c r="I2024" s="90">
        <v>4.590599471737964E-2</v>
      </c>
      <c r="J2024" s="90">
        <v>4.6307827391951863E-2</v>
      </c>
    </row>
    <row r="2025" spans="3:10" x14ac:dyDescent="0.25">
      <c r="C2025" s="82">
        <v>1.8084097524598504E-2</v>
      </c>
      <c r="D2025" s="89">
        <v>1.5943493720885781E-2</v>
      </c>
      <c r="E2025" s="89">
        <v>1.4860756497359658E-2</v>
      </c>
      <c r="F2025" s="89">
        <v>1.44489270583785E-2</v>
      </c>
      <c r="G2025" s="90">
        <v>1.451143907721187E-2</v>
      </c>
      <c r="H2025" s="90">
        <v>1.4876635356531795E-2</v>
      </c>
      <c r="I2025" s="90">
        <v>1.5561477527082224E-2</v>
      </c>
      <c r="J2025" s="90">
        <v>1.6530278438327394E-2</v>
      </c>
    </row>
    <row r="2026" spans="3:10" x14ac:dyDescent="0.25">
      <c r="C2026" s="82">
        <v>7.6277518770722537E-3</v>
      </c>
      <c r="D2026" s="89">
        <v>1.0077892054804725E-2</v>
      </c>
      <c r="E2026" s="89">
        <v>1.2178915695309541E-2</v>
      </c>
      <c r="F2026" s="89">
        <v>1.3873104507058514E-2</v>
      </c>
      <c r="G2026" s="90">
        <v>1.5197722776044557E-2</v>
      </c>
      <c r="H2026" s="90">
        <v>1.6138571426253061E-2</v>
      </c>
      <c r="I2026" s="90">
        <v>1.681965648748272E-2</v>
      </c>
      <c r="J2026" s="90">
        <v>1.7265142823428122E-2</v>
      </c>
    </row>
    <row r="2027" spans="3:10" x14ac:dyDescent="0.25">
      <c r="C2027" s="82">
        <v>8.3507281936648966E-3</v>
      </c>
      <c r="D2027" s="89">
        <v>1.3091368468772988E-2</v>
      </c>
      <c r="E2027" s="89">
        <v>1.7504602688454222E-2</v>
      </c>
      <c r="F2027" s="89">
        <v>2.1170217732941043E-2</v>
      </c>
      <c r="G2027" s="90">
        <v>2.4079526071555359E-2</v>
      </c>
      <c r="H2027" s="90">
        <v>2.6267294427978E-2</v>
      </c>
      <c r="I2027" s="90">
        <v>2.8003508795810376E-2</v>
      </c>
      <c r="J2027" s="90">
        <v>2.9367201919941549E-2</v>
      </c>
    </row>
    <row r="2028" spans="3:10" x14ac:dyDescent="0.25">
      <c r="C2028" s="82">
        <v>3.8347792684824537E-3</v>
      </c>
      <c r="D2028" s="89">
        <v>6.2248132202905428E-3</v>
      </c>
      <c r="E2028" s="89">
        <v>8.5722471420157983E-3</v>
      </c>
      <c r="F2028" s="89">
        <v>1.0621549067130047E-2</v>
      </c>
      <c r="G2028" s="90">
        <v>1.2312849789546627E-2</v>
      </c>
      <c r="H2028" s="90">
        <v>1.3620935604452473E-2</v>
      </c>
      <c r="I2028" s="90">
        <v>1.4661076089578836E-2</v>
      </c>
      <c r="J2028" s="90">
        <v>1.5468843855951467E-2</v>
      </c>
    </row>
    <row r="2029" spans="3:10" x14ac:dyDescent="0.25">
      <c r="C2029" s="82">
        <v>1.113543726419222E-2</v>
      </c>
      <c r="D2029" s="89">
        <v>1.587427698727055E-2</v>
      </c>
      <c r="E2029" s="89">
        <v>1.9971972962239883E-2</v>
      </c>
      <c r="F2029" s="89">
        <v>2.3231259837770805E-2</v>
      </c>
      <c r="G2029" s="90">
        <v>2.5728835199313665E-2</v>
      </c>
      <c r="H2029" s="90">
        <v>2.746579022435441E-2</v>
      </c>
      <c r="I2029" s="90">
        <v>2.8646115539124065E-2</v>
      </c>
      <c r="J2029" s="90">
        <v>2.9273617274329197E-2</v>
      </c>
    </row>
    <row r="2030" spans="3:10" x14ac:dyDescent="0.25">
      <c r="C2030" s="82">
        <v>8.5879911381075442E-3</v>
      </c>
      <c r="D2030" s="89">
        <v>1.1564396029645893E-2</v>
      </c>
      <c r="E2030" s="89">
        <v>1.4081560014810939E-2</v>
      </c>
      <c r="F2030" s="89">
        <v>1.6118034670271869E-2</v>
      </c>
      <c r="G2030" s="90">
        <v>1.7793743830846181E-2</v>
      </c>
      <c r="H2030" s="90">
        <v>1.9156209032356264E-2</v>
      </c>
      <c r="I2030" s="90">
        <v>2.0385783344486604E-2</v>
      </c>
      <c r="J2030" s="90">
        <v>2.1513748661972618E-2</v>
      </c>
    </row>
    <row r="2031" spans="3:10" x14ac:dyDescent="0.25">
      <c r="C2031" s="82">
        <v>4.0881849417802613E-3</v>
      </c>
      <c r="D2031" s="89">
        <v>6.8100855146012457E-3</v>
      </c>
      <c r="E2031" s="89">
        <v>9.8664067188657181E-3</v>
      </c>
      <c r="F2031" s="89">
        <v>1.2977204034852599E-2</v>
      </c>
      <c r="G2031" s="90">
        <v>1.5965024830452236E-2</v>
      </c>
      <c r="H2031" s="90">
        <v>1.8651772849432594E-2</v>
      </c>
      <c r="I2031" s="90">
        <v>2.105873538650822E-2</v>
      </c>
      <c r="J2031" s="90">
        <v>2.3133351763770085E-2</v>
      </c>
    </row>
    <row r="2032" spans="3:10" x14ac:dyDescent="0.25">
      <c r="C2032" s="82">
        <v>3.9781344998009185E-2</v>
      </c>
      <c r="D2032" s="89">
        <v>4.4328523303679347E-2</v>
      </c>
      <c r="E2032" s="89">
        <v>4.6256691980485494E-2</v>
      </c>
      <c r="F2032" s="89">
        <v>4.6736849069341002E-2</v>
      </c>
      <c r="G2032" s="90">
        <v>4.6578860477481769E-2</v>
      </c>
      <c r="H2032" s="90">
        <v>4.5940721109060084E-2</v>
      </c>
      <c r="I2032" s="90">
        <v>4.5124896717178634E-2</v>
      </c>
      <c r="J2032" s="90">
        <v>4.4014334644309233E-2</v>
      </c>
    </row>
    <row r="2033" spans="3:10" x14ac:dyDescent="0.25">
      <c r="C2033" s="82">
        <v>6.2735402640053855E-3</v>
      </c>
      <c r="D2033" s="89">
        <v>8.0547900339464282E-3</v>
      </c>
      <c r="E2033" s="89">
        <v>9.5030806729931513E-3</v>
      </c>
      <c r="F2033" s="89">
        <v>1.0646053195021845E-2</v>
      </c>
      <c r="G2033" s="90">
        <v>1.1562675892670985E-2</v>
      </c>
      <c r="H2033" s="90">
        <v>1.2265215430558821E-2</v>
      </c>
      <c r="I2033" s="90">
        <v>1.2849466875725862E-2</v>
      </c>
      <c r="J2033" s="90">
        <v>1.3321598499517919E-2</v>
      </c>
    </row>
    <row r="2034" spans="3:10" x14ac:dyDescent="0.25">
      <c r="C2034" s="82">
        <v>6.9085561256212553E-3</v>
      </c>
      <c r="D2034" s="89">
        <v>1.0269814460098229E-2</v>
      </c>
      <c r="E2034" s="89">
        <v>1.3299905329632735E-2</v>
      </c>
      <c r="F2034" s="89">
        <v>1.5758579584048162E-2</v>
      </c>
      <c r="G2034" s="90">
        <v>1.7629924609782122E-2</v>
      </c>
      <c r="H2034" s="90">
        <v>1.8887260579932473E-2</v>
      </c>
      <c r="I2034" s="90">
        <v>1.9672089560604466E-2</v>
      </c>
      <c r="J2034" s="90">
        <v>2.0006270794770482E-2</v>
      </c>
    </row>
    <row r="2035" spans="3:10" x14ac:dyDescent="0.25">
      <c r="C2035" s="82">
        <v>1.9742799038287677E-2</v>
      </c>
      <c r="D2035" s="89">
        <v>2.2917596815724039E-2</v>
      </c>
      <c r="E2035" s="89">
        <v>2.5002514904113721E-2</v>
      </c>
      <c r="F2035" s="89">
        <v>2.6270277436618042E-2</v>
      </c>
      <c r="G2035" s="90">
        <v>2.6980859896621939E-2</v>
      </c>
      <c r="H2035" s="90">
        <v>2.7171975826759426E-2</v>
      </c>
      <c r="I2035" s="90">
        <v>2.705264064027994E-2</v>
      </c>
      <c r="J2035" s="90">
        <v>2.6625819691903623E-2</v>
      </c>
    </row>
    <row r="2036" spans="3:10" x14ac:dyDescent="0.25">
      <c r="C2036" s="82">
        <v>9.6080132964228588E-3</v>
      </c>
      <c r="D2036" s="89">
        <v>1.2244737489761731E-2</v>
      </c>
      <c r="E2036" s="89">
        <v>1.4408563586317907E-2</v>
      </c>
      <c r="F2036" s="89">
        <v>1.6147918804964228E-2</v>
      </c>
      <c r="G2036" s="90">
        <v>1.7566287628695915E-2</v>
      </c>
      <c r="H2036" s="90">
        <v>1.8655224524237506E-2</v>
      </c>
      <c r="I2036" s="90">
        <v>1.9531793393617058E-2</v>
      </c>
      <c r="J2036" s="90">
        <v>2.0181359189868284E-2</v>
      </c>
    </row>
    <row r="2037" spans="3:10" x14ac:dyDescent="0.25">
      <c r="C2037" s="82">
        <v>1.4157903925691837E-2</v>
      </c>
      <c r="D2037" s="89">
        <v>1.7445536601128433E-2</v>
      </c>
      <c r="E2037" s="89">
        <v>1.9645932233531893E-2</v>
      </c>
      <c r="F2037" s="89">
        <v>2.1068710363477412E-2</v>
      </c>
      <c r="G2037" s="90">
        <v>2.2055827599352651E-2</v>
      </c>
      <c r="H2037" s="90">
        <v>2.2725182519549268E-2</v>
      </c>
      <c r="I2037" s="90">
        <v>2.3281880102201353E-2</v>
      </c>
      <c r="J2037" s="90">
        <v>2.3720249116217444E-2</v>
      </c>
    </row>
    <row r="2038" spans="3:10" x14ac:dyDescent="0.25">
      <c r="C2038" s="82">
        <v>3.6973119068612538E-2</v>
      </c>
      <c r="D2038" s="89">
        <v>4.5692426657223187E-2</v>
      </c>
      <c r="E2038" s="89">
        <v>5.1082671427019652E-2</v>
      </c>
      <c r="F2038" s="89">
        <v>5.3928044915713187E-2</v>
      </c>
      <c r="G2038" s="90">
        <v>5.5196670988295206E-2</v>
      </c>
      <c r="H2038" s="90">
        <v>5.5293867116924501E-2</v>
      </c>
      <c r="I2038" s="90">
        <v>5.4808317945420557E-2</v>
      </c>
      <c r="J2038" s="90">
        <v>5.3777115809374519E-2</v>
      </c>
    </row>
    <row r="2039" spans="3:10" x14ac:dyDescent="0.25">
      <c r="C2039" s="82">
        <v>1.1133440416550777E-3</v>
      </c>
      <c r="D2039" s="89">
        <v>2.2661106378927161E-3</v>
      </c>
      <c r="E2039" s="89">
        <v>3.7343384865941684E-3</v>
      </c>
      <c r="F2039" s="89">
        <v>5.3333937304886206E-3</v>
      </c>
      <c r="G2039" s="90">
        <v>6.9163892085716237E-3</v>
      </c>
      <c r="H2039" s="90">
        <v>8.3599315097689763E-3</v>
      </c>
      <c r="I2039" s="90">
        <v>9.6545997978690189E-3</v>
      </c>
      <c r="J2039" s="90">
        <v>1.0780190031739552E-2</v>
      </c>
    </row>
    <row r="2040" spans="3:10" x14ac:dyDescent="0.25">
      <c r="C2040" s="82">
        <v>2.5396723942511926E-2</v>
      </c>
      <c r="D2040" s="89">
        <v>2.7669571967590616E-2</v>
      </c>
      <c r="E2040" s="89">
        <v>2.8581513820282876E-2</v>
      </c>
      <c r="F2040" s="89">
        <v>2.872236199460599E-2</v>
      </c>
      <c r="G2040" s="90">
        <v>2.8495036226576009E-2</v>
      </c>
      <c r="H2040" s="90">
        <v>2.7964621408640755E-2</v>
      </c>
      <c r="I2040" s="90">
        <v>2.7330527579392461E-2</v>
      </c>
      <c r="J2040" s="90">
        <v>2.6561875575573705E-2</v>
      </c>
    </row>
    <row r="2041" spans="3:10" x14ac:dyDescent="0.25">
      <c r="C2041" s="82">
        <v>3.0390895833321448E-3</v>
      </c>
      <c r="D2041" s="89">
        <v>6.0681276709438799E-3</v>
      </c>
      <c r="E2041" s="89">
        <v>9.5560720763698953E-3</v>
      </c>
      <c r="F2041" s="89">
        <v>1.2929320830769369E-2</v>
      </c>
      <c r="G2041" s="90">
        <v>1.5891188600027858E-2</v>
      </c>
      <c r="H2041" s="90">
        <v>1.8273587403145705E-2</v>
      </c>
      <c r="I2041" s="90">
        <v>2.0147094835892908E-2</v>
      </c>
      <c r="J2041" s="90">
        <v>2.1505602509474957E-2</v>
      </c>
    </row>
    <row r="2042" spans="3:10" x14ac:dyDescent="0.25">
      <c r="C2042" s="82">
        <v>1.4005108787419824E-2</v>
      </c>
      <c r="D2042" s="89">
        <v>1.64710998667606E-2</v>
      </c>
      <c r="E2042" s="89">
        <v>1.8222549040647591E-2</v>
      </c>
      <c r="F2042" s="89">
        <v>1.9496361489133376E-2</v>
      </c>
      <c r="G2042" s="90">
        <v>2.050534412032002E-2</v>
      </c>
      <c r="H2042" s="90">
        <v>2.1277851458505977E-2</v>
      </c>
      <c r="I2042" s="90">
        <v>2.1961085053084459E-2</v>
      </c>
      <c r="J2042" s="90">
        <v>2.2535589840235598E-2</v>
      </c>
    </row>
    <row r="2043" spans="3:10" x14ac:dyDescent="0.25">
      <c r="C2043" s="82">
        <v>0.13530321964269659</v>
      </c>
      <c r="D2043" s="89">
        <v>0.11975446595624697</v>
      </c>
      <c r="E2043" s="89">
        <v>0.10597260060863077</v>
      </c>
      <c r="F2043" s="89">
        <v>9.5138753969734147E-2</v>
      </c>
      <c r="G2043" s="90">
        <v>8.7138199627557547E-2</v>
      </c>
      <c r="H2043" s="90">
        <v>8.0976379354360584E-2</v>
      </c>
      <c r="I2043" s="90">
        <v>7.6367609784651375E-2</v>
      </c>
      <c r="J2043" s="90">
        <v>7.2560144078406205E-2</v>
      </c>
    </row>
    <row r="2044" spans="3:10" x14ac:dyDescent="0.25">
      <c r="C2044" s="82">
        <v>4.5149950711971497E-3</v>
      </c>
      <c r="D2044" s="89">
        <v>8.700259372422206E-3</v>
      </c>
      <c r="E2044" s="89">
        <v>1.3396811372725166E-2</v>
      </c>
      <c r="F2044" s="89">
        <v>1.7859476249881649E-2</v>
      </c>
      <c r="G2044" s="90">
        <v>2.1747380033631029E-2</v>
      </c>
      <c r="H2044" s="90">
        <v>2.490158358257305E-2</v>
      </c>
      <c r="I2044" s="90">
        <v>2.7481768506093546E-2</v>
      </c>
      <c r="J2044" s="90">
        <v>2.9521225428676946E-2</v>
      </c>
    </row>
    <row r="2045" spans="3:10" x14ac:dyDescent="0.25">
      <c r="C2045" s="82">
        <v>8.4794073703641192E-3</v>
      </c>
      <c r="D2045" s="89">
        <v>1.1723246879533552E-2</v>
      </c>
      <c r="E2045" s="89">
        <v>1.4377832016493139E-2</v>
      </c>
      <c r="F2045" s="89">
        <v>1.6425329741319682E-2</v>
      </c>
      <c r="G2045" s="90">
        <v>1.8028429694990161E-2</v>
      </c>
      <c r="H2045" s="90">
        <v>1.9266235711444188E-2</v>
      </c>
      <c r="I2045" s="90">
        <v>2.0333885739808179E-2</v>
      </c>
      <c r="J2045" s="90">
        <v>2.1266325932099518E-2</v>
      </c>
    </row>
    <row r="2046" spans="3:10" x14ac:dyDescent="0.25">
      <c r="C2046" s="82">
        <v>2.3645776652761005E-2</v>
      </c>
      <c r="D2046" s="89">
        <v>2.4937028284468584E-2</v>
      </c>
      <c r="E2046" s="89">
        <v>2.515372494650385E-2</v>
      </c>
      <c r="F2046" s="89">
        <v>2.4890980028423843E-2</v>
      </c>
      <c r="G2046" s="90">
        <v>2.4508719257546521E-2</v>
      </c>
      <c r="H2046" s="90">
        <v>2.4049347463028413E-2</v>
      </c>
      <c r="I2046" s="90">
        <v>2.366474551783912E-2</v>
      </c>
      <c r="J2046" s="90">
        <v>2.3307781327165052E-2</v>
      </c>
    </row>
    <row r="2047" spans="3:10" x14ac:dyDescent="0.25">
      <c r="C2047" s="82">
        <v>2.3063658750572032E-2</v>
      </c>
      <c r="D2047" s="89">
        <v>2.701674238349832E-2</v>
      </c>
      <c r="E2047" s="89">
        <v>2.9110017757257672E-2</v>
      </c>
      <c r="F2047" s="89">
        <v>2.9992933191422051E-2</v>
      </c>
      <c r="G2047" s="90">
        <v>3.0243025590433553E-2</v>
      </c>
      <c r="H2047" s="90">
        <v>3.0059244866937056E-2</v>
      </c>
      <c r="I2047" s="90">
        <v>2.9731175782035983E-2</v>
      </c>
      <c r="J2047" s="90">
        <v>2.925889604571311E-2</v>
      </c>
    </row>
    <row r="2048" spans="3:10" x14ac:dyDescent="0.25">
      <c r="C2048" s="82">
        <v>1.4064197710317253E-2</v>
      </c>
      <c r="D2048" s="89">
        <v>1.9723105579603939E-2</v>
      </c>
      <c r="E2048" s="89">
        <v>2.4092389609072725E-2</v>
      </c>
      <c r="F2048" s="89">
        <v>2.7081882637400342E-2</v>
      </c>
      <c r="G2048" s="90">
        <v>2.897234755591873E-2</v>
      </c>
      <c r="H2048" s="90">
        <v>2.9906472407821853E-2</v>
      </c>
      <c r="I2048" s="90">
        <v>3.0191818700734226E-2</v>
      </c>
      <c r="J2048" s="90">
        <v>2.9876990322069877E-2</v>
      </c>
    </row>
    <row r="2049" spans="3:10" x14ac:dyDescent="0.25">
      <c r="C2049" s="82">
        <v>2.9015472790877607E-2</v>
      </c>
      <c r="D2049" s="89">
        <v>3.5934780548502111E-2</v>
      </c>
      <c r="E2049" s="89">
        <v>4.0959873100941742E-2</v>
      </c>
      <c r="F2049" s="89">
        <v>4.4446043474985847E-2</v>
      </c>
      <c r="G2049" s="90">
        <v>4.6893668290551922E-2</v>
      </c>
      <c r="H2049" s="90">
        <v>4.8440686249948704E-2</v>
      </c>
      <c r="I2049" s="90">
        <v>4.9483951872274258E-2</v>
      </c>
      <c r="J2049" s="90">
        <v>5.000317214451553E-2</v>
      </c>
    </row>
    <row r="2050" spans="3:10" x14ac:dyDescent="0.25">
      <c r="C2050" s="82">
        <v>1.2399354143780003E-2</v>
      </c>
      <c r="D2050" s="89">
        <v>1.4900025069392945E-2</v>
      </c>
      <c r="E2050" s="89">
        <v>1.6470820069286244E-2</v>
      </c>
      <c r="F2050" s="89">
        <v>1.7391951784075318E-2</v>
      </c>
      <c r="G2050" s="90">
        <v>1.7951224908836307E-2</v>
      </c>
      <c r="H2050" s="90">
        <v>1.8251563958679131E-2</v>
      </c>
      <c r="I2050" s="90">
        <v>1.8469892309077741E-2</v>
      </c>
      <c r="J2050" s="90">
        <v>1.8615987302641412E-2</v>
      </c>
    </row>
    <row r="2051" spans="3:10" x14ac:dyDescent="0.25">
      <c r="C2051" s="82">
        <v>2.7089936016979864E-3</v>
      </c>
      <c r="D2051" s="89">
        <v>4.1046118644172506E-3</v>
      </c>
      <c r="E2051" s="89">
        <v>5.4732699552897529E-3</v>
      </c>
      <c r="F2051" s="89">
        <v>6.6982657056656597E-3</v>
      </c>
      <c r="G2051" s="90">
        <v>7.7363468449225207E-3</v>
      </c>
      <c r="H2051" s="90">
        <v>8.5440962968106726E-3</v>
      </c>
      <c r="I2051" s="90">
        <v>9.1682817627269774E-3</v>
      </c>
      <c r="J2051" s="90">
        <v>9.6179030908953404E-3</v>
      </c>
    </row>
    <row r="2052" spans="3:10" x14ac:dyDescent="0.25">
      <c r="C2052" s="82">
        <v>5.1780455961975155E-2</v>
      </c>
      <c r="D2052" s="89">
        <v>4.7938168053928129E-2</v>
      </c>
      <c r="E2052" s="89">
        <v>4.3999981368138104E-2</v>
      </c>
      <c r="F2052" s="89">
        <v>4.0845581018806455E-2</v>
      </c>
      <c r="G2052" s="90">
        <v>3.8692338770821171E-2</v>
      </c>
      <c r="H2052" s="90">
        <v>3.727468601227172E-2</v>
      </c>
      <c r="I2052" s="90">
        <v>3.6586564224157576E-2</v>
      </c>
      <c r="J2052" s="90">
        <v>3.6382615320359211E-2</v>
      </c>
    </row>
    <row r="2053" spans="3:10" x14ac:dyDescent="0.25">
      <c r="C2053" s="82">
        <v>5.061842902166643E-3</v>
      </c>
      <c r="D2053" s="89">
        <v>8.1851656417798232E-3</v>
      </c>
      <c r="E2053" s="89">
        <v>1.1159650153324797E-2</v>
      </c>
      <c r="F2053" s="89">
        <v>1.3646567577976667E-2</v>
      </c>
      <c r="G2053" s="90">
        <v>1.5578108628724739E-2</v>
      </c>
      <c r="H2053" s="90">
        <v>1.6926739939109647E-2</v>
      </c>
      <c r="I2053" s="90">
        <v>1.7831519665035277E-2</v>
      </c>
      <c r="J2053" s="90">
        <v>1.832571818024158E-2</v>
      </c>
    </row>
    <row r="2054" spans="3:10" x14ac:dyDescent="0.25">
      <c r="C2054" s="82">
        <v>3.6655035210540212E-3</v>
      </c>
      <c r="D2054" s="89">
        <v>6.2874940238490913E-3</v>
      </c>
      <c r="E2054" s="89">
        <v>8.9491997171104679E-3</v>
      </c>
      <c r="F2054" s="89">
        <v>1.1303640630623939E-2</v>
      </c>
      <c r="G2054" s="90">
        <v>1.3253454632835235E-2</v>
      </c>
      <c r="H2054" s="90">
        <v>1.477350406484261E-2</v>
      </c>
      <c r="I2054" s="90">
        <v>1.6004465195323423E-2</v>
      </c>
      <c r="J2054" s="90">
        <v>1.7000921817492555E-2</v>
      </c>
    </row>
    <row r="2055" spans="3:10" x14ac:dyDescent="0.25">
      <c r="C2055" s="82">
        <v>6.4211047925299594E-2</v>
      </c>
      <c r="D2055" s="89">
        <v>5.4234422439926558E-2</v>
      </c>
      <c r="E2055" s="89">
        <v>4.6730519684482719E-2</v>
      </c>
      <c r="F2055" s="89">
        <v>4.1262943946120859E-2</v>
      </c>
      <c r="G2055" s="90">
        <v>3.7322013906979375E-2</v>
      </c>
      <c r="H2055" s="90">
        <v>3.4286889775888625E-2</v>
      </c>
      <c r="I2055" s="90">
        <v>3.1977196136013478E-2</v>
      </c>
      <c r="J2055" s="90">
        <v>3.0086151788308202E-2</v>
      </c>
    </row>
    <row r="2056" spans="3:10" x14ac:dyDescent="0.25">
      <c r="C2056" s="82">
        <v>3.73561093008275E-2</v>
      </c>
      <c r="D2056" s="89">
        <v>4.5646095088031843E-2</v>
      </c>
      <c r="E2056" s="89">
        <v>5.0535148150443063E-2</v>
      </c>
      <c r="F2056" s="89">
        <v>5.3175313901915551E-2</v>
      </c>
      <c r="G2056" s="90">
        <v>5.4712411848861733E-2</v>
      </c>
      <c r="H2056" s="90">
        <v>5.5575916504178799E-2</v>
      </c>
      <c r="I2056" s="90">
        <v>5.6290697162899819E-2</v>
      </c>
      <c r="J2056" s="90">
        <v>5.6788450380587725E-2</v>
      </c>
    </row>
    <row r="2057" spans="3:10" x14ac:dyDescent="0.25">
      <c r="C2057" s="82">
        <v>1.6029966427796295E-2</v>
      </c>
      <c r="D2057" s="89">
        <v>2.1376962487165214E-2</v>
      </c>
      <c r="E2057" s="89">
        <v>2.5851316460130558E-2</v>
      </c>
      <c r="F2057" s="89">
        <v>2.9378636801965372E-2</v>
      </c>
      <c r="G2057" s="90">
        <v>3.2097304200129177E-2</v>
      </c>
      <c r="H2057" s="90">
        <v>3.400338497746179E-2</v>
      </c>
      <c r="I2057" s="90">
        <v>3.5344050899318483E-2</v>
      </c>
      <c r="J2057" s="90">
        <v>3.612630682698105E-2</v>
      </c>
    </row>
    <row r="2058" spans="3:10" x14ac:dyDescent="0.25">
      <c r="C2058" s="82">
        <v>3.219193614044203E-3</v>
      </c>
      <c r="D2058" s="89">
        <v>5.8102904098002476E-3</v>
      </c>
      <c r="E2058" s="89">
        <v>8.6964334054463622E-3</v>
      </c>
      <c r="F2058" s="89">
        <v>1.1525678010275259E-2</v>
      </c>
      <c r="G2058" s="90">
        <v>1.4138037470708515E-2</v>
      </c>
      <c r="H2058" s="90">
        <v>1.6435965020140428E-2</v>
      </c>
      <c r="I2058" s="90">
        <v>1.8513822282453546E-2</v>
      </c>
      <c r="J2058" s="90">
        <v>2.0391179203546089E-2</v>
      </c>
    </row>
    <row r="2059" spans="3:10" x14ac:dyDescent="0.25">
      <c r="C2059" s="82">
        <v>5.6148089757813895E-3</v>
      </c>
      <c r="D2059" s="89">
        <v>8.5899950011610483E-3</v>
      </c>
      <c r="E2059" s="89">
        <v>1.1290354180973607E-2</v>
      </c>
      <c r="F2059" s="89">
        <v>1.3479029958146625E-2</v>
      </c>
      <c r="G2059" s="90">
        <v>1.5149907224204579E-2</v>
      </c>
      <c r="H2059" s="90">
        <v>1.6301316095278174E-2</v>
      </c>
      <c r="I2059" s="90">
        <v>1.7073189547164826E-2</v>
      </c>
      <c r="J2059" s="90">
        <v>1.7493174463507528E-2</v>
      </c>
    </row>
    <row r="2060" spans="3:10" x14ac:dyDescent="0.25">
      <c r="C2060" s="82">
        <v>1.610591863132998E-3</v>
      </c>
      <c r="D2060" s="89">
        <v>3.2012634202955785E-3</v>
      </c>
      <c r="E2060" s="89">
        <v>5.0783789983869449E-3</v>
      </c>
      <c r="F2060" s="89">
        <v>6.9161572963318011E-3</v>
      </c>
      <c r="G2060" s="90">
        <v>8.5015689463676276E-3</v>
      </c>
      <c r="H2060" s="90">
        <v>9.7047112663391499E-3</v>
      </c>
      <c r="I2060" s="90">
        <v>1.0559856922617515E-2</v>
      </c>
      <c r="J2060" s="90">
        <v>1.1092339764500685E-2</v>
      </c>
    </row>
    <row r="2061" spans="3:10" x14ac:dyDescent="0.25">
      <c r="C2061" s="82">
        <v>4.5134532241950368E-2</v>
      </c>
      <c r="D2061" s="89">
        <v>4.773145835993594E-2</v>
      </c>
      <c r="E2061" s="89">
        <v>4.8209415343912508E-2</v>
      </c>
      <c r="F2061" s="89">
        <v>4.7699750474898973E-2</v>
      </c>
      <c r="G2061" s="90">
        <v>4.6890363071161095E-2</v>
      </c>
      <c r="H2061" s="90">
        <v>4.5851626082264688E-2</v>
      </c>
      <c r="I2061" s="90">
        <v>4.4847879088795541E-2</v>
      </c>
      <c r="J2061" s="90">
        <v>4.3749720150344118E-2</v>
      </c>
    </row>
    <row r="2062" spans="3:10" x14ac:dyDescent="0.25">
      <c r="C2062" s="82">
        <v>6.1822354749326491E-3</v>
      </c>
      <c r="D2062" s="89">
        <v>1.0827569989867305E-2</v>
      </c>
      <c r="E2062" s="89">
        <v>1.5879541390070768E-2</v>
      </c>
      <c r="F2062" s="89">
        <v>2.0728588203270726E-2</v>
      </c>
      <c r="G2062" s="90">
        <v>2.5097531681320649E-2</v>
      </c>
      <c r="H2062" s="90">
        <v>2.8799048789423441E-2</v>
      </c>
      <c r="I2062" s="90">
        <v>3.1964601252083245E-2</v>
      </c>
      <c r="J2062" s="90">
        <v>3.4574531981121343E-2</v>
      </c>
    </row>
    <row r="2063" spans="3:10" x14ac:dyDescent="0.25">
      <c r="C2063" s="82">
        <v>7.3196390208633581E-3</v>
      </c>
      <c r="D2063" s="89">
        <v>1.1160787460193894E-2</v>
      </c>
      <c r="E2063" s="89">
        <v>1.4825499776046977E-2</v>
      </c>
      <c r="F2063" s="89">
        <v>1.8020207647180583E-2</v>
      </c>
      <c r="G2063" s="90">
        <v>2.0708094408585377E-2</v>
      </c>
      <c r="H2063" s="90">
        <v>2.2853792106549153E-2</v>
      </c>
      <c r="I2063" s="90">
        <v>2.4628349979666841E-2</v>
      </c>
      <c r="J2063" s="90">
        <v>2.6054599680921581E-2</v>
      </c>
    </row>
    <row r="2064" spans="3:10" x14ac:dyDescent="0.25">
      <c r="C2064" s="82">
        <v>1.3585353816133043E-2</v>
      </c>
      <c r="D2064" s="89">
        <v>1.6257076816053921E-2</v>
      </c>
      <c r="E2064" s="89">
        <v>1.8312990144389328E-2</v>
      </c>
      <c r="F2064" s="89">
        <v>1.9936765172856228E-2</v>
      </c>
      <c r="G2064" s="90">
        <v>2.1317185326799635E-2</v>
      </c>
      <c r="H2064" s="90">
        <v>2.2472976020348E-2</v>
      </c>
      <c r="I2064" s="90">
        <v>2.3554434654910028E-2</v>
      </c>
      <c r="J2064" s="90">
        <v>2.4534529703062413E-2</v>
      </c>
    </row>
    <row r="2065" spans="3:10" x14ac:dyDescent="0.25">
      <c r="C2065" s="82">
        <v>2.324205430065384E-2</v>
      </c>
      <c r="D2065" s="89">
        <v>2.5413320748834914E-2</v>
      </c>
      <c r="E2065" s="89">
        <v>2.6936122605214829E-2</v>
      </c>
      <c r="F2065" s="89">
        <v>2.8171368462240626E-2</v>
      </c>
      <c r="G2065" s="90">
        <v>2.9366167073440329E-2</v>
      </c>
      <c r="H2065" s="90">
        <v>3.0500442295023689E-2</v>
      </c>
      <c r="I2065" s="90">
        <v>3.173685557913021E-2</v>
      </c>
      <c r="J2065" s="90">
        <v>3.3003252076684302E-2</v>
      </c>
    </row>
    <row r="2066" spans="3:10" x14ac:dyDescent="0.25">
      <c r="C2066" s="82">
        <v>7.8421197040380499E-3</v>
      </c>
      <c r="D2066" s="89">
        <v>8.8987869460552867E-3</v>
      </c>
      <c r="E2066" s="89">
        <v>9.7969407642873891E-3</v>
      </c>
      <c r="F2066" s="89">
        <v>1.0629209398662399E-2</v>
      </c>
      <c r="G2066" s="90">
        <v>1.1473842764398053E-2</v>
      </c>
      <c r="H2066" s="90">
        <v>1.2327846283649486E-2</v>
      </c>
      <c r="I2066" s="90">
        <v>1.3276541285867563E-2</v>
      </c>
      <c r="J2066" s="90">
        <v>1.4324477726918597E-2</v>
      </c>
    </row>
    <row r="2067" spans="3:10" x14ac:dyDescent="0.25">
      <c r="C2067" s="82">
        <v>1.0997117441173732E-2</v>
      </c>
      <c r="D2067" s="89">
        <v>1.6348039924390725E-2</v>
      </c>
      <c r="E2067" s="89">
        <v>2.115859861154543E-2</v>
      </c>
      <c r="F2067" s="89">
        <v>2.509653068145528E-2</v>
      </c>
      <c r="G2067" s="90">
        <v>2.8218224363990695E-2</v>
      </c>
      <c r="H2067" s="90">
        <v>3.0557837324766676E-2</v>
      </c>
      <c r="I2067" s="90">
        <v>3.2387151811639717E-2</v>
      </c>
      <c r="J2067" s="90">
        <v>3.3738318567907342E-2</v>
      </c>
    </row>
    <row r="2068" spans="3:10" x14ac:dyDescent="0.25">
      <c r="C2068" s="82">
        <v>7.5599805377882974E-3</v>
      </c>
      <c r="D2068" s="89">
        <v>1.0835914289744628E-2</v>
      </c>
      <c r="E2068" s="89">
        <v>1.3547830528119283E-2</v>
      </c>
      <c r="F2068" s="89">
        <v>1.5561784341360305E-2</v>
      </c>
      <c r="G2068" s="90">
        <v>1.6978455633155674E-2</v>
      </c>
      <c r="H2068" s="90">
        <v>1.7861838064240514E-2</v>
      </c>
      <c r="I2068" s="90">
        <v>1.8403645143585438E-2</v>
      </c>
      <c r="J2068" s="90">
        <v>1.8652702514924468E-2</v>
      </c>
    </row>
    <row r="2069" spans="3:10" x14ac:dyDescent="0.25">
      <c r="C2069" s="82">
        <v>3.1937356545862224E-2</v>
      </c>
      <c r="D2069" s="89">
        <v>3.5462404108163724E-2</v>
      </c>
      <c r="E2069" s="89">
        <v>3.6999086056264507E-2</v>
      </c>
      <c r="F2069" s="89">
        <v>3.7439438598510864E-2</v>
      </c>
      <c r="G2069" s="90">
        <v>3.7420066512957234E-2</v>
      </c>
      <c r="H2069" s="90">
        <v>3.7083309045137985E-2</v>
      </c>
      <c r="I2069" s="90">
        <v>3.6701053670701145E-2</v>
      </c>
      <c r="J2069" s="90">
        <v>3.6206380346932659E-2</v>
      </c>
    </row>
    <row r="2070" spans="3:10" x14ac:dyDescent="0.25">
      <c r="C2070" s="82">
        <v>1.3453060674916762E-3</v>
      </c>
      <c r="D2070" s="89">
        <v>2.9122932363623614E-3</v>
      </c>
      <c r="E2070" s="89">
        <v>4.9199100686496558E-3</v>
      </c>
      <c r="F2070" s="89">
        <v>7.0451808745342669E-3</v>
      </c>
      <c r="G2070" s="90">
        <v>9.039591116087908E-3</v>
      </c>
      <c r="H2070" s="90">
        <v>1.071974991369678E-2</v>
      </c>
      <c r="I2070" s="90">
        <v>1.2069165808748989E-2</v>
      </c>
      <c r="J2070" s="90">
        <v>1.306218401568645E-2</v>
      </c>
    </row>
    <row r="2071" spans="3:10" x14ac:dyDescent="0.25">
      <c r="C2071" s="82">
        <v>5.3809457973942381E-3</v>
      </c>
      <c r="D2071" s="89">
        <v>9.4665375394961306E-3</v>
      </c>
      <c r="E2071" s="89">
        <v>1.3712316644086441E-2</v>
      </c>
      <c r="F2071" s="89">
        <v>1.7514966038120066E-2</v>
      </c>
      <c r="G2071" s="90">
        <v>2.0637428496165434E-2</v>
      </c>
      <c r="H2071" s="90">
        <v>2.2956346460174727E-2</v>
      </c>
      <c r="I2071" s="90">
        <v>2.4619077816639204E-2</v>
      </c>
      <c r="J2071" s="90">
        <v>2.5658176748415373E-2</v>
      </c>
    </row>
    <row r="2072" spans="3:10" x14ac:dyDescent="0.25">
      <c r="C2072" s="82">
        <v>1.0016266436094783E-2</v>
      </c>
      <c r="D2072" s="89">
        <v>1.3356943416758724E-2</v>
      </c>
      <c r="E2072" s="89">
        <v>1.5958126274714702E-2</v>
      </c>
      <c r="F2072" s="89">
        <v>1.782589492966059E-2</v>
      </c>
      <c r="G2072" s="90">
        <v>1.9119300864909598E-2</v>
      </c>
      <c r="H2072" s="90">
        <v>1.9897596604135349E-2</v>
      </c>
      <c r="I2072" s="90">
        <v>2.0350147084283145E-2</v>
      </c>
      <c r="J2072" s="90">
        <v>2.0513706609978404E-2</v>
      </c>
    </row>
    <row r="2073" spans="3:10" x14ac:dyDescent="0.25">
      <c r="C2073" s="82">
        <v>5.2302439540208787E-3</v>
      </c>
      <c r="D2073" s="89">
        <v>8.11885406392494E-3</v>
      </c>
      <c r="E2073" s="89">
        <v>1.0958328301124514E-2</v>
      </c>
      <c r="F2073" s="89">
        <v>1.3513359840241925E-2</v>
      </c>
      <c r="G2073" s="90">
        <v>1.5733171173998362E-2</v>
      </c>
      <c r="H2073" s="90">
        <v>1.7571059273373761E-2</v>
      </c>
      <c r="I2073" s="90">
        <v>1.9146521666987052E-2</v>
      </c>
      <c r="J2073" s="90">
        <v>2.0476643085191162E-2</v>
      </c>
    </row>
    <row r="2074" spans="3:10" x14ac:dyDescent="0.25">
      <c r="C2074" s="82">
        <v>2.8409646342958659E-3</v>
      </c>
      <c r="D2074" s="89">
        <v>5.3529449417229879E-3</v>
      </c>
      <c r="E2074" s="89">
        <v>8.136061581912624E-3</v>
      </c>
      <c r="F2074" s="89">
        <v>1.0737087072202774E-2</v>
      </c>
      <c r="G2074" s="90">
        <v>1.2923003407008332E-2</v>
      </c>
      <c r="H2074" s="90">
        <v>1.4566753952055485E-2</v>
      </c>
      <c r="I2074" s="90">
        <v>1.5746740057496655E-2</v>
      </c>
      <c r="J2074" s="90">
        <v>1.6491893320090364E-2</v>
      </c>
    </row>
    <row r="2075" spans="3:10" x14ac:dyDescent="0.25">
      <c r="C2075" s="82">
        <v>9.8313822759763057E-3</v>
      </c>
      <c r="D2075" s="89">
        <v>1.3030000699259371E-2</v>
      </c>
      <c r="E2075" s="89">
        <v>1.5729442149504776E-2</v>
      </c>
      <c r="F2075" s="89">
        <v>1.7906071648713225E-2</v>
      </c>
      <c r="G2075" s="90">
        <v>1.9655110936639218E-2</v>
      </c>
      <c r="H2075" s="90">
        <v>2.0982269413933576E-2</v>
      </c>
      <c r="I2075" s="90">
        <v>2.2048133311871131E-2</v>
      </c>
      <c r="J2075" s="90">
        <v>2.2865635367868512E-2</v>
      </c>
    </row>
    <row r="2076" spans="3:10" x14ac:dyDescent="0.25">
      <c r="C2076" s="82">
        <v>2.9499460997123188E-2</v>
      </c>
      <c r="D2076" s="89">
        <v>3.0697744657061883E-2</v>
      </c>
      <c r="E2076" s="89">
        <v>3.109791435441699E-2</v>
      </c>
      <c r="F2076" s="89">
        <v>3.1217355750754072E-2</v>
      </c>
      <c r="G2076" s="90">
        <v>3.1337313956661096E-2</v>
      </c>
      <c r="H2076" s="90">
        <v>3.1407980152423708E-2</v>
      </c>
      <c r="I2076" s="90">
        <v>3.1566150445565475E-2</v>
      </c>
      <c r="J2076" s="90">
        <v>3.1712605452399893E-2</v>
      </c>
    </row>
    <row r="2077" spans="3:10" x14ac:dyDescent="0.25">
      <c r="C2077" s="82">
        <v>4.3154973955685837E-3</v>
      </c>
      <c r="D2077" s="89">
        <v>6.8717210894801246E-3</v>
      </c>
      <c r="E2077" s="89">
        <v>9.2494187111239416E-3</v>
      </c>
      <c r="F2077" s="89">
        <v>1.1179962099271143E-2</v>
      </c>
      <c r="G2077" s="90">
        <v>1.2629612868811346E-2</v>
      </c>
      <c r="H2077" s="90">
        <v>1.3604474318510406E-2</v>
      </c>
      <c r="I2077" s="90">
        <v>1.4245439471324027E-2</v>
      </c>
      <c r="J2077" s="90">
        <v>1.4602421733784763E-2</v>
      </c>
    </row>
    <row r="2078" spans="3:10" x14ac:dyDescent="0.25">
      <c r="C2078" s="82">
        <v>3.4847487599704726E-3</v>
      </c>
      <c r="D2078" s="89">
        <v>5.5844132534686244E-3</v>
      </c>
      <c r="E2078" s="89">
        <v>7.7639697488727094E-3</v>
      </c>
      <c r="F2078" s="89">
        <v>9.8520859887261496E-3</v>
      </c>
      <c r="G2078" s="90">
        <v>1.1797909386178409E-2</v>
      </c>
      <c r="H2078" s="90">
        <v>1.3546125010910553E-2</v>
      </c>
      <c r="I2078" s="90">
        <v>1.5161746824500059E-2</v>
      </c>
      <c r="J2078" s="90">
        <v>1.6625584862800979E-2</v>
      </c>
    </row>
    <row r="2079" spans="3:10" x14ac:dyDescent="0.25">
      <c r="C2079" s="82">
        <v>3.8727409773232996E-2</v>
      </c>
      <c r="D2079" s="89">
        <v>3.6604051545713813E-2</v>
      </c>
      <c r="E2079" s="89">
        <v>3.4462757172041183E-2</v>
      </c>
      <c r="F2079" s="89">
        <v>3.2582357944580816E-2</v>
      </c>
      <c r="G2079" s="90">
        <v>3.1020666667311493E-2</v>
      </c>
      <c r="H2079" s="90">
        <v>2.9576834291353625E-2</v>
      </c>
      <c r="I2079" s="90">
        <v>2.8300325671846354E-2</v>
      </c>
      <c r="J2079" s="90">
        <v>2.7062770651783658E-2</v>
      </c>
    </row>
    <row r="2080" spans="3:10" x14ac:dyDescent="0.25">
      <c r="C2080" s="82">
        <v>9.2058411304373089E-2</v>
      </c>
      <c r="D2080" s="89">
        <v>8.1834016161256865E-2</v>
      </c>
      <c r="E2080" s="89">
        <v>7.4296423512608692E-2</v>
      </c>
      <c r="F2080" s="89">
        <v>6.9284202098581646E-2</v>
      </c>
      <c r="G2080" s="90">
        <v>6.6345384947057953E-2</v>
      </c>
      <c r="H2080" s="90">
        <v>6.4644533015875999E-2</v>
      </c>
      <c r="I2080" s="90">
        <v>6.397552554063711E-2</v>
      </c>
      <c r="J2080" s="90">
        <v>6.3776222149602685E-2</v>
      </c>
    </row>
    <row r="2081" spans="3:10" x14ac:dyDescent="0.25">
      <c r="C2081" s="82">
        <v>8.146119781053859E-3</v>
      </c>
      <c r="D2081" s="89">
        <v>1.092385173186894E-2</v>
      </c>
      <c r="E2081" s="89">
        <v>1.3183662590188036E-2</v>
      </c>
      <c r="F2081" s="89">
        <v>1.4920756775463499E-2</v>
      </c>
      <c r="G2081" s="90">
        <v>1.6245041679331378E-2</v>
      </c>
      <c r="H2081" s="90">
        <v>1.7180374439155061E-2</v>
      </c>
      <c r="I2081" s="90">
        <v>1.7863335765920658E-2</v>
      </c>
      <c r="J2081" s="90">
        <v>1.8301125443375896E-2</v>
      </c>
    </row>
    <row r="2082" spans="3:10" x14ac:dyDescent="0.25">
      <c r="C2082" s="82">
        <v>6.9769314088942908E-2</v>
      </c>
      <c r="D2082" s="89">
        <v>7.1493281310212708E-2</v>
      </c>
      <c r="E2082" s="89">
        <v>6.9473535237883383E-2</v>
      </c>
      <c r="F2082" s="89">
        <v>6.5935129341204463E-2</v>
      </c>
      <c r="G2082" s="90">
        <v>6.2068878470122657E-2</v>
      </c>
      <c r="H2082" s="90">
        <v>5.8006782724865216E-2</v>
      </c>
      <c r="I2082" s="90">
        <v>5.4057970176586034E-2</v>
      </c>
      <c r="J2082" s="90">
        <v>5.0024905568201626E-2</v>
      </c>
    </row>
    <row r="2083" spans="3:10" x14ac:dyDescent="0.25">
      <c r="C2083" s="82">
        <v>9.2347762630139128E-3</v>
      </c>
      <c r="D2083" s="89">
        <v>1.3070332337854708E-2</v>
      </c>
      <c r="E2083" s="89">
        <v>1.6322442053435242E-2</v>
      </c>
      <c r="F2083" s="89">
        <v>1.8912352295818471E-2</v>
      </c>
      <c r="G2083" s="90">
        <v>2.0999722799318835E-2</v>
      </c>
      <c r="H2083" s="90">
        <v>2.2668733369495531E-2</v>
      </c>
      <c r="I2083" s="90">
        <v>2.4144652795314008E-2</v>
      </c>
      <c r="J2083" s="90">
        <v>2.54585684748007E-2</v>
      </c>
    </row>
    <row r="2084" spans="3:10" x14ac:dyDescent="0.25">
      <c r="C2084" s="82">
        <v>4.0601697020168102E-2</v>
      </c>
      <c r="D2084" s="89">
        <v>3.7404551116955821E-2</v>
      </c>
      <c r="E2084" s="89">
        <v>3.4106929276680929E-2</v>
      </c>
      <c r="F2084" s="89">
        <v>3.1336822741413715E-2</v>
      </c>
      <c r="G2084" s="90">
        <v>2.9257196951280547E-2</v>
      </c>
      <c r="H2084" s="90">
        <v>2.7677101470412288E-2</v>
      </c>
      <c r="I2084" s="90">
        <v>2.6601224847657375E-2</v>
      </c>
      <c r="J2084" s="90">
        <v>2.5851139507194604E-2</v>
      </c>
    </row>
    <row r="2085" spans="3:10" x14ac:dyDescent="0.25">
      <c r="C2085" s="82">
        <v>2.0957140680699839E-2</v>
      </c>
      <c r="D2085" s="89">
        <v>2.0813299885004612E-2</v>
      </c>
      <c r="E2085" s="89">
        <v>2.0805337269361717E-2</v>
      </c>
      <c r="F2085" s="89">
        <v>2.0997403201278877E-2</v>
      </c>
      <c r="G2085" s="90">
        <v>2.1409520755661569E-2</v>
      </c>
      <c r="H2085" s="90">
        <v>2.1927509368254227E-2</v>
      </c>
      <c r="I2085" s="90">
        <v>2.2621942426981227E-2</v>
      </c>
      <c r="J2085" s="90">
        <v>2.3431492158225129E-2</v>
      </c>
    </row>
    <row r="2086" spans="3:10" x14ac:dyDescent="0.25">
      <c r="C2086" s="82">
        <v>2.2090413900238585E-2</v>
      </c>
      <c r="D2086" s="89">
        <v>2.6195929170817703E-2</v>
      </c>
      <c r="E2086" s="89">
        <v>2.918927630084197E-2</v>
      </c>
      <c r="F2086" s="89">
        <v>3.145079423286673E-2</v>
      </c>
      <c r="G2086" s="90">
        <v>3.3323559882440887E-2</v>
      </c>
      <c r="H2086" s="90">
        <v>3.4845042211133277E-2</v>
      </c>
      <c r="I2086" s="90">
        <v>3.6236071110801474E-2</v>
      </c>
      <c r="J2086" s="90">
        <v>3.7433805110525319E-2</v>
      </c>
    </row>
    <row r="2087" spans="3:10" x14ac:dyDescent="0.25">
      <c r="C2087" s="82">
        <v>2.9975062736082032E-2</v>
      </c>
      <c r="D2087" s="89">
        <v>3.3956001185529799E-2</v>
      </c>
      <c r="E2087" s="89">
        <v>3.5737876506087812E-2</v>
      </c>
      <c r="F2087" s="89">
        <v>3.6151992067626773E-2</v>
      </c>
      <c r="G2087" s="90">
        <v>3.5832311879196999E-2</v>
      </c>
      <c r="H2087" s="90">
        <v>3.4945151893296063E-2</v>
      </c>
      <c r="I2087" s="90">
        <v>3.378599802099444E-2</v>
      </c>
      <c r="J2087" s="90">
        <v>3.2343274509672684E-2</v>
      </c>
    </row>
    <row r="2088" spans="3:10" x14ac:dyDescent="0.25">
      <c r="C2088" s="82">
        <v>2.7405437431676249E-3</v>
      </c>
      <c r="D2088" s="89">
        <v>5.1409604307787243E-3</v>
      </c>
      <c r="E2088" s="89">
        <v>7.9469067797372488E-3</v>
      </c>
      <c r="F2088" s="89">
        <v>1.0784460294323998E-2</v>
      </c>
      <c r="G2088" s="90">
        <v>1.3413067408230252E-2</v>
      </c>
      <c r="H2088" s="90">
        <v>1.5649329926891449E-2</v>
      </c>
      <c r="I2088" s="90">
        <v>1.7513446078402786E-2</v>
      </c>
      <c r="J2088" s="90">
        <v>1.8980978851983851E-2</v>
      </c>
    </row>
    <row r="2089" spans="3:10" x14ac:dyDescent="0.25">
      <c r="C2089" s="82">
        <v>2.4527191788966838E-3</v>
      </c>
      <c r="D2089" s="89">
        <v>5.425409172427946E-3</v>
      </c>
      <c r="E2089" s="89">
        <v>9.2286745913211354E-3</v>
      </c>
      <c r="F2089" s="89">
        <v>1.3191616169135036E-2</v>
      </c>
      <c r="G2089" s="90">
        <v>1.6827507508103197E-2</v>
      </c>
      <c r="H2089" s="90">
        <v>1.9821230524663554E-2</v>
      </c>
      <c r="I2089" s="90">
        <v>2.2187154153994266E-2</v>
      </c>
      <c r="J2089" s="90">
        <v>2.3912948133582322E-2</v>
      </c>
    </row>
    <row r="2090" spans="3:10" x14ac:dyDescent="0.25">
      <c r="C2090" s="82">
        <v>5.2718125818403934E-3</v>
      </c>
      <c r="D2090" s="89">
        <v>7.9964059661985065E-3</v>
      </c>
      <c r="E2090" s="89">
        <v>1.0463430803107991E-2</v>
      </c>
      <c r="F2090" s="89">
        <v>1.2486469652056289E-2</v>
      </c>
      <c r="G2090" s="90">
        <v>1.4092085785755493E-2</v>
      </c>
      <c r="H2090" s="90">
        <v>1.5306828889883413E-2</v>
      </c>
      <c r="I2090" s="90">
        <v>1.6283231265590115E-2</v>
      </c>
      <c r="J2090" s="90">
        <v>1.706078194901961E-2</v>
      </c>
    </row>
    <row r="2091" spans="3:10" x14ac:dyDescent="0.25">
      <c r="C2091" s="82">
        <v>7.3485221761277171E-3</v>
      </c>
      <c r="D2091" s="89">
        <v>1.0315743675240548E-2</v>
      </c>
      <c r="E2091" s="89">
        <v>1.2839497512892104E-2</v>
      </c>
      <c r="F2091" s="89">
        <v>1.4813064010262835E-2</v>
      </c>
      <c r="G2091" s="90">
        <v>1.6305707948455102E-2</v>
      </c>
      <c r="H2091" s="90">
        <v>1.7342432301491142E-2</v>
      </c>
      <c r="I2091" s="90">
        <v>1.8076735723203251E-2</v>
      </c>
      <c r="J2091" s="90">
        <v>1.8529588614551225E-2</v>
      </c>
    </row>
    <row r="2092" spans="3:10" x14ac:dyDescent="0.25">
      <c r="C2092" s="82">
        <v>1.3283644530199983E-3</v>
      </c>
      <c r="D2092" s="89">
        <v>2.6922485481576689E-3</v>
      </c>
      <c r="E2092" s="89">
        <v>4.3515939510667314E-3</v>
      </c>
      <c r="F2092" s="89">
        <v>6.0557539014853704E-3</v>
      </c>
      <c r="G2092" s="90">
        <v>7.6440376807043768E-3</v>
      </c>
      <c r="H2092" s="90">
        <v>9.0133433074963357E-3</v>
      </c>
      <c r="I2092" s="90">
        <v>1.019316036650742E-2</v>
      </c>
      <c r="J2092" s="90">
        <v>1.1193605282750239E-2</v>
      </c>
    </row>
    <row r="2093" spans="3:10" x14ac:dyDescent="0.25">
      <c r="C2093" s="82">
        <v>5.0209381383308577E-2</v>
      </c>
      <c r="D2093" s="89">
        <v>5.1972317809233587E-2</v>
      </c>
      <c r="E2093" s="89">
        <v>5.1939429534460242E-2</v>
      </c>
      <c r="F2093" s="89">
        <v>5.130980717930738E-2</v>
      </c>
      <c r="G2093" s="90">
        <v>5.075923814592305E-2</v>
      </c>
      <c r="H2093" s="90">
        <v>5.0307965101231533E-2</v>
      </c>
      <c r="I2093" s="90">
        <v>5.0203777679887741E-2</v>
      </c>
      <c r="J2093" s="90">
        <v>5.0270146898050851E-2</v>
      </c>
    </row>
    <row r="2094" spans="3:10" x14ac:dyDescent="0.25">
      <c r="C2094" s="82">
        <v>8.6278455134764405E-3</v>
      </c>
      <c r="D2094" s="89">
        <v>1.3716053202922207E-2</v>
      </c>
      <c r="E2094" s="89">
        <v>1.8641369296727585E-2</v>
      </c>
      <c r="F2094" s="89">
        <v>2.2955338588555523E-2</v>
      </c>
      <c r="G2094" s="90">
        <v>2.6620691361177472E-2</v>
      </c>
      <c r="H2094" s="90">
        <v>2.9638358524745528E-2</v>
      </c>
      <c r="I2094" s="90">
        <v>3.2271792040532633E-2</v>
      </c>
      <c r="J2094" s="90">
        <v>3.4570880587327907E-2</v>
      </c>
    </row>
    <row r="2095" spans="3:10" x14ac:dyDescent="0.25">
      <c r="C2095" s="82">
        <v>7.0690070814060826E-2</v>
      </c>
      <c r="D2095" s="89">
        <v>6.2131707520428348E-2</v>
      </c>
      <c r="E2095" s="89">
        <v>5.5575282104085896E-2</v>
      </c>
      <c r="F2095" s="89">
        <v>5.0871776008960694E-2</v>
      </c>
      <c r="G2095" s="90">
        <v>4.7632901189073019E-2</v>
      </c>
      <c r="H2095" s="90">
        <v>4.5224525413616899E-2</v>
      </c>
      <c r="I2095" s="90">
        <v>4.3500498677260406E-2</v>
      </c>
      <c r="J2095" s="90">
        <v>4.2096450446298186E-2</v>
      </c>
    </row>
    <row r="2096" spans="3:10" x14ac:dyDescent="0.25">
      <c r="C2096" s="82">
        <v>9.4051500014314202E-3</v>
      </c>
      <c r="D2096" s="89">
        <v>1.420379014911238E-2</v>
      </c>
      <c r="E2096" s="89">
        <v>1.8854589308433336E-2</v>
      </c>
      <c r="F2096" s="89">
        <v>2.3011438390146941E-2</v>
      </c>
      <c r="G2096" s="90">
        <v>2.6606047046143822E-2</v>
      </c>
      <c r="H2096" s="90">
        <v>2.9548664038615488E-2</v>
      </c>
      <c r="I2096" s="90">
        <v>3.2009680917226689E-2</v>
      </c>
      <c r="J2096" s="90">
        <v>3.3969786021124528E-2</v>
      </c>
    </row>
    <row r="2097" spans="3:10" x14ac:dyDescent="0.25">
      <c r="C2097" s="82">
        <v>9.3724146385759117E-3</v>
      </c>
      <c r="D2097" s="89">
        <v>1.1794273498998172E-2</v>
      </c>
      <c r="E2097" s="89">
        <v>1.3568992212385911E-2</v>
      </c>
      <c r="F2097" s="89">
        <v>1.4835395293321261E-2</v>
      </c>
      <c r="G2097" s="90">
        <v>1.5799362779911102E-2</v>
      </c>
      <c r="H2097" s="90">
        <v>1.6547852347183804E-2</v>
      </c>
      <c r="I2097" s="90">
        <v>1.7254667868535675E-2</v>
      </c>
      <c r="J2097" s="90">
        <v>1.7951312505648204E-2</v>
      </c>
    </row>
    <row r="2098" spans="3:10" x14ac:dyDescent="0.25">
      <c r="C2098" s="82">
        <v>0.21705575911308045</v>
      </c>
      <c r="D2098" s="89">
        <v>0.14454109949945393</v>
      </c>
      <c r="E2098" s="89">
        <v>0.10700122321537295</v>
      </c>
      <c r="F2098" s="89">
        <v>8.6310224294033927E-2</v>
      </c>
      <c r="G2098" s="90">
        <v>7.4548951367339439E-2</v>
      </c>
      <c r="H2098" s="90">
        <v>6.7571408712387787E-2</v>
      </c>
      <c r="I2098" s="90">
        <v>6.3715486053892309E-2</v>
      </c>
      <c r="J2098" s="90">
        <v>6.1721689132981906E-2</v>
      </c>
    </row>
    <row r="2099" spans="3:10" x14ac:dyDescent="0.25">
      <c r="C2099" s="82">
        <v>1.3274830020390369E-3</v>
      </c>
      <c r="D2099" s="89">
        <v>2.513312033922336E-3</v>
      </c>
      <c r="E2099" s="89">
        <v>3.9226656854483774E-3</v>
      </c>
      <c r="F2099" s="89">
        <v>5.3742478531525048E-3</v>
      </c>
      <c r="G2099" s="90">
        <v>6.7487506243140228E-3</v>
      </c>
      <c r="H2099" s="90">
        <v>7.95618786011466E-3</v>
      </c>
      <c r="I2099" s="90">
        <v>9.0125015644984385E-3</v>
      </c>
      <c r="J2099" s="90">
        <v>9.9137804067388566E-3</v>
      </c>
    </row>
    <row r="2100" spans="3:10" x14ac:dyDescent="0.25">
      <c r="C2100" s="82">
        <v>1.0067225627484444E-2</v>
      </c>
      <c r="D2100" s="89">
        <v>1.2524723381160662E-2</v>
      </c>
      <c r="E2100" s="89">
        <v>1.4310771206675291E-2</v>
      </c>
      <c r="F2100" s="89">
        <v>1.5531995015549685E-2</v>
      </c>
      <c r="G2100" s="90">
        <v>1.635370720339014E-2</v>
      </c>
      <c r="H2100" s="90">
        <v>1.6824790180836102E-2</v>
      </c>
      <c r="I2100" s="90">
        <v>1.7095324320706325E-2</v>
      </c>
      <c r="J2100" s="90">
        <v>1.7181255975900134E-2</v>
      </c>
    </row>
    <row r="2101" spans="3:10" x14ac:dyDescent="0.25">
      <c r="C2101" s="82">
        <v>5.6776505281784656E-2</v>
      </c>
      <c r="D2101" s="89">
        <v>5.2676077745377956E-2</v>
      </c>
      <c r="E2101" s="89">
        <v>4.9442310008951225E-2</v>
      </c>
      <c r="F2101" s="89">
        <v>4.7205077718568578E-2</v>
      </c>
      <c r="G2101" s="90">
        <v>4.5871430257658941E-2</v>
      </c>
      <c r="H2101" s="90">
        <v>4.5026463162571299E-2</v>
      </c>
      <c r="I2101" s="90">
        <v>4.4645705180273783E-2</v>
      </c>
      <c r="J2101" s="90">
        <v>4.4432307429927785E-2</v>
      </c>
    </row>
    <row r="2102" spans="3:10" x14ac:dyDescent="0.25">
      <c r="C2102" s="82">
        <v>7.4047765172923297E-3</v>
      </c>
      <c r="D2102" s="89">
        <v>1.1616482226492678E-2</v>
      </c>
      <c r="E2102" s="89">
        <v>1.5682091259593835E-2</v>
      </c>
      <c r="F2102" s="89">
        <v>1.9203486358851173E-2</v>
      </c>
      <c r="G2102" s="90">
        <v>2.2074730627922593E-2</v>
      </c>
      <c r="H2102" s="90">
        <v>2.4208561982708258E-2</v>
      </c>
      <c r="I2102" s="90">
        <v>2.5752869968445318E-2</v>
      </c>
      <c r="J2102" s="90">
        <v>2.6716044859795951E-2</v>
      </c>
    </row>
    <row r="2103" spans="3:10" x14ac:dyDescent="0.25">
      <c r="C2103" s="82">
        <v>7.226028116824235E-3</v>
      </c>
      <c r="D2103" s="89">
        <v>1.024966704920066E-2</v>
      </c>
      <c r="E2103" s="89">
        <v>1.2801192155980138E-2</v>
      </c>
      <c r="F2103" s="89">
        <v>1.477818691017849E-2</v>
      </c>
      <c r="G2103" s="90">
        <v>1.6285789250037385E-2</v>
      </c>
      <c r="H2103" s="90">
        <v>1.7396263976767974E-2</v>
      </c>
      <c r="I2103" s="90">
        <v>1.831105207791988E-2</v>
      </c>
      <c r="J2103" s="90">
        <v>1.909636566708376E-2</v>
      </c>
    </row>
    <row r="2104" spans="3:10" x14ac:dyDescent="0.25">
      <c r="C2104" s="82">
        <v>6.1880541434752526E-3</v>
      </c>
      <c r="D2104" s="89">
        <v>9.5566066787930951E-3</v>
      </c>
      <c r="E2104" s="89">
        <v>1.2678068977051711E-2</v>
      </c>
      <c r="F2104" s="89">
        <v>1.5248030477127621E-2</v>
      </c>
      <c r="G2104" s="90">
        <v>1.7225938285404717E-2</v>
      </c>
      <c r="H2104" s="90">
        <v>1.8596916774189922E-2</v>
      </c>
      <c r="I2104" s="90">
        <v>1.9526703718971319E-2</v>
      </c>
      <c r="J2104" s="90">
        <v>2.0064605328892961E-2</v>
      </c>
    </row>
    <row r="2105" spans="3:10" x14ac:dyDescent="0.25">
      <c r="C2105" s="82">
        <v>1.5505865214982829E-2</v>
      </c>
      <c r="D2105" s="89">
        <v>1.7284399559946102E-2</v>
      </c>
      <c r="E2105" s="89">
        <v>1.83148409689994E-2</v>
      </c>
      <c r="F2105" s="89">
        <v>1.8938667850837622E-2</v>
      </c>
      <c r="G2105" s="90">
        <v>1.942339558453833E-2</v>
      </c>
      <c r="H2105" s="90">
        <v>1.9839140535990878E-2</v>
      </c>
      <c r="I2105" s="90">
        <v>2.0359669497089054E-2</v>
      </c>
      <c r="J2105" s="90">
        <v>2.0996499081319401E-2</v>
      </c>
    </row>
    <row r="2106" spans="3:10" x14ac:dyDescent="0.25">
      <c r="C2106" s="82">
        <v>1.6176180535641353E-3</v>
      </c>
      <c r="D2106" s="89">
        <v>3.3102565181389568E-3</v>
      </c>
      <c r="E2106" s="89">
        <v>5.4157209975060436E-3</v>
      </c>
      <c r="F2106" s="89">
        <v>7.6306002931029919E-3</v>
      </c>
      <c r="G2106" s="90">
        <v>9.7454664737686592E-3</v>
      </c>
      <c r="H2106" s="90">
        <v>1.1616239194671019E-2</v>
      </c>
      <c r="I2106" s="90">
        <v>1.3268991768224185E-2</v>
      </c>
      <c r="J2106" s="90">
        <v>1.4707699703090356E-2</v>
      </c>
    </row>
    <row r="2107" spans="3:10" x14ac:dyDescent="0.25">
      <c r="C2107" s="82">
        <v>1.0871138649177022E-2</v>
      </c>
      <c r="D2107" s="89">
        <v>1.6498223563824063E-2</v>
      </c>
      <c r="E2107" s="89">
        <v>2.123321331302595E-2</v>
      </c>
      <c r="F2107" s="89">
        <v>2.4681986722208372E-2</v>
      </c>
      <c r="G2107" s="90">
        <v>2.6973015970063508E-2</v>
      </c>
      <c r="H2107" s="90">
        <v>2.8230333726460142E-2</v>
      </c>
      <c r="I2107" s="90">
        <v>2.8776181357672223E-2</v>
      </c>
      <c r="J2107" s="90">
        <v>2.8688954307380481E-2</v>
      </c>
    </row>
    <row r="2108" spans="3:10" x14ac:dyDescent="0.25">
      <c r="C2108" s="82">
        <v>1.8589510048547774E-2</v>
      </c>
      <c r="D2108" s="89">
        <v>2.3446304649902119E-2</v>
      </c>
      <c r="E2108" s="89">
        <v>2.7190416936053348E-2</v>
      </c>
      <c r="F2108" s="89">
        <v>3.0041649965437154E-2</v>
      </c>
      <c r="G2108" s="90">
        <v>3.234300673062792E-2</v>
      </c>
      <c r="H2108" s="90">
        <v>3.42087853475843E-2</v>
      </c>
      <c r="I2108" s="90">
        <v>3.5943762944245942E-2</v>
      </c>
      <c r="J2108" s="90">
        <v>3.7562595402158262E-2</v>
      </c>
    </row>
    <row r="2109" spans="3:10" x14ac:dyDescent="0.25">
      <c r="C2109" s="82">
        <v>2.2193520678480586E-2</v>
      </c>
      <c r="D2109" s="89">
        <v>2.93035581644999E-2</v>
      </c>
      <c r="E2109" s="89">
        <v>3.4077822495273934E-2</v>
      </c>
      <c r="F2109" s="89">
        <v>3.6700892529732965E-2</v>
      </c>
      <c r="G2109" s="90">
        <v>3.7751979824739941E-2</v>
      </c>
      <c r="H2109" s="90">
        <v>3.7549659804902831E-2</v>
      </c>
      <c r="I2109" s="90">
        <v>3.6581850152744698E-2</v>
      </c>
      <c r="J2109" s="90">
        <v>3.4979878189846894E-2</v>
      </c>
    </row>
    <row r="2110" spans="3:10" x14ac:dyDescent="0.25">
      <c r="C2110" s="82">
        <v>3.2778925590936847E-3</v>
      </c>
      <c r="D2110" s="89">
        <v>5.422861619741687E-3</v>
      </c>
      <c r="E2110" s="89">
        <v>7.7020874639191555E-3</v>
      </c>
      <c r="F2110" s="89">
        <v>9.9152502136346139E-3</v>
      </c>
      <c r="G2110" s="90">
        <v>1.1990456177863124E-2</v>
      </c>
      <c r="H2110" s="90">
        <v>1.3860668994735939E-2</v>
      </c>
      <c r="I2110" s="90">
        <v>1.5588527534063342E-2</v>
      </c>
      <c r="J2110" s="90">
        <v>1.7156329884299888E-2</v>
      </c>
    </row>
    <row r="2111" spans="3:10" x14ac:dyDescent="0.25">
      <c r="C2111" s="82">
        <v>5.8943837531268434E-3</v>
      </c>
      <c r="D2111" s="89">
        <v>9.3543245738581231E-3</v>
      </c>
      <c r="E2111" s="89">
        <v>1.2786187113351348E-2</v>
      </c>
      <c r="F2111" s="89">
        <v>1.5852473172815709E-2</v>
      </c>
      <c r="G2111" s="90">
        <v>1.8450864268334782E-2</v>
      </c>
      <c r="H2111" s="90">
        <v>2.05021430515363E-2</v>
      </c>
      <c r="I2111" s="90">
        <v>2.2130983841878001E-2</v>
      </c>
      <c r="J2111" s="90">
        <v>2.3343841800236027E-2</v>
      </c>
    </row>
    <row r="2112" spans="3:10" x14ac:dyDescent="0.25">
      <c r="C2112" s="82">
        <v>9.9346042178222096E-3</v>
      </c>
      <c r="D2112" s="89">
        <v>1.2082009696384031E-2</v>
      </c>
      <c r="E2112" s="89">
        <v>1.3938332108898279E-2</v>
      </c>
      <c r="F2112" s="89">
        <v>1.5545652430723766E-2</v>
      </c>
      <c r="G2112" s="90">
        <v>1.6976716362483751E-2</v>
      </c>
      <c r="H2112" s="90">
        <v>1.8213572999929154E-2</v>
      </c>
      <c r="I2112" s="90">
        <v>1.9384085302113749E-2</v>
      </c>
      <c r="J2112" s="90">
        <v>2.0504586383917507E-2</v>
      </c>
    </row>
    <row r="2113" spans="3:10" x14ac:dyDescent="0.25">
      <c r="C2113" s="82">
        <v>1.2801372485456876E-2</v>
      </c>
      <c r="D2113" s="89">
        <v>1.6683408404021109E-2</v>
      </c>
      <c r="E2113" s="89">
        <v>1.9806361427297581E-2</v>
      </c>
      <c r="F2113" s="89">
        <v>2.2265838990365557E-2</v>
      </c>
      <c r="G2113" s="90">
        <v>2.4271457201330032E-2</v>
      </c>
      <c r="H2113" s="90">
        <v>2.5865667844523363E-2</v>
      </c>
      <c r="I2113" s="90">
        <v>2.7233762307953269E-2</v>
      </c>
      <c r="J2113" s="90">
        <v>2.8346079595941494E-2</v>
      </c>
    </row>
    <row r="2114" spans="3:10" x14ac:dyDescent="0.25">
      <c r="C2114" s="82">
        <v>7.180125688994279E-3</v>
      </c>
      <c r="D2114" s="89">
        <v>1.0660391417396548E-2</v>
      </c>
      <c r="E2114" s="89">
        <v>1.3642572561458956E-2</v>
      </c>
      <c r="F2114" s="89">
        <v>1.584908159137256E-2</v>
      </c>
      <c r="G2114" s="90">
        <v>1.7297436536002769E-2</v>
      </c>
      <c r="H2114" s="90">
        <v>1.8030746235494784E-2</v>
      </c>
      <c r="I2114" s="90">
        <v>1.8262780716488011E-2</v>
      </c>
      <c r="J2114" s="90">
        <v>1.8081798839509864E-2</v>
      </c>
    </row>
    <row r="2115" spans="3:10" x14ac:dyDescent="0.25">
      <c r="C2115" s="82">
        <v>2.0618534157780848E-2</v>
      </c>
      <c r="D2115" s="89">
        <v>2.8944132028100089E-2</v>
      </c>
      <c r="E2115" s="89">
        <v>3.5136760413326751E-2</v>
      </c>
      <c r="F2115" s="89">
        <v>3.9045269035251948E-2</v>
      </c>
      <c r="G2115" s="90">
        <v>4.1193709133377075E-2</v>
      </c>
      <c r="H2115" s="90">
        <v>4.1955629308740895E-2</v>
      </c>
      <c r="I2115" s="90">
        <v>4.1918547996379479E-2</v>
      </c>
      <c r="J2115" s="90">
        <v>4.1255254363386319E-2</v>
      </c>
    </row>
    <row r="2116" spans="3:10" x14ac:dyDescent="0.25">
      <c r="C2116" s="82">
        <v>1.1187313477395797E-2</v>
      </c>
      <c r="D2116" s="89">
        <v>1.5442246909861871E-2</v>
      </c>
      <c r="E2116" s="89">
        <v>1.9122069533109694E-2</v>
      </c>
      <c r="F2116" s="89">
        <v>2.2064925967428189E-2</v>
      </c>
      <c r="G2116" s="90">
        <v>2.4344189406036235E-2</v>
      </c>
      <c r="H2116" s="90">
        <v>2.5983035779406499E-2</v>
      </c>
      <c r="I2116" s="90">
        <v>2.7221968460166866E-2</v>
      </c>
      <c r="J2116" s="90">
        <v>2.8120503051559376E-2</v>
      </c>
    </row>
    <row r="2117" spans="3:10" x14ac:dyDescent="0.25">
      <c r="C2117" s="82">
        <v>4.4268361762251612E-3</v>
      </c>
      <c r="D2117" s="89">
        <v>7.5740523346661658E-3</v>
      </c>
      <c r="E2117" s="89">
        <v>1.0904888792474728E-2</v>
      </c>
      <c r="F2117" s="89">
        <v>1.4018025075699242E-2</v>
      </c>
      <c r="G2117" s="90">
        <v>1.6737949949972276E-2</v>
      </c>
      <c r="H2117" s="90">
        <v>1.8943724801473827E-2</v>
      </c>
      <c r="I2117" s="90">
        <v>2.0725452296539937E-2</v>
      </c>
      <c r="J2117" s="90">
        <v>2.2079737162729093E-2</v>
      </c>
    </row>
    <row r="2118" spans="3:10" x14ac:dyDescent="0.25">
      <c r="C2118" s="82">
        <v>1.7684481684765472E-2</v>
      </c>
      <c r="D2118" s="89">
        <v>2.1775204503144789E-2</v>
      </c>
      <c r="E2118" s="89">
        <v>2.4631602013578342E-2</v>
      </c>
      <c r="F2118" s="89">
        <v>2.6570795754291263E-2</v>
      </c>
      <c r="G2118" s="90">
        <v>2.797422389153054E-2</v>
      </c>
      <c r="H2118" s="90">
        <v>2.897591672349915E-2</v>
      </c>
      <c r="I2118" s="90">
        <v>2.9843709455452665E-2</v>
      </c>
      <c r="J2118" s="90">
        <v>3.0585425177388749E-2</v>
      </c>
    </row>
    <row r="2119" spans="3:10" x14ac:dyDescent="0.25">
      <c r="C2119" s="82">
        <v>2.8188628752775545E-3</v>
      </c>
      <c r="D2119" s="89">
        <v>4.574421877314533E-3</v>
      </c>
      <c r="E2119" s="89">
        <v>6.3161954278792044E-3</v>
      </c>
      <c r="F2119" s="89">
        <v>7.8715459064610718E-3</v>
      </c>
      <c r="G2119" s="90">
        <v>9.2122095253250689E-3</v>
      </c>
      <c r="H2119" s="90">
        <v>1.033523142291968E-2</v>
      </c>
      <c r="I2119" s="90">
        <v>1.1343263148660182E-2</v>
      </c>
      <c r="J2119" s="90">
        <v>1.2279285616627705E-2</v>
      </c>
    </row>
    <row r="2120" spans="3:10" x14ac:dyDescent="0.25">
      <c r="C2120" s="82">
        <v>2.3724166924448054E-2</v>
      </c>
      <c r="D2120" s="89">
        <v>2.825544101423675E-2</v>
      </c>
      <c r="E2120" s="89">
        <v>3.135597523762728E-2</v>
      </c>
      <c r="F2120" s="89">
        <v>3.351562770487445E-2</v>
      </c>
      <c r="G2120" s="90">
        <v>3.5160109040281502E-2</v>
      </c>
      <c r="H2120" s="90">
        <v>3.634884265947378E-2</v>
      </c>
      <c r="I2120" s="90">
        <v>3.7305780933059286E-2</v>
      </c>
      <c r="J2120" s="90">
        <v>3.794852412667634E-2</v>
      </c>
    </row>
    <row r="2121" spans="3:10" x14ac:dyDescent="0.25">
      <c r="C2121" s="82">
        <v>4.6970156725236085E-2</v>
      </c>
      <c r="D2121" s="89">
        <v>4.7108671909061491E-2</v>
      </c>
      <c r="E2121" s="89">
        <v>4.6361330997868488E-2</v>
      </c>
      <c r="F2121" s="89">
        <v>4.5493179762619476E-2</v>
      </c>
      <c r="G2121" s="90">
        <v>4.4857699489912528E-2</v>
      </c>
      <c r="H2121" s="90">
        <v>4.4326942033618741E-2</v>
      </c>
      <c r="I2121" s="90">
        <v>4.4049718948205224E-2</v>
      </c>
      <c r="J2121" s="90">
        <v>4.3849064421280601E-2</v>
      </c>
    </row>
    <row r="2122" spans="3:10" x14ac:dyDescent="0.25">
      <c r="C2122" s="82">
        <v>1.5652981001872104E-3</v>
      </c>
      <c r="D2122" s="89">
        <v>2.7581213079918955E-3</v>
      </c>
      <c r="E2122" s="89">
        <v>4.1224185066855868E-3</v>
      </c>
      <c r="F2122" s="89">
        <v>5.495874201652368E-3</v>
      </c>
      <c r="G2122" s="90">
        <v>6.7709815191389763E-3</v>
      </c>
      <c r="H2122" s="90">
        <v>7.8614710466017208E-3</v>
      </c>
      <c r="I2122" s="90">
        <v>8.7855770015693516E-3</v>
      </c>
      <c r="J2122" s="90">
        <v>9.5449016004845021E-3</v>
      </c>
    </row>
    <row r="2123" spans="3:10" x14ac:dyDescent="0.25">
      <c r="C2123" s="82">
        <v>4.017468882907718E-3</v>
      </c>
      <c r="D2123" s="89">
        <v>5.5787578372747844E-3</v>
      </c>
      <c r="E2123" s="89">
        <v>6.9252084200896258E-3</v>
      </c>
      <c r="F2123" s="89">
        <v>8.000670499881294E-3</v>
      </c>
      <c r="G2123" s="90">
        <v>8.8279321236584586E-3</v>
      </c>
      <c r="H2123" s="90">
        <v>9.4057176370039904E-3</v>
      </c>
      <c r="I2123" s="90">
        <v>9.8122014352258966E-3</v>
      </c>
      <c r="J2123" s="90">
        <v>1.0066797052934708E-2</v>
      </c>
    </row>
    <row r="2124" spans="3:10" x14ac:dyDescent="0.25">
      <c r="C2124" s="82">
        <v>4.2759385925242891E-3</v>
      </c>
      <c r="D2124" s="89">
        <v>7.0200439958634049E-3</v>
      </c>
      <c r="E2124" s="89">
        <v>9.7282306079768417E-3</v>
      </c>
      <c r="F2124" s="89">
        <v>1.2088977276909413E-2</v>
      </c>
      <c r="G2124" s="90">
        <v>1.4008727458264165E-2</v>
      </c>
      <c r="H2124" s="90">
        <v>1.5428465740109828E-2</v>
      </c>
      <c r="I2124" s="90">
        <v>1.6448148969006707E-2</v>
      </c>
      <c r="J2124" s="90">
        <v>1.708262418821558E-2</v>
      </c>
    </row>
    <row r="2125" spans="3:10" x14ac:dyDescent="0.25">
      <c r="C2125" s="82">
        <v>8.6207481492508037E-3</v>
      </c>
      <c r="D2125" s="89">
        <v>1.2680136425575949E-2</v>
      </c>
      <c r="E2125" s="89">
        <v>1.6256882250722502E-2</v>
      </c>
      <c r="F2125" s="89">
        <v>1.9160558764091482E-2</v>
      </c>
      <c r="G2125" s="90">
        <v>2.1493569206191859E-2</v>
      </c>
      <c r="H2125" s="90">
        <v>2.3322412355267306E-2</v>
      </c>
      <c r="I2125" s="90">
        <v>2.4879941384027864E-2</v>
      </c>
      <c r="J2125" s="90">
        <v>2.6209027362750499E-2</v>
      </c>
    </row>
    <row r="2126" spans="3:10" x14ac:dyDescent="0.25">
      <c r="C2126" s="82">
        <v>7.8074557492317761E-3</v>
      </c>
      <c r="D2126" s="89">
        <v>1.2028308086617643E-2</v>
      </c>
      <c r="E2126" s="89">
        <v>1.6220386501713514E-2</v>
      </c>
      <c r="F2126" s="89">
        <v>2.0030952853156467E-2</v>
      </c>
      <c r="G2126" s="90">
        <v>2.3366651353115175E-2</v>
      </c>
      <c r="H2126" s="90">
        <v>2.6150077120105638E-2</v>
      </c>
      <c r="I2126" s="90">
        <v>2.8562383463004066E-2</v>
      </c>
      <c r="J2126" s="90">
        <v>3.0632895462712684E-2</v>
      </c>
    </row>
    <row r="2127" spans="3:10" x14ac:dyDescent="0.25">
      <c r="C2127" s="82">
        <v>1.4632275994573183E-2</v>
      </c>
      <c r="D2127" s="89">
        <v>1.8739892441517334E-2</v>
      </c>
      <c r="E2127" s="89">
        <v>2.1782132529436705E-2</v>
      </c>
      <c r="F2127" s="89">
        <v>2.3807860132574372E-2</v>
      </c>
      <c r="G2127" s="90">
        <v>2.5034845948755085E-2</v>
      </c>
      <c r="H2127" s="90">
        <v>2.5552626458196497E-2</v>
      </c>
      <c r="I2127" s="90">
        <v>2.5628603376731084E-2</v>
      </c>
      <c r="J2127" s="90">
        <v>2.5332242681607112E-2</v>
      </c>
    </row>
    <row r="2128" spans="3:10" x14ac:dyDescent="0.25">
      <c r="C2128" s="82">
        <v>1.893739888750879E-2</v>
      </c>
      <c r="D2128" s="89">
        <v>2.1481029183784216E-2</v>
      </c>
      <c r="E2128" s="89">
        <v>2.284779385443594E-2</v>
      </c>
      <c r="F2128" s="89">
        <v>2.3514857228663377E-2</v>
      </c>
      <c r="G2128" s="90">
        <v>2.3845186481038987E-2</v>
      </c>
      <c r="H2128" s="90">
        <v>2.3915065399850447E-2</v>
      </c>
      <c r="I2128" s="90">
        <v>2.3896733923506511E-2</v>
      </c>
      <c r="J2128" s="90">
        <v>2.3751921307647153E-2</v>
      </c>
    </row>
    <row r="2129" spans="3:10" x14ac:dyDescent="0.25">
      <c r="C2129" s="82">
        <v>2.0355164782812268E-2</v>
      </c>
      <c r="D2129" s="89">
        <v>2.4194574395894765E-2</v>
      </c>
      <c r="E2129" s="89">
        <v>2.6613123869364229E-2</v>
      </c>
      <c r="F2129" s="89">
        <v>2.8039877497619659E-2</v>
      </c>
      <c r="G2129" s="90">
        <v>2.8873996152055405E-2</v>
      </c>
      <c r="H2129" s="90">
        <v>2.9211778407260799E-2</v>
      </c>
      <c r="I2129" s="90">
        <v>2.9277821213110337E-2</v>
      </c>
      <c r="J2129" s="90">
        <v>2.9043562046524547E-2</v>
      </c>
    </row>
    <row r="2130" spans="3:10" x14ac:dyDescent="0.25">
      <c r="C2130" s="82">
        <v>1.343377874886954E-2</v>
      </c>
      <c r="D2130" s="89">
        <v>1.6784213290450399E-2</v>
      </c>
      <c r="E2130" s="89">
        <v>1.9328186725085936E-2</v>
      </c>
      <c r="F2130" s="89">
        <v>2.1153200700465936E-2</v>
      </c>
      <c r="G2130" s="90">
        <v>2.2423913002284239E-2</v>
      </c>
      <c r="H2130" s="90">
        <v>2.3161617472279673E-2</v>
      </c>
      <c r="I2130" s="90">
        <v>2.3546132641347917E-2</v>
      </c>
      <c r="J2130" s="90">
        <v>2.359062520560222E-2</v>
      </c>
    </row>
    <row r="2131" spans="3:10" x14ac:dyDescent="0.25">
      <c r="C2131" s="82">
        <v>6.4884442384147796E-3</v>
      </c>
      <c r="D2131" s="89">
        <v>8.6862042092620845E-3</v>
      </c>
      <c r="E2131" s="89">
        <v>1.0540391531811027E-2</v>
      </c>
      <c r="F2131" s="89">
        <v>1.2001449969529687E-2</v>
      </c>
      <c r="G2131" s="90">
        <v>1.3116450262629493E-2</v>
      </c>
      <c r="H2131" s="90">
        <v>1.3890571223621242E-2</v>
      </c>
      <c r="I2131" s="90">
        <v>1.4447871512720704E-2</v>
      </c>
      <c r="J2131" s="90">
        <v>1.4827241010296822E-2</v>
      </c>
    </row>
    <row r="2132" spans="3:10" x14ac:dyDescent="0.25">
      <c r="C2132" s="82">
        <v>2.14607105775769E-2</v>
      </c>
      <c r="D2132" s="89">
        <v>2.2838048584696145E-2</v>
      </c>
      <c r="E2132" s="89">
        <v>2.3216114481636158E-2</v>
      </c>
      <c r="F2132" s="89">
        <v>2.3165721462246994E-2</v>
      </c>
      <c r="G2132" s="90">
        <v>2.3014939258938053E-2</v>
      </c>
      <c r="H2132" s="90">
        <v>2.2783158856027476E-2</v>
      </c>
      <c r="I2132" s="90">
        <v>2.2592767330506389E-2</v>
      </c>
      <c r="J2132" s="90">
        <v>2.2385374288909785E-2</v>
      </c>
    </row>
    <row r="2133" spans="3:10" x14ac:dyDescent="0.25">
      <c r="C2133" s="82">
        <v>5.0129890159183966E-3</v>
      </c>
      <c r="D2133" s="89">
        <v>7.2218405773478338E-3</v>
      </c>
      <c r="E2133" s="89">
        <v>9.2277390278278672E-3</v>
      </c>
      <c r="F2133" s="89">
        <v>1.0904285868834187E-2</v>
      </c>
      <c r="G2133" s="90">
        <v>1.2254247789215121E-2</v>
      </c>
      <c r="H2133" s="90">
        <v>1.3268299708537995E-2</v>
      </c>
      <c r="I2133" s="90">
        <v>1.4058943059297569E-2</v>
      </c>
      <c r="J2133" s="90">
        <v>1.465835357476121E-2</v>
      </c>
    </row>
    <row r="2134" spans="3:10" x14ac:dyDescent="0.25">
      <c r="C2134" s="82">
        <v>3.4282171691342456E-3</v>
      </c>
      <c r="D2134" s="89">
        <v>6.5762221512140661E-3</v>
      </c>
      <c r="E2134" s="89">
        <v>9.9284415396218104E-3</v>
      </c>
      <c r="F2134" s="89">
        <v>1.2829622343364173E-2</v>
      </c>
      <c r="G2134" s="90">
        <v>1.5003387875619476E-2</v>
      </c>
      <c r="H2134" s="90">
        <v>1.6368780889487639E-2</v>
      </c>
      <c r="I2134" s="90">
        <v>1.7098308511784881E-2</v>
      </c>
      <c r="J2134" s="90">
        <v>1.7297981239875134E-2</v>
      </c>
    </row>
    <row r="2135" spans="3:10" x14ac:dyDescent="0.25">
      <c r="C2135" s="82">
        <v>3.8611154341365611E-2</v>
      </c>
      <c r="D2135" s="89">
        <v>3.6594243989191595E-2</v>
      </c>
      <c r="E2135" s="89">
        <v>3.5112907846672724E-2</v>
      </c>
      <c r="F2135" s="89">
        <v>3.4304089895937709E-2</v>
      </c>
      <c r="G2135" s="90">
        <v>3.4147047142599161E-2</v>
      </c>
      <c r="H2135" s="90">
        <v>3.4380828827817553E-2</v>
      </c>
      <c r="I2135" s="90">
        <v>3.502897336179752E-2</v>
      </c>
      <c r="J2135" s="90">
        <v>3.5897595297793829E-2</v>
      </c>
    </row>
    <row r="2136" spans="3:10" x14ac:dyDescent="0.25">
      <c r="C2136" s="82">
        <v>1.7519907177260417E-3</v>
      </c>
      <c r="D2136" s="89">
        <v>3.2127431335229146E-3</v>
      </c>
      <c r="E2136" s="89">
        <v>4.9013304321251731E-3</v>
      </c>
      <c r="F2136" s="89">
        <v>6.6127731594160834E-3</v>
      </c>
      <c r="G2136" s="90">
        <v>8.2336170734613589E-3</v>
      </c>
      <c r="H2136" s="90">
        <v>9.6900214633060065E-3</v>
      </c>
      <c r="I2136" s="90">
        <v>1.1034118602711078E-2</v>
      </c>
      <c r="J2136" s="90">
        <v>1.2287867523368287E-2</v>
      </c>
    </row>
    <row r="2137" spans="3:10" x14ac:dyDescent="0.25">
      <c r="C2137" s="82">
        <v>7.5646705134046442E-3</v>
      </c>
      <c r="D2137" s="89">
        <v>9.88791865590306E-3</v>
      </c>
      <c r="E2137" s="89">
        <v>1.1813432166801885E-2</v>
      </c>
      <c r="F2137" s="89">
        <v>1.3346200410793076E-2</v>
      </c>
      <c r="G2137" s="90">
        <v>1.4574280124096877E-2</v>
      </c>
      <c r="H2137" s="90">
        <v>1.5514338931739811E-2</v>
      </c>
      <c r="I2137" s="90">
        <v>1.6294088306029027E-2</v>
      </c>
      <c r="J2137" s="90">
        <v>1.6928948975586632E-2</v>
      </c>
    </row>
    <row r="2138" spans="3:10" x14ac:dyDescent="0.25">
      <c r="C2138" s="82">
        <v>1.9476299378271361E-2</v>
      </c>
      <c r="D2138" s="89">
        <v>2.4865385848641692E-2</v>
      </c>
      <c r="E2138" s="89">
        <v>2.8684725470097826E-2</v>
      </c>
      <c r="F2138" s="89">
        <v>3.1242126930067809E-2</v>
      </c>
      <c r="G2138" s="90">
        <v>3.3029406776933695E-2</v>
      </c>
      <c r="H2138" s="90">
        <v>3.4266837032098436E-2</v>
      </c>
      <c r="I2138" s="90">
        <v>3.5315276729277319E-2</v>
      </c>
      <c r="J2138" s="90">
        <v>3.6201976141951329E-2</v>
      </c>
    </row>
    <row r="2139" spans="3:10" x14ac:dyDescent="0.25">
      <c r="C2139" s="82">
        <v>3.4685937543781388E-3</v>
      </c>
      <c r="D2139" s="89">
        <v>5.3486445749791542E-3</v>
      </c>
      <c r="E2139" s="89">
        <v>7.1363985318325732E-3</v>
      </c>
      <c r="F2139" s="89">
        <v>8.6579186373863439E-3</v>
      </c>
      <c r="G2139" s="90">
        <v>9.867150336943303E-3</v>
      </c>
      <c r="H2139" s="90">
        <v>1.0730334431289578E-2</v>
      </c>
      <c r="I2139" s="90">
        <v>1.1327333587302689E-2</v>
      </c>
      <c r="J2139" s="90">
        <v>1.1684749239368844E-2</v>
      </c>
    </row>
    <row r="2140" spans="3:10" x14ac:dyDescent="0.25">
      <c r="C2140" s="82">
        <v>6.9079288724920246E-3</v>
      </c>
      <c r="D2140" s="89">
        <v>9.8507270643117921E-3</v>
      </c>
      <c r="E2140" s="89">
        <v>1.2471599051508797E-2</v>
      </c>
      <c r="F2140" s="89">
        <v>1.4630977755814662E-2</v>
      </c>
      <c r="G2140" s="90">
        <v>1.6375711797079664E-2</v>
      </c>
      <c r="H2140" s="90">
        <v>1.7734007905407734E-2</v>
      </c>
      <c r="I2140" s="90">
        <v>1.8883675862367843E-2</v>
      </c>
      <c r="J2140" s="90">
        <v>1.9877080927744813E-2</v>
      </c>
    </row>
    <row r="2141" spans="3:10" x14ac:dyDescent="0.25">
      <c r="C2141" s="82">
        <v>9.8384413275494115E-4</v>
      </c>
      <c r="D2141" s="89">
        <v>2.1750263364969272E-3</v>
      </c>
      <c r="E2141" s="89">
        <v>3.8044147804546565E-3</v>
      </c>
      <c r="F2141" s="89">
        <v>5.6644980259355649E-3</v>
      </c>
      <c r="G2141" s="90">
        <v>7.5529752251464258E-3</v>
      </c>
      <c r="H2141" s="90">
        <v>9.2882299685463354E-3</v>
      </c>
      <c r="I2141" s="90">
        <v>1.082407817129984E-2</v>
      </c>
      <c r="J2141" s="90">
        <v>1.2114781446184799E-2</v>
      </c>
    </row>
    <row r="2142" spans="3:10" x14ac:dyDescent="0.25">
      <c r="C2142" s="82">
        <v>1.5903182104151269E-2</v>
      </c>
      <c r="D2142" s="89">
        <v>1.9102820843705574E-2</v>
      </c>
      <c r="E2142" s="89">
        <v>2.1628202150519235E-2</v>
      </c>
      <c r="F2142" s="89">
        <v>2.3569427066775901E-2</v>
      </c>
      <c r="G2142" s="90">
        <v>2.5052406226939633E-2</v>
      </c>
      <c r="H2142" s="90">
        <v>2.6053878097610103E-2</v>
      </c>
      <c r="I2142" s="90">
        <v>2.6754817332251379E-2</v>
      </c>
      <c r="J2142" s="90">
        <v>2.7170787554403344E-2</v>
      </c>
    </row>
    <row r="2143" spans="3:10" x14ac:dyDescent="0.25">
      <c r="C2143" s="82">
        <v>2.7700173657191213E-3</v>
      </c>
      <c r="D2143" s="89">
        <v>4.9239564437461207E-3</v>
      </c>
      <c r="E2143" s="89">
        <v>7.1443745255335587E-3</v>
      </c>
      <c r="F2143" s="89">
        <v>9.1032796978076872E-3</v>
      </c>
      <c r="G2143" s="90">
        <v>1.0683297766686927E-2</v>
      </c>
      <c r="H2143" s="90">
        <v>1.1834355465617763E-2</v>
      </c>
      <c r="I2143" s="90">
        <v>1.2646525923099198E-2</v>
      </c>
      <c r="J2143" s="90">
        <v>1.3148395262775146E-2</v>
      </c>
    </row>
    <row r="2144" spans="3:10" x14ac:dyDescent="0.25">
      <c r="C2144" s="82">
        <v>1.3923598953236554E-2</v>
      </c>
      <c r="D2144" s="89">
        <v>1.8573432177623118E-2</v>
      </c>
      <c r="E2144" s="89">
        <v>2.2106162037197057E-2</v>
      </c>
      <c r="F2144" s="89">
        <v>2.4601377791462507E-2</v>
      </c>
      <c r="G2144" s="90">
        <v>2.6362932443691631E-2</v>
      </c>
      <c r="H2144" s="90">
        <v>2.7531159414774947E-2</v>
      </c>
      <c r="I2144" s="90">
        <v>2.839023544660341E-2</v>
      </c>
      <c r="J2144" s="90">
        <v>2.8979956029915967E-2</v>
      </c>
    </row>
    <row r="2145" spans="3:10" x14ac:dyDescent="0.25">
      <c r="C2145" s="82">
        <v>6.4490989414067298E-3</v>
      </c>
      <c r="D2145" s="89">
        <v>9.7222348522925488E-3</v>
      </c>
      <c r="E2145" s="89">
        <v>1.2877756353010441E-2</v>
      </c>
      <c r="F2145" s="89">
        <v>1.5671276737083933E-2</v>
      </c>
      <c r="G2145" s="90">
        <v>1.8040246090512198E-2</v>
      </c>
      <c r="H2145" s="90">
        <v>1.9905049964889902E-2</v>
      </c>
      <c r="I2145" s="90">
        <v>2.1366786893766469E-2</v>
      </c>
      <c r="J2145" s="90">
        <v>2.2408669849221949E-2</v>
      </c>
    </row>
    <row r="2146" spans="3:10" x14ac:dyDescent="0.25">
      <c r="C2146" s="82">
        <v>1.0734093154452284E-2</v>
      </c>
      <c r="D2146" s="89">
        <v>1.7594719053047516E-2</v>
      </c>
      <c r="E2146" s="89">
        <v>2.3856865470762947E-2</v>
      </c>
      <c r="F2146" s="89">
        <v>2.8701326089676526E-2</v>
      </c>
      <c r="G2146" s="90">
        <v>3.2064408126629466E-2</v>
      </c>
      <c r="H2146" s="90">
        <v>3.4031024067760936E-2</v>
      </c>
      <c r="I2146" s="90">
        <v>3.5009001411736823E-2</v>
      </c>
      <c r="J2146" s="90">
        <v>3.5145812967744001E-2</v>
      </c>
    </row>
    <row r="2147" spans="3:10" x14ac:dyDescent="0.25">
      <c r="C2147" s="82">
        <v>1.1162869149599706E-2</v>
      </c>
      <c r="D2147" s="89">
        <v>1.4960257797410555E-2</v>
      </c>
      <c r="E2147" s="89">
        <v>1.8335136925188913E-2</v>
      </c>
      <c r="F2147" s="89">
        <v>2.1196656196007448E-2</v>
      </c>
      <c r="G2147" s="90">
        <v>2.3596703454926291E-2</v>
      </c>
      <c r="H2147" s="90">
        <v>2.5501631007845485E-2</v>
      </c>
      <c r="I2147" s="90">
        <v>2.7084414438042999E-2</v>
      </c>
      <c r="J2147" s="90">
        <v>2.8351436370262571E-2</v>
      </c>
    </row>
    <row r="2148" spans="3:10" x14ac:dyDescent="0.25">
      <c r="C2148" s="82">
        <v>2.1978924450318156E-3</v>
      </c>
      <c r="D2148" s="89">
        <v>3.9194810225695632E-3</v>
      </c>
      <c r="E2148" s="89">
        <v>5.7322713425785573E-3</v>
      </c>
      <c r="F2148" s="89">
        <v>7.3626614422275518E-3</v>
      </c>
      <c r="G2148" s="90">
        <v>8.6998655212359739E-3</v>
      </c>
      <c r="H2148" s="90">
        <v>9.6995220882437963E-3</v>
      </c>
      <c r="I2148" s="90">
        <v>1.0445046397990971E-2</v>
      </c>
      <c r="J2148" s="90">
        <v>1.0975786655840482E-2</v>
      </c>
    </row>
    <row r="2149" spans="3:10" x14ac:dyDescent="0.25">
      <c r="C2149" s="82">
        <v>5.9329758171467739E-3</v>
      </c>
      <c r="D2149" s="89">
        <v>9.1493946917529552E-3</v>
      </c>
      <c r="E2149" s="89">
        <v>1.2291193717343912E-2</v>
      </c>
      <c r="F2149" s="89">
        <v>1.5090139080530581E-2</v>
      </c>
      <c r="G2149" s="90">
        <v>1.7484384444099558E-2</v>
      </c>
      <c r="H2149" s="90">
        <v>1.9420667361515546E-2</v>
      </c>
      <c r="I2149" s="90">
        <v>2.1033303464581089E-2</v>
      </c>
      <c r="J2149" s="90">
        <v>2.2343396387156576E-2</v>
      </c>
    </row>
    <row r="2150" spans="3:10" x14ac:dyDescent="0.25">
      <c r="C2150" s="82">
        <v>3.1145355918579601E-2</v>
      </c>
      <c r="D2150" s="89">
        <v>3.8243254512860599E-2</v>
      </c>
      <c r="E2150" s="89">
        <v>4.2945496158663117E-2</v>
      </c>
      <c r="F2150" s="89">
        <v>4.586041923162703E-2</v>
      </c>
      <c r="G2150" s="90">
        <v>4.7677945019586422E-2</v>
      </c>
      <c r="H2150" s="90">
        <v>4.8627780743806054E-2</v>
      </c>
      <c r="I2150" s="90">
        <v>4.9139679577728301E-2</v>
      </c>
      <c r="J2150" s="90">
        <v>4.918943919005464E-2</v>
      </c>
    </row>
    <row r="2151" spans="3:10" x14ac:dyDescent="0.25">
      <c r="C2151" s="82">
        <v>3.5584674198065771E-3</v>
      </c>
      <c r="D2151" s="89">
        <v>6.0601170536022852E-3</v>
      </c>
      <c r="E2151" s="89">
        <v>8.6635893079204402E-3</v>
      </c>
      <c r="F2151" s="89">
        <v>1.1070169040088113E-2</v>
      </c>
      <c r="G2151" s="90">
        <v>1.317536239110605E-2</v>
      </c>
      <c r="H2151" s="90">
        <v>1.4913584014667825E-2</v>
      </c>
      <c r="I2151" s="90">
        <v>1.6374963828093413E-2</v>
      </c>
      <c r="J2151" s="90">
        <v>1.7567629556144711E-2</v>
      </c>
    </row>
    <row r="2152" spans="3:10" x14ac:dyDescent="0.25">
      <c r="C2152" s="82">
        <v>1.6944181814874101E-2</v>
      </c>
      <c r="D2152" s="89">
        <v>2.0668198944649718E-2</v>
      </c>
      <c r="E2152" s="89">
        <v>2.3048309459877205E-2</v>
      </c>
      <c r="F2152" s="89">
        <v>2.4406763871065072E-2</v>
      </c>
      <c r="G2152" s="90">
        <v>2.5135990334056148E-2</v>
      </c>
      <c r="H2152" s="90">
        <v>2.5401344001475687E-2</v>
      </c>
      <c r="I2152" s="90">
        <v>2.5482259137175146E-2</v>
      </c>
      <c r="J2152" s="90">
        <v>2.5424842316198324E-2</v>
      </c>
    </row>
    <row r="2153" spans="3:10" x14ac:dyDescent="0.25">
      <c r="C2153" s="82">
        <v>1.2960254061065388E-2</v>
      </c>
      <c r="D2153" s="89">
        <v>1.743610246375343E-2</v>
      </c>
      <c r="E2153" s="89">
        <v>2.1018897387607312E-2</v>
      </c>
      <c r="F2153" s="89">
        <v>2.3689174434610757E-2</v>
      </c>
      <c r="G2153" s="90">
        <v>2.5647396037200114E-2</v>
      </c>
      <c r="H2153" s="90">
        <v>2.6971514217804006E-2</v>
      </c>
      <c r="I2153" s="90">
        <v>2.7911812113195229E-2</v>
      </c>
      <c r="J2153" s="90">
        <v>2.8499463274997985E-2</v>
      </c>
    </row>
    <row r="2154" spans="3:10" x14ac:dyDescent="0.25">
      <c r="C2154" s="82">
        <v>1.5999833387255729E-2</v>
      </c>
      <c r="D2154" s="89">
        <v>1.9072223614430926E-2</v>
      </c>
      <c r="E2154" s="89">
        <v>2.1122124450747494E-2</v>
      </c>
      <c r="F2154" s="89">
        <v>2.2407553369535142E-2</v>
      </c>
      <c r="G2154" s="90">
        <v>2.3211401533376599E-2</v>
      </c>
      <c r="H2154" s="90">
        <v>2.3622923158073791E-2</v>
      </c>
      <c r="I2154" s="90">
        <v>2.3864875469400887E-2</v>
      </c>
      <c r="J2154" s="90">
        <v>2.3967379761088391E-2</v>
      </c>
    </row>
    <row r="2155" spans="3:10" x14ac:dyDescent="0.25">
      <c r="C2155" s="82">
        <v>1.2615509603015633E-3</v>
      </c>
      <c r="D2155" s="89">
        <v>2.4580917186371133E-3</v>
      </c>
      <c r="E2155" s="89">
        <v>3.9015893627290313E-3</v>
      </c>
      <c r="F2155" s="89">
        <v>5.3742951632842371E-3</v>
      </c>
      <c r="G2155" s="90">
        <v>6.7168163367681182E-3</v>
      </c>
      <c r="H2155" s="90">
        <v>7.8153954131125868E-3</v>
      </c>
      <c r="I2155" s="90">
        <v>8.6828187020394181E-3</v>
      </c>
      <c r="J2155" s="90">
        <v>9.3294026675388581E-3</v>
      </c>
    </row>
    <row r="2156" spans="3:10" x14ac:dyDescent="0.25">
      <c r="C2156" s="82">
        <v>1.4327486663586962E-2</v>
      </c>
      <c r="D2156" s="89">
        <v>1.9489466124600712E-2</v>
      </c>
      <c r="E2156" s="89">
        <v>2.3073128691867454E-2</v>
      </c>
      <c r="F2156" s="89">
        <v>2.5143640490527842E-2</v>
      </c>
      <c r="G2156" s="90">
        <v>2.610371070282207E-2</v>
      </c>
      <c r="H2156" s="90">
        <v>2.618825174989433E-2</v>
      </c>
      <c r="I2156" s="90">
        <v>2.5743329565048007E-2</v>
      </c>
      <c r="J2156" s="90">
        <v>2.4861700000388155E-2</v>
      </c>
    </row>
    <row r="2157" spans="3:10" x14ac:dyDescent="0.25">
      <c r="C2157" s="82">
        <v>1.0653612105178185E-2</v>
      </c>
      <c r="D2157" s="89">
        <v>1.4068100588052935E-2</v>
      </c>
      <c r="E2157" s="89">
        <v>1.7090049906033609E-2</v>
      </c>
      <c r="F2157" s="89">
        <v>1.9618977867632371E-2</v>
      </c>
      <c r="G2157" s="90">
        <v>2.165418163222534E-2</v>
      </c>
      <c r="H2157" s="90">
        <v>2.3108161904838834E-2</v>
      </c>
      <c r="I2157" s="90">
        <v>2.4092519466235245E-2</v>
      </c>
      <c r="J2157" s="90">
        <v>2.4588136692322193E-2</v>
      </c>
    </row>
    <row r="2158" spans="3:10" x14ac:dyDescent="0.25">
      <c r="C2158" s="82">
        <v>2.8063943056921042E-2</v>
      </c>
      <c r="D2158" s="89">
        <v>2.9882398059121167E-2</v>
      </c>
      <c r="E2158" s="89">
        <v>3.024290090961964E-2</v>
      </c>
      <c r="F2158" s="89">
        <v>2.9930090620158101E-2</v>
      </c>
      <c r="G2158" s="90">
        <v>2.9419943114547945E-2</v>
      </c>
      <c r="H2158" s="90">
        <v>2.8779826870047015E-2</v>
      </c>
      <c r="I2158" s="90">
        <v>2.8194478337711978E-2</v>
      </c>
      <c r="J2158" s="90">
        <v>2.7607105765000708E-2</v>
      </c>
    </row>
    <row r="2159" spans="3:10" x14ac:dyDescent="0.25">
      <c r="C2159" s="82">
        <v>1.0093758844190759E-2</v>
      </c>
      <c r="D2159" s="89">
        <v>1.4311146672927414E-2</v>
      </c>
      <c r="E2159" s="89">
        <v>1.8187930486883837E-2</v>
      </c>
      <c r="F2159" s="89">
        <v>2.1572238210122809E-2</v>
      </c>
      <c r="G2159" s="90">
        <v>2.451397072366825E-2</v>
      </c>
      <c r="H2159" s="90">
        <v>2.6986166170001363E-2</v>
      </c>
      <c r="I2159" s="90">
        <v>2.9165527185304397E-2</v>
      </c>
      <c r="J2159" s="90">
        <v>3.1036774844234848E-2</v>
      </c>
    </row>
    <row r="2160" spans="3:10" x14ac:dyDescent="0.25">
      <c r="C2160" s="82">
        <v>1.9824831967254101E-2</v>
      </c>
      <c r="D2160" s="89">
        <v>2.1347212509878939E-2</v>
      </c>
      <c r="E2160" s="89">
        <v>2.1872635502527958E-2</v>
      </c>
      <c r="F2160" s="89">
        <v>2.1810892600702573E-2</v>
      </c>
      <c r="G2160" s="90">
        <v>2.1450174070104799E-2</v>
      </c>
      <c r="H2160" s="90">
        <v>2.0844146097982758E-2</v>
      </c>
      <c r="I2160" s="90">
        <v>2.015815873667897E-2</v>
      </c>
      <c r="J2160" s="90">
        <v>1.9387050273256014E-2</v>
      </c>
    </row>
    <row r="2161" spans="3:10" x14ac:dyDescent="0.25">
      <c r="C2161" s="82">
        <v>3.6431935746199191E-2</v>
      </c>
      <c r="D2161" s="89">
        <v>4.0446115383994279E-2</v>
      </c>
      <c r="E2161" s="89">
        <v>4.2010503411283408E-2</v>
      </c>
      <c r="F2161" s="89">
        <v>4.2206136275900967E-2</v>
      </c>
      <c r="G2161" s="90">
        <v>4.1811246790811211E-2</v>
      </c>
      <c r="H2161" s="90">
        <v>4.1024677400940034E-2</v>
      </c>
      <c r="I2161" s="90">
        <v>4.0171331562888289E-2</v>
      </c>
      <c r="J2161" s="90">
        <v>3.918972627532142E-2</v>
      </c>
    </row>
    <row r="2162" spans="3:10" x14ac:dyDescent="0.25">
      <c r="C2162" s="82">
        <v>2.0540930625154906E-2</v>
      </c>
      <c r="D2162" s="89">
        <v>2.0051604102824902E-2</v>
      </c>
      <c r="E2162" s="89">
        <v>1.9473932773825215E-2</v>
      </c>
      <c r="F2162" s="89">
        <v>1.8924383420560655E-2</v>
      </c>
      <c r="G2162" s="90">
        <v>1.8428138198625373E-2</v>
      </c>
      <c r="H2162" s="90">
        <v>1.7874179040854539E-2</v>
      </c>
      <c r="I2162" s="90">
        <v>1.7308990034517743E-2</v>
      </c>
      <c r="J2162" s="90">
        <v>1.6678319533521172E-2</v>
      </c>
    </row>
    <row r="2163" spans="3:10" x14ac:dyDescent="0.25">
      <c r="C2163" s="82">
        <v>8.4013825493889898E-3</v>
      </c>
      <c r="D2163" s="89">
        <v>1.1280014658832951E-2</v>
      </c>
      <c r="E2163" s="89">
        <v>1.366873145087286E-2</v>
      </c>
      <c r="F2163" s="89">
        <v>1.5543879183945132E-2</v>
      </c>
      <c r="G2163" s="90">
        <v>1.7010503784006654E-2</v>
      </c>
      <c r="H2163" s="90">
        <v>1.8097107298440124E-2</v>
      </c>
      <c r="I2163" s="90">
        <v>1.8956367707571514E-2</v>
      </c>
      <c r="J2163" s="90">
        <v>1.9601989472093694E-2</v>
      </c>
    </row>
    <row r="2164" spans="3:10" x14ac:dyDescent="0.25">
      <c r="C2164" s="82">
        <v>3.8013088405512165E-3</v>
      </c>
      <c r="D2164" s="89">
        <v>6.6243275611513695E-3</v>
      </c>
      <c r="E2164" s="89">
        <v>9.7782157420564248E-3</v>
      </c>
      <c r="F2164" s="89">
        <v>1.2872686623969372E-2</v>
      </c>
      <c r="G2164" s="90">
        <v>1.5669031918449105E-2</v>
      </c>
      <c r="H2164" s="90">
        <v>1.7984460358928232E-2</v>
      </c>
      <c r="I2164" s="90">
        <v>1.9869266606304892E-2</v>
      </c>
      <c r="J2164" s="90">
        <v>2.1320416994581905E-2</v>
      </c>
    </row>
    <row r="2165" spans="3:10" x14ac:dyDescent="0.25">
      <c r="C2165" s="82">
        <v>9.2579899542873222E-3</v>
      </c>
      <c r="D2165" s="89">
        <v>1.2368514350814767E-2</v>
      </c>
      <c r="E2165" s="89">
        <v>1.4939598882346236E-2</v>
      </c>
      <c r="F2165" s="89">
        <v>1.6991613300470276E-2</v>
      </c>
      <c r="G2165" s="90">
        <v>1.8667470770865578E-2</v>
      </c>
      <c r="H2165" s="90">
        <v>2.0006119484904817E-2</v>
      </c>
      <c r="I2165" s="90">
        <v>2.1170415158066877E-2</v>
      </c>
      <c r="J2165" s="90">
        <v>2.2164749834968221E-2</v>
      </c>
    </row>
    <row r="2166" spans="3:10" x14ac:dyDescent="0.25">
      <c r="C2166" s="82">
        <v>2.7409790387827794E-2</v>
      </c>
      <c r="D2166" s="89">
        <v>2.9918198528213594E-2</v>
      </c>
      <c r="E2166" s="89">
        <v>3.0897756009060758E-2</v>
      </c>
      <c r="F2166" s="89">
        <v>3.1085837925146034E-2</v>
      </c>
      <c r="G2166" s="90">
        <v>3.0966043144142866E-2</v>
      </c>
      <c r="H2166" s="90">
        <v>3.0615675027287924E-2</v>
      </c>
      <c r="I2166" s="90">
        <v>3.0236567321279852E-2</v>
      </c>
      <c r="J2166" s="90">
        <v>2.9769417827579508E-2</v>
      </c>
    </row>
    <row r="2167" spans="3:10" x14ac:dyDescent="0.25">
      <c r="C2167" s="82">
        <v>1.4156544607883232E-2</v>
      </c>
      <c r="D2167" s="89">
        <v>1.7945328998055555E-2</v>
      </c>
      <c r="E2167" s="89">
        <v>2.0570661933683555E-2</v>
      </c>
      <c r="F2167" s="89">
        <v>2.224370399682718E-2</v>
      </c>
      <c r="G2167" s="90">
        <v>2.3298044968516979E-2</v>
      </c>
      <c r="H2167" s="90">
        <v>2.3878888145069659E-2</v>
      </c>
      <c r="I2167" s="90">
        <v>2.4241282203906457E-2</v>
      </c>
      <c r="J2167" s="90">
        <v>2.4421700332480759E-2</v>
      </c>
    </row>
    <row r="2168" spans="3:10" x14ac:dyDescent="0.25">
      <c r="C2168" s="82">
        <v>2.3668791410628668E-3</v>
      </c>
      <c r="D2168" s="89">
        <v>4.3742215062110403E-3</v>
      </c>
      <c r="E2168" s="89">
        <v>6.5877298621607652E-3</v>
      </c>
      <c r="F2168" s="89">
        <v>8.6812933722950104E-3</v>
      </c>
      <c r="G2168" s="90">
        <v>1.0501433716288146E-2</v>
      </c>
      <c r="H2168" s="90">
        <v>1.1966780030038406E-2</v>
      </c>
      <c r="I2168" s="90">
        <v>1.3149661384683372E-2</v>
      </c>
      <c r="J2168" s="90">
        <v>1.4069669775554777E-2</v>
      </c>
    </row>
    <row r="2169" spans="3:10" x14ac:dyDescent="0.25">
      <c r="C2169" s="82">
        <v>4.7838250339101527E-3</v>
      </c>
      <c r="D2169" s="89">
        <v>7.96466648191178E-3</v>
      </c>
      <c r="E2169" s="89">
        <v>1.1413233738212033E-2</v>
      </c>
      <c r="F2169" s="89">
        <v>1.4842749957276982E-2</v>
      </c>
      <c r="G2169" s="90">
        <v>1.8152644665544969E-2</v>
      </c>
      <c r="H2169" s="90">
        <v>2.1253139995672243E-2</v>
      </c>
      <c r="I2169" s="90">
        <v>2.4255376083079063E-2</v>
      </c>
      <c r="J2169" s="90">
        <v>2.7146194035706221E-2</v>
      </c>
    </row>
    <row r="2170" spans="3:10" x14ac:dyDescent="0.25">
      <c r="C2170" s="82">
        <v>1.5427638732141187E-2</v>
      </c>
      <c r="D2170" s="89">
        <v>1.7527318540796113E-2</v>
      </c>
      <c r="E2170" s="89">
        <v>1.9090304272390973E-2</v>
      </c>
      <c r="F2170" s="89">
        <v>2.0328354397250076E-2</v>
      </c>
      <c r="G2170" s="90">
        <v>2.139460644981267E-2</v>
      </c>
      <c r="H2170" s="90">
        <v>2.2256350634515223E-2</v>
      </c>
      <c r="I2170" s="90">
        <v>2.3020643167105302E-2</v>
      </c>
      <c r="J2170" s="90">
        <v>2.3634094060499759E-2</v>
      </c>
    </row>
    <row r="2171" spans="3:10" x14ac:dyDescent="0.25">
      <c r="C2171" s="82">
        <v>7.8619179450430988E-3</v>
      </c>
      <c r="D2171" s="89">
        <v>1.310908400976959E-2</v>
      </c>
      <c r="E2171" s="89">
        <v>1.7871747806273274E-2</v>
      </c>
      <c r="F2171" s="89">
        <v>2.1511969061623903E-2</v>
      </c>
      <c r="G2171" s="90">
        <v>2.4037966411009058E-2</v>
      </c>
      <c r="H2171" s="90">
        <v>2.5586062973123946E-2</v>
      </c>
      <c r="I2171" s="90">
        <v>2.6514777086848844E-2</v>
      </c>
      <c r="J2171" s="90">
        <v>2.6959571186079823E-2</v>
      </c>
    </row>
    <row r="2172" spans="3:10" x14ac:dyDescent="0.25">
      <c r="C2172" s="82">
        <v>5.1056628757146635E-3</v>
      </c>
      <c r="D2172" s="89">
        <v>7.5483655630783639E-3</v>
      </c>
      <c r="E2172" s="89">
        <v>9.6944092442117439E-3</v>
      </c>
      <c r="F2172" s="89">
        <v>1.1416749603214354E-2</v>
      </c>
      <c r="G2172" s="90">
        <v>1.275837126634089E-2</v>
      </c>
      <c r="H2172" s="90">
        <v>1.3739137600888454E-2</v>
      </c>
      <c r="I2172" s="90">
        <v>1.4482414691815614E-2</v>
      </c>
      <c r="J2172" s="90">
        <v>1.5010730069815688E-2</v>
      </c>
    </row>
    <row r="2173" spans="3:10" x14ac:dyDescent="0.25">
      <c r="C2173" s="82">
        <v>4.827355071908461E-2</v>
      </c>
      <c r="D2173" s="89">
        <v>4.8688934847649773E-2</v>
      </c>
      <c r="E2173" s="89">
        <v>4.7581027366639189E-2</v>
      </c>
      <c r="F2173" s="89">
        <v>4.6177902293973595E-2</v>
      </c>
      <c r="G2173" s="90">
        <v>4.5063808161858315E-2</v>
      </c>
      <c r="H2173" s="90">
        <v>4.4179208954401521E-2</v>
      </c>
      <c r="I2173" s="90">
        <v>4.3662447638764694E-2</v>
      </c>
      <c r="J2173" s="90">
        <v>4.3294734921327398E-2</v>
      </c>
    </row>
    <row r="2174" spans="3:10" x14ac:dyDescent="0.25">
      <c r="C2174" s="82">
        <v>3.65846954289476E-2</v>
      </c>
      <c r="D2174" s="89">
        <v>4.0095547133082603E-2</v>
      </c>
      <c r="E2174" s="89">
        <v>4.1422082304655085E-2</v>
      </c>
      <c r="F2174" s="89">
        <v>4.1628070578886525E-2</v>
      </c>
      <c r="G2174" s="90">
        <v>4.1450594847473793E-2</v>
      </c>
      <c r="H2174" s="90">
        <v>4.1053566011600567E-2</v>
      </c>
      <c r="I2174" s="90">
        <v>4.0728199918108249E-2</v>
      </c>
      <c r="J2174" s="90">
        <v>4.037722997820499E-2</v>
      </c>
    </row>
    <row r="2175" spans="3:10" x14ac:dyDescent="0.25">
      <c r="C2175" s="82">
        <v>1.2141350915603311E-2</v>
      </c>
      <c r="D2175" s="89">
        <v>1.6199426567519687E-2</v>
      </c>
      <c r="E2175" s="89">
        <v>1.9643268659331296E-2</v>
      </c>
      <c r="F2175" s="89">
        <v>2.2464622359729076E-2</v>
      </c>
      <c r="G2175" s="90">
        <v>2.478045806918942E-2</v>
      </c>
      <c r="H2175" s="90">
        <v>2.6562602009604815E-2</v>
      </c>
      <c r="I2175" s="90">
        <v>2.7956724094798525E-2</v>
      </c>
      <c r="J2175" s="90">
        <v>2.891731424763035E-2</v>
      </c>
    </row>
    <row r="2176" spans="3:10" x14ac:dyDescent="0.25">
      <c r="C2176" s="82">
        <v>3.3924008654297095E-3</v>
      </c>
      <c r="D2176" s="89">
        <v>6.6221383721153425E-3</v>
      </c>
      <c r="E2176" s="89">
        <v>1.0421474457009682E-2</v>
      </c>
      <c r="F2176" s="89">
        <v>1.4242970283375709E-2</v>
      </c>
      <c r="G2176" s="90">
        <v>1.7782167644442685E-2</v>
      </c>
      <c r="H2176" s="90">
        <v>2.0856026420166058E-2</v>
      </c>
      <c r="I2176" s="90">
        <v>2.3555367393320797E-2</v>
      </c>
      <c r="J2176" s="90">
        <v>2.5887362389012743E-2</v>
      </c>
    </row>
    <row r="2177" spans="3:10" x14ac:dyDescent="0.25">
      <c r="C2177" s="82">
        <v>3.9608479975334352E-3</v>
      </c>
      <c r="D2177" s="89">
        <v>5.6415456317805189E-3</v>
      </c>
      <c r="E2177" s="89">
        <v>7.2380675801388362E-3</v>
      </c>
      <c r="F2177" s="89">
        <v>8.6759865813322932E-3</v>
      </c>
      <c r="G2177" s="90">
        <v>9.9559153435364849E-3</v>
      </c>
      <c r="H2177" s="90">
        <v>1.1056513522882007E-2</v>
      </c>
      <c r="I2177" s="90">
        <v>1.2055007663240615E-2</v>
      </c>
      <c r="J2177" s="90">
        <v>1.2966342537587942E-2</v>
      </c>
    </row>
    <row r="2178" spans="3:10" x14ac:dyDescent="0.25">
      <c r="C2178" s="82">
        <v>2.1889209377299476E-2</v>
      </c>
      <c r="D2178" s="89">
        <v>2.415166097884118E-2</v>
      </c>
      <c r="E2178" s="89">
        <v>2.5237094621848862E-2</v>
      </c>
      <c r="F2178" s="89">
        <v>2.5660163738104924E-2</v>
      </c>
      <c r="G2178" s="90">
        <v>2.5790093066610339E-2</v>
      </c>
      <c r="H2178" s="90">
        <v>2.5699005191616161E-2</v>
      </c>
      <c r="I2178" s="90">
        <v>2.5580286747445967E-2</v>
      </c>
      <c r="J2178" s="90">
        <v>2.5412127620530269E-2</v>
      </c>
    </row>
    <row r="2179" spans="3:10" x14ac:dyDescent="0.25">
      <c r="C2179" s="82">
        <v>4.7854361892514883E-3</v>
      </c>
      <c r="D2179" s="89">
        <v>7.3544534582210717E-3</v>
      </c>
      <c r="E2179" s="89">
        <v>9.7395161844397362E-3</v>
      </c>
      <c r="F2179" s="89">
        <v>1.1731104638638551E-2</v>
      </c>
      <c r="G2179" s="90">
        <v>1.3312416672112441E-2</v>
      </c>
      <c r="H2179" s="90">
        <v>1.4473186975929003E-2</v>
      </c>
      <c r="I2179" s="90">
        <v>1.5332451012799267E-2</v>
      </c>
      <c r="J2179" s="90">
        <v>1.5912180147375964E-2</v>
      </c>
    </row>
    <row r="2180" spans="3:10" x14ac:dyDescent="0.25">
      <c r="C2180" s="82">
        <v>7.7660701230726362E-3</v>
      </c>
      <c r="D2180" s="89">
        <v>1.1307258638509989E-2</v>
      </c>
      <c r="E2180" s="89">
        <v>1.4412915926839617E-2</v>
      </c>
      <c r="F2180" s="89">
        <v>1.6889014626751603E-2</v>
      </c>
      <c r="G2180" s="90">
        <v>1.8775966900414887E-2</v>
      </c>
      <c r="H2180" s="90">
        <v>2.0085889116491892E-2</v>
      </c>
      <c r="I2180" s="90">
        <v>2.0993014662838125E-2</v>
      </c>
      <c r="J2180" s="90">
        <v>2.152943474349588E-2</v>
      </c>
    </row>
    <row r="2181" spans="3:10" x14ac:dyDescent="0.25">
      <c r="C2181" s="82">
        <v>5.1143019701795078E-3</v>
      </c>
      <c r="D2181" s="89">
        <v>7.054762896448968E-3</v>
      </c>
      <c r="E2181" s="89">
        <v>8.6336962698315926E-3</v>
      </c>
      <c r="F2181" s="89">
        <v>9.8143944107494177E-3</v>
      </c>
      <c r="G2181" s="90">
        <v>1.0686163676327317E-2</v>
      </c>
      <c r="H2181" s="90">
        <v>1.1310147317272198E-2</v>
      </c>
      <c r="I2181" s="90">
        <v>1.1830119665435295E-2</v>
      </c>
      <c r="J2181" s="90">
        <v>1.2301696976906019E-2</v>
      </c>
    </row>
    <row r="2182" spans="3:10" x14ac:dyDescent="0.25">
      <c r="C2182" s="82">
        <v>8.2867984328743788E-2</v>
      </c>
      <c r="D2182" s="89">
        <v>8.0558443887617293E-2</v>
      </c>
      <c r="E2182" s="89">
        <v>7.6391741491059623E-2</v>
      </c>
      <c r="F2182" s="89">
        <v>7.2276339409952109E-2</v>
      </c>
      <c r="G2182" s="90">
        <v>6.8971338710486663E-2</v>
      </c>
      <c r="H2182" s="90">
        <v>6.6242909450954304E-2</v>
      </c>
      <c r="I2182" s="90">
        <v>6.4187287449585864E-2</v>
      </c>
      <c r="J2182" s="90">
        <v>6.2382925428520364E-2</v>
      </c>
    </row>
    <row r="2183" spans="3:10" x14ac:dyDescent="0.25">
      <c r="C2183" s="82">
        <v>8.0482257060198788E-3</v>
      </c>
      <c r="D2183" s="89">
        <v>1.1437775306158814E-2</v>
      </c>
      <c r="E2183" s="89">
        <v>1.4341861303290444E-2</v>
      </c>
      <c r="F2183" s="89">
        <v>1.6631632918446417E-2</v>
      </c>
      <c r="G2183" s="90">
        <v>1.8384647626093004E-2</v>
      </c>
      <c r="H2183" s="90">
        <v>1.9628221368341064E-2</v>
      </c>
      <c r="I2183" s="90">
        <v>2.0533290333282623E-2</v>
      </c>
      <c r="J2183" s="90">
        <v>2.1122451908133184E-2</v>
      </c>
    </row>
    <row r="2184" spans="3:10" x14ac:dyDescent="0.25">
      <c r="C2184" s="82">
        <v>1.8570284196592034E-2</v>
      </c>
      <c r="D2184" s="89">
        <v>2.0094578328582375E-2</v>
      </c>
      <c r="E2184" s="89">
        <v>2.0951790434075114E-2</v>
      </c>
      <c r="F2184" s="89">
        <v>2.1408692350992416E-2</v>
      </c>
      <c r="G2184" s="90">
        <v>2.1620579628633764E-2</v>
      </c>
      <c r="H2184" s="90">
        <v>2.1538445588769613E-2</v>
      </c>
      <c r="I2184" s="90">
        <v>2.1259263479767851E-2</v>
      </c>
      <c r="J2184" s="90">
        <v>2.0737274661613344E-2</v>
      </c>
    </row>
    <row r="2185" spans="3:10" x14ac:dyDescent="0.25">
      <c r="C2185" s="82">
        <v>8.0295121175724023E-3</v>
      </c>
      <c r="D2185" s="89">
        <v>1.1310941676054741E-2</v>
      </c>
      <c r="E2185" s="89">
        <v>1.4256425769159002E-2</v>
      </c>
      <c r="F2185" s="89">
        <v>1.667995148762794E-2</v>
      </c>
      <c r="G2185" s="90">
        <v>1.8561516704971779E-2</v>
      </c>
      <c r="H2185" s="90">
        <v>1.9854362325350251E-2</v>
      </c>
      <c r="I2185" s="90">
        <v>2.070189269448422E-2</v>
      </c>
      <c r="J2185" s="90">
        <v>2.113742857177564E-2</v>
      </c>
    </row>
    <row r="2186" spans="3:10" x14ac:dyDescent="0.25">
      <c r="C2186" s="82">
        <v>6.2785255327478823E-3</v>
      </c>
      <c r="D2186" s="89">
        <v>8.2558400632936502E-3</v>
      </c>
      <c r="E2186" s="89">
        <v>9.8278595936148391E-3</v>
      </c>
      <c r="F2186" s="89">
        <v>1.099914151341466E-2</v>
      </c>
      <c r="G2186" s="90">
        <v>1.1860164870535905E-2</v>
      </c>
      <c r="H2186" s="90">
        <v>1.2446120949148182E-2</v>
      </c>
      <c r="I2186" s="90">
        <v>1.2880157086827031E-2</v>
      </c>
      <c r="J2186" s="90">
        <v>1.319244265282331E-2</v>
      </c>
    </row>
    <row r="2187" spans="3:10" x14ac:dyDescent="0.25">
      <c r="C2187" s="82">
        <v>8.1717567893057307E-3</v>
      </c>
      <c r="D2187" s="89">
        <v>1.181663768712217E-2</v>
      </c>
      <c r="E2187" s="89">
        <v>1.506585978144444E-2</v>
      </c>
      <c r="F2187" s="89">
        <v>1.7727449687997398E-2</v>
      </c>
      <c r="G2187" s="90">
        <v>1.9826647090060427E-2</v>
      </c>
      <c r="H2187" s="90">
        <v>2.1351555673779957E-2</v>
      </c>
      <c r="I2187" s="90">
        <v>2.2465850486704225E-2</v>
      </c>
      <c r="J2187" s="90">
        <v>2.3189677565397179E-2</v>
      </c>
    </row>
    <row r="2188" spans="3:10" x14ac:dyDescent="0.25">
      <c r="C2188" s="82">
        <v>7.5153001673314117E-3</v>
      </c>
      <c r="D2188" s="89">
        <v>1.0792405420273198E-2</v>
      </c>
      <c r="E2188" s="89">
        <v>1.3384231307611561E-2</v>
      </c>
      <c r="F2188" s="89">
        <v>1.5134246873639271E-2</v>
      </c>
      <c r="G2188" s="90">
        <v>1.6158771268427363E-2</v>
      </c>
      <c r="H2188" s="90">
        <v>1.65570013988574E-2</v>
      </c>
      <c r="I2188" s="90">
        <v>1.6552172780655006E-2</v>
      </c>
      <c r="J2188" s="90">
        <v>1.6232255109246523E-2</v>
      </c>
    </row>
    <row r="2189" spans="3:10" x14ac:dyDescent="0.25">
      <c r="C2189" s="82">
        <v>1.7984796331524465E-2</v>
      </c>
      <c r="D2189" s="89">
        <v>2.2704556517595717E-2</v>
      </c>
      <c r="E2189" s="89">
        <v>2.6039254600759874E-2</v>
      </c>
      <c r="F2189" s="89">
        <v>2.8282920060423097E-2</v>
      </c>
      <c r="G2189" s="90">
        <v>2.9841162055601108E-2</v>
      </c>
      <c r="H2189" s="90">
        <v>3.0858551271429419E-2</v>
      </c>
      <c r="I2189" s="90">
        <v>3.1614413931368227E-2</v>
      </c>
      <c r="J2189" s="90">
        <v>3.2105886477581516E-2</v>
      </c>
    </row>
    <row r="2190" spans="3:10" x14ac:dyDescent="0.25">
      <c r="C2190" s="82">
        <v>4.0515562381685877E-3</v>
      </c>
      <c r="D2190" s="89">
        <v>6.8092176711982933E-3</v>
      </c>
      <c r="E2190" s="89">
        <v>9.7051587483147298E-3</v>
      </c>
      <c r="F2190" s="89">
        <v>1.2428155826312666E-2</v>
      </c>
      <c r="G2190" s="90">
        <v>1.4861179911235796E-2</v>
      </c>
      <c r="H2190" s="90">
        <v>1.6923434356866485E-2</v>
      </c>
      <c r="I2190" s="90">
        <v>1.8712274574181422E-2</v>
      </c>
      <c r="J2190" s="90">
        <v>2.0235210274938045E-2</v>
      </c>
    </row>
    <row r="2191" spans="3:10" x14ac:dyDescent="0.25">
      <c r="C2191" s="82">
        <v>4.5433840169633363E-3</v>
      </c>
      <c r="D2191" s="89">
        <v>6.6901053351400529E-3</v>
      </c>
      <c r="E2191" s="89">
        <v>8.4423396575525767E-3</v>
      </c>
      <c r="F2191" s="89">
        <v>9.6517952969569446E-3</v>
      </c>
      <c r="G2191" s="90">
        <v>1.0360547040432632E-2</v>
      </c>
      <c r="H2191" s="90">
        <v>1.0618591727068992E-2</v>
      </c>
      <c r="I2191" s="90">
        <v>1.0569613123861661E-2</v>
      </c>
      <c r="J2191" s="90">
        <v>1.0279522481745035E-2</v>
      </c>
    </row>
    <row r="2192" spans="3:10" x14ac:dyDescent="0.25">
      <c r="C2192" s="82">
        <v>2.082235753392667E-2</v>
      </c>
      <c r="D2192" s="89">
        <v>2.4224408507301873E-2</v>
      </c>
      <c r="E2192" s="89">
        <v>2.5675965749045484E-2</v>
      </c>
      <c r="F2192" s="89">
        <v>2.5847498219491376E-2</v>
      </c>
      <c r="G2192" s="90">
        <v>2.533992040743133E-2</v>
      </c>
      <c r="H2192" s="90">
        <v>2.4398832800436844E-2</v>
      </c>
      <c r="I2192" s="90">
        <v>2.3317451556976738E-2</v>
      </c>
      <c r="J2192" s="90">
        <v>2.2135253765191279E-2</v>
      </c>
    </row>
    <row r="2193" spans="3:10" x14ac:dyDescent="0.25">
      <c r="C2193" s="82">
        <v>3.9912599845205267E-2</v>
      </c>
      <c r="D2193" s="89">
        <v>4.1520792789338686E-2</v>
      </c>
      <c r="E2193" s="89">
        <v>4.1347062172215385E-2</v>
      </c>
      <c r="F2193" s="89">
        <v>4.0363876441369621E-2</v>
      </c>
      <c r="G2193" s="90">
        <v>3.9136851914657045E-2</v>
      </c>
      <c r="H2193" s="90">
        <v>3.7713766762650425E-2</v>
      </c>
      <c r="I2193" s="90">
        <v>3.631567964063636E-2</v>
      </c>
      <c r="J2193" s="90">
        <v>3.4851515482660765E-2</v>
      </c>
    </row>
    <row r="2194" spans="3:10" x14ac:dyDescent="0.25">
      <c r="C2194" s="82">
        <v>3.6325083874838376E-3</v>
      </c>
      <c r="D2194" s="89">
        <v>6.2002416498019479E-3</v>
      </c>
      <c r="E2194" s="89">
        <v>8.8996455976058132E-3</v>
      </c>
      <c r="F2194" s="89">
        <v>1.1395144976015526E-2</v>
      </c>
      <c r="G2194" s="90">
        <v>1.3547117026051188E-2</v>
      </c>
      <c r="H2194" s="90">
        <v>1.5274775198885019E-2</v>
      </c>
      <c r="I2194" s="90">
        <v>1.6678837537385447E-2</v>
      </c>
      <c r="J2194" s="90">
        <v>1.7789532268893075E-2</v>
      </c>
    </row>
    <row r="2195" spans="3:10" x14ac:dyDescent="0.25">
      <c r="C2195" s="82">
        <v>2.0229577917836345E-3</v>
      </c>
      <c r="D2195" s="89">
        <v>4.2718077930263042E-3</v>
      </c>
      <c r="E2195" s="89">
        <v>6.8468787829802889E-3</v>
      </c>
      <c r="F2195" s="89">
        <v>9.2126518421374627E-3</v>
      </c>
      <c r="G2195" s="90">
        <v>1.1118689315579593E-2</v>
      </c>
      <c r="H2195" s="90">
        <v>1.2482522490449342E-2</v>
      </c>
      <c r="I2195" s="90">
        <v>1.3418083271315802E-2</v>
      </c>
      <c r="J2195" s="90">
        <v>1.3986235842187656E-2</v>
      </c>
    </row>
    <row r="2196" spans="3:10" x14ac:dyDescent="0.25">
      <c r="C2196" s="82">
        <v>1.3460376509798363E-2</v>
      </c>
      <c r="D2196" s="89">
        <v>1.7877016163824384E-2</v>
      </c>
      <c r="E2196" s="89">
        <v>2.1744658520932776E-2</v>
      </c>
      <c r="F2196" s="89">
        <v>2.4991926439462089E-2</v>
      </c>
      <c r="G2196" s="90">
        <v>2.7682829273695152E-2</v>
      </c>
      <c r="H2196" s="90">
        <v>2.9751535223904762E-2</v>
      </c>
      <c r="I2196" s="90">
        <v>3.1359602249534345E-2</v>
      </c>
      <c r="J2196" s="90">
        <v>3.2473903398359087E-2</v>
      </c>
    </row>
    <row r="2197" spans="3:10" x14ac:dyDescent="0.25">
      <c r="C2197" s="82">
        <v>6.5114106777396374E-3</v>
      </c>
      <c r="D2197" s="89">
        <v>9.6168200628931628E-3</v>
      </c>
      <c r="E2197" s="89">
        <v>1.241442229401021E-2</v>
      </c>
      <c r="F2197" s="89">
        <v>1.4678204207283803E-2</v>
      </c>
      <c r="G2197" s="90">
        <v>1.6390554290380211E-2</v>
      </c>
      <c r="H2197" s="90">
        <v>1.7532852974986631E-2</v>
      </c>
      <c r="I2197" s="90">
        <v>1.8251960764917346E-2</v>
      </c>
      <c r="J2197" s="90">
        <v>1.8587995745655894E-2</v>
      </c>
    </row>
    <row r="2198" spans="3:10" x14ac:dyDescent="0.25">
      <c r="C2198" s="82">
        <v>2.5394338606193525E-3</v>
      </c>
      <c r="D2198" s="89">
        <v>4.622824707322221E-3</v>
      </c>
      <c r="E2198" s="89">
        <v>6.9576865086904086E-3</v>
      </c>
      <c r="F2198" s="89">
        <v>9.2296169548050019E-3</v>
      </c>
      <c r="G2198" s="90">
        <v>1.1276137234732459E-2</v>
      </c>
      <c r="H2198" s="90">
        <v>1.3000202721924488E-2</v>
      </c>
      <c r="I2198" s="90">
        <v>1.4476073856772399E-2</v>
      </c>
      <c r="J2198" s="90">
        <v>1.5732728484768296E-2</v>
      </c>
    </row>
    <row r="2199" spans="3:10" x14ac:dyDescent="0.25">
      <c r="C2199" s="82">
        <v>6.0910328803215315E-3</v>
      </c>
      <c r="D2199" s="89">
        <v>7.1542571107662519E-3</v>
      </c>
      <c r="E2199" s="89">
        <v>8.2821524282794198E-3</v>
      </c>
      <c r="F2199" s="89">
        <v>9.4560291724851593E-3</v>
      </c>
      <c r="G2199" s="90">
        <v>1.0664050576216569E-2</v>
      </c>
      <c r="H2199" s="90">
        <v>1.1845501011233592E-2</v>
      </c>
      <c r="I2199" s="90">
        <v>1.3046248248695616E-2</v>
      </c>
      <c r="J2199" s="90">
        <v>1.425426261846687E-2</v>
      </c>
    </row>
    <row r="2200" spans="3:10" x14ac:dyDescent="0.25">
      <c r="C2200" s="82">
        <v>7.3761446895860752E-3</v>
      </c>
      <c r="D2200" s="89">
        <v>1.0924985151583171E-2</v>
      </c>
      <c r="E2200" s="89">
        <v>1.4213126463877153E-2</v>
      </c>
      <c r="F2200" s="89">
        <v>1.7013105945451901E-2</v>
      </c>
      <c r="G2200" s="90">
        <v>1.9320131380085648E-2</v>
      </c>
      <c r="H2200" s="90">
        <v>2.1113665753324882E-2</v>
      </c>
      <c r="I2200" s="90">
        <v>2.2556606139842804E-2</v>
      </c>
      <c r="J2200" s="90">
        <v>2.3671142302613263E-2</v>
      </c>
    </row>
    <row r="2201" spans="3:10" x14ac:dyDescent="0.25">
      <c r="C2201" s="82">
        <v>1.8410571641338555E-3</v>
      </c>
      <c r="D2201" s="89">
        <v>4.0042848754033482E-3</v>
      </c>
      <c r="E2201" s="89">
        <v>6.729900716225078E-3</v>
      </c>
      <c r="F2201" s="89">
        <v>9.5606839881540763E-3</v>
      </c>
      <c r="G2201" s="90">
        <v>1.2197095552482169E-2</v>
      </c>
      <c r="H2201" s="90">
        <v>1.44601713484773E-2</v>
      </c>
      <c r="I2201" s="90">
        <v>1.6394364074032462E-2</v>
      </c>
      <c r="J2201" s="90">
        <v>1.8009186360770212E-2</v>
      </c>
    </row>
    <row r="2202" spans="3:10" x14ac:dyDescent="0.25">
      <c r="C2202" s="82">
        <v>6.0885253704322769E-3</v>
      </c>
      <c r="D2202" s="89">
        <v>9.4740100057068653E-3</v>
      </c>
      <c r="E2202" s="89">
        <v>1.2631377807289623E-2</v>
      </c>
      <c r="F2202" s="89">
        <v>1.5273250198104838E-2</v>
      </c>
      <c r="G2202" s="90">
        <v>1.7397195435263451E-2</v>
      </c>
      <c r="H2202" s="90">
        <v>1.9029705192150442E-2</v>
      </c>
      <c r="I2202" s="90">
        <v>2.0369443550235958E-2</v>
      </c>
      <c r="J2202" s="90">
        <v>2.1478612302585597E-2</v>
      </c>
    </row>
    <row r="2203" spans="3:10" x14ac:dyDescent="0.25">
      <c r="C2203" s="82">
        <v>1.255391029235263E-2</v>
      </c>
      <c r="D2203" s="89">
        <v>1.6771578026670765E-2</v>
      </c>
      <c r="E2203" s="89">
        <v>2.0439732637565832E-2</v>
      </c>
      <c r="F2203" s="89">
        <v>2.3531093068733987E-2</v>
      </c>
      <c r="G2203" s="90">
        <v>2.6182579937710612E-2</v>
      </c>
      <c r="H2203" s="90">
        <v>2.8411649703128757E-2</v>
      </c>
      <c r="I2203" s="90">
        <v>3.0431072744452795E-2</v>
      </c>
      <c r="J2203" s="90">
        <v>3.2234206641023402E-2</v>
      </c>
    </row>
    <row r="2204" spans="3:10" x14ac:dyDescent="0.25">
      <c r="C2204" s="82">
        <v>5.0284095319502349E-2</v>
      </c>
      <c r="D2204" s="89">
        <v>5.8343379572114676E-2</v>
      </c>
      <c r="E2204" s="89">
        <v>6.3764878045657655E-2</v>
      </c>
      <c r="F2204" s="89">
        <v>6.7521253984800259E-2</v>
      </c>
      <c r="G2204" s="90">
        <v>7.0436258507359142E-2</v>
      </c>
      <c r="H2204" s="90">
        <v>7.262975408004646E-2</v>
      </c>
      <c r="I2204" s="90">
        <v>7.4552189432402147E-2</v>
      </c>
      <c r="J2204" s="90">
        <v>7.5996207895490234E-2</v>
      </c>
    </row>
    <row r="2205" spans="3:10" x14ac:dyDescent="0.25">
      <c r="C2205" s="82">
        <v>1.8632077974044734E-3</v>
      </c>
      <c r="D2205" s="89">
        <v>3.0651909665670002E-3</v>
      </c>
      <c r="E2205" s="89">
        <v>4.3225398836124664E-3</v>
      </c>
      <c r="F2205" s="89">
        <v>5.5119654514383136E-3</v>
      </c>
      <c r="G2205" s="90">
        <v>6.5879116037910008E-3</v>
      </c>
      <c r="H2205" s="90">
        <v>7.5174416346659818E-3</v>
      </c>
      <c r="I2205" s="90">
        <v>8.3491745502464777E-3</v>
      </c>
      <c r="J2205" s="90">
        <v>9.0975765600079233E-3</v>
      </c>
    </row>
    <row r="2206" spans="3:10" x14ac:dyDescent="0.25">
      <c r="C2206" s="82">
        <v>8.9539803219478749E-3</v>
      </c>
      <c r="D2206" s="89">
        <v>1.2394139068696479E-2</v>
      </c>
      <c r="E2206" s="89">
        <v>1.5300134273995181E-2</v>
      </c>
      <c r="F2206" s="89">
        <v>1.7533790504901666E-2</v>
      </c>
      <c r="G2206" s="90">
        <v>1.9132053130140582E-2</v>
      </c>
      <c r="H2206" s="90">
        <v>2.0077706218410436E-2</v>
      </c>
      <c r="I2206" s="90">
        <v>2.0523661409972579E-2</v>
      </c>
      <c r="J2206" s="90">
        <v>2.0498602826496702E-2</v>
      </c>
    </row>
    <row r="2207" spans="3:10" x14ac:dyDescent="0.25">
      <c r="C2207" s="82">
        <v>1.1484811398367961E-2</v>
      </c>
      <c r="D2207" s="89">
        <v>1.621063612193745E-2</v>
      </c>
      <c r="E2207" s="89">
        <v>2.0463171208250142E-2</v>
      </c>
      <c r="F2207" s="89">
        <v>2.4120000650441252E-2</v>
      </c>
      <c r="G2207" s="90">
        <v>2.7300034161801417E-2</v>
      </c>
      <c r="H2207" s="90">
        <v>3.0025074591042488E-2</v>
      </c>
      <c r="I2207" s="90">
        <v>3.2522131639267073E-2</v>
      </c>
      <c r="J2207" s="90">
        <v>3.4781264485193156E-2</v>
      </c>
    </row>
    <row r="2208" spans="3:10" x14ac:dyDescent="0.25">
      <c r="C2208" s="82">
        <v>1.8808166064523544E-2</v>
      </c>
      <c r="D2208" s="89">
        <v>2.4835709500274888E-2</v>
      </c>
      <c r="E2208" s="89">
        <v>2.9375452401803892E-2</v>
      </c>
      <c r="F2208" s="89">
        <v>3.2560768470683163E-2</v>
      </c>
      <c r="G2208" s="90">
        <v>3.4768966591682007E-2</v>
      </c>
      <c r="H2208" s="90">
        <v>3.6126107849075446E-2</v>
      </c>
      <c r="I2208" s="90">
        <v>3.6927545530622198E-2</v>
      </c>
      <c r="J2208" s="90">
        <v>3.7140350743274479E-2</v>
      </c>
    </row>
    <row r="2209" spans="3:10" x14ac:dyDescent="0.25">
      <c r="C2209" s="82">
        <v>1.7070259085324526E-3</v>
      </c>
      <c r="D2209" s="89">
        <v>3.2652317493957147E-3</v>
      </c>
      <c r="E2209" s="89">
        <v>5.0525727295903924E-3</v>
      </c>
      <c r="F2209" s="89">
        <v>6.7863205070511443E-3</v>
      </c>
      <c r="G2209" s="90">
        <v>8.3031866242873308E-3</v>
      </c>
      <c r="H2209" s="90">
        <v>9.508610775876088E-3</v>
      </c>
      <c r="I2209" s="90">
        <v>1.0451189259716175E-2</v>
      </c>
      <c r="J2209" s="90">
        <v>1.115696188942587E-2</v>
      </c>
    </row>
    <row r="2210" spans="3:10" x14ac:dyDescent="0.25">
      <c r="C2210" s="82">
        <v>2.355071565984778E-2</v>
      </c>
      <c r="D2210" s="89">
        <v>2.5902192964485829E-2</v>
      </c>
      <c r="E2210" s="89">
        <v>2.6878209676693365E-2</v>
      </c>
      <c r="F2210" s="89">
        <v>2.7185414170703814E-2</v>
      </c>
      <c r="G2210" s="90">
        <v>2.7297218324761431E-2</v>
      </c>
      <c r="H2210" s="90">
        <v>2.7307327182787507E-2</v>
      </c>
      <c r="I2210" s="90">
        <v>2.7400221116525306E-2</v>
      </c>
      <c r="J2210" s="90">
        <v>2.7513356355173303E-2</v>
      </c>
    </row>
    <row r="2211" spans="3:10" x14ac:dyDescent="0.25">
      <c r="C2211" s="82">
        <v>1.1318478236397894E-2</v>
      </c>
      <c r="D2211" s="89">
        <v>1.4250345461645803E-2</v>
      </c>
      <c r="E2211" s="89">
        <v>1.6294914208031655E-2</v>
      </c>
      <c r="F2211" s="89">
        <v>1.7644649155528033E-2</v>
      </c>
      <c r="G2211" s="90">
        <v>1.8578416845124505E-2</v>
      </c>
      <c r="H2211" s="90">
        <v>1.9221454267132884E-2</v>
      </c>
      <c r="I2211" s="90">
        <v>1.9785800012758325E-2</v>
      </c>
      <c r="J2211" s="90">
        <v>2.0306969356263041E-2</v>
      </c>
    </row>
    <row r="2212" spans="3:10" x14ac:dyDescent="0.25">
      <c r="C2212" s="82">
        <v>1.5279211123605761E-3</v>
      </c>
      <c r="D2212" s="89">
        <v>2.7812175548465137E-3</v>
      </c>
      <c r="E2212" s="89">
        <v>4.1899835613718357E-3</v>
      </c>
      <c r="F2212" s="89">
        <v>5.577626559948856E-3</v>
      </c>
      <c r="G2212" s="90">
        <v>6.8597447835925694E-3</v>
      </c>
      <c r="H2212" s="90">
        <v>7.9867346897109365E-3</v>
      </c>
      <c r="I2212" s="90">
        <v>9.0077532658407473E-3</v>
      </c>
      <c r="J2212" s="90">
        <v>9.9399277620808805E-3</v>
      </c>
    </row>
    <row r="2213" spans="3:10" x14ac:dyDescent="0.25">
      <c r="C2213" s="82">
        <v>2.0110924226846766E-2</v>
      </c>
      <c r="D2213" s="89">
        <v>2.5496369505873525E-2</v>
      </c>
      <c r="E2213" s="89">
        <v>2.9465300443827683E-2</v>
      </c>
      <c r="F2213" s="89">
        <v>3.2257458914076179E-2</v>
      </c>
      <c r="G2213" s="90">
        <v>3.4229732089100115E-2</v>
      </c>
      <c r="H2213" s="90">
        <v>3.5461400891399833E-2</v>
      </c>
      <c r="I2213" s="90">
        <v>3.6215401098786383E-2</v>
      </c>
      <c r="J2213" s="90">
        <v>3.6460700038409219E-2</v>
      </c>
    </row>
    <row r="2214" spans="3:10" x14ac:dyDescent="0.25">
      <c r="C2214" s="82">
        <v>1.3590998005426663E-2</v>
      </c>
      <c r="D2214" s="89">
        <v>2.0385247909919479E-2</v>
      </c>
      <c r="E2214" s="89">
        <v>2.5759387204019012E-2</v>
      </c>
      <c r="F2214" s="89">
        <v>2.9348682283442909E-2</v>
      </c>
      <c r="G2214" s="90">
        <v>3.1445326876958633E-2</v>
      </c>
      <c r="H2214" s="90">
        <v>3.2288369803986798E-2</v>
      </c>
      <c r="I2214" s="90">
        <v>3.2300165359552178E-2</v>
      </c>
      <c r="J2214" s="90">
        <v>3.1602528888348733E-2</v>
      </c>
    </row>
    <row r="2215" spans="3:10" x14ac:dyDescent="0.25">
      <c r="C2215" s="82">
        <v>7.9004551162022915E-3</v>
      </c>
      <c r="D2215" s="89">
        <v>1.1495198277519924E-2</v>
      </c>
      <c r="E2215" s="89">
        <v>1.4594835859070681E-2</v>
      </c>
      <c r="F2215" s="89">
        <v>1.7085364553825051E-2</v>
      </c>
      <c r="G2215" s="90">
        <v>1.9113034502504803E-2</v>
      </c>
      <c r="H2215" s="90">
        <v>2.0774666849219969E-2</v>
      </c>
      <c r="I2215" s="90">
        <v>2.2297347735647833E-2</v>
      </c>
      <c r="J2215" s="90">
        <v>2.3725372331709606E-2</v>
      </c>
    </row>
    <row r="2216" spans="3:10" x14ac:dyDescent="0.25">
      <c r="C2216" s="82">
        <v>1.4894750629009267E-3</v>
      </c>
      <c r="D2216" s="89">
        <v>2.9806989413189299E-3</v>
      </c>
      <c r="E2216" s="89">
        <v>4.679333956310862E-3</v>
      </c>
      <c r="F2216" s="89">
        <v>6.2626532288191841E-3</v>
      </c>
      <c r="G2216" s="90">
        <v>7.5585011504261598E-3</v>
      </c>
      <c r="H2216" s="90">
        <v>8.4913168214421665E-3</v>
      </c>
      <c r="I2216" s="90">
        <v>9.128585359536933E-3</v>
      </c>
      <c r="J2216" s="90">
        <v>9.5182323848723386E-3</v>
      </c>
    </row>
    <row r="2217" spans="3:10" x14ac:dyDescent="0.25">
      <c r="C2217" s="82">
        <v>9.3239917214904804E-3</v>
      </c>
      <c r="D2217" s="89">
        <v>1.3409186177978287E-2</v>
      </c>
      <c r="E2217" s="89">
        <v>1.6783809231516685E-2</v>
      </c>
      <c r="F2217" s="89">
        <v>1.9361611212389548E-2</v>
      </c>
      <c r="G2217" s="90">
        <v>2.1368141770113012E-2</v>
      </c>
      <c r="H2217" s="90">
        <v>2.2966263067684373E-2</v>
      </c>
      <c r="I2217" s="90">
        <v>2.4454262956108822E-2</v>
      </c>
      <c r="J2217" s="90">
        <v>2.5923363295725275E-2</v>
      </c>
    </row>
    <row r="2218" spans="3:10" x14ac:dyDescent="0.25">
      <c r="C2218" s="82">
        <v>8.593017997620446E-2</v>
      </c>
      <c r="D2218" s="89">
        <v>8.1425326382499399E-2</v>
      </c>
      <c r="E2218" s="89">
        <v>7.5485260680209443E-2</v>
      </c>
      <c r="F2218" s="89">
        <v>7.0010507383169121E-2</v>
      </c>
      <c r="G2218" s="90">
        <v>6.5649005520394862E-2</v>
      </c>
      <c r="H2218" s="90">
        <v>6.2083512214003087E-2</v>
      </c>
      <c r="I2218" s="90">
        <v>5.9338610226450421E-2</v>
      </c>
      <c r="J2218" s="90">
        <v>5.6984451221713237E-2</v>
      </c>
    </row>
    <row r="2219" spans="3:10" x14ac:dyDescent="0.25">
      <c r="C2219" s="82">
        <v>5.3641170593497038E-2</v>
      </c>
      <c r="D2219" s="89">
        <v>4.7900443776725581E-2</v>
      </c>
      <c r="E2219" s="89">
        <v>4.371333482610433E-2</v>
      </c>
      <c r="F2219" s="89">
        <v>4.0930803087281489E-2</v>
      </c>
      <c r="G2219" s="90">
        <v>3.9306508350977952E-2</v>
      </c>
      <c r="H2219" s="90">
        <v>3.8399290164280737E-2</v>
      </c>
      <c r="I2219" s="90">
        <v>3.8157961791658507E-2</v>
      </c>
      <c r="J2219" s="90">
        <v>3.8331407722542211E-2</v>
      </c>
    </row>
    <row r="2220" spans="3:10" x14ac:dyDescent="0.25">
      <c r="C2220" s="82">
        <v>3.2271463916051417E-3</v>
      </c>
      <c r="D2220" s="89">
        <v>6.0559659756866096E-3</v>
      </c>
      <c r="E2220" s="89">
        <v>9.2420484732379515E-3</v>
      </c>
      <c r="F2220" s="89">
        <v>1.2301351490628684E-2</v>
      </c>
      <c r="G2220" s="90">
        <v>1.4975121937092183E-2</v>
      </c>
      <c r="H2220" s="90">
        <v>1.7114108407416114E-2</v>
      </c>
      <c r="I2220" s="90">
        <v>1.8805805763011007E-2</v>
      </c>
      <c r="J2220" s="90">
        <v>2.0079001866395316E-2</v>
      </c>
    </row>
    <row r="2221" spans="3:10" x14ac:dyDescent="0.25">
      <c r="C2221" s="82">
        <v>6.8510239537227322E-3</v>
      </c>
      <c r="D2221" s="89">
        <v>9.6348209235284799E-3</v>
      </c>
      <c r="E2221" s="89">
        <v>1.194184626436998E-2</v>
      </c>
      <c r="F2221" s="89">
        <v>1.3753984419635181E-2</v>
      </c>
      <c r="G2221" s="90">
        <v>1.521412705371877E-2</v>
      </c>
      <c r="H2221" s="90">
        <v>1.6392715629990492E-2</v>
      </c>
      <c r="I2221" s="90">
        <v>1.7455106371292071E-2</v>
      </c>
      <c r="J2221" s="90">
        <v>1.8430394134511273E-2</v>
      </c>
    </row>
    <row r="2222" spans="3:10" x14ac:dyDescent="0.25">
      <c r="C2222" s="82">
        <v>4.1302695766883182E-2</v>
      </c>
      <c r="D2222" s="89">
        <v>4.5696642549606301E-2</v>
      </c>
      <c r="E2222" s="89">
        <v>4.7987539007623883E-2</v>
      </c>
      <c r="F2222" s="89">
        <v>4.9051680040208705E-2</v>
      </c>
      <c r="G2222" s="90">
        <v>4.9524337925020333E-2</v>
      </c>
      <c r="H2222" s="90">
        <v>4.9500000103601366E-2</v>
      </c>
      <c r="I2222" s="90">
        <v>4.9318541083136554E-2</v>
      </c>
      <c r="J2222" s="90">
        <v>4.8907037049903755E-2</v>
      </c>
    </row>
    <row r="2223" spans="3:10" x14ac:dyDescent="0.25">
      <c r="C2223" s="82">
        <v>1.6626196632935242E-2</v>
      </c>
      <c r="D2223" s="89">
        <v>1.9885677372860129E-2</v>
      </c>
      <c r="E2223" s="89">
        <v>2.2182464031570922E-2</v>
      </c>
      <c r="F2223" s="89">
        <v>2.3748703164235156E-2</v>
      </c>
      <c r="G2223" s="90">
        <v>2.4838557994272526E-2</v>
      </c>
      <c r="H2223" s="90">
        <v>2.5505110601733421E-2</v>
      </c>
      <c r="I2223" s="90">
        <v>2.5949734579179925E-2</v>
      </c>
      <c r="J2223" s="90">
        <v>2.6169241949636907E-2</v>
      </c>
    </row>
    <row r="2224" spans="3:10" x14ac:dyDescent="0.25">
      <c r="C2224" s="82">
        <v>7.1819829273328077E-3</v>
      </c>
      <c r="D2224" s="89">
        <v>1.0634638159062541E-2</v>
      </c>
      <c r="E2224" s="89">
        <v>1.360116391010532E-2</v>
      </c>
      <c r="F2224" s="89">
        <v>1.5825994182249201E-2</v>
      </c>
      <c r="G2224" s="90">
        <v>1.7338444588221674E-2</v>
      </c>
      <c r="H2224" s="90">
        <v>1.8184565239897515E-2</v>
      </c>
      <c r="I2224" s="90">
        <v>1.8577489228097883E-2</v>
      </c>
      <c r="J2224" s="90">
        <v>1.860359719699118E-2</v>
      </c>
    </row>
    <row r="2225" spans="3:10" x14ac:dyDescent="0.25">
      <c r="C2225" s="82">
        <v>1.2321364619413668E-2</v>
      </c>
      <c r="D2225" s="89">
        <v>1.5274421717828121E-2</v>
      </c>
      <c r="E2225" s="89">
        <v>1.7104829507359493E-2</v>
      </c>
      <c r="F2225" s="89">
        <v>1.803199771098098E-2</v>
      </c>
      <c r="G2225" s="90">
        <v>1.8354638639026484E-2</v>
      </c>
      <c r="H2225" s="90">
        <v>1.8208626709454862E-2</v>
      </c>
      <c r="I2225" s="90">
        <v>1.7813245807732761E-2</v>
      </c>
      <c r="J2225" s="90">
        <v>1.7223066352861947E-2</v>
      </c>
    </row>
    <row r="2226" spans="3:10" x14ac:dyDescent="0.25">
      <c r="C2226" s="82">
        <v>4.4005127772972927E-2</v>
      </c>
      <c r="D2226" s="89">
        <v>4.130668616385056E-2</v>
      </c>
      <c r="E2226" s="89">
        <v>3.9039128025194512E-2</v>
      </c>
      <c r="F2226" s="89">
        <v>3.7348567443153249E-2</v>
      </c>
      <c r="G2226" s="90">
        <v>3.6183771240994228E-2</v>
      </c>
      <c r="H2226" s="90">
        <v>3.5236651296700332E-2</v>
      </c>
      <c r="I2226" s="90">
        <v>3.451562984260434E-2</v>
      </c>
      <c r="J2226" s="90">
        <v>3.3830275953449243E-2</v>
      </c>
    </row>
    <row r="2227" spans="3:10" x14ac:dyDescent="0.25">
      <c r="C2227" s="82">
        <v>2.8485006287550022E-2</v>
      </c>
      <c r="D2227" s="89">
        <v>2.9630248327006056E-2</v>
      </c>
      <c r="E2227" s="89">
        <v>2.9770086200059741E-2</v>
      </c>
      <c r="F2227" s="89">
        <v>2.9334854346788345E-2</v>
      </c>
      <c r="G2227" s="90">
        <v>2.8613392185473131E-2</v>
      </c>
      <c r="H2227" s="90">
        <v>2.7630601116514868E-2</v>
      </c>
      <c r="I2227" s="90">
        <v>2.6596494241576025E-2</v>
      </c>
      <c r="J2227" s="90">
        <v>2.5511562848859384E-2</v>
      </c>
    </row>
    <row r="2228" spans="3:10" x14ac:dyDescent="0.25">
      <c r="C2228" s="82">
        <v>1.2171187997257386E-2</v>
      </c>
      <c r="D2228" s="89">
        <v>1.6315691800144475E-2</v>
      </c>
      <c r="E2228" s="89">
        <v>2.0138859436826202E-2</v>
      </c>
      <c r="F2228" s="89">
        <v>2.3603009288132588E-2</v>
      </c>
      <c r="G2228" s="90">
        <v>2.6786742050673943E-2</v>
      </c>
      <c r="H2228" s="90">
        <v>2.9631044873995871E-2</v>
      </c>
      <c r="I2228" s="90">
        <v>3.2279517435596303E-2</v>
      </c>
      <c r="J2228" s="90">
        <v>3.4658849649983732E-2</v>
      </c>
    </row>
    <row r="2229" spans="3:10" x14ac:dyDescent="0.25">
      <c r="C2229" s="82">
        <v>1.7740011656476689E-3</v>
      </c>
      <c r="D2229" s="89">
        <v>3.8987181517598376E-3</v>
      </c>
      <c r="E2229" s="89">
        <v>6.6997729392686296E-3</v>
      </c>
      <c r="F2229" s="89">
        <v>9.7727427152066969E-3</v>
      </c>
      <c r="G2229" s="90">
        <v>1.2803903231657983E-2</v>
      </c>
      <c r="H2229" s="90">
        <v>1.5567266867452993E-2</v>
      </c>
      <c r="I2229" s="90">
        <v>1.8070883452702094E-2</v>
      </c>
      <c r="J2229" s="90">
        <v>2.0297946294022689E-2</v>
      </c>
    </row>
    <row r="2230" spans="3:10" x14ac:dyDescent="0.25">
      <c r="C2230" s="82">
        <v>3.1828113913617298E-2</v>
      </c>
      <c r="D2230" s="89">
        <v>2.9842808014419988E-2</v>
      </c>
      <c r="E2230" s="89">
        <v>2.8140145053126404E-2</v>
      </c>
      <c r="F2230" s="89">
        <v>2.6860751268143648E-2</v>
      </c>
      <c r="G2230" s="90">
        <v>2.5997028188870147E-2</v>
      </c>
      <c r="H2230" s="90">
        <v>2.5350794657691553E-2</v>
      </c>
      <c r="I2230" s="90">
        <v>2.4946394098167516E-2</v>
      </c>
      <c r="J2230" s="90">
        <v>2.4659854919455812E-2</v>
      </c>
    </row>
    <row r="2231" spans="3:10" x14ac:dyDescent="0.25">
      <c r="C2231" s="82">
        <v>1.0050714703457902E-2</v>
      </c>
      <c r="D2231" s="89">
        <v>1.041433422148022E-2</v>
      </c>
      <c r="E2231" s="89">
        <v>1.0590597906051295E-2</v>
      </c>
      <c r="F2231" s="89">
        <v>1.0700907385071215E-2</v>
      </c>
      <c r="G2231" s="90">
        <v>1.0816370927294936E-2</v>
      </c>
      <c r="H2231" s="90">
        <v>1.0918725930053864E-2</v>
      </c>
      <c r="I2231" s="90">
        <v>1.1071447966632056E-2</v>
      </c>
      <c r="J2231" s="90">
        <v>1.1268128260093132E-2</v>
      </c>
    </row>
    <row r="2232" spans="3:10" x14ac:dyDescent="0.25">
      <c r="C2232" s="82">
        <v>7.5222734372379042E-3</v>
      </c>
      <c r="D2232" s="89">
        <v>9.2664236453946554E-3</v>
      </c>
      <c r="E2232" s="89">
        <v>1.0714757852130094E-2</v>
      </c>
      <c r="F2232" s="89">
        <v>1.1886340461032549E-2</v>
      </c>
      <c r="G2232" s="90">
        <v>1.28201067290491E-2</v>
      </c>
      <c r="H2232" s="90">
        <v>1.3479683379440513E-2</v>
      </c>
      <c r="I2232" s="90">
        <v>1.3936213976437854E-2</v>
      </c>
      <c r="J2232" s="90">
        <v>1.4181480673753011E-2</v>
      </c>
    </row>
    <row r="2233" spans="3:10" x14ac:dyDescent="0.25">
      <c r="C2233" s="82">
        <v>2.9517925430015603E-3</v>
      </c>
      <c r="D2233" s="89">
        <v>5.1346734432142372E-3</v>
      </c>
      <c r="E2233" s="89">
        <v>7.4167647788985526E-3</v>
      </c>
      <c r="F2233" s="89">
        <v>9.4638574516087044E-3</v>
      </c>
      <c r="G2233" s="90">
        <v>1.1126625329036405E-2</v>
      </c>
      <c r="H2233" s="90">
        <v>1.2330391325282058E-2</v>
      </c>
      <c r="I2233" s="90">
        <v>1.31673802039952E-2</v>
      </c>
      <c r="J2233" s="90">
        <v>1.3682956720954124E-2</v>
      </c>
    </row>
    <row r="2234" spans="3:10" x14ac:dyDescent="0.25">
      <c r="C2234" s="82">
        <v>5.8127034809865134E-3</v>
      </c>
      <c r="D2234" s="89">
        <v>8.4100365034868174E-3</v>
      </c>
      <c r="E2234" s="89">
        <v>1.0806314172767837E-2</v>
      </c>
      <c r="F2234" s="89">
        <v>1.2884733510478273E-2</v>
      </c>
      <c r="G2234" s="90">
        <v>1.4663690449633901E-2</v>
      </c>
      <c r="H2234" s="90">
        <v>1.6122377130934271E-2</v>
      </c>
      <c r="I2234" s="90">
        <v>1.7365258297732375E-2</v>
      </c>
      <c r="J2234" s="90">
        <v>1.8385928261959228E-2</v>
      </c>
    </row>
    <row r="2235" spans="3:10" x14ac:dyDescent="0.25">
      <c r="C2235" s="82">
        <v>5.5405743447590214E-4</v>
      </c>
      <c r="D2235" s="89">
        <v>1.2686497705647448E-3</v>
      </c>
      <c r="E2235" s="89">
        <v>2.2373705904516344E-3</v>
      </c>
      <c r="F2235" s="89">
        <v>3.3107330843661297E-3</v>
      </c>
      <c r="G2235" s="90">
        <v>4.3593877929502126E-3</v>
      </c>
      <c r="H2235" s="90">
        <v>5.2865649932215368E-3</v>
      </c>
      <c r="I2235" s="90">
        <v>6.085355977202422E-3</v>
      </c>
      <c r="J2235" s="90">
        <v>6.7527177067177304E-3</v>
      </c>
    </row>
    <row r="2236" spans="3:10" x14ac:dyDescent="0.25">
      <c r="C2236" s="82">
        <v>5.868878007848187E-2</v>
      </c>
      <c r="D2236" s="89">
        <v>6.2412313688810346E-2</v>
      </c>
      <c r="E2236" s="89">
        <v>6.2894026300364433E-2</v>
      </c>
      <c r="F2236" s="89">
        <v>6.1777853199843857E-2</v>
      </c>
      <c r="G2236" s="90">
        <v>6.005840575674868E-2</v>
      </c>
      <c r="H2236" s="90">
        <v>5.7872375160378506E-2</v>
      </c>
      <c r="I2236" s="90">
        <v>5.5579658518522181E-2</v>
      </c>
      <c r="J2236" s="90">
        <v>5.3043395645263045E-2</v>
      </c>
    </row>
    <row r="2237" spans="3:10" x14ac:dyDescent="0.25">
      <c r="C2237" s="82">
        <v>2.0717491753963539E-2</v>
      </c>
      <c r="D2237" s="89">
        <v>2.3300474048640496E-2</v>
      </c>
      <c r="E2237" s="89">
        <v>2.5458553579530429E-2</v>
      </c>
      <c r="F2237" s="89">
        <v>2.742458399893917E-2</v>
      </c>
      <c r="G2237" s="90">
        <v>2.9372995581268366E-2</v>
      </c>
      <c r="H2237" s="90">
        <v>3.1249430591097156E-2</v>
      </c>
      <c r="I2237" s="90">
        <v>3.3203198595755316E-2</v>
      </c>
      <c r="J2237" s="90">
        <v>3.5154280694689066E-2</v>
      </c>
    </row>
    <row r="2238" spans="3:10" x14ac:dyDescent="0.25">
      <c r="C2238" s="82">
        <v>9.3690966795773236E-3</v>
      </c>
      <c r="D2238" s="89">
        <v>1.1125111438200665E-2</v>
      </c>
      <c r="E2238" s="89">
        <v>1.2725149895782393E-2</v>
      </c>
      <c r="F2238" s="89">
        <v>1.4229387853507395E-2</v>
      </c>
      <c r="G2238" s="90">
        <v>1.5713487678232729E-2</v>
      </c>
      <c r="H2238" s="90">
        <v>1.7167340482335459E-2</v>
      </c>
      <c r="I2238" s="90">
        <v>1.8715556388169186E-2</v>
      </c>
      <c r="J2238" s="90">
        <v>2.037448192753992E-2</v>
      </c>
    </row>
    <row r="2239" spans="3:10" x14ac:dyDescent="0.25">
      <c r="C2239" s="82">
        <v>3.7408201314002086E-3</v>
      </c>
      <c r="D2239" s="89">
        <v>6.7764651264843401E-3</v>
      </c>
      <c r="E2239" s="89">
        <v>1.0117837740902427E-2</v>
      </c>
      <c r="F2239" s="89">
        <v>1.3330613486575386E-2</v>
      </c>
      <c r="G2239" s="90">
        <v>1.6230950997908066E-2</v>
      </c>
      <c r="H2239" s="90">
        <v>1.8724693036303187E-2</v>
      </c>
      <c r="I2239" s="90">
        <v>2.0940661267321439E-2</v>
      </c>
      <c r="J2239" s="90">
        <v>2.2915706784514437E-2</v>
      </c>
    </row>
    <row r="2240" spans="3:10" x14ac:dyDescent="0.25">
      <c r="C2240" s="82">
        <v>5.4600306736141179E-3</v>
      </c>
      <c r="D2240" s="89">
        <v>7.6908487871422725E-3</v>
      </c>
      <c r="E2240" s="89">
        <v>9.8259102769736682E-3</v>
      </c>
      <c r="F2240" s="89">
        <v>1.1786948791003756E-2</v>
      </c>
      <c r="G2240" s="90">
        <v>1.359860890113109E-2</v>
      </c>
      <c r="H2240" s="90">
        <v>1.5257419536290805E-2</v>
      </c>
      <c r="I2240" s="90">
        <v>1.6893044060748798E-2</v>
      </c>
      <c r="J2240" s="90">
        <v>1.8542704259303443E-2</v>
      </c>
    </row>
    <row r="2241" spans="3:10" x14ac:dyDescent="0.25">
      <c r="C2241" s="82">
        <v>2.6684745848702035E-2</v>
      </c>
      <c r="D2241" s="89">
        <v>3.3456110167527142E-2</v>
      </c>
      <c r="E2241" s="89">
        <v>3.8183748284882975E-2</v>
      </c>
      <c r="F2241" s="89">
        <v>4.1382505549832638E-2</v>
      </c>
      <c r="G2241" s="90">
        <v>4.3719632522970862E-2</v>
      </c>
      <c r="H2241" s="90">
        <v>4.5460519129193591E-2</v>
      </c>
      <c r="I2241" s="90">
        <v>4.7045724918758018E-2</v>
      </c>
      <c r="J2241" s="90">
        <v>4.8475224926603444E-2</v>
      </c>
    </row>
    <row r="2242" spans="3:10" x14ac:dyDescent="0.25">
      <c r="C2242" s="82">
        <v>2.452858816923561E-3</v>
      </c>
      <c r="D2242" s="89">
        <v>4.0889337286634901E-3</v>
      </c>
      <c r="E2242" s="89">
        <v>5.8162537024493352E-3</v>
      </c>
      <c r="F2242" s="89">
        <v>7.4824482189298552E-3</v>
      </c>
      <c r="G2242" s="90">
        <v>9.0505387436142417E-3</v>
      </c>
      <c r="H2242" s="90">
        <v>1.0499717404525925E-2</v>
      </c>
      <c r="I2242" s="90">
        <v>1.1914352997973382E-2</v>
      </c>
      <c r="J2242" s="90">
        <v>1.3322505873628269E-2</v>
      </c>
    </row>
    <row r="2243" spans="3:10" x14ac:dyDescent="0.25">
      <c r="C2243" s="82">
        <v>5.5026084970970467E-3</v>
      </c>
      <c r="D2243" s="89">
        <v>8.4594171281703115E-3</v>
      </c>
      <c r="E2243" s="89">
        <v>1.1169440133237457E-2</v>
      </c>
      <c r="F2243" s="89">
        <v>1.3418928518304965E-2</v>
      </c>
      <c r="G2243" s="90">
        <v>1.5237219501215236E-2</v>
      </c>
      <c r="H2243" s="90">
        <v>1.6661252211900991E-2</v>
      </c>
      <c r="I2243" s="90">
        <v>1.78652203125448E-2</v>
      </c>
      <c r="J2243" s="90">
        <v>1.8897554157462949E-2</v>
      </c>
    </row>
    <row r="2244" spans="3:10" x14ac:dyDescent="0.25">
      <c r="C2244" s="82">
        <v>1.5251027157058809E-2</v>
      </c>
      <c r="D2244" s="89">
        <v>1.9423493092418049E-2</v>
      </c>
      <c r="E2244" s="89">
        <v>2.2876601753257529E-2</v>
      </c>
      <c r="F2244" s="89">
        <v>2.5611477961882914E-2</v>
      </c>
      <c r="G2244" s="90">
        <v>2.7726527181073234E-2</v>
      </c>
      <c r="H2244" s="90">
        <v>2.9169111338820348E-2</v>
      </c>
      <c r="I2244" s="90">
        <v>3.0109537400752655E-2</v>
      </c>
      <c r="J2244" s="90">
        <v>3.0531147505273165E-2</v>
      </c>
    </row>
    <row r="2245" spans="3:10" x14ac:dyDescent="0.25">
      <c r="C2245" s="82">
        <v>7.0526915491753053E-4</v>
      </c>
      <c r="D2245" s="89">
        <v>1.6355716977289525E-3</v>
      </c>
      <c r="E2245" s="89">
        <v>2.9275970115128671E-3</v>
      </c>
      <c r="F2245" s="89">
        <v>4.4050785468355358E-3</v>
      </c>
      <c r="G2245" s="90">
        <v>5.9105497347839231E-3</v>
      </c>
      <c r="H2245" s="90">
        <v>7.3208829326516997E-3</v>
      </c>
      <c r="I2245" s="90">
        <v>8.625979754481105E-3</v>
      </c>
      <c r="J2245" s="90">
        <v>9.8116664043261994E-3</v>
      </c>
    </row>
    <row r="2246" spans="3:10" x14ac:dyDescent="0.25">
      <c r="C2246" s="82">
        <v>1.587551790564164E-2</v>
      </c>
      <c r="D2246" s="89">
        <v>1.8998116068845893E-2</v>
      </c>
      <c r="E2246" s="89">
        <v>2.0683699390513344E-2</v>
      </c>
      <c r="F2246" s="89">
        <v>2.1368054775118772E-2</v>
      </c>
      <c r="G2246" s="90">
        <v>2.1487593372795429E-2</v>
      </c>
      <c r="H2246" s="90">
        <v>2.1221850334214011E-2</v>
      </c>
      <c r="I2246" s="90">
        <v>2.0813639189285603E-2</v>
      </c>
      <c r="J2246" s="90">
        <v>2.0297973376479178E-2</v>
      </c>
    </row>
    <row r="2247" spans="3:10" x14ac:dyDescent="0.25">
      <c r="C2247" s="82">
        <v>3.417335145934446E-3</v>
      </c>
      <c r="D2247" s="89">
        <v>5.7656627217208371E-3</v>
      </c>
      <c r="E2247" s="89">
        <v>8.1875708180877901E-3</v>
      </c>
      <c r="F2247" s="89">
        <v>1.0378526791993102E-2</v>
      </c>
      <c r="G2247" s="90">
        <v>1.2224929769124246E-2</v>
      </c>
      <c r="H2247" s="90">
        <v>1.3670373396235544E-2</v>
      </c>
      <c r="I2247" s="90">
        <v>1.4818529844800902E-2</v>
      </c>
      <c r="J2247" s="90">
        <v>1.5702549193984398E-2</v>
      </c>
    </row>
    <row r="2248" spans="3:10" x14ac:dyDescent="0.25">
      <c r="C2248" s="82">
        <v>1.4743596470826894E-2</v>
      </c>
      <c r="D2248" s="89">
        <v>1.6974516224348191E-2</v>
      </c>
      <c r="E2248" s="89">
        <v>1.8397430426937048E-2</v>
      </c>
      <c r="F2248" s="89">
        <v>1.929523183495321E-2</v>
      </c>
      <c r="G2248" s="90">
        <v>1.9900515640175306E-2</v>
      </c>
      <c r="H2248" s="90">
        <v>2.025193363346903E-2</v>
      </c>
      <c r="I2248" s="90">
        <v>2.0498884077046534E-2</v>
      </c>
      <c r="J2248" s="90">
        <v>2.0631625117168591E-2</v>
      </c>
    </row>
    <row r="2249" spans="3:10" x14ac:dyDescent="0.25">
      <c r="C2249" s="82">
        <v>1.5565566165692157E-2</v>
      </c>
      <c r="D2249" s="89">
        <v>2.0318306229780533E-2</v>
      </c>
      <c r="E2249" s="89">
        <v>2.4020467430196531E-2</v>
      </c>
      <c r="F2249" s="89">
        <v>2.6817470739599444E-2</v>
      </c>
      <c r="G2249" s="90">
        <v>2.9002585470086387E-2</v>
      </c>
      <c r="H2249" s="90">
        <v>3.0654347362176048E-2</v>
      </c>
      <c r="I2249" s="90">
        <v>3.2004469801911399E-2</v>
      </c>
      <c r="J2249" s="90">
        <v>3.3017503090350481E-2</v>
      </c>
    </row>
    <row r="2250" spans="3:10" x14ac:dyDescent="0.25">
      <c r="C2250" s="82">
        <v>3.2702262567337655E-3</v>
      </c>
      <c r="D2250" s="89">
        <v>4.5681184313097175E-3</v>
      </c>
      <c r="E2250" s="89">
        <v>5.7402491991734054E-3</v>
      </c>
      <c r="F2250" s="89">
        <v>6.7005949103890825E-3</v>
      </c>
      <c r="G2250" s="90">
        <v>7.4280921311434423E-3</v>
      </c>
      <c r="H2250" s="90">
        <v>7.8999715542954086E-3</v>
      </c>
      <c r="I2250" s="90">
        <v>8.1812981128093539E-3</v>
      </c>
      <c r="J2250" s="90">
        <v>8.3026877033519839E-3</v>
      </c>
    </row>
    <row r="2251" spans="3:10" x14ac:dyDescent="0.25">
      <c r="C2251" s="82">
        <v>5.4403439687564416E-3</v>
      </c>
      <c r="D2251" s="89">
        <v>9.0121234945590885E-3</v>
      </c>
      <c r="E2251" s="89">
        <v>1.2762012494162709E-2</v>
      </c>
      <c r="F2251" s="89">
        <v>1.6334947890913235E-2</v>
      </c>
      <c r="G2251" s="90">
        <v>1.9605291700636608E-2</v>
      </c>
      <c r="H2251" s="90">
        <v>2.2465077718736043E-2</v>
      </c>
      <c r="I2251" s="90">
        <v>2.5020035214891524E-2</v>
      </c>
      <c r="J2251" s="90">
        <v>2.7244613790419717E-2</v>
      </c>
    </row>
    <row r="2252" spans="3:10" x14ac:dyDescent="0.25">
      <c r="C2252" s="82">
        <v>7.6648057100335617E-3</v>
      </c>
      <c r="D2252" s="89">
        <v>9.8500500632001976E-3</v>
      </c>
      <c r="E2252" s="89">
        <v>1.1708365312375455E-2</v>
      </c>
      <c r="F2252" s="89">
        <v>1.3281195196234314E-2</v>
      </c>
      <c r="G2252" s="90">
        <v>1.4667752873850188E-2</v>
      </c>
      <c r="H2252" s="90">
        <v>1.5885504036426339E-2</v>
      </c>
      <c r="I2252" s="90">
        <v>1.706330680272861E-2</v>
      </c>
      <c r="J2252" s="90">
        <v>1.8219172169036506E-2</v>
      </c>
    </row>
    <row r="2253" spans="3:10" x14ac:dyDescent="0.25">
      <c r="C2253" s="82">
        <v>3.6537385514781029E-2</v>
      </c>
      <c r="D2253" s="89">
        <v>3.5065153183662587E-2</v>
      </c>
      <c r="E2253" s="89">
        <v>3.3440391250032002E-2</v>
      </c>
      <c r="F2253" s="89">
        <v>3.2089741854264428E-2</v>
      </c>
      <c r="G2253" s="90">
        <v>3.112977807807045E-2</v>
      </c>
      <c r="H2253" s="90">
        <v>3.0363525365147737E-2</v>
      </c>
      <c r="I2253" s="90">
        <v>2.9815185209240379E-2</v>
      </c>
      <c r="J2253" s="90">
        <v>2.931220390148517E-2</v>
      </c>
    </row>
    <row r="2254" spans="3:10" x14ac:dyDescent="0.25">
      <c r="C2254" s="82">
        <v>2.5764067642030816E-2</v>
      </c>
      <c r="D2254" s="89">
        <v>3.1358182863055785E-2</v>
      </c>
      <c r="E2254" s="89">
        <v>3.5033140755097329E-2</v>
      </c>
      <c r="F2254" s="89">
        <v>3.7333177079815191E-2</v>
      </c>
      <c r="G2254" s="90">
        <v>3.8818979904176619E-2</v>
      </c>
      <c r="H2254" s="90">
        <v>3.9648566973652669E-2</v>
      </c>
      <c r="I2254" s="90">
        <v>4.0138468217589644E-2</v>
      </c>
      <c r="J2254" s="90">
        <v>4.0246587001082725E-2</v>
      </c>
    </row>
    <row r="2255" spans="3:10" x14ac:dyDescent="0.25">
      <c r="C2255" s="82">
        <v>3.5019245289812588E-2</v>
      </c>
      <c r="D2255" s="89">
        <v>3.9380312611562565E-2</v>
      </c>
      <c r="E2255" s="89">
        <v>4.1393252488923109E-2</v>
      </c>
      <c r="F2255" s="89">
        <v>4.2120153832521982E-2</v>
      </c>
      <c r="G2255" s="90">
        <v>4.2355458476282616E-2</v>
      </c>
      <c r="H2255" s="90">
        <v>4.2319108400981617E-2</v>
      </c>
      <c r="I2255" s="90">
        <v>4.2353863302745147E-2</v>
      </c>
      <c r="J2255" s="90">
        <v>4.2392026423219903E-2</v>
      </c>
    </row>
    <row r="2256" spans="3:10" x14ac:dyDescent="0.25">
      <c r="C2256" s="82">
        <v>1.4103593614978797E-3</v>
      </c>
      <c r="D2256" s="89">
        <v>2.858721187083814E-3</v>
      </c>
      <c r="E2256" s="89">
        <v>4.7037656117154669E-3</v>
      </c>
      <c r="F2256" s="89">
        <v>6.7214941464840564E-3</v>
      </c>
      <c r="G2256" s="90">
        <v>8.7369741314162128E-3</v>
      </c>
      <c r="H2256" s="90">
        <v>1.060410224201099E-2</v>
      </c>
      <c r="I2256" s="90">
        <v>1.2318745929312763E-2</v>
      </c>
      <c r="J2256" s="90">
        <v>1.3860265305505574E-2</v>
      </c>
    </row>
    <row r="2257" spans="3:10" x14ac:dyDescent="0.25">
      <c r="C2257" s="82">
        <v>6.4109919398053581E-3</v>
      </c>
      <c r="D2257" s="89">
        <v>8.4553629694490914E-3</v>
      </c>
      <c r="E2257" s="89">
        <v>1.0054635723532053E-2</v>
      </c>
      <c r="F2257" s="89">
        <v>1.1262048066416383E-2</v>
      </c>
      <c r="G2257" s="90">
        <v>1.2217933123103066E-2</v>
      </c>
      <c r="H2257" s="90">
        <v>1.2988052806849507E-2</v>
      </c>
      <c r="I2257" s="90">
        <v>1.3711094038295913E-2</v>
      </c>
      <c r="J2257" s="90">
        <v>1.4415942134992803E-2</v>
      </c>
    </row>
    <row r="2258" spans="3:10" x14ac:dyDescent="0.25">
      <c r="C2258" s="82">
        <v>2.7073740762223937E-3</v>
      </c>
      <c r="D2258" s="89">
        <v>5.0445027586797225E-3</v>
      </c>
      <c r="E2258" s="89">
        <v>7.6755116703922628E-3</v>
      </c>
      <c r="F2258" s="89">
        <v>1.0222745609546609E-2</v>
      </c>
      <c r="G2258" s="90">
        <v>1.2489412157430794E-2</v>
      </c>
      <c r="H2258" s="90">
        <v>1.4356388785182063E-2</v>
      </c>
      <c r="I2258" s="90">
        <v>1.5890719859077855E-2</v>
      </c>
      <c r="J2258" s="90">
        <v>1.7103681556366056E-2</v>
      </c>
    </row>
    <row r="2259" spans="3:10" x14ac:dyDescent="0.25">
      <c r="C2259" s="82">
        <v>6.9464664627055398E-3</v>
      </c>
      <c r="D2259" s="89">
        <v>1.1949229595933329E-2</v>
      </c>
      <c r="E2259" s="89">
        <v>1.6519338480501189E-2</v>
      </c>
      <c r="F2259" s="89">
        <v>1.9907505222714339E-2</v>
      </c>
      <c r="G2259" s="90">
        <v>2.2040301502286839E-2</v>
      </c>
      <c r="H2259" s="90">
        <v>2.3026902112267031E-2</v>
      </c>
      <c r="I2259" s="90">
        <v>2.3213789585412505E-2</v>
      </c>
      <c r="J2259" s="90">
        <v>2.2764192907401774E-2</v>
      </c>
    </row>
    <row r="2260" spans="3:10" x14ac:dyDescent="0.25">
      <c r="C2260" s="82">
        <v>7.317271424668201E-3</v>
      </c>
      <c r="D2260" s="89">
        <v>1.1549022120800721E-2</v>
      </c>
      <c r="E2260" s="89">
        <v>1.5404459596171054E-2</v>
      </c>
      <c r="F2260" s="89">
        <v>1.8471137090484167E-2</v>
      </c>
      <c r="G2260" s="90">
        <v>2.0740137693993962E-2</v>
      </c>
      <c r="H2260" s="90">
        <v>2.2260008460458058E-2</v>
      </c>
      <c r="I2260" s="90">
        <v>2.3283797406977998E-2</v>
      </c>
      <c r="J2260" s="90">
        <v>2.3899198788347016E-2</v>
      </c>
    </row>
    <row r="2261" spans="3:10" x14ac:dyDescent="0.25">
      <c r="C2261" s="82">
        <v>2.4101710974113458E-2</v>
      </c>
      <c r="D2261" s="89">
        <v>2.6352088496242723E-2</v>
      </c>
      <c r="E2261" s="89">
        <v>2.7594539115360955E-2</v>
      </c>
      <c r="F2261" s="89">
        <v>2.8262812616739404E-2</v>
      </c>
      <c r="G2261" s="90">
        <v>2.8634984001980928E-2</v>
      </c>
      <c r="H2261" s="90">
        <v>2.8695320793829703E-2</v>
      </c>
      <c r="I2261" s="90">
        <v>2.8598488183050396E-2</v>
      </c>
      <c r="J2261" s="90">
        <v>2.8289761825150223E-2</v>
      </c>
    </row>
    <row r="2262" spans="3:10" x14ac:dyDescent="0.25">
      <c r="C2262" s="82">
        <v>6.3041661065034249E-3</v>
      </c>
      <c r="D2262" s="89">
        <v>1.0805972962467903E-2</v>
      </c>
      <c r="E2262" s="89">
        <v>1.5330911370639013E-2</v>
      </c>
      <c r="F2262" s="89">
        <v>1.9258642028570638E-2</v>
      </c>
      <c r="G2262" s="90">
        <v>2.2387437946539933E-2</v>
      </c>
      <c r="H2262" s="90">
        <v>2.4626773861269935E-2</v>
      </c>
      <c r="I2262" s="90">
        <v>2.6160194339166141E-2</v>
      </c>
      <c r="J2262" s="90">
        <v>2.703275909534452E-2</v>
      </c>
    </row>
    <row r="2263" spans="3:10" x14ac:dyDescent="0.25">
      <c r="C2263" s="82">
        <v>2.473195196118104E-2</v>
      </c>
      <c r="D2263" s="89">
        <v>3.0396205595681108E-2</v>
      </c>
      <c r="E2263" s="89">
        <v>3.342212163947595E-2</v>
      </c>
      <c r="F2263" s="89">
        <v>3.4509932407874387E-2</v>
      </c>
      <c r="G2263" s="90">
        <v>3.444929378700843E-2</v>
      </c>
      <c r="H2263" s="90">
        <v>3.3599801525553828E-2</v>
      </c>
      <c r="I2263" s="90">
        <v>3.2386356770155951E-2</v>
      </c>
      <c r="J2263" s="90">
        <v>3.0880147791645423E-2</v>
      </c>
    </row>
    <row r="2264" spans="3:10" x14ac:dyDescent="0.25">
      <c r="C2264" s="82">
        <v>7.8975136966843301E-3</v>
      </c>
      <c r="D2264" s="89">
        <v>8.8712384430806434E-3</v>
      </c>
      <c r="E2264" s="89">
        <v>9.6312762689140952E-3</v>
      </c>
      <c r="F2264" s="89">
        <v>1.0270121353249465E-2</v>
      </c>
      <c r="G2264" s="90">
        <v>1.0861934519023855E-2</v>
      </c>
      <c r="H2264" s="90">
        <v>1.1401452061876984E-2</v>
      </c>
      <c r="I2264" s="90">
        <v>1.1967171333872369E-2</v>
      </c>
      <c r="J2264" s="90">
        <v>1.2564988896664485E-2</v>
      </c>
    </row>
    <row r="2265" spans="3:10" x14ac:dyDescent="0.25">
      <c r="C2265" s="82">
        <v>4.602577521608895E-3</v>
      </c>
      <c r="D2265" s="89">
        <v>7.1676894505581425E-3</v>
      </c>
      <c r="E2265" s="89">
        <v>9.6862143524573396E-3</v>
      </c>
      <c r="F2265" s="89">
        <v>1.1927583039717195E-2</v>
      </c>
      <c r="G2265" s="90">
        <v>1.3833671217482617E-2</v>
      </c>
      <c r="H2265" s="90">
        <v>1.536436239602605E-2</v>
      </c>
      <c r="I2265" s="90">
        <v>1.6636470768707293E-2</v>
      </c>
      <c r="J2265" s="90">
        <v>1.7682197360610809E-2</v>
      </c>
    </row>
    <row r="2266" spans="3:10" x14ac:dyDescent="0.25">
      <c r="C2266" s="82">
        <v>1.2716018045171524E-2</v>
      </c>
      <c r="D2266" s="89">
        <v>1.4778289276781816E-2</v>
      </c>
      <c r="E2266" s="89">
        <v>1.6466685315925746E-2</v>
      </c>
      <c r="F2266" s="89">
        <v>1.7815875504320001E-2</v>
      </c>
      <c r="G2266" s="90">
        <v>1.8876596568873076E-2</v>
      </c>
      <c r="H2266" s="90">
        <v>1.9598239400984204E-2</v>
      </c>
      <c r="I2266" s="90">
        <v>2.0097209063010806E-2</v>
      </c>
      <c r="J2266" s="90">
        <v>2.0373455955159828E-2</v>
      </c>
    </row>
    <row r="2267" spans="3:10" x14ac:dyDescent="0.25">
      <c r="C2267" s="82">
        <v>2.5872959852336454E-3</v>
      </c>
      <c r="D2267" s="89">
        <v>3.8465431063318431E-3</v>
      </c>
      <c r="E2267" s="89">
        <v>5.1612085106313137E-3</v>
      </c>
      <c r="F2267" s="89">
        <v>6.4398633174059155E-3</v>
      </c>
      <c r="G2267" s="90">
        <v>7.6417732589286079E-3</v>
      </c>
      <c r="H2267" s="90">
        <v>8.7258875548579303E-3</v>
      </c>
      <c r="I2267" s="90">
        <v>9.7487437313292444E-3</v>
      </c>
      <c r="J2267" s="90">
        <v>1.0735379898953816E-2</v>
      </c>
    </row>
    <row r="2268" spans="3:10" x14ac:dyDescent="0.25">
      <c r="C2268" s="82">
        <v>4.5921689709926151E-3</v>
      </c>
      <c r="D2268" s="89">
        <v>7.1426387816785212E-3</v>
      </c>
      <c r="E2268" s="89">
        <v>9.4678659537945301E-3</v>
      </c>
      <c r="F2268" s="89">
        <v>1.1315520085946268E-2</v>
      </c>
      <c r="G2268" s="90">
        <v>1.2663413009148913E-2</v>
      </c>
      <c r="H2268" s="90">
        <v>1.3528262384390801E-2</v>
      </c>
      <c r="I2268" s="90">
        <v>1.4062931336525955E-2</v>
      </c>
      <c r="J2268" s="90">
        <v>1.4329398223651823E-2</v>
      </c>
    </row>
    <row r="2269" spans="3:10" x14ac:dyDescent="0.25">
      <c r="C2269" s="82">
        <v>1.0640979010807581E-2</v>
      </c>
      <c r="D2269" s="89">
        <v>1.1645323133407564E-2</v>
      </c>
      <c r="E2269" s="89">
        <v>1.2260520542068686E-2</v>
      </c>
      <c r="F2269" s="89">
        <v>1.262267671040216E-2</v>
      </c>
      <c r="G2269" s="90">
        <v>1.2838686232747755E-2</v>
      </c>
      <c r="H2269" s="90">
        <v>1.2914567231426633E-2</v>
      </c>
      <c r="I2269" s="90">
        <v>1.2948843985520868E-2</v>
      </c>
      <c r="J2269" s="90">
        <v>1.2950159186179203E-2</v>
      </c>
    </row>
    <row r="2270" spans="3:10" x14ac:dyDescent="0.25">
      <c r="C2270" s="82">
        <v>1.5236853466196252E-2</v>
      </c>
      <c r="D2270" s="89">
        <v>2.105983421447177E-2</v>
      </c>
      <c r="E2270" s="89">
        <v>2.5886706502464701E-2</v>
      </c>
      <c r="F2270" s="89">
        <v>2.9730550809721621E-2</v>
      </c>
      <c r="G2270" s="90">
        <v>3.2923816927246462E-2</v>
      </c>
      <c r="H2270" s="90">
        <v>3.5635509013921526E-2</v>
      </c>
      <c r="I2270" s="90">
        <v>3.8231863713058055E-2</v>
      </c>
      <c r="J2270" s="90">
        <v>4.076328102470872E-2</v>
      </c>
    </row>
    <row r="2271" spans="3:10" x14ac:dyDescent="0.25">
      <c r="C2271" s="82">
        <v>7.7885783808440611E-4</v>
      </c>
      <c r="D2271" s="89">
        <v>1.9362166301701955E-3</v>
      </c>
      <c r="E2271" s="89">
        <v>3.6236900801598091E-3</v>
      </c>
      <c r="F2271" s="89">
        <v>5.5924743289708211E-3</v>
      </c>
      <c r="G2271" s="90">
        <v>7.5800889320769586E-3</v>
      </c>
      <c r="H2271" s="90">
        <v>9.366936947688486E-3</v>
      </c>
      <c r="I2271" s="90">
        <v>1.089639385008547E-2</v>
      </c>
      <c r="J2271" s="90">
        <v>1.2127804771127734E-2</v>
      </c>
    </row>
    <row r="2272" spans="3:10" x14ac:dyDescent="0.25">
      <c r="C2272" s="82">
        <v>9.0868863654845807E-3</v>
      </c>
      <c r="D2272" s="89">
        <v>1.203784834629858E-2</v>
      </c>
      <c r="E2272" s="89">
        <v>1.4449221885670256E-2</v>
      </c>
      <c r="F2272" s="89">
        <v>1.6352545573387823E-2</v>
      </c>
      <c r="G2272" s="90">
        <v>1.7889899187944158E-2</v>
      </c>
      <c r="H2272" s="90">
        <v>1.9101542558408267E-2</v>
      </c>
      <c r="I2272" s="90">
        <v>2.0148225694419871E-2</v>
      </c>
      <c r="J2272" s="90">
        <v>2.1042818661947509E-2</v>
      </c>
    </row>
    <row r="2273" spans="3:10" x14ac:dyDescent="0.25">
      <c r="C2273" s="82">
        <v>2.5553580228558476E-3</v>
      </c>
      <c r="D2273" s="89">
        <v>4.4299354194213825E-3</v>
      </c>
      <c r="E2273" s="89">
        <v>6.3942174904012437E-3</v>
      </c>
      <c r="F2273" s="89">
        <v>8.1812314845256112E-3</v>
      </c>
      <c r="G2273" s="90">
        <v>9.678863558039737E-3</v>
      </c>
      <c r="H2273" s="90">
        <v>1.0828868924258538E-2</v>
      </c>
      <c r="I2273" s="90">
        <v>1.1709771450400462E-2</v>
      </c>
      <c r="J2273" s="90">
        <v>1.2355210986697682E-2</v>
      </c>
    </row>
    <row r="2274" spans="3:10" x14ac:dyDescent="0.25">
      <c r="C2274" s="82">
        <v>1.5413611812308053E-2</v>
      </c>
      <c r="D2274" s="89">
        <v>1.7886090082785421E-2</v>
      </c>
      <c r="E2274" s="89">
        <v>1.9672295072205349E-2</v>
      </c>
      <c r="F2274" s="89">
        <v>2.0960476053026773E-2</v>
      </c>
      <c r="G2274" s="90">
        <v>2.1921450998729324E-2</v>
      </c>
      <c r="H2274" s="90">
        <v>2.2553766175722641E-2</v>
      </c>
      <c r="I2274" s="90">
        <v>2.3005568248911739E-2</v>
      </c>
      <c r="J2274" s="90">
        <v>2.3263476609225339E-2</v>
      </c>
    </row>
    <row r="2275" spans="3:10" x14ac:dyDescent="0.25">
      <c r="C2275" s="82">
        <v>6.1442875540398158E-3</v>
      </c>
      <c r="D2275" s="89">
        <v>9.4926829717639268E-3</v>
      </c>
      <c r="E2275" s="89">
        <v>1.2562277242815244E-2</v>
      </c>
      <c r="F2275" s="89">
        <v>1.5073383524988975E-2</v>
      </c>
      <c r="G2275" s="90">
        <v>1.7025035937474658E-2</v>
      </c>
      <c r="H2275" s="90">
        <v>1.8437944793016858E-2</v>
      </c>
      <c r="I2275" s="90">
        <v>1.9498300859846909E-2</v>
      </c>
      <c r="J2275" s="90">
        <v>2.0262809801095218E-2</v>
      </c>
    </row>
    <row r="2276" spans="3:10" x14ac:dyDescent="0.25">
      <c r="C2276" s="82">
        <v>4.8864322514561081E-3</v>
      </c>
      <c r="D2276" s="89">
        <v>7.2635120712054744E-3</v>
      </c>
      <c r="E2276" s="89">
        <v>9.5899569692940775E-3</v>
      </c>
      <c r="F2276" s="89">
        <v>1.1719701247105392E-2</v>
      </c>
      <c r="G2276" s="90">
        <v>1.3627934907551651E-2</v>
      </c>
      <c r="H2276" s="90">
        <v>1.5273411747846783E-2</v>
      </c>
      <c r="I2276" s="90">
        <v>1.6755643639593705E-2</v>
      </c>
      <c r="J2276" s="90">
        <v>1.8089403057491592E-2</v>
      </c>
    </row>
    <row r="2277" spans="3:10" x14ac:dyDescent="0.25">
      <c r="C2277" s="82">
        <v>1.9990640062080789E-2</v>
      </c>
      <c r="D2277" s="89">
        <v>2.1899114683814429E-2</v>
      </c>
      <c r="E2277" s="89">
        <v>2.3099878504293556E-2</v>
      </c>
      <c r="F2277" s="89">
        <v>2.3913982278871374E-2</v>
      </c>
      <c r="G2277" s="90">
        <v>2.4571052424924772E-2</v>
      </c>
      <c r="H2277" s="90">
        <v>2.5076198584219934E-2</v>
      </c>
      <c r="I2277" s="90">
        <v>2.5589083068100843E-2</v>
      </c>
      <c r="J2277" s="90">
        <v>2.6081008107793322E-2</v>
      </c>
    </row>
    <row r="2278" spans="3:10" x14ac:dyDescent="0.25">
      <c r="C2278" s="82">
        <v>6.4258224863187113E-3</v>
      </c>
      <c r="D2278" s="89">
        <v>9.9546377847950524E-3</v>
      </c>
      <c r="E2278" s="89">
        <v>1.3241955486641857E-2</v>
      </c>
      <c r="F2278" s="89">
        <v>1.5960797222057281E-2</v>
      </c>
      <c r="G2278" s="90">
        <v>1.807258212101447E-2</v>
      </c>
      <c r="H2278" s="90">
        <v>1.9578178295084098E-2</v>
      </c>
      <c r="I2278" s="90">
        <v>2.0672754003115239E-2</v>
      </c>
      <c r="J2278" s="90">
        <v>2.1425811131972106E-2</v>
      </c>
    </row>
    <row r="2279" spans="3:10" x14ac:dyDescent="0.25">
      <c r="C2279" s="82">
        <v>9.2312952879448351E-3</v>
      </c>
      <c r="D2279" s="89">
        <v>1.403939369458284E-2</v>
      </c>
      <c r="E2279" s="89">
        <v>1.8211780189936359E-2</v>
      </c>
      <c r="F2279" s="89">
        <v>2.1349800455261577E-2</v>
      </c>
      <c r="G2279" s="90">
        <v>2.348220371848395E-2</v>
      </c>
      <c r="H2279" s="90">
        <v>2.4668171809643889E-2</v>
      </c>
      <c r="I2279" s="90">
        <v>2.5185353478398686E-2</v>
      </c>
      <c r="J2279" s="90">
        <v>2.5132354372743127E-2</v>
      </c>
    </row>
    <row r="2280" spans="3:10" x14ac:dyDescent="0.25">
      <c r="C2280" s="82">
        <v>2.0215781574048304E-2</v>
      </c>
      <c r="D2280" s="89">
        <v>2.2591678819773742E-2</v>
      </c>
      <c r="E2280" s="89">
        <v>2.4144332764721253E-2</v>
      </c>
      <c r="F2280" s="89">
        <v>2.5247403227461777E-2</v>
      </c>
      <c r="G2280" s="90">
        <v>2.618744616208598E-2</v>
      </c>
      <c r="H2280" s="90">
        <v>2.7003207869063486E-2</v>
      </c>
      <c r="I2280" s="90">
        <v>2.7886971475174722E-2</v>
      </c>
      <c r="J2280" s="90">
        <v>2.8819891607517887E-2</v>
      </c>
    </row>
    <row r="2281" spans="3:10" x14ac:dyDescent="0.25">
      <c r="C2281" s="82">
        <v>1.322803061448034E-2</v>
      </c>
      <c r="D2281" s="89">
        <v>2.0984497292838387E-2</v>
      </c>
      <c r="E2281" s="89">
        <v>2.7567376330072547E-2</v>
      </c>
      <c r="F2281" s="89">
        <v>3.2230921971997055E-2</v>
      </c>
      <c r="G2281" s="90">
        <v>3.5130249915743372E-2</v>
      </c>
      <c r="H2281" s="90">
        <v>3.6519766868084953E-2</v>
      </c>
      <c r="I2281" s="90">
        <v>3.6925332923606204E-2</v>
      </c>
      <c r="J2281" s="90">
        <v>3.6534799128675598E-2</v>
      </c>
    </row>
    <row r="2282" spans="3:10" x14ac:dyDescent="0.25">
      <c r="C2282" s="82">
        <v>1.6220534919526462E-3</v>
      </c>
      <c r="D2282" s="89">
        <v>3.4516584179683082E-3</v>
      </c>
      <c r="E2282" s="89">
        <v>5.7654126473806223E-3</v>
      </c>
      <c r="F2282" s="89">
        <v>8.2034604602060877E-3</v>
      </c>
      <c r="G2282" s="90">
        <v>1.0514053731390652E-2</v>
      </c>
      <c r="H2282" s="90">
        <v>1.2530632086895584E-2</v>
      </c>
      <c r="I2282" s="90">
        <v>1.4278328500101873E-2</v>
      </c>
      <c r="J2282" s="90">
        <v>1.5759906276857458E-2</v>
      </c>
    </row>
    <row r="2283" spans="3:10" x14ac:dyDescent="0.25">
      <c r="C2283" s="82">
        <v>7.6868549120375539E-3</v>
      </c>
      <c r="D2283" s="89">
        <v>9.891585928785078E-3</v>
      </c>
      <c r="E2283" s="89">
        <v>1.1669522103076417E-2</v>
      </c>
      <c r="F2283" s="89">
        <v>1.3057039707367091E-2</v>
      </c>
      <c r="G2283" s="90">
        <v>1.4164689367257411E-2</v>
      </c>
      <c r="H2283" s="90">
        <v>1.5026391475125517E-2</v>
      </c>
      <c r="I2283" s="90">
        <v>1.5779087884584014E-2</v>
      </c>
      <c r="J2283" s="90">
        <v>1.6448072709055284E-2</v>
      </c>
    </row>
    <row r="2284" spans="3:10" x14ac:dyDescent="0.25">
      <c r="C2284" s="82">
        <v>1.1343780841480414E-2</v>
      </c>
      <c r="D2284" s="89">
        <v>1.4351373492471906E-2</v>
      </c>
      <c r="E2284" s="89">
        <v>1.6788524874358567E-2</v>
      </c>
      <c r="F2284" s="89">
        <v>1.8721448596691882E-2</v>
      </c>
      <c r="G2284" s="90">
        <v>2.0294514175058457E-2</v>
      </c>
      <c r="H2284" s="90">
        <v>2.1532674649339997E-2</v>
      </c>
      <c r="I2284" s="90">
        <v>2.2607404501158952E-2</v>
      </c>
      <c r="J2284" s="90">
        <v>2.353143258453979E-2</v>
      </c>
    </row>
    <row r="2285" spans="3:10" x14ac:dyDescent="0.25">
      <c r="C2285" s="82">
        <v>3.5903076966028471E-3</v>
      </c>
      <c r="D2285" s="89">
        <v>6.7406382570503586E-3</v>
      </c>
      <c r="E2285" s="89">
        <v>1.0354707985530183E-2</v>
      </c>
      <c r="F2285" s="89">
        <v>1.3918964317188252E-2</v>
      </c>
      <c r="G2285" s="90">
        <v>1.7142533455961149E-2</v>
      </c>
      <c r="H2285" s="90">
        <v>1.9839715395159198E-2</v>
      </c>
      <c r="I2285" s="90">
        <v>2.2089192613893624E-2</v>
      </c>
      <c r="J2285" s="90">
        <v>2.3899443506763218E-2</v>
      </c>
    </row>
    <row r="2286" spans="3:10" x14ac:dyDescent="0.25">
      <c r="C2286" s="82">
        <v>2.6913439992708153E-2</v>
      </c>
      <c r="D2286" s="89">
        <v>3.7277832982842055E-2</v>
      </c>
      <c r="E2286" s="89">
        <v>4.4321863143927102E-2</v>
      </c>
      <c r="F2286" s="89">
        <v>4.828396193850356E-2</v>
      </c>
      <c r="G2286" s="90">
        <v>5.0219577409558062E-2</v>
      </c>
      <c r="H2286" s="90">
        <v>5.0812137579800798E-2</v>
      </c>
      <c r="I2286" s="90">
        <v>5.0843391497816491E-2</v>
      </c>
      <c r="J2286" s="90">
        <v>5.0494505591440378E-2</v>
      </c>
    </row>
    <row r="2287" spans="3:10" x14ac:dyDescent="0.25">
      <c r="C2287" s="82">
        <v>1.7840034936238175E-2</v>
      </c>
      <c r="D2287" s="89">
        <v>2.3583627135321635E-2</v>
      </c>
      <c r="E2287" s="89">
        <v>2.8116626151264021E-2</v>
      </c>
      <c r="F2287" s="89">
        <v>3.1505052939107367E-2</v>
      </c>
      <c r="G2287" s="90">
        <v>3.4030849125086873E-2</v>
      </c>
      <c r="H2287" s="90">
        <v>3.5762173793809304E-2</v>
      </c>
      <c r="I2287" s="90">
        <v>3.697560951901243E-2</v>
      </c>
      <c r="J2287" s="90">
        <v>3.7658433504284904E-2</v>
      </c>
    </row>
    <row r="2288" spans="3:10" x14ac:dyDescent="0.25">
      <c r="C2288" s="82">
        <v>4.6151344901542383E-3</v>
      </c>
      <c r="D2288" s="89">
        <v>6.1513983849676608E-3</v>
      </c>
      <c r="E2288" s="89">
        <v>7.5148424105342176E-3</v>
      </c>
      <c r="F2288" s="89">
        <v>8.6857674182861024E-3</v>
      </c>
      <c r="G2288" s="90">
        <v>9.7050099818607963E-3</v>
      </c>
      <c r="H2288" s="90">
        <v>1.0580554187705208E-2</v>
      </c>
      <c r="I2288" s="90">
        <v>1.1408996242094259E-2</v>
      </c>
      <c r="J2288" s="90">
        <v>1.222251859088627E-2</v>
      </c>
    </row>
    <row r="2289" spans="3:10" x14ac:dyDescent="0.25">
      <c r="C2289" s="82">
        <v>5.0491553514693983E-3</v>
      </c>
      <c r="D2289" s="89">
        <v>7.8742114192020402E-3</v>
      </c>
      <c r="E2289" s="89">
        <v>1.0628826609121639E-2</v>
      </c>
      <c r="F2289" s="89">
        <v>1.30666525002063E-2</v>
      </c>
      <c r="G2289" s="90">
        <v>1.5133409458521457E-2</v>
      </c>
      <c r="H2289" s="90">
        <v>1.6784433593163339E-2</v>
      </c>
      <c r="I2289" s="90">
        <v>1.8131824484711859E-2</v>
      </c>
      <c r="J2289" s="90">
        <v>1.918162902693402E-2</v>
      </c>
    </row>
    <row r="2290" spans="3:10" x14ac:dyDescent="0.25">
      <c r="C2290" s="82">
        <v>1.4329237664716053E-2</v>
      </c>
      <c r="D2290" s="89">
        <v>1.768949722564777E-2</v>
      </c>
      <c r="E2290" s="89">
        <v>2.0201709407941269E-2</v>
      </c>
      <c r="F2290" s="89">
        <v>2.2140780781324195E-2</v>
      </c>
      <c r="G2290" s="90">
        <v>2.3812971623279319E-2</v>
      </c>
      <c r="H2290" s="90">
        <v>2.5310767440158848E-2</v>
      </c>
      <c r="I2290" s="90">
        <v>2.6842328129953436E-2</v>
      </c>
      <c r="J2290" s="90">
        <v>2.8390090525624478E-2</v>
      </c>
    </row>
    <row r="2291" spans="3:10" x14ac:dyDescent="0.25">
      <c r="C2291" s="82">
        <v>8.3296306676759788E-2</v>
      </c>
      <c r="D2291" s="89">
        <v>6.981950388304857E-2</v>
      </c>
      <c r="E2291" s="89">
        <v>5.9155323671162011E-2</v>
      </c>
      <c r="F2291" s="89">
        <v>5.1158750353962702E-2</v>
      </c>
      <c r="G2291" s="90">
        <v>4.5245464689488021E-2</v>
      </c>
      <c r="H2291" s="90">
        <v>4.0598047022608906E-2</v>
      </c>
      <c r="I2291" s="90">
        <v>3.692556950187225E-2</v>
      </c>
      <c r="J2291" s="90">
        <v>3.3805484011180387E-2</v>
      </c>
    </row>
    <row r="2292" spans="3:10" x14ac:dyDescent="0.25">
      <c r="C2292" s="82">
        <v>4.3237974019038053E-3</v>
      </c>
      <c r="D2292" s="89">
        <v>8.5494471035470632E-3</v>
      </c>
      <c r="E2292" s="89">
        <v>1.3569696764950154E-2</v>
      </c>
      <c r="F2292" s="89">
        <v>1.8624142605150988E-2</v>
      </c>
      <c r="G2292" s="90">
        <v>2.3222221575451361E-2</v>
      </c>
      <c r="H2292" s="90">
        <v>2.7006586456270274E-2</v>
      </c>
      <c r="I2292" s="90">
        <v>2.9979257757910407E-2</v>
      </c>
      <c r="J2292" s="90">
        <v>3.2061328558117282E-2</v>
      </c>
    </row>
    <row r="2293" spans="3:10" x14ac:dyDescent="0.25">
      <c r="C2293" s="82">
        <v>6.5699249460216625E-3</v>
      </c>
      <c r="D2293" s="89">
        <v>1.0310479636863119E-2</v>
      </c>
      <c r="E2293" s="89">
        <v>1.3800918812616253E-2</v>
      </c>
      <c r="F2293" s="89">
        <v>1.6703549742438272E-2</v>
      </c>
      <c r="G2293" s="90">
        <v>1.8994678336505283E-2</v>
      </c>
      <c r="H2293" s="90">
        <v>2.0679630343888779E-2</v>
      </c>
      <c r="I2293" s="90">
        <v>2.1950089734175959E-2</v>
      </c>
      <c r="J2293" s="90">
        <v>2.2852648143405437E-2</v>
      </c>
    </row>
    <row r="2294" spans="3:10" x14ac:dyDescent="0.25">
      <c r="C2294" s="82">
        <v>3.1843299503438942E-2</v>
      </c>
      <c r="D2294" s="89">
        <v>3.3219208253049935E-2</v>
      </c>
      <c r="E2294" s="89">
        <v>3.363511303437066E-2</v>
      </c>
      <c r="F2294" s="89">
        <v>3.3618262139070251E-2</v>
      </c>
      <c r="G2294" s="90">
        <v>3.3467005790860642E-2</v>
      </c>
      <c r="H2294" s="90">
        <v>3.3131299905521973E-2</v>
      </c>
      <c r="I2294" s="90">
        <v>3.2760462415434753E-2</v>
      </c>
      <c r="J2294" s="90">
        <v>3.2254981361182176E-2</v>
      </c>
    </row>
    <row r="2295" spans="3:10" x14ac:dyDescent="0.25">
      <c r="C2295" s="82">
        <v>1.1208882082869992E-2</v>
      </c>
      <c r="D2295" s="89">
        <v>1.6350049546385345E-2</v>
      </c>
      <c r="E2295" s="89">
        <v>2.1073727705128144E-2</v>
      </c>
      <c r="F2295" s="89">
        <v>2.5113470732377789E-2</v>
      </c>
      <c r="G2295" s="90">
        <v>2.8503476509638255E-2</v>
      </c>
      <c r="H2295" s="90">
        <v>3.1221268305445925E-2</v>
      </c>
      <c r="I2295" s="90">
        <v>3.3487660931677946E-2</v>
      </c>
      <c r="J2295" s="90">
        <v>3.5295876999440312E-2</v>
      </c>
    </row>
    <row r="2296" spans="3:10" x14ac:dyDescent="0.25">
      <c r="C2296" s="82">
        <v>3.6700707718404453E-2</v>
      </c>
      <c r="D2296" s="89">
        <v>4.2945618545789183E-2</v>
      </c>
      <c r="E2296" s="89">
        <v>4.6644260919088597E-2</v>
      </c>
      <c r="F2296" s="89">
        <v>4.8624733309894509E-2</v>
      </c>
      <c r="G2296" s="90">
        <v>4.9635579418857913E-2</v>
      </c>
      <c r="H2296" s="90">
        <v>4.9899266948335623E-2</v>
      </c>
      <c r="I2296" s="90">
        <v>4.9850486295628181E-2</v>
      </c>
      <c r="J2296" s="90">
        <v>4.9469090216574474E-2</v>
      </c>
    </row>
    <row r="2297" spans="3:10" x14ac:dyDescent="0.25">
      <c r="C2297" s="82">
        <v>3.3191278215722576E-2</v>
      </c>
      <c r="D2297" s="89">
        <v>3.2509962697940757E-2</v>
      </c>
      <c r="E2297" s="89">
        <v>3.1330209553476554E-2</v>
      </c>
      <c r="F2297" s="89">
        <v>3.024805806969991E-2</v>
      </c>
      <c r="G2297" s="90">
        <v>2.9542470028601556E-2</v>
      </c>
      <c r="H2297" s="90">
        <v>2.9155867914106261E-2</v>
      </c>
      <c r="I2297" s="90">
        <v>2.9207541096999981E-2</v>
      </c>
      <c r="J2297" s="90">
        <v>2.9599973547006421E-2</v>
      </c>
    </row>
    <row r="2298" spans="3:10" x14ac:dyDescent="0.25">
      <c r="C2298" s="82">
        <v>1.6429823658621882E-2</v>
      </c>
      <c r="D2298" s="89">
        <v>2.2223270369722863E-2</v>
      </c>
      <c r="E2298" s="89">
        <v>2.6418368291266415E-2</v>
      </c>
      <c r="F2298" s="89">
        <v>2.9085400611701437E-2</v>
      </c>
      <c r="G2298" s="90">
        <v>3.0645705607562426E-2</v>
      </c>
      <c r="H2298" s="90">
        <v>3.1332818886774493E-2</v>
      </c>
      <c r="I2298" s="90">
        <v>3.1522973446793688E-2</v>
      </c>
      <c r="J2298" s="90">
        <v>3.1291804693472133E-2</v>
      </c>
    </row>
    <row r="2299" spans="3:10" x14ac:dyDescent="0.25">
      <c r="C2299" s="82">
        <v>2.7450465115410627E-3</v>
      </c>
      <c r="D2299" s="89">
        <v>4.9386892723673383E-3</v>
      </c>
      <c r="E2299" s="89">
        <v>7.4440853142566776E-3</v>
      </c>
      <c r="F2299" s="89">
        <v>9.9859847572958162E-3</v>
      </c>
      <c r="G2299" s="90">
        <v>1.2413209827986632E-2</v>
      </c>
      <c r="H2299" s="90">
        <v>1.4600521353860229E-2</v>
      </c>
      <c r="I2299" s="90">
        <v>1.6580571834100687E-2</v>
      </c>
      <c r="J2299" s="90">
        <v>1.8319542479878131E-2</v>
      </c>
    </row>
    <row r="2300" spans="3:10" x14ac:dyDescent="0.25">
      <c r="C2300" s="82">
        <v>8.6293474203259554E-3</v>
      </c>
      <c r="D2300" s="89">
        <v>1.4527473922035806E-2</v>
      </c>
      <c r="E2300" s="89">
        <v>2.0264649577056398E-2</v>
      </c>
      <c r="F2300" s="89">
        <v>2.5134609834514165E-2</v>
      </c>
      <c r="G2300" s="90">
        <v>2.9036632438900541E-2</v>
      </c>
      <c r="H2300" s="90">
        <v>3.1994130280058854E-2</v>
      </c>
      <c r="I2300" s="90">
        <v>3.4332168657352675E-2</v>
      </c>
      <c r="J2300" s="90">
        <v>3.6137632619092801E-2</v>
      </c>
    </row>
    <row r="2301" spans="3:10" x14ac:dyDescent="0.25">
      <c r="C2301" s="82">
        <v>1.4563016606803144E-2</v>
      </c>
      <c r="D2301" s="89">
        <v>1.9055115894609051E-2</v>
      </c>
      <c r="E2301" s="89">
        <v>2.2624103135572313E-2</v>
      </c>
      <c r="F2301" s="89">
        <v>2.5444066733237826E-2</v>
      </c>
      <c r="G2301" s="90">
        <v>2.7847622725851947E-2</v>
      </c>
      <c r="H2301" s="90">
        <v>2.9978260979527289E-2</v>
      </c>
      <c r="I2301" s="90">
        <v>3.2140217505345361E-2</v>
      </c>
      <c r="J2301" s="90">
        <v>3.4385679846638442E-2</v>
      </c>
    </row>
    <row r="2302" spans="3:10" x14ac:dyDescent="0.25">
      <c r="C2302" s="82">
        <v>3.1746753492883917E-2</v>
      </c>
      <c r="D2302" s="89">
        <v>3.2521227570922025E-2</v>
      </c>
      <c r="E2302" s="89">
        <v>3.2497431452174819E-2</v>
      </c>
      <c r="F2302" s="89">
        <v>3.2250854804238248E-2</v>
      </c>
      <c r="G2302" s="90">
        <v>3.2083782279220291E-2</v>
      </c>
      <c r="H2302" s="90">
        <v>3.1944207084150127E-2</v>
      </c>
      <c r="I2302" s="90">
        <v>3.1964994173306768E-2</v>
      </c>
      <c r="J2302" s="90">
        <v>3.203593197662713E-2</v>
      </c>
    </row>
    <row r="2303" spans="3:10" x14ac:dyDescent="0.25">
      <c r="C2303" s="82">
        <v>4.0205807234982467E-2</v>
      </c>
      <c r="D2303" s="89">
        <v>4.4614968638149628E-2</v>
      </c>
      <c r="E2303" s="89">
        <v>4.6829459663362639E-2</v>
      </c>
      <c r="F2303" s="89">
        <v>4.7814241016356909E-2</v>
      </c>
      <c r="G2303" s="90">
        <v>4.8268333614080131E-2</v>
      </c>
      <c r="H2303" s="90">
        <v>4.8320620135006084E-2</v>
      </c>
      <c r="I2303" s="90">
        <v>4.8302862506304729E-2</v>
      </c>
      <c r="J2303" s="90">
        <v>4.8116267032654127E-2</v>
      </c>
    </row>
    <row r="2304" spans="3:10" x14ac:dyDescent="0.25">
      <c r="C2304" s="82">
        <v>1.7374496122305493E-3</v>
      </c>
      <c r="D2304" s="89">
        <v>3.3224363397157319E-3</v>
      </c>
      <c r="E2304" s="89">
        <v>5.1890108289814954E-3</v>
      </c>
      <c r="F2304" s="89">
        <v>7.0861354504132166E-3</v>
      </c>
      <c r="G2304" s="90">
        <v>8.8537924429768523E-3</v>
      </c>
      <c r="H2304" s="90">
        <v>1.0368106748300437E-2</v>
      </c>
      <c r="I2304" s="90">
        <v>1.1635820953118978E-2</v>
      </c>
      <c r="J2304" s="90">
        <v>1.263202984914439E-2</v>
      </c>
    </row>
    <row r="2305" spans="3:10" x14ac:dyDescent="0.25">
      <c r="C2305" s="82">
        <v>6.3859635449025004E-3</v>
      </c>
      <c r="D2305" s="89">
        <v>8.9014294980524732E-3</v>
      </c>
      <c r="E2305" s="89">
        <v>1.104343932972462E-2</v>
      </c>
      <c r="F2305" s="89">
        <v>1.2748643795474955E-2</v>
      </c>
      <c r="G2305" s="90">
        <v>1.4082361454893104E-2</v>
      </c>
      <c r="H2305" s="90">
        <v>1.5055430044532393E-2</v>
      </c>
      <c r="I2305" s="90">
        <v>1.578539203965992E-2</v>
      </c>
      <c r="J2305" s="90">
        <v>1.6279481332302725E-2</v>
      </c>
    </row>
    <row r="2306" spans="3:10" x14ac:dyDescent="0.25">
      <c r="C2306" s="82">
        <v>2.9347899330844653E-3</v>
      </c>
      <c r="D2306" s="89">
        <v>4.5231648310565826E-3</v>
      </c>
      <c r="E2306" s="89">
        <v>6.199050866729513E-3</v>
      </c>
      <c r="F2306" s="89">
        <v>7.8588583924289433E-3</v>
      </c>
      <c r="G2306" s="90">
        <v>9.47399028990536E-3</v>
      </c>
      <c r="H2306" s="90">
        <v>1.101233705974514E-2</v>
      </c>
      <c r="I2306" s="90">
        <v>1.2552581911277021E-2</v>
      </c>
      <c r="J2306" s="90">
        <v>1.4123348671590277E-2</v>
      </c>
    </row>
    <row r="2307" spans="3:10" x14ac:dyDescent="0.25">
      <c r="C2307" s="82">
        <v>1.2837049459809494E-2</v>
      </c>
      <c r="D2307" s="89">
        <v>1.8878491308842612E-2</v>
      </c>
      <c r="E2307" s="89">
        <v>2.3525175849375947E-2</v>
      </c>
      <c r="F2307" s="89">
        <v>2.6530435254429746E-2</v>
      </c>
      <c r="G2307" s="90">
        <v>2.8226491841770524E-2</v>
      </c>
      <c r="H2307" s="90">
        <v>2.8883965269471616E-2</v>
      </c>
      <c r="I2307" s="90">
        <v>2.8923474324730351E-2</v>
      </c>
      <c r="J2307" s="90">
        <v>2.847753608053465E-2</v>
      </c>
    </row>
    <row r="2308" spans="3:10" x14ac:dyDescent="0.25">
      <c r="C2308" s="82">
        <v>1.0446669448145113E-2</v>
      </c>
      <c r="D2308" s="89">
        <v>1.3726399676275947E-2</v>
      </c>
      <c r="E2308" s="89">
        <v>1.6372476500148041E-2</v>
      </c>
      <c r="F2308" s="89">
        <v>1.8430827765611186E-2</v>
      </c>
      <c r="G2308" s="90">
        <v>2.0075585333975004E-2</v>
      </c>
      <c r="H2308" s="90">
        <v>2.1368552906964683E-2</v>
      </c>
      <c r="I2308" s="90">
        <v>2.250456636466926E-2</v>
      </c>
      <c r="J2308" s="90">
        <v>2.3507196897223616E-2</v>
      </c>
    </row>
    <row r="2309" spans="3:10" x14ac:dyDescent="0.25">
      <c r="C2309" s="82">
        <v>2.640764734313929E-3</v>
      </c>
      <c r="D2309" s="89">
        <v>4.7969042745976773E-3</v>
      </c>
      <c r="E2309" s="89">
        <v>7.2040930905855616E-3</v>
      </c>
      <c r="F2309" s="89">
        <v>9.541238699050816E-3</v>
      </c>
      <c r="G2309" s="90">
        <v>1.1622013862470948E-2</v>
      </c>
      <c r="H2309" s="90">
        <v>1.3298856917427505E-2</v>
      </c>
      <c r="I2309" s="90">
        <v>1.4584301323720393E-2</v>
      </c>
      <c r="J2309" s="90">
        <v>1.5446786788772208E-2</v>
      </c>
    </row>
    <row r="2310" spans="3:10" x14ac:dyDescent="0.25">
      <c r="C2310" s="82">
        <v>3.4672095611838387E-3</v>
      </c>
      <c r="D2310" s="89">
        <v>6.6296630508211217E-3</v>
      </c>
      <c r="E2310" s="89">
        <v>1.0347467228528499E-2</v>
      </c>
      <c r="F2310" s="89">
        <v>1.40785976842773E-2</v>
      </c>
      <c r="G2310" s="90">
        <v>1.7468505624353488E-2</v>
      </c>
      <c r="H2310" s="90">
        <v>2.0266972149958342E-2</v>
      </c>
      <c r="I2310" s="90">
        <v>2.251425578540928E-2</v>
      </c>
      <c r="J2310" s="90">
        <v>2.420811154700277E-2</v>
      </c>
    </row>
    <row r="2311" spans="3:10" x14ac:dyDescent="0.25">
      <c r="C2311" s="82">
        <v>1.2651027403975768E-2</v>
      </c>
      <c r="D2311" s="89">
        <v>1.8083865482241848E-2</v>
      </c>
      <c r="E2311" s="89">
        <v>2.2519962941283323E-2</v>
      </c>
      <c r="F2311" s="89">
        <v>2.5769439282336534E-2</v>
      </c>
      <c r="G2311" s="90">
        <v>2.8035780665633291E-2</v>
      </c>
      <c r="H2311" s="90">
        <v>2.9446362227975489E-2</v>
      </c>
      <c r="I2311" s="90">
        <v>3.0320836953631997E-2</v>
      </c>
      <c r="J2311" s="90">
        <v>3.0729472026097913E-2</v>
      </c>
    </row>
    <row r="2312" spans="3:10" x14ac:dyDescent="0.25">
      <c r="C2312" s="82">
        <v>1.3766414914254642E-2</v>
      </c>
      <c r="D2312" s="89">
        <v>1.7803252000678418E-2</v>
      </c>
      <c r="E2312" s="89">
        <v>2.1071079404234843E-2</v>
      </c>
      <c r="F2312" s="89">
        <v>2.3613363195362398E-2</v>
      </c>
      <c r="G2312" s="90">
        <v>2.5637392211958734E-2</v>
      </c>
      <c r="H2312" s="90">
        <v>2.7224292073110761E-2</v>
      </c>
      <c r="I2312" s="90">
        <v>2.8635420595905552E-2</v>
      </c>
      <c r="J2312" s="90">
        <v>2.9911456865541277E-2</v>
      </c>
    </row>
    <row r="2313" spans="3:10" x14ac:dyDescent="0.25">
      <c r="C2313" s="82">
        <v>3.8983783369225542E-3</v>
      </c>
      <c r="D2313" s="89">
        <v>7.1235647514248683E-3</v>
      </c>
      <c r="E2313" s="89">
        <v>1.0520731447612544E-2</v>
      </c>
      <c r="F2313" s="89">
        <v>1.354888385770724E-2</v>
      </c>
      <c r="G2313" s="90">
        <v>1.5997061771785039E-2</v>
      </c>
      <c r="H2313" s="90">
        <v>1.7780564141741048E-2</v>
      </c>
      <c r="I2313" s="90">
        <v>1.9037849692242644E-2</v>
      </c>
      <c r="J2313" s="90">
        <v>1.9816091997017015E-2</v>
      </c>
    </row>
    <row r="2314" spans="3:10" x14ac:dyDescent="0.25">
      <c r="C2314" s="82">
        <v>5.9528670048947935E-3</v>
      </c>
      <c r="D2314" s="89">
        <v>8.8543863709654065E-3</v>
      </c>
      <c r="E2314" s="89">
        <v>1.1520153718134149E-2</v>
      </c>
      <c r="F2314" s="89">
        <v>1.3738585652231213E-2</v>
      </c>
      <c r="G2314" s="90">
        <v>1.5500618109386686E-2</v>
      </c>
      <c r="H2314" s="90">
        <v>1.6805561293180029E-2</v>
      </c>
      <c r="I2314" s="90">
        <v>1.7813401381074512E-2</v>
      </c>
      <c r="J2314" s="90">
        <v>1.857953676441142E-2</v>
      </c>
    </row>
    <row r="2315" spans="3:10" x14ac:dyDescent="0.25">
      <c r="C2315" s="82">
        <v>7.881915950807809E-3</v>
      </c>
      <c r="D2315" s="89">
        <v>1.0144739791811795E-2</v>
      </c>
      <c r="E2315" s="89">
        <v>1.209379356533675E-2</v>
      </c>
      <c r="F2315" s="89">
        <v>1.3728011597836428E-2</v>
      </c>
      <c r="G2315" s="90">
        <v>1.5104365395611581E-2</v>
      </c>
      <c r="H2315" s="90">
        <v>1.6203090122683013E-2</v>
      </c>
      <c r="I2315" s="90">
        <v>1.7127172159790018E-2</v>
      </c>
      <c r="J2315" s="90">
        <v>1.7872246080388829E-2</v>
      </c>
    </row>
    <row r="2316" spans="3:10" x14ac:dyDescent="0.25">
      <c r="C2316" s="82">
        <v>1.3999254800370495E-2</v>
      </c>
      <c r="D2316" s="89">
        <v>1.7164448177409555E-2</v>
      </c>
      <c r="E2316" s="89">
        <v>1.9516159470696601E-2</v>
      </c>
      <c r="F2316" s="89">
        <v>2.1278168336278925E-2</v>
      </c>
      <c r="G2316" s="90">
        <v>2.2681250000190733E-2</v>
      </c>
      <c r="H2316" s="90">
        <v>2.3752632125680139E-2</v>
      </c>
      <c r="I2316" s="90">
        <v>2.4644149082984099E-2</v>
      </c>
      <c r="J2316" s="90">
        <v>2.5319587294365693E-2</v>
      </c>
    </row>
    <row r="2317" spans="3:10" x14ac:dyDescent="0.25">
      <c r="C2317" s="82">
        <v>2.4972052017782912E-2</v>
      </c>
      <c r="D2317" s="89">
        <v>2.7204238415614587E-2</v>
      </c>
      <c r="E2317" s="89">
        <v>2.8345352133700218E-2</v>
      </c>
      <c r="F2317" s="89">
        <v>2.8871359187512383E-2</v>
      </c>
      <c r="G2317" s="90">
        <v>2.9129669705513245E-2</v>
      </c>
      <c r="H2317" s="90">
        <v>2.9176358320399495E-2</v>
      </c>
      <c r="I2317" s="90">
        <v>2.9230757808251632E-2</v>
      </c>
      <c r="J2317" s="90">
        <v>2.9277465703992398E-2</v>
      </c>
    </row>
    <row r="2318" spans="3:10" x14ac:dyDescent="0.25">
      <c r="C2318" s="82">
        <v>2.348108980059784E-3</v>
      </c>
      <c r="D2318" s="89">
        <v>4.7873883193116805E-3</v>
      </c>
      <c r="E2318" s="89">
        <v>7.874923551812945E-3</v>
      </c>
      <c r="F2318" s="89">
        <v>1.1206434860619327E-2</v>
      </c>
      <c r="G2318" s="90">
        <v>1.4481523112087847E-2</v>
      </c>
      <c r="H2318" s="90">
        <v>1.7467751114533629E-2</v>
      </c>
      <c r="I2318" s="90">
        <v>2.0168381832605747E-2</v>
      </c>
      <c r="J2318" s="90">
        <v>2.2540586543071318E-2</v>
      </c>
    </row>
    <row r="2319" spans="3:10" x14ac:dyDescent="0.25">
      <c r="C2319" s="82">
        <v>2.8287027341316359E-3</v>
      </c>
      <c r="D2319" s="89">
        <v>5.2428445903485166E-3</v>
      </c>
      <c r="E2319" s="89">
        <v>8.0370118629529159E-3</v>
      </c>
      <c r="F2319" s="89">
        <v>1.0853365552046336E-2</v>
      </c>
      <c r="G2319" s="90">
        <v>1.3483070057785634E-2</v>
      </c>
      <c r="H2319" s="90">
        <v>1.5777528782171032E-2</v>
      </c>
      <c r="I2319" s="90">
        <v>1.77847018622239E-2</v>
      </c>
      <c r="J2319" s="90">
        <v>1.9491638475052486E-2</v>
      </c>
    </row>
    <row r="2320" spans="3:10" x14ac:dyDescent="0.25">
      <c r="C2320" s="82">
        <v>4.0091720487048805E-3</v>
      </c>
      <c r="D2320" s="89">
        <v>7.0007919764212235E-3</v>
      </c>
      <c r="E2320" s="89">
        <v>1.0182770795028681E-2</v>
      </c>
      <c r="F2320" s="89">
        <v>1.3177013846220676E-2</v>
      </c>
      <c r="G2320" s="90">
        <v>1.585267389138045E-2</v>
      </c>
      <c r="H2320" s="90">
        <v>1.8142385037661902E-2</v>
      </c>
      <c r="I2320" s="90">
        <v>2.0171744849083736E-2</v>
      </c>
      <c r="J2320" s="90">
        <v>2.1960665320574807E-2</v>
      </c>
    </row>
    <row r="2321" spans="3:10" x14ac:dyDescent="0.25">
      <c r="C2321" s="82">
        <v>2.6663760483971195E-3</v>
      </c>
      <c r="D2321" s="89">
        <v>5.1406331304090815E-3</v>
      </c>
      <c r="E2321" s="89">
        <v>7.93763256278366E-3</v>
      </c>
      <c r="F2321" s="89">
        <v>1.0632725782757313E-2</v>
      </c>
      <c r="G2321" s="90">
        <v>1.3032061282303184E-2</v>
      </c>
      <c r="H2321" s="90">
        <v>1.5042396547983417E-2</v>
      </c>
      <c r="I2321" s="90">
        <v>1.6759462022292972E-2</v>
      </c>
      <c r="J2321" s="90">
        <v>1.8204614057980805E-2</v>
      </c>
    </row>
    <row r="2322" spans="3:10" x14ac:dyDescent="0.25">
      <c r="C2322" s="82">
        <v>1.5745882980101381E-2</v>
      </c>
      <c r="D2322" s="89">
        <v>1.9657426477488048E-2</v>
      </c>
      <c r="E2322" s="89">
        <v>2.3100050235178651E-2</v>
      </c>
      <c r="F2322" s="89">
        <v>2.6182904177748809E-2</v>
      </c>
      <c r="G2322" s="90">
        <v>2.906237182519952E-2</v>
      </c>
      <c r="H2322" s="90">
        <v>3.170572433774526E-2</v>
      </c>
      <c r="I2322" s="90">
        <v>3.4289366921383735E-2</v>
      </c>
      <c r="J2322" s="90">
        <v>3.6759573924206153E-2</v>
      </c>
    </row>
    <row r="2323" spans="3:10" x14ac:dyDescent="0.25">
      <c r="C2323" s="82">
        <v>2.58079812773505E-3</v>
      </c>
      <c r="D2323" s="89">
        <v>4.3990817332029784E-3</v>
      </c>
      <c r="E2323" s="89">
        <v>6.2840219157895604E-3</v>
      </c>
      <c r="F2323" s="89">
        <v>7.9650144481317516E-3</v>
      </c>
      <c r="G2323" s="90">
        <v>9.3212704542517486E-3</v>
      </c>
      <c r="H2323" s="90">
        <v>1.0296203316014304E-2</v>
      </c>
      <c r="I2323" s="90">
        <v>1.0978161028607257E-2</v>
      </c>
      <c r="J2323" s="90">
        <v>1.1420278506863722E-2</v>
      </c>
    </row>
    <row r="2324" spans="3:10" x14ac:dyDescent="0.25">
      <c r="C2324" s="82">
        <v>7.4251042749761548E-3</v>
      </c>
      <c r="D2324" s="89">
        <v>1.0274652108528322E-2</v>
      </c>
      <c r="E2324" s="89">
        <v>1.266044464172099E-2</v>
      </c>
      <c r="F2324" s="89">
        <v>1.4419702648481204E-2</v>
      </c>
      <c r="G2324" s="90">
        <v>1.5569573664409593E-2</v>
      </c>
      <c r="H2324" s="90">
        <v>1.6121644237477979E-2</v>
      </c>
      <c r="I2324" s="90">
        <v>1.6246074901621544E-2</v>
      </c>
      <c r="J2324" s="90">
        <v>1.6013151839509854E-2</v>
      </c>
    </row>
    <row r="2325" spans="3:10" x14ac:dyDescent="0.25">
      <c r="C2325" s="82">
        <v>9.2602592343693536E-3</v>
      </c>
      <c r="D2325" s="89">
        <v>1.4101763349904704E-2</v>
      </c>
      <c r="E2325" s="89">
        <v>1.8549447478759862E-2</v>
      </c>
      <c r="F2325" s="89">
        <v>2.2288558701243813E-2</v>
      </c>
      <c r="G2325" s="90">
        <v>2.5364019450023513E-2</v>
      </c>
      <c r="H2325" s="90">
        <v>2.7796307064574755E-2</v>
      </c>
      <c r="I2325" s="90">
        <v>2.9809882716354832E-2</v>
      </c>
      <c r="J2325" s="90">
        <v>3.1404331674857663E-2</v>
      </c>
    </row>
    <row r="2326" spans="3:10" x14ac:dyDescent="0.25">
      <c r="C2326" s="82">
        <v>9.0848394487396105E-3</v>
      </c>
      <c r="D2326" s="89">
        <v>1.240133324517813E-2</v>
      </c>
      <c r="E2326" s="89">
        <v>1.5057320218076278E-2</v>
      </c>
      <c r="F2326" s="89">
        <v>1.7001369012773378E-2</v>
      </c>
      <c r="G2326" s="90">
        <v>1.8339023679785554E-2</v>
      </c>
      <c r="H2326" s="90">
        <v>1.9087567538451613E-2</v>
      </c>
      <c r="I2326" s="90">
        <v>1.9397311130299421E-2</v>
      </c>
      <c r="J2326" s="90">
        <v>1.9284243134986213E-2</v>
      </c>
    </row>
    <row r="2327" spans="3:10" x14ac:dyDescent="0.25">
      <c r="C2327" s="82">
        <v>3.0588290057376915E-3</v>
      </c>
      <c r="D2327" s="89">
        <v>4.7155875605461922E-3</v>
      </c>
      <c r="E2327" s="89">
        <v>6.3214750923076433E-3</v>
      </c>
      <c r="F2327" s="89">
        <v>7.7189035043066807E-3</v>
      </c>
      <c r="G2327" s="90">
        <v>8.8638590536755171E-3</v>
      </c>
      <c r="H2327" s="90">
        <v>9.7306184046054688E-3</v>
      </c>
      <c r="I2327" s="90">
        <v>1.0400436940860579E-2</v>
      </c>
      <c r="J2327" s="90">
        <v>1.0904981813353736E-2</v>
      </c>
    </row>
    <row r="2328" spans="3:10" x14ac:dyDescent="0.25">
      <c r="C2328" s="82">
        <v>3.2598517116066671E-2</v>
      </c>
      <c r="D2328" s="89">
        <v>3.8839721879174186E-2</v>
      </c>
      <c r="E2328" s="89">
        <v>4.2095218855432735E-2</v>
      </c>
      <c r="F2328" s="89">
        <v>4.3265027293148954E-2</v>
      </c>
      <c r="G2328" s="90">
        <v>4.3221810084668362E-2</v>
      </c>
      <c r="H2328" s="90">
        <v>4.2314819759017165E-2</v>
      </c>
      <c r="I2328" s="90">
        <v>4.1019303760047511E-2</v>
      </c>
      <c r="J2328" s="90">
        <v>3.9392290806523261E-2</v>
      </c>
    </row>
    <row r="2329" spans="3:10" x14ac:dyDescent="0.25">
      <c r="C2329" s="82">
        <v>4.0351206702593991E-2</v>
      </c>
      <c r="D2329" s="89">
        <v>4.6499166026646367E-2</v>
      </c>
      <c r="E2329" s="89">
        <v>4.9561535227398701E-2</v>
      </c>
      <c r="F2329" s="89">
        <v>5.0825553155786934E-2</v>
      </c>
      <c r="G2329" s="90">
        <v>5.1315959480505741E-2</v>
      </c>
      <c r="H2329" s="90">
        <v>5.1334651699093098E-2</v>
      </c>
      <c r="I2329" s="90">
        <v>5.129421654017173E-2</v>
      </c>
      <c r="J2329" s="90">
        <v>5.1085109170245391E-2</v>
      </c>
    </row>
    <row r="2330" spans="3:10" x14ac:dyDescent="0.25">
      <c r="C2330" s="82">
        <v>4.4340357396788932E-2</v>
      </c>
      <c r="D2330" s="89">
        <v>4.405091892238866E-2</v>
      </c>
      <c r="E2330" s="89">
        <v>4.2633276071193472E-2</v>
      </c>
      <c r="F2330" s="89">
        <v>4.1200876916597864E-2</v>
      </c>
      <c r="G2330" s="90">
        <v>4.0271372957142081E-2</v>
      </c>
      <c r="H2330" s="90">
        <v>3.9798578339029937E-2</v>
      </c>
      <c r="I2330" s="90">
        <v>3.9926012992849459E-2</v>
      </c>
      <c r="J2330" s="90">
        <v>4.047905021585621E-2</v>
      </c>
    </row>
    <row r="2331" spans="3:10" x14ac:dyDescent="0.25">
      <c r="C2331" s="82">
        <v>7.1227295873071078E-3</v>
      </c>
      <c r="D2331" s="89">
        <v>9.098208098824263E-3</v>
      </c>
      <c r="E2331" s="89">
        <v>1.065163854035093E-2</v>
      </c>
      <c r="F2331" s="89">
        <v>1.1823301049675331E-2</v>
      </c>
      <c r="G2331" s="90">
        <v>1.2728867691806433E-2</v>
      </c>
      <c r="H2331" s="90">
        <v>1.3420441465584016E-2</v>
      </c>
      <c r="I2331" s="90">
        <v>1.4044371459414163E-2</v>
      </c>
      <c r="J2331" s="90">
        <v>1.4646347557424496E-2</v>
      </c>
    </row>
    <row r="2332" spans="3:10" x14ac:dyDescent="0.25">
      <c r="C2332" s="82">
        <v>7.8977293584096692E-3</v>
      </c>
      <c r="D2332" s="89">
        <v>1.2255490850007787E-2</v>
      </c>
      <c r="E2332" s="89">
        <v>1.6316644212705192E-2</v>
      </c>
      <c r="F2332" s="89">
        <v>1.9637782063642591E-2</v>
      </c>
      <c r="G2332" s="90">
        <v>2.2111241040433806E-2</v>
      </c>
      <c r="H2332" s="90">
        <v>2.3676369217856166E-2</v>
      </c>
      <c r="I2332" s="90">
        <v>2.452150373434861E-2</v>
      </c>
      <c r="J2332" s="90">
        <v>2.4701626419045438E-2</v>
      </c>
    </row>
    <row r="2333" spans="3:10" x14ac:dyDescent="0.25">
      <c r="C2333" s="82">
        <v>3.8771425192951965E-2</v>
      </c>
      <c r="D2333" s="89">
        <v>4.1068901361508023E-2</v>
      </c>
      <c r="E2333" s="89">
        <v>4.1099356129647734E-2</v>
      </c>
      <c r="F2333" s="89">
        <v>4.0078769571368932E-2</v>
      </c>
      <c r="G2333" s="90">
        <v>3.8775925321179835E-2</v>
      </c>
      <c r="H2333" s="90">
        <v>3.736144697344293E-2</v>
      </c>
      <c r="I2333" s="90">
        <v>3.611059544733005E-2</v>
      </c>
      <c r="J2333" s="90">
        <v>3.494459709833303E-2</v>
      </c>
    </row>
    <row r="2334" spans="3:10" x14ac:dyDescent="0.25">
      <c r="C2334" s="82">
        <v>9.9869261657799281E-3</v>
      </c>
      <c r="D2334" s="89">
        <v>1.4176612097821643E-2</v>
      </c>
      <c r="E2334" s="89">
        <v>1.7840850123134234E-2</v>
      </c>
      <c r="F2334" s="89">
        <v>2.0857350651909582E-2</v>
      </c>
      <c r="G2334" s="90">
        <v>2.3345016546434717E-2</v>
      </c>
      <c r="H2334" s="90">
        <v>2.5349960640450742E-2</v>
      </c>
      <c r="I2334" s="90">
        <v>2.7097576771923145E-2</v>
      </c>
      <c r="J2334" s="90">
        <v>2.8619457289682879E-2</v>
      </c>
    </row>
    <row r="2335" spans="3:10" x14ac:dyDescent="0.25">
      <c r="C2335" s="82">
        <v>8.5693081088988234E-3</v>
      </c>
      <c r="D2335" s="89">
        <v>1.3001793641748379E-2</v>
      </c>
      <c r="E2335" s="89">
        <v>1.6855379081663378E-2</v>
      </c>
      <c r="F2335" s="89">
        <v>1.9856670209121723E-2</v>
      </c>
      <c r="G2335" s="90">
        <v>2.2113874895343406E-2</v>
      </c>
      <c r="H2335" s="90">
        <v>2.3716861672588324E-2</v>
      </c>
      <c r="I2335" s="90">
        <v>2.4916005252608394E-2</v>
      </c>
      <c r="J2335" s="90">
        <v>2.5755247898151368E-2</v>
      </c>
    </row>
    <row r="2336" spans="3:10" x14ac:dyDescent="0.25">
      <c r="C2336" s="82">
        <v>7.348644668537764E-2</v>
      </c>
      <c r="D2336" s="89">
        <v>6.3191097251671768E-2</v>
      </c>
      <c r="E2336" s="89">
        <v>5.5901117939671605E-2</v>
      </c>
      <c r="F2336" s="89">
        <v>5.1002680924775043E-2</v>
      </c>
      <c r="G2336" s="90">
        <v>4.7880948994506706E-2</v>
      </c>
      <c r="H2336" s="90">
        <v>4.5779640752621677E-2</v>
      </c>
      <c r="I2336" s="90">
        <v>4.4479117209249623E-2</v>
      </c>
      <c r="J2336" s="90">
        <v>4.3558596944354322E-2</v>
      </c>
    </row>
    <row r="2337" spans="3:10" x14ac:dyDescent="0.25">
      <c r="C2337" s="82">
        <v>4.2739235398779208E-3</v>
      </c>
      <c r="D2337" s="89">
        <v>6.7095876842952051E-3</v>
      </c>
      <c r="E2337" s="89">
        <v>9.0500360690621805E-3</v>
      </c>
      <c r="F2337" s="89">
        <v>1.1063533111618604E-2</v>
      </c>
      <c r="G2337" s="90">
        <v>1.2707804963616625E-2</v>
      </c>
      <c r="H2337" s="90">
        <v>1.3968073501589608E-2</v>
      </c>
      <c r="I2337" s="90">
        <v>1.4971317138161145E-2</v>
      </c>
      <c r="J2337" s="90">
        <v>1.5760767632617145E-2</v>
      </c>
    </row>
    <row r="2338" spans="3:10" x14ac:dyDescent="0.25">
      <c r="C2338" s="82">
        <v>5.889320903997082E-3</v>
      </c>
      <c r="D2338" s="89">
        <v>8.3881164810747384E-3</v>
      </c>
      <c r="E2338" s="89">
        <v>1.0725175118419883E-2</v>
      </c>
      <c r="F2338" s="89">
        <v>1.28222195882844E-2</v>
      </c>
      <c r="G2338" s="90">
        <v>1.4718767677718547E-2</v>
      </c>
      <c r="H2338" s="90">
        <v>1.6409685281842001E-2</v>
      </c>
      <c r="I2338" s="90">
        <v>1.8017088032368803E-2</v>
      </c>
      <c r="J2338" s="90">
        <v>1.9552914728578414E-2</v>
      </c>
    </row>
    <row r="2339" spans="3:10" x14ac:dyDescent="0.25">
      <c r="C2339" s="82">
        <v>7.251990537528528E-4</v>
      </c>
      <c r="D2339" s="89">
        <v>1.7517230575270805E-3</v>
      </c>
      <c r="E2339" s="89">
        <v>3.2503911885598501E-3</v>
      </c>
      <c r="F2339" s="89">
        <v>5.0482691693658367E-3</v>
      </c>
      <c r="G2339" s="90">
        <v>6.9628626807040845E-3</v>
      </c>
      <c r="H2339" s="90">
        <v>8.8286510922517703E-3</v>
      </c>
      <c r="I2339" s="90">
        <v>1.0603225273059468E-2</v>
      </c>
      <c r="J2339" s="90">
        <v>1.2236675622079262E-2</v>
      </c>
    </row>
    <row r="2340" spans="3:10" x14ac:dyDescent="0.25">
      <c r="C2340" s="82">
        <v>1.0191629313059843E-2</v>
      </c>
      <c r="D2340" s="89">
        <v>1.2806071048439699E-2</v>
      </c>
      <c r="E2340" s="89">
        <v>1.4846055832824483E-2</v>
      </c>
      <c r="F2340" s="89">
        <v>1.6354813583146385E-2</v>
      </c>
      <c r="G2340" s="90">
        <v>1.7434348401408714E-2</v>
      </c>
      <c r="H2340" s="90">
        <v>1.8081305556625356E-2</v>
      </c>
      <c r="I2340" s="90">
        <v>1.8423787087436246E-2</v>
      </c>
      <c r="J2340" s="90">
        <v>1.8468098433992108E-2</v>
      </c>
    </row>
    <row r="2341" spans="3:10" x14ac:dyDescent="0.25">
      <c r="C2341" s="82">
        <v>1.0656321729497854E-2</v>
      </c>
      <c r="D2341" s="89">
        <v>1.3174836010481158E-2</v>
      </c>
      <c r="E2341" s="89">
        <v>1.5107240966205136E-2</v>
      </c>
      <c r="F2341" s="89">
        <v>1.6565830954636051E-2</v>
      </c>
      <c r="G2341" s="90">
        <v>1.770095838459277E-2</v>
      </c>
      <c r="H2341" s="90">
        <v>1.8535243204524342E-2</v>
      </c>
      <c r="I2341" s="90">
        <v>1.9207596572510303E-2</v>
      </c>
      <c r="J2341" s="90">
        <v>1.9717737884589501E-2</v>
      </c>
    </row>
    <row r="2342" spans="3:10" x14ac:dyDescent="0.25">
      <c r="C2342" s="82">
        <v>1.0109471537171564E-2</v>
      </c>
      <c r="D2342" s="89">
        <v>1.4312519082447381E-2</v>
      </c>
      <c r="E2342" s="89">
        <v>1.8064606233293548E-2</v>
      </c>
      <c r="F2342" s="89">
        <v>2.1175442895154394E-2</v>
      </c>
      <c r="G2342" s="90">
        <v>2.3682749144551794E-2</v>
      </c>
      <c r="H2342" s="90">
        <v>2.5571100799263561E-2</v>
      </c>
      <c r="I2342" s="90">
        <v>2.7033589370144939E-2</v>
      </c>
      <c r="J2342" s="90">
        <v>2.8087725759671694E-2</v>
      </c>
    </row>
    <row r="2343" spans="3:10" x14ac:dyDescent="0.25">
      <c r="C2343" s="82">
        <v>3.810382725074575E-2</v>
      </c>
      <c r="D2343" s="89">
        <v>4.3545320747151797E-2</v>
      </c>
      <c r="E2343" s="89">
        <v>4.682733562932332E-2</v>
      </c>
      <c r="F2343" s="89">
        <v>4.8676530921642286E-2</v>
      </c>
      <c r="G2343" s="90">
        <v>4.9699246077445962E-2</v>
      </c>
      <c r="H2343" s="90">
        <v>5.0004248616555537E-2</v>
      </c>
      <c r="I2343" s="90">
        <v>4.9955779770127037E-2</v>
      </c>
      <c r="J2343" s="90">
        <v>4.9501890698699362E-2</v>
      </c>
    </row>
    <row r="2344" spans="3:10" x14ac:dyDescent="0.25">
      <c r="C2344" s="82">
        <v>5.400253297163678E-3</v>
      </c>
      <c r="D2344" s="89">
        <v>7.250910348951381E-3</v>
      </c>
      <c r="E2344" s="89">
        <v>8.8291288949039447E-3</v>
      </c>
      <c r="F2344" s="89">
        <v>1.0065628221086285E-2</v>
      </c>
      <c r="G2344" s="90">
        <v>1.0974513273085188E-2</v>
      </c>
      <c r="H2344" s="90">
        <v>1.1543764108520158E-2</v>
      </c>
      <c r="I2344" s="90">
        <v>1.1868695839044943E-2</v>
      </c>
      <c r="J2344" s="90">
        <v>1.1978056832177517E-2</v>
      </c>
    </row>
    <row r="2345" spans="3:10" x14ac:dyDescent="0.25">
      <c r="C2345" s="82">
        <v>4.5699468543598042E-2</v>
      </c>
      <c r="D2345" s="89">
        <v>4.3763529735928682E-2</v>
      </c>
      <c r="E2345" s="89">
        <v>4.1022606303713391E-2</v>
      </c>
      <c r="F2345" s="89">
        <v>3.836591746423381E-2</v>
      </c>
      <c r="G2345" s="90">
        <v>3.6137819314875634E-2</v>
      </c>
      <c r="H2345" s="90">
        <v>3.4218382371500308E-2</v>
      </c>
      <c r="I2345" s="90">
        <v>3.2699278515215389E-2</v>
      </c>
      <c r="J2345" s="90">
        <v>3.142708565142336E-2</v>
      </c>
    </row>
    <row r="2346" spans="3:10" x14ac:dyDescent="0.25">
      <c r="C2346" s="82">
        <v>6.598090852169225E-3</v>
      </c>
      <c r="D2346" s="89">
        <v>9.7777280978431635E-3</v>
      </c>
      <c r="E2346" s="89">
        <v>1.2782275662903134E-2</v>
      </c>
      <c r="F2346" s="89">
        <v>1.5438512567466955E-2</v>
      </c>
      <c r="G2346" s="90">
        <v>1.7762988424612079E-2</v>
      </c>
      <c r="H2346" s="90">
        <v>1.9747446838490033E-2</v>
      </c>
      <c r="I2346" s="90">
        <v>2.1545626117112266E-2</v>
      </c>
      <c r="J2346" s="90">
        <v>2.3174593159846105E-2</v>
      </c>
    </row>
    <row r="2347" spans="3:10" x14ac:dyDescent="0.25">
      <c r="C2347" s="82">
        <v>1.0783086166120339E-2</v>
      </c>
      <c r="D2347" s="89">
        <v>1.6021638481207124E-2</v>
      </c>
      <c r="E2347" s="89">
        <v>2.0235640170849979E-2</v>
      </c>
      <c r="F2347" s="89">
        <v>2.3199458310770932E-2</v>
      </c>
      <c r="G2347" s="90">
        <v>2.5156402885130495E-2</v>
      </c>
      <c r="H2347" s="90">
        <v>2.6287824207696917E-2</v>
      </c>
      <c r="I2347" s="90">
        <v>2.6916415080794492E-2</v>
      </c>
      <c r="J2347" s="90">
        <v>2.7114842132060481E-2</v>
      </c>
    </row>
    <row r="2348" spans="3:10" x14ac:dyDescent="0.25">
      <c r="C2348" s="82">
        <v>7.0121896707878387E-3</v>
      </c>
      <c r="D2348" s="89">
        <v>1.0622839364693831E-2</v>
      </c>
      <c r="E2348" s="89">
        <v>1.4043287720911681E-2</v>
      </c>
      <c r="F2348" s="89">
        <v>1.7075370899483789E-2</v>
      </c>
      <c r="G2348" s="90">
        <v>1.9750352818524938E-2</v>
      </c>
      <c r="H2348" s="90">
        <v>2.2065276190351289E-2</v>
      </c>
      <c r="I2348" s="90">
        <v>2.4184532694808022E-2</v>
      </c>
      <c r="J2348" s="90">
        <v>2.6112519264011518E-2</v>
      </c>
    </row>
    <row r="2349" spans="3:10" x14ac:dyDescent="0.25">
      <c r="C2349" s="82">
        <v>3.8237569100763066E-3</v>
      </c>
      <c r="D2349" s="89">
        <v>5.4645638122356645E-3</v>
      </c>
      <c r="E2349" s="89">
        <v>7.0905025014718496E-3</v>
      </c>
      <c r="F2349" s="89">
        <v>8.5939654840694376E-3</v>
      </c>
      <c r="G2349" s="90">
        <v>9.9279209592939895E-3</v>
      </c>
      <c r="H2349" s="90">
        <v>1.1031414264532762E-2</v>
      </c>
      <c r="I2349" s="90">
        <v>1.19563414108694E-2</v>
      </c>
      <c r="J2349" s="90">
        <v>1.2704299758328364E-2</v>
      </c>
    </row>
    <row r="2350" spans="3:10" x14ac:dyDescent="0.25">
      <c r="C2350" s="82">
        <v>1.791827169667921E-2</v>
      </c>
      <c r="D2350" s="89">
        <v>2.5050317073150662E-2</v>
      </c>
      <c r="E2350" s="89">
        <v>3.0960952823044202E-2</v>
      </c>
      <c r="F2350" s="89">
        <v>3.5467593940260118E-2</v>
      </c>
      <c r="G2350" s="90">
        <v>3.8801537484851233E-2</v>
      </c>
      <c r="H2350" s="90">
        <v>4.1046466264953514E-2</v>
      </c>
      <c r="I2350" s="90">
        <v>4.2555040027626619E-2</v>
      </c>
      <c r="J2350" s="90">
        <v>4.3346917208379153E-2</v>
      </c>
    </row>
    <row r="2351" spans="3:10" x14ac:dyDescent="0.25">
      <c r="C2351" s="82">
        <v>6.5999971865105273E-3</v>
      </c>
      <c r="D2351" s="89">
        <v>9.377257017495649E-3</v>
      </c>
      <c r="E2351" s="89">
        <v>1.1657721138185822E-2</v>
      </c>
      <c r="F2351" s="89">
        <v>1.3306533793295513E-2</v>
      </c>
      <c r="G2351" s="90">
        <v>1.4395517561394303E-2</v>
      </c>
      <c r="H2351" s="90">
        <v>1.4983955948464371E-2</v>
      </c>
      <c r="I2351" s="90">
        <v>1.5255218441001406E-2</v>
      </c>
      <c r="J2351" s="90">
        <v>1.5280841122393819E-2</v>
      </c>
    </row>
    <row r="2352" spans="3:10" x14ac:dyDescent="0.25">
      <c r="C2352" s="82">
        <v>1.1682553247088974E-2</v>
      </c>
      <c r="D2352" s="89">
        <v>1.6800296793443623E-2</v>
      </c>
      <c r="E2352" s="89">
        <v>2.1250553246554435E-2</v>
      </c>
      <c r="F2352" s="89">
        <v>2.4819888825070649E-2</v>
      </c>
      <c r="G2352" s="90">
        <v>2.7631304079132866E-2</v>
      </c>
      <c r="H2352" s="90">
        <v>2.9752070945922148E-2</v>
      </c>
      <c r="I2352" s="90">
        <v>3.1472670775615968E-2</v>
      </c>
      <c r="J2352" s="90">
        <v>3.285602643231688E-2</v>
      </c>
    </row>
    <row r="2353" spans="3:10" x14ac:dyDescent="0.25">
      <c r="C2353" s="82">
        <v>7.1817336037883353E-3</v>
      </c>
      <c r="D2353" s="89">
        <v>1.2045890973167106E-2</v>
      </c>
      <c r="E2353" s="89">
        <v>1.6882722335361564E-2</v>
      </c>
      <c r="F2353" s="89">
        <v>2.1096501717342217E-2</v>
      </c>
      <c r="G2353" s="90">
        <v>2.4526602491435571E-2</v>
      </c>
      <c r="H2353" s="90">
        <v>2.7101401523921629E-2</v>
      </c>
      <c r="I2353" s="90">
        <v>2.9022260240143486E-2</v>
      </c>
      <c r="J2353" s="90">
        <v>3.0316438110831026E-2</v>
      </c>
    </row>
    <row r="2354" spans="3:10" x14ac:dyDescent="0.25">
      <c r="C2354" s="82">
        <v>2.1223488465588494E-2</v>
      </c>
      <c r="D2354" s="89">
        <v>2.3800909413831152E-2</v>
      </c>
      <c r="E2354" s="89">
        <v>2.5516773987857736E-2</v>
      </c>
      <c r="F2354" s="89">
        <v>2.67995671836339E-2</v>
      </c>
      <c r="G2354" s="90">
        <v>2.7933778980943385E-2</v>
      </c>
      <c r="H2354" s="90">
        <v>2.8907145411642809E-2</v>
      </c>
      <c r="I2354" s="90">
        <v>2.9857712720907894E-2</v>
      </c>
      <c r="J2354" s="90">
        <v>3.0698671729838943E-2</v>
      </c>
    </row>
    <row r="2355" spans="3:10" x14ac:dyDescent="0.25">
      <c r="C2355" s="82">
        <v>5.0044625028485609E-3</v>
      </c>
      <c r="D2355" s="89">
        <v>8.4637742047748901E-3</v>
      </c>
      <c r="E2355" s="89">
        <v>1.1782978632085066E-2</v>
      </c>
      <c r="F2355" s="89">
        <v>1.4491670186096879E-2</v>
      </c>
      <c r="G2355" s="90">
        <v>1.6494107748584182E-2</v>
      </c>
      <c r="H2355" s="90">
        <v>1.7795134173380901E-2</v>
      </c>
      <c r="I2355" s="90">
        <v>1.8593486044583257E-2</v>
      </c>
      <c r="J2355" s="90">
        <v>1.8971640385317831E-2</v>
      </c>
    </row>
    <row r="2356" spans="3:10" x14ac:dyDescent="0.25">
      <c r="C2356" s="82">
        <v>9.4481836539455952E-2</v>
      </c>
      <c r="D2356" s="89">
        <v>7.8049150619186325E-2</v>
      </c>
      <c r="E2356" s="89">
        <v>6.734489472034616E-2</v>
      </c>
      <c r="F2356" s="89">
        <v>6.030940612804505E-2</v>
      </c>
      <c r="G2356" s="90">
        <v>5.5616272241958087E-2</v>
      </c>
      <c r="H2356" s="90">
        <v>5.2125771799369093E-2</v>
      </c>
      <c r="I2356" s="90">
        <v>4.9487600032337847E-2</v>
      </c>
      <c r="J2356" s="90">
        <v>4.7204571274193009E-2</v>
      </c>
    </row>
    <row r="2357" spans="3:10" x14ac:dyDescent="0.25">
      <c r="C2357" s="82">
        <v>1.6701950002907678E-2</v>
      </c>
      <c r="D2357" s="89">
        <v>2.1849456549938091E-2</v>
      </c>
      <c r="E2357" s="89">
        <v>2.5760248067496862E-2</v>
      </c>
      <c r="F2357" s="89">
        <v>2.8506859148674818E-2</v>
      </c>
      <c r="G2357" s="90">
        <v>3.0384514135986543E-2</v>
      </c>
      <c r="H2357" s="90">
        <v>3.151193320306421E-2</v>
      </c>
      <c r="I2357" s="90">
        <v>3.2195623823513139E-2</v>
      </c>
      <c r="J2357" s="90">
        <v>3.247923467139905E-2</v>
      </c>
    </row>
    <row r="2358" spans="3:10" x14ac:dyDescent="0.25">
      <c r="C2358" s="82">
        <v>2.264518934378971E-3</v>
      </c>
      <c r="D2358" s="89">
        <v>4.441349073338945E-3</v>
      </c>
      <c r="E2358" s="89">
        <v>6.9835242114415002E-3</v>
      </c>
      <c r="F2358" s="89">
        <v>9.4989414060536945E-3</v>
      </c>
      <c r="G2358" s="90">
        <v>1.1762014677495413E-2</v>
      </c>
      <c r="H2358" s="90">
        <v>1.3633952131565793E-2</v>
      </c>
      <c r="I2358" s="90">
        <v>1.5164426176434421E-2</v>
      </c>
      <c r="J2358" s="90">
        <v>1.6358609138163605E-2</v>
      </c>
    </row>
    <row r="2359" spans="3:10" x14ac:dyDescent="0.25">
      <c r="C2359" s="82">
        <v>7.1889060847727558E-3</v>
      </c>
      <c r="D2359" s="89">
        <v>9.8198735319064822E-3</v>
      </c>
      <c r="E2359" s="89">
        <v>1.1961113455048049E-2</v>
      </c>
      <c r="F2359" s="89">
        <v>1.3562784768304458E-2</v>
      </c>
      <c r="G2359" s="90">
        <v>1.4729078239357127E-2</v>
      </c>
      <c r="H2359" s="90">
        <v>1.5518126323331907E-2</v>
      </c>
      <c r="I2359" s="90">
        <v>1.6101797577324131E-2</v>
      </c>
      <c r="J2359" s="90">
        <v>1.6533047387886354E-2</v>
      </c>
    </row>
    <row r="2360" spans="3:10" x14ac:dyDescent="0.25">
      <c r="C2360" s="82">
        <v>6.2362599022349205E-3</v>
      </c>
      <c r="D2360" s="89">
        <v>9.500364888917907E-3</v>
      </c>
      <c r="E2360" s="89">
        <v>1.2411536330910187E-2</v>
      </c>
      <c r="F2360" s="89">
        <v>1.4723289720438345E-2</v>
      </c>
      <c r="G2360" s="90">
        <v>1.6456507106988053E-2</v>
      </c>
      <c r="H2360" s="90">
        <v>1.7638211351912729E-2</v>
      </c>
      <c r="I2360" s="90">
        <v>1.8444067506957221E-2</v>
      </c>
      <c r="J2360" s="90">
        <v>1.8921948789801891E-2</v>
      </c>
    </row>
    <row r="2361" spans="3:10" x14ac:dyDescent="0.25">
      <c r="C2361" s="82">
        <v>3.5747427447408241E-2</v>
      </c>
      <c r="D2361" s="89">
        <v>3.3093952864700252E-2</v>
      </c>
      <c r="E2361" s="89">
        <v>3.1279870851198946E-2</v>
      </c>
      <c r="F2361" s="89">
        <v>3.0327625525719448E-2</v>
      </c>
      <c r="G2361" s="90">
        <v>3.01828421553045E-2</v>
      </c>
      <c r="H2361" s="90">
        <v>3.0618142216437667E-2</v>
      </c>
      <c r="I2361" s="90">
        <v>3.1682370352925655E-2</v>
      </c>
      <c r="J2361" s="90">
        <v>3.3245357076013948E-2</v>
      </c>
    </row>
    <row r="2362" spans="3:10" x14ac:dyDescent="0.25">
      <c r="C2362" s="82">
        <v>1.3943924956882958E-2</v>
      </c>
      <c r="D2362" s="89">
        <v>1.6066579273555762E-2</v>
      </c>
      <c r="E2362" s="89">
        <v>1.7643315581783076E-2</v>
      </c>
      <c r="F2362" s="89">
        <v>1.8871094554020491E-2</v>
      </c>
      <c r="G2362" s="90">
        <v>1.9918120486359363E-2</v>
      </c>
      <c r="H2362" s="90">
        <v>2.0791646001630193E-2</v>
      </c>
      <c r="I2362" s="90">
        <v>2.1634304934922483E-2</v>
      </c>
      <c r="J2362" s="90">
        <v>2.2440651928174002E-2</v>
      </c>
    </row>
    <row r="2363" spans="3:10" x14ac:dyDescent="0.25">
      <c r="C2363" s="82">
        <v>9.1835654950248053E-3</v>
      </c>
      <c r="D2363" s="89">
        <v>1.2279925451741905E-2</v>
      </c>
      <c r="E2363" s="89">
        <v>1.5114882238018705E-2</v>
      </c>
      <c r="F2363" s="89">
        <v>1.7645461906937724E-2</v>
      </c>
      <c r="G2363" s="90">
        <v>1.9926581678853941E-2</v>
      </c>
      <c r="H2363" s="90">
        <v>2.1924636272063053E-2</v>
      </c>
      <c r="I2363" s="90">
        <v>2.3768374476906644E-2</v>
      </c>
      <c r="J2363" s="90">
        <v>2.5433219221865266E-2</v>
      </c>
    </row>
    <row r="2364" spans="3:10" x14ac:dyDescent="0.25">
      <c r="C2364" s="82">
        <v>4.5195703365907627E-3</v>
      </c>
      <c r="D2364" s="89">
        <v>6.5490982792249805E-3</v>
      </c>
      <c r="E2364" s="89">
        <v>8.4579549709339376E-3</v>
      </c>
      <c r="F2364" s="89">
        <v>1.014249223568762E-2</v>
      </c>
      <c r="G2364" s="90">
        <v>1.1603994495855009E-2</v>
      </c>
      <c r="H2364" s="90">
        <v>1.2823208596500782E-2</v>
      </c>
      <c r="I2364" s="90">
        <v>1.3893063442319647E-2</v>
      </c>
      <c r="J2364" s="90">
        <v>1.4828837438006202E-2</v>
      </c>
    </row>
    <row r="2365" spans="3:10" x14ac:dyDescent="0.25">
      <c r="C2365" s="82">
        <v>2.4938903672533784E-2</v>
      </c>
      <c r="D2365" s="89">
        <v>2.5990534373026151E-2</v>
      </c>
      <c r="E2365" s="89">
        <v>2.6194547157929314E-2</v>
      </c>
      <c r="F2365" s="89">
        <v>2.6134228753464099E-2</v>
      </c>
      <c r="G2365" s="90">
        <v>2.615380026076998E-2</v>
      </c>
      <c r="H2365" s="90">
        <v>2.6280429034622022E-2</v>
      </c>
      <c r="I2365" s="90">
        <v>2.6670668667535757E-2</v>
      </c>
      <c r="J2365" s="90">
        <v>2.7267178957551076E-2</v>
      </c>
    </row>
    <row r="2366" spans="3:10" x14ac:dyDescent="0.25">
      <c r="C2366" s="82">
        <v>2.0953481892085735E-2</v>
      </c>
      <c r="D2366" s="89">
        <v>2.5932924953002569E-2</v>
      </c>
      <c r="E2366" s="89">
        <v>2.908250763420394E-2</v>
      </c>
      <c r="F2366" s="89">
        <v>3.0912140689639132E-2</v>
      </c>
      <c r="G2366" s="90">
        <v>3.2005185509251174E-2</v>
      </c>
      <c r="H2366" s="90">
        <v>3.2595950171594265E-2</v>
      </c>
      <c r="I2366" s="90">
        <v>3.3014569576718791E-2</v>
      </c>
      <c r="J2366" s="90">
        <v>3.3263374561370879E-2</v>
      </c>
    </row>
    <row r="2367" spans="3:10" x14ac:dyDescent="0.25">
      <c r="C2367" s="82">
        <v>2.0541774510271459E-2</v>
      </c>
      <c r="D2367" s="89">
        <v>2.4923224815989312E-2</v>
      </c>
      <c r="E2367" s="89">
        <v>2.7260327600445573E-2</v>
      </c>
      <c r="F2367" s="89">
        <v>2.8100038264397699E-2</v>
      </c>
      <c r="G2367" s="90">
        <v>2.8042816565694035E-2</v>
      </c>
      <c r="H2367" s="90">
        <v>2.7359792913867392E-2</v>
      </c>
      <c r="I2367" s="90">
        <v>2.6396625345689533E-2</v>
      </c>
      <c r="J2367" s="90">
        <v>2.5221958111785212E-2</v>
      </c>
    </row>
    <row r="2368" spans="3:10" x14ac:dyDescent="0.25">
      <c r="C2368" s="82">
        <v>5.3473275202582287E-3</v>
      </c>
      <c r="D2368" s="89">
        <v>7.2469685919964132E-3</v>
      </c>
      <c r="E2368" s="89">
        <v>8.8563664354132723E-3</v>
      </c>
      <c r="F2368" s="89">
        <v>1.0165590630232117E-2</v>
      </c>
      <c r="G2368" s="90">
        <v>1.1246500412957256E-2</v>
      </c>
      <c r="H2368" s="90">
        <v>1.2120036523248535E-2</v>
      </c>
      <c r="I2368" s="90">
        <v>1.2893457538438083E-2</v>
      </c>
      <c r="J2368" s="90">
        <v>1.3588902136978658E-2</v>
      </c>
    </row>
    <row r="2369" spans="3:10" x14ac:dyDescent="0.25">
      <c r="C2369" s="82">
        <v>1.7080610328461174E-2</v>
      </c>
      <c r="D2369" s="89">
        <v>2.0458736905024272E-2</v>
      </c>
      <c r="E2369" s="89">
        <v>2.2726333179406363E-2</v>
      </c>
      <c r="F2369" s="89">
        <v>2.4128280977135003E-2</v>
      </c>
      <c r="G2369" s="90">
        <v>2.4945305161364128E-2</v>
      </c>
      <c r="H2369" s="90">
        <v>2.5256521260595358E-2</v>
      </c>
      <c r="I2369" s="90">
        <v>2.5288944452384662E-2</v>
      </c>
      <c r="J2369" s="90">
        <v>2.5066791193344765E-2</v>
      </c>
    </row>
    <row r="2370" spans="3:10" x14ac:dyDescent="0.25">
      <c r="C2370" s="82">
        <v>7.2457772730786752E-3</v>
      </c>
      <c r="D2370" s="89">
        <v>1.0043682280703695E-2</v>
      </c>
      <c r="E2370" s="89">
        <v>1.2451120273940096E-2</v>
      </c>
      <c r="F2370" s="89">
        <v>1.4400987142697394E-2</v>
      </c>
      <c r="G2370" s="90">
        <v>1.5982233483281396E-2</v>
      </c>
      <c r="H2370" s="90">
        <v>1.7239733079483992E-2</v>
      </c>
      <c r="I2370" s="90">
        <v>1.8351238900232172E-2</v>
      </c>
      <c r="J2370" s="90">
        <v>1.9370346710199448E-2</v>
      </c>
    </row>
    <row r="2371" spans="3:10" x14ac:dyDescent="0.25">
      <c r="C2371" s="82">
        <v>2.7652813505873775E-2</v>
      </c>
      <c r="D2371" s="89">
        <v>2.8198295080703133E-2</v>
      </c>
      <c r="E2371" s="89">
        <v>2.8550261050157892E-2</v>
      </c>
      <c r="F2371" s="89">
        <v>2.8915907641010423E-2</v>
      </c>
      <c r="G2371" s="90">
        <v>2.9408905915537367E-2</v>
      </c>
      <c r="H2371" s="90">
        <v>2.9929737292479289E-2</v>
      </c>
      <c r="I2371" s="90">
        <v>3.0608755922165342E-2</v>
      </c>
      <c r="J2371" s="90">
        <v>3.1375077432774796E-2</v>
      </c>
    </row>
    <row r="2372" spans="3:10" x14ac:dyDescent="0.25">
      <c r="C2372" s="82">
        <v>6.9443030222038019E-3</v>
      </c>
      <c r="D2372" s="89">
        <v>1.0489281817344697E-2</v>
      </c>
      <c r="E2372" s="89">
        <v>1.3654682641982866E-2</v>
      </c>
      <c r="F2372" s="89">
        <v>1.6219267382436994E-2</v>
      </c>
      <c r="G2372" s="90">
        <v>1.8230121254738465E-2</v>
      </c>
      <c r="H2372" s="90">
        <v>1.9715767871415792E-2</v>
      </c>
      <c r="I2372" s="90">
        <v>2.0854769982467623E-2</v>
      </c>
      <c r="J2372" s="90">
        <v>2.167670597918301E-2</v>
      </c>
    </row>
    <row r="2373" spans="3:10" x14ac:dyDescent="0.25">
      <c r="C2373" s="82">
        <v>6.6968959600319285E-3</v>
      </c>
      <c r="D2373" s="89">
        <v>9.8127737432923325E-3</v>
      </c>
      <c r="E2373" s="89">
        <v>1.2576079855950498E-2</v>
      </c>
      <c r="F2373" s="89">
        <v>1.4883047499568957E-2</v>
      </c>
      <c r="G2373" s="90">
        <v>1.6842847140703606E-2</v>
      </c>
      <c r="H2373" s="90">
        <v>1.8523366913712834E-2</v>
      </c>
      <c r="I2373" s="90">
        <v>2.0118954821794006E-2</v>
      </c>
      <c r="J2373" s="90">
        <v>2.1676514714062355E-2</v>
      </c>
    </row>
    <row r="2374" spans="3:10" x14ac:dyDescent="0.25">
      <c r="C2374" s="82">
        <v>6.5590139569185552E-2</v>
      </c>
      <c r="D2374" s="89">
        <v>6.5839026378097534E-2</v>
      </c>
      <c r="E2374" s="89">
        <v>6.2827673235302278E-2</v>
      </c>
      <c r="F2374" s="89">
        <v>5.9040071543634991E-2</v>
      </c>
      <c r="G2374" s="90">
        <v>5.5677992814071507E-2</v>
      </c>
      <c r="H2374" s="90">
        <v>5.2825299480937643E-2</v>
      </c>
      <c r="I2374" s="90">
        <v>5.0663703971882565E-2</v>
      </c>
      <c r="J2374" s="90">
        <v>4.8889023058298516E-2</v>
      </c>
    </row>
    <row r="2375" spans="3:10" x14ac:dyDescent="0.25">
      <c r="C2375" s="82">
        <v>1.2367620492188362E-2</v>
      </c>
      <c r="D2375" s="89">
        <v>1.5622196404640668E-2</v>
      </c>
      <c r="E2375" s="89">
        <v>1.8183042971058595E-2</v>
      </c>
      <c r="F2375" s="89">
        <v>2.0013760564126654E-2</v>
      </c>
      <c r="G2375" s="90">
        <v>2.1190961828113541E-2</v>
      </c>
      <c r="H2375" s="90">
        <v>2.1712477044486107E-2</v>
      </c>
      <c r="I2375" s="90">
        <v>2.1770019675375767E-2</v>
      </c>
      <c r="J2375" s="90">
        <v>2.1422688993633209E-2</v>
      </c>
    </row>
    <row r="2376" spans="3:10" x14ac:dyDescent="0.25">
      <c r="C2376" s="82">
        <v>3.2738942021010562E-3</v>
      </c>
      <c r="D2376" s="89">
        <v>5.5293702582787079E-3</v>
      </c>
      <c r="E2376" s="89">
        <v>7.7565098998703492E-3</v>
      </c>
      <c r="F2376" s="89">
        <v>9.646134147997731E-3</v>
      </c>
      <c r="G2376" s="90">
        <v>1.1110431620978984E-2</v>
      </c>
      <c r="H2376" s="90">
        <v>1.2131109151690699E-2</v>
      </c>
      <c r="I2376" s="90">
        <v>1.2836136091454861E-2</v>
      </c>
      <c r="J2376" s="90">
        <v>1.3288921790109477E-2</v>
      </c>
    </row>
    <row r="2377" spans="3:10" x14ac:dyDescent="0.25">
      <c r="C2377" s="82">
        <v>4.283370631798877E-3</v>
      </c>
      <c r="D2377" s="89">
        <v>7.1266235690166544E-3</v>
      </c>
      <c r="E2377" s="89">
        <v>1.0086037119104644E-2</v>
      </c>
      <c r="F2377" s="89">
        <v>1.2840839391543263E-2</v>
      </c>
      <c r="G2377" s="90">
        <v>1.5295337810252161E-2</v>
      </c>
      <c r="H2377" s="90">
        <v>1.741863084368107E-2</v>
      </c>
      <c r="I2377" s="90">
        <v>1.9380252747284707E-2</v>
      </c>
      <c r="J2377" s="90">
        <v>2.1261714105638166E-2</v>
      </c>
    </row>
    <row r="2378" spans="3:10" x14ac:dyDescent="0.25">
      <c r="C2378" s="82">
        <v>3.4205014097136075E-3</v>
      </c>
      <c r="D2378" s="89">
        <v>6.1530290309492926E-3</v>
      </c>
      <c r="E2378" s="89">
        <v>9.1507761579330774E-3</v>
      </c>
      <c r="F2378" s="89">
        <v>1.2029547833071946E-2</v>
      </c>
      <c r="G2378" s="90">
        <v>1.4619805186658766E-2</v>
      </c>
      <c r="H2378" s="90">
        <v>1.6821595404508755E-2</v>
      </c>
      <c r="I2378" s="90">
        <v>1.873059096361631E-2</v>
      </c>
      <c r="J2378" s="90">
        <v>2.036105523239266E-2</v>
      </c>
    </row>
    <row r="2379" spans="3:10" x14ac:dyDescent="0.25">
      <c r="C2379" s="82">
        <v>1.743988024024019E-2</v>
      </c>
      <c r="D2379" s="89">
        <v>1.8561144003809062E-2</v>
      </c>
      <c r="E2379" s="89">
        <v>1.915950683776052E-2</v>
      </c>
      <c r="F2379" s="89">
        <v>1.9433746497976565E-2</v>
      </c>
      <c r="G2379" s="90">
        <v>1.9505171562031468E-2</v>
      </c>
      <c r="H2379" s="90">
        <v>1.9335454986472995E-2</v>
      </c>
      <c r="I2379" s="90">
        <v>1.9033343588009843E-2</v>
      </c>
      <c r="J2379" s="90">
        <v>1.8583675361774042E-2</v>
      </c>
    </row>
    <row r="2380" spans="3:10" x14ac:dyDescent="0.25">
      <c r="C2380" s="82">
        <v>9.5753250672920287E-3</v>
      </c>
      <c r="D2380" s="89">
        <v>1.4774870556971388E-2</v>
      </c>
      <c r="E2380" s="89">
        <v>1.9234165793173448E-2</v>
      </c>
      <c r="F2380" s="89">
        <v>2.2526580088547753E-2</v>
      </c>
      <c r="G2380" s="90">
        <v>2.4744297130433926E-2</v>
      </c>
      <c r="H2380" s="90">
        <v>2.6015548004358947E-2</v>
      </c>
      <c r="I2380" s="90">
        <v>2.6671899398784869E-2</v>
      </c>
      <c r="J2380" s="90">
        <v>2.6825453307809666E-2</v>
      </c>
    </row>
    <row r="2381" spans="3:10" x14ac:dyDescent="0.25">
      <c r="C2381" s="82">
        <v>1.1235460480805912E-2</v>
      </c>
      <c r="D2381" s="89">
        <v>1.6226947636824734E-2</v>
      </c>
      <c r="E2381" s="89">
        <v>2.0723412564577201E-2</v>
      </c>
      <c r="F2381" s="89">
        <v>2.4487649489034195E-2</v>
      </c>
      <c r="G2381" s="90">
        <v>2.7564123502957498E-2</v>
      </c>
      <c r="H2381" s="90">
        <v>2.9925430985635153E-2</v>
      </c>
      <c r="I2381" s="90">
        <v>3.1768005220887525E-2</v>
      </c>
      <c r="J2381" s="90">
        <v>3.3067949970940022E-2</v>
      </c>
    </row>
    <row r="2382" spans="3:10" x14ac:dyDescent="0.25">
      <c r="C2382" s="82">
        <v>3.444954754862295E-2</v>
      </c>
      <c r="D2382" s="89">
        <v>3.804422453952875E-2</v>
      </c>
      <c r="E2382" s="89">
        <v>3.9403550057437987E-2</v>
      </c>
      <c r="F2382" s="89">
        <v>3.9443885390767978E-2</v>
      </c>
      <c r="G2382" s="90">
        <v>3.8831963417751858E-2</v>
      </c>
      <c r="H2382" s="90">
        <v>3.7735818991405573E-2</v>
      </c>
      <c r="I2382" s="90">
        <v>3.6471669072900927E-2</v>
      </c>
      <c r="J2382" s="90">
        <v>3.5020998925948357E-2</v>
      </c>
    </row>
    <row r="2383" spans="3:10" x14ac:dyDescent="0.25">
      <c r="C2383" s="82">
        <v>1.7304721385534013E-2</v>
      </c>
      <c r="D2383" s="89">
        <v>1.8349867544038806E-2</v>
      </c>
      <c r="E2383" s="89">
        <v>1.9013727482828837E-2</v>
      </c>
      <c r="F2383" s="89">
        <v>1.9510746906584196E-2</v>
      </c>
      <c r="G2383" s="90">
        <v>1.9974047261186598E-2</v>
      </c>
      <c r="H2383" s="90">
        <v>2.0369150881851816E-2</v>
      </c>
      <c r="I2383" s="90">
        <v>2.080472550353835E-2</v>
      </c>
      <c r="J2383" s="90">
        <v>2.1250721608466833E-2</v>
      </c>
    </row>
    <row r="2384" spans="3:10" x14ac:dyDescent="0.25">
      <c r="C2384" s="82">
        <v>5.3678475045608656E-3</v>
      </c>
      <c r="D2384" s="89">
        <v>7.8418699879152926E-3</v>
      </c>
      <c r="E2384" s="89">
        <v>1.0076075595629798E-2</v>
      </c>
      <c r="F2384" s="89">
        <v>1.1957492183090569E-2</v>
      </c>
      <c r="G2384" s="90">
        <v>1.3530812072330665E-2</v>
      </c>
      <c r="H2384" s="90">
        <v>1.4816903765854246E-2</v>
      </c>
      <c r="I2384" s="90">
        <v>1.5952808833602439E-2</v>
      </c>
      <c r="J2384" s="90">
        <v>1.6969605041417396E-2</v>
      </c>
    </row>
    <row r="2385" spans="3:10" x14ac:dyDescent="0.25">
      <c r="C2385" s="82">
        <v>1.0709948798485032E-2</v>
      </c>
      <c r="D2385" s="89">
        <v>1.622130108884573E-2</v>
      </c>
      <c r="E2385" s="89">
        <v>2.0957479717784552E-2</v>
      </c>
      <c r="F2385" s="89">
        <v>2.4549936323243305E-2</v>
      </c>
      <c r="G2385" s="90">
        <v>2.7118141407305521E-2</v>
      </c>
      <c r="H2385" s="90">
        <v>2.8774426032448602E-2</v>
      </c>
      <c r="I2385" s="90">
        <v>2.9837121819768168E-2</v>
      </c>
      <c r="J2385" s="90">
        <v>3.037899997922533E-2</v>
      </c>
    </row>
    <row r="2386" spans="3:10" x14ac:dyDescent="0.25">
      <c r="C2386" s="82">
        <v>3.8597732832424988E-3</v>
      </c>
      <c r="D2386" s="89">
        <v>6.0356297893175868E-3</v>
      </c>
      <c r="E2386" s="89">
        <v>8.2239971231134867E-3</v>
      </c>
      <c r="F2386" s="89">
        <v>1.0270070455781813E-2</v>
      </c>
      <c r="G2386" s="90">
        <v>1.2152968382257387E-2</v>
      </c>
      <c r="H2386" s="90">
        <v>1.3847123813271505E-2</v>
      </c>
      <c r="I2386" s="90">
        <v>1.544877465450108E-2</v>
      </c>
      <c r="J2386" s="90">
        <v>1.6966868426955072E-2</v>
      </c>
    </row>
    <row r="2387" spans="3:10" x14ac:dyDescent="0.25">
      <c r="C2387" s="82">
        <v>8.1893101777760612E-3</v>
      </c>
      <c r="D2387" s="89">
        <v>1.064423823595251E-2</v>
      </c>
      <c r="E2387" s="89">
        <v>1.235925526349415E-2</v>
      </c>
      <c r="F2387" s="89">
        <v>1.3391754294490386E-2</v>
      </c>
      <c r="G2387" s="90">
        <v>1.3923403184566367E-2</v>
      </c>
      <c r="H2387" s="90">
        <v>1.4055089775775366E-2</v>
      </c>
      <c r="I2387" s="90">
        <v>1.3969223138056458E-2</v>
      </c>
      <c r="J2387" s="90">
        <v>1.3725928402532912E-2</v>
      </c>
    </row>
    <row r="2388" spans="3:10" x14ac:dyDescent="0.25">
      <c r="C2388" s="82">
        <v>2.0176482289842777E-2</v>
      </c>
      <c r="D2388" s="89">
        <v>2.3133502667959969E-2</v>
      </c>
      <c r="E2388" s="89">
        <v>2.514398442839616E-2</v>
      </c>
      <c r="F2388" s="89">
        <v>2.6625171415200811E-2</v>
      </c>
      <c r="G2388" s="90">
        <v>2.7896331791086377E-2</v>
      </c>
      <c r="H2388" s="90">
        <v>2.8989502793199312E-2</v>
      </c>
      <c r="I2388" s="90">
        <v>3.0080139873901582E-2</v>
      </c>
      <c r="J2388" s="90">
        <v>3.1105882240008143E-2</v>
      </c>
    </row>
    <row r="2389" spans="3:10" x14ac:dyDescent="0.25">
      <c r="C2389" s="82">
        <v>2.154066668795182E-3</v>
      </c>
      <c r="D2389" s="89">
        <v>4.0605931904272906E-3</v>
      </c>
      <c r="E2389" s="89">
        <v>6.2687674992107801E-3</v>
      </c>
      <c r="F2389" s="89">
        <v>8.4546680396932385E-3</v>
      </c>
      <c r="G2389" s="90">
        <v>1.0406537434200318E-2</v>
      </c>
      <c r="H2389" s="90">
        <v>1.1970880603285284E-2</v>
      </c>
      <c r="I2389" s="90">
        <v>1.3166841918733282E-2</v>
      </c>
      <c r="J2389" s="90">
        <v>1.3993610090023768E-2</v>
      </c>
    </row>
    <row r="2390" spans="3:10" x14ac:dyDescent="0.25">
      <c r="C2390" s="82">
        <v>1.4694866799506653E-2</v>
      </c>
      <c r="D2390" s="89">
        <v>1.9078665658027499E-2</v>
      </c>
      <c r="E2390" s="89">
        <v>2.2525687936695321E-2</v>
      </c>
      <c r="F2390" s="89">
        <v>2.5061633567412672E-2</v>
      </c>
      <c r="G2390" s="90">
        <v>2.6876985985856097E-2</v>
      </c>
      <c r="H2390" s="90">
        <v>2.802010773523602E-2</v>
      </c>
      <c r="I2390" s="90">
        <v>2.8732019310581985E-2</v>
      </c>
      <c r="J2390" s="90">
        <v>2.9043656679073718E-2</v>
      </c>
    </row>
    <row r="2391" spans="3:10" x14ac:dyDescent="0.25">
      <c r="C2391" s="82">
        <v>1.296673063438341E-2</v>
      </c>
      <c r="D2391" s="89">
        <v>1.6080556870218161E-2</v>
      </c>
      <c r="E2391" s="89">
        <v>1.8714137745400122E-2</v>
      </c>
      <c r="F2391" s="89">
        <v>2.0930323268644361E-2</v>
      </c>
      <c r="G2391" s="90">
        <v>2.2847568717898618E-2</v>
      </c>
      <c r="H2391" s="90">
        <v>2.4451033535428428E-2</v>
      </c>
      <c r="I2391" s="90">
        <v>2.5901167896055319E-2</v>
      </c>
      <c r="J2391" s="90">
        <v>2.7187141517162741E-2</v>
      </c>
    </row>
    <row r="2392" spans="3:10" x14ac:dyDescent="0.25">
      <c r="C2392" s="82">
        <v>1.6800293368386308E-3</v>
      </c>
      <c r="D2392" s="89">
        <v>3.0632654472326506E-3</v>
      </c>
      <c r="E2392" s="89">
        <v>4.6534608674472589E-3</v>
      </c>
      <c r="F2392" s="89">
        <v>6.2277643920436773E-3</v>
      </c>
      <c r="G2392" s="90">
        <v>7.6355251323677233E-3</v>
      </c>
      <c r="H2392" s="90">
        <v>8.7670706673880876E-3</v>
      </c>
      <c r="I2392" s="90">
        <v>9.6445416205936281E-3</v>
      </c>
      <c r="J2392" s="90">
        <v>1.0280735758025874E-2</v>
      </c>
    </row>
    <row r="2393" spans="3:10" x14ac:dyDescent="0.25">
      <c r="C2393" s="82">
        <v>5.7067470037855464E-3</v>
      </c>
      <c r="D2393" s="89">
        <v>7.537268483287958E-3</v>
      </c>
      <c r="E2393" s="89">
        <v>9.1466155617652319E-3</v>
      </c>
      <c r="F2393" s="89">
        <v>1.0536260207276287E-2</v>
      </c>
      <c r="G2393" s="90">
        <v>1.1769090132687482E-2</v>
      </c>
      <c r="H2393" s="90">
        <v>1.2853497247277747E-2</v>
      </c>
      <c r="I2393" s="90">
        <v>1.3893057940506288E-2</v>
      </c>
      <c r="J2393" s="90">
        <v>1.4903975758830805E-2</v>
      </c>
    </row>
    <row r="2394" spans="3:10" x14ac:dyDescent="0.25">
      <c r="C2394" s="82">
        <v>3.3369558775370359E-2</v>
      </c>
      <c r="D2394" s="89">
        <v>3.2172186733176636E-2</v>
      </c>
      <c r="E2394" s="89">
        <v>3.052118314758932E-2</v>
      </c>
      <c r="F2394" s="89">
        <v>2.9002156412882278E-2</v>
      </c>
      <c r="G2394" s="90">
        <v>2.7826335685062209E-2</v>
      </c>
      <c r="H2394" s="90">
        <v>2.6865918987562284E-2</v>
      </c>
      <c r="I2394" s="90">
        <v>2.616154171728417E-2</v>
      </c>
      <c r="J2394" s="90">
        <v>2.5564159806134655E-2</v>
      </c>
    </row>
    <row r="2395" spans="3:10" x14ac:dyDescent="0.25">
      <c r="C2395" s="82">
        <v>1.245532413517548E-3</v>
      </c>
      <c r="D2395" s="89">
        <v>2.2867174232453556E-3</v>
      </c>
      <c r="E2395" s="89">
        <v>3.5215150440498608E-3</v>
      </c>
      <c r="F2395" s="89">
        <v>4.8179718626603467E-3</v>
      </c>
      <c r="G2395" s="90">
        <v>6.0929418689525013E-3</v>
      </c>
      <c r="H2395" s="90">
        <v>7.2782486542441452E-3</v>
      </c>
      <c r="I2395" s="90">
        <v>8.393054596010488E-3</v>
      </c>
      <c r="J2395" s="90">
        <v>9.4337135974536732E-3</v>
      </c>
    </row>
    <row r="2396" spans="3:10" x14ac:dyDescent="0.25">
      <c r="C2396" s="82">
        <v>1.1636296250519686E-2</v>
      </c>
      <c r="D2396" s="89">
        <v>1.5350607947326914E-2</v>
      </c>
      <c r="E2396" s="89">
        <v>1.816089306074984E-2</v>
      </c>
      <c r="F2396" s="89">
        <v>2.016385673223034E-2</v>
      </c>
      <c r="G2396" s="90">
        <v>2.1641694792510265E-2</v>
      </c>
      <c r="H2396" s="90">
        <v>2.2749346241822441E-2</v>
      </c>
      <c r="I2396" s="90">
        <v>2.376313484329292E-2</v>
      </c>
      <c r="J2396" s="90">
        <v>2.475570690388651E-2</v>
      </c>
    </row>
    <row r="2397" spans="3:10" x14ac:dyDescent="0.25">
      <c r="C2397" s="82">
        <v>6.5536658542695275E-2</v>
      </c>
      <c r="D2397" s="89">
        <v>6.4485335096901894E-2</v>
      </c>
      <c r="E2397" s="89">
        <v>6.1357365952070239E-2</v>
      </c>
      <c r="F2397" s="89">
        <v>5.7914133439764703E-2</v>
      </c>
      <c r="G2397" s="90">
        <v>5.4949682285560866E-2</v>
      </c>
      <c r="H2397" s="90">
        <v>5.2397409134399026E-2</v>
      </c>
      <c r="I2397" s="90">
        <v>5.0414361742588489E-2</v>
      </c>
      <c r="J2397" s="90">
        <v>4.8732469879945638E-2</v>
      </c>
    </row>
    <row r="2398" spans="3:10" x14ac:dyDescent="0.25">
      <c r="C2398" s="82">
        <v>7.022714703899007E-3</v>
      </c>
      <c r="D2398" s="89">
        <v>1.0703614655024634E-2</v>
      </c>
      <c r="E2398" s="89">
        <v>1.4282679793062242E-2</v>
      </c>
      <c r="F2398" s="89">
        <v>1.7457299715085622E-2</v>
      </c>
      <c r="G2398" s="90">
        <v>2.014943576407463E-2</v>
      </c>
      <c r="H2398" s="90">
        <v>2.2286670103711496E-2</v>
      </c>
      <c r="I2398" s="90">
        <v>2.4013710334111572E-2</v>
      </c>
      <c r="J2398" s="90">
        <v>2.5346750657092559E-2</v>
      </c>
    </row>
    <row r="2399" spans="3:10" x14ac:dyDescent="0.25">
      <c r="C2399" s="82">
        <v>1.4453163949443569E-2</v>
      </c>
      <c r="D2399" s="89">
        <v>2.0472985958317702E-2</v>
      </c>
      <c r="E2399" s="89">
        <v>2.5501826229743476E-2</v>
      </c>
      <c r="F2399" s="89">
        <v>2.9394342907868031E-2</v>
      </c>
      <c r="G2399" s="90">
        <v>3.2392631205280992E-2</v>
      </c>
      <c r="H2399" s="90">
        <v>3.4623182777697499E-2</v>
      </c>
      <c r="I2399" s="90">
        <v>3.6422563572258336E-2</v>
      </c>
      <c r="J2399" s="90">
        <v>3.7822061761844501E-2</v>
      </c>
    </row>
    <row r="2400" spans="3:10" x14ac:dyDescent="0.25">
      <c r="C2400" s="82">
        <v>1.8381575522961099E-3</v>
      </c>
      <c r="D2400" s="89">
        <v>3.5136559201607094E-3</v>
      </c>
      <c r="E2400" s="89">
        <v>5.3939626708168278E-3</v>
      </c>
      <c r="F2400" s="89">
        <v>7.1486350654872003E-3</v>
      </c>
      <c r="G2400" s="90">
        <v>8.5882170938367704E-3</v>
      </c>
      <c r="H2400" s="90">
        <v>9.6086614991886636E-3</v>
      </c>
      <c r="I2400" s="90">
        <v>1.0263314677868089E-2</v>
      </c>
      <c r="J2400" s="90">
        <v>1.0590058839991916E-2</v>
      </c>
    </row>
    <row r="2401" spans="3:10" x14ac:dyDescent="0.25">
      <c r="C2401" s="82">
        <v>3.0453104605730322E-2</v>
      </c>
      <c r="D2401" s="89">
        <v>3.159990475768331E-2</v>
      </c>
      <c r="E2401" s="89">
        <v>3.2111830666178107E-2</v>
      </c>
      <c r="F2401" s="89">
        <v>3.2408420733153136E-2</v>
      </c>
      <c r="G2401" s="90">
        <v>3.2744399509941569E-2</v>
      </c>
      <c r="H2401" s="90">
        <v>3.3078547536778198E-2</v>
      </c>
      <c r="I2401" s="90">
        <v>3.3584363365597711E-2</v>
      </c>
      <c r="J2401" s="90">
        <v>3.4186676885199663E-2</v>
      </c>
    </row>
    <row r="2402" spans="3:10" x14ac:dyDescent="0.25">
      <c r="C2402" s="82">
        <v>1.2269683893291279E-2</v>
      </c>
      <c r="D2402" s="89">
        <v>1.6844683619978977E-2</v>
      </c>
      <c r="E2402" s="89">
        <v>2.0586833738472785E-2</v>
      </c>
      <c r="F2402" s="89">
        <v>2.3398584682953787E-2</v>
      </c>
      <c r="G2402" s="90">
        <v>2.5442593851594496E-2</v>
      </c>
      <c r="H2402" s="90">
        <v>2.6792394287210461E-2</v>
      </c>
      <c r="I2402" s="90">
        <v>2.7709894989984621E-2</v>
      </c>
      <c r="J2402" s="90">
        <v>2.824739597583294E-2</v>
      </c>
    </row>
    <row r="2403" spans="3:10" x14ac:dyDescent="0.25">
      <c r="C2403" s="82">
        <v>5.2813510341459275E-3</v>
      </c>
      <c r="D2403" s="89">
        <v>8.7267336779911133E-3</v>
      </c>
      <c r="E2403" s="89">
        <v>1.2336223815778318E-2</v>
      </c>
      <c r="F2403" s="89">
        <v>1.5747139282879845E-2</v>
      </c>
      <c r="G2403" s="90">
        <v>1.881649260948675E-2</v>
      </c>
      <c r="H2403" s="90">
        <v>2.1428739694438845E-2</v>
      </c>
      <c r="I2403" s="90">
        <v>2.3687576170830484E-2</v>
      </c>
      <c r="J2403" s="90">
        <v>2.5584667383028566E-2</v>
      </c>
    </row>
    <row r="2404" spans="3:10" x14ac:dyDescent="0.25">
      <c r="C2404" s="82">
        <v>8.1971111286909659E-3</v>
      </c>
      <c r="D2404" s="89">
        <v>1.1179144674815017E-2</v>
      </c>
      <c r="E2404" s="89">
        <v>1.3584266683041968E-2</v>
      </c>
      <c r="F2404" s="89">
        <v>1.5308667586744696E-2</v>
      </c>
      <c r="G2404" s="90">
        <v>1.6425689562413106E-2</v>
      </c>
      <c r="H2404" s="90">
        <v>1.6976154005626892E-2</v>
      </c>
      <c r="I2404" s="90">
        <v>1.7149585473620641E-2</v>
      </c>
      <c r="J2404" s="90">
        <v>1.7023508067767149E-2</v>
      </c>
    </row>
    <row r="2405" spans="3:10" x14ac:dyDescent="0.25">
      <c r="C2405" s="82">
        <v>1.8760738521654149E-2</v>
      </c>
      <c r="D2405" s="89">
        <v>2.3402570227822588E-2</v>
      </c>
      <c r="E2405" s="89">
        <v>2.6960455908658188E-2</v>
      </c>
      <c r="F2405" s="89">
        <v>2.956331232956139E-2</v>
      </c>
      <c r="G2405" s="90">
        <v>3.1450414221246524E-2</v>
      </c>
      <c r="H2405" s="90">
        <v>3.2661269572639123E-2</v>
      </c>
      <c r="I2405" s="90">
        <v>3.3452285755848382E-2</v>
      </c>
      <c r="J2405" s="90">
        <v>3.3833358477233615E-2</v>
      </c>
    </row>
    <row r="2406" spans="3:10" x14ac:dyDescent="0.25">
      <c r="C2406" s="82">
        <v>7.1775687857085204E-3</v>
      </c>
      <c r="D2406" s="89">
        <v>9.4928154194642428E-3</v>
      </c>
      <c r="E2406" s="89">
        <v>1.141033991353106E-2</v>
      </c>
      <c r="F2406" s="89">
        <v>1.284265266556181E-2</v>
      </c>
      <c r="G2406" s="90">
        <v>1.381360296093923E-2</v>
      </c>
      <c r="H2406" s="90">
        <v>1.4323449466648727E-2</v>
      </c>
      <c r="I2406" s="90">
        <v>1.4514433354352194E-2</v>
      </c>
      <c r="J2406" s="90">
        <v>1.4447993718983474E-2</v>
      </c>
    </row>
    <row r="2407" spans="3:10" x14ac:dyDescent="0.25">
      <c r="C2407" s="82">
        <v>9.3996500362008729E-3</v>
      </c>
      <c r="D2407" s="89">
        <v>1.28605054336694E-2</v>
      </c>
      <c r="E2407" s="89">
        <v>1.5857717610658704E-2</v>
      </c>
      <c r="F2407" s="89">
        <v>1.8336509840772525E-2</v>
      </c>
      <c r="G2407" s="90">
        <v>2.0418197422457929E-2</v>
      </c>
      <c r="H2407" s="90">
        <v>2.2154494427555495E-2</v>
      </c>
      <c r="I2407" s="90">
        <v>2.3758305424696046E-2</v>
      </c>
      <c r="J2407" s="90">
        <v>2.5275356237162969E-2</v>
      </c>
    </row>
    <row r="2408" spans="3:10" x14ac:dyDescent="0.25">
      <c r="C2408" s="82">
        <v>5.5857877394796633E-2</v>
      </c>
      <c r="D2408" s="89">
        <v>5.3965629612326253E-2</v>
      </c>
      <c r="E2408" s="89">
        <v>5.1681347871299133E-2</v>
      </c>
      <c r="F2408" s="89">
        <v>4.9814880623833775E-2</v>
      </c>
      <c r="G2408" s="90">
        <v>4.8647776808560236E-2</v>
      </c>
      <c r="H2408" s="90">
        <v>4.7930827768302153E-2</v>
      </c>
      <c r="I2408" s="90">
        <v>4.7721499563766222E-2</v>
      </c>
      <c r="J2408" s="90">
        <v>4.7725817303986257E-2</v>
      </c>
    </row>
    <row r="2409" spans="3:10" x14ac:dyDescent="0.25">
      <c r="C2409" s="82">
        <v>4.8065388697375918E-3</v>
      </c>
      <c r="D2409" s="89">
        <v>7.6497588333728711E-3</v>
      </c>
      <c r="E2409" s="89">
        <v>1.0505714394495821E-2</v>
      </c>
      <c r="F2409" s="89">
        <v>1.3113311715216285E-2</v>
      </c>
      <c r="G2409" s="90">
        <v>1.5401184771263093E-2</v>
      </c>
      <c r="H2409" s="90">
        <v>1.7314161539028323E-2</v>
      </c>
      <c r="I2409" s="90">
        <v>1.896728032477412E-2</v>
      </c>
      <c r="J2409" s="90">
        <v>2.0377335219726057E-2</v>
      </c>
    </row>
    <row r="2410" spans="3:10" x14ac:dyDescent="0.25">
      <c r="C2410" s="82">
        <v>2.7390508243803183E-2</v>
      </c>
      <c r="D2410" s="89">
        <v>3.2364486133307308E-2</v>
      </c>
      <c r="E2410" s="89">
        <v>3.5545758574062523E-2</v>
      </c>
      <c r="F2410" s="89">
        <v>3.7564115434900312E-2</v>
      </c>
      <c r="G2410" s="90">
        <v>3.8976890216972482E-2</v>
      </c>
      <c r="H2410" s="90">
        <v>3.9916315921826817E-2</v>
      </c>
      <c r="I2410" s="90">
        <v>4.0675383912731657E-2</v>
      </c>
      <c r="J2410" s="90">
        <v>4.1187437497048493E-2</v>
      </c>
    </row>
    <row r="2411" spans="3:10" x14ac:dyDescent="0.25">
      <c r="C2411" s="82">
        <v>5.0602284148392712E-2</v>
      </c>
      <c r="D2411" s="89">
        <v>5.9572652692266949E-2</v>
      </c>
      <c r="E2411" s="89">
        <v>6.4326829551105108E-2</v>
      </c>
      <c r="F2411" s="89">
        <v>6.610171065472846E-2</v>
      </c>
      <c r="G2411" s="90">
        <v>6.6127740246614511E-2</v>
      </c>
      <c r="H2411" s="90">
        <v>6.4886496606960553E-2</v>
      </c>
      <c r="I2411" s="90">
        <v>6.3070526992051276E-2</v>
      </c>
      <c r="J2411" s="90">
        <v>6.0723385251273077E-2</v>
      </c>
    </row>
    <row r="2412" spans="3:10" x14ac:dyDescent="0.25">
      <c r="C2412" s="82">
        <v>2.3134682631819826E-2</v>
      </c>
      <c r="D2412" s="89">
        <v>2.5850934436290957E-2</v>
      </c>
      <c r="E2412" s="89">
        <v>2.7322329839267218E-2</v>
      </c>
      <c r="F2412" s="89">
        <v>2.8147545504623641E-2</v>
      </c>
      <c r="G2412" s="90">
        <v>2.8765830633559537E-2</v>
      </c>
      <c r="H2412" s="90">
        <v>2.9276540750049495E-2</v>
      </c>
      <c r="I2412" s="90">
        <v>2.9904153764794526E-2</v>
      </c>
      <c r="J2412" s="90">
        <v>3.0620075609082774E-2</v>
      </c>
    </row>
    <row r="2413" spans="3:10" x14ac:dyDescent="0.25">
      <c r="C2413" s="82">
        <v>4.0218744481457201E-3</v>
      </c>
      <c r="D2413" s="89">
        <v>6.4520362167849333E-3</v>
      </c>
      <c r="E2413" s="89">
        <v>8.8847486880158644E-3</v>
      </c>
      <c r="F2413" s="89">
        <v>1.1106097918699027E-2</v>
      </c>
      <c r="G2413" s="90">
        <v>1.30726819789365E-2</v>
      </c>
      <c r="H2413" s="90">
        <v>1.4750601835812035E-2</v>
      </c>
      <c r="I2413" s="90">
        <v>1.6241368806084493E-2</v>
      </c>
      <c r="J2413" s="90">
        <v>1.7554673301186395E-2</v>
      </c>
    </row>
    <row r="2414" spans="3:10" x14ac:dyDescent="0.25">
      <c r="C2414" s="82">
        <v>9.9719821823115208E-3</v>
      </c>
      <c r="D2414" s="89">
        <v>1.2984598789755076E-2</v>
      </c>
      <c r="E2414" s="89">
        <v>1.5337787793231078E-2</v>
      </c>
      <c r="F2414" s="89">
        <v>1.7042008417009504E-2</v>
      </c>
      <c r="G2414" s="90">
        <v>1.8211086682219647E-2</v>
      </c>
      <c r="H2414" s="90">
        <v>1.8857802811788404E-2</v>
      </c>
      <c r="I2414" s="90">
        <v>1.9129198075188661E-2</v>
      </c>
      <c r="J2414" s="90">
        <v>1.9041710255425018E-2</v>
      </c>
    </row>
    <row r="2415" spans="3:10" x14ac:dyDescent="0.25">
      <c r="C2415" s="82">
        <v>9.0632353786906702E-3</v>
      </c>
      <c r="D2415" s="89">
        <v>1.5581438841361234E-2</v>
      </c>
      <c r="E2415" s="89">
        <v>2.208691838292853E-2</v>
      </c>
      <c r="F2415" s="89">
        <v>2.7626756197364578E-2</v>
      </c>
      <c r="G2415" s="90">
        <v>3.1901034042431324E-2</v>
      </c>
      <c r="H2415" s="90">
        <v>3.4817052447700454E-2</v>
      </c>
      <c r="I2415" s="90">
        <v>3.6694019902611057E-2</v>
      </c>
      <c r="J2415" s="90">
        <v>3.7653927579079836E-2</v>
      </c>
    </row>
    <row r="2416" spans="3:10" x14ac:dyDescent="0.25">
      <c r="C2416" s="82">
        <v>2.224434497471418E-2</v>
      </c>
      <c r="D2416" s="89">
        <v>2.9924073254983655E-2</v>
      </c>
      <c r="E2416" s="89">
        <v>3.5709616160387148E-2</v>
      </c>
      <c r="F2416" s="89">
        <v>3.9725418247495294E-2</v>
      </c>
      <c r="G2416" s="90">
        <v>4.2457771466932942E-2</v>
      </c>
      <c r="H2416" s="90">
        <v>4.4094903612167495E-2</v>
      </c>
      <c r="I2416" s="90">
        <v>4.5025525537806338E-2</v>
      </c>
      <c r="J2416" s="90">
        <v>4.5233658339376606E-2</v>
      </c>
    </row>
    <row r="2417" spans="3:10" x14ac:dyDescent="0.25">
      <c r="C2417" s="82">
        <v>1.3722562702623481E-2</v>
      </c>
      <c r="D2417" s="89">
        <v>1.7057755646435906E-2</v>
      </c>
      <c r="E2417" s="89">
        <v>1.9333430626161024E-2</v>
      </c>
      <c r="F2417" s="89">
        <v>2.0824563636459376E-2</v>
      </c>
      <c r="G2417" s="90">
        <v>2.1894415852222206E-2</v>
      </c>
      <c r="H2417" s="90">
        <v>2.2721584587056025E-2</v>
      </c>
      <c r="I2417" s="90">
        <v>2.3585337436182251E-2</v>
      </c>
      <c r="J2417" s="90">
        <v>2.4552874992899716E-2</v>
      </c>
    </row>
    <row r="2418" spans="3:10" x14ac:dyDescent="0.25">
      <c r="C2418" s="82">
        <v>9.6250445360431588E-3</v>
      </c>
      <c r="D2418" s="89">
        <v>1.3514718779542436E-2</v>
      </c>
      <c r="E2418" s="89">
        <v>1.6750012058883653E-2</v>
      </c>
      <c r="F2418" s="89">
        <v>1.9254658728697145E-2</v>
      </c>
      <c r="G2418" s="90">
        <v>2.1194462995263716E-2</v>
      </c>
      <c r="H2418" s="90">
        <v>2.2659252763910211E-2</v>
      </c>
      <c r="I2418" s="90">
        <v>2.3883731914725741E-2</v>
      </c>
      <c r="J2418" s="90">
        <v>2.491317385265699E-2</v>
      </c>
    </row>
    <row r="2419" spans="3:10" x14ac:dyDescent="0.25">
      <c r="C2419" s="82">
        <v>4.2247366001624499E-3</v>
      </c>
      <c r="D2419" s="89">
        <v>5.7133936055242572E-3</v>
      </c>
      <c r="E2419" s="89">
        <v>6.9408403004210233E-3</v>
      </c>
      <c r="F2419" s="89">
        <v>7.9143836727972143E-3</v>
      </c>
      <c r="G2419" s="90">
        <v>8.7115727659186903E-3</v>
      </c>
      <c r="H2419" s="90">
        <v>9.3680548774959706E-3</v>
      </c>
      <c r="I2419" s="90">
        <v>9.9810384989280111E-3</v>
      </c>
      <c r="J2419" s="90">
        <v>1.0576599723646267E-2</v>
      </c>
    </row>
    <row r="2420" spans="3:10" x14ac:dyDescent="0.25">
      <c r="C2420" s="82">
        <v>1.3961428467727093E-2</v>
      </c>
      <c r="D2420" s="89">
        <v>1.6658800973709066E-2</v>
      </c>
      <c r="E2420" s="89">
        <v>1.8464042728206845E-2</v>
      </c>
      <c r="F2420" s="89">
        <v>1.9583452699585325E-2</v>
      </c>
      <c r="G2420" s="90">
        <v>2.0260184490816964E-2</v>
      </c>
      <c r="H2420" s="90">
        <v>2.058077706109079E-2</v>
      </c>
      <c r="I2420" s="90">
        <v>2.0754523520404751E-2</v>
      </c>
      <c r="J2420" s="90">
        <v>2.0823998213721162E-2</v>
      </c>
    </row>
    <row r="2421" spans="3:10" x14ac:dyDescent="0.25">
      <c r="C2421" s="82">
        <v>1.7764029517161887E-2</v>
      </c>
      <c r="D2421" s="89">
        <v>2.24397602279152E-2</v>
      </c>
      <c r="E2421" s="89">
        <v>2.587732621694068E-2</v>
      </c>
      <c r="F2421" s="89">
        <v>2.8271524077862924E-2</v>
      </c>
      <c r="G2421" s="90">
        <v>2.9943977114358821E-2</v>
      </c>
      <c r="H2421" s="90">
        <v>3.0994651331568691E-2</v>
      </c>
      <c r="I2421" s="90">
        <v>3.1691598690219397E-2</v>
      </c>
      <c r="J2421" s="90">
        <v>3.2040084868401764E-2</v>
      </c>
    </row>
    <row r="2422" spans="3:10" x14ac:dyDescent="0.25">
      <c r="C2422" s="82">
        <v>0.25959994621183802</v>
      </c>
      <c r="D2422" s="89">
        <v>0.17843091397754265</v>
      </c>
      <c r="E2422" s="89">
        <v>0.13270894469133868</v>
      </c>
      <c r="F2422" s="89">
        <v>0.10600269613422954</v>
      </c>
      <c r="G2422" s="90">
        <v>8.9903029610022209E-2</v>
      </c>
      <c r="H2422" s="90">
        <v>7.9518790276453019E-2</v>
      </c>
      <c r="I2422" s="90">
        <v>7.27284353131364E-2</v>
      </c>
      <c r="J2422" s="90">
        <v>6.7883478657168053E-2</v>
      </c>
    </row>
    <row r="2423" spans="3:10" x14ac:dyDescent="0.25">
      <c r="C2423" s="82">
        <v>6.9674720478651281E-2</v>
      </c>
      <c r="D2423" s="89">
        <v>7.0579407805509656E-2</v>
      </c>
      <c r="E2423" s="89">
        <v>6.9375870151732522E-2</v>
      </c>
      <c r="F2423" s="89">
        <v>6.7362431182509716E-2</v>
      </c>
      <c r="G2423" s="90">
        <v>6.5207282735004188E-2</v>
      </c>
      <c r="H2423" s="90">
        <v>6.281627219554585E-2</v>
      </c>
      <c r="I2423" s="90">
        <v>6.0457409632274743E-2</v>
      </c>
      <c r="J2423" s="90">
        <v>5.7919813653298083E-2</v>
      </c>
    </row>
    <row r="2424" spans="3:10" x14ac:dyDescent="0.25">
      <c r="C2424" s="82">
        <v>1.0402428045452012E-2</v>
      </c>
      <c r="D2424" s="89">
        <v>1.4203322101231937E-2</v>
      </c>
      <c r="E2424" s="89">
        <v>1.7592938444532673E-2</v>
      </c>
      <c r="F2424" s="89">
        <v>2.0544331393312187E-2</v>
      </c>
      <c r="G2424" s="90">
        <v>2.3182876347837257E-2</v>
      </c>
      <c r="H2424" s="90">
        <v>2.5527288061903745E-2</v>
      </c>
      <c r="I2424" s="90">
        <v>2.7768855691462327E-2</v>
      </c>
      <c r="J2424" s="90">
        <v>2.9906343997588843E-2</v>
      </c>
    </row>
    <row r="2425" spans="3:10" x14ac:dyDescent="0.25">
      <c r="C2425" s="82">
        <v>3.6248307238904731E-3</v>
      </c>
      <c r="D2425" s="89">
        <v>5.6206269112317247E-3</v>
      </c>
      <c r="E2425" s="89">
        <v>7.5645249962688127E-3</v>
      </c>
      <c r="F2425" s="89">
        <v>9.2711253567175928E-3</v>
      </c>
      <c r="G2425" s="90">
        <v>1.0689249627687421E-2</v>
      </c>
      <c r="H2425" s="90">
        <v>1.1783796065104293E-2</v>
      </c>
      <c r="I2425" s="90">
        <v>1.2643699835309431E-2</v>
      </c>
      <c r="J2425" s="90">
        <v>1.3295822616540259E-2</v>
      </c>
    </row>
    <row r="2426" spans="3:10" x14ac:dyDescent="0.25">
      <c r="C2426" s="82">
        <v>2.3858487895989631E-2</v>
      </c>
      <c r="D2426" s="89">
        <v>2.8663828757730991E-2</v>
      </c>
      <c r="E2426" s="89">
        <v>3.2122699935661157E-2</v>
      </c>
      <c r="F2426" s="89">
        <v>3.4591996321380027E-2</v>
      </c>
      <c r="G2426" s="90">
        <v>3.6433966585593038E-2</v>
      </c>
      <c r="H2426" s="90">
        <v>3.769725272332268E-2</v>
      </c>
      <c r="I2426" s="90">
        <v>3.8634160843186764E-2</v>
      </c>
      <c r="J2426" s="90">
        <v>3.9184200790575566E-2</v>
      </c>
    </row>
    <row r="2427" spans="3:10" x14ac:dyDescent="0.25">
      <c r="C2427" s="82">
        <v>5.9765222076140741E-3</v>
      </c>
      <c r="D2427" s="89">
        <v>8.1933756069063716E-3</v>
      </c>
      <c r="E2427" s="89">
        <v>1.008151003166907E-2</v>
      </c>
      <c r="F2427" s="89">
        <v>1.158788204190804E-2</v>
      </c>
      <c r="G2427" s="90">
        <v>1.2780364480748783E-2</v>
      </c>
      <c r="H2427" s="90">
        <v>1.3691548553654507E-2</v>
      </c>
      <c r="I2427" s="90">
        <v>1.4461524275247739E-2</v>
      </c>
      <c r="J2427" s="90">
        <v>1.5132829255591637E-2</v>
      </c>
    </row>
    <row r="2428" spans="3:10" x14ac:dyDescent="0.25">
      <c r="C2428" s="82">
        <v>1.747935487930014E-3</v>
      </c>
      <c r="D2428" s="89">
        <v>4.2030739598661422E-3</v>
      </c>
      <c r="E2428" s="89">
        <v>7.5435424883172845E-3</v>
      </c>
      <c r="F2428" s="89">
        <v>1.1178228907418729E-2</v>
      </c>
      <c r="G2428" s="90">
        <v>1.4630072694314022E-2</v>
      </c>
      <c r="H2428" s="90">
        <v>1.7568082969257846E-2</v>
      </c>
      <c r="I2428" s="90">
        <v>1.995416433175554E-2</v>
      </c>
      <c r="J2428" s="90">
        <v>2.1731070605681531E-2</v>
      </c>
    </row>
    <row r="2429" spans="3:10" x14ac:dyDescent="0.25">
      <c r="C2429" s="82">
        <v>8.0857890409596293E-3</v>
      </c>
      <c r="D2429" s="89">
        <v>1.07486452375277E-2</v>
      </c>
      <c r="E2429" s="89">
        <v>1.3012202885885688E-2</v>
      </c>
      <c r="F2429" s="89">
        <v>1.4877324561058234E-2</v>
      </c>
      <c r="G2429" s="90">
        <v>1.6441277450011803E-2</v>
      </c>
      <c r="H2429" s="90">
        <v>1.7717790399835835E-2</v>
      </c>
      <c r="I2429" s="90">
        <v>1.8841849363159597E-2</v>
      </c>
      <c r="J2429" s="90">
        <v>1.9818227610455208E-2</v>
      </c>
    </row>
    <row r="2430" spans="3:10" x14ac:dyDescent="0.25">
      <c r="C2430" s="82">
        <v>2.3489392523652107E-3</v>
      </c>
      <c r="D2430" s="89">
        <v>3.4190334984522293E-3</v>
      </c>
      <c r="E2430" s="89">
        <v>4.4812213660600725E-3</v>
      </c>
      <c r="F2430" s="89">
        <v>5.4698784410522287E-3</v>
      </c>
      <c r="G2430" s="90">
        <v>6.36272488398328E-3</v>
      </c>
      <c r="H2430" s="90">
        <v>7.1285833916875999E-3</v>
      </c>
      <c r="I2430" s="90">
        <v>7.8081219537562358E-3</v>
      </c>
      <c r="J2430" s="90">
        <v>8.4107021526820102E-3</v>
      </c>
    </row>
    <row r="2431" spans="3:10" x14ac:dyDescent="0.25">
      <c r="C2431" s="82">
        <v>6.1637114341044394E-2</v>
      </c>
      <c r="D2431" s="89">
        <v>5.0096191926774281E-2</v>
      </c>
      <c r="E2431" s="89">
        <v>4.2417704295115016E-2</v>
      </c>
      <c r="F2431" s="89">
        <v>3.7329702289747461E-2</v>
      </c>
      <c r="G2431" s="90">
        <v>3.3926647069274618E-2</v>
      </c>
      <c r="H2431" s="90">
        <v>3.142174128982534E-2</v>
      </c>
      <c r="I2431" s="90">
        <v>2.9535947053344783E-2</v>
      </c>
      <c r="J2431" s="90">
        <v>2.7930765597568068E-2</v>
      </c>
    </row>
    <row r="2432" spans="3:10" x14ac:dyDescent="0.25">
      <c r="C2432" s="82">
        <v>2.6816400027272168E-2</v>
      </c>
      <c r="D2432" s="89">
        <v>3.1578019832083797E-2</v>
      </c>
      <c r="E2432" s="89">
        <v>3.5160345810340089E-2</v>
      </c>
      <c r="F2432" s="89">
        <v>3.8026574914965326E-2</v>
      </c>
      <c r="G2432" s="90">
        <v>4.0605171978529024E-2</v>
      </c>
      <c r="H2432" s="90">
        <v>4.2966736778556586E-2</v>
      </c>
      <c r="I2432" s="90">
        <v>4.5406549361330532E-2</v>
      </c>
      <c r="J2432" s="90">
        <v>4.7855966959848326E-2</v>
      </c>
    </row>
    <row r="2433" spans="3:10" x14ac:dyDescent="0.25">
      <c r="C2433" s="82">
        <v>8.0397139039646466E-3</v>
      </c>
      <c r="D2433" s="89">
        <v>1.2981121757490145E-2</v>
      </c>
      <c r="E2433" s="89">
        <v>1.7465172539064495E-2</v>
      </c>
      <c r="F2433" s="89">
        <v>2.0971667848970536E-2</v>
      </c>
      <c r="G2433" s="90">
        <v>2.3499532027035395E-2</v>
      </c>
      <c r="H2433" s="90">
        <v>2.5123561976821196E-2</v>
      </c>
      <c r="I2433" s="90">
        <v>2.6136611590043771E-2</v>
      </c>
      <c r="J2433" s="90">
        <v>2.6631448598538797E-2</v>
      </c>
    </row>
    <row r="2434" spans="3:10" x14ac:dyDescent="0.25">
      <c r="C2434" s="82">
        <v>6.8273733496027706E-3</v>
      </c>
      <c r="D2434" s="89">
        <v>9.2640883473412844E-3</v>
      </c>
      <c r="E2434" s="89">
        <v>1.1216193901938429E-2</v>
      </c>
      <c r="F2434" s="89">
        <v>1.2660321107941682E-2</v>
      </c>
      <c r="G2434" s="90">
        <v>1.3700208429454816E-2</v>
      </c>
      <c r="H2434" s="90">
        <v>1.4380235622010447E-2</v>
      </c>
      <c r="I2434" s="90">
        <v>1.4841881653706063E-2</v>
      </c>
      <c r="J2434" s="90">
        <v>1.5114832064865708E-2</v>
      </c>
    </row>
    <row r="2435" spans="3:10" x14ac:dyDescent="0.25">
      <c r="C2435" s="82">
        <v>1.0437730000749882E-2</v>
      </c>
      <c r="D2435" s="89">
        <v>1.6484843644092355E-2</v>
      </c>
      <c r="E2435" s="89">
        <v>2.228406573736446E-2</v>
      </c>
      <c r="F2435" s="89">
        <v>2.722298749635144E-2</v>
      </c>
      <c r="G2435" s="90">
        <v>3.113297246436466E-2</v>
      </c>
      <c r="H2435" s="90">
        <v>3.3886082102865346E-2</v>
      </c>
      <c r="I2435" s="90">
        <v>3.5686992234715699E-2</v>
      </c>
      <c r="J2435" s="90">
        <v>3.6542736208731184E-2</v>
      </c>
    </row>
    <row r="2436" spans="3:10" x14ac:dyDescent="0.25">
      <c r="C2436" s="82">
        <v>2.6869869784526292E-2</v>
      </c>
      <c r="D2436" s="89">
        <v>3.1109389726593582E-2</v>
      </c>
      <c r="E2436" s="89">
        <v>3.3941559511803845E-2</v>
      </c>
      <c r="F2436" s="89">
        <v>3.5903472506034879E-2</v>
      </c>
      <c r="G2436" s="90">
        <v>3.7448084842130941E-2</v>
      </c>
      <c r="H2436" s="90">
        <v>3.8650617657450731E-2</v>
      </c>
      <c r="I2436" s="90">
        <v>3.9766380086474845E-2</v>
      </c>
      <c r="J2436" s="90">
        <v>4.0712252041302951E-2</v>
      </c>
    </row>
    <row r="2437" spans="3:10" x14ac:dyDescent="0.25">
      <c r="C2437" s="82">
        <v>1.0638747730229638E-2</v>
      </c>
      <c r="D2437" s="89">
        <v>1.3608690860541102E-2</v>
      </c>
      <c r="E2437" s="89">
        <v>1.6147136298492678E-2</v>
      </c>
      <c r="F2437" s="89">
        <v>1.8289573549391567E-2</v>
      </c>
      <c r="G2437" s="90">
        <v>2.0145383515246723E-2</v>
      </c>
      <c r="H2437" s="90">
        <v>2.1711347597375634E-2</v>
      </c>
      <c r="I2437" s="90">
        <v>2.3134732005992326E-2</v>
      </c>
      <c r="J2437" s="90">
        <v>2.4404597168205842E-2</v>
      </c>
    </row>
    <row r="2438" spans="3:10" x14ac:dyDescent="0.25">
      <c r="C2438" s="82">
        <v>5.6541808351105956E-2</v>
      </c>
      <c r="D2438" s="89">
        <v>5.5348542245020102E-2</v>
      </c>
      <c r="E2438" s="89">
        <v>5.3606373603911538E-2</v>
      </c>
      <c r="F2438" s="89">
        <v>5.1984842495299798E-2</v>
      </c>
      <c r="G2438" s="90">
        <v>5.0719339697144358E-2</v>
      </c>
      <c r="H2438" s="90">
        <v>4.9537110405633911E-2</v>
      </c>
      <c r="I2438" s="90">
        <v>4.8507884846396947E-2</v>
      </c>
      <c r="J2438" s="90">
        <v>4.7362285446819724E-2</v>
      </c>
    </row>
    <row r="2439" spans="3:10" x14ac:dyDescent="0.25">
      <c r="C2439" s="82">
        <v>1.7986131149244338E-2</v>
      </c>
      <c r="D2439" s="89">
        <v>2.3235068709523528E-2</v>
      </c>
      <c r="E2439" s="89">
        <v>2.7470419229836687E-2</v>
      </c>
      <c r="F2439" s="89">
        <v>3.0775342716577954E-2</v>
      </c>
      <c r="G2439" s="90">
        <v>3.3420078660518319E-2</v>
      </c>
      <c r="H2439" s="90">
        <v>3.5493243443195238E-2</v>
      </c>
      <c r="I2439" s="90">
        <v>3.7314695407361945E-2</v>
      </c>
      <c r="J2439" s="90">
        <v>3.8922689230530626E-2</v>
      </c>
    </row>
    <row r="2440" spans="3:10" x14ac:dyDescent="0.25">
      <c r="C2440" s="82">
        <v>1.433787098604865E-2</v>
      </c>
      <c r="D2440" s="89">
        <v>2.0194847977996068E-2</v>
      </c>
      <c r="E2440" s="89">
        <v>2.5549271996331089E-2</v>
      </c>
      <c r="F2440" s="89">
        <v>3.0289806810439857E-2</v>
      </c>
      <c r="G2440" s="90">
        <v>3.4575655574105094E-2</v>
      </c>
      <c r="H2440" s="90">
        <v>3.8419973215986739E-2</v>
      </c>
      <c r="I2440" s="90">
        <v>4.208020858309084E-2</v>
      </c>
      <c r="J2440" s="90">
        <v>4.5496901159104056E-2</v>
      </c>
    </row>
    <row r="2441" spans="3:10" x14ac:dyDescent="0.25">
      <c r="C2441" s="82">
        <v>4.7105034523093354E-3</v>
      </c>
      <c r="D2441" s="89">
        <v>7.9109363362241444E-3</v>
      </c>
      <c r="E2441" s="89">
        <v>1.1174300490510535E-2</v>
      </c>
      <c r="F2441" s="89">
        <v>1.4120470447517271E-2</v>
      </c>
      <c r="G2441" s="90">
        <v>1.6623694225938797E-2</v>
      </c>
      <c r="H2441" s="90">
        <v>1.8607547478427851E-2</v>
      </c>
      <c r="I2441" s="90">
        <v>2.0188932906880484E-2</v>
      </c>
      <c r="J2441" s="90">
        <v>2.1379046256505965E-2</v>
      </c>
    </row>
    <row r="2442" spans="3:10" x14ac:dyDescent="0.25">
      <c r="C2442" s="82">
        <v>9.3282226648168098E-3</v>
      </c>
      <c r="D2442" s="89">
        <v>1.4652143682151196E-2</v>
      </c>
      <c r="E2442" s="89">
        <v>1.9650587914544548E-2</v>
      </c>
      <c r="F2442" s="89">
        <v>2.3867904464485824E-2</v>
      </c>
      <c r="G2442" s="90">
        <v>2.7289964057458812E-2</v>
      </c>
      <c r="H2442" s="90">
        <v>2.9932769084726842E-2</v>
      </c>
      <c r="I2442" s="90">
        <v>3.2069861912451501E-2</v>
      </c>
      <c r="J2442" s="90">
        <v>3.3756334645605464E-2</v>
      </c>
    </row>
    <row r="2443" spans="3:10" x14ac:dyDescent="0.25">
      <c r="C2443" s="82">
        <v>1.5821350975707603E-2</v>
      </c>
      <c r="D2443" s="89">
        <v>2.5711339278788117E-2</v>
      </c>
      <c r="E2443" s="89">
        <v>3.4940742392642436E-2</v>
      </c>
      <c r="F2443" s="89">
        <v>4.2514483578932172E-2</v>
      </c>
      <c r="G2443" s="90">
        <v>4.8421943608036491E-2</v>
      </c>
      <c r="H2443" s="90">
        <v>5.2772969457886461E-2</v>
      </c>
      <c r="I2443" s="90">
        <v>5.6113076198572684E-2</v>
      </c>
      <c r="J2443" s="90">
        <v>5.8555406290181342E-2</v>
      </c>
    </row>
    <row r="2444" spans="3:10" x14ac:dyDescent="0.25">
      <c r="C2444" s="82">
        <v>4.5955544731235655E-3</v>
      </c>
      <c r="D2444" s="89">
        <v>7.3025858748065019E-3</v>
      </c>
      <c r="E2444" s="89">
        <v>9.8615007827746945E-3</v>
      </c>
      <c r="F2444" s="89">
        <v>1.2008252177349568E-2</v>
      </c>
      <c r="G2444" s="90">
        <v>1.3715467052642991E-2</v>
      </c>
      <c r="H2444" s="90">
        <v>1.4990133444222592E-2</v>
      </c>
      <c r="I2444" s="90">
        <v>1.5982617554758098E-2</v>
      </c>
      <c r="J2444" s="90">
        <v>1.6741656620487221E-2</v>
      </c>
    </row>
    <row r="2445" spans="3:10" x14ac:dyDescent="0.25">
      <c r="C2445" s="82">
        <v>2.7862122307036954E-3</v>
      </c>
      <c r="D2445" s="89">
        <v>4.718256284951497E-3</v>
      </c>
      <c r="E2445" s="89">
        <v>6.8307638409136002E-3</v>
      </c>
      <c r="F2445" s="89">
        <v>8.9005020547430567E-3</v>
      </c>
      <c r="G2445" s="90">
        <v>1.0814798999199344E-2</v>
      </c>
      <c r="H2445" s="90">
        <v>1.2486060798303666E-2</v>
      </c>
      <c r="I2445" s="90">
        <v>1.3969969968219864E-2</v>
      </c>
      <c r="J2445" s="90">
        <v>1.527110196408066E-2</v>
      </c>
    </row>
    <row r="2446" spans="3:10" x14ac:dyDescent="0.25">
      <c r="C2446" s="82">
        <v>3.6426663943827518E-3</v>
      </c>
      <c r="D2446" s="89">
        <v>5.8293435698411116E-3</v>
      </c>
      <c r="E2446" s="89">
        <v>7.9299346988799813E-3</v>
      </c>
      <c r="F2446" s="89">
        <v>9.6997966861733301E-3</v>
      </c>
      <c r="G2446" s="90">
        <v>1.1069650508848217E-2</v>
      </c>
      <c r="H2446" s="90">
        <v>1.2004484872168443E-2</v>
      </c>
      <c r="I2446" s="90">
        <v>1.2603227545607845E-2</v>
      </c>
      <c r="J2446" s="90">
        <v>1.2904414856335056E-2</v>
      </c>
    </row>
    <row r="2447" spans="3:10" x14ac:dyDescent="0.25">
      <c r="C2447" s="82">
        <v>3.235787107861255E-2</v>
      </c>
      <c r="D2447" s="89">
        <v>3.2311620802580071E-2</v>
      </c>
      <c r="E2447" s="89">
        <v>3.1310955328558619E-2</v>
      </c>
      <c r="F2447" s="89">
        <v>3.0031140526695692E-2</v>
      </c>
      <c r="G2447" s="90">
        <v>2.8814713528255053E-2</v>
      </c>
      <c r="H2447" s="90">
        <v>2.7645704428737584E-2</v>
      </c>
      <c r="I2447" s="90">
        <v>2.6661390627015731E-2</v>
      </c>
      <c r="J2447" s="90">
        <v>2.578457124390086E-2</v>
      </c>
    </row>
    <row r="2448" spans="3:10" x14ac:dyDescent="0.25">
      <c r="C2448" s="82">
        <v>1.468855090979233E-2</v>
      </c>
      <c r="D2448" s="89">
        <v>1.798436347104725E-2</v>
      </c>
      <c r="E2448" s="89">
        <v>2.032999156447271E-2</v>
      </c>
      <c r="F2448" s="89">
        <v>2.1936026556497731E-2</v>
      </c>
      <c r="G2448" s="90">
        <v>2.3069589725928052E-2</v>
      </c>
      <c r="H2448" s="90">
        <v>2.3816847793430934E-2</v>
      </c>
      <c r="I2448" s="90">
        <v>2.4397101355796612E-2</v>
      </c>
      <c r="J2448" s="90">
        <v>2.4833239902947293E-2</v>
      </c>
    </row>
    <row r="2449" spans="3:10" x14ac:dyDescent="0.25">
      <c r="C2449" s="82">
        <v>9.7596674615659362E-3</v>
      </c>
      <c r="D2449" s="89">
        <v>1.4152385249399761E-2</v>
      </c>
      <c r="E2449" s="89">
        <v>1.8047866288235577E-2</v>
      </c>
      <c r="F2449" s="89">
        <v>2.1282867782895398E-2</v>
      </c>
      <c r="G2449" s="90">
        <v>2.3975106755395735E-2</v>
      </c>
      <c r="H2449" s="90">
        <v>2.6181313186964057E-2</v>
      </c>
      <c r="I2449" s="90">
        <v>2.8140079083202589E-2</v>
      </c>
      <c r="J2449" s="90">
        <v>2.9880052614458745E-2</v>
      </c>
    </row>
    <row r="2450" spans="3:10" x14ac:dyDescent="0.25">
      <c r="C2450" s="82">
        <v>6.520746786018391E-3</v>
      </c>
      <c r="D2450" s="89">
        <v>8.3528266061920885E-3</v>
      </c>
      <c r="E2450" s="89">
        <v>9.9419899877603544E-3</v>
      </c>
      <c r="F2450" s="89">
        <v>1.1262640035345692E-2</v>
      </c>
      <c r="G2450" s="90">
        <v>1.2335855483567066E-2</v>
      </c>
      <c r="H2450" s="90">
        <v>1.3129311106785871E-2</v>
      </c>
      <c r="I2450" s="90">
        <v>1.3723052368041742E-2</v>
      </c>
      <c r="J2450" s="90">
        <v>1.4121225537899275E-2</v>
      </c>
    </row>
    <row r="2451" spans="3:10" x14ac:dyDescent="0.25">
      <c r="C2451" s="82">
        <v>2.1679070422061353E-2</v>
      </c>
      <c r="D2451" s="89">
        <v>2.4522216499612566E-2</v>
      </c>
      <c r="E2451" s="89">
        <v>2.6448151239221139E-2</v>
      </c>
      <c r="F2451" s="89">
        <v>2.7892946162118851E-2</v>
      </c>
      <c r="G2451" s="90">
        <v>2.9192249643848998E-2</v>
      </c>
      <c r="H2451" s="90">
        <v>3.0394139311977882E-2</v>
      </c>
      <c r="I2451" s="90">
        <v>3.1705011752982043E-2</v>
      </c>
      <c r="J2451" s="90">
        <v>3.3081454220656947E-2</v>
      </c>
    </row>
    <row r="2452" spans="3:10" x14ac:dyDescent="0.25">
      <c r="C2452" s="82">
        <v>1.0922676182448911E-2</v>
      </c>
      <c r="D2452" s="89">
        <v>1.5610920577342254E-2</v>
      </c>
      <c r="E2452" s="89">
        <v>1.9594616676508948E-2</v>
      </c>
      <c r="F2452" s="89">
        <v>2.2700002683883877E-2</v>
      </c>
      <c r="G2452" s="90">
        <v>2.5060510708407754E-2</v>
      </c>
      <c r="H2452" s="90">
        <v>2.674230804653074E-2</v>
      </c>
      <c r="I2452" s="90">
        <v>2.7995790678669356E-2</v>
      </c>
      <c r="J2452" s="90">
        <v>2.8853952333867318E-2</v>
      </c>
    </row>
    <row r="2453" spans="3:10" x14ac:dyDescent="0.25">
      <c r="C2453" s="82">
        <v>4.0878630196196038E-2</v>
      </c>
      <c r="D2453" s="89">
        <v>4.4267035062374907E-2</v>
      </c>
      <c r="E2453" s="89">
        <v>4.575874807212961E-2</v>
      </c>
      <c r="F2453" s="89">
        <v>4.6212212426990591E-2</v>
      </c>
      <c r="G2453" s="90">
        <v>4.6199469897346405E-2</v>
      </c>
      <c r="H2453" s="90">
        <v>4.5776021519257408E-2</v>
      </c>
      <c r="I2453" s="90">
        <v>4.5233601502548834E-2</v>
      </c>
      <c r="J2453" s="90">
        <v>4.4492971464459845E-2</v>
      </c>
    </row>
    <row r="2454" spans="3:10" x14ac:dyDescent="0.25">
      <c r="C2454" s="82">
        <v>9.7824611072408439E-3</v>
      </c>
      <c r="D2454" s="89">
        <v>1.3141088013823996E-2</v>
      </c>
      <c r="E2454" s="89">
        <v>1.5627060003197499E-2</v>
      </c>
      <c r="F2454" s="89">
        <v>1.726257204175654E-2</v>
      </c>
      <c r="G2454" s="90">
        <v>1.8276206656970967E-2</v>
      </c>
      <c r="H2454" s="90">
        <v>1.8805409165513615E-2</v>
      </c>
      <c r="I2454" s="90">
        <v>1.908989326080161E-2</v>
      </c>
      <c r="J2454" s="90">
        <v>1.9195676743268806E-2</v>
      </c>
    </row>
    <row r="2455" spans="3:10" x14ac:dyDescent="0.25">
      <c r="C2455" s="82">
        <v>1.3372025541519497E-2</v>
      </c>
      <c r="D2455" s="89">
        <v>1.9110859756075543E-2</v>
      </c>
      <c r="E2455" s="89">
        <v>2.3843959738876475E-2</v>
      </c>
      <c r="F2455" s="89">
        <v>2.7338974983569034E-2</v>
      </c>
      <c r="G2455" s="90">
        <v>2.9756044143267761E-2</v>
      </c>
      <c r="H2455" s="90">
        <v>3.1178565152104105E-2</v>
      </c>
      <c r="I2455" s="90">
        <v>3.1911932241950353E-2</v>
      </c>
      <c r="J2455" s="90">
        <v>3.2018798929882665E-2</v>
      </c>
    </row>
    <row r="2456" spans="3:10" x14ac:dyDescent="0.25">
      <c r="C2456" s="82">
        <v>2.1490297185445786E-2</v>
      </c>
      <c r="D2456" s="89">
        <v>2.6795414810905943E-2</v>
      </c>
      <c r="E2456" s="89">
        <v>2.9942812363774971E-2</v>
      </c>
      <c r="F2456" s="89">
        <v>3.1390801364949095E-2</v>
      </c>
      <c r="G2456" s="90">
        <v>3.1769788381402764E-2</v>
      </c>
      <c r="H2456" s="90">
        <v>3.1392292449125718E-2</v>
      </c>
      <c r="I2456" s="90">
        <v>3.066491127263167E-2</v>
      </c>
      <c r="J2456" s="90">
        <v>2.9668581456067489E-2</v>
      </c>
    </row>
    <row r="2457" spans="3:10" x14ac:dyDescent="0.25">
      <c r="C2457" s="82">
        <v>6.4312660034464494E-3</v>
      </c>
      <c r="D2457" s="89">
        <v>9.6533063346167496E-3</v>
      </c>
      <c r="E2457" s="89">
        <v>1.2763584974719041E-2</v>
      </c>
      <c r="F2457" s="89">
        <v>1.5574510578683746E-2</v>
      </c>
      <c r="G2457" s="90">
        <v>1.8081468917147608E-2</v>
      </c>
      <c r="H2457" s="90">
        <v>2.0250343890406662E-2</v>
      </c>
      <c r="I2457" s="90">
        <v>2.2210685752227548E-2</v>
      </c>
      <c r="J2457" s="90">
        <v>2.3952401914423011E-2</v>
      </c>
    </row>
    <row r="2458" spans="3:10" x14ac:dyDescent="0.25">
      <c r="C2458" s="82">
        <v>1.1886549411557363E-2</v>
      </c>
      <c r="D2458" s="89">
        <v>1.5163873283761139E-2</v>
      </c>
      <c r="E2458" s="89">
        <v>1.7453753180708562E-2</v>
      </c>
      <c r="F2458" s="89">
        <v>1.8933155869280502E-2</v>
      </c>
      <c r="G2458" s="90">
        <v>1.9884775059913363E-2</v>
      </c>
      <c r="H2458" s="90">
        <v>2.042969554884666E-2</v>
      </c>
      <c r="I2458" s="90">
        <v>2.0784025537650595E-2</v>
      </c>
      <c r="J2458" s="90">
        <v>2.0980840391971269E-2</v>
      </c>
    </row>
    <row r="2459" spans="3:10" x14ac:dyDescent="0.25">
      <c r="C2459" s="82">
        <v>1.1638796064094577E-2</v>
      </c>
      <c r="D2459" s="89">
        <v>1.6302552811393495E-2</v>
      </c>
      <c r="E2459" s="89">
        <v>2.0042844827970148E-2</v>
      </c>
      <c r="F2459" s="89">
        <v>2.2809909740325093E-2</v>
      </c>
      <c r="G2459" s="90">
        <v>2.4841342337201502E-2</v>
      </c>
      <c r="H2459" s="90">
        <v>2.6253435198294248E-2</v>
      </c>
      <c r="I2459" s="90">
        <v>2.7301861954923051E-2</v>
      </c>
      <c r="J2459" s="90">
        <v>2.8005764199974966E-2</v>
      </c>
    </row>
    <row r="2460" spans="3:10" x14ac:dyDescent="0.25">
      <c r="C2460" s="82">
        <v>1.0600353027302761E-2</v>
      </c>
      <c r="D2460" s="89">
        <v>1.4366700475761926E-2</v>
      </c>
      <c r="E2460" s="89">
        <v>1.7171121839269263E-2</v>
      </c>
      <c r="F2460" s="89">
        <v>1.9075691299768504E-2</v>
      </c>
      <c r="G2460" s="90">
        <v>2.0360245466261841E-2</v>
      </c>
      <c r="H2460" s="90">
        <v>2.1179851826344718E-2</v>
      </c>
      <c r="I2460" s="90">
        <v>2.1788728666430227E-2</v>
      </c>
      <c r="J2460" s="90">
        <v>2.2241490663957617E-2</v>
      </c>
    </row>
    <row r="2461" spans="3:10" x14ac:dyDescent="0.25">
      <c r="C2461" s="82">
        <v>6.0195579410888579E-3</v>
      </c>
      <c r="D2461" s="89">
        <v>9.177152505570961E-3</v>
      </c>
      <c r="E2461" s="89">
        <v>1.2137721434842607E-2</v>
      </c>
      <c r="F2461" s="89">
        <v>1.4638234412217239E-2</v>
      </c>
      <c r="G2461" s="90">
        <v>1.6645127581551119E-2</v>
      </c>
      <c r="H2461" s="90">
        <v>1.8143448785317796E-2</v>
      </c>
      <c r="I2461" s="90">
        <v>1.92954934806275E-2</v>
      </c>
      <c r="J2461" s="90">
        <v>2.0152891791624279E-2</v>
      </c>
    </row>
    <row r="2462" spans="3:10" x14ac:dyDescent="0.25">
      <c r="C2462" s="82">
        <v>5.3607909498186437E-3</v>
      </c>
      <c r="D2462" s="89">
        <v>8.0922473566721193E-3</v>
      </c>
      <c r="E2462" s="89">
        <v>1.0777607350707487E-2</v>
      </c>
      <c r="F2462" s="89">
        <v>1.3227724166995566E-2</v>
      </c>
      <c r="G2462" s="90">
        <v>1.5403991553280049E-2</v>
      </c>
      <c r="H2462" s="90">
        <v>1.7253932784977902E-2</v>
      </c>
      <c r="I2462" s="90">
        <v>1.8877828668784808E-2</v>
      </c>
      <c r="J2462" s="90">
        <v>2.0266176556915257E-2</v>
      </c>
    </row>
    <row r="2463" spans="3:10" x14ac:dyDescent="0.25">
      <c r="C2463" s="82">
        <v>1.2465709681908131E-2</v>
      </c>
      <c r="D2463" s="89">
        <v>1.5171330400282238E-2</v>
      </c>
      <c r="E2463" s="89">
        <v>1.6632751952691777E-2</v>
      </c>
      <c r="F2463" s="89">
        <v>1.7210609249336692E-2</v>
      </c>
      <c r="G2463" s="90">
        <v>1.7278100637244709E-2</v>
      </c>
      <c r="H2463" s="90">
        <v>1.6990131447287966E-2</v>
      </c>
      <c r="I2463" s="90">
        <v>1.6542993665996486E-2</v>
      </c>
      <c r="J2463" s="90">
        <v>1.5964301655859756E-2</v>
      </c>
    </row>
    <row r="2464" spans="3:10" x14ac:dyDescent="0.25">
      <c r="C2464" s="82">
        <v>4.4304752301786772E-2</v>
      </c>
      <c r="D2464" s="89">
        <v>3.9386551877277291E-2</v>
      </c>
      <c r="E2464" s="89">
        <v>3.4988613541545061E-2</v>
      </c>
      <c r="F2464" s="89">
        <v>3.1509123466496383E-2</v>
      </c>
      <c r="G2464" s="90">
        <v>2.8937640931900502E-2</v>
      </c>
      <c r="H2464" s="90">
        <v>2.6978782842243771E-2</v>
      </c>
      <c r="I2464" s="90">
        <v>2.557870428891261E-2</v>
      </c>
      <c r="J2464" s="90">
        <v>2.4534864787977891E-2</v>
      </c>
    </row>
    <row r="2465" spans="3:10" x14ac:dyDescent="0.25">
      <c r="C2465" s="82">
        <v>6.4174654443277281E-3</v>
      </c>
      <c r="D2465" s="89">
        <v>1.1041027061307652E-2</v>
      </c>
      <c r="E2465" s="89">
        <v>1.5978898338504591E-2</v>
      </c>
      <c r="F2465" s="89">
        <v>2.0666573249590356E-2</v>
      </c>
      <c r="G2465" s="90">
        <v>2.487850128273314E-2</v>
      </c>
      <c r="H2465" s="90">
        <v>2.8467171403818263E-2</v>
      </c>
      <c r="I2465" s="90">
        <v>3.1588936787316717E-2</v>
      </c>
      <c r="J2465" s="90">
        <v>3.4243974305486133E-2</v>
      </c>
    </row>
    <row r="2466" spans="3:10" x14ac:dyDescent="0.25">
      <c r="C2466" s="82">
        <v>1.0373978371740965E-2</v>
      </c>
      <c r="D2466" s="89">
        <v>1.561817943330814E-2</v>
      </c>
      <c r="E2466" s="89">
        <v>2.0457078148001653E-2</v>
      </c>
      <c r="F2466" s="89">
        <v>2.448096765939374E-2</v>
      </c>
      <c r="G2466" s="90">
        <v>2.766465053473462E-2</v>
      </c>
      <c r="H2466" s="90">
        <v>3.0002787663636839E-2</v>
      </c>
      <c r="I2466" s="90">
        <v>3.1765919111233873E-2</v>
      </c>
      <c r="J2466" s="90">
        <v>3.3020070062483524E-2</v>
      </c>
    </row>
    <row r="2467" spans="3:10" x14ac:dyDescent="0.25">
      <c r="C2467" s="82">
        <v>1.4711201457754432E-2</v>
      </c>
      <c r="D2467" s="89">
        <v>1.6998134669348342E-2</v>
      </c>
      <c r="E2467" s="89">
        <v>1.8539066225291001E-2</v>
      </c>
      <c r="F2467" s="89">
        <v>1.9569444788104837E-2</v>
      </c>
      <c r="G2467" s="90">
        <v>2.0308433810466039E-2</v>
      </c>
      <c r="H2467" s="90">
        <v>2.0804175655660104E-2</v>
      </c>
      <c r="I2467" s="90">
        <v>2.1227027617444851E-2</v>
      </c>
      <c r="J2467" s="90">
        <v>2.1579085765587643E-2</v>
      </c>
    </row>
    <row r="2468" spans="3:10" x14ac:dyDescent="0.25">
      <c r="C2468" s="82">
        <v>2.9074990048931384E-3</v>
      </c>
      <c r="D2468" s="89">
        <v>4.4031388694925405E-3</v>
      </c>
      <c r="E2468" s="89">
        <v>5.9192608114633479E-3</v>
      </c>
      <c r="F2468" s="89">
        <v>7.3516106934694457E-3</v>
      </c>
      <c r="G2468" s="90">
        <v>8.6709416701915877E-3</v>
      </c>
      <c r="H2468" s="90">
        <v>9.8448880987078644E-3</v>
      </c>
      <c r="I2468" s="90">
        <v>1.0939812667924575E-2</v>
      </c>
      <c r="J2468" s="90">
        <v>1.1974606567807031E-2</v>
      </c>
    </row>
    <row r="2469" spans="3:10" x14ac:dyDescent="0.25">
      <c r="C2469" s="82">
        <v>1.8952533053568157E-3</v>
      </c>
      <c r="D2469" s="89">
        <v>3.7247935720618117E-3</v>
      </c>
      <c r="E2469" s="89">
        <v>5.9672233169641006E-3</v>
      </c>
      <c r="F2469" s="89">
        <v>8.3222075449274086E-3</v>
      </c>
      <c r="G2469" s="90">
        <v>1.0569481518365342E-2</v>
      </c>
      <c r="H2469" s="90">
        <v>1.2532685129628407E-2</v>
      </c>
      <c r="I2469" s="90">
        <v>1.4205683766763661E-2</v>
      </c>
      <c r="J2469" s="90">
        <v>1.5557225097065851E-2</v>
      </c>
    </row>
    <row r="2470" spans="3:10" x14ac:dyDescent="0.25">
      <c r="C2470" s="82">
        <v>7.3846643220481182E-3</v>
      </c>
      <c r="D2470" s="89">
        <v>1.1616017699922451E-2</v>
      </c>
      <c r="E2470" s="89">
        <v>1.5712414757826199E-2</v>
      </c>
      <c r="F2470" s="89">
        <v>1.9283718189525012E-2</v>
      </c>
      <c r="G2470" s="90">
        <v>2.2243150914392575E-2</v>
      </c>
      <c r="H2470" s="90">
        <v>2.4524109870609802E-2</v>
      </c>
      <c r="I2470" s="90">
        <v>2.6290461701563794E-2</v>
      </c>
      <c r="J2470" s="90">
        <v>2.7553418166170015E-2</v>
      </c>
    </row>
    <row r="2471" spans="3:10" x14ac:dyDescent="0.25">
      <c r="C2471" s="82">
        <v>2.0330799023448264E-2</v>
      </c>
      <c r="D2471" s="89">
        <v>2.5607475982057641E-2</v>
      </c>
      <c r="E2471" s="89">
        <v>2.940823012564428E-2</v>
      </c>
      <c r="F2471" s="89">
        <v>3.2015871125869511E-2</v>
      </c>
      <c r="G2471" s="90">
        <v>3.3851275393458939E-2</v>
      </c>
      <c r="H2471" s="90">
        <v>3.5065816378023737E-2</v>
      </c>
      <c r="I2471" s="90">
        <v>3.598452078572785E-2</v>
      </c>
      <c r="J2471" s="90">
        <v>3.6624587438286449E-2</v>
      </c>
    </row>
    <row r="2472" spans="3:10" x14ac:dyDescent="0.25">
      <c r="C2472" s="82">
        <v>5.5634587353018492E-3</v>
      </c>
      <c r="D2472" s="89">
        <v>8.3731021326579145E-3</v>
      </c>
      <c r="E2472" s="89">
        <v>1.1060697659996928E-2</v>
      </c>
      <c r="F2472" s="89">
        <v>1.339832834627379E-2</v>
      </c>
      <c r="G2472" s="90">
        <v>1.5323539377680483E-2</v>
      </c>
      <c r="H2472" s="90">
        <v>1.677488164178155E-2</v>
      </c>
      <c r="I2472" s="90">
        <v>1.7858526204579381E-2</v>
      </c>
      <c r="J2472" s="90">
        <v>1.8591303169511884E-2</v>
      </c>
    </row>
    <row r="2473" spans="3:10" x14ac:dyDescent="0.25">
      <c r="C2473" s="82">
        <v>6.3445178482491968E-2</v>
      </c>
      <c r="D2473" s="89">
        <v>6.8074191560588318E-2</v>
      </c>
      <c r="E2473" s="89">
        <v>6.8121885110284705E-2</v>
      </c>
      <c r="F2473" s="89">
        <v>6.615821098215055E-2</v>
      </c>
      <c r="G2473" s="90">
        <v>6.3772279025436196E-2</v>
      </c>
      <c r="H2473" s="90">
        <v>6.1341745326627416E-2</v>
      </c>
      <c r="I2473" s="90">
        <v>5.9296474918601322E-2</v>
      </c>
      <c r="J2473" s="90">
        <v>5.7438179809510589E-2</v>
      </c>
    </row>
    <row r="2474" spans="3:10" x14ac:dyDescent="0.25">
      <c r="C2474" s="82">
        <v>6.2345379464512664E-2</v>
      </c>
      <c r="D2474" s="89">
        <v>5.9577167620570352E-2</v>
      </c>
      <c r="E2474" s="89">
        <v>5.611774972704385E-2</v>
      </c>
      <c r="F2474" s="89">
        <v>5.3009328567962255E-2</v>
      </c>
      <c r="G2474" s="90">
        <v>5.0604025105603585E-2</v>
      </c>
      <c r="H2474" s="90">
        <v>4.8638294126656524E-2</v>
      </c>
      <c r="I2474" s="90">
        <v>4.7154578053888258E-2</v>
      </c>
      <c r="J2474" s="90">
        <v>4.584870191112457E-2</v>
      </c>
    </row>
    <row r="2475" spans="3:10" x14ac:dyDescent="0.25">
      <c r="C2475" s="82">
        <v>7.4089239137450401E-3</v>
      </c>
      <c r="D2475" s="89">
        <v>1.0283855926552508E-2</v>
      </c>
      <c r="E2475" s="89">
        <v>1.299125539559577E-2</v>
      </c>
      <c r="F2475" s="89">
        <v>1.5461510522716168E-2</v>
      </c>
      <c r="G2475" s="90">
        <v>1.7726206186067305E-2</v>
      </c>
      <c r="H2475" s="90">
        <v>1.9745353119767193E-2</v>
      </c>
      <c r="I2475" s="90">
        <v>2.1629265103022762E-2</v>
      </c>
      <c r="J2475" s="90">
        <v>2.3359229140414616E-2</v>
      </c>
    </row>
    <row r="2476" spans="3:10" x14ac:dyDescent="0.25">
      <c r="C2476" s="82">
        <v>6.2806184524189415E-2</v>
      </c>
      <c r="D2476" s="89">
        <v>6.0683200906168619E-2</v>
      </c>
      <c r="E2476" s="89">
        <v>5.7261458227703295E-2</v>
      </c>
      <c r="F2476" s="89">
        <v>5.400087997544277E-2</v>
      </c>
      <c r="G2476" s="90">
        <v>5.1486031649339938E-2</v>
      </c>
      <c r="H2476" s="90">
        <v>4.955948410457698E-2</v>
      </c>
      <c r="I2476" s="90">
        <v>4.8317976582381419E-2</v>
      </c>
      <c r="J2476" s="90">
        <v>4.7478447095276814E-2</v>
      </c>
    </row>
    <row r="2477" spans="3:10" x14ac:dyDescent="0.25">
      <c r="C2477" s="82">
        <v>1.3323929599094286E-2</v>
      </c>
      <c r="D2477" s="89">
        <v>1.5663131278389524E-2</v>
      </c>
      <c r="E2477" s="89">
        <v>1.7302116664331003E-2</v>
      </c>
      <c r="F2477" s="89">
        <v>1.8451442489085295E-2</v>
      </c>
      <c r="G2477" s="90">
        <v>1.9291354209547921E-2</v>
      </c>
      <c r="H2477" s="90">
        <v>1.9826492414522289E-2</v>
      </c>
      <c r="I2477" s="90">
        <v>2.0176908314244575E-2</v>
      </c>
      <c r="J2477" s="90">
        <v>2.0314687111043235E-2</v>
      </c>
    </row>
    <row r="2478" spans="3:10" x14ac:dyDescent="0.25">
      <c r="C2478" s="82">
        <v>1.0157887556026196E-3</v>
      </c>
      <c r="D2478" s="89">
        <v>2.3314049186625189E-3</v>
      </c>
      <c r="E2478" s="89">
        <v>4.1207754338478605E-3</v>
      </c>
      <c r="F2478" s="89">
        <v>6.1120847148836595E-3</v>
      </c>
      <c r="G2478" s="90">
        <v>8.0701752853376083E-3</v>
      </c>
      <c r="H2478" s="90">
        <v>9.8176353726474579E-3</v>
      </c>
      <c r="I2478" s="90">
        <v>1.1338561353104759E-2</v>
      </c>
      <c r="J2478" s="90">
        <v>1.26178732246703E-2</v>
      </c>
    </row>
    <row r="2479" spans="3:10" x14ac:dyDescent="0.25">
      <c r="C2479" s="82">
        <v>2.2127999761265803E-2</v>
      </c>
      <c r="D2479" s="89">
        <v>2.7046133599638627E-2</v>
      </c>
      <c r="E2479" s="89">
        <v>2.9781766261159585E-2</v>
      </c>
      <c r="F2479" s="89">
        <v>3.0918886144980413E-2</v>
      </c>
      <c r="G2479" s="90">
        <v>3.1136805037980112E-2</v>
      </c>
      <c r="H2479" s="90">
        <v>3.0756594401323674E-2</v>
      </c>
      <c r="I2479" s="90">
        <v>3.0170193052554254E-2</v>
      </c>
      <c r="J2479" s="90">
        <v>2.9441502707084261E-2</v>
      </c>
    </row>
    <row r="2480" spans="3:10" x14ac:dyDescent="0.25">
      <c r="C2480" s="82">
        <v>3.2727972684600537E-2</v>
      </c>
      <c r="D2480" s="89">
        <v>3.9281660816080671E-2</v>
      </c>
      <c r="E2480" s="89">
        <v>4.3384034564870319E-2</v>
      </c>
      <c r="F2480" s="89">
        <v>4.5751841765380538E-2</v>
      </c>
      <c r="G2480" s="90">
        <v>4.7113745277607678E-2</v>
      </c>
      <c r="H2480" s="90">
        <v>4.7707382845283669E-2</v>
      </c>
      <c r="I2480" s="90">
        <v>4.7957655502845954E-2</v>
      </c>
      <c r="J2480" s="90">
        <v>4.7844902734421511E-2</v>
      </c>
    </row>
    <row r="2481" spans="3:10" x14ac:dyDescent="0.25">
      <c r="C2481" s="82">
        <v>3.045918437547504E-2</v>
      </c>
      <c r="D2481" s="89">
        <v>3.2958957256280841E-2</v>
      </c>
      <c r="E2481" s="89">
        <v>3.3253973886708844E-2</v>
      </c>
      <c r="F2481" s="89">
        <v>3.2414778064250374E-2</v>
      </c>
      <c r="G2481" s="90">
        <v>3.1148880538258678E-2</v>
      </c>
      <c r="H2481" s="90">
        <v>2.9653183089014032E-2</v>
      </c>
      <c r="I2481" s="90">
        <v>2.8191672480768884E-2</v>
      </c>
      <c r="J2481" s="90">
        <v>2.6743325916788244E-2</v>
      </c>
    </row>
    <row r="2482" spans="3:10" x14ac:dyDescent="0.25">
      <c r="C2482" s="82">
        <v>3.7455486120578445E-3</v>
      </c>
      <c r="D2482" s="89">
        <v>6.8759324490835546E-3</v>
      </c>
      <c r="E2482" s="89">
        <v>1.0440555911832867E-2</v>
      </c>
      <c r="F2482" s="89">
        <v>1.3995854866119971E-2</v>
      </c>
      <c r="G2482" s="90">
        <v>1.730789354113833E-2</v>
      </c>
      <c r="H2482" s="90">
        <v>2.0212955513778455E-2</v>
      </c>
      <c r="I2482" s="90">
        <v>2.2784500366246834E-2</v>
      </c>
      <c r="J2482" s="90">
        <v>2.5007336682654664E-2</v>
      </c>
    </row>
    <row r="2483" spans="3:10" x14ac:dyDescent="0.25">
      <c r="C2483" s="82">
        <v>9.2829132302397633E-3</v>
      </c>
      <c r="D2483" s="89">
        <v>1.3071734718416673E-2</v>
      </c>
      <c r="E2483" s="89">
        <v>1.6049110526479993E-2</v>
      </c>
      <c r="F2483" s="89">
        <v>1.813991669083255E-2</v>
      </c>
      <c r="G2483" s="90">
        <v>1.953886980756625E-2</v>
      </c>
      <c r="H2483" s="90">
        <v>2.0368745389784327E-2</v>
      </c>
      <c r="I2483" s="90">
        <v>2.087167214488525E-2</v>
      </c>
      <c r="J2483" s="90">
        <v>2.1108659705385013E-2</v>
      </c>
    </row>
    <row r="2484" spans="3:10" x14ac:dyDescent="0.25">
      <c r="C2484" s="82">
        <v>1.0954786367472925E-2</v>
      </c>
      <c r="D2484" s="89">
        <v>1.4798493222509403E-2</v>
      </c>
      <c r="E2484" s="89">
        <v>1.8146946570877506E-2</v>
      </c>
      <c r="F2484" s="89">
        <v>2.0919673386666612E-2</v>
      </c>
      <c r="G2484" s="90">
        <v>2.3207742186701508E-2</v>
      </c>
      <c r="H2484" s="90">
        <v>2.5022920450218082E-2</v>
      </c>
      <c r="I2484" s="90">
        <v>2.6572171022238082E-2</v>
      </c>
      <c r="J2484" s="90">
        <v>2.7887001816514725E-2</v>
      </c>
    </row>
    <row r="2485" spans="3:10" x14ac:dyDescent="0.25">
      <c r="C2485" s="82">
        <v>4.3959759320941908E-3</v>
      </c>
      <c r="D2485" s="89">
        <v>8.125103141853364E-3</v>
      </c>
      <c r="E2485" s="89">
        <v>1.2246551684726489E-2</v>
      </c>
      <c r="F2485" s="89">
        <v>1.6181714546657591E-2</v>
      </c>
      <c r="G2485" s="90">
        <v>1.9674386241921263E-2</v>
      </c>
      <c r="H2485" s="90">
        <v>2.258958459718078E-2</v>
      </c>
      <c r="I2485" s="90">
        <v>2.506361462378319E-2</v>
      </c>
      <c r="J2485" s="90">
        <v>2.7119205389308756E-2</v>
      </c>
    </row>
    <row r="2486" spans="3:10" x14ac:dyDescent="0.25">
      <c r="C2486" s="82">
        <v>4.2386870510153895E-3</v>
      </c>
      <c r="D2486" s="89">
        <v>6.6023479138635861E-3</v>
      </c>
      <c r="E2486" s="89">
        <v>8.8230083680244566E-3</v>
      </c>
      <c r="F2486" s="89">
        <v>1.069775451688908E-2</v>
      </c>
      <c r="G2486" s="90">
        <v>1.2211323713701828E-2</v>
      </c>
      <c r="H2486" s="90">
        <v>1.3365379774051644E-2</v>
      </c>
      <c r="I2486" s="90">
        <v>1.4287632380261994E-2</v>
      </c>
      <c r="J2486" s="90">
        <v>1.5020135515356981E-2</v>
      </c>
    </row>
    <row r="2487" spans="3:10" x14ac:dyDescent="0.25">
      <c r="C2487" s="82">
        <v>4.2748279552769662E-3</v>
      </c>
      <c r="D2487" s="89">
        <v>6.5639065622735797E-3</v>
      </c>
      <c r="E2487" s="89">
        <v>8.8674599801708484E-3</v>
      </c>
      <c r="F2487" s="89">
        <v>1.1023560629330988E-2</v>
      </c>
      <c r="G2487" s="90">
        <v>1.2996361936323784E-2</v>
      </c>
      <c r="H2487" s="90">
        <v>1.4743067776605567E-2</v>
      </c>
      <c r="I2487" s="90">
        <v>1.6357717132749545E-2</v>
      </c>
      <c r="J2487" s="90">
        <v>1.785003212586277E-2</v>
      </c>
    </row>
    <row r="2488" spans="3:10" x14ac:dyDescent="0.25">
      <c r="C2488" s="82">
        <v>5.9074204483029503E-3</v>
      </c>
      <c r="D2488" s="89">
        <v>1.0517625456570355E-2</v>
      </c>
      <c r="E2488" s="89">
        <v>1.5227387733569421E-2</v>
      </c>
      <c r="F2488" s="89">
        <v>1.9344406370061663E-2</v>
      </c>
      <c r="G2488" s="90">
        <v>2.2669477436924049E-2</v>
      </c>
      <c r="H2488" s="90">
        <v>2.515619577999478E-2</v>
      </c>
      <c r="I2488" s="90">
        <v>2.7037704670061558E-2</v>
      </c>
      <c r="J2488" s="90">
        <v>2.8387731002574367E-2</v>
      </c>
    </row>
    <row r="2489" spans="3:10" x14ac:dyDescent="0.25">
      <c r="C2489" s="82">
        <v>7.7415461981465037E-3</v>
      </c>
      <c r="D2489" s="89">
        <v>1.1205205998602105E-2</v>
      </c>
      <c r="E2489" s="89">
        <v>1.4414615511813682E-2</v>
      </c>
      <c r="F2489" s="89">
        <v>1.7226648154601624E-2</v>
      </c>
      <c r="G2489" s="90">
        <v>1.9699245346842309E-2</v>
      </c>
      <c r="H2489" s="90">
        <v>2.1854233845910825E-2</v>
      </c>
      <c r="I2489" s="90">
        <v>2.3889956031157157E-2</v>
      </c>
      <c r="J2489" s="90">
        <v>2.5853991149654216E-2</v>
      </c>
    </row>
    <row r="2490" spans="3:10" x14ac:dyDescent="0.25">
      <c r="C2490" s="82">
        <v>4.8348878696160037E-3</v>
      </c>
      <c r="D2490" s="89">
        <v>8.0904699333417471E-3</v>
      </c>
      <c r="E2490" s="89">
        <v>1.1510143373658889E-2</v>
      </c>
      <c r="F2490" s="89">
        <v>1.4763864977134937E-2</v>
      </c>
      <c r="G2490" s="90">
        <v>1.7739192748942572E-2</v>
      </c>
      <c r="H2490" s="90">
        <v>2.0337980502153477E-2</v>
      </c>
      <c r="I2490" s="90">
        <v>2.2646023393364124E-2</v>
      </c>
      <c r="J2490" s="90">
        <v>2.4618917104829375E-2</v>
      </c>
    </row>
    <row r="2491" spans="3:10" x14ac:dyDescent="0.25">
      <c r="C2491" s="82">
        <v>2.1112507707887803E-2</v>
      </c>
      <c r="D2491" s="89">
        <v>2.2115245363608451E-2</v>
      </c>
      <c r="E2491" s="89">
        <v>2.239002390071318E-2</v>
      </c>
      <c r="F2491" s="89">
        <v>2.2340793922142634E-2</v>
      </c>
      <c r="G2491" s="90">
        <v>2.2207764145142316E-2</v>
      </c>
      <c r="H2491" s="90">
        <v>2.1990144889425804E-2</v>
      </c>
      <c r="I2491" s="90">
        <v>2.1814258608148115E-2</v>
      </c>
      <c r="J2491" s="90">
        <v>2.1638251156067888E-2</v>
      </c>
    </row>
    <row r="2492" spans="3:10" x14ac:dyDescent="0.25">
      <c r="C2492" s="82">
        <v>2.4208990183492243E-3</v>
      </c>
      <c r="D2492" s="89">
        <v>4.9415468923902778E-3</v>
      </c>
      <c r="E2492" s="89">
        <v>8.067587221811388E-3</v>
      </c>
      <c r="F2492" s="89">
        <v>1.1364077504851926E-2</v>
      </c>
      <c r="G2492" s="90">
        <v>1.4540637612426239E-2</v>
      </c>
      <c r="H2492" s="90">
        <v>1.7390315909770269E-2</v>
      </c>
      <c r="I2492" s="90">
        <v>1.9937566927958544E-2</v>
      </c>
      <c r="J2492" s="90">
        <v>2.2151334756995499E-2</v>
      </c>
    </row>
    <row r="2493" spans="3:10" x14ac:dyDescent="0.25">
      <c r="C2493" s="82">
        <v>7.1967765878036289E-3</v>
      </c>
      <c r="D2493" s="89">
        <v>9.0851433517107425E-3</v>
      </c>
      <c r="E2493" s="89">
        <v>1.0558114124955189E-2</v>
      </c>
      <c r="F2493" s="89">
        <v>1.1628501074525174E-2</v>
      </c>
      <c r="G2493" s="90">
        <v>1.236211046138006E-2</v>
      </c>
      <c r="H2493" s="90">
        <v>1.2759683282355759E-2</v>
      </c>
      <c r="I2493" s="90">
        <v>1.2920754895841845E-2</v>
      </c>
      <c r="J2493" s="90">
        <v>1.2860524449208479E-2</v>
      </c>
    </row>
    <row r="2494" spans="3:10" x14ac:dyDescent="0.25">
      <c r="C2494" s="82">
        <v>2.7800346941510195E-3</v>
      </c>
      <c r="D2494" s="89">
        <v>5.2007253112637663E-3</v>
      </c>
      <c r="E2494" s="89">
        <v>7.8854737618942287E-3</v>
      </c>
      <c r="F2494" s="89">
        <v>1.043275971051548E-2</v>
      </c>
      <c r="G2494" s="90">
        <v>1.2649833678521611E-2</v>
      </c>
      <c r="H2494" s="90">
        <v>1.4429423855924226E-2</v>
      </c>
      <c r="I2494" s="90">
        <v>1.5847657113559555E-2</v>
      </c>
      <c r="J2494" s="90">
        <v>1.6917737629737545E-2</v>
      </c>
    </row>
    <row r="2495" spans="3:10" x14ac:dyDescent="0.25">
      <c r="C2495" s="82">
        <v>4.4109844174863352E-3</v>
      </c>
      <c r="D2495" s="89">
        <v>8.76665247572532E-3</v>
      </c>
      <c r="E2495" s="89">
        <v>1.3782837964379114E-2</v>
      </c>
      <c r="F2495" s="89">
        <v>1.8622895606290355E-2</v>
      </c>
      <c r="G2495" s="90">
        <v>2.2845590382649744E-2</v>
      </c>
      <c r="H2495" s="90">
        <v>2.6207812781746678E-2</v>
      </c>
      <c r="I2495" s="90">
        <v>2.882057006592037E-2</v>
      </c>
      <c r="J2495" s="90">
        <v>3.0684842439495999E-2</v>
      </c>
    </row>
    <row r="2496" spans="3:10" x14ac:dyDescent="0.25">
      <c r="C2496" s="82">
        <v>2.4341700811174858E-3</v>
      </c>
      <c r="D2496" s="89">
        <v>4.2364983850991774E-3</v>
      </c>
      <c r="E2496" s="89">
        <v>6.3238713387489091E-3</v>
      </c>
      <c r="F2496" s="89">
        <v>8.5008622317872245E-3</v>
      </c>
      <c r="G2496" s="90">
        <v>1.0641092690558815E-2</v>
      </c>
      <c r="H2496" s="90">
        <v>1.2624126014149596E-2</v>
      </c>
      <c r="I2496" s="90">
        <v>1.4471901842817261E-2</v>
      </c>
      <c r="J2496" s="90">
        <v>1.6167984497098192E-2</v>
      </c>
    </row>
    <row r="2497" spans="3:10" x14ac:dyDescent="0.25">
      <c r="C2497" s="82">
        <v>6.433406422223645E-3</v>
      </c>
      <c r="D2497" s="89">
        <v>1.0188160382355314E-2</v>
      </c>
      <c r="E2497" s="89">
        <v>1.4166851034237374E-2</v>
      </c>
      <c r="F2497" s="89">
        <v>1.8075955520444723E-2</v>
      </c>
      <c r="G2497" s="90">
        <v>2.1806587972218325E-2</v>
      </c>
      <c r="H2497" s="90">
        <v>2.5237889401896578E-2</v>
      </c>
      <c r="I2497" s="90">
        <v>2.84842428585887E-2</v>
      </c>
      <c r="J2497" s="90">
        <v>3.1516880097603672E-2</v>
      </c>
    </row>
    <row r="2498" spans="3:10" x14ac:dyDescent="0.25">
      <c r="C2498" s="82">
        <v>3.7949181644834531E-2</v>
      </c>
      <c r="D2498" s="89">
        <v>3.8138416508026421E-2</v>
      </c>
      <c r="E2498" s="89">
        <v>3.8104063026735725E-2</v>
      </c>
      <c r="F2498" s="89">
        <v>3.8406372354256896E-2</v>
      </c>
      <c r="G2498" s="90">
        <v>3.9297408765646968E-2</v>
      </c>
      <c r="H2498" s="90">
        <v>4.0631547603530722E-2</v>
      </c>
      <c r="I2498" s="90">
        <v>4.2500157572701293E-2</v>
      </c>
      <c r="J2498" s="90">
        <v>4.4670387748670479E-2</v>
      </c>
    </row>
    <row r="2499" spans="3:10" x14ac:dyDescent="0.25">
      <c r="C2499" s="82">
        <v>1.2070843840152521E-3</v>
      </c>
      <c r="D2499" s="89">
        <v>2.1405201749783321E-3</v>
      </c>
      <c r="E2499" s="89">
        <v>3.2256557111218953E-3</v>
      </c>
      <c r="F2499" s="89">
        <v>4.3653624129387086E-3</v>
      </c>
      <c r="G2499" s="90">
        <v>5.5093404739019157E-3</v>
      </c>
      <c r="H2499" s="90">
        <v>6.6161779809218073E-3</v>
      </c>
      <c r="I2499" s="90">
        <v>7.7185165211995366E-3</v>
      </c>
      <c r="J2499" s="90">
        <v>8.8257281714849457E-3</v>
      </c>
    </row>
    <row r="2500" spans="3:10" x14ac:dyDescent="0.25">
      <c r="C2500" s="82">
        <v>2.4811837887614908E-2</v>
      </c>
      <c r="D2500" s="89">
        <v>2.5420688447671012E-2</v>
      </c>
      <c r="E2500" s="89">
        <v>2.5516683966142397E-2</v>
      </c>
      <c r="F2500" s="89">
        <v>2.5464569736580601E-2</v>
      </c>
      <c r="G2500" s="90">
        <v>2.5466353778365123E-2</v>
      </c>
      <c r="H2500" s="90">
        <v>2.5475992377672414E-2</v>
      </c>
      <c r="I2500" s="90">
        <v>2.5608826684373902E-2</v>
      </c>
      <c r="J2500" s="90">
        <v>2.5789964315932459E-2</v>
      </c>
    </row>
    <row r="2501" spans="3:10" x14ac:dyDescent="0.25">
      <c r="C2501" s="82">
        <v>4.0419179017331048E-3</v>
      </c>
      <c r="D2501" s="89">
        <v>6.3898660384165435E-3</v>
      </c>
      <c r="E2501" s="89">
        <v>8.7522372692906431E-3</v>
      </c>
      <c r="F2501" s="89">
        <v>1.0917660918085131E-2</v>
      </c>
      <c r="G2501" s="90">
        <v>1.2824596824622584E-2</v>
      </c>
      <c r="H2501" s="90">
        <v>1.4422487318152761E-2</v>
      </c>
      <c r="I2501" s="90">
        <v>1.5803375897200808E-2</v>
      </c>
      <c r="J2501" s="90">
        <v>1.6978658629671132E-2</v>
      </c>
    </row>
    <row r="2502" spans="3:10" x14ac:dyDescent="0.25">
      <c r="C2502" s="82">
        <v>4.2513439462607445E-2</v>
      </c>
      <c r="D2502" s="89">
        <v>4.4803282453336701E-2</v>
      </c>
      <c r="E2502" s="89">
        <v>4.5433724154446943E-2</v>
      </c>
      <c r="F2502" s="89">
        <v>4.5223596021529061E-2</v>
      </c>
      <c r="G2502" s="90">
        <v>4.4673128985536423E-2</v>
      </c>
      <c r="H2502" s="90">
        <v>4.3784628509704923E-2</v>
      </c>
      <c r="I2502" s="90">
        <v>4.2799548839934622E-2</v>
      </c>
      <c r="J2502" s="90">
        <v>4.1611491284813021E-2</v>
      </c>
    </row>
    <row r="2503" spans="3:10" x14ac:dyDescent="0.25">
      <c r="C2503" s="82">
        <v>8.3067715516177646E-3</v>
      </c>
      <c r="D2503" s="89">
        <v>1.199077029986239E-2</v>
      </c>
      <c r="E2503" s="89">
        <v>1.526547975379932E-2</v>
      </c>
      <c r="F2503" s="89">
        <v>1.7920722311393619E-2</v>
      </c>
      <c r="G2503" s="90">
        <v>1.9981175703476975E-2</v>
      </c>
      <c r="H2503" s="90">
        <v>2.1450486574498294E-2</v>
      </c>
      <c r="I2503" s="90">
        <v>2.2516782388292782E-2</v>
      </c>
      <c r="J2503" s="90">
        <v>2.3222073586462274E-2</v>
      </c>
    </row>
    <row r="2504" spans="3:10" x14ac:dyDescent="0.25">
      <c r="C2504" s="82">
        <v>5.3330418908303041E-2</v>
      </c>
      <c r="D2504" s="89">
        <v>5.0220316099110082E-2</v>
      </c>
      <c r="E2504" s="89">
        <v>4.7199564732250968E-2</v>
      </c>
      <c r="F2504" s="89">
        <v>4.4674834871674354E-2</v>
      </c>
      <c r="G2504" s="90">
        <v>4.2725727841699132E-2</v>
      </c>
      <c r="H2504" s="90">
        <v>4.106823381624039E-2</v>
      </c>
      <c r="I2504" s="90">
        <v>3.9757348025676501E-2</v>
      </c>
      <c r="J2504" s="90">
        <v>3.8593670305141436E-2</v>
      </c>
    </row>
    <row r="2505" spans="3:10" x14ac:dyDescent="0.25">
      <c r="C2505" s="82">
        <v>9.1495737539084437E-4</v>
      </c>
      <c r="D2505" s="89">
        <v>2.0605044554254694E-3</v>
      </c>
      <c r="E2505" s="89">
        <v>3.5733494853066E-3</v>
      </c>
      <c r="F2505" s="89">
        <v>5.2102769900470519E-3</v>
      </c>
      <c r="G2505" s="90">
        <v>6.7781815658246548E-3</v>
      </c>
      <c r="H2505" s="90">
        <v>8.1372928332544298E-3</v>
      </c>
      <c r="I2505" s="90">
        <v>9.2773760793980527E-3</v>
      </c>
      <c r="J2505" s="90">
        <v>1.0180974524555433E-2</v>
      </c>
    </row>
    <row r="2506" spans="3:10" x14ac:dyDescent="0.25">
      <c r="C2506" s="82">
        <v>1.112053854117276E-2</v>
      </c>
      <c r="D2506" s="89">
        <v>1.3965139288166646E-2</v>
      </c>
      <c r="E2506" s="89">
        <v>1.6410726186677067E-2</v>
      </c>
      <c r="F2506" s="89">
        <v>1.8583749307366879E-2</v>
      </c>
      <c r="G2506" s="90">
        <v>2.0660860523888793E-2</v>
      </c>
      <c r="H2506" s="90">
        <v>2.2683303596239886E-2</v>
      </c>
      <c r="I2506" s="90">
        <v>2.4834274772374699E-2</v>
      </c>
      <c r="J2506" s="90">
        <v>2.7123617423149903E-2</v>
      </c>
    </row>
    <row r="2507" spans="3:10" x14ac:dyDescent="0.25">
      <c r="C2507" s="82">
        <v>9.7093705058976798E-3</v>
      </c>
      <c r="D2507" s="89">
        <v>1.3732384121310769E-2</v>
      </c>
      <c r="E2507" s="89">
        <v>1.7096454250623325E-2</v>
      </c>
      <c r="F2507" s="89">
        <v>1.9703591790797472E-2</v>
      </c>
      <c r="G2507" s="90">
        <v>2.1694059324476572E-2</v>
      </c>
      <c r="H2507" s="90">
        <v>2.3120340862561092E-2</v>
      </c>
      <c r="I2507" s="90">
        <v>2.4179027585395595E-2</v>
      </c>
      <c r="J2507" s="90">
        <v>2.4876845174652048E-2</v>
      </c>
    </row>
    <row r="2508" spans="3:10" x14ac:dyDescent="0.25">
      <c r="C2508" s="82">
        <v>4.4666208601645612E-3</v>
      </c>
      <c r="D2508" s="89">
        <v>5.6802933461559714E-3</v>
      </c>
      <c r="E2508" s="89">
        <v>6.7649172388675963E-3</v>
      </c>
      <c r="F2508" s="89">
        <v>7.6839188202891028E-3</v>
      </c>
      <c r="G2508" s="90">
        <v>8.4315215453123638E-3</v>
      </c>
      <c r="H2508" s="90">
        <v>8.9755409309131024E-3</v>
      </c>
      <c r="I2508" s="90">
        <v>9.3733263649604538E-3</v>
      </c>
      <c r="J2508" s="90">
        <v>9.6406018599908654E-3</v>
      </c>
    </row>
    <row r="2509" spans="3:10" x14ac:dyDescent="0.25">
      <c r="C2509" s="82">
        <v>1.4719289029480552E-2</v>
      </c>
      <c r="D2509" s="89">
        <v>1.8294673882188115E-2</v>
      </c>
      <c r="E2509" s="89">
        <v>2.09372967053073E-2</v>
      </c>
      <c r="F2509" s="89">
        <v>2.2850788351592412E-2</v>
      </c>
      <c r="G2509" s="90">
        <v>2.4303808946484162E-2</v>
      </c>
      <c r="H2509" s="90">
        <v>2.5373927304545275E-2</v>
      </c>
      <c r="I2509" s="90">
        <v>2.6275956523697016E-2</v>
      </c>
      <c r="J2509" s="90">
        <v>2.7012539687829698E-2</v>
      </c>
    </row>
    <row r="2510" spans="3:10" x14ac:dyDescent="0.25">
      <c r="C2510" s="82">
        <v>7.4195296985003828E-3</v>
      </c>
      <c r="D2510" s="89">
        <v>1.0588990777665824E-2</v>
      </c>
      <c r="E2510" s="89">
        <v>1.3149276037337605E-2</v>
      </c>
      <c r="F2510" s="89">
        <v>1.4971827814859118E-2</v>
      </c>
      <c r="G2510" s="90">
        <v>1.6169025041624829E-2</v>
      </c>
      <c r="H2510" s="90">
        <v>1.6824646795040046E-2</v>
      </c>
      <c r="I2510" s="90">
        <v>1.7145498458348649E-2</v>
      </c>
      <c r="J2510" s="90">
        <v>1.7203130498183668E-2</v>
      </c>
    </row>
    <row r="2511" spans="3:10" x14ac:dyDescent="0.25">
      <c r="C2511" s="82">
        <v>2.4980948395474183E-3</v>
      </c>
      <c r="D2511" s="89">
        <v>4.3974582373678302E-3</v>
      </c>
      <c r="E2511" s="89">
        <v>6.3958435148034291E-3</v>
      </c>
      <c r="F2511" s="89">
        <v>8.198993786591488E-3</v>
      </c>
      <c r="G2511" s="90">
        <v>9.673502148270386E-3</v>
      </c>
      <c r="H2511" s="90">
        <v>1.0748663773665295E-2</v>
      </c>
      <c r="I2511" s="90">
        <v>1.1497581662258741E-2</v>
      </c>
      <c r="J2511" s="90">
        <v>1.1954177084927619E-2</v>
      </c>
    </row>
    <row r="2512" spans="3:10" x14ac:dyDescent="0.25">
      <c r="C2512" s="82">
        <v>2.0010987713530923E-2</v>
      </c>
      <c r="D2512" s="89">
        <v>2.4095991587809281E-2</v>
      </c>
      <c r="E2512" s="89">
        <v>2.681914810656787E-2</v>
      </c>
      <c r="F2512" s="89">
        <v>2.8558146850061816E-2</v>
      </c>
      <c r="G2512" s="90">
        <v>2.9704802203306322E-2</v>
      </c>
      <c r="H2512" s="90">
        <v>3.0370994409742766E-2</v>
      </c>
      <c r="I2512" s="90">
        <v>3.0815720191876908E-2</v>
      </c>
      <c r="J2512" s="90">
        <v>3.1038742621912599E-2</v>
      </c>
    </row>
    <row r="2513" spans="3:10" x14ac:dyDescent="0.25">
      <c r="C2513" s="82">
        <v>4.7805933429504975E-2</v>
      </c>
      <c r="D2513" s="89">
        <v>4.4664980486104483E-2</v>
      </c>
      <c r="E2513" s="89">
        <v>4.1421537527836956E-2</v>
      </c>
      <c r="F2513" s="89">
        <v>3.8615194844984685E-2</v>
      </c>
      <c r="G2513" s="90">
        <v>3.6377783170081335E-2</v>
      </c>
      <c r="H2513" s="90">
        <v>3.4496886033561852E-2</v>
      </c>
      <c r="I2513" s="90">
        <v>3.3039107039760582E-2</v>
      </c>
      <c r="J2513" s="90">
        <v>3.1849668981054714E-2</v>
      </c>
    </row>
    <row r="2514" spans="3:10" x14ac:dyDescent="0.25">
      <c r="C2514" s="82">
        <v>1.328631708156784E-2</v>
      </c>
      <c r="D2514" s="89">
        <v>1.7266533110270404E-2</v>
      </c>
      <c r="E2514" s="89">
        <v>2.0120881199610016E-2</v>
      </c>
      <c r="F2514" s="89">
        <v>2.1979270698303948E-2</v>
      </c>
      <c r="G2514" s="90">
        <v>2.3125384572765407E-2</v>
      </c>
      <c r="H2514" s="90">
        <v>2.3675274626772776E-2</v>
      </c>
      <c r="I2514" s="90">
        <v>2.3868619731256823E-2</v>
      </c>
      <c r="J2514" s="90">
        <v>2.3743994248292103E-2</v>
      </c>
    </row>
    <row r="2515" spans="3:10" x14ac:dyDescent="0.25">
      <c r="C2515" s="82">
        <v>1.5078810535091851E-2</v>
      </c>
      <c r="D2515" s="89">
        <v>1.9347417505905001E-2</v>
      </c>
      <c r="E2515" s="89">
        <v>2.2416569144994566E-2</v>
      </c>
      <c r="F2515" s="89">
        <v>2.4444008763244263E-2</v>
      </c>
      <c r="G2515" s="90">
        <v>2.574499544196418E-2</v>
      </c>
      <c r="H2515" s="90">
        <v>2.6451733397876563E-2</v>
      </c>
      <c r="I2515" s="90">
        <v>2.6834608913302319E-2</v>
      </c>
      <c r="J2515" s="90">
        <v>2.6931746950493565E-2</v>
      </c>
    </row>
    <row r="2516" spans="3:10" x14ac:dyDescent="0.25">
      <c r="C2516" s="82">
        <v>1.8414905366614372E-3</v>
      </c>
      <c r="D2516" s="89">
        <v>3.3476792998467686E-3</v>
      </c>
      <c r="E2516" s="89">
        <v>5.1496583166691021E-3</v>
      </c>
      <c r="F2516" s="89">
        <v>7.0670056902457368E-3</v>
      </c>
      <c r="G2516" s="90">
        <v>8.9758547239071167E-3</v>
      </c>
      <c r="H2516" s="90">
        <v>1.0764884030917649E-2</v>
      </c>
      <c r="I2516" s="90">
        <v>1.2450007010425911E-2</v>
      </c>
      <c r="J2516" s="90">
        <v>1.4017142027356055E-2</v>
      </c>
    </row>
    <row r="2517" spans="3:10" x14ac:dyDescent="0.25">
      <c r="C2517" s="82">
        <v>1.0314274577638402E-2</v>
      </c>
      <c r="D2517" s="89">
        <v>1.396105119839173E-2</v>
      </c>
      <c r="E2517" s="89">
        <v>1.6810986752402921E-2</v>
      </c>
      <c r="F2517" s="89">
        <v>1.883985842914513E-2</v>
      </c>
      <c r="G2517" s="90">
        <v>2.0226014447872906E-2</v>
      </c>
      <c r="H2517" s="90">
        <v>2.1056407602227371E-2</v>
      </c>
      <c r="I2517" s="90">
        <v>2.1550067081302547E-2</v>
      </c>
      <c r="J2517" s="90">
        <v>2.174982110662315E-2</v>
      </c>
    </row>
    <row r="2518" spans="3:10" x14ac:dyDescent="0.25">
      <c r="C2518" s="82">
        <v>4.7001352777082759E-3</v>
      </c>
      <c r="D2518" s="89">
        <v>7.3013418644225737E-3</v>
      </c>
      <c r="E2518" s="89">
        <v>9.9109731104850326E-3</v>
      </c>
      <c r="F2518" s="89">
        <v>1.2308542493524571E-2</v>
      </c>
      <c r="G2518" s="90">
        <v>1.4423164937496928E-2</v>
      </c>
      <c r="H2518" s="90">
        <v>1.6185297441689617E-2</v>
      </c>
      <c r="I2518" s="90">
        <v>1.7682360435427334E-2</v>
      </c>
      <c r="J2518" s="90">
        <v>1.8912037059176844E-2</v>
      </c>
    </row>
    <row r="2519" spans="3:10" x14ac:dyDescent="0.25">
      <c r="C2519" s="82">
        <v>2.7576834781841565E-2</v>
      </c>
      <c r="D2519" s="89">
        <v>3.0976198095822187E-2</v>
      </c>
      <c r="E2519" s="89">
        <v>3.2869248887176468E-2</v>
      </c>
      <c r="F2519" s="89">
        <v>3.3925752832718724E-2</v>
      </c>
      <c r="G2519" s="90">
        <v>3.4627937166280216E-2</v>
      </c>
      <c r="H2519" s="90">
        <v>3.5043191520213769E-2</v>
      </c>
      <c r="I2519" s="90">
        <v>3.537910900944273E-2</v>
      </c>
      <c r="J2519" s="90">
        <v>3.553141992854017E-2</v>
      </c>
    </row>
    <row r="2520" spans="3:10" x14ac:dyDescent="0.25">
      <c r="C2520" s="82">
        <v>4.6321521303050572E-3</v>
      </c>
      <c r="D2520" s="89">
        <v>8.0478548221317499E-3</v>
      </c>
      <c r="E2520" s="89">
        <v>1.1269088628173565E-2</v>
      </c>
      <c r="F2520" s="89">
        <v>1.3828740941117879E-2</v>
      </c>
      <c r="G2520" s="90">
        <v>1.5713779222969418E-2</v>
      </c>
      <c r="H2520" s="90">
        <v>1.7021362096831194E-2</v>
      </c>
      <c r="I2520" s="90">
        <v>1.8001157402225375E-2</v>
      </c>
      <c r="J2520" s="90">
        <v>1.8751394571312273E-2</v>
      </c>
    </row>
    <row r="2521" spans="3:10" x14ac:dyDescent="0.25">
      <c r="C2521" s="82">
        <v>1.4538453308752591E-2</v>
      </c>
      <c r="D2521" s="89">
        <v>2.2595116237264644E-2</v>
      </c>
      <c r="E2521" s="89">
        <v>3.0180014710612886E-2</v>
      </c>
      <c r="F2521" s="89">
        <v>3.6622131614704005E-2</v>
      </c>
      <c r="G2521" s="90">
        <v>4.1865517658487991E-2</v>
      </c>
      <c r="H2521" s="90">
        <v>4.5872677719282204E-2</v>
      </c>
      <c r="I2521" s="90">
        <v>4.8994099088444362E-2</v>
      </c>
      <c r="J2521" s="90">
        <v>5.1244185052771972E-2</v>
      </c>
    </row>
    <row r="2522" spans="3:10" x14ac:dyDescent="0.25">
      <c r="C2522" s="82">
        <v>2.0952980554615292E-3</v>
      </c>
      <c r="D2522" s="89">
        <v>3.7567670549274079E-3</v>
      </c>
      <c r="E2522" s="89">
        <v>5.6664392014899694E-3</v>
      </c>
      <c r="F2522" s="89">
        <v>7.593473888062259E-3</v>
      </c>
      <c r="G2522" s="90">
        <v>9.3899520157211189E-3</v>
      </c>
      <c r="H2522" s="90">
        <v>1.0939040402710976E-2</v>
      </c>
      <c r="I2522" s="90">
        <v>1.2265099665031158E-2</v>
      </c>
      <c r="J2522" s="90">
        <v>1.33635655215053E-2</v>
      </c>
    </row>
    <row r="2523" spans="3:10" x14ac:dyDescent="0.25">
      <c r="C2523" s="82">
        <v>2.1455509644862621E-3</v>
      </c>
      <c r="D2523" s="89">
        <v>3.8898752944014846E-3</v>
      </c>
      <c r="E2523" s="89">
        <v>5.8324270526224336E-3</v>
      </c>
      <c r="F2523" s="89">
        <v>7.7264973334216077E-3</v>
      </c>
      <c r="G2523" s="90">
        <v>9.4494646498475329E-3</v>
      </c>
      <c r="H2523" s="90">
        <v>1.0919391136409322E-2</v>
      </c>
      <c r="I2523" s="90">
        <v>1.2186489495764515E-2</v>
      </c>
      <c r="J2523" s="90">
        <v>1.3259673747874979E-2</v>
      </c>
    </row>
    <row r="2524" spans="3:10" x14ac:dyDescent="0.25">
      <c r="C2524" s="82">
        <v>7.7388916800668534E-2</v>
      </c>
      <c r="D2524" s="89">
        <v>8.0443944281712754E-2</v>
      </c>
      <c r="E2524" s="89">
        <v>8.007810022079459E-2</v>
      </c>
      <c r="F2524" s="89">
        <v>7.8367660946024736E-2</v>
      </c>
      <c r="G2524" s="90">
        <v>7.6469511231670464E-2</v>
      </c>
      <c r="H2524" s="90">
        <v>7.446095183674685E-2</v>
      </c>
      <c r="I2524" s="90">
        <v>7.2710753481311827E-2</v>
      </c>
      <c r="J2524" s="90">
        <v>7.0931035970482809E-2</v>
      </c>
    </row>
    <row r="2525" spans="3:10" x14ac:dyDescent="0.25">
      <c r="C2525" s="82">
        <v>1.4709207580931614E-2</v>
      </c>
      <c r="D2525" s="89">
        <v>1.8171325872798898E-2</v>
      </c>
      <c r="E2525" s="89">
        <v>2.0818369407265516E-2</v>
      </c>
      <c r="F2525" s="89">
        <v>2.2781439499158798E-2</v>
      </c>
      <c r="G2525" s="90">
        <v>2.4255286642857098E-2</v>
      </c>
      <c r="H2525" s="90">
        <v>2.5267868495563187E-2</v>
      </c>
      <c r="I2525" s="90">
        <v>2.6008511533560742E-2</v>
      </c>
      <c r="J2525" s="90">
        <v>2.6474125489950689E-2</v>
      </c>
    </row>
    <row r="2526" spans="3:10" x14ac:dyDescent="0.25">
      <c r="C2526" s="82">
        <v>4.6212397166026181E-2</v>
      </c>
      <c r="D2526" s="89">
        <v>5.5784083073643742E-2</v>
      </c>
      <c r="E2526" s="89">
        <v>6.1050431874397598E-2</v>
      </c>
      <c r="F2526" s="89">
        <v>6.3409503833988995E-2</v>
      </c>
      <c r="G2526" s="90">
        <v>6.4237173253094207E-2</v>
      </c>
      <c r="H2526" s="90">
        <v>6.4057654395560382E-2</v>
      </c>
      <c r="I2526" s="90">
        <v>6.3506779713268707E-2</v>
      </c>
      <c r="J2526" s="90">
        <v>6.2542983849673245E-2</v>
      </c>
    </row>
    <row r="2527" spans="3:10" x14ac:dyDescent="0.25">
      <c r="C2527" s="82">
        <v>1.6563569356235369E-3</v>
      </c>
      <c r="D2527" s="89">
        <v>3.6385250592368213E-3</v>
      </c>
      <c r="E2527" s="89">
        <v>6.2202498749349506E-3</v>
      </c>
      <c r="F2527" s="89">
        <v>8.9787129008738979E-3</v>
      </c>
      <c r="G2527" s="90">
        <v>1.1579783392890371E-2</v>
      </c>
      <c r="H2527" s="90">
        <v>1.379154588002636E-2</v>
      </c>
      <c r="I2527" s="90">
        <v>1.5616691135853154E-2</v>
      </c>
      <c r="J2527" s="90">
        <v>1.7053550030253072E-2</v>
      </c>
    </row>
    <row r="2528" spans="3:10" x14ac:dyDescent="0.25">
      <c r="C2528" s="82">
        <v>2.1294805018930125E-2</v>
      </c>
      <c r="D2528" s="89">
        <v>2.3916461703520388E-2</v>
      </c>
      <c r="E2528" s="89">
        <v>2.5670967242932326E-2</v>
      </c>
      <c r="F2528" s="89">
        <v>2.6918535749340063E-2</v>
      </c>
      <c r="G2528" s="90">
        <v>2.7914085444599085E-2</v>
      </c>
      <c r="H2528" s="90">
        <v>2.8641615402636315E-2</v>
      </c>
      <c r="I2528" s="90">
        <v>2.9246324810674091E-2</v>
      </c>
      <c r="J2528" s="90">
        <v>2.9651270301023356E-2</v>
      </c>
    </row>
    <row r="2529" spans="3:10" x14ac:dyDescent="0.25">
      <c r="C2529" s="82">
        <v>4.732732799214226E-3</v>
      </c>
      <c r="D2529" s="89">
        <v>8.7233777680326592E-3</v>
      </c>
      <c r="E2529" s="89">
        <v>1.3443109399453767E-2</v>
      </c>
      <c r="F2529" s="89">
        <v>1.8386470672864617E-2</v>
      </c>
      <c r="G2529" s="90">
        <v>2.3253573349376579E-2</v>
      </c>
      <c r="H2529" s="90">
        <v>2.7795579634000898E-2</v>
      </c>
      <c r="I2529" s="90">
        <v>3.2061389618986399E-2</v>
      </c>
      <c r="J2529" s="90">
        <v>3.5957007639000886E-2</v>
      </c>
    </row>
    <row r="2530" spans="3:10" x14ac:dyDescent="0.25">
      <c r="C2530" s="82">
        <v>9.3061650536598144E-3</v>
      </c>
      <c r="D2530" s="89">
        <v>1.3382594061148129E-2</v>
      </c>
      <c r="E2530" s="89">
        <v>1.7046051521398358E-2</v>
      </c>
      <c r="F2530" s="89">
        <v>2.0119813755154946E-2</v>
      </c>
      <c r="G2530" s="90">
        <v>2.2658428584806038E-2</v>
      </c>
      <c r="H2530" s="90">
        <v>2.4659739702992758E-2</v>
      </c>
      <c r="I2530" s="90">
        <v>2.6308694375924761E-2</v>
      </c>
      <c r="J2530" s="90">
        <v>2.7609490918615268E-2</v>
      </c>
    </row>
    <row r="2531" spans="3:10" x14ac:dyDescent="0.25">
      <c r="C2531" s="82">
        <v>2.7674111907786729E-2</v>
      </c>
      <c r="D2531" s="89">
        <v>2.8062536703817118E-2</v>
      </c>
      <c r="E2531" s="89">
        <v>2.7534390884311494E-2</v>
      </c>
      <c r="F2531" s="89">
        <v>2.667701880195697E-2</v>
      </c>
      <c r="G2531" s="90">
        <v>2.5819593387614238E-2</v>
      </c>
      <c r="H2531" s="90">
        <v>2.4976604359769571E-2</v>
      </c>
      <c r="I2531" s="90">
        <v>2.4293670628287557E-2</v>
      </c>
      <c r="J2531" s="90">
        <v>2.3713978502671727E-2</v>
      </c>
    </row>
    <row r="2532" spans="3:10" x14ac:dyDescent="0.25">
      <c r="C2532" s="82">
        <v>1.6170952740495129E-2</v>
      </c>
      <c r="D2532" s="89">
        <v>1.9132370988318017E-2</v>
      </c>
      <c r="E2532" s="89">
        <v>2.0949832343430317E-2</v>
      </c>
      <c r="F2532" s="89">
        <v>2.1965330863855621E-2</v>
      </c>
      <c r="G2532" s="90">
        <v>2.2510126697726073E-2</v>
      </c>
      <c r="H2532" s="90">
        <v>2.2689030528564271E-2</v>
      </c>
      <c r="I2532" s="90">
        <v>2.2712257475059474E-2</v>
      </c>
      <c r="J2532" s="90">
        <v>2.2593740245909821E-2</v>
      </c>
    </row>
    <row r="2533" spans="3:10" x14ac:dyDescent="0.25">
      <c r="C2533" s="82">
        <v>6.8920131676687606E-3</v>
      </c>
      <c r="D2533" s="89">
        <v>1.0071319361466711E-2</v>
      </c>
      <c r="E2533" s="89">
        <v>1.2978749579135035E-2</v>
      </c>
      <c r="F2533" s="89">
        <v>1.5433027032101764E-2</v>
      </c>
      <c r="G2533" s="90">
        <v>1.7448858208188728E-2</v>
      </c>
      <c r="H2533" s="90">
        <v>1.9021827753722829E-2</v>
      </c>
      <c r="I2533" s="90">
        <v>2.0311552029112251E-2</v>
      </c>
      <c r="J2533" s="90">
        <v>2.1351705567182865E-2</v>
      </c>
    </row>
    <row r="2534" spans="3:10" x14ac:dyDescent="0.25">
      <c r="C2534" s="82">
        <v>1.9752103652521297E-2</v>
      </c>
      <c r="D2534" s="89">
        <v>2.3791075142391264E-2</v>
      </c>
      <c r="E2534" s="89">
        <v>2.6113779683690243E-2</v>
      </c>
      <c r="F2534" s="89">
        <v>2.7263268738093503E-2</v>
      </c>
      <c r="G2534" s="90">
        <v>2.7803114025102299E-2</v>
      </c>
      <c r="H2534" s="90">
        <v>2.7970469909637391E-2</v>
      </c>
      <c r="I2534" s="90">
        <v>2.8074850114187352E-2</v>
      </c>
      <c r="J2534" s="90">
        <v>2.813609041016122E-2</v>
      </c>
    </row>
    <row r="2535" spans="3:10" x14ac:dyDescent="0.25">
      <c r="C2535" s="82">
        <v>1.0462791976044354E-2</v>
      </c>
      <c r="D2535" s="89">
        <v>1.4220297350935456E-2</v>
      </c>
      <c r="E2535" s="89">
        <v>1.7268192165683136E-2</v>
      </c>
      <c r="F2535" s="89">
        <v>1.9566624228929727E-2</v>
      </c>
      <c r="G2535" s="90">
        <v>2.127765698657412E-2</v>
      </c>
      <c r="H2535" s="90">
        <v>2.2477456561392894E-2</v>
      </c>
      <c r="I2535" s="90">
        <v>2.3394168691914474E-2</v>
      </c>
      <c r="J2535" s="90">
        <v>2.4077378301949073E-2</v>
      </c>
    </row>
    <row r="2536" spans="3:10" x14ac:dyDescent="0.25">
      <c r="C2536" s="82">
        <v>1.0116990796861782E-2</v>
      </c>
      <c r="D2536" s="89">
        <v>1.1606910937939663E-2</v>
      </c>
      <c r="E2536" s="89">
        <v>1.264809302668304E-2</v>
      </c>
      <c r="F2536" s="89">
        <v>1.3353462661521223E-2</v>
      </c>
      <c r="G2536" s="90">
        <v>1.383282679754436E-2</v>
      </c>
      <c r="H2536" s="90">
        <v>1.4095692958423662E-2</v>
      </c>
      <c r="I2536" s="90">
        <v>1.4250757853163943E-2</v>
      </c>
      <c r="J2536" s="90">
        <v>1.4306079434426298E-2</v>
      </c>
    </row>
    <row r="2537" spans="3:10" x14ac:dyDescent="0.25">
      <c r="C2537" s="82">
        <v>6.0791191549207174E-2</v>
      </c>
      <c r="D2537" s="89">
        <v>4.9148270878739811E-2</v>
      </c>
      <c r="E2537" s="89">
        <v>4.1774828868291522E-2</v>
      </c>
      <c r="F2537" s="89">
        <v>3.7162772472345215E-2</v>
      </c>
      <c r="G2537" s="90">
        <v>3.4352344675483037E-2</v>
      </c>
      <c r="H2537" s="90">
        <v>3.2566147132194224E-2</v>
      </c>
      <c r="I2537" s="90">
        <v>3.1559050787394308E-2</v>
      </c>
      <c r="J2537" s="90">
        <v>3.1023301559768575E-2</v>
      </c>
    </row>
    <row r="2538" spans="3:10" x14ac:dyDescent="0.25">
      <c r="C2538" s="82">
        <v>1.4871691763604224E-2</v>
      </c>
      <c r="D2538" s="89">
        <v>1.8555035315557095E-2</v>
      </c>
      <c r="E2538" s="89">
        <v>2.1189632164084406E-2</v>
      </c>
      <c r="F2538" s="89">
        <v>2.298669077219672E-2</v>
      </c>
      <c r="G2538" s="90">
        <v>2.424169585021161E-2</v>
      </c>
      <c r="H2538" s="90">
        <v>2.50571779379773E-2</v>
      </c>
      <c r="I2538" s="90">
        <v>2.5664627827795328E-2</v>
      </c>
      <c r="J2538" s="90">
        <v>2.6078793678043975E-2</v>
      </c>
    </row>
    <row r="2539" spans="3:10" x14ac:dyDescent="0.25">
      <c r="C2539" s="82">
        <v>5.2906200253739323E-3</v>
      </c>
      <c r="D2539" s="89">
        <v>8.1150944463499273E-3</v>
      </c>
      <c r="E2539" s="89">
        <v>1.0702770186033826E-2</v>
      </c>
      <c r="F2539" s="89">
        <v>1.2834494566103513E-2</v>
      </c>
      <c r="G2539" s="90">
        <v>1.4524621234053259E-2</v>
      </c>
      <c r="H2539" s="90">
        <v>1.5803758876393771E-2</v>
      </c>
      <c r="I2539" s="90">
        <v>1.6842399310092276E-2</v>
      </c>
      <c r="J2539" s="90">
        <v>1.7698358733949475E-2</v>
      </c>
    </row>
    <row r="2540" spans="3:10" x14ac:dyDescent="0.25">
      <c r="C2540" s="82">
        <v>6.1781665955961936E-3</v>
      </c>
      <c r="D2540" s="89">
        <v>8.6764018055644262E-3</v>
      </c>
      <c r="E2540" s="89">
        <v>1.107745957723176E-2</v>
      </c>
      <c r="F2540" s="89">
        <v>1.3223234510916435E-2</v>
      </c>
      <c r="G2540" s="90">
        <v>1.5037105091117843E-2</v>
      </c>
      <c r="H2540" s="90">
        <v>1.6410513821982303E-2</v>
      </c>
      <c r="I2540" s="90">
        <v>1.7404106886713476E-2</v>
      </c>
      <c r="J2540" s="90">
        <v>1.8012756944127444E-2</v>
      </c>
    </row>
    <row r="2541" spans="3:10" x14ac:dyDescent="0.25">
      <c r="C2541" s="82">
        <v>1.1260087099642001E-2</v>
      </c>
      <c r="D2541" s="89">
        <v>1.1694448304077945E-2</v>
      </c>
      <c r="E2541" s="89">
        <v>1.1936171304879959E-2</v>
      </c>
      <c r="F2541" s="89">
        <v>1.2103484506014207E-2</v>
      </c>
      <c r="G2541" s="90">
        <v>1.2259489672813099E-2</v>
      </c>
      <c r="H2541" s="90">
        <v>1.2368522177853244E-2</v>
      </c>
      <c r="I2541" s="90">
        <v>1.2490122916948719E-2</v>
      </c>
      <c r="J2541" s="90">
        <v>1.2607165400739214E-2</v>
      </c>
    </row>
    <row r="2542" spans="3:10" x14ac:dyDescent="0.25">
      <c r="C2542" s="82">
        <v>0.16013261991820774</v>
      </c>
      <c r="D2542" s="89">
        <v>0.13809052732604482</v>
      </c>
      <c r="E2542" s="89">
        <v>0.11786803798326713</v>
      </c>
      <c r="F2542" s="89">
        <v>0.10193476044485728</v>
      </c>
      <c r="G2542" s="90">
        <v>9.0181175083033638E-2</v>
      </c>
      <c r="H2542" s="90">
        <v>8.1236302003142413E-2</v>
      </c>
      <c r="I2542" s="90">
        <v>7.4470161983915775E-2</v>
      </c>
      <c r="J2542" s="90">
        <v>6.8885041258136367E-2</v>
      </c>
    </row>
    <row r="2543" spans="3:10" x14ac:dyDescent="0.25">
      <c r="C2543" s="82">
        <v>1.0191290748356726E-2</v>
      </c>
      <c r="D2543" s="89">
        <v>1.2275531185655506E-2</v>
      </c>
      <c r="E2543" s="89">
        <v>1.4074136148850318E-2</v>
      </c>
      <c r="F2543" s="89">
        <v>1.5663113095329036E-2</v>
      </c>
      <c r="G2543" s="90">
        <v>1.7121139917912902E-2</v>
      </c>
      <c r="H2543" s="90">
        <v>1.8409343641430875E-2</v>
      </c>
      <c r="I2543" s="90">
        <v>1.9616326633284553E-2</v>
      </c>
      <c r="J2543" s="90">
        <v>2.0705373906179495E-2</v>
      </c>
    </row>
    <row r="2544" spans="3:10" x14ac:dyDescent="0.25">
      <c r="C2544" s="82">
        <v>4.0753659928544912E-2</v>
      </c>
      <c r="D2544" s="89">
        <v>4.4207052107376826E-2</v>
      </c>
      <c r="E2544" s="89">
        <v>4.5527899845051817E-2</v>
      </c>
      <c r="F2544" s="89">
        <v>4.5813257295140075E-2</v>
      </c>
      <c r="G2544" s="90">
        <v>4.5763295414817967E-2</v>
      </c>
      <c r="H2544" s="90">
        <v>4.5477892941529548E-2</v>
      </c>
      <c r="I2544" s="90">
        <v>4.5236833537048646E-2</v>
      </c>
      <c r="J2544" s="90">
        <v>4.4919743558971395E-2</v>
      </c>
    </row>
    <row r="2545" spans="3:10" x14ac:dyDescent="0.25">
      <c r="C2545" s="82">
        <v>4.0816796891434935E-3</v>
      </c>
      <c r="D2545" s="89">
        <v>6.8300740025279954E-3</v>
      </c>
      <c r="E2545" s="89">
        <v>9.7349012264472071E-3</v>
      </c>
      <c r="F2545" s="89">
        <v>1.243602410334225E-2</v>
      </c>
      <c r="G2545" s="90">
        <v>1.4751288902327074E-2</v>
      </c>
      <c r="H2545" s="90">
        <v>1.6556889148427123E-2</v>
      </c>
      <c r="I2545" s="90">
        <v>1.7939852515697158E-2</v>
      </c>
      <c r="J2545" s="90">
        <v>1.8927874930633293E-2</v>
      </c>
    </row>
    <row r="2546" spans="3:10" x14ac:dyDescent="0.25">
      <c r="C2546" s="82">
        <v>6.5736164079048722E-3</v>
      </c>
      <c r="D2546" s="89">
        <v>9.9841066456344899E-3</v>
      </c>
      <c r="E2546" s="89">
        <v>1.2918435115662407E-2</v>
      </c>
      <c r="F2546" s="89">
        <v>1.5204547824517975E-2</v>
      </c>
      <c r="G2546" s="90">
        <v>1.69746752639118E-2</v>
      </c>
      <c r="H2546" s="90">
        <v>1.8336175401749814E-2</v>
      </c>
      <c r="I2546" s="90">
        <v>1.9505161226052264E-2</v>
      </c>
      <c r="J2546" s="90">
        <v>2.0526208750524189E-2</v>
      </c>
    </row>
    <row r="2547" spans="3:10" x14ac:dyDescent="0.25">
      <c r="C2547" s="82">
        <v>1.2040109811669641E-2</v>
      </c>
      <c r="D2547" s="89">
        <v>1.7280174393964117E-2</v>
      </c>
      <c r="E2547" s="89">
        <v>2.1660608877895306E-2</v>
      </c>
      <c r="F2547" s="89">
        <v>2.4934647941582302E-2</v>
      </c>
      <c r="G2547" s="90">
        <v>2.7195533467104772E-2</v>
      </c>
      <c r="H2547" s="90">
        <v>2.8465977805696679E-2</v>
      </c>
      <c r="I2547" s="90">
        <v>2.8981819285607103E-2</v>
      </c>
      <c r="J2547" s="90">
        <v>2.8774124619096321E-2</v>
      </c>
    </row>
    <row r="2548" spans="3:10" x14ac:dyDescent="0.25">
      <c r="C2548" s="82">
        <v>9.2422609685410741E-3</v>
      </c>
      <c r="D2548" s="89">
        <v>1.3106406211602129E-2</v>
      </c>
      <c r="E2548" s="89">
        <v>1.6506236096409159E-2</v>
      </c>
      <c r="F2548" s="89">
        <v>1.9263821429849889E-2</v>
      </c>
      <c r="G2548" s="90">
        <v>2.1427428247481953E-2</v>
      </c>
      <c r="H2548" s="90">
        <v>2.3005071724172092E-2</v>
      </c>
      <c r="I2548" s="90">
        <v>2.4195050818912316E-2</v>
      </c>
      <c r="J2548" s="90">
        <v>2.503700494697321E-2</v>
      </c>
    </row>
    <row r="2549" spans="3:10" x14ac:dyDescent="0.25">
      <c r="C2549" s="82">
        <v>7.9362175962695656E-3</v>
      </c>
      <c r="D2549" s="89">
        <v>1.0400156856144215E-2</v>
      </c>
      <c r="E2549" s="89">
        <v>1.2552368231460337E-2</v>
      </c>
      <c r="F2549" s="89">
        <v>1.4365518704725593E-2</v>
      </c>
      <c r="G2549" s="90">
        <v>1.5891267969587935E-2</v>
      </c>
      <c r="H2549" s="90">
        <v>1.7112030153998349E-2</v>
      </c>
      <c r="I2549" s="90">
        <v>1.8144210689999697E-2</v>
      </c>
      <c r="J2549" s="90">
        <v>1.8991553489824578E-2</v>
      </c>
    </row>
    <row r="2550" spans="3:10" x14ac:dyDescent="0.25">
      <c r="C2550" s="82">
        <v>5.5191532555898912E-2</v>
      </c>
      <c r="D2550" s="89">
        <v>5.7035066481759503E-2</v>
      </c>
      <c r="E2550" s="89">
        <v>5.5791892694733891E-2</v>
      </c>
      <c r="F2550" s="89">
        <v>5.3385299580032172E-2</v>
      </c>
      <c r="G2550" s="90">
        <v>5.0853761521775731E-2</v>
      </c>
      <c r="H2550" s="90">
        <v>4.8339926599042203E-2</v>
      </c>
      <c r="I2550" s="90">
        <v>4.6112277222362066E-2</v>
      </c>
      <c r="J2550" s="90">
        <v>4.4002629515065637E-2</v>
      </c>
    </row>
    <row r="2551" spans="3:10" x14ac:dyDescent="0.25">
      <c r="C2551" s="82">
        <v>2.3232958280911802E-2</v>
      </c>
      <c r="D2551" s="89">
        <v>2.7604535199871817E-2</v>
      </c>
      <c r="E2551" s="89">
        <v>2.9878777847992928E-2</v>
      </c>
      <c r="F2551" s="89">
        <v>3.0771452770031758E-2</v>
      </c>
      <c r="G2551" s="90">
        <v>3.0935515466391648E-2</v>
      </c>
      <c r="H2551" s="90">
        <v>3.0603688321796683E-2</v>
      </c>
      <c r="I2551" s="90">
        <v>3.0071344034360754E-2</v>
      </c>
      <c r="J2551" s="90">
        <v>2.9322071696306243E-2</v>
      </c>
    </row>
    <row r="2552" spans="3:10" x14ac:dyDescent="0.25">
      <c r="C2552" s="82">
        <v>7.9188489640668672E-3</v>
      </c>
      <c r="D2552" s="89">
        <v>1.2606188212846542E-2</v>
      </c>
      <c r="E2552" s="89">
        <v>1.7291686660924947E-2</v>
      </c>
      <c r="F2552" s="89">
        <v>2.1582807300786294E-2</v>
      </c>
      <c r="G2552" s="90">
        <v>2.5408594417360073E-2</v>
      </c>
      <c r="H2552" s="90">
        <v>2.870504310860366E-2</v>
      </c>
      <c r="I2552" s="90">
        <v>3.1657359227500771E-2</v>
      </c>
      <c r="J2552" s="90">
        <v>3.4254585178037318E-2</v>
      </c>
    </row>
    <row r="2553" spans="3:10" x14ac:dyDescent="0.25">
      <c r="C2553" s="82">
        <v>7.9660768245719098E-3</v>
      </c>
      <c r="D2553" s="89">
        <v>1.1386139297625495E-2</v>
      </c>
      <c r="E2553" s="89">
        <v>1.4082231948767907E-2</v>
      </c>
      <c r="F2553" s="89">
        <v>1.5916338483285296E-2</v>
      </c>
      <c r="G2553" s="90">
        <v>1.7024469910838183E-2</v>
      </c>
      <c r="H2553" s="90">
        <v>1.751027792438193E-2</v>
      </c>
      <c r="I2553" s="90">
        <v>1.7598129669359232E-2</v>
      </c>
      <c r="J2553" s="90">
        <v>1.7363995576252018E-2</v>
      </c>
    </row>
    <row r="2554" spans="3:10" x14ac:dyDescent="0.25">
      <c r="C2554" s="82">
        <v>8.1913137567835841E-3</v>
      </c>
      <c r="D2554" s="89">
        <v>1.2934821619933853E-2</v>
      </c>
      <c r="E2554" s="89">
        <v>1.6938764021817727E-2</v>
      </c>
      <c r="F2554" s="89">
        <v>1.9720115589869486E-2</v>
      </c>
      <c r="G2554" s="90">
        <v>2.1368598296967967E-2</v>
      </c>
      <c r="H2554" s="90">
        <v>2.2065602207835853E-2</v>
      </c>
      <c r="I2554" s="90">
        <v>2.217428913957686E-2</v>
      </c>
      <c r="J2554" s="90">
        <v>2.1853888017568456E-2</v>
      </c>
    </row>
    <row r="2555" spans="3:10" x14ac:dyDescent="0.25">
      <c r="C2555" s="82">
        <v>7.3139276506824086E-3</v>
      </c>
      <c r="D2555" s="89">
        <v>9.7871049896572655E-3</v>
      </c>
      <c r="E2555" s="89">
        <v>1.1777129557720704E-2</v>
      </c>
      <c r="F2555" s="89">
        <v>1.3247323384054127E-2</v>
      </c>
      <c r="G2555" s="90">
        <v>1.4286775019838724E-2</v>
      </c>
      <c r="H2555" s="90">
        <v>1.4934338704863126E-2</v>
      </c>
      <c r="I2555" s="90">
        <v>1.5343776729818508E-2</v>
      </c>
      <c r="J2555" s="90">
        <v>1.5561407361886333E-2</v>
      </c>
    </row>
    <row r="2556" spans="3:10" x14ac:dyDescent="0.25">
      <c r="C2556" s="82">
        <v>8.259722959364205E-3</v>
      </c>
      <c r="D2556" s="89">
        <v>1.1201850953436343E-2</v>
      </c>
      <c r="E2556" s="89">
        <v>1.3554748475176057E-2</v>
      </c>
      <c r="F2556" s="89">
        <v>1.532625473585492E-2</v>
      </c>
      <c r="G2556" s="90">
        <v>1.6676853023887887E-2</v>
      </c>
      <c r="H2556" s="90">
        <v>1.7684156552421018E-2</v>
      </c>
      <c r="I2556" s="90">
        <v>1.8532606637911737E-2</v>
      </c>
      <c r="J2556" s="90">
        <v>1.9259649862645205E-2</v>
      </c>
    </row>
    <row r="2557" spans="3:10" x14ac:dyDescent="0.25">
      <c r="C2557" s="82">
        <v>2.6019503409147292E-2</v>
      </c>
      <c r="D2557" s="89">
        <v>2.8324177322259846E-2</v>
      </c>
      <c r="E2557" s="89">
        <v>2.9318415877551421E-2</v>
      </c>
      <c r="F2557" s="89">
        <v>2.9557948314315699E-2</v>
      </c>
      <c r="G2557" s="90">
        <v>2.9439762128699073E-2</v>
      </c>
      <c r="H2557" s="90">
        <v>2.9035279802340552E-2</v>
      </c>
      <c r="I2557" s="90">
        <v>2.8561766739265956E-2</v>
      </c>
      <c r="J2557" s="90">
        <v>2.7993217443190183E-2</v>
      </c>
    </row>
    <row r="2558" spans="3:10" x14ac:dyDescent="0.25">
      <c r="C2558" s="82">
        <v>3.0711195641721359E-3</v>
      </c>
      <c r="D2558" s="89">
        <v>6.6679680811286939E-3</v>
      </c>
      <c r="E2558" s="89">
        <v>1.0946723958996912E-2</v>
      </c>
      <c r="F2558" s="89">
        <v>1.5005059822597743E-2</v>
      </c>
      <c r="G2558" s="90">
        <v>1.8346503949183506E-2</v>
      </c>
      <c r="H2558" s="90">
        <v>2.0762703193174845E-2</v>
      </c>
      <c r="I2558" s="90">
        <v>2.2403977273908526E-2</v>
      </c>
      <c r="J2558" s="90">
        <v>2.3358297756821193E-2</v>
      </c>
    </row>
    <row r="2559" spans="3:10" x14ac:dyDescent="0.25">
      <c r="C2559" s="82">
        <v>1.5855273298627494E-2</v>
      </c>
      <c r="D2559" s="89">
        <v>1.822531318018749E-2</v>
      </c>
      <c r="E2559" s="89">
        <v>1.975417134297024E-2</v>
      </c>
      <c r="F2559" s="89">
        <v>2.0719402172591394E-2</v>
      </c>
      <c r="G2559" s="90">
        <v>2.1362818934149506E-2</v>
      </c>
      <c r="H2559" s="90">
        <v>2.1732822754962723E-2</v>
      </c>
      <c r="I2559" s="90">
        <v>2.2004132316954011E-2</v>
      </c>
      <c r="J2559" s="90">
        <v>2.2182016713610517E-2</v>
      </c>
    </row>
    <row r="2560" spans="3:10" x14ac:dyDescent="0.25">
      <c r="C2560" s="82">
        <v>1.990645885036631E-2</v>
      </c>
      <c r="D2560" s="89">
        <v>2.6709532520983098E-2</v>
      </c>
      <c r="E2560" s="89">
        <v>3.2061687553603384E-2</v>
      </c>
      <c r="F2560" s="89">
        <v>3.5956599089487472E-2</v>
      </c>
      <c r="G2560" s="90">
        <v>3.8707894241217213E-2</v>
      </c>
      <c r="H2560" s="90">
        <v>4.0415936858070246E-2</v>
      </c>
      <c r="I2560" s="90">
        <v>4.14182800485716E-2</v>
      </c>
      <c r="J2560" s="90">
        <v>4.1713897551357473E-2</v>
      </c>
    </row>
    <row r="2561" spans="3:10" x14ac:dyDescent="0.25">
      <c r="C2561" s="82">
        <v>7.8318549369471475E-3</v>
      </c>
      <c r="D2561" s="89">
        <v>1.1168756259497826E-2</v>
      </c>
      <c r="E2561" s="89">
        <v>1.3998756911021292E-2</v>
      </c>
      <c r="F2561" s="89">
        <v>1.6138223061226236E-2</v>
      </c>
      <c r="G2561" s="90">
        <v>1.7616875653749951E-2</v>
      </c>
      <c r="H2561" s="90">
        <v>1.8441296180805845E-2</v>
      </c>
      <c r="I2561" s="90">
        <v>1.8782402314934991E-2</v>
      </c>
      <c r="J2561" s="90">
        <v>1.8695115703216282E-2</v>
      </c>
    </row>
    <row r="2562" spans="3:10" x14ac:dyDescent="0.25">
      <c r="C2562" s="82">
        <v>1.2180304054013647E-2</v>
      </c>
      <c r="D2562" s="89">
        <v>1.9953715588891818E-2</v>
      </c>
      <c r="E2562" s="89">
        <v>2.7640733511172539E-2</v>
      </c>
      <c r="F2562" s="89">
        <v>3.4391862351879403E-2</v>
      </c>
      <c r="G2562" s="90">
        <v>3.9990921469316661E-2</v>
      </c>
      <c r="H2562" s="90">
        <v>4.430954943403325E-2</v>
      </c>
      <c r="I2562" s="90">
        <v>4.7636296066077985E-2</v>
      </c>
      <c r="J2562" s="90">
        <v>4.996231247026095E-2</v>
      </c>
    </row>
    <row r="2563" spans="3:10" x14ac:dyDescent="0.25">
      <c r="C2563" s="82">
        <v>3.5908048528753511E-2</v>
      </c>
      <c r="D2563" s="89">
        <v>3.4545717239427551E-2</v>
      </c>
      <c r="E2563" s="89">
        <v>3.3338852230691086E-2</v>
      </c>
      <c r="F2563" s="89">
        <v>3.2453365022613929E-2</v>
      </c>
      <c r="G2563" s="90">
        <v>3.1920027623964342E-2</v>
      </c>
      <c r="H2563" s="90">
        <v>3.153861943188533E-2</v>
      </c>
      <c r="I2563" s="90">
        <v>3.1370455334928916E-2</v>
      </c>
      <c r="J2563" s="90">
        <v>3.1279243691886512E-2</v>
      </c>
    </row>
    <row r="2564" spans="3:10" x14ac:dyDescent="0.25">
      <c r="C2564" s="82">
        <v>1.6519887572224026E-2</v>
      </c>
      <c r="D2564" s="89">
        <v>2.3629932656885694E-2</v>
      </c>
      <c r="E2564" s="89">
        <v>2.983661704962913E-2</v>
      </c>
      <c r="F2564" s="89">
        <v>3.4851436727039435E-2</v>
      </c>
      <c r="G2564" s="90">
        <v>3.8825825014136298E-2</v>
      </c>
      <c r="H2564" s="90">
        <v>4.1816042451207215E-2</v>
      </c>
      <c r="I2564" s="90">
        <v>4.4179213753230674E-2</v>
      </c>
      <c r="J2564" s="90">
        <v>4.5937299942006959E-2</v>
      </c>
    </row>
    <row r="2565" spans="3:10" x14ac:dyDescent="0.25">
      <c r="C2565" s="82">
        <v>4.0724518475016853E-2</v>
      </c>
      <c r="D2565" s="89">
        <v>3.9298245217235829E-2</v>
      </c>
      <c r="E2565" s="89">
        <v>3.7187461993593449E-2</v>
      </c>
      <c r="F2565" s="89">
        <v>3.5122707418463087E-2</v>
      </c>
      <c r="G2565" s="90">
        <v>3.3387456334881063E-2</v>
      </c>
      <c r="H2565" s="90">
        <v>3.1860456733128789E-2</v>
      </c>
      <c r="I2565" s="90">
        <v>3.0623454866649042E-2</v>
      </c>
      <c r="J2565" s="90">
        <v>2.9532167772262669E-2</v>
      </c>
    </row>
    <row r="2566" spans="3:10" x14ac:dyDescent="0.25">
      <c r="C2566" s="82">
        <v>1.8157456597826228E-2</v>
      </c>
      <c r="D2566" s="89">
        <v>2.0425382562922416E-2</v>
      </c>
      <c r="E2566" s="89">
        <v>2.2230224925745615E-2</v>
      </c>
      <c r="F2566" s="89">
        <v>2.3791811361722693E-2</v>
      </c>
      <c r="G2566" s="90">
        <v>2.5275828292788509E-2</v>
      </c>
      <c r="H2566" s="90">
        <v>2.6645020746515452E-2</v>
      </c>
      <c r="I2566" s="90">
        <v>2.8033947384640722E-2</v>
      </c>
      <c r="J2566" s="90">
        <v>2.938163755918944E-2</v>
      </c>
    </row>
    <row r="2567" spans="3:10" x14ac:dyDescent="0.25">
      <c r="C2567" s="82">
        <v>3.0579202018494941E-2</v>
      </c>
      <c r="D2567" s="89">
        <v>3.0956000697110558E-2</v>
      </c>
      <c r="E2567" s="89">
        <v>3.0681613859530766E-2</v>
      </c>
      <c r="F2567" s="89">
        <v>3.0303757518693724E-2</v>
      </c>
      <c r="G2567" s="90">
        <v>3.0096211331642187E-2</v>
      </c>
      <c r="H2567" s="90">
        <v>3.0002100803356534E-2</v>
      </c>
      <c r="I2567" s="90">
        <v>3.0145786980207923E-2</v>
      </c>
      <c r="J2567" s="90">
        <v>3.0431626288645486E-2</v>
      </c>
    </row>
    <row r="2568" spans="3:10" x14ac:dyDescent="0.25">
      <c r="C2568" s="82">
        <v>1.0085717167899794E-2</v>
      </c>
      <c r="D2568" s="89">
        <v>1.254873559245393E-2</v>
      </c>
      <c r="E2568" s="89">
        <v>1.4676858454705293E-2</v>
      </c>
      <c r="F2568" s="89">
        <v>1.6559302932273715E-2</v>
      </c>
      <c r="G2568" s="90">
        <v>1.8327031364140847E-2</v>
      </c>
      <c r="H2568" s="90">
        <v>1.9997229988203077E-2</v>
      </c>
      <c r="I2568" s="90">
        <v>2.1719929756587902E-2</v>
      </c>
      <c r="J2568" s="90">
        <v>2.349696233695036E-2</v>
      </c>
    </row>
    <row r="2569" spans="3:10" x14ac:dyDescent="0.25">
      <c r="C2569" s="82">
        <v>4.3316708183395475E-2</v>
      </c>
      <c r="D2569" s="89">
        <v>3.8932482209561699E-2</v>
      </c>
      <c r="E2569" s="89">
        <v>3.5460149938260223E-2</v>
      </c>
      <c r="F2569" s="89">
        <v>3.2934986787197355E-2</v>
      </c>
      <c r="G2569" s="90">
        <v>3.1214304672886259E-2</v>
      </c>
      <c r="H2569" s="90">
        <v>2.9954495871821064E-2</v>
      </c>
      <c r="I2569" s="90">
        <v>2.9106423419600964E-2</v>
      </c>
      <c r="J2569" s="90">
        <v>2.8465978438375394E-2</v>
      </c>
    </row>
    <row r="2570" spans="3:10" x14ac:dyDescent="0.25">
      <c r="C2570" s="82">
        <v>5.8192240726591665E-3</v>
      </c>
      <c r="D2570" s="89">
        <v>9.7173884658979422E-3</v>
      </c>
      <c r="E2570" s="89">
        <v>1.3326737319085579E-2</v>
      </c>
      <c r="F2570" s="89">
        <v>1.6133787580975726E-2</v>
      </c>
      <c r="G2570" s="90">
        <v>1.8068333274811527E-2</v>
      </c>
      <c r="H2570" s="90">
        <v>1.9165980057895916E-2</v>
      </c>
      <c r="I2570" s="90">
        <v>1.9661186910600849E-2</v>
      </c>
      <c r="J2570" s="90">
        <v>1.9654295652465882E-2</v>
      </c>
    </row>
    <row r="2571" spans="3:10" x14ac:dyDescent="0.25">
      <c r="C2571" s="82">
        <v>5.9872167181272758E-2</v>
      </c>
      <c r="D2571" s="89">
        <v>4.995791853350607E-2</v>
      </c>
      <c r="E2571" s="89">
        <v>4.3994617369026566E-2</v>
      </c>
      <c r="F2571" s="89">
        <v>4.0547352026042108E-2</v>
      </c>
      <c r="G2571" s="90">
        <v>3.8802970802322333E-2</v>
      </c>
      <c r="H2571" s="90">
        <v>3.8089432084771883E-2</v>
      </c>
      <c r="I2571" s="90">
        <v>3.8273095733956972E-2</v>
      </c>
      <c r="J2571" s="90">
        <v>3.9092096494901307E-2</v>
      </c>
    </row>
    <row r="2572" spans="3:10" x14ac:dyDescent="0.25">
      <c r="C2572" s="82">
        <v>5.1215617943177316E-3</v>
      </c>
      <c r="D2572" s="89">
        <v>7.5185075942877126E-3</v>
      </c>
      <c r="E2572" s="89">
        <v>9.7501596073544181E-3</v>
      </c>
      <c r="F2572" s="89">
        <v>1.174551386549836E-2</v>
      </c>
      <c r="G2572" s="90">
        <v>1.3567394641537514E-2</v>
      </c>
      <c r="H2572" s="90">
        <v>1.5234431294364427E-2</v>
      </c>
      <c r="I2572" s="90">
        <v>1.6868828841853718E-2</v>
      </c>
      <c r="J2572" s="90">
        <v>1.8476449227198436E-2</v>
      </c>
    </row>
    <row r="2573" spans="3:10" x14ac:dyDescent="0.25">
      <c r="C2573" s="82">
        <v>6.6551031552188888E-3</v>
      </c>
      <c r="D2573" s="89">
        <v>8.9319810622277389E-3</v>
      </c>
      <c r="E2573" s="89">
        <v>1.1091320216748756E-2</v>
      </c>
      <c r="F2573" s="89">
        <v>1.305639314276961E-2</v>
      </c>
      <c r="G2573" s="90">
        <v>1.4814476070029576E-2</v>
      </c>
      <c r="H2573" s="90">
        <v>1.6300898379249498E-2</v>
      </c>
      <c r="I2573" s="90">
        <v>1.7594462824877949E-2</v>
      </c>
      <c r="J2573" s="90">
        <v>1.8683660886992109E-2</v>
      </c>
    </row>
    <row r="2574" spans="3:10" x14ac:dyDescent="0.25">
      <c r="C2574" s="82">
        <v>1.2664211142409823E-2</v>
      </c>
      <c r="D2574" s="89">
        <v>1.8829024062107347E-2</v>
      </c>
      <c r="E2574" s="89">
        <v>2.3588115134624776E-2</v>
      </c>
      <c r="F2574" s="89">
        <v>2.6704072022945335E-2</v>
      </c>
      <c r="G2574" s="90">
        <v>2.8559877112999326E-2</v>
      </c>
      <c r="H2574" s="90">
        <v>2.9466602834763714E-2</v>
      </c>
      <c r="I2574" s="90">
        <v>2.9863238503797133E-2</v>
      </c>
      <c r="J2574" s="90">
        <v>2.987421211060487E-2</v>
      </c>
    </row>
    <row r="2575" spans="3:10" x14ac:dyDescent="0.25">
      <c r="C2575" s="82">
        <v>1.769747827722051E-2</v>
      </c>
      <c r="D2575" s="89">
        <v>2.0781207233107279E-2</v>
      </c>
      <c r="E2575" s="89">
        <v>2.2235798979809575E-2</v>
      </c>
      <c r="F2575" s="89">
        <v>2.2693428734175791E-2</v>
      </c>
      <c r="G2575" s="90">
        <v>2.2700867759849145E-2</v>
      </c>
      <c r="H2575" s="90">
        <v>2.2468156145546602E-2</v>
      </c>
      <c r="I2575" s="90">
        <v>2.2238849906295752E-2</v>
      </c>
      <c r="J2575" s="90">
        <v>2.2022345968136452E-2</v>
      </c>
    </row>
    <row r="2576" spans="3:10" x14ac:dyDescent="0.25">
      <c r="C2576" s="82">
        <v>1.1044533496401186E-2</v>
      </c>
      <c r="D2576" s="89">
        <v>1.3796702203432248E-2</v>
      </c>
      <c r="E2576" s="89">
        <v>1.5886721974128427E-2</v>
      </c>
      <c r="F2576" s="89">
        <v>1.7475252131109242E-2</v>
      </c>
      <c r="G2576" s="90">
        <v>1.8761200624021118E-2</v>
      </c>
      <c r="H2576" s="90">
        <v>1.9789697862623589E-2</v>
      </c>
      <c r="I2576" s="90">
        <v>2.0711456136164021E-2</v>
      </c>
      <c r="J2576" s="90">
        <v>2.1516488403076805E-2</v>
      </c>
    </row>
    <row r="2577" spans="3:10" x14ac:dyDescent="0.25">
      <c r="C2577" s="82">
        <v>5.5900249011134728E-3</v>
      </c>
      <c r="D2577" s="89">
        <v>8.0094464179309068E-3</v>
      </c>
      <c r="E2577" s="89">
        <v>1.0310521180650714E-2</v>
      </c>
      <c r="F2577" s="89">
        <v>1.2388727361914282E-2</v>
      </c>
      <c r="G2577" s="90">
        <v>1.4257167728891629E-2</v>
      </c>
      <c r="H2577" s="90">
        <v>1.5900389851169372E-2</v>
      </c>
      <c r="I2577" s="90">
        <v>1.7440381584528111E-2</v>
      </c>
      <c r="J2577" s="90">
        <v>1.8901790906600512E-2</v>
      </c>
    </row>
    <row r="2578" spans="3:10" x14ac:dyDescent="0.25">
      <c r="C2578" s="82">
        <v>2.0639399531718297E-2</v>
      </c>
      <c r="D2578" s="89">
        <v>2.0401918033137255E-2</v>
      </c>
      <c r="E2578" s="89">
        <v>1.988696004260021E-2</v>
      </c>
      <c r="F2578" s="89">
        <v>1.9366416718164109E-2</v>
      </c>
      <c r="G2578" s="90">
        <v>1.8977664750407137E-2</v>
      </c>
      <c r="H2578" s="90">
        <v>1.8679489709308536E-2</v>
      </c>
      <c r="I2578" s="90">
        <v>1.8560695786620344E-2</v>
      </c>
      <c r="J2578" s="90">
        <v>1.8577487712784353E-2</v>
      </c>
    </row>
    <row r="2579" spans="3:10" x14ac:dyDescent="0.25">
      <c r="C2579" s="82">
        <v>8.88342708778838E-3</v>
      </c>
      <c r="D2579" s="89">
        <v>1.4734598753948945E-2</v>
      </c>
      <c r="E2579" s="89">
        <v>2.0175975495702745E-2</v>
      </c>
      <c r="F2579" s="89">
        <v>2.4440636526500758E-2</v>
      </c>
      <c r="G2579" s="90">
        <v>2.7417878904574065E-2</v>
      </c>
      <c r="H2579" s="90">
        <v>2.9167565960687175E-2</v>
      </c>
      <c r="I2579" s="90">
        <v>3.0062335568677021E-2</v>
      </c>
      <c r="J2579" s="90">
        <v>3.0270535651041791E-2</v>
      </c>
    </row>
    <row r="2580" spans="3:10" x14ac:dyDescent="0.25">
      <c r="C2580" s="82">
        <v>6.2053336669618845E-3</v>
      </c>
      <c r="D2580" s="89">
        <v>9.0312900708493134E-3</v>
      </c>
      <c r="E2580" s="89">
        <v>1.1623800009694501E-2</v>
      </c>
      <c r="F2580" s="89">
        <v>1.3896100253881093E-2</v>
      </c>
      <c r="G2580" s="90">
        <v>1.5924453608993434E-2</v>
      </c>
      <c r="H2580" s="90">
        <v>1.773871169525729E-2</v>
      </c>
      <c r="I2580" s="90">
        <v>1.9494316432485941E-2</v>
      </c>
      <c r="J2580" s="90">
        <v>2.1213752790908952E-2</v>
      </c>
    </row>
    <row r="2581" spans="3:10" x14ac:dyDescent="0.25">
      <c r="C2581" s="82">
        <v>1.0704699892747782E-2</v>
      </c>
      <c r="D2581" s="89">
        <v>1.2863642321211347E-2</v>
      </c>
      <c r="E2581" s="89">
        <v>1.4154827687692145E-2</v>
      </c>
      <c r="F2581" s="89">
        <v>1.4811573723882641E-2</v>
      </c>
      <c r="G2581" s="90">
        <v>1.5086064867500514E-2</v>
      </c>
      <c r="H2581" s="90">
        <v>1.5081179397019482E-2</v>
      </c>
      <c r="I2581" s="90">
        <v>1.4966589159648479E-2</v>
      </c>
      <c r="J2581" s="90">
        <v>1.4777335992437267E-2</v>
      </c>
    </row>
    <row r="2582" spans="3:10" x14ac:dyDescent="0.25">
      <c r="C2582" s="82">
        <v>5.8797945796068103E-3</v>
      </c>
      <c r="D2582" s="89">
        <v>9.4180234880373581E-3</v>
      </c>
      <c r="E2582" s="89">
        <v>1.301077467884398E-2</v>
      </c>
      <c r="F2582" s="89">
        <v>1.6325689403080271E-2</v>
      </c>
      <c r="G2582" s="90">
        <v>1.925209819774969E-2</v>
      </c>
      <c r="H2582" s="90">
        <v>2.1687416564960583E-2</v>
      </c>
      <c r="I2582" s="90">
        <v>2.3732356169392881E-2</v>
      </c>
      <c r="J2582" s="90">
        <v>2.5357834808721402E-2</v>
      </c>
    </row>
    <row r="2583" spans="3:10" x14ac:dyDescent="0.25">
      <c r="C2583" s="82">
        <v>6.9735854106025607E-3</v>
      </c>
      <c r="D2583" s="89">
        <v>1.0405716072874013E-2</v>
      </c>
      <c r="E2583" s="89">
        <v>1.3465816490155181E-2</v>
      </c>
      <c r="F2583" s="89">
        <v>1.592043148481288E-2</v>
      </c>
      <c r="G2583" s="90">
        <v>1.778335153543098E-2</v>
      </c>
      <c r="H2583" s="90">
        <v>1.9060866236077573E-2</v>
      </c>
      <c r="I2583" s="90">
        <v>1.9924824055668096E-2</v>
      </c>
      <c r="J2583" s="90">
        <v>2.0420620209050042E-2</v>
      </c>
    </row>
    <row r="2584" spans="3:10" x14ac:dyDescent="0.25">
      <c r="C2584" s="82">
        <v>4.4418773801789416E-3</v>
      </c>
      <c r="D2584" s="89">
        <v>7.5700596928038088E-3</v>
      </c>
      <c r="E2584" s="89">
        <v>1.0769826122386838E-2</v>
      </c>
      <c r="F2584" s="89">
        <v>1.3582400209409384E-2</v>
      </c>
      <c r="G2584" s="90">
        <v>1.5812173768281208E-2</v>
      </c>
      <c r="H2584" s="90">
        <v>1.7357539900576525E-2</v>
      </c>
      <c r="I2584" s="90">
        <v>1.8342788647577806E-2</v>
      </c>
      <c r="J2584" s="90">
        <v>1.8820861895877051E-2</v>
      </c>
    </row>
    <row r="2585" spans="3:10" x14ac:dyDescent="0.25">
      <c r="C2585" s="82">
        <v>2.6222266828117777E-3</v>
      </c>
      <c r="D2585" s="89">
        <v>5.1633166056747988E-3</v>
      </c>
      <c r="E2585" s="89">
        <v>8.1165524700617005E-3</v>
      </c>
      <c r="F2585" s="89">
        <v>1.1006384202059854E-2</v>
      </c>
      <c r="G2585" s="90">
        <v>1.3563863081398972E-2</v>
      </c>
      <c r="H2585" s="90">
        <v>1.5634063180717962E-2</v>
      </c>
      <c r="I2585" s="90">
        <v>1.7287290355357698E-2</v>
      </c>
      <c r="J2585" s="90">
        <v>1.8546129810855558E-2</v>
      </c>
    </row>
    <row r="2586" spans="3:10" x14ac:dyDescent="0.25">
      <c r="C2586" s="82">
        <v>1.6867947096084118E-2</v>
      </c>
      <c r="D2586" s="89">
        <v>2.1200429767563186E-2</v>
      </c>
      <c r="E2586" s="89">
        <v>2.4405539987149078E-2</v>
      </c>
      <c r="F2586" s="89">
        <v>2.6724269851646758E-2</v>
      </c>
      <c r="G2586" s="90">
        <v>2.8496529652734977E-2</v>
      </c>
      <c r="H2586" s="90">
        <v>2.983097769841055E-2</v>
      </c>
      <c r="I2586" s="90">
        <v>3.0978586290396518E-2</v>
      </c>
      <c r="J2586" s="90">
        <v>3.1921450662343191E-2</v>
      </c>
    </row>
    <row r="2587" spans="3:10" x14ac:dyDescent="0.25">
      <c r="C2587" s="82">
        <v>6.5201749951095444E-3</v>
      </c>
      <c r="D2587" s="89">
        <v>9.638714020935928E-3</v>
      </c>
      <c r="E2587" s="89">
        <v>1.2411423023911176E-2</v>
      </c>
      <c r="F2587" s="89">
        <v>1.4661081631139751E-2</v>
      </c>
      <c r="G2587" s="90">
        <v>1.6434730898584885E-2</v>
      </c>
      <c r="H2587" s="90">
        <v>1.776267990329939E-2</v>
      </c>
      <c r="I2587" s="90">
        <v>1.8814462679172538E-2</v>
      </c>
      <c r="J2587" s="90">
        <v>1.9625353973561833E-2</v>
      </c>
    </row>
    <row r="2588" spans="3:10" x14ac:dyDescent="0.25">
      <c r="C2588" s="82">
        <v>1.6854995448475317E-2</v>
      </c>
      <c r="D2588" s="89">
        <v>1.9219087500249456E-2</v>
      </c>
      <c r="E2588" s="89">
        <v>2.1083161904611337E-2</v>
      </c>
      <c r="F2588" s="89">
        <v>2.2683187502180582E-2</v>
      </c>
      <c r="G2588" s="90">
        <v>2.4204635534459135E-2</v>
      </c>
      <c r="H2588" s="90">
        <v>2.56341638010503E-2</v>
      </c>
      <c r="I2588" s="90">
        <v>2.7121307663733468E-2</v>
      </c>
      <c r="J2588" s="90">
        <v>2.8630509613559979E-2</v>
      </c>
    </row>
    <row r="2589" spans="3:10" x14ac:dyDescent="0.25">
      <c r="C2589" s="82">
        <v>6.9998256841176304E-2</v>
      </c>
      <c r="D2589" s="89">
        <v>6.4231180794315043E-2</v>
      </c>
      <c r="E2589" s="89">
        <v>5.9926056533975633E-2</v>
      </c>
      <c r="F2589" s="89">
        <v>5.6857551844577386E-2</v>
      </c>
      <c r="G2589" s="90">
        <v>5.473261510139503E-2</v>
      </c>
      <c r="H2589" s="90">
        <v>5.298889718404514E-2</v>
      </c>
      <c r="I2589" s="90">
        <v>5.1592528334178787E-2</v>
      </c>
      <c r="J2589" s="90">
        <v>5.0221298693581364E-2</v>
      </c>
    </row>
    <row r="2590" spans="3:10" x14ac:dyDescent="0.25">
      <c r="C2590" s="82">
        <v>1.3668138898400567E-2</v>
      </c>
      <c r="D2590" s="89">
        <v>1.409047128271293E-2</v>
      </c>
      <c r="E2590" s="89">
        <v>1.4107511098609964E-2</v>
      </c>
      <c r="F2590" s="89">
        <v>1.3967662198874907E-2</v>
      </c>
      <c r="G2590" s="90">
        <v>1.381364265908872E-2</v>
      </c>
      <c r="H2590" s="90">
        <v>1.3641602663202336E-2</v>
      </c>
      <c r="I2590" s="90">
        <v>1.35314986307811E-2</v>
      </c>
      <c r="J2590" s="90">
        <v>1.3462953140529664E-2</v>
      </c>
    </row>
    <row r="2591" spans="3:10" x14ac:dyDescent="0.25">
      <c r="C2591" s="82">
        <v>1.1325609719219483E-2</v>
      </c>
      <c r="D2591" s="89">
        <v>1.6096713165933925E-2</v>
      </c>
      <c r="E2591" s="89">
        <v>2.039998832755624E-2</v>
      </c>
      <c r="F2591" s="89">
        <v>2.4101005426036399E-2</v>
      </c>
      <c r="G2591" s="90">
        <v>2.7326762587174879E-2</v>
      </c>
      <c r="H2591" s="90">
        <v>3.0119017648739185E-2</v>
      </c>
      <c r="I2591" s="90">
        <v>3.2728421656558142E-2</v>
      </c>
      <c r="J2591" s="90">
        <v>3.5164372385119526E-2</v>
      </c>
    </row>
    <row r="2592" spans="3:10" x14ac:dyDescent="0.25">
      <c r="C2592" s="82">
        <v>1.0407307318627722E-2</v>
      </c>
      <c r="D2592" s="89">
        <v>1.4858044801304184E-2</v>
      </c>
      <c r="E2592" s="89">
        <v>1.8538867751493982E-2</v>
      </c>
      <c r="F2592" s="89">
        <v>2.1320151027513314E-2</v>
      </c>
      <c r="G2592" s="90">
        <v>2.3360775383251094E-2</v>
      </c>
      <c r="H2592" s="90">
        <v>2.4735838907580798E-2</v>
      </c>
      <c r="I2592" s="90">
        <v>2.5679124290477362E-2</v>
      </c>
      <c r="J2592" s="90">
        <v>2.6224840675458709E-2</v>
      </c>
    </row>
    <row r="2593" spans="3:10" x14ac:dyDescent="0.25">
      <c r="C2593" s="82">
        <v>1.8454226159667381E-2</v>
      </c>
      <c r="D2593" s="89">
        <v>2.110858970392011E-2</v>
      </c>
      <c r="E2593" s="89">
        <v>2.3196867654427009E-2</v>
      </c>
      <c r="F2593" s="89">
        <v>2.4945068040556712E-2</v>
      </c>
      <c r="G2593" s="90">
        <v>2.6525526009563372E-2</v>
      </c>
      <c r="H2593" s="90">
        <v>2.7891599948202121E-2</v>
      </c>
      <c r="I2593" s="90">
        <v>2.9172048842631082E-2</v>
      </c>
      <c r="J2593" s="90">
        <v>3.0290968603406635E-2</v>
      </c>
    </row>
    <row r="2594" spans="3:10" x14ac:dyDescent="0.25">
      <c r="C2594" s="82">
        <v>2.2017931996242367E-2</v>
      </c>
      <c r="D2594" s="89">
        <v>2.3725195390680093E-2</v>
      </c>
      <c r="E2594" s="89">
        <v>2.5020807935603535E-2</v>
      </c>
      <c r="F2594" s="89">
        <v>2.6135750524652102E-2</v>
      </c>
      <c r="G2594" s="90">
        <v>2.7228144511720134E-2</v>
      </c>
      <c r="H2594" s="90">
        <v>2.8246537926928463E-2</v>
      </c>
      <c r="I2594" s="90">
        <v>2.9337377298502738E-2</v>
      </c>
      <c r="J2594" s="90">
        <v>3.0447887546643428E-2</v>
      </c>
    </row>
    <row r="2595" spans="3:10" x14ac:dyDescent="0.25">
      <c r="C2595" s="82">
        <v>5.7989932078243069E-3</v>
      </c>
      <c r="D2595" s="89">
        <v>8.1950103318249399E-3</v>
      </c>
      <c r="E2595" s="89">
        <v>1.047923956062922E-2</v>
      </c>
      <c r="F2595" s="89">
        <v>1.2602080760636746E-2</v>
      </c>
      <c r="G2595" s="90">
        <v>1.4624725345396513E-2</v>
      </c>
      <c r="H2595" s="90">
        <v>1.6566205286598874E-2</v>
      </c>
      <c r="I2595" s="90">
        <v>1.8576267015522337E-2</v>
      </c>
      <c r="J2595" s="90">
        <v>2.0695485468040915E-2</v>
      </c>
    </row>
    <row r="2596" spans="3:10" x14ac:dyDescent="0.25">
      <c r="C2596" s="82">
        <v>3.0109076161418977E-3</v>
      </c>
      <c r="D2596" s="89">
        <v>5.3877037956706489E-3</v>
      </c>
      <c r="E2596" s="89">
        <v>8.0463459260797891E-3</v>
      </c>
      <c r="F2596" s="89">
        <v>1.068986742346731E-2</v>
      </c>
      <c r="G2596" s="90">
        <v>1.3189483275369708E-2</v>
      </c>
      <c r="H2596" s="90">
        <v>1.5463785619156773E-2</v>
      </c>
      <c r="I2596" s="90">
        <v>1.7603195961797914E-2</v>
      </c>
      <c r="J2596" s="90">
        <v>1.962205152967679E-2</v>
      </c>
    </row>
    <row r="2597" spans="3:10" x14ac:dyDescent="0.25">
      <c r="C2597" s="82">
        <v>1.552158855821056E-2</v>
      </c>
      <c r="D2597" s="89">
        <v>2.1559851157982732E-2</v>
      </c>
      <c r="E2597" s="89">
        <v>2.6325641394139117E-2</v>
      </c>
      <c r="F2597" s="89">
        <v>2.9750355368523503E-2</v>
      </c>
      <c r="G2597" s="90">
        <v>3.2187569198768189E-2</v>
      </c>
      <c r="H2597" s="90">
        <v>3.3870224337282796E-2</v>
      </c>
      <c r="I2597" s="90">
        <v>3.5219864035342024E-2</v>
      </c>
      <c r="J2597" s="90">
        <v>3.633570695911742E-2</v>
      </c>
    </row>
    <row r="2598" spans="3:10" x14ac:dyDescent="0.25">
      <c r="C2598" s="82">
        <v>9.1936477981966191E-3</v>
      </c>
      <c r="D2598" s="89">
        <v>1.3033278877061641E-2</v>
      </c>
      <c r="E2598" s="89">
        <v>1.6039384241948364E-2</v>
      </c>
      <c r="F2598" s="89">
        <v>1.8107588280834856E-2</v>
      </c>
      <c r="G2598" s="90">
        <v>1.9432481684633417E-2</v>
      </c>
      <c r="H2598" s="90">
        <v>2.0153088576110863E-2</v>
      </c>
      <c r="I2598" s="90">
        <v>2.0529735064780053E-2</v>
      </c>
      <c r="J2598" s="90">
        <v>2.0638723228178241E-2</v>
      </c>
    </row>
    <row r="2599" spans="3:10" x14ac:dyDescent="0.25">
      <c r="C2599" s="82">
        <v>6.7882039931646057E-3</v>
      </c>
      <c r="D2599" s="89">
        <v>1.1993753227603831E-2</v>
      </c>
      <c r="E2599" s="89">
        <v>1.7595985092559635E-2</v>
      </c>
      <c r="F2599" s="89">
        <v>2.2874851468253993E-2</v>
      </c>
      <c r="G2599" s="90">
        <v>2.7519062118794298E-2</v>
      </c>
      <c r="H2599" s="90">
        <v>3.1332220566400969E-2</v>
      </c>
      <c r="I2599" s="90">
        <v>3.4462723466349057E-2</v>
      </c>
      <c r="J2599" s="90">
        <v>3.6885371713657585E-2</v>
      </c>
    </row>
    <row r="2600" spans="3:10" x14ac:dyDescent="0.25">
      <c r="C2600" s="82">
        <v>1.6719408018040442E-2</v>
      </c>
      <c r="D2600" s="89">
        <v>1.9850388306424039E-2</v>
      </c>
      <c r="E2600" s="89">
        <v>2.1998144336383852E-2</v>
      </c>
      <c r="F2600" s="89">
        <v>2.3452917707481469E-2</v>
      </c>
      <c r="G2600" s="90">
        <v>2.4497883555044817E-2</v>
      </c>
      <c r="H2600" s="90">
        <v>2.5194575726407199E-2</v>
      </c>
      <c r="I2600" s="90">
        <v>2.5737837482067181E-2</v>
      </c>
      <c r="J2600" s="90">
        <v>2.6114765241136949E-2</v>
      </c>
    </row>
    <row r="2601" spans="3:10" x14ac:dyDescent="0.25">
      <c r="C2601" s="82">
        <v>2.6203103368622395E-2</v>
      </c>
      <c r="D2601" s="89">
        <v>2.853774253377513E-2</v>
      </c>
      <c r="E2601" s="89">
        <v>2.9124809793505475E-2</v>
      </c>
      <c r="F2601" s="89">
        <v>2.8731908054060718E-2</v>
      </c>
      <c r="G2601" s="90">
        <v>2.7916669278061829E-2</v>
      </c>
      <c r="H2601" s="90">
        <v>2.6851177194181466E-2</v>
      </c>
      <c r="I2601" s="90">
        <v>2.5793180344233866E-2</v>
      </c>
      <c r="J2601" s="90">
        <v>2.4743757046513121E-2</v>
      </c>
    </row>
    <row r="2602" spans="3:10" x14ac:dyDescent="0.25">
      <c r="C2602" s="82">
        <v>1.2837998405052098E-2</v>
      </c>
      <c r="D2602" s="89">
        <v>1.4909775226327509E-2</v>
      </c>
      <c r="E2602" s="89">
        <v>1.6400022234564732E-2</v>
      </c>
      <c r="F2602" s="89">
        <v>1.7573664453099404E-2</v>
      </c>
      <c r="G2602" s="90">
        <v>1.8663957652284943E-2</v>
      </c>
      <c r="H2602" s="90">
        <v>1.9733438500197955E-2</v>
      </c>
      <c r="I2602" s="90">
        <v>2.094971296414997E-2</v>
      </c>
      <c r="J2602" s="90">
        <v>2.2318805203221333E-2</v>
      </c>
    </row>
    <row r="2603" spans="3:10" x14ac:dyDescent="0.25">
      <c r="C2603" s="82">
        <v>1.5061975924182585E-2</v>
      </c>
      <c r="D2603" s="89">
        <v>1.783642869142316E-2</v>
      </c>
      <c r="E2603" s="89">
        <v>1.986166554337811E-2</v>
      </c>
      <c r="F2603" s="89">
        <v>2.12992993125827E-2</v>
      </c>
      <c r="G2603" s="90">
        <v>2.2301313889861445E-2</v>
      </c>
      <c r="H2603" s="90">
        <v>2.284487151484358E-2</v>
      </c>
      <c r="I2603" s="90">
        <v>2.3062431365939551E-2</v>
      </c>
      <c r="J2603" s="90">
        <v>2.2931491426468328E-2</v>
      </c>
    </row>
    <row r="2604" spans="3:10" x14ac:dyDescent="0.25">
      <c r="C2604" s="82">
        <v>4.9222569752335197E-3</v>
      </c>
      <c r="D2604" s="89">
        <v>7.1684757467468507E-3</v>
      </c>
      <c r="E2604" s="89">
        <v>9.1713546568963182E-3</v>
      </c>
      <c r="F2604" s="89">
        <v>1.0775240318608763E-2</v>
      </c>
      <c r="G2604" s="90">
        <v>1.1970899800033834E-2</v>
      </c>
      <c r="H2604" s="90">
        <v>1.274989378553306E-2</v>
      </c>
      <c r="I2604" s="90">
        <v>1.3230513316452416E-2</v>
      </c>
      <c r="J2604" s="90">
        <v>1.3459201893147097E-2</v>
      </c>
    </row>
    <row r="2605" spans="3:10" x14ac:dyDescent="0.25">
      <c r="C2605" s="82">
        <v>1.8129279045285419E-2</v>
      </c>
      <c r="D2605" s="89">
        <v>2.0459107036069811E-2</v>
      </c>
      <c r="E2605" s="89">
        <v>2.2066434299829841E-2</v>
      </c>
      <c r="F2605" s="89">
        <v>2.3322961365650055E-2</v>
      </c>
      <c r="G2605" s="90">
        <v>2.4502925182489747E-2</v>
      </c>
      <c r="H2605" s="90">
        <v>2.5635504647791747E-2</v>
      </c>
      <c r="I2605" s="90">
        <v>2.6886430347388322E-2</v>
      </c>
      <c r="J2605" s="90">
        <v>2.821989766014598E-2</v>
      </c>
    </row>
    <row r="2606" spans="3:10" x14ac:dyDescent="0.25">
      <c r="C2606" s="82">
        <v>2.4133697058215053E-2</v>
      </c>
      <c r="D2606" s="89">
        <v>2.7557972877610491E-2</v>
      </c>
      <c r="E2606" s="89">
        <v>3.0053085307225256E-2</v>
      </c>
      <c r="F2606" s="89">
        <v>3.2071457026019379E-2</v>
      </c>
      <c r="G2606" s="90">
        <v>3.3975558743448431E-2</v>
      </c>
      <c r="H2606" s="90">
        <v>3.581472462162677E-2</v>
      </c>
      <c r="I2606" s="90">
        <v>3.7834070733309834E-2</v>
      </c>
      <c r="J2606" s="90">
        <v>3.9988933916327463E-2</v>
      </c>
    </row>
    <row r="2607" spans="3:10" x14ac:dyDescent="0.25">
      <c r="C2607" s="82">
        <v>9.7552096906756535E-4</v>
      </c>
      <c r="D2607" s="89">
        <v>2.0812009680820092E-3</v>
      </c>
      <c r="E2607" s="89">
        <v>3.577196792470508E-3</v>
      </c>
      <c r="F2607" s="89">
        <v>5.3021181438634496E-3</v>
      </c>
      <c r="G2607" s="90">
        <v>7.1101236172914179E-3</v>
      </c>
      <c r="H2607" s="90">
        <v>8.8717797613664245E-3</v>
      </c>
      <c r="I2607" s="90">
        <v>1.057526046905748E-2</v>
      </c>
      <c r="J2607" s="90">
        <v>1.2194968730886185E-2</v>
      </c>
    </row>
    <row r="2608" spans="3:10" x14ac:dyDescent="0.25">
      <c r="C2608" s="82">
        <v>1.5708539164289072E-2</v>
      </c>
      <c r="D2608" s="89">
        <v>1.6617127334817277E-2</v>
      </c>
      <c r="E2608" s="89">
        <v>1.6999639844877183E-2</v>
      </c>
      <c r="F2608" s="89">
        <v>1.71633215002426E-2</v>
      </c>
      <c r="G2608" s="90">
        <v>1.7290237608601843E-2</v>
      </c>
      <c r="H2608" s="90">
        <v>1.7375433998620248E-2</v>
      </c>
      <c r="I2608" s="90">
        <v>1.7513909690580271E-2</v>
      </c>
      <c r="J2608" s="90">
        <v>1.7670442826877689E-2</v>
      </c>
    </row>
    <row r="2609" spans="3:10" x14ac:dyDescent="0.25">
      <c r="C2609" s="82">
        <v>8.3893510742821566E-3</v>
      </c>
      <c r="D2609" s="89">
        <v>1.1699007322799758E-2</v>
      </c>
      <c r="E2609" s="89">
        <v>1.4707461029882248E-2</v>
      </c>
      <c r="F2609" s="89">
        <v>1.7301242375965687E-2</v>
      </c>
      <c r="G2609" s="90">
        <v>1.9518309195219175E-2</v>
      </c>
      <c r="H2609" s="90">
        <v>2.1339557381397579E-2</v>
      </c>
      <c r="I2609" s="90">
        <v>2.291921542342348E-2</v>
      </c>
      <c r="J2609" s="90">
        <v>2.4271490324682562E-2</v>
      </c>
    </row>
    <row r="2610" spans="3:10" x14ac:dyDescent="0.25">
      <c r="C2610" s="82">
        <v>2.7650214165795137E-2</v>
      </c>
      <c r="D2610" s="89">
        <v>3.3564395867533126E-2</v>
      </c>
      <c r="E2610" s="89">
        <v>3.7931782038120761E-2</v>
      </c>
      <c r="F2610" s="89">
        <v>4.1191978181165829E-2</v>
      </c>
      <c r="G2610" s="90">
        <v>4.3806504190471045E-2</v>
      </c>
      <c r="H2610" s="90">
        <v>4.5843628577577872E-2</v>
      </c>
      <c r="I2610" s="90">
        <v>4.7592747643116655E-2</v>
      </c>
      <c r="J2610" s="90">
        <v>4.8943977950370504E-2</v>
      </c>
    </row>
    <row r="2611" spans="3:10" x14ac:dyDescent="0.25">
      <c r="C2611" s="82">
        <v>1.543753780560538E-3</v>
      </c>
      <c r="D2611" s="89">
        <v>3.0095442415467187E-3</v>
      </c>
      <c r="E2611" s="89">
        <v>4.7750969931115664E-3</v>
      </c>
      <c r="F2611" s="89">
        <v>6.6094166078751295E-3</v>
      </c>
      <c r="G2611" s="90">
        <v>8.3660673929918175E-3</v>
      </c>
      <c r="H2611" s="90">
        <v>9.9401037013797516E-3</v>
      </c>
      <c r="I2611" s="90">
        <v>1.135809307809754E-2</v>
      </c>
      <c r="J2611" s="90">
        <v>1.26199796028468E-2</v>
      </c>
    </row>
    <row r="2612" spans="3:10" x14ac:dyDescent="0.25">
      <c r="C2612" s="82">
        <v>2.4724139711979291E-2</v>
      </c>
      <c r="D2612" s="89">
        <v>3.2310625330664679E-2</v>
      </c>
      <c r="E2612" s="89">
        <v>3.717612219313781E-2</v>
      </c>
      <c r="F2612" s="89">
        <v>3.9809062003331945E-2</v>
      </c>
      <c r="G2612" s="90">
        <v>4.1062858783559773E-2</v>
      </c>
      <c r="H2612" s="90">
        <v>4.1387934665482073E-2</v>
      </c>
      <c r="I2612" s="90">
        <v>4.1319132653063174E-2</v>
      </c>
      <c r="J2612" s="90">
        <v>4.0928543086886288E-2</v>
      </c>
    </row>
    <row r="2613" spans="3:10" x14ac:dyDescent="0.25">
      <c r="C2613" s="82">
        <v>1.9330644194139449E-2</v>
      </c>
      <c r="D2613" s="89">
        <v>1.9168208145492836E-2</v>
      </c>
      <c r="E2613" s="89">
        <v>1.8806041230223572E-2</v>
      </c>
      <c r="F2613" s="89">
        <v>1.8483612364163168E-2</v>
      </c>
      <c r="G2613" s="90">
        <v>1.8311193703237798E-2</v>
      </c>
      <c r="H2613" s="90">
        <v>1.8228169147876092E-2</v>
      </c>
      <c r="I2613" s="90">
        <v>1.8301275766247658E-2</v>
      </c>
      <c r="J2613" s="90">
        <v>1.8470658375051571E-2</v>
      </c>
    </row>
    <row r="2614" spans="3:10" x14ac:dyDescent="0.25">
      <c r="C2614" s="82">
        <v>1.8883542654717297E-2</v>
      </c>
      <c r="D2614" s="89">
        <v>1.9841857689536752E-2</v>
      </c>
      <c r="E2614" s="89">
        <v>2.0394320274321316E-2</v>
      </c>
      <c r="F2614" s="89">
        <v>2.0793316028226882E-2</v>
      </c>
      <c r="G2614" s="90">
        <v>2.1178580184359471E-2</v>
      </c>
      <c r="H2614" s="90">
        <v>2.1496817858603919E-2</v>
      </c>
      <c r="I2614" s="90">
        <v>2.1838942656068304E-2</v>
      </c>
      <c r="J2614" s="90">
        <v>2.2146728861845776E-2</v>
      </c>
    </row>
    <row r="2615" spans="3:10" x14ac:dyDescent="0.25">
      <c r="C2615" s="82">
        <v>1.2757546643131817E-2</v>
      </c>
      <c r="D2615" s="89">
        <v>1.8278835841805022E-2</v>
      </c>
      <c r="E2615" s="89">
        <v>2.2811591143827005E-2</v>
      </c>
      <c r="F2615" s="89">
        <v>2.6220986541699562E-2</v>
      </c>
      <c r="G2615" s="90">
        <v>2.8777604290396528E-2</v>
      </c>
      <c r="H2615" s="90">
        <v>3.065746007718154E-2</v>
      </c>
      <c r="I2615" s="90">
        <v>3.2212083891754763E-2</v>
      </c>
      <c r="J2615" s="90">
        <v>3.3511398277604652E-2</v>
      </c>
    </row>
    <row r="2616" spans="3:10" x14ac:dyDescent="0.25">
      <c r="C2616" s="82">
        <v>3.1434848248047473E-3</v>
      </c>
      <c r="D2616" s="89">
        <v>5.4351127195471794E-3</v>
      </c>
      <c r="E2616" s="89">
        <v>7.9951552052351139E-3</v>
      </c>
      <c r="F2616" s="89">
        <v>1.0601592440583806E-2</v>
      </c>
      <c r="G2616" s="90">
        <v>1.3180555878547185E-2</v>
      </c>
      <c r="H2616" s="90">
        <v>1.5684557926481373E-2</v>
      </c>
      <c r="I2616" s="90">
        <v>1.8225364578642465E-2</v>
      </c>
      <c r="J2616" s="90">
        <v>2.0829306532143699E-2</v>
      </c>
    </row>
    <row r="2617" spans="3:10" x14ac:dyDescent="0.25">
      <c r="C2617" s="82">
        <v>2.3624502114023806E-2</v>
      </c>
      <c r="D2617" s="89">
        <v>2.650655245731115E-2</v>
      </c>
      <c r="E2617" s="89">
        <v>2.7964746497824499E-2</v>
      </c>
      <c r="F2617" s="89">
        <v>2.8511321188090053E-2</v>
      </c>
      <c r="G2617" s="90">
        <v>2.8558882570144276E-2</v>
      </c>
      <c r="H2617" s="90">
        <v>2.8212867313705748E-2</v>
      </c>
      <c r="I2617" s="90">
        <v>2.7712642200370174E-2</v>
      </c>
      <c r="J2617" s="90">
        <v>2.7051743288036622E-2</v>
      </c>
    </row>
    <row r="2618" spans="3:10" x14ac:dyDescent="0.25">
      <c r="C2618" s="82">
        <v>1.6606524773614836E-2</v>
      </c>
      <c r="D2618" s="89">
        <v>2.0319878436604707E-2</v>
      </c>
      <c r="E2618" s="89">
        <v>2.2912888400324096E-2</v>
      </c>
      <c r="F2618" s="89">
        <v>2.4660798676658657E-2</v>
      </c>
      <c r="G2618" s="90">
        <v>2.5894118391180127E-2</v>
      </c>
      <c r="H2618" s="90">
        <v>2.6724401856556074E-2</v>
      </c>
      <c r="I2618" s="90">
        <v>2.739982942498382E-2</v>
      </c>
      <c r="J2618" s="90">
        <v>2.7939814398915037E-2</v>
      </c>
    </row>
    <row r="2619" spans="3:10" x14ac:dyDescent="0.25">
      <c r="C2619" s="82">
        <v>1.100422567250963E-3</v>
      </c>
      <c r="D2619" s="89">
        <v>1.9223552931610609E-3</v>
      </c>
      <c r="E2619" s="89">
        <v>2.8726016843987094E-3</v>
      </c>
      <c r="F2619" s="89">
        <v>3.8581384910361424E-3</v>
      </c>
      <c r="G2619" s="90">
        <v>4.818868578619788E-3</v>
      </c>
      <c r="H2619" s="90">
        <v>5.6999790942872481E-3</v>
      </c>
      <c r="I2619" s="90">
        <v>6.5136172716517907E-3</v>
      </c>
      <c r="J2619" s="90">
        <v>7.2564428045525636E-3</v>
      </c>
    </row>
    <row r="2620" spans="3:10" x14ac:dyDescent="0.25">
      <c r="C2620" s="82">
        <v>2.3906864972671745E-2</v>
      </c>
      <c r="D2620" s="89">
        <v>2.6008957474754339E-2</v>
      </c>
      <c r="E2620" s="89">
        <v>2.7289832145046055E-2</v>
      </c>
      <c r="F2620" s="89">
        <v>2.8120429398817908E-2</v>
      </c>
      <c r="G2620" s="90">
        <v>2.8739266542770436E-2</v>
      </c>
      <c r="H2620" s="90">
        <v>2.9114187653044812E-2</v>
      </c>
      <c r="I2620" s="90">
        <v>2.9396121420957797E-2</v>
      </c>
      <c r="J2620" s="90">
        <v>2.952495240071723E-2</v>
      </c>
    </row>
    <row r="2621" spans="3:10" x14ac:dyDescent="0.25">
      <c r="C2621" s="82">
        <v>4.9635087314925299E-3</v>
      </c>
      <c r="D2621" s="89">
        <v>8.7072274709029309E-3</v>
      </c>
      <c r="E2621" s="89">
        <v>1.2380883525836143E-2</v>
      </c>
      <c r="F2621" s="89">
        <v>1.5476926976918296E-2</v>
      </c>
      <c r="G2621" s="90">
        <v>1.7942632012286647E-2</v>
      </c>
      <c r="H2621" s="90">
        <v>1.9841739093943898E-2</v>
      </c>
      <c r="I2621" s="90">
        <v>2.1428523688829117E-2</v>
      </c>
      <c r="J2621" s="90">
        <v>2.2800975789975343E-2</v>
      </c>
    </row>
    <row r="2622" spans="3:10" x14ac:dyDescent="0.25">
      <c r="C2622" s="82">
        <v>7.8089958809607958E-4</v>
      </c>
      <c r="D2622" s="89">
        <v>1.6144188451564971E-3</v>
      </c>
      <c r="E2622" s="89">
        <v>2.6842882206809938E-3</v>
      </c>
      <c r="F2622" s="89">
        <v>3.8477975444693212E-3</v>
      </c>
      <c r="G2622" s="90">
        <v>4.9899098662854122E-3</v>
      </c>
      <c r="H2622" s="90">
        <v>6.0187251429283028E-3</v>
      </c>
      <c r="I2622" s="90">
        <v>6.9305980357689022E-3</v>
      </c>
      <c r="J2622" s="90">
        <v>7.7170613412131054E-3</v>
      </c>
    </row>
    <row r="2623" spans="3:10" x14ac:dyDescent="0.25">
      <c r="C2623" s="82">
        <v>1.2871475491407637E-2</v>
      </c>
      <c r="D2623" s="89">
        <v>1.4627757080867882E-2</v>
      </c>
      <c r="E2623" s="89">
        <v>1.6320466114581451E-2</v>
      </c>
      <c r="F2623" s="89">
        <v>1.8055012994067428E-2</v>
      </c>
      <c r="G2623" s="90">
        <v>1.9912641162728381E-2</v>
      </c>
      <c r="H2623" s="90">
        <v>2.1838222072582601E-2</v>
      </c>
      <c r="I2623" s="90">
        <v>2.3931027465659029E-2</v>
      </c>
      <c r="J2623" s="90">
        <v>2.6144554934368854E-2</v>
      </c>
    </row>
    <row r="2624" spans="3:10" x14ac:dyDescent="0.25">
      <c r="C2624" s="82">
        <v>7.633945067073507E-3</v>
      </c>
      <c r="D2624" s="89">
        <v>1.2305422095727792E-2</v>
      </c>
      <c r="E2624" s="89">
        <v>1.6767940225136644E-2</v>
      </c>
      <c r="F2624" s="89">
        <v>2.0549819186693772E-2</v>
      </c>
      <c r="G2624" s="90">
        <v>2.3580991043873747E-2</v>
      </c>
      <c r="H2624" s="90">
        <v>2.5839932990343945E-2</v>
      </c>
      <c r="I2624" s="90">
        <v>2.7544436367355797E-2</v>
      </c>
      <c r="J2624" s="90">
        <v>2.8737592733742087E-2</v>
      </c>
    </row>
    <row r="2625" spans="3:10" x14ac:dyDescent="0.25">
      <c r="C2625" s="82">
        <v>1.2862222591284658E-2</v>
      </c>
      <c r="D2625" s="89">
        <v>1.73731913792032E-2</v>
      </c>
      <c r="E2625" s="89">
        <v>2.1301817980316093E-2</v>
      </c>
      <c r="F2625" s="89">
        <v>2.4643764268293934E-2</v>
      </c>
      <c r="G2625" s="90">
        <v>2.7583136768982393E-2</v>
      </c>
      <c r="H2625" s="90">
        <v>3.0174078752146349E-2</v>
      </c>
      <c r="I2625" s="90">
        <v>3.2668303209549526E-2</v>
      </c>
      <c r="J2625" s="90">
        <v>3.5079530902594754E-2</v>
      </c>
    </row>
    <row r="2626" spans="3:10" x14ac:dyDescent="0.25">
      <c r="C2626" s="82">
        <v>6.2281769809564161E-3</v>
      </c>
      <c r="D2626" s="89">
        <v>8.7266399143142142E-3</v>
      </c>
      <c r="E2626" s="89">
        <v>1.1240610344277688E-2</v>
      </c>
      <c r="F2626" s="89">
        <v>1.3715871469613089E-2</v>
      </c>
      <c r="G2626" s="90">
        <v>1.6180134179244944E-2</v>
      </c>
      <c r="H2626" s="90">
        <v>1.8605494845724484E-2</v>
      </c>
      <c r="I2626" s="90">
        <v>2.1114133038379244E-2</v>
      </c>
      <c r="J2626" s="90">
        <v>2.3713761423127509E-2</v>
      </c>
    </row>
    <row r="2627" spans="3:10" x14ac:dyDescent="0.25">
      <c r="C2627" s="82">
        <v>2.6783645645487115E-3</v>
      </c>
      <c r="D2627" s="89">
        <v>4.7003819354214669E-3</v>
      </c>
      <c r="E2627" s="89">
        <v>6.9973975880017504E-3</v>
      </c>
      <c r="F2627" s="89">
        <v>9.3201694814406093E-3</v>
      </c>
      <c r="G2627" s="90">
        <v>1.1518995828796718E-2</v>
      </c>
      <c r="H2627" s="90">
        <v>1.3467326511891664E-2</v>
      </c>
      <c r="I2627" s="90">
        <v>1.5196781783682837E-2</v>
      </c>
      <c r="J2627" s="90">
        <v>1.6693720779711936E-2</v>
      </c>
    </row>
    <row r="2628" spans="3:10" x14ac:dyDescent="0.25">
      <c r="C2628" s="82">
        <v>1.1643706974794936E-2</v>
      </c>
      <c r="D2628" s="89">
        <v>1.5934462171568992E-2</v>
      </c>
      <c r="E2628" s="89">
        <v>1.9431644066865345E-2</v>
      </c>
      <c r="F2628" s="89">
        <v>2.2154925369848089E-2</v>
      </c>
      <c r="G2628" s="90">
        <v>2.4341377585337536E-2</v>
      </c>
      <c r="H2628" s="90">
        <v>2.6093200985124097E-2</v>
      </c>
      <c r="I2628" s="90">
        <v>2.765203409760399E-2</v>
      </c>
      <c r="J2628" s="90">
        <v>2.902778919919349E-2</v>
      </c>
    </row>
    <row r="2629" spans="3:10" x14ac:dyDescent="0.25">
      <c r="C2629" s="82">
        <v>9.8771310352997622E-3</v>
      </c>
      <c r="D2629" s="89">
        <v>1.2694146436429823E-2</v>
      </c>
      <c r="E2629" s="89">
        <v>1.4681570984986604E-2</v>
      </c>
      <c r="F2629" s="89">
        <v>1.5922689882086897E-2</v>
      </c>
      <c r="G2629" s="90">
        <v>1.661265573699594E-2</v>
      </c>
      <c r="H2629" s="90">
        <v>1.6837777166351407E-2</v>
      </c>
      <c r="I2629" s="90">
        <v>1.6784021388777066E-2</v>
      </c>
      <c r="J2629" s="90">
        <v>1.6499943624786302E-2</v>
      </c>
    </row>
    <row r="2630" spans="3:10" x14ac:dyDescent="0.25">
      <c r="C2630" s="82">
        <v>0.10300481378238825</v>
      </c>
      <c r="D2630" s="89">
        <v>8.9545633172215977E-2</v>
      </c>
      <c r="E2630" s="89">
        <v>7.7375046877170436E-2</v>
      </c>
      <c r="F2630" s="89">
        <v>6.7716622395953538E-2</v>
      </c>
      <c r="G2630" s="90">
        <v>6.0499610531283839E-2</v>
      </c>
      <c r="H2630" s="90">
        <v>5.4958730055287792E-2</v>
      </c>
      <c r="I2630" s="90">
        <v>5.0840580968631942E-2</v>
      </c>
      <c r="J2630" s="90">
        <v>4.7612519993204608E-2</v>
      </c>
    </row>
    <row r="2631" spans="3:10" x14ac:dyDescent="0.25">
      <c r="C2631" s="82">
        <v>2.300473637944744E-2</v>
      </c>
      <c r="D2631" s="89">
        <v>2.3985901801315462E-2</v>
      </c>
      <c r="E2631" s="89">
        <v>2.4374260136577886E-2</v>
      </c>
      <c r="F2631" s="89">
        <v>2.448193538433192E-2</v>
      </c>
      <c r="G2631" s="90">
        <v>2.4468093427255463E-2</v>
      </c>
      <c r="H2631" s="90">
        <v>2.4261778135673068E-2</v>
      </c>
      <c r="I2631" s="90">
        <v>2.3963560125159815E-2</v>
      </c>
      <c r="J2631" s="90">
        <v>2.3515880543855089E-2</v>
      </c>
    </row>
    <row r="2632" spans="3:10" x14ac:dyDescent="0.25">
      <c r="C2632" s="82">
        <v>0.13466707242230563</v>
      </c>
      <c r="D2632" s="89">
        <v>0.10441408924036961</v>
      </c>
      <c r="E2632" s="89">
        <v>8.4389559419761048E-2</v>
      </c>
      <c r="F2632" s="89">
        <v>7.116803921378366E-2</v>
      </c>
      <c r="G2632" s="90">
        <v>6.2363797292133906E-2</v>
      </c>
      <c r="H2632" s="90">
        <v>5.6101938801931636E-2</v>
      </c>
      <c r="I2632" s="90">
        <v>5.1617351709531044E-2</v>
      </c>
      <c r="J2632" s="90">
        <v>4.8129180145004564E-2</v>
      </c>
    </row>
    <row r="2633" spans="3:10" x14ac:dyDescent="0.25">
      <c r="C2633" s="82">
        <v>4.8554616463718774E-2</v>
      </c>
      <c r="D2633" s="89">
        <v>4.3645690783983969E-2</v>
      </c>
      <c r="E2633" s="89">
        <v>4.018274141648355E-2</v>
      </c>
      <c r="F2633" s="89">
        <v>3.7945650495876719E-2</v>
      </c>
      <c r="G2633" s="90">
        <v>3.6685097307367437E-2</v>
      </c>
      <c r="H2633" s="90">
        <v>3.5986736514686798E-2</v>
      </c>
      <c r="I2633" s="90">
        <v>3.5799517003241424E-2</v>
      </c>
      <c r="J2633" s="90">
        <v>3.5879654915982682E-2</v>
      </c>
    </row>
    <row r="2634" spans="3:10" x14ac:dyDescent="0.25">
      <c r="C2634" s="82">
        <v>3.6629316619088601E-3</v>
      </c>
      <c r="D2634" s="89">
        <v>6.358810248064257E-3</v>
      </c>
      <c r="E2634" s="89">
        <v>9.4534010798283073E-3</v>
      </c>
      <c r="F2634" s="89">
        <v>1.2651786951222243E-2</v>
      </c>
      <c r="G2634" s="90">
        <v>1.5771304527975316E-2</v>
      </c>
      <c r="H2634" s="90">
        <v>1.8634027303234137E-2</v>
      </c>
      <c r="I2634" s="90">
        <v>2.1254464088124796E-2</v>
      </c>
      <c r="J2634" s="90">
        <v>2.3563016001734643E-2</v>
      </c>
    </row>
    <row r="2635" spans="3:10" x14ac:dyDescent="0.25">
      <c r="C2635" s="82">
        <v>1.8528876766704949E-3</v>
      </c>
      <c r="D2635" s="89">
        <v>4.0600353476869817E-3</v>
      </c>
      <c r="E2635" s="89">
        <v>6.90921292189776E-3</v>
      </c>
      <c r="F2635" s="89">
        <v>9.9245306921086907E-3</v>
      </c>
      <c r="G2635" s="90">
        <v>1.2736548157454576E-2</v>
      </c>
      <c r="H2635" s="90">
        <v>1.5086265906935516E-2</v>
      </c>
      <c r="I2635" s="90">
        <v>1.6967249037614759E-2</v>
      </c>
      <c r="J2635" s="90">
        <v>1.8367777554547729E-2</v>
      </c>
    </row>
    <row r="2636" spans="3:10" x14ac:dyDescent="0.25">
      <c r="C2636" s="82">
        <v>1.8965794361231365E-2</v>
      </c>
      <c r="D2636" s="89">
        <v>2.0858508405252513E-2</v>
      </c>
      <c r="E2636" s="89">
        <v>2.2464375319568009E-2</v>
      </c>
      <c r="F2636" s="89">
        <v>2.3991979288980718E-2</v>
      </c>
      <c r="G2636" s="90">
        <v>2.5596286579857255E-2</v>
      </c>
      <c r="H2636" s="90">
        <v>2.723959472349103E-2</v>
      </c>
      <c r="I2636" s="90">
        <v>2.9069357596080644E-2</v>
      </c>
      <c r="J2636" s="90">
        <v>3.1038446928659754E-2</v>
      </c>
    </row>
    <row r="2637" spans="3:10" x14ac:dyDescent="0.25">
      <c r="C2637" s="82">
        <v>8.4800244953529245E-3</v>
      </c>
      <c r="D2637" s="89">
        <v>1.350639649497236E-2</v>
      </c>
      <c r="E2637" s="89">
        <v>1.8289939008003603E-2</v>
      </c>
      <c r="F2637" s="89">
        <v>2.2300599163737309E-2</v>
      </c>
      <c r="G2637" s="90">
        <v>2.5419907025509919E-2</v>
      </c>
      <c r="H2637" s="90">
        <v>2.7588554618196908E-2</v>
      </c>
      <c r="I2637" s="90">
        <v>2.9022493962094983E-2</v>
      </c>
      <c r="J2637" s="90">
        <v>2.9766986804795052E-2</v>
      </c>
    </row>
    <row r="2638" spans="3:10" x14ac:dyDescent="0.25">
      <c r="C2638" s="82">
        <v>3.674979219341392E-2</v>
      </c>
      <c r="D2638" s="89">
        <v>3.8395552834248767E-2</v>
      </c>
      <c r="E2638" s="89">
        <v>3.8899839017355629E-2</v>
      </c>
      <c r="F2638" s="89">
        <v>3.8965338580710454E-2</v>
      </c>
      <c r="G2638" s="90">
        <v>3.8985133766582948E-2</v>
      </c>
      <c r="H2638" s="90">
        <v>3.891819159493503E-2</v>
      </c>
      <c r="I2638" s="90">
        <v>3.8939134085763751E-2</v>
      </c>
      <c r="J2638" s="90">
        <v>3.8919755004442218E-2</v>
      </c>
    </row>
    <row r="2639" spans="3:10" x14ac:dyDescent="0.25">
      <c r="C2639" s="82">
        <v>5.6232012977515941E-2</v>
      </c>
      <c r="D2639" s="89">
        <v>6.2307318469224958E-2</v>
      </c>
      <c r="E2639" s="89">
        <v>6.4861092734995782E-2</v>
      </c>
      <c r="F2639" s="89">
        <v>6.5674234280658092E-2</v>
      </c>
      <c r="G2639" s="90">
        <v>6.5978717589593283E-2</v>
      </c>
      <c r="H2639" s="90">
        <v>6.604660140988558E-2</v>
      </c>
      <c r="I2639" s="90">
        <v>6.6314736214516043E-2</v>
      </c>
      <c r="J2639" s="90">
        <v>6.6568783270538112E-2</v>
      </c>
    </row>
    <row r="2640" spans="3:10" x14ac:dyDescent="0.25">
      <c r="C2640" s="82">
        <v>9.7302476086031358E-3</v>
      </c>
      <c r="D2640" s="89">
        <v>1.4081196427208587E-2</v>
      </c>
      <c r="E2640" s="89">
        <v>1.8150877375719195E-2</v>
      </c>
      <c r="F2640" s="89">
        <v>2.1760187285972496E-2</v>
      </c>
      <c r="G2640" s="90">
        <v>2.496166807706577E-2</v>
      </c>
      <c r="H2640" s="90">
        <v>2.7745285569358902E-2</v>
      </c>
      <c r="I2640" s="90">
        <v>3.031201811254813E-2</v>
      </c>
      <c r="J2640" s="90">
        <v>3.2661214897563906E-2</v>
      </c>
    </row>
    <row r="2641" spans="3:10" x14ac:dyDescent="0.25">
      <c r="C2641" s="82">
        <v>2.459759344231819E-3</v>
      </c>
      <c r="D2641" s="89">
        <v>4.327577545092649E-3</v>
      </c>
      <c r="E2641" s="89">
        <v>6.5475486822272333E-3</v>
      </c>
      <c r="F2641" s="89">
        <v>8.9489675548794362E-3</v>
      </c>
      <c r="G2641" s="90">
        <v>1.1431664637712804E-2</v>
      </c>
      <c r="H2641" s="90">
        <v>1.3894723156084778E-2</v>
      </c>
      <c r="I2641" s="90">
        <v>1.6378402902680077E-2</v>
      </c>
      <c r="J2641" s="90">
        <v>1.8862412699671691E-2</v>
      </c>
    </row>
    <row r="2642" spans="3:10" x14ac:dyDescent="0.25">
      <c r="C2642" s="82">
        <v>1.1443288457880739E-3</v>
      </c>
      <c r="D2642" s="89">
        <v>2.1779128238502902E-3</v>
      </c>
      <c r="E2642" s="89">
        <v>3.3954764968311714E-3</v>
      </c>
      <c r="F2642" s="89">
        <v>4.6205130475141668E-3</v>
      </c>
      <c r="G2642" s="90">
        <v>5.7321156467121754E-3</v>
      </c>
      <c r="H2642" s="90">
        <v>6.6427032622180205E-3</v>
      </c>
      <c r="I2642" s="90">
        <v>7.3648667212225793E-3</v>
      </c>
      <c r="J2642" s="90">
        <v>7.904751435218911E-3</v>
      </c>
    </row>
    <row r="2643" spans="3:10" x14ac:dyDescent="0.25">
      <c r="C2643" s="82">
        <v>6.333022523315435E-3</v>
      </c>
      <c r="D2643" s="89">
        <v>8.2663340540003218E-3</v>
      </c>
      <c r="E2643" s="89">
        <v>9.7680483240215627E-3</v>
      </c>
      <c r="F2643" s="89">
        <v>1.0877920110287261E-2</v>
      </c>
      <c r="G2643" s="90">
        <v>1.1730539755894555E-2</v>
      </c>
      <c r="H2643" s="90">
        <v>1.2403228139205233E-2</v>
      </c>
      <c r="I2643" s="90">
        <v>1.3051430446743416E-2</v>
      </c>
      <c r="J2643" s="90">
        <v>1.3727356320228487E-2</v>
      </c>
    </row>
    <row r="2644" spans="3:10" x14ac:dyDescent="0.25">
      <c r="C2644" s="82">
        <v>5.5169305627868013E-3</v>
      </c>
      <c r="D2644" s="89">
        <v>7.9275048102929908E-3</v>
      </c>
      <c r="E2644" s="89">
        <v>1.0247685726029573E-2</v>
      </c>
      <c r="F2644" s="89">
        <v>1.236169379528044E-2</v>
      </c>
      <c r="G2644" s="90">
        <v>1.4265277898115545E-2</v>
      </c>
      <c r="H2644" s="90">
        <v>1.592831988047419E-2</v>
      </c>
      <c r="I2644" s="90">
        <v>1.7465645917974171E-2</v>
      </c>
      <c r="J2644" s="90">
        <v>1.890397367204328E-2</v>
      </c>
    </row>
    <row r="2645" spans="3:10" x14ac:dyDescent="0.25">
      <c r="C2645" s="82">
        <v>9.363504684630387E-3</v>
      </c>
      <c r="D2645" s="89">
        <v>1.3874713583356178E-2</v>
      </c>
      <c r="E2645" s="89">
        <v>1.8202196284786545E-2</v>
      </c>
      <c r="F2645" s="89">
        <v>2.2107833551573832E-2</v>
      </c>
      <c r="G2645" s="90">
        <v>2.5586486475579828E-2</v>
      </c>
      <c r="H2645" s="90">
        <v>2.8568437636685293E-2</v>
      </c>
      <c r="I2645" s="90">
        <v>3.1200580771283602E-2</v>
      </c>
      <c r="J2645" s="90">
        <v>3.3425734113264521E-2</v>
      </c>
    </row>
    <row r="2646" spans="3:10" x14ac:dyDescent="0.25">
      <c r="C2646" s="82">
        <v>1.7858597038073618E-2</v>
      </c>
      <c r="D2646" s="89">
        <v>2.1697358326489145E-2</v>
      </c>
      <c r="E2646" s="89">
        <v>2.4049654437802669E-2</v>
      </c>
      <c r="F2646" s="89">
        <v>2.5316568705907844E-2</v>
      </c>
      <c r="G2646" s="90">
        <v>2.5953594725641366E-2</v>
      </c>
      <c r="H2646" s="90">
        <v>2.6154480557345282E-2</v>
      </c>
      <c r="I2646" s="90">
        <v>2.621051390763238E-2</v>
      </c>
      <c r="J2646" s="90">
        <v>2.6160178833099949E-2</v>
      </c>
    </row>
    <row r="2647" spans="3:10" x14ac:dyDescent="0.25">
      <c r="C2647" s="82">
        <v>7.3074546214459491E-3</v>
      </c>
      <c r="D2647" s="89">
        <v>9.4215390837400458E-3</v>
      </c>
      <c r="E2647" s="89">
        <v>1.0967848823766049E-2</v>
      </c>
      <c r="F2647" s="89">
        <v>1.2025542370212569E-2</v>
      </c>
      <c r="G2647" s="90">
        <v>1.2758333203034941E-2</v>
      </c>
      <c r="H2647" s="90">
        <v>1.3243873829056245E-2</v>
      </c>
      <c r="I2647" s="90">
        <v>1.3630611444830429E-2</v>
      </c>
      <c r="J2647" s="90">
        <v>1.3951715721074606E-2</v>
      </c>
    </row>
    <row r="2648" spans="3:10" x14ac:dyDescent="0.25">
      <c r="C2648" s="82">
        <v>2.9873298114027943E-3</v>
      </c>
      <c r="D2648" s="89">
        <v>4.8336475325790711E-3</v>
      </c>
      <c r="E2648" s="89">
        <v>6.746327104613605E-3</v>
      </c>
      <c r="F2648" s="89">
        <v>8.528213795268233E-3</v>
      </c>
      <c r="G2648" s="90">
        <v>1.0100112881628357E-2</v>
      </c>
      <c r="H2648" s="90">
        <v>1.1408200048341158E-2</v>
      </c>
      <c r="I2648" s="90">
        <v>1.2529688194353877E-2</v>
      </c>
      <c r="J2648" s="90">
        <v>1.3491983247430214E-2</v>
      </c>
    </row>
    <row r="2649" spans="3:10" x14ac:dyDescent="0.25">
      <c r="C2649" s="82">
        <v>8.3994137348642733E-3</v>
      </c>
      <c r="D2649" s="89">
        <v>1.1869641628658521E-2</v>
      </c>
      <c r="E2649" s="89">
        <v>1.5039875099582932E-2</v>
      </c>
      <c r="F2649" s="89">
        <v>1.7777881936666844E-2</v>
      </c>
      <c r="G2649" s="90">
        <v>2.0127347891593643E-2</v>
      </c>
      <c r="H2649" s="90">
        <v>2.2081661045774165E-2</v>
      </c>
      <c r="I2649" s="90">
        <v>2.3812165932040656E-2</v>
      </c>
      <c r="J2649" s="90">
        <v>2.5339746902284372E-2</v>
      </c>
    </row>
    <row r="2650" spans="3:10" x14ac:dyDescent="0.25">
      <c r="C2650" s="82">
        <v>2.3969565589651159E-2</v>
      </c>
      <c r="D2650" s="89">
        <v>2.3725302231236232E-2</v>
      </c>
      <c r="E2650" s="89">
        <v>2.3417229006177258E-2</v>
      </c>
      <c r="F2650" s="89">
        <v>2.3254431247008284E-2</v>
      </c>
      <c r="G2650" s="90">
        <v>2.3297107578468607E-2</v>
      </c>
      <c r="H2650" s="90">
        <v>2.3406421587617993E-2</v>
      </c>
      <c r="I2650" s="90">
        <v>2.3621304525076884E-2</v>
      </c>
      <c r="J2650" s="90">
        <v>2.3833823831510705E-2</v>
      </c>
    </row>
    <row r="2651" spans="3:10" x14ac:dyDescent="0.25">
      <c r="C2651" s="82">
        <v>1.2554389482748873E-2</v>
      </c>
      <c r="D2651" s="89">
        <v>1.8690106655710127E-2</v>
      </c>
      <c r="E2651" s="89">
        <v>2.3827520980181597E-2</v>
      </c>
      <c r="F2651" s="89">
        <v>2.7544006807190206E-2</v>
      </c>
      <c r="G2651" s="90">
        <v>2.9960556596748272E-2</v>
      </c>
      <c r="H2651" s="90">
        <v>3.1204593975691194E-2</v>
      </c>
      <c r="I2651" s="90">
        <v>3.1646543488844679E-2</v>
      </c>
      <c r="J2651" s="90">
        <v>3.1400896274486723E-2</v>
      </c>
    </row>
    <row r="2652" spans="3:10" x14ac:dyDescent="0.25">
      <c r="C2652" s="82">
        <v>8.222106636338631E-3</v>
      </c>
      <c r="D2652" s="89">
        <v>1.2094641039008196E-2</v>
      </c>
      <c r="E2652" s="89">
        <v>1.5682079561143442E-2</v>
      </c>
      <c r="F2652" s="89">
        <v>1.8743004558892142E-2</v>
      </c>
      <c r="G2652" s="90">
        <v>2.1264776818100895E-2</v>
      </c>
      <c r="H2652" s="90">
        <v>2.3212006191865239E-2</v>
      </c>
      <c r="I2652" s="90">
        <v>2.4756608403401121E-2</v>
      </c>
      <c r="J2652" s="90">
        <v>2.5928340757901288E-2</v>
      </c>
    </row>
    <row r="2653" spans="3:10" x14ac:dyDescent="0.25">
      <c r="C2653" s="82">
        <v>3.8381294891669396E-3</v>
      </c>
      <c r="D2653" s="89">
        <v>7.9000395109935628E-3</v>
      </c>
      <c r="E2653" s="89">
        <v>1.2895956112271127E-2</v>
      </c>
      <c r="F2653" s="89">
        <v>1.8079377308741259E-2</v>
      </c>
      <c r="G2653" s="90">
        <v>2.2971547642587319E-2</v>
      </c>
      <c r="H2653" s="90">
        <v>2.7253423515122749E-2</v>
      </c>
      <c r="I2653" s="90">
        <v>3.0976457366518013E-2</v>
      </c>
      <c r="J2653" s="90">
        <v>3.4097048464510823E-2</v>
      </c>
    </row>
    <row r="2654" spans="3:10" x14ac:dyDescent="0.25">
      <c r="C2654" s="82">
        <v>1.8040796337511954E-2</v>
      </c>
      <c r="D2654" s="89">
        <v>2.4688010774084272E-2</v>
      </c>
      <c r="E2654" s="89">
        <v>2.9605459149542018E-2</v>
      </c>
      <c r="F2654" s="89">
        <v>3.2768739365137384E-2</v>
      </c>
      <c r="G2654" s="90">
        <v>3.4592363634357824E-2</v>
      </c>
      <c r="H2654" s="90">
        <v>3.5318855636951772E-2</v>
      </c>
      <c r="I2654" s="90">
        <v>3.5374003676212656E-2</v>
      </c>
      <c r="J2654" s="90">
        <v>3.4854520230089878E-2</v>
      </c>
    </row>
    <row r="2655" spans="3:10" x14ac:dyDescent="0.25">
      <c r="C2655" s="82">
        <v>1.4374915588534456E-2</v>
      </c>
      <c r="D2655" s="89">
        <v>1.6672229068880169E-2</v>
      </c>
      <c r="E2655" s="89">
        <v>1.8156752314901436E-2</v>
      </c>
      <c r="F2655" s="89">
        <v>1.907603154876699E-2</v>
      </c>
      <c r="G2655" s="90">
        <v>1.9672287976762889E-2</v>
      </c>
      <c r="H2655" s="90">
        <v>2.0018833394731251E-2</v>
      </c>
      <c r="I2655" s="90">
        <v>2.0301895891329195E-2</v>
      </c>
      <c r="J2655" s="90">
        <v>2.0541798755816233E-2</v>
      </c>
    </row>
    <row r="2656" spans="3:10" x14ac:dyDescent="0.25">
      <c r="C2656" s="82">
        <v>9.3228796063894673E-3</v>
      </c>
      <c r="D2656" s="89">
        <v>1.4846767091339617E-2</v>
      </c>
      <c r="E2656" s="89">
        <v>2.0353743849176261E-2</v>
      </c>
      <c r="F2656" s="89">
        <v>2.5374720850173407E-2</v>
      </c>
      <c r="G2656" s="90">
        <v>2.9817272426752923E-2</v>
      </c>
      <c r="H2656" s="90">
        <v>3.3592844821309149E-2</v>
      </c>
      <c r="I2656" s="90">
        <v>3.6902229691954419E-2</v>
      </c>
      <c r="J2656" s="90">
        <v>3.9717947644033545E-2</v>
      </c>
    </row>
    <row r="2657" spans="3:10" x14ac:dyDescent="0.25">
      <c r="C2657" s="82">
        <v>5.5451557776560164E-3</v>
      </c>
      <c r="D2657" s="89">
        <v>8.1531157603358106E-3</v>
      </c>
      <c r="E2657" s="89">
        <v>1.0658601341279774E-2</v>
      </c>
      <c r="F2657" s="89">
        <v>1.2949467064590093E-2</v>
      </c>
      <c r="G2657" s="90">
        <v>1.5068500676839196E-2</v>
      </c>
      <c r="H2657" s="90">
        <v>1.7043614202970868E-2</v>
      </c>
      <c r="I2657" s="90">
        <v>1.9052838074802653E-2</v>
      </c>
      <c r="J2657" s="90">
        <v>2.1171023163752474E-2</v>
      </c>
    </row>
    <row r="2658" spans="3:10" x14ac:dyDescent="0.25">
      <c r="C2658" s="82">
        <v>2.9620588252931308E-2</v>
      </c>
      <c r="D2658" s="89">
        <v>3.1440191666064952E-2</v>
      </c>
      <c r="E2658" s="89">
        <v>3.1709311312079692E-2</v>
      </c>
      <c r="F2658" s="89">
        <v>3.1307434221399678E-2</v>
      </c>
      <c r="G2658" s="90">
        <v>3.0768755301232915E-2</v>
      </c>
      <c r="H2658" s="90">
        <v>3.0175231599164461E-2</v>
      </c>
      <c r="I2658" s="90">
        <v>2.9709029981956681E-2</v>
      </c>
      <c r="J2658" s="90">
        <v>2.9278936083780009E-2</v>
      </c>
    </row>
    <row r="2659" spans="3:10" x14ac:dyDescent="0.25">
      <c r="C2659" s="82">
        <v>1.2769719128602238E-3</v>
      </c>
      <c r="D2659" s="89">
        <v>3.0077877101125907E-3</v>
      </c>
      <c r="E2659" s="89">
        <v>5.5267446057694711E-3</v>
      </c>
      <c r="F2659" s="89">
        <v>8.5783110033359061E-3</v>
      </c>
      <c r="G2659" s="90">
        <v>1.1888517604361479E-2</v>
      </c>
      <c r="H2659" s="90">
        <v>1.5196800281849622E-2</v>
      </c>
      <c r="I2659" s="90">
        <v>1.8437973948018476E-2</v>
      </c>
      <c r="J2659" s="90">
        <v>2.1521135792075086E-2</v>
      </c>
    </row>
    <row r="2660" spans="3:10" x14ac:dyDescent="0.25">
      <c r="C2660" s="82">
        <v>3.0320584363850676E-3</v>
      </c>
      <c r="D2660" s="89">
        <v>5.3272749529036916E-3</v>
      </c>
      <c r="E2660" s="89">
        <v>7.7989936226817522E-3</v>
      </c>
      <c r="F2660" s="89">
        <v>1.0137413623623014E-2</v>
      </c>
      <c r="G2660" s="90">
        <v>1.2207591484630163E-2</v>
      </c>
      <c r="H2660" s="90">
        <v>1.392741822982356E-2</v>
      </c>
      <c r="I2660" s="90">
        <v>1.5378736545766077E-2</v>
      </c>
      <c r="J2660" s="90">
        <v>1.6581470913680334E-2</v>
      </c>
    </row>
    <row r="2661" spans="3:10" x14ac:dyDescent="0.25">
      <c r="C2661" s="82">
        <v>1.2689322824152839E-2</v>
      </c>
      <c r="D2661" s="89">
        <v>1.5456758606872172E-2</v>
      </c>
      <c r="E2661" s="89">
        <v>1.7461464653396919E-2</v>
      </c>
      <c r="F2661" s="89">
        <v>1.8851116375368931E-2</v>
      </c>
      <c r="G2661" s="90">
        <v>1.9812759684072125E-2</v>
      </c>
      <c r="H2661" s="90">
        <v>2.0385869878096343E-2</v>
      </c>
      <c r="I2661" s="90">
        <v>2.0736351635231465E-2</v>
      </c>
      <c r="J2661" s="90">
        <v>2.0873270648672795E-2</v>
      </c>
    </row>
    <row r="2662" spans="3:10" x14ac:dyDescent="0.25">
      <c r="C2662" s="82">
        <v>2.5884838266633644E-3</v>
      </c>
      <c r="D2662" s="89">
        <v>5.2737207887354146E-3</v>
      </c>
      <c r="E2662" s="89">
        <v>8.3045129962290593E-3</v>
      </c>
      <c r="F2662" s="89">
        <v>1.109150413053153E-2</v>
      </c>
      <c r="G2662" s="90">
        <v>1.3368395384898082E-2</v>
      </c>
      <c r="H2662" s="90">
        <v>1.5050485594773462E-2</v>
      </c>
      <c r="I2662" s="90">
        <v>1.6280560715870734E-2</v>
      </c>
      <c r="J2662" s="90">
        <v>1.7132744687446484E-2</v>
      </c>
    </row>
    <row r="2663" spans="3:10" x14ac:dyDescent="0.25">
      <c r="C2663" s="82">
        <v>1.9031658086569342E-2</v>
      </c>
      <c r="D2663" s="89">
        <v>1.8147558212278373E-2</v>
      </c>
      <c r="E2663" s="89">
        <v>1.7187121942271132E-2</v>
      </c>
      <c r="F2663" s="89">
        <v>1.6338295877169395E-2</v>
      </c>
      <c r="G2663" s="90">
        <v>1.5679235890876369E-2</v>
      </c>
      <c r="H2663" s="90">
        <v>1.5152702033572222E-2</v>
      </c>
      <c r="I2663" s="90">
        <v>1.4821534049058229E-2</v>
      </c>
      <c r="J2663" s="90">
        <v>1.4650702356544892E-2</v>
      </c>
    </row>
    <row r="2664" spans="3:10" x14ac:dyDescent="0.25">
      <c r="C2664" s="82">
        <v>2.624320505963007E-3</v>
      </c>
      <c r="D2664" s="89">
        <v>4.9526120571895312E-3</v>
      </c>
      <c r="E2664" s="89">
        <v>7.5698387945494867E-3</v>
      </c>
      <c r="F2664" s="89">
        <v>1.0071066952836704E-2</v>
      </c>
      <c r="G2664" s="90">
        <v>1.2249835077409781E-2</v>
      </c>
      <c r="H2664" s="90">
        <v>1.3999936354755101E-2</v>
      </c>
      <c r="I2664" s="90">
        <v>1.5413263603549604E-2</v>
      </c>
      <c r="J2664" s="90">
        <v>1.6534090274762509E-2</v>
      </c>
    </row>
    <row r="2665" spans="3:10" x14ac:dyDescent="0.25">
      <c r="C2665" s="82">
        <v>1.0091364456149386E-2</v>
      </c>
      <c r="D2665" s="89">
        <v>1.4538877272797629E-2</v>
      </c>
      <c r="E2665" s="89">
        <v>1.846715119953813E-2</v>
      </c>
      <c r="F2665" s="89">
        <v>2.1637819769580985E-2</v>
      </c>
      <c r="G2665" s="90">
        <v>2.4079308007050073E-2</v>
      </c>
      <c r="H2665" s="90">
        <v>2.5776304613256397E-2</v>
      </c>
      <c r="I2665" s="90">
        <v>2.6926108278596764E-2</v>
      </c>
      <c r="J2665" s="90">
        <v>2.7550162797131815E-2</v>
      </c>
    </row>
    <row r="2666" spans="3:10" x14ac:dyDescent="0.25">
      <c r="C2666" s="82">
        <v>3.7844546845963115E-3</v>
      </c>
      <c r="D2666" s="89">
        <v>5.6960679578283878E-3</v>
      </c>
      <c r="E2666" s="89">
        <v>7.4849301081416925E-3</v>
      </c>
      <c r="F2666" s="89">
        <v>9.0239494259479001E-3</v>
      </c>
      <c r="G2666" s="90">
        <v>1.032040597396352E-2</v>
      </c>
      <c r="H2666" s="90">
        <v>1.1383972155215746E-2</v>
      </c>
      <c r="I2666" s="90">
        <v>1.2328310262477099E-2</v>
      </c>
      <c r="J2666" s="90">
        <v>1.3194741946330652E-2</v>
      </c>
    </row>
    <row r="2667" spans="3:10" x14ac:dyDescent="0.25">
      <c r="C2667" s="82">
        <v>2.3686747322472342E-2</v>
      </c>
      <c r="D2667" s="89">
        <v>2.6568355616004926E-2</v>
      </c>
      <c r="E2667" s="89">
        <v>2.817599912601685E-2</v>
      </c>
      <c r="F2667" s="89">
        <v>2.915111718967292E-2</v>
      </c>
      <c r="G2667" s="90">
        <v>2.9958588835434445E-2</v>
      </c>
      <c r="H2667" s="90">
        <v>3.0696592113531623E-2</v>
      </c>
      <c r="I2667" s="90">
        <v>3.1582832553366441E-2</v>
      </c>
      <c r="J2667" s="90">
        <v>3.2561475237450226E-2</v>
      </c>
    </row>
    <row r="2668" spans="3:10" x14ac:dyDescent="0.25">
      <c r="C2668" s="82">
        <v>3.440807718159785E-2</v>
      </c>
      <c r="D2668" s="89">
        <v>3.6886611546788094E-2</v>
      </c>
      <c r="E2668" s="89">
        <v>3.7472158037701778E-2</v>
      </c>
      <c r="F2668" s="89">
        <v>3.7053433294266372E-2</v>
      </c>
      <c r="G2668" s="90">
        <v>3.6210353914528627E-2</v>
      </c>
      <c r="H2668" s="90">
        <v>3.5054461245986976E-2</v>
      </c>
      <c r="I2668" s="90">
        <v>3.384901362430421E-2</v>
      </c>
      <c r="J2668" s="90">
        <v>3.2555489178893872E-2</v>
      </c>
    </row>
    <row r="2669" spans="3:10" x14ac:dyDescent="0.25">
      <c r="C2669" s="82">
        <v>5.3275985476398634E-3</v>
      </c>
      <c r="D2669" s="89">
        <v>8.1044160192696099E-3</v>
      </c>
      <c r="E2669" s="89">
        <v>1.0703322971136315E-2</v>
      </c>
      <c r="F2669" s="89">
        <v>1.2934021589516894E-2</v>
      </c>
      <c r="G2669" s="90">
        <v>1.4805228739554678E-2</v>
      </c>
      <c r="H2669" s="90">
        <v>1.6323811876069533E-2</v>
      </c>
      <c r="I2669" s="90">
        <v>1.7635896189560758E-2</v>
      </c>
      <c r="J2669" s="90">
        <v>1.8774334127170368E-2</v>
      </c>
    </row>
    <row r="2670" spans="3:10" x14ac:dyDescent="0.25">
      <c r="C2670" s="82">
        <v>3.0548331584616586E-2</v>
      </c>
      <c r="D2670" s="89">
        <v>4.0545095973498591E-2</v>
      </c>
      <c r="E2670" s="89">
        <v>4.7791838126005647E-2</v>
      </c>
      <c r="F2670" s="89">
        <v>5.2485283477409717E-2</v>
      </c>
      <c r="G2670" s="90">
        <v>5.5298008997045053E-2</v>
      </c>
      <c r="H2670" s="90">
        <v>5.6512205944165846E-2</v>
      </c>
      <c r="I2670" s="90">
        <v>5.6671882510410415E-2</v>
      </c>
      <c r="J2670" s="90">
        <v>5.5804307099568067E-2</v>
      </c>
    </row>
    <row r="2671" spans="3:10" x14ac:dyDescent="0.25">
      <c r="C2671" s="82">
        <v>1.4615651023799189E-2</v>
      </c>
      <c r="D2671" s="89">
        <v>2.0186518234941567E-2</v>
      </c>
      <c r="E2671" s="89">
        <v>2.4860639949585598E-2</v>
      </c>
      <c r="F2671" s="89">
        <v>2.8624152973236165E-2</v>
      </c>
      <c r="G2671" s="90">
        <v>3.1761970567095621E-2</v>
      </c>
      <c r="H2671" s="90">
        <v>3.4408718051388412E-2</v>
      </c>
      <c r="I2671" s="90">
        <v>3.689650470125002E-2</v>
      </c>
      <c r="J2671" s="90">
        <v>3.9254369264019609E-2</v>
      </c>
    </row>
    <row r="2672" spans="3:10" x14ac:dyDescent="0.25">
      <c r="C2672" s="82">
        <v>2.558910022569639E-3</v>
      </c>
      <c r="D2672" s="89">
        <v>4.4083333041648135E-3</v>
      </c>
      <c r="E2672" s="89">
        <v>6.3656380531710325E-3</v>
      </c>
      <c r="F2672" s="89">
        <v>8.1669932835764167E-3</v>
      </c>
      <c r="G2672" s="90">
        <v>9.6865227581770987E-3</v>
      </c>
      <c r="H2672" s="90">
        <v>1.084940501571113E-2</v>
      </c>
      <c r="I2672" s="90">
        <v>1.1723664052887045E-2</v>
      </c>
      <c r="J2672" s="90">
        <v>1.2339930327923632E-2</v>
      </c>
    </row>
    <row r="2673" spans="3:10" x14ac:dyDescent="0.25">
      <c r="C2673" s="82">
        <v>1.3052095033059886E-2</v>
      </c>
      <c r="D2673" s="89">
        <v>1.6931660695128827E-2</v>
      </c>
      <c r="E2673" s="89">
        <v>2.004697529102923E-2</v>
      </c>
      <c r="F2673" s="89">
        <v>2.2518949842650158E-2</v>
      </c>
      <c r="G2673" s="90">
        <v>2.4573305127213656E-2</v>
      </c>
      <c r="H2673" s="90">
        <v>2.6257659160507291E-2</v>
      </c>
      <c r="I2673" s="90">
        <v>2.7757493439381779E-2</v>
      </c>
      <c r="J2673" s="90">
        <v>2.9034023881759737E-2</v>
      </c>
    </row>
    <row r="2674" spans="3:10" x14ac:dyDescent="0.25">
      <c r="C2674" s="82">
        <v>1.1378690782304719E-3</v>
      </c>
      <c r="D2674" s="89">
        <v>2.324932429336441E-3</v>
      </c>
      <c r="E2674" s="89">
        <v>3.7729653717323234E-3</v>
      </c>
      <c r="F2674" s="89">
        <v>5.254706788002772E-3</v>
      </c>
      <c r="G2674" s="90">
        <v>6.6247297143385035E-3</v>
      </c>
      <c r="H2674" s="90">
        <v>7.7954315990378577E-3</v>
      </c>
      <c r="I2674" s="90">
        <v>8.7998403974947625E-3</v>
      </c>
      <c r="J2674" s="90">
        <v>9.6560465808218088E-3</v>
      </c>
    </row>
    <row r="2675" spans="3:10" x14ac:dyDescent="0.25">
      <c r="C2675" s="82">
        <v>1.1563628290805336E-2</v>
      </c>
      <c r="D2675" s="89">
        <v>1.5256186730209516E-2</v>
      </c>
      <c r="E2675" s="89">
        <v>1.8033001979470893E-2</v>
      </c>
      <c r="F2675" s="89">
        <v>1.9979835522421961E-2</v>
      </c>
      <c r="G2675" s="90">
        <v>2.1361269344355591E-2</v>
      </c>
      <c r="H2675" s="90">
        <v>2.2315353504522423E-2</v>
      </c>
      <c r="I2675" s="90">
        <v>2.3102353057946726E-2</v>
      </c>
      <c r="J2675" s="90">
        <v>2.3786299118468388E-2</v>
      </c>
    </row>
    <row r="2676" spans="3:10" x14ac:dyDescent="0.25">
      <c r="C2676" s="82">
        <v>3.1684116140555519E-3</v>
      </c>
      <c r="D2676" s="89">
        <v>5.9382844375490693E-3</v>
      </c>
      <c r="E2676" s="89">
        <v>9.085460747466044E-3</v>
      </c>
      <c r="F2676" s="89">
        <v>1.2134391744633962E-2</v>
      </c>
      <c r="G2676" s="90">
        <v>1.4813733842663808E-2</v>
      </c>
      <c r="H2676" s="90">
        <v>1.695824913783827E-2</v>
      </c>
      <c r="I2676" s="90">
        <v>1.8644341379305356E-2</v>
      </c>
      <c r="J2676" s="90">
        <v>1.9898875803427772E-2</v>
      </c>
    </row>
    <row r="2677" spans="3:10" x14ac:dyDescent="0.25">
      <c r="C2677" s="82">
        <v>1.2952197143132136E-3</v>
      </c>
      <c r="D2677" s="89">
        <v>2.5778000679460172E-3</v>
      </c>
      <c r="E2677" s="89">
        <v>4.1883775265254292E-3</v>
      </c>
      <c r="F2677" s="89">
        <v>5.9270180362501132E-3</v>
      </c>
      <c r="G2677" s="90">
        <v>7.6370879710956309E-3</v>
      </c>
      <c r="H2677" s="90">
        <v>9.1857696546011006E-3</v>
      </c>
      <c r="I2677" s="90">
        <v>1.0563134462497013E-2</v>
      </c>
      <c r="J2677" s="90">
        <v>1.1744453760301959E-2</v>
      </c>
    </row>
    <row r="2678" spans="3:10" x14ac:dyDescent="0.25">
      <c r="C2678" s="82">
        <v>4.2975171912358938E-2</v>
      </c>
      <c r="D2678" s="89">
        <v>4.332572538768114E-2</v>
      </c>
      <c r="E2678" s="89">
        <v>4.2232131862568779E-2</v>
      </c>
      <c r="F2678" s="89">
        <v>4.0648296975842789E-2</v>
      </c>
      <c r="G2678" s="90">
        <v>3.9043270897534954E-2</v>
      </c>
      <c r="H2678" s="90">
        <v>3.7370541558394088E-2</v>
      </c>
      <c r="I2678" s="90">
        <v>3.5778845501626126E-2</v>
      </c>
      <c r="J2678" s="90">
        <v>3.4129518184579072E-2</v>
      </c>
    </row>
    <row r="2679" spans="3:10" x14ac:dyDescent="0.25">
      <c r="C2679" s="82">
        <v>1.9665309114319577E-2</v>
      </c>
      <c r="D2679" s="89">
        <v>2.7979362158786818E-2</v>
      </c>
      <c r="E2679" s="89">
        <v>3.4614905329903307E-2</v>
      </c>
      <c r="F2679" s="89">
        <v>3.9373540655672945E-2</v>
      </c>
      <c r="G2679" s="90">
        <v>4.265526440318082E-2</v>
      </c>
      <c r="H2679" s="90">
        <v>4.4695594818847287E-2</v>
      </c>
      <c r="I2679" s="90">
        <v>4.5973026635962734E-2</v>
      </c>
      <c r="J2679" s="90">
        <v>4.655121350436231E-2</v>
      </c>
    </row>
    <row r="2680" spans="3:10" x14ac:dyDescent="0.25">
      <c r="C2680" s="82">
        <v>8.5507446005110132E-3</v>
      </c>
      <c r="D2680" s="89">
        <v>1.3875120114346228E-2</v>
      </c>
      <c r="E2680" s="89">
        <v>1.9066605326907678E-2</v>
      </c>
      <c r="F2680" s="89">
        <v>2.3558159304412532E-2</v>
      </c>
      <c r="G2680" s="90">
        <v>2.7242097556978775E-2</v>
      </c>
      <c r="H2680" s="90">
        <v>3.0093219641498518E-2</v>
      </c>
      <c r="I2680" s="90">
        <v>3.2386277690432799E-2</v>
      </c>
      <c r="J2680" s="90">
        <v>3.4201151271222661E-2</v>
      </c>
    </row>
    <row r="2681" spans="3:10" x14ac:dyDescent="0.25">
      <c r="C2681" s="82">
        <v>7.9042064141225873E-3</v>
      </c>
      <c r="D2681" s="89">
        <v>1.0484056018041539E-2</v>
      </c>
      <c r="E2681" s="89">
        <v>1.2758380565692534E-2</v>
      </c>
      <c r="F2681" s="89">
        <v>1.4766415968253028E-2</v>
      </c>
      <c r="G2681" s="90">
        <v>1.6646317828953008E-2</v>
      </c>
      <c r="H2681" s="90">
        <v>1.8461013704519868E-2</v>
      </c>
      <c r="I2681" s="90">
        <v>2.0406626648799241E-2</v>
      </c>
      <c r="J2681" s="90">
        <v>2.2552555842265492E-2</v>
      </c>
    </row>
    <row r="2682" spans="3:10" x14ac:dyDescent="0.25">
      <c r="C2682" s="82">
        <v>5.328985378565936E-3</v>
      </c>
      <c r="D2682" s="89">
        <v>8.642740465487601E-3</v>
      </c>
      <c r="E2682" s="89">
        <v>1.1787643147466989E-2</v>
      </c>
      <c r="F2682" s="89">
        <v>1.4418979887715504E-2</v>
      </c>
      <c r="G2682" s="90">
        <v>1.6492548657890776E-2</v>
      </c>
      <c r="H2682" s="90">
        <v>1.8002191959964001E-2</v>
      </c>
      <c r="I2682" s="90">
        <v>1.910380073141817E-2</v>
      </c>
      <c r="J2682" s="90">
        <v>1.9824485778012369E-2</v>
      </c>
    </row>
    <row r="2683" spans="3:10" x14ac:dyDescent="0.25">
      <c r="C2683" s="82">
        <v>4.3448435318913931E-2</v>
      </c>
      <c r="D2683" s="89">
        <v>4.6537884345184001E-2</v>
      </c>
      <c r="E2683" s="89">
        <v>4.7519224348536879E-2</v>
      </c>
      <c r="F2683" s="89">
        <v>4.7541332243339486E-2</v>
      </c>
      <c r="G2683" s="90">
        <v>4.7307329750807516E-2</v>
      </c>
      <c r="H2683" s="90">
        <v>4.6893577432580637E-2</v>
      </c>
      <c r="I2683" s="90">
        <v>4.6567819560751129E-2</v>
      </c>
      <c r="J2683" s="90">
        <v>4.6192152371019937E-2</v>
      </c>
    </row>
    <row r="2684" spans="3:10" x14ac:dyDescent="0.25">
      <c r="C2684" s="82">
        <v>6.6096357307360108E-3</v>
      </c>
      <c r="D2684" s="89">
        <v>9.5071098974493767E-3</v>
      </c>
      <c r="E2684" s="89">
        <v>1.2072350075615515E-2</v>
      </c>
      <c r="F2684" s="89">
        <v>1.415608103725385E-2</v>
      </c>
      <c r="G2684" s="90">
        <v>1.5790666295629589E-2</v>
      </c>
      <c r="H2684" s="90">
        <v>1.6987552835489802E-2</v>
      </c>
      <c r="I2684" s="90">
        <v>1.7903010305333488E-2</v>
      </c>
      <c r="J2684" s="90">
        <v>1.8579354547014999E-2</v>
      </c>
    </row>
    <row r="2685" spans="3:10" x14ac:dyDescent="0.25">
      <c r="C2685" s="82">
        <v>3.3376121824467754E-3</v>
      </c>
      <c r="D2685" s="89">
        <v>5.1604934108421168E-3</v>
      </c>
      <c r="E2685" s="89">
        <v>6.8671055584978982E-3</v>
      </c>
      <c r="F2685" s="89">
        <v>8.3146658566325797E-3</v>
      </c>
      <c r="G2685" s="90">
        <v>9.4971161044314269E-3</v>
      </c>
      <c r="H2685" s="90">
        <v>1.0414093448424701E-2</v>
      </c>
      <c r="I2685" s="90">
        <v>1.116185083203582E-2</v>
      </c>
      <c r="J2685" s="90">
        <v>1.1773472462290923E-2</v>
      </c>
    </row>
    <row r="2686" spans="3:10" x14ac:dyDescent="0.25">
      <c r="C2686" s="82">
        <v>1.342050681844525E-2</v>
      </c>
      <c r="D2686" s="89">
        <v>1.8284990429337004E-2</v>
      </c>
      <c r="E2686" s="89">
        <v>2.2047052499394496E-2</v>
      </c>
      <c r="F2686" s="89">
        <v>2.472174003561952E-2</v>
      </c>
      <c r="G2686" s="90">
        <v>2.6617554015987765E-2</v>
      </c>
      <c r="H2686" s="90">
        <v>2.790886775132467E-2</v>
      </c>
      <c r="I2686" s="90">
        <v>2.8916850291528656E-2</v>
      </c>
      <c r="J2686" s="90">
        <v>2.9702880019976605E-2</v>
      </c>
    </row>
    <row r="2687" spans="3:10" x14ac:dyDescent="0.25">
      <c r="C2687" s="82">
        <v>3.4643352750653118E-2</v>
      </c>
      <c r="D2687" s="89">
        <v>4.1990396958326244E-2</v>
      </c>
      <c r="E2687" s="89">
        <v>4.6174169003368452E-2</v>
      </c>
      <c r="F2687" s="89">
        <v>4.8292475272685507E-2</v>
      </c>
      <c r="G2687" s="90">
        <v>4.9377099232234135E-2</v>
      </c>
      <c r="H2687" s="90">
        <v>4.9783439686850325E-2</v>
      </c>
      <c r="I2687" s="90">
        <v>4.9950091161977121E-2</v>
      </c>
      <c r="J2687" s="90">
        <v>4.979754961166262E-2</v>
      </c>
    </row>
    <row r="2688" spans="3:10" x14ac:dyDescent="0.25">
      <c r="C2688" s="82">
        <v>2.3036377484094085E-2</v>
      </c>
      <c r="D2688" s="89">
        <v>2.7962478266609449E-2</v>
      </c>
      <c r="E2688" s="89">
        <v>3.0996592817756633E-2</v>
      </c>
      <c r="F2688" s="89">
        <v>3.2599159256868432E-2</v>
      </c>
      <c r="G2688" s="90">
        <v>3.3299334711171358E-2</v>
      </c>
      <c r="H2688" s="90">
        <v>3.3306086563683411E-2</v>
      </c>
      <c r="I2688" s="90">
        <v>3.2967966273592546E-2</v>
      </c>
      <c r="J2688" s="90">
        <v>3.2321140103600064E-2</v>
      </c>
    </row>
    <row r="2689" spans="3:10" x14ac:dyDescent="0.25">
      <c r="C2689" s="82">
        <v>2.2085887024960917E-2</v>
      </c>
      <c r="D2689" s="89">
        <v>2.2196649744810719E-2</v>
      </c>
      <c r="E2689" s="89">
        <v>2.2039351552460836E-2</v>
      </c>
      <c r="F2689" s="89">
        <v>2.1906115244047241E-2</v>
      </c>
      <c r="G2689" s="90">
        <v>2.1933409946794085E-2</v>
      </c>
      <c r="H2689" s="90">
        <v>2.2050239297910609E-2</v>
      </c>
      <c r="I2689" s="90">
        <v>2.2337613746642303E-2</v>
      </c>
      <c r="J2689" s="90">
        <v>2.2726502494371525E-2</v>
      </c>
    </row>
    <row r="2690" spans="3:10" x14ac:dyDescent="0.25">
      <c r="C2690" s="82">
        <v>1.2486307598818835E-3</v>
      </c>
      <c r="D2690" s="89">
        <v>2.8675907826715002E-3</v>
      </c>
      <c r="E2690" s="89">
        <v>5.0854638334596669E-3</v>
      </c>
      <c r="F2690" s="89">
        <v>7.5697191064228357E-3</v>
      </c>
      <c r="G2690" s="90">
        <v>1.0022542528647345E-2</v>
      </c>
      <c r="H2690" s="90">
        <v>1.2214113909820756E-2</v>
      </c>
      <c r="I2690" s="90">
        <v>1.4114642422147553E-2</v>
      </c>
      <c r="J2690" s="90">
        <v>1.5692545089435284E-2</v>
      </c>
    </row>
    <row r="2691" spans="3:10" x14ac:dyDescent="0.25">
      <c r="C2691" s="82">
        <v>5.4819067527162825E-3</v>
      </c>
      <c r="D2691" s="89">
        <v>1.0420887297479441E-2</v>
      </c>
      <c r="E2691" s="89">
        <v>1.6000775108724014E-2</v>
      </c>
      <c r="F2691" s="89">
        <v>2.1350043224402426E-2</v>
      </c>
      <c r="G2691" s="90">
        <v>2.5993192603271729E-2</v>
      </c>
      <c r="H2691" s="90">
        <v>2.9631524894404546E-2</v>
      </c>
      <c r="I2691" s="90">
        <v>3.2351898611177404E-2</v>
      </c>
      <c r="J2691" s="90">
        <v>3.4118274788983244E-2</v>
      </c>
    </row>
    <row r="2692" spans="3:10" x14ac:dyDescent="0.25">
      <c r="C2692" s="82">
        <v>9.5917452336741413E-3</v>
      </c>
      <c r="D2692" s="89">
        <v>1.1637709050472261E-2</v>
      </c>
      <c r="E2692" s="89">
        <v>1.2915182836059837E-2</v>
      </c>
      <c r="F2692" s="89">
        <v>1.3575370094113326E-2</v>
      </c>
      <c r="G2692" s="90">
        <v>1.3809341077680363E-2</v>
      </c>
      <c r="H2692" s="90">
        <v>1.3694689566166532E-2</v>
      </c>
      <c r="I2692" s="90">
        <v>1.3385431084487556E-2</v>
      </c>
      <c r="J2692" s="90">
        <v>1.2921057230434694E-2</v>
      </c>
    </row>
    <row r="2693" spans="3:10" x14ac:dyDescent="0.25">
      <c r="C2693" s="82">
        <v>1.2285398890125769E-2</v>
      </c>
      <c r="D2693" s="89">
        <v>1.4789484441505246E-2</v>
      </c>
      <c r="E2693" s="89">
        <v>1.6527963984473596E-2</v>
      </c>
      <c r="F2693" s="89">
        <v>1.7648575075527796E-2</v>
      </c>
      <c r="G2693" s="90">
        <v>1.8328175031680632E-2</v>
      </c>
      <c r="H2693" s="90">
        <v>1.8606124152921049E-2</v>
      </c>
      <c r="I2693" s="90">
        <v>1.8642621960434994E-2</v>
      </c>
      <c r="J2693" s="90">
        <v>1.8459977513837926E-2</v>
      </c>
    </row>
    <row r="2694" spans="3:10" x14ac:dyDescent="0.25">
      <c r="C2694" s="82">
        <v>7.5396039256131579E-3</v>
      </c>
      <c r="D2694" s="89">
        <v>1.0748692441146516E-2</v>
      </c>
      <c r="E2694" s="89">
        <v>1.3411781946924297E-2</v>
      </c>
      <c r="F2694" s="89">
        <v>1.5408088428045051E-2</v>
      </c>
      <c r="G2694" s="90">
        <v>1.6850020153369966E-2</v>
      </c>
      <c r="H2694" s="90">
        <v>1.781866390817256E-2</v>
      </c>
      <c r="I2694" s="90">
        <v>1.8524057273853652E-2</v>
      </c>
      <c r="J2694" s="90">
        <v>1.9031078118019958E-2</v>
      </c>
    </row>
    <row r="2695" spans="3:10" x14ac:dyDescent="0.25">
      <c r="C2695" s="82">
        <v>5.8689561564039807E-3</v>
      </c>
      <c r="D2695" s="89">
        <v>1.0106395719774151E-2</v>
      </c>
      <c r="E2695" s="89">
        <v>1.4446332742860054E-2</v>
      </c>
      <c r="F2695" s="89">
        <v>1.8317863091431283E-2</v>
      </c>
      <c r="G2695" s="90">
        <v>2.151458827228702E-2</v>
      </c>
      <c r="H2695" s="90">
        <v>2.3917698457501961E-2</v>
      </c>
      <c r="I2695" s="90">
        <v>2.5666367385423418E-2</v>
      </c>
      <c r="J2695" s="90">
        <v>2.6766505264213512E-2</v>
      </c>
    </row>
    <row r="2696" spans="3:10" x14ac:dyDescent="0.25">
      <c r="C2696" s="82">
        <v>6.8086211603946819E-3</v>
      </c>
      <c r="D2696" s="89">
        <v>9.1370468317486971E-3</v>
      </c>
      <c r="E2696" s="89">
        <v>1.10144006480359E-2</v>
      </c>
      <c r="F2696" s="89">
        <v>1.2443412865778302E-2</v>
      </c>
      <c r="G2696" s="90">
        <v>1.3548408674880146E-2</v>
      </c>
      <c r="H2696" s="90">
        <v>1.4396175891414823E-2</v>
      </c>
      <c r="I2696" s="90">
        <v>1.5149878750404942E-2</v>
      </c>
      <c r="J2696" s="90">
        <v>1.5858487455626825E-2</v>
      </c>
    </row>
    <row r="2697" spans="3:10" x14ac:dyDescent="0.25">
      <c r="C2697" s="82">
        <v>2.8605396334747285E-3</v>
      </c>
      <c r="D2697" s="89">
        <v>5.1169494345556423E-3</v>
      </c>
      <c r="E2697" s="89">
        <v>7.534711573480771E-3</v>
      </c>
      <c r="F2697" s="89">
        <v>9.8012031142082935E-3</v>
      </c>
      <c r="G2697" s="90">
        <v>1.1799763714823917E-2</v>
      </c>
      <c r="H2697" s="90">
        <v>1.3470592293753388E-2</v>
      </c>
      <c r="I2697" s="90">
        <v>1.4903070658068359E-2</v>
      </c>
      <c r="J2697" s="90">
        <v>1.6113226796602653E-2</v>
      </c>
    </row>
    <row r="2698" spans="3:10" x14ac:dyDescent="0.25">
      <c r="C2698" s="82">
        <v>2.5574029409828829E-2</v>
      </c>
      <c r="D2698" s="89">
        <v>3.0776004532203277E-2</v>
      </c>
      <c r="E2698" s="89">
        <v>3.4086096378318852E-2</v>
      </c>
      <c r="F2698" s="89">
        <v>3.6010114992036858E-2</v>
      </c>
      <c r="G2698" s="90">
        <v>3.7075110133659959E-2</v>
      </c>
      <c r="H2698" s="90">
        <v>3.7443643535332853E-2</v>
      </c>
      <c r="I2698" s="90">
        <v>3.744338889376201E-2</v>
      </c>
      <c r="J2698" s="90">
        <v>3.7065127715345876E-2</v>
      </c>
    </row>
    <row r="2699" spans="3:10" x14ac:dyDescent="0.25">
      <c r="C2699" s="82">
        <v>4.4081594930200481E-2</v>
      </c>
      <c r="D2699" s="89">
        <v>3.6785220801174745E-2</v>
      </c>
      <c r="E2699" s="89">
        <v>3.2075994725684898E-2</v>
      </c>
      <c r="F2699" s="89">
        <v>2.8952267447988744E-2</v>
      </c>
      <c r="G2699" s="90">
        <v>2.6814189088911842E-2</v>
      </c>
      <c r="H2699" s="90">
        <v>2.5160134886695367E-2</v>
      </c>
      <c r="I2699" s="90">
        <v>2.3872410603539493E-2</v>
      </c>
      <c r="J2699" s="90">
        <v>2.2766053203741379E-2</v>
      </c>
    </row>
    <row r="2700" spans="3:10" x14ac:dyDescent="0.25">
      <c r="C2700" s="82">
        <v>1.5096682783801347E-2</v>
      </c>
      <c r="D2700" s="89">
        <v>1.7207875779460483E-2</v>
      </c>
      <c r="E2700" s="89">
        <v>1.8673693025885077E-2</v>
      </c>
      <c r="F2700" s="89">
        <v>1.9743458735683148E-2</v>
      </c>
      <c r="G2700" s="90">
        <v>2.0619443428556553E-2</v>
      </c>
      <c r="H2700" s="90">
        <v>2.1317239333026899E-2</v>
      </c>
      <c r="I2700" s="90">
        <v>2.1974634571181678E-2</v>
      </c>
      <c r="J2700" s="90">
        <v>2.2562361667475904E-2</v>
      </c>
    </row>
    <row r="2701" spans="3:10" x14ac:dyDescent="0.25">
      <c r="C2701" s="82">
        <v>0.10261191205309077</v>
      </c>
      <c r="D2701" s="89">
        <v>9.521787859208726E-2</v>
      </c>
      <c r="E2701" s="89">
        <v>8.7811733564235231E-2</v>
      </c>
      <c r="F2701" s="89">
        <v>8.1573507524922151E-2</v>
      </c>
      <c r="G2701" s="90">
        <v>7.6742116861912305E-2</v>
      </c>
      <c r="H2701" s="90">
        <v>7.2746994083966579E-2</v>
      </c>
      <c r="I2701" s="90">
        <v>6.9566771358480162E-2</v>
      </c>
      <c r="J2701" s="90">
        <v>6.670743395771507E-2</v>
      </c>
    </row>
    <row r="2702" spans="3:10" x14ac:dyDescent="0.25">
      <c r="C2702" s="82">
        <v>9.3745666590004287E-2</v>
      </c>
      <c r="D2702" s="89">
        <v>8.7247194637210715E-2</v>
      </c>
      <c r="E2702" s="89">
        <v>7.8557692961595038E-2</v>
      </c>
      <c r="F2702" s="89">
        <v>7.0442798792766298E-2</v>
      </c>
      <c r="G2702" s="90">
        <v>6.3830668214758177E-2</v>
      </c>
      <c r="H2702" s="90">
        <v>5.8427928725511322E-2</v>
      </c>
      <c r="I2702" s="90">
        <v>5.4192651121648734E-2</v>
      </c>
      <c r="J2702" s="90">
        <v>5.0648553372244061E-2</v>
      </c>
    </row>
    <row r="2703" spans="3:10" x14ac:dyDescent="0.25">
      <c r="C2703" s="82">
        <v>3.7568415808725664E-2</v>
      </c>
      <c r="D2703" s="89">
        <v>4.1565035396540592E-2</v>
      </c>
      <c r="E2703" s="89">
        <v>4.2697111394624052E-2</v>
      </c>
      <c r="F2703" s="89">
        <v>4.2271390206153288E-2</v>
      </c>
      <c r="G2703" s="90">
        <v>4.1227598715441564E-2</v>
      </c>
      <c r="H2703" s="90">
        <v>3.9856950355388013E-2</v>
      </c>
      <c r="I2703" s="90">
        <v>3.8531325220703801E-2</v>
      </c>
      <c r="J2703" s="90">
        <v>3.7226737960709071E-2</v>
      </c>
    </row>
    <row r="2704" spans="3:10" x14ac:dyDescent="0.25">
      <c r="C2704" s="82">
        <v>8.2812032120276272E-3</v>
      </c>
      <c r="D2704" s="89">
        <v>1.1830918825754159E-2</v>
      </c>
      <c r="E2704" s="89">
        <v>1.466026560444952E-2</v>
      </c>
      <c r="F2704" s="89">
        <v>1.6577809047214984E-2</v>
      </c>
      <c r="G2704" s="90">
        <v>1.766984620512782E-2</v>
      </c>
      <c r="H2704" s="90">
        <v>1.8009344002640856E-2</v>
      </c>
      <c r="I2704" s="90">
        <v>1.7820785123637172E-2</v>
      </c>
      <c r="J2704" s="90">
        <v>1.7197761480129508E-2</v>
      </c>
    </row>
    <row r="2705" spans="3:10" x14ac:dyDescent="0.25">
      <c r="C2705" s="82">
        <v>1.4875991298669122E-2</v>
      </c>
      <c r="D2705" s="89">
        <v>1.9532402793051729E-2</v>
      </c>
      <c r="E2705" s="89">
        <v>2.3104011183744919E-2</v>
      </c>
      <c r="F2705" s="89">
        <v>2.5647988319125181E-2</v>
      </c>
      <c r="G2705" s="90">
        <v>2.7434619941005756E-2</v>
      </c>
      <c r="H2705" s="90">
        <v>2.8583270121901424E-2</v>
      </c>
      <c r="I2705" s="90">
        <v>2.9384101777325297E-2</v>
      </c>
      <c r="J2705" s="90">
        <v>2.9884361452752375E-2</v>
      </c>
    </row>
    <row r="2706" spans="3:10" x14ac:dyDescent="0.25">
      <c r="C2706" s="82">
        <v>8.5870206418342063E-3</v>
      </c>
      <c r="D2706" s="89">
        <v>1.2304771274282604E-2</v>
      </c>
      <c r="E2706" s="89">
        <v>1.5497654042475072E-2</v>
      </c>
      <c r="F2706" s="89">
        <v>1.8008504477817787E-2</v>
      </c>
      <c r="G2706" s="90">
        <v>1.9931103774761646E-2</v>
      </c>
      <c r="H2706" s="90">
        <v>2.1321972555137056E-2</v>
      </c>
      <c r="I2706" s="90">
        <v>2.2398723863370263E-2</v>
      </c>
      <c r="J2706" s="90">
        <v>2.3215030475716731E-2</v>
      </c>
    </row>
    <row r="2707" spans="3:10" x14ac:dyDescent="0.25">
      <c r="C2707" s="82">
        <v>1.9043631773871066E-3</v>
      </c>
      <c r="D2707" s="89">
        <v>3.5234776250260254E-3</v>
      </c>
      <c r="E2707" s="89">
        <v>5.355938335139282E-3</v>
      </c>
      <c r="F2707" s="89">
        <v>7.1207431312598924E-3</v>
      </c>
      <c r="G2707" s="90">
        <v>8.6461821635211485E-3</v>
      </c>
      <c r="H2707" s="90">
        <v>9.8221904607738164E-3</v>
      </c>
      <c r="I2707" s="90">
        <v>1.068726109848179E-2</v>
      </c>
      <c r="J2707" s="90">
        <v>1.1260689770490134E-2</v>
      </c>
    </row>
    <row r="2708" spans="3:10" x14ac:dyDescent="0.25">
      <c r="C2708" s="82">
        <v>7.2673698689279184E-3</v>
      </c>
      <c r="D2708" s="89">
        <v>1.0396941123944457E-2</v>
      </c>
      <c r="E2708" s="89">
        <v>1.3099507675722034E-2</v>
      </c>
      <c r="F2708" s="89">
        <v>1.5235642161507289E-2</v>
      </c>
      <c r="G2708" s="90">
        <v>1.6869979651310457E-2</v>
      </c>
      <c r="H2708" s="90">
        <v>1.8037738603560661E-2</v>
      </c>
      <c r="I2708" s="90">
        <v>1.8917301381737282E-2</v>
      </c>
      <c r="J2708" s="90">
        <v>1.9555836124866156E-2</v>
      </c>
    </row>
    <row r="2709" spans="3:10" x14ac:dyDescent="0.25">
      <c r="C2709" s="82">
        <v>7.4771373379462047E-2</v>
      </c>
      <c r="D2709" s="89">
        <v>6.6306354295393582E-2</v>
      </c>
      <c r="E2709" s="89">
        <v>5.8382066626624755E-2</v>
      </c>
      <c r="F2709" s="89">
        <v>5.1714311088759575E-2</v>
      </c>
      <c r="G2709" s="90">
        <v>4.6330816588057468E-2</v>
      </c>
      <c r="H2709" s="90">
        <v>4.1784652564575454E-2</v>
      </c>
      <c r="I2709" s="90">
        <v>3.8009694961524225E-2</v>
      </c>
      <c r="J2709" s="90">
        <v>3.4709518105645577E-2</v>
      </c>
    </row>
    <row r="2710" spans="3:10" x14ac:dyDescent="0.25">
      <c r="C2710" s="82">
        <v>8.4005038583352134E-4</v>
      </c>
      <c r="D2710" s="89">
        <v>2.1536028904525569E-3</v>
      </c>
      <c r="E2710" s="89">
        <v>4.0541787727729275E-3</v>
      </c>
      <c r="F2710" s="89">
        <v>6.2189245910469568E-3</v>
      </c>
      <c r="G2710" s="90">
        <v>8.3440888801599236E-3</v>
      </c>
      <c r="H2710" s="90">
        <v>1.0207013779231899E-2</v>
      </c>
      <c r="I2710" s="90">
        <v>1.1771963285453055E-2</v>
      </c>
      <c r="J2710" s="90">
        <v>1.3009941163070861E-2</v>
      </c>
    </row>
    <row r="2711" spans="3:10" x14ac:dyDescent="0.25">
      <c r="C2711" s="82">
        <v>5.5736676993766304E-2</v>
      </c>
      <c r="D2711" s="89">
        <v>5.0812308032203983E-2</v>
      </c>
      <c r="E2711" s="89">
        <v>4.6172292052320374E-2</v>
      </c>
      <c r="F2711" s="89">
        <v>4.2578358523605843E-2</v>
      </c>
      <c r="G2711" s="90">
        <v>4.0169457707133191E-2</v>
      </c>
      <c r="H2711" s="90">
        <v>3.8629455715313558E-2</v>
      </c>
      <c r="I2711" s="90">
        <v>3.7933019574403044E-2</v>
      </c>
      <c r="J2711" s="90">
        <v>3.7810569902340961E-2</v>
      </c>
    </row>
    <row r="2712" spans="3:10" x14ac:dyDescent="0.25">
      <c r="C2712" s="82">
        <v>2.7134793553108172E-3</v>
      </c>
      <c r="D2712" s="89">
        <v>5.1118480780225619E-3</v>
      </c>
      <c r="E2712" s="89">
        <v>7.8244560501997407E-3</v>
      </c>
      <c r="F2712" s="89">
        <v>1.0455336721269465E-2</v>
      </c>
      <c r="G2712" s="90">
        <v>1.2805240920992302E-2</v>
      </c>
      <c r="H2712" s="90">
        <v>1.4766958144770959E-2</v>
      </c>
      <c r="I2712" s="90">
        <v>1.6432474600413839E-2</v>
      </c>
      <c r="J2712" s="90">
        <v>1.7840712143472045E-2</v>
      </c>
    </row>
    <row r="2713" spans="3:10" x14ac:dyDescent="0.25">
      <c r="C2713" s="82">
        <v>1.4278850402372522E-2</v>
      </c>
      <c r="D2713" s="89">
        <v>1.8337347088977624E-2</v>
      </c>
      <c r="E2713" s="89">
        <v>2.1401167279580111E-2</v>
      </c>
      <c r="F2713" s="89">
        <v>2.3642339953063179E-2</v>
      </c>
      <c r="G2713" s="90">
        <v>2.5367883456029871E-2</v>
      </c>
      <c r="H2713" s="90">
        <v>2.6698861195497848E-2</v>
      </c>
      <c r="I2713" s="90">
        <v>2.7886885049047412E-2</v>
      </c>
      <c r="J2713" s="90">
        <v>2.8940576410986751E-2</v>
      </c>
    </row>
    <row r="2714" spans="3:10" x14ac:dyDescent="0.25">
      <c r="C2714" s="82">
        <v>6.5383829933387969E-2</v>
      </c>
      <c r="D2714" s="89">
        <v>7.21992597848755E-2</v>
      </c>
      <c r="E2714" s="89">
        <v>7.457344141882237E-2</v>
      </c>
      <c r="F2714" s="89">
        <v>7.4559272139579191E-2</v>
      </c>
      <c r="G2714" s="90">
        <v>7.3580362744866928E-2</v>
      </c>
      <c r="H2714" s="90">
        <v>7.1986159648497222E-2</v>
      </c>
      <c r="I2714" s="90">
        <v>7.0320116149041961E-2</v>
      </c>
      <c r="J2714" s="90">
        <v>6.8427944196632229E-2</v>
      </c>
    </row>
    <row r="2715" spans="3:10" x14ac:dyDescent="0.25">
      <c r="C2715" s="82">
        <v>7.9416776145400658E-3</v>
      </c>
      <c r="D2715" s="89">
        <v>1.1937799246309262E-2</v>
      </c>
      <c r="E2715" s="89">
        <v>1.5897610874629001E-2</v>
      </c>
      <c r="F2715" s="89">
        <v>1.9551612813025088E-2</v>
      </c>
      <c r="G2715" s="90">
        <v>2.282908933723176E-2</v>
      </c>
      <c r="H2715" s="90">
        <v>2.5625421073795947E-2</v>
      </c>
      <c r="I2715" s="90">
        <v>2.805899552703733E-2</v>
      </c>
      <c r="J2715" s="90">
        <v>3.0088446315006828E-2</v>
      </c>
    </row>
    <row r="2716" spans="3:10" x14ac:dyDescent="0.25">
      <c r="C2716" s="82">
        <v>1.3668232484181297E-3</v>
      </c>
      <c r="D2716" s="89">
        <v>3.2729667701936662E-3</v>
      </c>
      <c r="E2716" s="89">
        <v>5.919463434033833E-3</v>
      </c>
      <c r="F2716" s="89">
        <v>8.8830052811567188E-3</v>
      </c>
      <c r="G2716" s="90">
        <v>1.1792093873788212E-2</v>
      </c>
      <c r="H2716" s="90">
        <v>1.4370441496973568E-2</v>
      </c>
      <c r="I2716" s="90">
        <v>1.6580587107742111E-2</v>
      </c>
      <c r="J2716" s="90">
        <v>1.8380071110940716E-2</v>
      </c>
    </row>
    <row r="2717" spans="3:10" x14ac:dyDescent="0.25">
      <c r="C2717" s="82">
        <v>8.8601462400548607E-3</v>
      </c>
      <c r="D2717" s="89">
        <v>1.1934106908452959E-2</v>
      </c>
      <c r="E2717" s="89">
        <v>1.4628504196610185E-2</v>
      </c>
      <c r="F2717" s="89">
        <v>1.6903410899507545E-2</v>
      </c>
      <c r="G2717" s="90">
        <v>1.8829380994871053E-2</v>
      </c>
      <c r="H2717" s="90">
        <v>2.0388736738802E-2</v>
      </c>
      <c r="I2717" s="90">
        <v>2.1709659990259846E-2</v>
      </c>
      <c r="J2717" s="90">
        <v>2.2775713813552288E-2</v>
      </c>
    </row>
    <row r="2718" spans="3:10" x14ac:dyDescent="0.25">
      <c r="C2718" s="82">
        <v>0.1274150434677169</v>
      </c>
      <c r="D2718" s="89">
        <v>0.11058336762301184</v>
      </c>
      <c r="E2718" s="89">
        <v>9.735313163034158E-2</v>
      </c>
      <c r="F2718" s="89">
        <v>8.788279685962791E-2</v>
      </c>
      <c r="G2718" s="90">
        <v>8.1583711214291713E-2</v>
      </c>
      <c r="H2718" s="90">
        <v>7.7315034757537246E-2</v>
      </c>
      <c r="I2718" s="90">
        <v>7.4730846274520896E-2</v>
      </c>
      <c r="J2718" s="90">
        <v>7.3094724071055481E-2</v>
      </c>
    </row>
    <row r="2719" spans="3:10" x14ac:dyDescent="0.25">
      <c r="C2719" s="82">
        <v>1.067705833014362E-2</v>
      </c>
      <c r="D2719" s="89">
        <v>1.4109667531207608E-2</v>
      </c>
      <c r="E2719" s="89">
        <v>1.6707286649948132E-2</v>
      </c>
      <c r="F2719" s="89">
        <v>1.8486560580976193E-2</v>
      </c>
      <c r="G2719" s="90">
        <v>1.961859240693976E-2</v>
      </c>
      <c r="H2719" s="90">
        <v>2.0167170095398403E-2</v>
      </c>
      <c r="I2719" s="90">
        <v>2.0326612771413767E-2</v>
      </c>
      <c r="J2719" s="90">
        <v>2.0135594875258046E-2</v>
      </c>
    </row>
    <row r="2720" spans="3:10" x14ac:dyDescent="0.25">
      <c r="C2720" s="82">
        <v>2.9440433628854113E-3</v>
      </c>
      <c r="D2720" s="89">
        <v>5.9126799137337663E-3</v>
      </c>
      <c r="E2720" s="89">
        <v>9.3039460762045605E-3</v>
      </c>
      <c r="F2720" s="89">
        <v>1.2455210244542219E-2</v>
      </c>
      <c r="G2720" s="90">
        <v>1.4993986414003461E-2</v>
      </c>
      <c r="H2720" s="90">
        <v>1.6740205076075286E-2</v>
      </c>
      <c r="I2720" s="90">
        <v>1.7800708925764623E-2</v>
      </c>
      <c r="J2720" s="90">
        <v>1.8247224975667331E-2</v>
      </c>
    </row>
    <row r="2721" spans="3:10" x14ac:dyDescent="0.25">
      <c r="C2721" s="82">
        <v>4.363462380392813E-3</v>
      </c>
      <c r="D2721" s="89">
        <v>6.4972611288136922E-3</v>
      </c>
      <c r="E2721" s="89">
        <v>8.7121810253253124E-3</v>
      </c>
      <c r="F2721" s="89">
        <v>1.0902243844273365E-2</v>
      </c>
      <c r="G2721" s="90">
        <v>1.3050518444779126E-2</v>
      </c>
      <c r="H2721" s="90">
        <v>1.5116435208987783E-2</v>
      </c>
      <c r="I2721" s="90">
        <v>1.7193150921383734E-2</v>
      </c>
      <c r="J2721" s="90">
        <v>1.9285914150084411E-2</v>
      </c>
    </row>
    <row r="2722" spans="3:10" x14ac:dyDescent="0.25">
      <c r="C2722" s="82">
        <v>1.1583102403030308E-2</v>
      </c>
      <c r="D2722" s="89">
        <v>1.8888448544090733E-2</v>
      </c>
      <c r="E2722" s="89">
        <v>2.6010890196137997E-2</v>
      </c>
      <c r="F2722" s="89">
        <v>3.2124907897743755E-2</v>
      </c>
      <c r="G2722" s="90">
        <v>3.703456722047959E-2</v>
      </c>
      <c r="H2722" s="90">
        <v>4.065492088911829E-2</v>
      </c>
      <c r="I2722" s="90">
        <v>4.3299452050112382E-2</v>
      </c>
      <c r="J2722" s="90">
        <v>4.5007062297898658E-2</v>
      </c>
    </row>
    <row r="2723" spans="3:10" x14ac:dyDescent="0.25">
      <c r="C2723" s="82">
        <v>6.6486907812094418E-4</v>
      </c>
      <c r="D2723" s="89">
        <v>1.6188152098630989E-3</v>
      </c>
      <c r="E2723" s="89">
        <v>3.0574383448354423E-3</v>
      </c>
      <c r="F2723" s="89">
        <v>4.8430183940261435E-3</v>
      </c>
      <c r="G2723" s="90">
        <v>6.7962027004629241E-3</v>
      </c>
      <c r="H2723" s="90">
        <v>8.7301916902083696E-3</v>
      </c>
      <c r="I2723" s="90">
        <v>1.0575473352044439E-2</v>
      </c>
      <c r="J2723" s="90">
        <v>1.2266827889497766E-2</v>
      </c>
    </row>
    <row r="2724" spans="3:10" x14ac:dyDescent="0.25">
      <c r="C2724" s="82">
        <v>4.2547359663738481E-2</v>
      </c>
      <c r="D2724" s="89">
        <v>4.6515059572668153E-2</v>
      </c>
      <c r="E2724" s="89">
        <v>4.7992766275169824E-2</v>
      </c>
      <c r="F2724" s="89">
        <v>4.8107326460473047E-2</v>
      </c>
      <c r="G2724" s="90">
        <v>4.7609876949612287E-2</v>
      </c>
      <c r="H2724" s="90">
        <v>4.6624912968210877E-2</v>
      </c>
      <c r="I2724" s="90">
        <v>4.5462895490144845E-2</v>
      </c>
      <c r="J2724" s="90">
        <v>4.4031746050713826E-2</v>
      </c>
    </row>
    <row r="2725" spans="3:10" x14ac:dyDescent="0.25">
      <c r="C2725" s="82">
        <v>1.1683199158054451E-2</v>
      </c>
      <c r="D2725" s="89">
        <v>1.3211992525309937E-2</v>
      </c>
      <c r="E2725" s="89">
        <v>1.4263957706389906E-2</v>
      </c>
      <c r="F2725" s="89">
        <v>1.5019566221524601E-2</v>
      </c>
      <c r="G2725" s="90">
        <v>1.5634147845524006E-2</v>
      </c>
      <c r="H2725" s="90">
        <v>1.6134564456462094E-2</v>
      </c>
      <c r="I2725" s="90">
        <v>1.6651083502421244E-2</v>
      </c>
      <c r="J2725" s="90">
        <v>1.719473978557582E-2</v>
      </c>
    </row>
    <row r="2726" spans="3:10" x14ac:dyDescent="0.25">
      <c r="C2726" s="82">
        <v>7.5537932161372032E-3</v>
      </c>
      <c r="D2726" s="89">
        <v>1.0703275377970823E-2</v>
      </c>
      <c r="E2726" s="89">
        <v>1.3405474385513649E-2</v>
      </c>
      <c r="F2726" s="89">
        <v>1.5543886276951382E-2</v>
      </c>
      <c r="G2726" s="90">
        <v>1.7200926655498688E-2</v>
      </c>
      <c r="H2726" s="90">
        <v>1.8418896129690009E-2</v>
      </c>
      <c r="I2726" s="90">
        <v>1.937715266081786E-2</v>
      </c>
      <c r="J2726" s="90">
        <v>2.011349802854287E-2</v>
      </c>
    </row>
    <row r="2727" spans="3:10" x14ac:dyDescent="0.25">
      <c r="C2727" s="82">
        <v>1.6377270715671824E-3</v>
      </c>
      <c r="D2727" s="89">
        <v>3.3044764568288068E-3</v>
      </c>
      <c r="E2727" s="89">
        <v>5.3439722391741907E-3</v>
      </c>
      <c r="F2727" s="89">
        <v>7.4634744725458465E-3</v>
      </c>
      <c r="G2727" s="90">
        <v>9.4746469655598419E-3</v>
      </c>
      <c r="H2727" s="90">
        <v>1.125480131022057E-2</v>
      </c>
      <c r="I2727" s="90">
        <v>1.2842920861426126E-2</v>
      </c>
      <c r="J2727" s="90">
        <v>1.425191720964105E-2</v>
      </c>
    </row>
    <row r="2728" spans="3:10" x14ac:dyDescent="0.25">
      <c r="C2728" s="82">
        <v>7.1311382513140403E-3</v>
      </c>
      <c r="D2728" s="89">
        <v>1.1132172504134211E-2</v>
      </c>
      <c r="E2728" s="89">
        <v>1.4933931668497347E-2</v>
      </c>
      <c r="F2728" s="89">
        <v>1.8243618744141991E-2</v>
      </c>
      <c r="G2728" s="90">
        <v>2.1079815273817654E-2</v>
      </c>
      <c r="H2728" s="90">
        <v>2.3463520804630697E-2</v>
      </c>
      <c r="I2728" s="90">
        <v>2.5602755691906481E-2</v>
      </c>
      <c r="J2728" s="90">
        <v>2.7525737418539292E-2</v>
      </c>
    </row>
    <row r="2729" spans="3:10" x14ac:dyDescent="0.25">
      <c r="C2729" s="82">
        <v>4.2432126856241072E-2</v>
      </c>
      <c r="D2729" s="89">
        <v>4.3849865383634209E-2</v>
      </c>
      <c r="E2729" s="89">
        <v>4.3008164883518753E-2</v>
      </c>
      <c r="F2729" s="89">
        <v>4.1262428847044313E-2</v>
      </c>
      <c r="G2729" s="90">
        <v>3.9405514200603842E-2</v>
      </c>
      <c r="H2729" s="90">
        <v>3.7591945383878507E-2</v>
      </c>
      <c r="I2729" s="90">
        <v>3.6085701902377074E-2</v>
      </c>
      <c r="J2729" s="90">
        <v>3.4803972045795016E-2</v>
      </c>
    </row>
    <row r="2730" spans="3:10" x14ac:dyDescent="0.25">
      <c r="C2730" s="82">
        <v>1.7359461228682871E-2</v>
      </c>
      <c r="D2730" s="89">
        <v>2.0520173843840056E-2</v>
      </c>
      <c r="E2730" s="89">
        <v>2.3126596756110264E-2</v>
      </c>
      <c r="F2730" s="89">
        <v>2.5291578717843339E-2</v>
      </c>
      <c r="G2730" s="90">
        <v>2.7113842312901756E-2</v>
      </c>
      <c r="H2730" s="90">
        <v>2.8501912616982678E-2</v>
      </c>
      <c r="I2730" s="90">
        <v>2.9573930564407838E-2</v>
      </c>
      <c r="J2730" s="90">
        <v>3.0268848993606351E-2</v>
      </c>
    </row>
    <row r="2731" spans="3:10" x14ac:dyDescent="0.25">
      <c r="C2731" s="82">
        <v>3.468444914776536E-3</v>
      </c>
      <c r="D2731" s="89">
        <v>6.2702444189842227E-3</v>
      </c>
      <c r="E2731" s="89">
        <v>9.3468740565114204E-3</v>
      </c>
      <c r="F2731" s="89">
        <v>1.2268567964896667E-2</v>
      </c>
      <c r="G2731" s="90">
        <v>1.4818698240042503E-2</v>
      </c>
      <c r="H2731" s="90">
        <v>1.6860156068085289E-2</v>
      </c>
      <c r="I2731" s="90">
        <v>1.8466746663014389E-2</v>
      </c>
      <c r="J2731" s="90">
        <v>1.9642523551446536E-2</v>
      </c>
    </row>
    <row r="2732" spans="3:10" x14ac:dyDescent="0.25">
      <c r="C2732" s="82">
        <v>1.6702458428654851E-2</v>
      </c>
      <c r="D2732" s="89">
        <v>2.3202391282887747E-2</v>
      </c>
      <c r="E2732" s="89">
        <v>2.8350967303751244E-2</v>
      </c>
      <c r="F2732" s="89">
        <v>3.1999886665900569E-2</v>
      </c>
      <c r="G2732" s="90">
        <v>3.4443492662883178E-2</v>
      </c>
      <c r="H2732" s="90">
        <v>3.5861433365997328E-2</v>
      </c>
      <c r="I2732" s="90">
        <v>3.6657277674710449E-2</v>
      </c>
      <c r="J2732" s="90">
        <v>3.6916798792254325E-2</v>
      </c>
    </row>
    <row r="2733" spans="3:10" x14ac:dyDescent="0.25">
      <c r="C2733" s="82">
        <v>1.0220658574455529E-2</v>
      </c>
      <c r="D2733" s="89">
        <v>1.3390713692679615E-2</v>
      </c>
      <c r="E2733" s="89">
        <v>1.5881302415804509E-2</v>
      </c>
      <c r="F2733" s="89">
        <v>1.7685501175696245E-2</v>
      </c>
      <c r="G2733" s="90">
        <v>1.8949435915434031E-2</v>
      </c>
      <c r="H2733" s="90">
        <v>1.9742182456376735E-2</v>
      </c>
      <c r="I2733" s="90">
        <v>2.0275959831750172E-2</v>
      </c>
      <c r="J2733" s="90">
        <v>2.0611342947013549E-2</v>
      </c>
    </row>
    <row r="2734" spans="3:10" x14ac:dyDescent="0.25">
      <c r="C2734" s="82">
        <v>9.5052622307470851E-3</v>
      </c>
      <c r="D2734" s="89">
        <v>1.250634285996886E-2</v>
      </c>
      <c r="E2734" s="89">
        <v>1.5139589894926196E-2</v>
      </c>
      <c r="F2734" s="89">
        <v>1.7445638612267032E-2</v>
      </c>
      <c r="G2734" s="90">
        <v>1.9559448137727604E-2</v>
      </c>
      <c r="H2734" s="90">
        <v>2.1509419201200437E-2</v>
      </c>
      <c r="I2734" s="90">
        <v>2.3463329093900784E-2</v>
      </c>
      <c r="J2734" s="90">
        <v>2.5422636130788611E-2</v>
      </c>
    </row>
    <row r="2735" spans="3:10" x14ac:dyDescent="0.25">
      <c r="C2735" s="82">
        <v>1.46271484145868E-2</v>
      </c>
      <c r="D2735" s="89">
        <v>1.8677245201371446E-2</v>
      </c>
      <c r="E2735" s="89">
        <v>2.1500035775300193E-2</v>
      </c>
      <c r="F2735" s="89">
        <v>2.3321121954263509E-2</v>
      </c>
      <c r="G2735" s="90">
        <v>2.4502532736542692E-2</v>
      </c>
      <c r="H2735" s="90">
        <v>2.5202762116371392E-2</v>
      </c>
      <c r="I2735" s="90">
        <v>2.5687798862624484E-2</v>
      </c>
      <c r="J2735" s="90">
        <v>2.5986993711239595E-2</v>
      </c>
    </row>
    <row r="2736" spans="3:10" x14ac:dyDescent="0.25">
      <c r="C2736" s="82">
        <v>4.8147425822024928E-2</v>
      </c>
      <c r="D2736" s="89">
        <v>4.2666601531325593E-2</v>
      </c>
      <c r="E2736" s="89">
        <v>3.8222860501585965E-2</v>
      </c>
      <c r="F2736" s="89">
        <v>3.4901666251270579E-2</v>
      </c>
      <c r="G2736" s="90">
        <v>3.2534013800658512E-2</v>
      </c>
      <c r="H2736" s="90">
        <v>3.0730203470049657E-2</v>
      </c>
      <c r="I2736" s="90">
        <v>2.9416336804332328E-2</v>
      </c>
      <c r="J2736" s="90">
        <v>2.8372036154608451E-2</v>
      </c>
    </row>
    <row r="2737" spans="3:10" x14ac:dyDescent="0.25">
      <c r="C2737" s="82">
        <v>5.5963370827492448E-2</v>
      </c>
      <c r="D2737" s="89">
        <v>5.8419258875239036E-2</v>
      </c>
      <c r="E2737" s="89">
        <v>5.7175373251532532E-2</v>
      </c>
      <c r="F2737" s="89">
        <v>5.4276822226747741E-2</v>
      </c>
      <c r="G2737" s="90">
        <v>5.0876944097368683E-2</v>
      </c>
      <c r="H2737" s="90">
        <v>4.72004210131493E-2</v>
      </c>
      <c r="I2737" s="90">
        <v>4.3579913844783109E-2</v>
      </c>
      <c r="J2737" s="90">
        <v>3.9916706111556718E-2</v>
      </c>
    </row>
    <row r="2738" spans="3:10" x14ac:dyDescent="0.25">
      <c r="C2738" s="82">
        <v>8.9082503507566715E-3</v>
      </c>
      <c r="D2738" s="89">
        <v>1.1662159601933451E-2</v>
      </c>
      <c r="E2738" s="89">
        <v>1.3913174639042772E-2</v>
      </c>
      <c r="F2738" s="89">
        <v>1.5699513878475863E-2</v>
      </c>
      <c r="G2738" s="90">
        <v>1.7136422338742342E-2</v>
      </c>
      <c r="H2738" s="90">
        <v>1.8227166644899127E-2</v>
      </c>
      <c r="I2738" s="90">
        <v>1.9086574892556992E-2</v>
      </c>
      <c r="J2738" s="90">
        <v>1.969144584822697E-2</v>
      </c>
    </row>
    <row r="2739" spans="3:10" x14ac:dyDescent="0.25">
      <c r="C2739" s="82">
        <v>2.4394357378476689E-2</v>
      </c>
      <c r="D2739" s="89">
        <v>2.9247364181734636E-2</v>
      </c>
      <c r="E2739" s="89">
        <v>3.223507358556444E-2</v>
      </c>
      <c r="F2739" s="89">
        <v>3.3936666214638277E-2</v>
      </c>
      <c r="G2739" s="90">
        <v>3.4918723292878345E-2</v>
      </c>
      <c r="H2739" s="90">
        <v>3.5360131488616921E-2</v>
      </c>
      <c r="I2739" s="90">
        <v>3.5563556202391364E-2</v>
      </c>
      <c r="J2739" s="90">
        <v>3.5495753702119215E-2</v>
      </c>
    </row>
    <row r="2740" spans="3:10" x14ac:dyDescent="0.25">
      <c r="C2740" s="82">
        <v>6.7909233923885703E-3</v>
      </c>
      <c r="D2740" s="89">
        <v>9.5954567306339011E-3</v>
      </c>
      <c r="E2740" s="89">
        <v>1.2087606724323496E-2</v>
      </c>
      <c r="F2740" s="89">
        <v>1.4198381656524092E-2</v>
      </c>
      <c r="G2740" s="90">
        <v>1.6002780710485384E-2</v>
      </c>
      <c r="H2740" s="90">
        <v>1.7518593148102515E-2</v>
      </c>
      <c r="I2740" s="90">
        <v>1.8888076691802758E-2</v>
      </c>
      <c r="J2740" s="90">
        <v>2.0124884050635131E-2</v>
      </c>
    </row>
    <row r="2741" spans="3:10" x14ac:dyDescent="0.25">
      <c r="C2741" s="82">
        <v>2.3218852621945278E-2</v>
      </c>
      <c r="D2741" s="89">
        <v>2.6782550756418579E-2</v>
      </c>
      <c r="E2741" s="89">
        <v>2.8559257145129611E-2</v>
      </c>
      <c r="F2741" s="89">
        <v>2.9151584135229589E-2</v>
      </c>
      <c r="G2741" s="90">
        <v>2.9104585690998067E-2</v>
      </c>
      <c r="H2741" s="90">
        <v>2.8619703867184092E-2</v>
      </c>
      <c r="I2741" s="90">
        <v>2.7992892174908145E-2</v>
      </c>
      <c r="J2741" s="90">
        <v>2.7237266918119687E-2</v>
      </c>
    </row>
    <row r="2742" spans="3:10" x14ac:dyDescent="0.25">
      <c r="C2742" s="82">
        <v>2.7407769611770272E-2</v>
      </c>
      <c r="D2742" s="89">
        <v>2.873382496828171E-2</v>
      </c>
      <c r="E2742" s="89">
        <v>2.9671344713424246E-2</v>
      </c>
      <c r="F2742" s="89">
        <v>3.0538372633190172E-2</v>
      </c>
      <c r="G2742" s="90">
        <v>3.1515275701958223E-2</v>
      </c>
      <c r="H2742" s="90">
        <v>3.2512606727536676E-2</v>
      </c>
      <c r="I2742" s="90">
        <v>3.3657873361798887E-2</v>
      </c>
      <c r="J2742" s="90">
        <v>3.4844927999874417E-2</v>
      </c>
    </row>
    <row r="2743" spans="3:10" x14ac:dyDescent="0.25">
      <c r="C2743" s="82">
        <v>6.0659906616373797E-3</v>
      </c>
      <c r="D2743" s="89">
        <v>1.0725129085725619E-2</v>
      </c>
      <c r="E2743" s="89">
        <v>1.523861018948283E-2</v>
      </c>
      <c r="F2743" s="89">
        <v>1.8862525627410458E-2</v>
      </c>
      <c r="G2743" s="90">
        <v>2.1443719071505229E-2</v>
      </c>
      <c r="H2743" s="90">
        <v>2.3011933858248797E-2</v>
      </c>
      <c r="I2743" s="90">
        <v>2.3848326912577923E-2</v>
      </c>
      <c r="J2743" s="90">
        <v>2.4064543262108412E-2</v>
      </c>
    </row>
    <row r="2744" spans="3:10" x14ac:dyDescent="0.25">
      <c r="C2744" s="82">
        <v>9.9071704030866577E-3</v>
      </c>
      <c r="D2744" s="89">
        <v>1.2790939765937627E-2</v>
      </c>
      <c r="E2744" s="89">
        <v>1.5030441160690381E-2</v>
      </c>
      <c r="F2744" s="89">
        <v>1.6688302109908786E-2</v>
      </c>
      <c r="G2744" s="90">
        <v>1.7938049557278755E-2</v>
      </c>
      <c r="H2744" s="90">
        <v>1.8852374053023323E-2</v>
      </c>
      <c r="I2744" s="90">
        <v>1.962513273216621E-2</v>
      </c>
      <c r="J2744" s="90">
        <v>2.0301898349833609E-2</v>
      </c>
    </row>
    <row r="2745" spans="3:10" x14ac:dyDescent="0.25">
      <c r="C2745" s="82">
        <v>8.7675358926651431E-3</v>
      </c>
      <c r="D2745" s="89">
        <v>1.1966336334987594E-2</v>
      </c>
      <c r="E2745" s="89">
        <v>1.434838292463398E-2</v>
      </c>
      <c r="F2745" s="89">
        <v>1.5937451886350807E-2</v>
      </c>
      <c r="G2745" s="90">
        <v>1.6956926178219683E-2</v>
      </c>
      <c r="H2745" s="90">
        <v>1.7537194051922788E-2</v>
      </c>
      <c r="I2745" s="90">
        <v>1.7896876901366758E-2</v>
      </c>
      <c r="J2745" s="90">
        <v>1.8092793898401047E-2</v>
      </c>
    </row>
    <row r="2746" spans="3:10" x14ac:dyDescent="0.25">
      <c r="C2746" s="82">
        <v>5.7892212181794155E-2</v>
      </c>
      <c r="D2746" s="89">
        <v>5.7731715915848553E-2</v>
      </c>
      <c r="E2746" s="89">
        <v>5.6440479063630686E-2</v>
      </c>
      <c r="F2746" s="89">
        <v>5.5089636066210958E-2</v>
      </c>
      <c r="G2746" s="90">
        <v>5.4151769067772838E-2</v>
      </c>
      <c r="H2746" s="90">
        <v>5.3449325629931849E-2</v>
      </c>
      <c r="I2746" s="90">
        <v>5.3098641707451939E-2</v>
      </c>
      <c r="J2746" s="90">
        <v>5.280045654567659E-2</v>
      </c>
    </row>
    <row r="2747" spans="3:10" x14ac:dyDescent="0.25">
      <c r="C2747" s="82">
        <v>4.318823453728163E-3</v>
      </c>
      <c r="D2747" s="89">
        <v>6.7418298348518382E-3</v>
      </c>
      <c r="E2747" s="89">
        <v>9.0888464549067939E-3</v>
      </c>
      <c r="F2747" s="89">
        <v>1.1164490010728882E-2</v>
      </c>
      <c r="G2747" s="90">
        <v>1.2951387978172748E-2</v>
      </c>
      <c r="H2747" s="90">
        <v>1.4443288969621923E-2</v>
      </c>
      <c r="I2747" s="90">
        <v>1.5765762571082757E-2</v>
      </c>
      <c r="J2747" s="90">
        <v>1.6949141812037216E-2</v>
      </c>
    </row>
    <row r="2748" spans="3:10" x14ac:dyDescent="0.25">
      <c r="C2748" s="82">
        <v>9.5015395533009205E-3</v>
      </c>
      <c r="D2748" s="89">
        <v>1.4162086492590095E-2</v>
      </c>
      <c r="E2748" s="89">
        <v>1.8129976320555519E-2</v>
      </c>
      <c r="F2748" s="89">
        <v>2.1082670490950254E-2</v>
      </c>
      <c r="G2748" s="90">
        <v>2.3104162749782269E-2</v>
      </c>
      <c r="H2748" s="90">
        <v>2.4288935357973062E-2</v>
      </c>
      <c r="I2748" s="90">
        <v>2.4927254520355067E-2</v>
      </c>
      <c r="J2748" s="90">
        <v>2.5114513385345E-2</v>
      </c>
    </row>
    <row r="2749" spans="3:10" x14ac:dyDescent="0.25">
      <c r="C2749" s="82">
        <v>1.2052874867655579E-2</v>
      </c>
      <c r="D2749" s="89">
        <v>1.7361353495937225E-2</v>
      </c>
      <c r="E2749" s="89">
        <v>2.2191661330032163E-2</v>
      </c>
      <c r="F2749" s="89">
        <v>2.6358485209357171E-2</v>
      </c>
      <c r="G2749" s="90">
        <v>2.9957865086901701E-2</v>
      </c>
      <c r="H2749" s="90">
        <v>3.2982776528413957E-2</v>
      </c>
      <c r="I2749" s="90">
        <v>3.5650452301352019E-2</v>
      </c>
      <c r="J2749" s="90">
        <v>3.7920618680706973E-2</v>
      </c>
    </row>
    <row r="2750" spans="3:10" x14ac:dyDescent="0.25">
      <c r="C2750" s="82">
        <v>4.8311213379002788E-3</v>
      </c>
      <c r="D2750" s="89">
        <v>7.76568020897419E-3</v>
      </c>
      <c r="E2750" s="89">
        <v>1.0508490585683757E-2</v>
      </c>
      <c r="F2750" s="89">
        <v>1.2708586332986271E-2</v>
      </c>
      <c r="G2750" s="90">
        <v>1.4287875535378278E-2</v>
      </c>
      <c r="H2750" s="90">
        <v>1.5232324645601982E-2</v>
      </c>
      <c r="I2750" s="90">
        <v>1.5700316980724688E-2</v>
      </c>
      <c r="J2750" s="90">
        <v>1.576480450410259E-2</v>
      </c>
    </row>
    <row r="2751" spans="3:10" x14ac:dyDescent="0.25">
      <c r="C2751" s="82">
        <v>9.6095197528164866E-3</v>
      </c>
      <c r="D2751" s="89">
        <v>1.4053926681568168E-2</v>
      </c>
      <c r="E2751" s="89">
        <v>1.8197663701337879E-2</v>
      </c>
      <c r="F2751" s="89">
        <v>2.1801861386145694E-2</v>
      </c>
      <c r="G2751" s="90">
        <v>2.4888292081797492E-2</v>
      </c>
      <c r="H2751" s="90">
        <v>2.7442981064645228E-2</v>
      </c>
      <c r="I2751" s="90">
        <v>2.9680776505675181E-2</v>
      </c>
      <c r="J2751" s="90">
        <v>3.1629135407310417E-2</v>
      </c>
    </row>
    <row r="2752" spans="3:10" x14ac:dyDescent="0.25">
      <c r="C2752" s="82">
        <v>5.1342344447895261E-3</v>
      </c>
      <c r="D2752" s="89">
        <v>8.4661607448858478E-3</v>
      </c>
      <c r="E2752" s="89">
        <v>1.1733358510100165E-2</v>
      </c>
      <c r="F2752" s="89">
        <v>1.4569407530439874E-2</v>
      </c>
      <c r="G2752" s="90">
        <v>1.6914048045015978E-2</v>
      </c>
      <c r="H2752" s="90">
        <v>1.8765141046492028E-2</v>
      </c>
      <c r="I2752" s="90">
        <v>2.0302228200838279E-2</v>
      </c>
      <c r="J2752" s="90">
        <v>2.157465895216578E-2</v>
      </c>
    </row>
    <row r="2753" spans="3:10" x14ac:dyDescent="0.25">
      <c r="C2753" s="82">
        <v>9.4956683216976309E-3</v>
      </c>
      <c r="D2753" s="89">
        <v>1.4076607539266019E-2</v>
      </c>
      <c r="E2753" s="89">
        <v>1.8467477709868618E-2</v>
      </c>
      <c r="F2753" s="89">
        <v>2.2436520320090775E-2</v>
      </c>
      <c r="G2753" s="90">
        <v>2.5997055669530183E-2</v>
      </c>
      <c r="H2753" s="90">
        <v>2.9100489256566539E-2</v>
      </c>
      <c r="I2753" s="90">
        <v>3.1917854110589304E-2</v>
      </c>
      <c r="J2753" s="90">
        <v>3.4407760742044359E-2</v>
      </c>
    </row>
    <row r="2754" spans="3:10" x14ac:dyDescent="0.25">
      <c r="C2754" s="82">
        <v>3.179778467766857E-2</v>
      </c>
      <c r="D2754" s="89">
        <v>3.5211524438963283E-2</v>
      </c>
      <c r="E2754" s="89">
        <v>3.7160914027800883E-2</v>
      </c>
      <c r="F2754" s="89">
        <v>3.8284197834157846E-2</v>
      </c>
      <c r="G2754" s="90">
        <v>3.906069320647413E-2</v>
      </c>
      <c r="H2754" s="90">
        <v>3.9571104635836692E-2</v>
      </c>
      <c r="I2754" s="90">
        <v>4.009979459033531E-2</v>
      </c>
      <c r="J2754" s="90">
        <v>4.0596652946967307E-2</v>
      </c>
    </row>
    <row r="2755" spans="3:10" x14ac:dyDescent="0.25">
      <c r="C2755" s="82">
        <v>1.3672669505872153E-2</v>
      </c>
      <c r="D2755" s="89">
        <v>1.9298333219133608E-2</v>
      </c>
      <c r="E2755" s="89">
        <v>2.3817166235507149E-2</v>
      </c>
      <c r="F2755" s="89">
        <v>2.708689363535759E-2</v>
      </c>
      <c r="G2755" s="90">
        <v>2.9356501085369323E-2</v>
      </c>
      <c r="H2755" s="90">
        <v>3.0778145767623014E-2</v>
      </c>
      <c r="I2755" s="90">
        <v>3.169743404464883E-2</v>
      </c>
      <c r="J2755" s="90">
        <v>3.2196270357282966E-2</v>
      </c>
    </row>
    <row r="2756" spans="3:10" x14ac:dyDescent="0.25">
      <c r="C2756" s="82">
        <v>1.1703567301759626E-2</v>
      </c>
      <c r="D2756" s="89">
        <v>1.4973785386427366E-2</v>
      </c>
      <c r="E2756" s="89">
        <v>1.7412357245304499E-2</v>
      </c>
      <c r="F2756" s="89">
        <v>1.9146965478305446E-2</v>
      </c>
      <c r="G2756" s="90">
        <v>2.0393473938706705E-2</v>
      </c>
      <c r="H2756" s="90">
        <v>2.1214129027507803E-2</v>
      </c>
      <c r="I2756" s="90">
        <v>2.1787237774164768E-2</v>
      </c>
      <c r="J2756" s="90">
        <v>2.2118570142801393E-2</v>
      </c>
    </row>
    <row r="2757" spans="3:10" x14ac:dyDescent="0.25">
      <c r="C2757" s="82">
        <v>1.8040103880871154E-3</v>
      </c>
      <c r="D2757" s="89">
        <v>3.8305186487303682E-3</v>
      </c>
      <c r="E2757" s="89">
        <v>6.360307542427039E-3</v>
      </c>
      <c r="F2757" s="89">
        <v>8.9967131123868411E-3</v>
      </c>
      <c r="G2757" s="90">
        <v>1.1479415548363287E-2</v>
      </c>
      <c r="H2757" s="90">
        <v>1.3637682033710491E-2</v>
      </c>
      <c r="I2757" s="90">
        <v>1.5495006666363774E-2</v>
      </c>
      <c r="J2757" s="90">
        <v>1.7036346865018176E-2</v>
      </c>
    </row>
    <row r="2758" spans="3:10" x14ac:dyDescent="0.25">
      <c r="C2758" s="82">
        <v>3.2266666449907992E-2</v>
      </c>
      <c r="D2758" s="89">
        <v>3.6738113053138483E-2</v>
      </c>
      <c r="E2758" s="89">
        <v>3.9259438877027646E-2</v>
      </c>
      <c r="F2758" s="89">
        <v>4.0688461553714167E-2</v>
      </c>
      <c r="G2758" s="90">
        <v>4.1691657331737346E-2</v>
      </c>
      <c r="H2758" s="90">
        <v>4.2435831606293668E-2</v>
      </c>
      <c r="I2758" s="90">
        <v>4.3247020136587551E-2</v>
      </c>
      <c r="J2758" s="90">
        <v>4.4060921720020171E-2</v>
      </c>
    </row>
    <row r="2759" spans="3:10" x14ac:dyDescent="0.25">
      <c r="C2759" s="82">
        <v>1.028298327544276E-2</v>
      </c>
      <c r="D2759" s="89">
        <v>1.5527054449566646E-2</v>
      </c>
      <c r="E2759" s="89">
        <v>2.0017281803270635E-2</v>
      </c>
      <c r="F2759" s="89">
        <v>2.3466735726826497E-2</v>
      </c>
      <c r="G2759" s="90">
        <v>2.6069745326599641E-2</v>
      </c>
      <c r="H2759" s="90">
        <v>2.8006526847347245E-2</v>
      </c>
      <c r="I2759" s="90">
        <v>2.9640328892697205E-2</v>
      </c>
      <c r="J2759" s="90">
        <v>3.1077090767775931E-2</v>
      </c>
    </row>
    <row r="2760" spans="3:10" x14ac:dyDescent="0.25">
      <c r="C2760" s="82">
        <v>5.8360642507202286E-3</v>
      </c>
      <c r="D2760" s="89">
        <v>1.0511375941483094E-2</v>
      </c>
      <c r="E2760" s="89">
        <v>1.5305798240593575E-2</v>
      </c>
      <c r="F2760" s="89">
        <v>1.9501490850042519E-2</v>
      </c>
      <c r="G2760" s="90">
        <v>2.2877487542431331E-2</v>
      </c>
      <c r="H2760" s="90">
        <v>2.5354127362296384E-2</v>
      </c>
      <c r="I2760" s="90">
        <v>2.7122234149226272E-2</v>
      </c>
      <c r="J2760" s="90">
        <v>2.8210925023495904E-2</v>
      </c>
    </row>
    <row r="2761" spans="3:10" x14ac:dyDescent="0.25">
      <c r="C2761" s="82">
        <v>1.2486576192314787E-2</v>
      </c>
      <c r="D2761" s="89">
        <v>1.4098698204178264E-2</v>
      </c>
      <c r="E2761" s="89">
        <v>1.519337292190695E-2</v>
      </c>
      <c r="F2761" s="89">
        <v>1.5961005313696583E-2</v>
      </c>
      <c r="G2761" s="90">
        <v>1.6544297079216362E-2</v>
      </c>
      <c r="H2761" s="90">
        <v>1.6937546091140454E-2</v>
      </c>
      <c r="I2761" s="90">
        <v>1.7240096918862306E-2</v>
      </c>
      <c r="J2761" s="90">
        <v>1.7427160012995116E-2</v>
      </c>
    </row>
    <row r="2762" spans="3:10" x14ac:dyDescent="0.25">
      <c r="C2762" s="82">
        <v>3.0157462003133829E-2</v>
      </c>
      <c r="D2762" s="89">
        <v>3.3728737479336128E-2</v>
      </c>
      <c r="E2762" s="89">
        <v>3.5242818248806838E-2</v>
      </c>
      <c r="F2762" s="89">
        <v>3.568897156321639E-2</v>
      </c>
      <c r="G2762" s="90">
        <v>3.5784846325521757E-2</v>
      </c>
      <c r="H2762" s="90">
        <v>3.5727400753916345E-2</v>
      </c>
      <c r="I2762" s="90">
        <v>3.5800345635874871E-2</v>
      </c>
      <c r="J2762" s="90">
        <v>3.5935533193512115E-2</v>
      </c>
    </row>
    <row r="2763" spans="3:10" x14ac:dyDescent="0.25">
      <c r="C2763" s="82">
        <v>4.8310357948316743E-2</v>
      </c>
      <c r="D2763" s="89">
        <v>4.1623662751364164E-2</v>
      </c>
      <c r="E2763" s="89">
        <v>3.6375297400283883E-2</v>
      </c>
      <c r="F2763" s="89">
        <v>3.2529046303307461E-2</v>
      </c>
      <c r="G2763" s="90">
        <v>2.9814564780199979E-2</v>
      </c>
      <c r="H2763" s="90">
        <v>2.77896995467946E-2</v>
      </c>
      <c r="I2763" s="90">
        <v>2.6327258471997683E-2</v>
      </c>
      <c r="J2763" s="90">
        <v>2.518186004643919E-2</v>
      </c>
    </row>
    <row r="2764" spans="3:10" x14ac:dyDescent="0.25">
      <c r="C2764" s="82">
        <v>2.7529880639659277E-2</v>
      </c>
      <c r="D2764" s="89">
        <v>2.9847520917780101E-2</v>
      </c>
      <c r="E2764" s="89">
        <v>3.1442931347682404E-2</v>
      </c>
      <c r="F2764" s="89">
        <v>3.270287515654248E-2</v>
      </c>
      <c r="G2764" s="90">
        <v>3.3873562370659221E-2</v>
      </c>
      <c r="H2764" s="90">
        <v>3.4892904840198545E-2</v>
      </c>
      <c r="I2764" s="90">
        <v>3.5911936413154516E-2</v>
      </c>
      <c r="J2764" s="90">
        <v>3.6816497906995767E-2</v>
      </c>
    </row>
    <row r="2765" spans="3:10" x14ac:dyDescent="0.25">
      <c r="C2765" s="82">
        <v>6.2118003875891751E-3</v>
      </c>
      <c r="D2765" s="89">
        <v>1.0760110424677345E-2</v>
      </c>
      <c r="E2765" s="89">
        <v>1.5330276647280915E-2</v>
      </c>
      <c r="F2765" s="89">
        <v>1.9299929657789251E-2</v>
      </c>
      <c r="G2765" s="90">
        <v>2.249789278164939E-2</v>
      </c>
      <c r="H2765" s="90">
        <v>2.4867598644858671E-2</v>
      </c>
      <c r="I2765" s="90">
        <v>2.6613857748333088E-2</v>
      </c>
      <c r="J2765" s="90">
        <v>2.7783848644126731E-2</v>
      </c>
    </row>
    <row r="2766" spans="3:10" x14ac:dyDescent="0.25">
      <c r="C2766" s="82">
        <v>2.1863491822061046E-2</v>
      </c>
      <c r="D2766" s="89">
        <v>2.6863779518018369E-2</v>
      </c>
      <c r="E2766" s="89">
        <v>2.9833541998649019E-2</v>
      </c>
      <c r="F2766" s="89">
        <v>3.135067245577635E-2</v>
      </c>
      <c r="G2766" s="90">
        <v>3.2055717017396693E-2</v>
      </c>
      <c r="H2766" s="90">
        <v>3.2213888104714046E-2</v>
      </c>
      <c r="I2766" s="90">
        <v>3.2167380392053462E-2</v>
      </c>
      <c r="J2766" s="90">
        <v>3.1922929794853977E-2</v>
      </c>
    </row>
    <row r="2767" spans="3:10" x14ac:dyDescent="0.25">
      <c r="C2767" s="82">
        <v>0.12125586267682367</v>
      </c>
      <c r="D2767" s="89">
        <v>8.5454262599588757E-2</v>
      </c>
      <c r="E2767" s="89">
        <v>6.4812104394744524E-2</v>
      </c>
      <c r="F2767" s="89">
        <v>5.2448001763513691E-2</v>
      </c>
      <c r="G2767" s="90">
        <v>4.4772109051006093E-2</v>
      </c>
      <c r="H2767" s="90">
        <v>3.9629223481047984E-2</v>
      </c>
      <c r="I2767" s="90">
        <v>3.6112877721954692E-2</v>
      </c>
      <c r="J2767" s="90">
        <v>3.3504922540378741E-2</v>
      </c>
    </row>
    <row r="2768" spans="3:10" x14ac:dyDescent="0.25">
      <c r="C2768" s="82">
        <v>1.9987170576247517E-2</v>
      </c>
      <c r="D2768" s="89">
        <v>2.7470380237134249E-2</v>
      </c>
      <c r="E2768" s="89">
        <v>3.3727533824120554E-2</v>
      </c>
      <c r="F2768" s="89">
        <v>3.8557946779885353E-2</v>
      </c>
      <c r="G2768" s="90">
        <v>4.2183803996634767E-2</v>
      </c>
      <c r="H2768" s="90">
        <v>4.4700296410361814E-2</v>
      </c>
      <c r="I2768" s="90">
        <v>4.6524040697242551E-2</v>
      </c>
      <c r="J2768" s="90">
        <v>4.7709178276714649E-2</v>
      </c>
    </row>
    <row r="2769" spans="3:10" x14ac:dyDescent="0.25">
      <c r="C2769" s="82">
        <v>5.7682222086548104E-3</v>
      </c>
      <c r="D2769" s="89">
        <v>7.7467614384733093E-3</v>
      </c>
      <c r="E2769" s="89">
        <v>9.3212081483932414E-3</v>
      </c>
      <c r="F2769" s="89">
        <v>1.0538400526128054E-2</v>
      </c>
      <c r="G2769" s="90">
        <v>1.1542080239368516E-2</v>
      </c>
      <c r="H2769" s="90">
        <v>1.2410406734951258E-2</v>
      </c>
      <c r="I2769" s="90">
        <v>1.3291481199982974E-2</v>
      </c>
      <c r="J2769" s="90">
        <v>1.4229619195668253E-2</v>
      </c>
    </row>
    <row r="2770" spans="3:10" x14ac:dyDescent="0.25">
      <c r="C2770" s="82">
        <v>1.9447493723044079E-2</v>
      </c>
      <c r="D2770" s="89">
        <v>2.6399271803650988E-2</v>
      </c>
      <c r="E2770" s="89">
        <v>3.1307198711465277E-2</v>
      </c>
      <c r="F2770" s="89">
        <v>3.4234207687598182E-2</v>
      </c>
      <c r="G2770" s="90">
        <v>3.5698879462433226E-2</v>
      </c>
      <c r="H2770" s="90">
        <v>3.6009624221131402E-2</v>
      </c>
      <c r="I2770" s="90">
        <v>3.5639881493502189E-2</v>
      </c>
      <c r="J2770" s="90">
        <v>3.4716426241578183E-2</v>
      </c>
    </row>
    <row r="2771" spans="3:10" x14ac:dyDescent="0.25">
      <c r="C2771" s="82">
        <v>3.1111209029007963E-2</v>
      </c>
      <c r="D2771" s="89">
        <v>3.4873679910875574E-2</v>
      </c>
      <c r="E2771" s="89">
        <v>3.6421092569936288E-2</v>
      </c>
      <c r="F2771" s="89">
        <v>3.6709168874125842E-2</v>
      </c>
      <c r="G2771" s="90">
        <v>3.6435076243093542E-2</v>
      </c>
      <c r="H2771" s="90">
        <v>3.5782410953631542E-2</v>
      </c>
      <c r="I2771" s="90">
        <v>3.5042004758449867E-2</v>
      </c>
      <c r="J2771" s="90">
        <v>3.4173112727380502E-2</v>
      </c>
    </row>
    <row r="2772" spans="3:10" x14ac:dyDescent="0.25">
      <c r="C2772" s="82">
        <v>2.0372611209353098E-3</v>
      </c>
      <c r="D2772" s="89">
        <v>4.0303182947348326E-3</v>
      </c>
      <c r="E2772" s="89">
        <v>6.4284637011381221E-3</v>
      </c>
      <c r="F2772" s="89">
        <v>8.8755452498431621E-3</v>
      </c>
      <c r="G2772" s="90">
        <v>1.1139089654556671E-2</v>
      </c>
      <c r="H2772" s="90">
        <v>1.3065673241686776E-2</v>
      </c>
      <c r="I2772" s="90">
        <v>1.4696271578287474E-2</v>
      </c>
      <c r="J2772" s="90">
        <v>1.6047585981304114E-2</v>
      </c>
    </row>
    <row r="2773" spans="3:10" x14ac:dyDescent="0.25">
      <c r="C2773" s="82">
        <v>3.392291436729371E-3</v>
      </c>
      <c r="D2773" s="89">
        <v>5.4160908743641663E-3</v>
      </c>
      <c r="E2773" s="89">
        <v>7.4723754140683229E-3</v>
      </c>
      <c r="F2773" s="89">
        <v>9.3537454679277088E-3</v>
      </c>
      <c r="G2773" s="90">
        <v>1.098154848650371E-2</v>
      </c>
      <c r="H2773" s="90">
        <v>1.2296156487462477E-2</v>
      </c>
      <c r="I2773" s="90">
        <v>1.3370176909124133E-2</v>
      </c>
      <c r="J2773" s="90">
        <v>1.42146757982912E-2</v>
      </c>
    </row>
    <row r="2774" spans="3:10" x14ac:dyDescent="0.25">
      <c r="C2774" s="82">
        <v>8.0401748071514331E-3</v>
      </c>
      <c r="D2774" s="89">
        <v>1.3191478338833666E-2</v>
      </c>
      <c r="E2774" s="89">
        <v>1.8187883815973034E-2</v>
      </c>
      <c r="F2774" s="89">
        <v>2.2502617588854138E-2</v>
      </c>
      <c r="G2774" s="90">
        <v>2.6071074474664346E-2</v>
      </c>
      <c r="H2774" s="90">
        <v>2.8886514829264708E-2</v>
      </c>
      <c r="I2774" s="90">
        <v>3.11964449981833E-2</v>
      </c>
      <c r="J2774" s="90">
        <v>3.3035153915258277E-2</v>
      </c>
    </row>
    <row r="2775" spans="3:10" x14ac:dyDescent="0.25">
      <c r="C2775" s="82">
        <v>3.6634378021966049E-2</v>
      </c>
      <c r="D2775" s="89">
        <v>4.1250184543852993E-2</v>
      </c>
      <c r="E2775" s="89">
        <v>4.3522016220528328E-2</v>
      </c>
      <c r="F2775" s="89">
        <v>4.4266667716283473E-2</v>
      </c>
      <c r="G2775" s="90">
        <v>4.4105174900967228E-2</v>
      </c>
      <c r="H2775" s="90">
        <v>4.3155337991026971E-2</v>
      </c>
      <c r="I2775" s="90">
        <v>4.1741290847598575E-2</v>
      </c>
      <c r="J2775" s="90">
        <v>3.9832707763543466E-2</v>
      </c>
    </row>
    <row r="2776" spans="3:10" x14ac:dyDescent="0.25">
      <c r="C2776" s="82">
        <v>3.0637665971123391E-3</v>
      </c>
      <c r="D2776" s="89">
        <v>4.7453621766382799E-3</v>
      </c>
      <c r="E2776" s="89">
        <v>6.4435802973650032E-3</v>
      </c>
      <c r="F2776" s="89">
        <v>8.035593500176753E-3</v>
      </c>
      <c r="G2776" s="90">
        <v>9.4885904542969801E-3</v>
      </c>
      <c r="H2776" s="90">
        <v>1.0761355007070822E-2</v>
      </c>
      <c r="I2776" s="90">
        <v>1.1910489673587462E-2</v>
      </c>
      <c r="J2776" s="90">
        <v>1.293129525373337E-2</v>
      </c>
    </row>
    <row r="2777" spans="3:10" x14ac:dyDescent="0.25">
      <c r="C2777" s="82">
        <v>4.2958125334563229E-3</v>
      </c>
      <c r="D2777" s="89">
        <v>6.824488394694548E-3</v>
      </c>
      <c r="E2777" s="89">
        <v>9.3229502813712076E-3</v>
      </c>
      <c r="F2777" s="89">
        <v>1.1580098476476548E-2</v>
      </c>
      <c r="G2777" s="90">
        <v>1.3564071561605847E-2</v>
      </c>
      <c r="H2777" s="90">
        <v>1.5249620443870482E-2</v>
      </c>
      <c r="I2777" s="90">
        <v>1.6747822209241477E-2</v>
      </c>
      <c r="J2777" s="90">
        <v>1.8071324475788155E-2</v>
      </c>
    </row>
    <row r="2778" spans="3:10" x14ac:dyDescent="0.25">
      <c r="C2778" s="82">
        <v>3.3944337336562413E-3</v>
      </c>
      <c r="D2778" s="89">
        <v>5.8315560260433453E-3</v>
      </c>
      <c r="E2778" s="89">
        <v>8.451598283204265E-3</v>
      </c>
      <c r="F2778" s="89">
        <v>1.0940284342217358E-2</v>
      </c>
      <c r="G2778" s="90">
        <v>1.3144286430113315E-2</v>
      </c>
      <c r="H2778" s="90">
        <v>1.4953575957311034E-2</v>
      </c>
      <c r="I2778" s="90">
        <v>1.6434929998614303E-2</v>
      </c>
      <c r="J2778" s="90">
        <v>1.7595220386109625E-2</v>
      </c>
    </row>
    <row r="2779" spans="3:10" x14ac:dyDescent="0.25">
      <c r="C2779" s="82">
        <v>3.6655376738237204E-2</v>
      </c>
      <c r="D2779" s="89">
        <v>4.1570397971834927E-2</v>
      </c>
      <c r="E2779" s="89">
        <v>4.3946747171872587E-2</v>
      </c>
      <c r="F2779" s="89">
        <v>4.4827085534367019E-2</v>
      </c>
      <c r="G2779" s="90">
        <v>4.5021812093182879E-2</v>
      </c>
      <c r="H2779" s="90">
        <v>4.4756859024905157E-2</v>
      </c>
      <c r="I2779" s="90">
        <v>4.4401585096983366E-2</v>
      </c>
      <c r="J2779" s="90">
        <v>4.3901189305240194E-2</v>
      </c>
    </row>
    <row r="2780" spans="3:10" x14ac:dyDescent="0.25">
      <c r="C2780" s="82">
        <v>4.6339359900606607E-3</v>
      </c>
      <c r="D2780" s="89">
        <v>6.462800707583506E-3</v>
      </c>
      <c r="E2780" s="89">
        <v>8.1192338407360485E-3</v>
      </c>
      <c r="F2780" s="89">
        <v>9.5387389422386028E-3</v>
      </c>
      <c r="G2780" s="90">
        <v>1.0749569806457316E-2</v>
      </c>
      <c r="H2780" s="90">
        <v>1.1757022430010715E-2</v>
      </c>
      <c r="I2780" s="90">
        <v>1.2667428286510754E-2</v>
      </c>
      <c r="J2780" s="90">
        <v>1.351280688419027E-2</v>
      </c>
    </row>
    <row r="2781" spans="3:10" x14ac:dyDescent="0.25">
      <c r="C2781" s="82">
        <v>3.6660880039170642E-3</v>
      </c>
      <c r="D2781" s="89">
        <v>6.5303146881872725E-3</v>
      </c>
      <c r="E2781" s="89">
        <v>9.6495744271893179E-3</v>
      </c>
      <c r="F2781" s="89">
        <v>1.2620601666330122E-2</v>
      </c>
      <c r="G2781" s="90">
        <v>1.5263724888198363E-2</v>
      </c>
      <c r="H2781" s="90">
        <v>1.7473526513160618E-2</v>
      </c>
      <c r="I2781" s="90">
        <v>1.9350829334481057E-2</v>
      </c>
      <c r="J2781" s="90">
        <v>2.0912333653288956E-2</v>
      </c>
    </row>
    <row r="2782" spans="3:10" x14ac:dyDescent="0.25">
      <c r="C2782" s="82">
        <v>1.4343801351150507E-3</v>
      </c>
      <c r="D2782" s="89">
        <v>3.0718368928363722E-3</v>
      </c>
      <c r="E2782" s="89">
        <v>5.2203358903211991E-3</v>
      </c>
      <c r="F2782" s="89">
        <v>7.5570396356822046E-3</v>
      </c>
      <c r="G2782" s="90">
        <v>9.7899181037620579E-3</v>
      </c>
      <c r="H2782" s="90">
        <v>1.167735657269442E-2</v>
      </c>
      <c r="I2782" s="90">
        <v>1.3168323779166229E-2</v>
      </c>
      <c r="J2782" s="90">
        <v>1.4221331673650589E-2</v>
      </c>
    </row>
    <row r="2783" spans="3:10" x14ac:dyDescent="0.25">
      <c r="C2783" s="82">
        <v>1.500570518258852E-2</v>
      </c>
      <c r="D2783" s="89">
        <v>1.9572321643640565E-2</v>
      </c>
      <c r="E2783" s="89">
        <v>2.284252049818996E-2</v>
      </c>
      <c r="F2783" s="89">
        <v>2.4949746861025048E-2</v>
      </c>
      <c r="G2783" s="90">
        <v>2.6227382035933451E-2</v>
      </c>
      <c r="H2783" s="90">
        <v>2.6826584351720709E-2</v>
      </c>
      <c r="I2783" s="90">
        <v>2.7033200969608456E-2</v>
      </c>
      <c r="J2783" s="90">
        <v>2.6893592024473167E-2</v>
      </c>
    </row>
    <row r="2784" spans="3:10" x14ac:dyDescent="0.25">
      <c r="C2784" s="82">
        <v>1.8765124936519221E-2</v>
      </c>
      <c r="D2784" s="89">
        <v>2.1871738778650229E-2</v>
      </c>
      <c r="E2784" s="89">
        <v>2.3708124336260093E-2</v>
      </c>
      <c r="F2784" s="89">
        <v>2.4736129114589857E-2</v>
      </c>
      <c r="G2784" s="90">
        <v>2.534932330372363E-2</v>
      </c>
      <c r="H2784" s="90">
        <v>2.5648486239589301E-2</v>
      </c>
      <c r="I2784" s="90">
        <v>2.5830531421497892E-2</v>
      </c>
      <c r="J2784" s="90">
        <v>2.5857157115666073E-2</v>
      </c>
    </row>
    <row r="2785" spans="3:10" x14ac:dyDescent="0.25">
      <c r="C2785" s="82">
        <v>4.9980809320041278E-3</v>
      </c>
      <c r="D2785" s="89">
        <v>7.0056393896097136E-3</v>
      </c>
      <c r="E2785" s="89">
        <v>8.9672954595156965E-3</v>
      </c>
      <c r="F2785" s="89">
        <v>1.0832074791123584E-2</v>
      </c>
      <c r="G2785" s="90">
        <v>1.2634430273452398E-2</v>
      </c>
      <c r="H2785" s="90">
        <v>1.4378898914858704E-2</v>
      </c>
      <c r="I2785" s="90">
        <v>1.6194389786060855E-2</v>
      </c>
      <c r="J2785" s="90">
        <v>1.8125024979379213E-2</v>
      </c>
    </row>
    <row r="2786" spans="3:10" x14ac:dyDescent="0.25">
      <c r="C2786" s="82">
        <v>1.4541104984685093E-3</v>
      </c>
      <c r="D2786" s="89">
        <v>2.902571830740385E-3</v>
      </c>
      <c r="E2786" s="89">
        <v>4.617475038083076E-3</v>
      </c>
      <c r="F2786" s="89">
        <v>6.3244537006148559E-3</v>
      </c>
      <c r="G2786" s="90">
        <v>7.8532886050303643E-3</v>
      </c>
      <c r="H2786" s="90">
        <v>9.0948681937313616E-3</v>
      </c>
      <c r="I2786" s="90">
        <v>1.0074922387855395E-2</v>
      </c>
      <c r="J2786" s="90">
        <v>1.0800690721969005E-2</v>
      </c>
    </row>
    <row r="2787" spans="3:10" x14ac:dyDescent="0.25">
      <c r="C2787" s="82">
        <v>8.0674276854641423E-3</v>
      </c>
      <c r="D2787" s="89">
        <v>1.0720874297489412E-2</v>
      </c>
      <c r="E2787" s="89">
        <v>1.3107731180580558E-2</v>
      </c>
      <c r="F2787" s="89">
        <v>1.5176474918929473E-2</v>
      </c>
      <c r="G2787" s="90">
        <v>1.6961397446526878E-2</v>
      </c>
      <c r="H2787" s="90">
        <v>1.8427768180353254E-2</v>
      </c>
      <c r="I2787" s="90">
        <v>1.9688106854822682E-2</v>
      </c>
      <c r="J2787" s="90">
        <v>2.0736391063094422E-2</v>
      </c>
    </row>
    <row r="2788" spans="3:10" x14ac:dyDescent="0.25">
      <c r="C2788" s="82">
        <v>3.6039917282621983E-3</v>
      </c>
      <c r="D2788" s="89">
        <v>6.0737139411635209E-3</v>
      </c>
      <c r="E2788" s="89">
        <v>8.6839416787103801E-3</v>
      </c>
      <c r="F2788" s="89">
        <v>1.1216247237121522E-2</v>
      </c>
      <c r="G2788" s="90">
        <v>1.363811342031945E-2</v>
      </c>
      <c r="H2788" s="90">
        <v>1.5938312574492481E-2</v>
      </c>
      <c r="I2788" s="90">
        <v>1.8253845395919489E-2</v>
      </c>
      <c r="J2788" s="90">
        <v>2.0625093098749082E-2</v>
      </c>
    </row>
    <row r="2789" spans="3:10" x14ac:dyDescent="0.25">
      <c r="C2789" s="82">
        <v>2.4829931957169465E-2</v>
      </c>
      <c r="D2789" s="89">
        <v>2.8099795356228183E-2</v>
      </c>
      <c r="E2789" s="89">
        <v>2.9508928987120181E-2</v>
      </c>
      <c r="F2789" s="89">
        <v>2.9758399265825242E-2</v>
      </c>
      <c r="G2789" s="90">
        <v>2.9405301771772165E-2</v>
      </c>
      <c r="H2789" s="90">
        <v>2.8632112900090746E-2</v>
      </c>
      <c r="I2789" s="90">
        <v>2.7720707309075134E-2</v>
      </c>
      <c r="J2789" s="90">
        <v>2.6683437807212339E-2</v>
      </c>
    </row>
    <row r="2790" spans="3:10" x14ac:dyDescent="0.25">
      <c r="C2790" s="82">
        <v>1.3576128020358303E-2</v>
      </c>
      <c r="D2790" s="89">
        <v>1.6404899631217124E-2</v>
      </c>
      <c r="E2790" s="89">
        <v>1.8193484722872289E-2</v>
      </c>
      <c r="F2790" s="89">
        <v>1.9239576545934015E-2</v>
      </c>
      <c r="G2790" s="90">
        <v>1.9839003937578762E-2</v>
      </c>
      <c r="H2790" s="90">
        <v>2.008010209989489E-2</v>
      </c>
      <c r="I2790" s="90">
        <v>2.0138959615099067E-2</v>
      </c>
      <c r="J2790" s="90">
        <v>2.0020014027973182E-2</v>
      </c>
    </row>
    <row r="2791" spans="3:10" x14ac:dyDescent="0.25">
      <c r="C2791" s="82">
        <v>2.6316560566762414E-2</v>
      </c>
      <c r="D2791" s="89">
        <v>3.554069031047128E-2</v>
      </c>
      <c r="E2791" s="89">
        <v>4.1981439469698657E-2</v>
      </c>
      <c r="F2791" s="89">
        <v>4.5839733635683555E-2</v>
      </c>
      <c r="G2791" s="90">
        <v>4.788752836028605E-2</v>
      </c>
      <c r="H2791" s="90">
        <v>4.8554491522272834E-2</v>
      </c>
      <c r="I2791" s="90">
        <v>4.8439693949823753E-2</v>
      </c>
      <c r="J2791" s="90">
        <v>4.7637863046750925E-2</v>
      </c>
    </row>
    <row r="2792" spans="3:10" x14ac:dyDescent="0.25">
      <c r="C2792" s="82">
        <v>7.2883270370065253E-3</v>
      </c>
      <c r="D2792" s="89">
        <v>1.0177717182030354E-2</v>
      </c>
      <c r="E2792" s="89">
        <v>1.2808775973685495E-2</v>
      </c>
      <c r="F2792" s="89">
        <v>1.5061430148411034E-2</v>
      </c>
      <c r="G2792" s="90">
        <v>1.6942025122737615E-2</v>
      </c>
      <c r="H2792" s="90">
        <v>1.840942294759355E-2</v>
      </c>
      <c r="I2792" s="90">
        <v>1.9579621800733197E-2</v>
      </c>
      <c r="J2792" s="90">
        <v>2.0457243928722404E-2</v>
      </c>
    </row>
    <row r="2793" spans="3:10" x14ac:dyDescent="0.25">
      <c r="C2793" s="82">
        <v>8.8369941674444515E-3</v>
      </c>
      <c r="D2793" s="89">
        <v>1.0824728523215721E-2</v>
      </c>
      <c r="E2793" s="89">
        <v>1.2282401301802819E-2</v>
      </c>
      <c r="F2793" s="89">
        <v>1.3354717519507288E-2</v>
      </c>
      <c r="G2793" s="90">
        <v>1.4201330801898799E-2</v>
      </c>
      <c r="H2793" s="90">
        <v>1.4859081335035405E-2</v>
      </c>
      <c r="I2793" s="90">
        <v>1.5442514882266991E-2</v>
      </c>
      <c r="J2793" s="90">
        <v>1.594410472194617E-2</v>
      </c>
    </row>
    <row r="2794" spans="3:10" x14ac:dyDescent="0.25">
      <c r="C2794" s="82">
        <v>1.8541592155251151E-2</v>
      </c>
      <c r="D2794" s="89">
        <v>2.6489620935856127E-2</v>
      </c>
      <c r="E2794" s="89">
        <v>3.28350066753453E-2</v>
      </c>
      <c r="F2794" s="89">
        <v>3.7453593766174374E-2</v>
      </c>
      <c r="G2794" s="90">
        <v>4.0805202893053741E-2</v>
      </c>
      <c r="H2794" s="90">
        <v>4.3166161459958087E-2</v>
      </c>
      <c r="I2794" s="90">
        <v>4.5007719765267372E-2</v>
      </c>
      <c r="J2794" s="90">
        <v>4.6363430267955176E-2</v>
      </c>
    </row>
    <row r="2795" spans="3:10" x14ac:dyDescent="0.25">
      <c r="C2795" s="82">
        <v>3.944000869769022E-3</v>
      </c>
      <c r="D2795" s="89">
        <v>6.4107401580191124E-3</v>
      </c>
      <c r="E2795" s="89">
        <v>8.9658729826992568E-3</v>
      </c>
      <c r="F2795" s="89">
        <v>1.1339060536656636E-2</v>
      </c>
      <c r="G2795" s="90">
        <v>1.3418388556681204E-2</v>
      </c>
      <c r="H2795" s="90">
        <v>1.5126588865540542E-2</v>
      </c>
      <c r="I2795" s="90">
        <v>1.656151747951206E-2</v>
      </c>
      <c r="J2795" s="90">
        <v>1.7756981618234094E-2</v>
      </c>
    </row>
    <row r="2796" spans="3:10" x14ac:dyDescent="0.25">
      <c r="C2796" s="82">
        <v>1.3156536390110451E-2</v>
      </c>
      <c r="D2796" s="89">
        <v>1.6793627697277169E-2</v>
      </c>
      <c r="E2796" s="89">
        <v>1.9947917011437624E-2</v>
      </c>
      <c r="F2796" s="89">
        <v>2.2639601314484371E-2</v>
      </c>
      <c r="G2796" s="90">
        <v>2.4983322240906682E-2</v>
      </c>
      <c r="H2796" s="90">
        <v>2.6966109212184289E-2</v>
      </c>
      <c r="I2796" s="90">
        <v>2.8772834712896638E-2</v>
      </c>
      <c r="J2796" s="90">
        <v>3.039901596817397E-2</v>
      </c>
    </row>
    <row r="2797" spans="3:10" x14ac:dyDescent="0.25">
      <c r="C2797" s="82">
        <v>1.8841137037488919E-2</v>
      </c>
      <c r="D2797" s="89">
        <v>2.2643556807165833E-2</v>
      </c>
      <c r="E2797" s="89">
        <v>2.4773308455057E-2</v>
      </c>
      <c r="F2797" s="89">
        <v>2.571875428949378E-2</v>
      </c>
      <c r="G2797" s="90">
        <v>2.5994448935437987E-2</v>
      </c>
      <c r="H2797" s="90">
        <v>2.5823493269899897E-2</v>
      </c>
      <c r="I2797" s="90">
        <v>2.5513924598087927E-2</v>
      </c>
      <c r="J2797" s="90">
        <v>2.5122941845309263E-2</v>
      </c>
    </row>
    <row r="2798" spans="3:10" x14ac:dyDescent="0.25">
      <c r="C2798" s="82">
        <v>1.5079632748853228E-2</v>
      </c>
      <c r="D2798" s="89">
        <v>2.251266834492939E-2</v>
      </c>
      <c r="E2798" s="89">
        <v>2.8995226278853509E-2</v>
      </c>
      <c r="F2798" s="89">
        <v>3.4088182268905344E-2</v>
      </c>
      <c r="G2798" s="90">
        <v>3.7891066519795936E-2</v>
      </c>
      <c r="H2798" s="90">
        <v>4.0426443447873127E-2</v>
      </c>
      <c r="I2798" s="90">
        <v>4.1999060058908057E-2</v>
      </c>
      <c r="J2798" s="90">
        <v>4.2597014747369349E-2</v>
      </c>
    </row>
    <row r="2799" spans="3:10" x14ac:dyDescent="0.25">
      <c r="C2799" s="82">
        <v>2.3556290000125309E-3</v>
      </c>
      <c r="D2799" s="89">
        <v>3.905114331808283E-3</v>
      </c>
      <c r="E2799" s="89">
        <v>5.5071040616980118E-3</v>
      </c>
      <c r="F2799" s="89">
        <v>6.9870306729618624E-3</v>
      </c>
      <c r="G2799" s="90">
        <v>8.2857715809907442E-3</v>
      </c>
      <c r="H2799" s="90">
        <v>9.3723303610244949E-3</v>
      </c>
      <c r="I2799" s="90">
        <v>1.0321887089594747E-2</v>
      </c>
      <c r="J2799" s="90">
        <v>1.1164534408245488E-2</v>
      </c>
    </row>
    <row r="2800" spans="3:10" x14ac:dyDescent="0.25">
      <c r="C2800" s="82">
        <v>3.8359638893658396E-3</v>
      </c>
      <c r="D2800" s="89">
        <v>5.2679919766366505E-3</v>
      </c>
      <c r="E2800" s="89">
        <v>6.6017252420332408E-3</v>
      </c>
      <c r="F2800" s="89">
        <v>7.7829028391462026E-3</v>
      </c>
      <c r="G2800" s="90">
        <v>8.811522482275666E-3</v>
      </c>
      <c r="H2800" s="90">
        <v>9.6643777888035954E-3</v>
      </c>
      <c r="I2800" s="90">
        <v>1.0406980609470044E-2</v>
      </c>
      <c r="J2800" s="90">
        <v>1.1053425081182715E-2</v>
      </c>
    </row>
    <row r="2801" spans="3:10" x14ac:dyDescent="0.25">
      <c r="C2801" s="82">
        <v>2.4920517878737154E-3</v>
      </c>
      <c r="D2801" s="89">
        <v>4.6142162168957808E-3</v>
      </c>
      <c r="E2801" s="89">
        <v>6.9498730301667099E-3</v>
      </c>
      <c r="F2801" s="89">
        <v>9.1616447919751036E-3</v>
      </c>
      <c r="G2801" s="90">
        <v>1.1098035130445926E-2</v>
      </c>
      <c r="H2801" s="90">
        <v>1.2679378546083621E-2</v>
      </c>
      <c r="I2801" s="90">
        <v>1.3982760568238512E-2</v>
      </c>
      <c r="J2801" s="90">
        <v>1.502612405448543E-2</v>
      </c>
    </row>
    <row r="2802" spans="3:10" x14ac:dyDescent="0.25">
      <c r="C2802" s="82">
        <v>3.1806711282772362E-2</v>
      </c>
      <c r="D2802" s="89">
        <v>3.2553625061642222E-2</v>
      </c>
      <c r="E2802" s="89">
        <v>3.2491064648284412E-2</v>
      </c>
      <c r="F2802" s="89">
        <v>3.2214409720556697E-2</v>
      </c>
      <c r="G2802" s="90">
        <v>3.2051247695277202E-2</v>
      </c>
      <c r="H2802" s="90">
        <v>3.198006452463633E-2</v>
      </c>
      <c r="I2802" s="90">
        <v>3.2164404623601123E-2</v>
      </c>
      <c r="J2802" s="90">
        <v>3.251998309594379E-2</v>
      </c>
    </row>
    <row r="2803" spans="3:10" x14ac:dyDescent="0.25">
      <c r="C2803" s="82">
        <v>2.5691037680634337E-2</v>
      </c>
      <c r="D2803" s="89">
        <v>2.7904828250060361E-2</v>
      </c>
      <c r="E2803" s="89">
        <v>2.9247393488059274E-2</v>
      </c>
      <c r="F2803" s="89">
        <v>3.0122914453700186E-2</v>
      </c>
      <c r="G2803" s="90">
        <v>3.0829735042531725E-2</v>
      </c>
      <c r="H2803" s="90">
        <v>3.1387775476982731E-2</v>
      </c>
      <c r="I2803" s="90">
        <v>3.2004771554784407E-2</v>
      </c>
      <c r="J2803" s="90">
        <v>3.2638866934221425E-2</v>
      </c>
    </row>
    <row r="2804" spans="3:10" x14ac:dyDescent="0.25">
      <c r="C2804" s="82">
        <v>1.0568746363886695E-2</v>
      </c>
      <c r="D2804" s="89">
        <v>1.4137888924198662E-2</v>
      </c>
      <c r="E2804" s="89">
        <v>1.6963549630850481E-2</v>
      </c>
      <c r="F2804" s="89">
        <v>1.9045656475349629E-2</v>
      </c>
      <c r="G2804" s="90">
        <v>2.0560709385730326E-2</v>
      </c>
      <c r="H2804" s="90">
        <v>2.1583926573836624E-2</v>
      </c>
      <c r="I2804" s="90">
        <v>2.2324218814908127E-2</v>
      </c>
      <c r="J2804" s="90">
        <v>2.2810198479552797E-2</v>
      </c>
    </row>
    <row r="2805" spans="3:10" x14ac:dyDescent="0.25">
      <c r="C2805" s="82">
        <v>3.5146735384097095E-3</v>
      </c>
      <c r="D2805" s="89">
        <v>6.7997703652614531E-3</v>
      </c>
      <c r="E2805" s="89">
        <v>1.0738452311126887E-2</v>
      </c>
      <c r="F2805" s="89">
        <v>1.4834968755694903E-2</v>
      </c>
      <c r="G2805" s="90">
        <v>1.8797761976727296E-2</v>
      </c>
      <c r="H2805" s="90">
        <v>2.2427451761161923E-2</v>
      </c>
      <c r="I2805" s="90">
        <v>2.5804870662540107E-2</v>
      </c>
      <c r="J2805" s="90">
        <v>2.8925557461673475E-2</v>
      </c>
    </row>
    <row r="2806" spans="3:10" x14ac:dyDescent="0.25">
      <c r="C2806" s="82">
        <v>6.0888801653383494E-3</v>
      </c>
      <c r="D2806" s="89">
        <v>9.3519183831833972E-3</v>
      </c>
      <c r="E2806" s="89">
        <v>1.2266079638025514E-2</v>
      </c>
      <c r="F2806" s="89">
        <v>1.4578027878573352E-2</v>
      </c>
      <c r="G2806" s="90">
        <v>1.633537103850179E-2</v>
      </c>
      <c r="H2806" s="90">
        <v>1.7614573873281619E-2</v>
      </c>
      <c r="I2806" s="90">
        <v>1.8644789756811192E-2</v>
      </c>
      <c r="J2806" s="90">
        <v>1.9520765373156931E-2</v>
      </c>
    </row>
    <row r="2807" spans="3:10" x14ac:dyDescent="0.25">
      <c r="C2807" s="82">
        <v>8.3939636065255924E-2</v>
      </c>
      <c r="D2807" s="89">
        <v>7.3329573940991558E-2</v>
      </c>
      <c r="E2807" s="89">
        <v>6.4112161824373362E-2</v>
      </c>
      <c r="F2807" s="89">
        <v>5.6904940656467229E-2</v>
      </c>
      <c r="G2807" s="90">
        <v>5.1561339828797521E-2</v>
      </c>
      <c r="H2807" s="90">
        <v>4.7441433888524398E-2</v>
      </c>
      <c r="I2807" s="90">
        <v>4.4355956059103023E-2</v>
      </c>
      <c r="J2807" s="90">
        <v>4.1868224677666363E-2</v>
      </c>
    </row>
    <row r="2808" spans="3:10" x14ac:dyDescent="0.25">
      <c r="C2808" s="82">
        <v>2.3082670953950635E-3</v>
      </c>
      <c r="D2808" s="89">
        <v>4.4762397223426275E-3</v>
      </c>
      <c r="E2808" s="89">
        <v>6.9954897885078074E-3</v>
      </c>
      <c r="F2808" s="89">
        <v>9.4814002991424097E-3</v>
      </c>
      <c r="G2808" s="90">
        <v>1.1722639910253728E-2</v>
      </c>
      <c r="H2808" s="90">
        <v>1.360461413335157E-2</v>
      </c>
      <c r="I2808" s="90">
        <v>1.5207164780433345E-2</v>
      </c>
      <c r="J2808" s="90">
        <v>1.6565539285928747E-2</v>
      </c>
    </row>
    <row r="2809" spans="3:10" x14ac:dyDescent="0.25">
      <c r="C2809" s="82">
        <v>4.7307096345099608E-2</v>
      </c>
      <c r="D2809" s="89">
        <v>4.3440921795044531E-2</v>
      </c>
      <c r="E2809" s="89">
        <v>4.0059557539465662E-2</v>
      </c>
      <c r="F2809" s="89">
        <v>3.7510942893092196E-2</v>
      </c>
      <c r="G2809" s="90">
        <v>3.5796521302646399E-2</v>
      </c>
      <c r="H2809" s="90">
        <v>3.4598579016741821E-2</v>
      </c>
      <c r="I2809" s="90">
        <v>3.3886494440790067E-2</v>
      </c>
      <c r="J2809" s="90">
        <v>3.3421048265989524E-2</v>
      </c>
    </row>
    <row r="2810" spans="3:10" x14ac:dyDescent="0.25">
      <c r="C2810" s="82">
        <v>5.906315570344379E-3</v>
      </c>
      <c r="D2810" s="89">
        <v>1.0484470194651378E-2</v>
      </c>
      <c r="E2810" s="89">
        <v>1.5408133167169507E-2</v>
      </c>
      <c r="F2810" s="89">
        <v>2.0013982235376215E-2</v>
      </c>
      <c r="G2810" s="90">
        <v>2.400253782009187E-2</v>
      </c>
      <c r="H2810" s="90">
        <v>2.7190694904210364E-2</v>
      </c>
      <c r="I2810" s="90">
        <v>2.9715219062595395E-2</v>
      </c>
      <c r="J2810" s="90">
        <v>3.1581567320259366E-2</v>
      </c>
    </row>
    <row r="2811" spans="3:10" x14ac:dyDescent="0.25">
      <c r="C2811" s="82">
        <v>2.8917149500765953E-2</v>
      </c>
      <c r="D2811" s="89">
        <v>3.0104347689414994E-2</v>
      </c>
      <c r="E2811" s="89">
        <v>3.0387013019498015E-2</v>
      </c>
      <c r="F2811" s="89">
        <v>3.0257948123309529E-2</v>
      </c>
      <c r="G2811" s="90">
        <v>2.9971115698841939E-2</v>
      </c>
      <c r="H2811" s="90">
        <v>2.9459916432523419E-2</v>
      </c>
      <c r="I2811" s="90">
        <v>2.8845455288587632E-2</v>
      </c>
      <c r="J2811" s="90">
        <v>2.804574169980361E-2</v>
      </c>
    </row>
    <row r="2812" spans="3:10" x14ac:dyDescent="0.25">
      <c r="C2812" s="82">
        <v>2.3146442878080541E-3</v>
      </c>
      <c r="D2812" s="89">
        <v>3.9191177319027734E-3</v>
      </c>
      <c r="E2812" s="89">
        <v>5.5711040811570319E-3</v>
      </c>
      <c r="F2812" s="89">
        <v>7.0498326015263502E-3</v>
      </c>
      <c r="G2812" s="90">
        <v>8.2674712669765123E-3</v>
      </c>
      <c r="H2812" s="90">
        <v>9.1837626670046527E-3</v>
      </c>
      <c r="I2812" s="90">
        <v>9.8769534776756204E-3</v>
      </c>
      <c r="J2812" s="90">
        <v>1.0387328484927559E-2</v>
      </c>
    </row>
    <row r="2813" spans="3:10" x14ac:dyDescent="0.25">
      <c r="C2813" s="82">
        <v>6.6056398586106513E-3</v>
      </c>
      <c r="D2813" s="89">
        <v>9.0464234072432769E-3</v>
      </c>
      <c r="E2813" s="89">
        <v>1.1047119782793418E-2</v>
      </c>
      <c r="F2813" s="89">
        <v>1.2602268065600327E-2</v>
      </c>
      <c r="G2813" s="90">
        <v>1.3840782152251627E-2</v>
      </c>
      <c r="H2813" s="90">
        <v>1.48313836819491E-2</v>
      </c>
      <c r="I2813" s="90">
        <v>1.5736794803277405E-2</v>
      </c>
      <c r="J2813" s="90">
        <v>1.6599141825587249E-2</v>
      </c>
    </row>
    <row r="2814" spans="3:10" x14ac:dyDescent="0.25">
      <c r="C2814" s="82">
        <v>3.8604803433383047E-3</v>
      </c>
      <c r="D2814" s="89">
        <v>6.9353411201113612E-3</v>
      </c>
      <c r="E2814" s="89">
        <v>1.0279771622197472E-2</v>
      </c>
      <c r="F2814" s="89">
        <v>1.3500513982713434E-2</v>
      </c>
      <c r="G2814" s="90">
        <v>1.646782793450479E-2</v>
      </c>
      <c r="H2814" s="90">
        <v>1.9121358673051345E-2</v>
      </c>
      <c r="I2814" s="90">
        <v>2.1599947208700392E-2</v>
      </c>
      <c r="J2814" s="90">
        <v>2.3928202692837186E-2</v>
      </c>
    </row>
    <row r="2815" spans="3:10" x14ac:dyDescent="0.25">
      <c r="C2815" s="82">
        <v>1.5206071183794828E-2</v>
      </c>
      <c r="D2815" s="89">
        <v>2.0894693899430057E-2</v>
      </c>
      <c r="E2815" s="89">
        <v>2.5792465574477931E-2</v>
      </c>
      <c r="F2815" s="89">
        <v>2.9809875842741147E-2</v>
      </c>
      <c r="G2815" s="90">
        <v>3.3133153342567771E-2</v>
      </c>
      <c r="H2815" s="90">
        <v>3.5811676671833312E-2</v>
      </c>
      <c r="I2815" s="90">
        <v>3.8133504439173453E-2</v>
      </c>
      <c r="J2815" s="90">
        <v>4.0099623917960847E-2</v>
      </c>
    </row>
    <row r="2816" spans="3:10" x14ac:dyDescent="0.25">
      <c r="C2816" s="82">
        <v>2.3582897310521725E-2</v>
      </c>
      <c r="D2816" s="89">
        <v>2.7367521537006039E-2</v>
      </c>
      <c r="E2816" s="89">
        <v>2.9556602957699199E-2</v>
      </c>
      <c r="F2816" s="89">
        <v>3.0795894844341878E-2</v>
      </c>
      <c r="G2816" s="90">
        <v>3.1619286409141557E-2</v>
      </c>
      <c r="H2816" s="90">
        <v>3.2172084035168892E-2</v>
      </c>
      <c r="I2816" s="90">
        <v>3.2703403860656767E-2</v>
      </c>
      <c r="J2816" s="90">
        <v>3.3155352621384283E-2</v>
      </c>
    </row>
    <row r="2817" spans="3:10" x14ac:dyDescent="0.25">
      <c r="C2817" s="82">
        <v>1.727946291085827E-2</v>
      </c>
      <c r="D2817" s="89">
        <v>2.2027057918678157E-2</v>
      </c>
      <c r="E2817" s="89">
        <v>2.4728449565546821E-2</v>
      </c>
      <c r="F2817" s="89">
        <v>2.5826157488272727E-2</v>
      </c>
      <c r="G2817" s="90">
        <v>2.5950126332981958E-2</v>
      </c>
      <c r="H2817" s="90">
        <v>2.5433472025663685E-2</v>
      </c>
      <c r="I2817" s="90">
        <v>2.4647898267521881E-2</v>
      </c>
      <c r="J2817" s="90">
        <v>2.3680492364989918E-2</v>
      </c>
    </row>
    <row r="2818" spans="3:10" x14ac:dyDescent="0.25">
      <c r="C2818" s="82">
        <v>6.128790057881345E-3</v>
      </c>
      <c r="D2818" s="89">
        <v>8.9155622201944722E-3</v>
      </c>
      <c r="E2818" s="89">
        <v>1.1417128802797043E-2</v>
      </c>
      <c r="F2818" s="89">
        <v>1.3504264142613536E-2</v>
      </c>
      <c r="G2818" s="90">
        <v>1.520670106887E-2</v>
      </c>
      <c r="H2818" s="90">
        <v>1.6512096746828745E-2</v>
      </c>
      <c r="I2818" s="90">
        <v>1.7531687281205979E-2</v>
      </c>
      <c r="J2818" s="90">
        <v>1.8260144375134291E-2</v>
      </c>
    </row>
    <row r="2819" spans="3:10" x14ac:dyDescent="0.25">
      <c r="C2819" s="82">
        <v>9.2323273479909332E-3</v>
      </c>
      <c r="D2819" s="89">
        <v>1.3429012909558656E-2</v>
      </c>
      <c r="E2819" s="89">
        <v>1.6842559182068059E-2</v>
      </c>
      <c r="F2819" s="89">
        <v>1.9252012936371014E-2</v>
      </c>
      <c r="G2819" s="90">
        <v>2.076823916342635E-2</v>
      </c>
      <c r="H2819" s="90">
        <v>2.1470710517535612E-2</v>
      </c>
      <c r="I2819" s="90">
        <v>2.1597893834054565E-2</v>
      </c>
      <c r="J2819" s="90">
        <v>2.1220948885613683E-2</v>
      </c>
    </row>
    <row r="2820" spans="3:10" x14ac:dyDescent="0.25">
      <c r="C2820" s="82">
        <v>1.0176363611175614E-2</v>
      </c>
      <c r="D2820" s="89">
        <v>1.2599396550414615E-2</v>
      </c>
      <c r="E2820" s="89">
        <v>1.4461946909030072E-2</v>
      </c>
      <c r="F2820" s="89">
        <v>1.5857561956366235E-2</v>
      </c>
      <c r="G2820" s="90">
        <v>1.6917475810489489E-2</v>
      </c>
      <c r="H2820" s="90">
        <v>1.7653110504839083E-2</v>
      </c>
      <c r="I2820" s="90">
        <v>1.8189287342045453E-2</v>
      </c>
      <c r="J2820" s="90">
        <v>1.8520428957899144E-2</v>
      </c>
    </row>
    <row r="2821" spans="3:10" x14ac:dyDescent="0.25">
      <c r="C2821" s="82">
        <v>1.7920996097861307E-2</v>
      </c>
      <c r="D2821" s="89">
        <v>2.1378092698744435E-2</v>
      </c>
      <c r="E2821" s="89">
        <v>2.3773799576792279E-2</v>
      </c>
      <c r="F2821" s="89">
        <v>2.5447595633614501E-2</v>
      </c>
      <c r="G2821" s="90">
        <v>2.6724796860470412E-2</v>
      </c>
      <c r="H2821" s="90">
        <v>2.7679341854272489E-2</v>
      </c>
      <c r="I2821" s="90">
        <v>2.852457879279198E-2</v>
      </c>
      <c r="J2821" s="90">
        <v>2.9244441262942168E-2</v>
      </c>
    </row>
    <row r="2822" spans="3:10" x14ac:dyDescent="0.25">
      <c r="C2822" s="82">
        <v>1.3686481583524713E-2</v>
      </c>
      <c r="D2822" s="89">
        <v>1.6846911407396931E-2</v>
      </c>
      <c r="E2822" s="89">
        <v>1.9102048275554482E-2</v>
      </c>
      <c r="F2822" s="89">
        <v>2.0614352363876202E-2</v>
      </c>
      <c r="G2822" s="90">
        <v>2.1614312944337744E-2</v>
      </c>
      <c r="H2822" s="90">
        <v>2.2173294245734245E-2</v>
      </c>
      <c r="I2822" s="90">
        <v>2.2492273698009727E-2</v>
      </c>
      <c r="J2822" s="90">
        <v>2.2590601593508702E-2</v>
      </c>
    </row>
    <row r="2823" spans="3:10" x14ac:dyDescent="0.25">
      <c r="C2823" s="82">
        <v>6.8546012823223392E-3</v>
      </c>
      <c r="D2823" s="89">
        <v>9.7314619096497672E-3</v>
      </c>
      <c r="E2823" s="89">
        <v>1.2398367568195347E-2</v>
      </c>
      <c r="F2823" s="89">
        <v>1.4726370043377393E-2</v>
      </c>
      <c r="G2823" s="90">
        <v>1.6725281059726274E-2</v>
      </c>
      <c r="H2823" s="90">
        <v>1.8366898771709418E-2</v>
      </c>
      <c r="I2823" s="90">
        <v>1.977877616038845E-2</v>
      </c>
      <c r="J2823" s="90">
        <v>2.0971007387659859E-2</v>
      </c>
    </row>
    <row r="2824" spans="3:10" x14ac:dyDescent="0.25">
      <c r="C2824" s="82">
        <v>4.1098286978560978E-3</v>
      </c>
      <c r="D2824" s="89">
        <v>6.7572967179449547E-3</v>
      </c>
      <c r="E2824" s="89">
        <v>9.4250140923678762E-3</v>
      </c>
      <c r="F2824" s="89">
        <v>1.1797356720696523E-2</v>
      </c>
      <c r="G2824" s="90">
        <v>1.3767434510697158E-2</v>
      </c>
      <c r="H2824" s="90">
        <v>1.5281269859076917E-2</v>
      </c>
      <c r="I2824" s="90">
        <v>1.646012100668047E-2</v>
      </c>
      <c r="J2824" s="90">
        <v>1.7348368677203001E-2</v>
      </c>
    </row>
    <row r="2825" spans="3:10" x14ac:dyDescent="0.25">
      <c r="C2825" s="82">
        <v>1.5919467366031535E-2</v>
      </c>
      <c r="D2825" s="89">
        <v>1.9400904218931207E-2</v>
      </c>
      <c r="E2825" s="89">
        <v>2.2272412419891537E-2</v>
      </c>
      <c r="F2825" s="89">
        <v>2.4675634814657496E-2</v>
      </c>
      <c r="G2825" s="90">
        <v>2.6798264127588445E-2</v>
      </c>
      <c r="H2825" s="90">
        <v>2.8652103765130461E-2</v>
      </c>
      <c r="I2825" s="90">
        <v>3.0438063934280498E-2</v>
      </c>
      <c r="J2825" s="90">
        <v>3.2142119443425377E-2</v>
      </c>
    </row>
    <row r="2826" spans="3:10" x14ac:dyDescent="0.25">
      <c r="C2826" s="82">
        <v>1.3724390970226407E-2</v>
      </c>
      <c r="D2826" s="89">
        <v>1.8244733281166201E-2</v>
      </c>
      <c r="E2826" s="89">
        <v>2.190414534536031E-2</v>
      </c>
      <c r="F2826" s="89">
        <v>2.4692584849408998E-2</v>
      </c>
      <c r="G2826" s="90">
        <v>2.6798082473583808E-2</v>
      </c>
      <c r="H2826" s="90">
        <v>2.8275510087216443E-2</v>
      </c>
      <c r="I2826" s="90">
        <v>2.9363088114627248E-2</v>
      </c>
      <c r="J2826" s="90">
        <v>3.0072253084335119E-2</v>
      </c>
    </row>
    <row r="2827" spans="3:10" x14ac:dyDescent="0.25">
      <c r="C2827" s="82">
        <v>1.4035638562017373E-2</v>
      </c>
      <c r="D2827" s="89">
        <v>1.6714658494241294E-2</v>
      </c>
      <c r="E2827" s="89">
        <v>1.8663153245064103E-2</v>
      </c>
      <c r="F2827" s="89">
        <v>2.0046208182813951E-2</v>
      </c>
      <c r="G2827" s="90">
        <v>2.1033171501550724E-2</v>
      </c>
      <c r="H2827" s="90">
        <v>2.163019183087295E-2</v>
      </c>
      <c r="I2827" s="90">
        <v>2.1984891909941431E-2</v>
      </c>
      <c r="J2827" s="90">
        <v>2.2089489347825203E-2</v>
      </c>
    </row>
    <row r="2828" spans="3:10" x14ac:dyDescent="0.25">
      <c r="C2828" s="82">
        <v>5.7409025266225086E-3</v>
      </c>
      <c r="D2828" s="89">
        <v>8.3387050555854166E-3</v>
      </c>
      <c r="E2828" s="89">
        <v>1.0557146205854157E-2</v>
      </c>
      <c r="F2828" s="89">
        <v>1.2245160639497904E-2</v>
      </c>
      <c r="G2828" s="90">
        <v>1.3439122484254214E-2</v>
      </c>
      <c r="H2828" s="90">
        <v>1.4165312829730445E-2</v>
      </c>
      <c r="I2828" s="90">
        <v>1.4571065851101074E-2</v>
      </c>
      <c r="J2828" s="90">
        <v>1.4705673085073026E-2</v>
      </c>
    </row>
    <row r="2829" spans="3:10" x14ac:dyDescent="0.25">
      <c r="C2829" s="82">
        <v>1.6907801668192932E-2</v>
      </c>
      <c r="D2829" s="89">
        <v>1.9610078299624644E-2</v>
      </c>
      <c r="E2829" s="89">
        <v>2.1307189549132837E-2</v>
      </c>
      <c r="F2829" s="89">
        <v>2.2331370730591511E-2</v>
      </c>
      <c r="G2829" s="90">
        <v>2.2961640877454687E-2</v>
      </c>
      <c r="H2829" s="90">
        <v>2.3248327099476686E-2</v>
      </c>
      <c r="I2829" s="90">
        <v>2.3365581205993986E-2</v>
      </c>
      <c r="J2829" s="90">
        <v>2.3304202752638378E-2</v>
      </c>
    </row>
    <row r="2830" spans="3:10" x14ac:dyDescent="0.25">
      <c r="C2830" s="82">
        <v>3.8887551351051261E-3</v>
      </c>
      <c r="D2830" s="89">
        <v>6.7687016525423511E-3</v>
      </c>
      <c r="E2830" s="89">
        <v>9.8419278517754647E-3</v>
      </c>
      <c r="F2830" s="89">
        <v>1.2760287565887376E-2</v>
      </c>
      <c r="G2830" s="90">
        <v>1.5412381149055481E-2</v>
      </c>
      <c r="H2830" s="90">
        <v>1.7746898848385165E-2</v>
      </c>
      <c r="I2830" s="90">
        <v>1.9900620754752078E-2</v>
      </c>
      <c r="J2830" s="90">
        <v>2.1907565918266071E-2</v>
      </c>
    </row>
    <row r="2831" spans="3:10" x14ac:dyDescent="0.25">
      <c r="C2831" s="82">
        <v>2.8230661711886418E-3</v>
      </c>
      <c r="D2831" s="89">
        <v>5.6554653727004123E-3</v>
      </c>
      <c r="E2831" s="89">
        <v>8.9343542983468579E-3</v>
      </c>
      <c r="F2831" s="89">
        <v>1.2090889260634957E-2</v>
      </c>
      <c r="G2831" s="90">
        <v>1.4822839992392098E-2</v>
      </c>
      <c r="H2831" s="90">
        <v>1.6982654052151692E-2</v>
      </c>
      <c r="I2831" s="90">
        <v>1.8674215119832163E-2</v>
      </c>
      <c r="J2831" s="90">
        <v>1.9939979075699815E-2</v>
      </c>
    </row>
    <row r="2832" spans="3:10" x14ac:dyDescent="0.25">
      <c r="C2832" s="82">
        <v>8.5074273121909672E-3</v>
      </c>
      <c r="D2832" s="89">
        <v>1.2384645087113502E-2</v>
      </c>
      <c r="E2832" s="89">
        <v>1.5940216105624416E-2</v>
      </c>
      <c r="F2832" s="89">
        <v>1.8960743153216508E-2</v>
      </c>
      <c r="G2832" s="90">
        <v>2.1447328122573769E-2</v>
      </c>
      <c r="H2832" s="90">
        <v>2.3358381768124013E-2</v>
      </c>
      <c r="I2832" s="90">
        <v>2.4845184101979507E-2</v>
      </c>
      <c r="J2832" s="90">
        <v>2.5904259895369347E-2</v>
      </c>
    </row>
    <row r="2833" spans="3:10" x14ac:dyDescent="0.25">
      <c r="C2833" s="82">
        <v>5.6568775046321922E-3</v>
      </c>
      <c r="D2833" s="89">
        <v>8.9599596560365445E-3</v>
      </c>
      <c r="E2833" s="89">
        <v>1.2101944016110517E-2</v>
      </c>
      <c r="F2833" s="89">
        <v>1.4789478460783181E-2</v>
      </c>
      <c r="G2833" s="90">
        <v>1.6998933220013876E-2</v>
      </c>
      <c r="H2833" s="90">
        <v>1.8728193206101158E-2</v>
      </c>
      <c r="I2833" s="90">
        <v>2.0141826792581311E-2</v>
      </c>
      <c r="J2833" s="90">
        <v>2.1275201783683272E-2</v>
      </c>
    </row>
    <row r="2834" spans="3:10" x14ac:dyDescent="0.25">
      <c r="C2834" s="82">
        <v>9.2672086695596411E-3</v>
      </c>
      <c r="D2834" s="89">
        <v>1.2537089232289054E-2</v>
      </c>
      <c r="E2834" s="89">
        <v>1.543876396274428E-2</v>
      </c>
      <c r="F2834" s="89">
        <v>1.7907703793521509E-2</v>
      </c>
      <c r="G2834" s="90">
        <v>2.0007522916356723E-2</v>
      </c>
      <c r="H2834" s="90">
        <v>2.1725621038240966E-2</v>
      </c>
      <c r="I2834" s="90">
        <v>2.3219595338024528E-2</v>
      </c>
      <c r="J2834" s="90">
        <v>2.4502734576913276E-2</v>
      </c>
    </row>
    <row r="2835" spans="3:10" x14ac:dyDescent="0.25">
      <c r="C2835" s="82">
        <v>8.4716771646908308E-3</v>
      </c>
      <c r="D2835" s="89">
        <v>1.4811531159237213E-2</v>
      </c>
      <c r="E2835" s="89">
        <v>2.1403332178649419E-2</v>
      </c>
      <c r="F2835" s="89">
        <v>2.7299502564556679E-2</v>
      </c>
      <c r="G2835" s="90">
        <v>3.2098038718949687E-2</v>
      </c>
      <c r="H2835" s="90">
        <v>3.5568037926809841E-2</v>
      </c>
      <c r="I2835" s="90">
        <v>3.790102148291144E-2</v>
      </c>
      <c r="J2835" s="90">
        <v>3.9113601293021306E-2</v>
      </c>
    </row>
    <row r="2836" spans="3:10" x14ac:dyDescent="0.25">
      <c r="C2836" s="82">
        <v>1.0545541603948692E-2</v>
      </c>
      <c r="D2836" s="89">
        <v>1.509498077267466E-2</v>
      </c>
      <c r="E2836" s="89">
        <v>1.8728433270329418E-2</v>
      </c>
      <c r="F2836" s="89">
        <v>2.1275559665827205E-2</v>
      </c>
      <c r="G2836" s="90">
        <v>2.2921360271459759E-2</v>
      </c>
      <c r="H2836" s="90">
        <v>2.3800071197719531E-2</v>
      </c>
      <c r="I2836" s="90">
        <v>2.4204931497493906E-2</v>
      </c>
      <c r="J2836" s="90">
        <v>2.4226195385543711E-2</v>
      </c>
    </row>
    <row r="2837" spans="3:10" x14ac:dyDescent="0.25">
      <c r="C2837" s="82">
        <v>1.7023714689523583E-2</v>
      </c>
      <c r="D2837" s="89">
        <v>1.9556300222911837E-2</v>
      </c>
      <c r="E2837" s="89">
        <v>2.1650967666457709E-2</v>
      </c>
      <c r="F2837" s="89">
        <v>2.3418321585836756E-2</v>
      </c>
      <c r="G2837" s="90">
        <v>2.4946555687329865E-2</v>
      </c>
      <c r="H2837" s="90">
        <v>2.6149562347627435E-2</v>
      </c>
      <c r="I2837" s="90">
        <v>2.7129724799481569E-2</v>
      </c>
      <c r="J2837" s="90">
        <v>2.7812078669093302E-2</v>
      </c>
    </row>
    <row r="2838" spans="3:10" x14ac:dyDescent="0.25">
      <c r="C2838" s="82">
        <v>5.0684717473338551E-3</v>
      </c>
      <c r="D2838" s="89">
        <v>7.9698018749957324E-3</v>
      </c>
      <c r="E2838" s="89">
        <v>1.0851379415714318E-2</v>
      </c>
      <c r="F2838" s="89">
        <v>1.347044363412284E-2</v>
      </c>
      <c r="G2838" s="90">
        <v>1.5789147112998173E-2</v>
      </c>
      <c r="H2838" s="90">
        <v>1.7788508528907579E-2</v>
      </c>
      <c r="I2838" s="90">
        <v>1.9619541974640727E-2</v>
      </c>
      <c r="J2838" s="90">
        <v>2.1322465213393926E-2</v>
      </c>
    </row>
    <row r="2839" spans="3:10" x14ac:dyDescent="0.25">
      <c r="C2839" s="82">
        <v>2.1698828465671616E-2</v>
      </c>
      <c r="D2839" s="89">
        <v>2.3985463251416553E-2</v>
      </c>
      <c r="E2839" s="89">
        <v>2.5323505587019401E-2</v>
      </c>
      <c r="F2839" s="89">
        <v>2.6073519726272552E-2</v>
      </c>
      <c r="G2839" s="90">
        <v>2.6498882415895979E-2</v>
      </c>
      <c r="H2839" s="90">
        <v>2.661244321545464E-2</v>
      </c>
      <c r="I2839" s="90">
        <v>2.6587137285337084E-2</v>
      </c>
      <c r="J2839" s="90">
        <v>2.6393174748880501E-2</v>
      </c>
    </row>
    <row r="2840" spans="3:10" x14ac:dyDescent="0.25">
      <c r="C2840" s="82">
        <v>1.5322274800830856E-3</v>
      </c>
      <c r="D2840" s="89">
        <v>2.7614737196143243E-3</v>
      </c>
      <c r="E2840" s="89">
        <v>4.132685571435795E-3</v>
      </c>
      <c r="F2840" s="89">
        <v>5.4652102925693878E-3</v>
      </c>
      <c r="G2840" s="90">
        <v>6.6647390696866699E-3</v>
      </c>
      <c r="H2840" s="90">
        <v>7.6734051673197209E-3</v>
      </c>
      <c r="I2840" s="90">
        <v>8.5360469500374275E-3</v>
      </c>
      <c r="J2840" s="90">
        <v>9.2749872776524481E-3</v>
      </c>
    </row>
    <row r="2841" spans="3:10" x14ac:dyDescent="0.25">
      <c r="C2841" s="82">
        <v>3.7610463775370273E-3</v>
      </c>
      <c r="D2841" s="89">
        <v>5.3606576121393214E-3</v>
      </c>
      <c r="E2841" s="89">
        <v>6.7518577346547554E-3</v>
      </c>
      <c r="F2841" s="89">
        <v>7.869333068758845E-3</v>
      </c>
      <c r="G2841" s="90">
        <v>8.7453759101207684E-3</v>
      </c>
      <c r="H2841" s="90">
        <v>9.3945057282496403E-3</v>
      </c>
      <c r="I2841" s="90">
        <v>9.9075190605927722E-3</v>
      </c>
      <c r="J2841" s="90">
        <v>1.0311068879907806E-2</v>
      </c>
    </row>
    <row r="2842" spans="3:10" x14ac:dyDescent="0.25">
      <c r="C2842" s="82">
        <v>7.658383539262828E-2</v>
      </c>
      <c r="D2842" s="89">
        <v>7.5659080469786658E-2</v>
      </c>
      <c r="E2842" s="89">
        <v>7.2833144459417951E-2</v>
      </c>
      <c r="F2842" s="89">
        <v>6.9976532362096291E-2</v>
      </c>
      <c r="G2842" s="90">
        <v>6.7891018638909548E-2</v>
      </c>
      <c r="H2842" s="90">
        <v>6.6404426080854229E-2</v>
      </c>
      <c r="I2842" s="90">
        <v>6.5651149590095007E-2</v>
      </c>
      <c r="J2842" s="90">
        <v>6.5224175250854596E-2</v>
      </c>
    </row>
    <row r="2843" spans="3:10" x14ac:dyDescent="0.25">
      <c r="C2843" s="82">
        <v>2.6647036419621559E-2</v>
      </c>
      <c r="D2843" s="89">
        <v>3.0235312598613624E-2</v>
      </c>
      <c r="E2843" s="89">
        <v>3.2116078323231913E-2</v>
      </c>
      <c r="F2843" s="89">
        <v>3.2895301816858381E-2</v>
      </c>
      <c r="G2843" s="90">
        <v>3.305077529803619E-2</v>
      </c>
      <c r="H2843" s="90">
        <v>3.2689732542798978E-2</v>
      </c>
      <c r="I2843" s="90">
        <v>3.207395095560734E-2</v>
      </c>
      <c r="J2843" s="90">
        <v>3.119360083479885E-2</v>
      </c>
    </row>
    <row r="2844" spans="3:10" x14ac:dyDescent="0.25">
      <c r="C2844" s="82">
        <v>4.5986942163240806E-3</v>
      </c>
      <c r="D2844" s="89">
        <v>7.8134071928260412E-3</v>
      </c>
      <c r="E2844" s="89">
        <v>1.1049084294650704E-2</v>
      </c>
      <c r="F2844" s="89">
        <v>1.3857855615542449E-2</v>
      </c>
      <c r="G2844" s="90">
        <v>1.6084284678515973E-2</v>
      </c>
      <c r="H2844" s="90">
        <v>1.7664137358011697E-2</v>
      </c>
      <c r="I2844" s="90">
        <v>1.8745560701568138E-2</v>
      </c>
      <c r="J2844" s="90">
        <v>1.938615957466662E-2</v>
      </c>
    </row>
    <row r="2845" spans="3:10" x14ac:dyDescent="0.25">
      <c r="C2845" s="82">
        <v>9.2745005139914724E-3</v>
      </c>
      <c r="D2845" s="89">
        <v>1.2117967589638767E-2</v>
      </c>
      <c r="E2845" s="89">
        <v>1.4477206471107906E-2</v>
      </c>
      <c r="F2845" s="89">
        <v>1.6321007317326334E-2</v>
      </c>
      <c r="G2845" s="90">
        <v>1.7729871157051713E-2</v>
      </c>
      <c r="H2845" s="90">
        <v>1.8713280067052987E-2</v>
      </c>
      <c r="I2845" s="90">
        <v>1.9427922543491499E-2</v>
      </c>
      <c r="J2845" s="90">
        <v>1.9901497969802347E-2</v>
      </c>
    </row>
    <row r="2846" spans="3:10" x14ac:dyDescent="0.25">
      <c r="C2846" s="82">
        <v>1.0046287204523472E-2</v>
      </c>
      <c r="D2846" s="89">
        <v>1.4312961470863653E-2</v>
      </c>
      <c r="E2846" s="89">
        <v>1.7836807558224969E-2</v>
      </c>
      <c r="F2846" s="89">
        <v>2.0490706442145415E-2</v>
      </c>
      <c r="G2846" s="90">
        <v>2.242900265974716E-2</v>
      </c>
      <c r="H2846" s="90">
        <v>2.3729641489327824E-2</v>
      </c>
      <c r="I2846" s="90">
        <v>2.4622545841137721E-2</v>
      </c>
      <c r="J2846" s="90">
        <v>2.514152558503981E-2</v>
      </c>
    </row>
    <row r="2847" spans="3:10" x14ac:dyDescent="0.25">
      <c r="C2847" s="82">
        <v>2.4781490675180661E-2</v>
      </c>
      <c r="D2847" s="89">
        <v>3.1044779116591918E-2</v>
      </c>
      <c r="E2847" s="89">
        <v>3.5521492337084626E-2</v>
      </c>
      <c r="F2847" s="89">
        <v>3.8466424903012927E-2</v>
      </c>
      <c r="G2847" s="90">
        <v>4.0314362871073761E-2</v>
      </c>
      <c r="H2847" s="90">
        <v>4.1209085281999271E-2</v>
      </c>
      <c r="I2847" s="90">
        <v>4.1525015950172113E-2</v>
      </c>
      <c r="J2847" s="90">
        <v>4.1289082597708776E-2</v>
      </c>
    </row>
    <row r="2848" spans="3:10" x14ac:dyDescent="0.25">
      <c r="C2848" s="82">
        <v>1.5035237507142949E-2</v>
      </c>
      <c r="D2848" s="89">
        <v>2.0435396976797728E-2</v>
      </c>
      <c r="E2848" s="89">
        <v>2.4449247465549346E-2</v>
      </c>
      <c r="F2848" s="89">
        <v>2.7065963570759414E-2</v>
      </c>
      <c r="G2848" s="90">
        <v>2.8629880779271307E-2</v>
      </c>
      <c r="H2848" s="90">
        <v>2.9356219523813915E-2</v>
      </c>
      <c r="I2848" s="90">
        <v>2.9623705730858946E-2</v>
      </c>
      <c r="J2848" s="90">
        <v>2.9539718805197172E-2</v>
      </c>
    </row>
    <row r="2849" spans="3:10" x14ac:dyDescent="0.25">
      <c r="C2849" s="82">
        <v>2.6220169024481346E-2</v>
      </c>
      <c r="D2849" s="89">
        <v>3.3702933636979418E-2</v>
      </c>
      <c r="E2849" s="89">
        <v>3.8079229006463905E-2</v>
      </c>
      <c r="F2849" s="89">
        <v>3.9930988747071287E-2</v>
      </c>
      <c r="G2849" s="90">
        <v>4.0203681671054183E-2</v>
      </c>
      <c r="H2849" s="90">
        <v>3.9423238969228627E-2</v>
      </c>
      <c r="I2849" s="90">
        <v>3.8179756832294701E-2</v>
      </c>
      <c r="J2849" s="90">
        <v>3.6610059239367346E-2</v>
      </c>
    </row>
    <row r="2850" spans="3:10" x14ac:dyDescent="0.25">
      <c r="C2850" s="82">
        <v>5.5278730501211E-3</v>
      </c>
      <c r="D2850" s="89">
        <v>7.8374160458378993E-3</v>
      </c>
      <c r="E2850" s="89">
        <v>1.006296369613989E-2</v>
      </c>
      <c r="F2850" s="89">
        <v>1.2085146691253757E-2</v>
      </c>
      <c r="G2850" s="90">
        <v>1.388416224958669E-2</v>
      </c>
      <c r="H2850" s="90">
        <v>1.5415451079435203E-2</v>
      </c>
      <c r="I2850" s="90">
        <v>1.6777135013759728E-2</v>
      </c>
      <c r="J2850" s="90">
        <v>1.7980083824671107E-2</v>
      </c>
    </row>
    <row r="2851" spans="3:10" x14ac:dyDescent="0.25">
      <c r="C2851" s="82">
        <v>7.5985054655583958E-3</v>
      </c>
      <c r="D2851" s="89">
        <v>1.0614284652074389E-2</v>
      </c>
      <c r="E2851" s="89">
        <v>1.3302637733399401E-2</v>
      </c>
      <c r="F2851" s="89">
        <v>1.5579881448365394E-2</v>
      </c>
      <c r="G2851" s="90">
        <v>1.7506972619806643E-2</v>
      </c>
      <c r="H2851" s="90">
        <v>1.9085188587845924E-2</v>
      </c>
      <c r="I2851" s="90">
        <v>2.0459181160690905E-2</v>
      </c>
      <c r="J2851" s="90">
        <v>2.1639114149482996E-2</v>
      </c>
    </row>
    <row r="2852" spans="3:10" x14ac:dyDescent="0.25">
      <c r="C2852" s="82">
        <v>0.12865988486531546</v>
      </c>
      <c r="D2852" s="89">
        <v>0.10514791183588609</v>
      </c>
      <c r="E2852" s="89">
        <v>8.8341847637794277E-2</v>
      </c>
      <c r="F2852" s="89">
        <v>7.6676028216088848E-2</v>
      </c>
      <c r="G2852" s="90">
        <v>6.8706637996311909E-2</v>
      </c>
      <c r="H2852" s="90">
        <v>6.3002794167275597E-2</v>
      </c>
      <c r="I2852" s="90">
        <v>5.9072251816079946E-2</v>
      </c>
      <c r="J2852" s="90">
        <v>5.6250982261109694E-2</v>
      </c>
    </row>
    <row r="2853" spans="3:10" x14ac:dyDescent="0.25">
      <c r="C2853" s="82">
        <v>2.4877931503094653E-3</v>
      </c>
      <c r="D2853" s="89">
        <v>5.0865915833595817E-3</v>
      </c>
      <c r="E2853" s="89">
        <v>8.3245138640540787E-3</v>
      </c>
      <c r="F2853" s="89">
        <v>1.1744187414777006E-2</v>
      </c>
      <c r="G2853" s="90">
        <v>1.5026768378230877E-2</v>
      </c>
      <c r="H2853" s="90">
        <v>1.794286064305152E-2</v>
      </c>
      <c r="I2853" s="90">
        <v>2.0513849249211045E-2</v>
      </c>
      <c r="J2853" s="90">
        <v>2.2716863908466233E-2</v>
      </c>
    </row>
    <row r="2854" spans="3:10" x14ac:dyDescent="0.25">
      <c r="C2854" s="82">
        <v>2.7241148226489632E-2</v>
      </c>
      <c r="D2854" s="89">
        <v>3.5712216583719647E-2</v>
      </c>
      <c r="E2854" s="89">
        <v>4.2002015221555798E-2</v>
      </c>
      <c r="F2854" s="89">
        <v>4.6368670181419804E-2</v>
      </c>
      <c r="G2854" s="90">
        <v>4.9450723915496958E-2</v>
      </c>
      <c r="H2854" s="90">
        <v>5.1548878791049607E-2</v>
      </c>
      <c r="I2854" s="90">
        <v>5.3202638952454223E-2</v>
      </c>
      <c r="J2854" s="90">
        <v>5.4456764641950206E-2</v>
      </c>
    </row>
    <row r="2855" spans="3:10" x14ac:dyDescent="0.25">
      <c r="C2855" s="82">
        <v>2.2741336780938384E-2</v>
      </c>
      <c r="D2855" s="89">
        <v>2.8653202552724199E-2</v>
      </c>
      <c r="E2855" s="89">
        <v>3.2711478556987923E-2</v>
      </c>
      <c r="F2855" s="89">
        <v>3.5296514282475169E-2</v>
      </c>
      <c r="G2855" s="90">
        <v>3.6972255817996041E-2</v>
      </c>
      <c r="H2855" s="90">
        <v>3.7990056349864347E-2</v>
      </c>
      <c r="I2855" s="90">
        <v>3.8757790961590301E-2</v>
      </c>
      <c r="J2855" s="90">
        <v>3.9314274081994414E-2</v>
      </c>
    </row>
    <row r="2856" spans="3:10" x14ac:dyDescent="0.25">
      <c r="C2856" s="82">
        <v>1.4324351952489872E-2</v>
      </c>
      <c r="D2856" s="89">
        <v>1.8963019781444029E-2</v>
      </c>
      <c r="E2856" s="89">
        <v>2.2412061733581609E-2</v>
      </c>
      <c r="F2856" s="89">
        <v>2.4748919377407228E-2</v>
      </c>
      <c r="G2856" s="90">
        <v>2.6263872492040579E-2</v>
      </c>
      <c r="H2856" s="90">
        <v>2.7079484247810124E-2</v>
      </c>
      <c r="I2856" s="90">
        <v>2.7463117550045709E-2</v>
      </c>
      <c r="J2856" s="90">
        <v>2.7447123185111229E-2</v>
      </c>
    </row>
    <row r="2857" spans="3:10" x14ac:dyDescent="0.25">
      <c r="C2857" s="82">
        <v>1.2475527531702002E-2</v>
      </c>
      <c r="D2857" s="89">
        <v>1.3693211522288617E-2</v>
      </c>
      <c r="E2857" s="89">
        <v>1.4391325529011619E-2</v>
      </c>
      <c r="F2857" s="89">
        <v>1.4804429046870019E-2</v>
      </c>
      <c r="G2857" s="90">
        <v>1.5100861155302568E-2</v>
      </c>
      <c r="H2857" s="90">
        <v>1.5301883375376029E-2</v>
      </c>
      <c r="I2857" s="90">
        <v>1.5519585793737637E-2</v>
      </c>
      <c r="J2857" s="90">
        <v>1.5750551344190237E-2</v>
      </c>
    </row>
    <row r="2858" spans="3:10" x14ac:dyDescent="0.25">
      <c r="C2858" s="82">
        <v>2.8699685229555391E-2</v>
      </c>
      <c r="D2858" s="89">
        <v>3.7461434837766115E-2</v>
      </c>
      <c r="E2858" s="89">
        <v>4.3257939025545956E-2</v>
      </c>
      <c r="F2858" s="89">
        <v>4.6581666656092043E-2</v>
      </c>
      <c r="G2858" s="90">
        <v>4.8320913421377981E-2</v>
      </c>
      <c r="H2858" s="90">
        <v>4.8921964161802042E-2</v>
      </c>
      <c r="I2858" s="90">
        <v>4.8974907788713044E-2</v>
      </c>
      <c r="J2858" s="90">
        <v>4.8561706613395192E-2</v>
      </c>
    </row>
    <row r="2859" spans="3:10" x14ac:dyDescent="0.25">
      <c r="C2859" s="82">
        <v>4.2646781965045982E-3</v>
      </c>
      <c r="D2859" s="89">
        <v>6.8718401629388757E-3</v>
      </c>
      <c r="E2859" s="89">
        <v>9.4938829757966088E-3</v>
      </c>
      <c r="F2859" s="89">
        <v>1.1843546132530866E-2</v>
      </c>
      <c r="G2859" s="90">
        <v>1.37962187999204E-2</v>
      </c>
      <c r="H2859" s="90">
        <v>1.5245135230528851E-2</v>
      </c>
      <c r="I2859" s="90">
        <v>1.6248505229455378E-2</v>
      </c>
      <c r="J2859" s="90">
        <v>1.6797881859709766E-2</v>
      </c>
    </row>
    <row r="2860" spans="3:10" x14ac:dyDescent="0.25">
      <c r="C2860" s="82">
        <v>1.1197648265607199E-2</v>
      </c>
      <c r="D2860" s="89">
        <v>1.4553794099042399E-2</v>
      </c>
      <c r="E2860" s="89">
        <v>1.7289440347928241E-2</v>
      </c>
      <c r="F2860" s="89">
        <v>1.9474355746174496E-2</v>
      </c>
      <c r="G2860" s="90">
        <v>2.1271769843407722E-2</v>
      </c>
      <c r="H2860" s="90">
        <v>2.2704712718721234E-2</v>
      </c>
      <c r="I2860" s="90">
        <v>2.393134521533883E-2</v>
      </c>
      <c r="J2860" s="90">
        <v>2.4931037763121999E-2</v>
      </c>
    </row>
    <row r="2861" spans="3:10" x14ac:dyDescent="0.25">
      <c r="C2861" s="82">
        <v>8.5965966326324139E-2</v>
      </c>
      <c r="D2861" s="89">
        <v>6.5631633810526016E-2</v>
      </c>
      <c r="E2861" s="89">
        <v>5.2679740050153488E-2</v>
      </c>
      <c r="F2861" s="89">
        <v>4.4361121118664193E-2</v>
      </c>
      <c r="G2861" s="90">
        <v>3.8969571146157324E-2</v>
      </c>
      <c r="H2861" s="90">
        <v>3.5268544500814437E-2</v>
      </c>
      <c r="I2861" s="90">
        <v>3.2769828924226509E-2</v>
      </c>
      <c r="J2861" s="90">
        <v>3.0992655374174161E-2</v>
      </c>
    </row>
    <row r="2862" spans="3:10" x14ac:dyDescent="0.25">
      <c r="C2862" s="82">
        <v>2.5278701111888593E-2</v>
      </c>
      <c r="D2862" s="89">
        <v>2.9059389996066429E-2</v>
      </c>
      <c r="E2862" s="89">
        <v>3.1358214424390199E-2</v>
      </c>
      <c r="F2862" s="89">
        <v>3.2727758806706066E-2</v>
      </c>
      <c r="G2862" s="90">
        <v>3.3623748812186577E-2</v>
      </c>
      <c r="H2862" s="90">
        <v>3.4142920282369392E-2</v>
      </c>
      <c r="I2862" s="90">
        <v>3.4536738299228903E-2</v>
      </c>
      <c r="J2862" s="90">
        <v>3.4759407449614803E-2</v>
      </c>
    </row>
    <row r="2863" spans="3:10" x14ac:dyDescent="0.25">
      <c r="C2863" s="82">
        <v>3.1508800785872977E-3</v>
      </c>
      <c r="D2863" s="89">
        <v>5.3762411376551142E-3</v>
      </c>
      <c r="E2863" s="89">
        <v>7.69445814301174E-3</v>
      </c>
      <c r="F2863" s="89">
        <v>9.8465071106089309E-3</v>
      </c>
      <c r="G2863" s="90">
        <v>1.1764722185306645E-2</v>
      </c>
      <c r="H2863" s="90">
        <v>1.3431257079281646E-2</v>
      </c>
      <c r="I2863" s="90">
        <v>1.4974597316223005E-2</v>
      </c>
      <c r="J2863" s="90">
        <v>1.6449355094133002E-2</v>
      </c>
    </row>
    <row r="2864" spans="3:10" x14ac:dyDescent="0.25">
      <c r="C2864" s="82">
        <v>1.0408320936555401E-2</v>
      </c>
      <c r="D2864" s="89">
        <v>1.6876841216040977E-2</v>
      </c>
      <c r="E2864" s="89">
        <v>2.3231966533921768E-2</v>
      </c>
      <c r="F2864" s="89">
        <v>2.8775539154882356E-2</v>
      </c>
      <c r="G2864" s="90">
        <v>3.3316469817119235E-2</v>
      </c>
      <c r="H2864" s="90">
        <v>3.6740088827920785E-2</v>
      </c>
      <c r="I2864" s="90">
        <v>3.930141056726992E-2</v>
      </c>
      <c r="J2864" s="90">
        <v>4.1035448830157813E-2</v>
      </c>
    </row>
    <row r="2865" spans="3:10" x14ac:dyDescent="0.25">
      <c r="C2865" s="82">
        <v>3.6364353953488582E-3</v>
      </c>
      <c r="D2865" s="89">
        <v>6.0552521149750075E-3</v>
      </c>
      <c r="E2865" s="89">
        <v>8.5484179816956857E-3</v>
      </c>
      <c r="F2865" s="89">
        <v>1.082577024469095E-2</v>
      </c>
      <c r="G2865" s="90">
        <v>1.2765413314499536E-2</v>
      </c>
      <c r="H2865" s="90">
        <v>1.4278023432419204E-2</v>
      </c>
      <c r="I2865" s="90">
        <v>1.5431557235854522E-2</v>
      </c>
      <c r="J2865" s="90">
        <v>1.6226283417167128E-2</v>
      </c>
    </row>
    <row r="2866" spans="3:10" x14ac:dyDescent="0.25">
      <c r="C2866" s="82">
        <v>5.5578323526215598E-2</v>
      </c>
      <c r="D2866" s="89">
        <v>4.5066342441728142E-2</v>
      </c>
      <c r="E2866" s="89">
        <v>3.7999888099017075E-2</v>
      </c>
      <c r="F2866" s="89">
        <v>3.3324779368907334E-2</v>
      </c>
      <c r="G2866" s="90">
        <v>3.027238948164868E-2</v>
      </c>
      <c r="H2866" s="90">
        <v>2.8163052169737985E-2</v>
      </c>
      <c r="I2866" s="90">
        <v>2.6758838439018873E-2</v>
      </c>
      <c r="J2866" s="90">
        <v>2.5754997382972728E-2</v>
      </c>
    </row>
    <row r="2867" spans="3:10" x14ac:dyDescent="0.25">
      <c r="C2867" s="82">
        <v>3.0902460771232289E-3</v>
      </c>
      <c r="D2867" s="89">
        <v>4.9453634380827094E-3</v>
      </c>
      <c r="E2867" s="89">
        <v>6.9070744795875841E-3</v>
      </c>
      <c r="F2867" s="89">
        <v>8.7846414873946656E-3</v>
      </c>
      <c r="G2867" s="90">
        <v>1.0471018142713331E-2</v>
      </c>
      <c r="H2867" s="90">
        <v>1.1862813710474483E-2</v>
      </c>
      <c r="I2867" s="90">
        <v>1.2987963071486811E-2</v>
      </c>
      <c r="J2867" s="90">
        <v>1.3830070256157683E-2</v>
      </c>
    </row>
    <row r="2868" spans="3:10" x14ac:dyDescent="0.25">
      <c r="C2868" s="82">
        <v>1.1686795193527498E-2</v>
      </c>
      <c r="D2868" s="89">
        <v>1.4750868611141159E-2</v>
      </c>
      <c r="E2868" s="89">
        <v>1.6813882089471398E-2</v>
      </c>
      <c r="F2868" s="89">
        <v>1.8034552808323397E-2</v>
      </c>
      <c r="G2868" s="90">
        <v>1.8681646907819271E-2</v>
      </c>
      <c r="H2868" s="90">
        <v>1.888100350275922E-2</v>
      </c>
      <c r="I2868" s="90">
        <v>1.8850710064053668E-2</v>
      </c>
      <c r="J2868" s="90">
        <v>1.8636723330370943E-2</v>
      </c>
    </row>
    <row r="2869" spans="3:10" x14ac:dyDescent="0.25">
      <c r="C2869" s="82">
        <v>3.1331802128055047E-3</v>
      </c>
      <c r="D2869" s="89">
        <v>5.0407376327835183E-3</v>
      </c>
      <c r="E2869" s="89">
        <v>6.9766529029286171E-3</v>
      </c>
      <c r="F2869" s="89">
        <v>8.7476968961155369E-3</v>
      </c>
      <c r="G2869" s="90">
        <v>1.0289603832292205E-2</v>
      </c>
      <c r="H2869" s="90">
        <v>1.1557161906971095E-2</v>
      </c>
      <c r="I2869" s="90">
        <v>1.2626378556023018E-2</v>
      </c>
      <c r="J2869" s="90">
        <v>1.3512004797555965E-2</v>
      </c>
    </row>
    <row r="2870" spans="3:10" x14ac:dyDescent="0.25">
      <c r="C2870" s="82">
        <v>1.0420051779794132E-2</v>
      </c>
      <c r="D2870" s="89">
        <v>1.5257737659113606E-2</v>
      </c>
      <c r="E2870" s="89">
        <v>1.9426824384431805E-2</v>
      </c>
      <c r="F2870" s="89">
        <v>2.2702722678597246E-2</v>
      </c>
      <c r="G2870" s="90">
        <v>2.5223092666643673E-2</v>
      </c>
      <c r="H2870" s="90">
        <v>2.7084340699955172E-2</v>
      </c>
      <c r="I2870" s="90">
        <v>2.8574574722038542E-2</v>
      </c>
      <c r="J2870" s="90">
        <v>2.9759622020294224E-2</v>
      </c>
    </row>
    <row r="2871" spans="3:10" x14ac:dyDescent="0.25">
      <c r="C2871" s="82">
        <v>2.540310302389855E-2</v>
      </c>
      <c r="D2871" s="89">
        <v>2.8675344444287071E-2</v>
      </c>
      <c r="E2871" s="89">
        <v>3.0452254087318786E-2</v>
      </c>
      <c r="F2871" s="89">
        <v>3.1348872999561794E-2</v>
      </c>
      <c r="G2871" s="90">
        <v>3.1822911554865649E-2</v>
      </c>
      <c r="H2871" s="90">
        <v>3.1957871013194541E-2</v>
      </c>
      <c r="I2871" s="90">
        <v>3.197414436559045E-2</v>
      </c>
      <c r="J2871" s="90">
        <v>3.181659917290644E-2</v>
      </c>
    </row>
    <row r="2872" spans="3:10" x14ac:dyDescent="0.25">
      <c r="C2872" s="82">
        <v>1.9083413878867118E-2</v>
      </c>
      <c r="D2872" s="89">
        <v>2.0918592177762721E-2</v>
      </c>
      <c r="E2872" s="89">
        <v>2.1873915871710232E-2</v>
      </c>
      <c r="F2872" s="89">
        <v>2.2351523111074609E-2</v>
      </c>
      <c r="G2872" s="90">
        <v>2.2633328599098355E-2</v>
      </c>
      <c r="H2872" s="90">
        <v>2.2759704972493928E-2</v>
      </c>
      <c r="I2872" s="90">
        <v>2.289301693695597E-2</v>
      </c>
      <c r="J2872" s="90">
        <v>2.3015289113494281E-2</v>
      </c>
    </row>
    <row r="2873" spans="3:10" x14ac:dyDescent="0.25">
      <c r="C2873" s="82">
        <v>6.0843003352807545E-3</v>
      </c>
      <c r="D2873" s="89">
        <v>9.4116233125822162E-3</v>
      </c>
      <c r="E2873" s="89">
        <v>1.2552103768220186E-2</v>
      </c>
      <c r="F2873" s="89">
        <v>1.5221085403289498E-2</v>
      </c>
      <c r="G2873" s="90">
        <v>1.739832401902847E-2</v>
      </c>
      <c r="H2873" s="90">
        <v>1.9092384722491959E-2</v>
      </c>
      <c r="I2873" s="90">
        <v>2.0491108846135423E-2</v>
      </c>
      <c r="J2873" s="90">
        <v>2.1651297294935024E-2</v>
      </c>
    </row>
    <row r="2874" spans="3:10" x14ac:dyDescent="0.25">
      <c r="C2874" s="82">
        <v>1.2075541857704984E-2</v>
      </c>
      <c r="D2874" s="89">
        <v>1.5327369491446497E-2</v>
      </c>
      <c r="E2874" s="89">
        <v>1.7592203758929351E-2</v>
      </c>
      <c r="F2874" s="89">
        <v>1.9016947896121322E-2</v>
      </c>
      <c r="G2874" s="90">
        <v>1.9872965018663868E-2</v>
      </c>
      <c r="H2874" s="90">
        <v>2.029160691720085E-2</v>
      </c>
      <c r="I2874" s="90">
        <v>2.0511058017615512E-2</v>
      </c>
      <c r="J2874" s="90">
        <v>2.0589870660676704E-2</v>
      </c>
    </row>
    <row r="2875" spans="3:10" x14ac:dyDescent="0.25">
      <c r="C2875" s="82">
        <v>1.7216717884618336E-2</v>
      </c>
      <c r="D2875" s="89">
        <v>2.4644996272301614E-2</v>
      </c>
      <c r="E2875" s="89">
        <v>3.0886679222524464E-2</v>
      </c>
      <c r="F2875" s="89">
        <v>3.5675220069397738E-2</v>
      </c>
      <c r="G2875" s="90">
        <v>3.9256007873188406E-2</v>
      </c>
      <c r="H2875" s="90">
        <v>4.1764970120996239E-2</v>
      </c>
      <c r="I2875" s="90">
        <v>4.3606290985189887E-2</v>
      </c>
      <c r="J2875" s="90">
        <v>4.4820772159966091E-2</v>
      </c>
    </row>
    <row r="2876" spans="3:10" x14ac:dyDescent="0.25">
      <c r="C2876" s="82">
        <v>4.3129705312902672E-3</v>
      </c>
      <c r="D2876" s="89">
        <v>8.2847924036780329E-3</v>
      </c>
      <c r="E2876" s="89">
        <v>1.2740661480988857E-2</v>
      </c>
      <c r="F2876" s="89">
        <v>1.695552436429636E-2</v>
      </c>
      <c r="G2876" s="90">
        <v>2.056069222207672E-2</v>
      </c>
      <c r="H2876" s="90">
        <v>2.3351364159230309E-2</v>
      </c>
      <c r="I2876" s="90">
        <v>2.5433951327380834E-2</v>
      </c>
      <c r="J2876" s="90">
        <v>2.6817899919404736E-2</v>
      </c>
    </row>
    <row r="2877" spans="3:10" x14ac:dyDescent="0.25">
      <c r="C2877" s="82">
        <v>2.8270905796118809E-2</v>
      </c>
      <c r="D2877" s="89">
        <v>3.1740769154874483E-2</v>
      </c>
      <c r="E2877" s="89">
        <v>3.3662119995356947E-2</v>
      </c>
      <c r="F2877" s="89">
        <v>3.464819443682926E-2</v>
      </c>
      <c r="G2877" s="90">
        <v>3.5166865401058518E-2</v>
      </c>
      <c r="H2877" s="90">
        <v>3.5301579950953323E-2</v>
      </c>
      <c r="I2877" s="90">
        <v>3.5301881029097412E-2</v>
      </c>
      <c r="J2877" s="90">
        <v>3.5115802694215423E-2</v>
      </c>
    </row>
    <row r="2878" spans="3:10" x14ac:dyDescent="0.25">
      <c r="C2878" s="82">
        <v>2.301234955873209E-2</v>
      </c>
      <c r="D2878" s="89">
        <v>2.7047500495781439E-2</v>
      </c>
      <c r="E2878" s="89">
        <v>2.9820868676179616E-2</v>
      </c>
      <c r="F2878" s="89">
        <v>3.1712348873267938E-2</v>
      </c>
      <c r="G2878" s="90">
        <v>3.3066915295104471E-2</v>
      </c>
      <c r="H2878" s="90">
        <v>3.3928073735316117E-2</v>
      </c>
      <c r="I2878" s="90">
        <v>3.4523834590129948E-2</v>
      </c>
      <c r="J2878" s="90">
        <v>3.4808004675726999E-2</v>
      </c>
    </row>
    <row r="2879" spans="3:10" x14ac:dyDescent="0.25">
      <c r="C2879" s="82">
        <v>4.067788198546142E-2</v>
      </c>
      <c r="D2879" s="89">
        <v>4.0576165477810941E-2</v>
      </c>
      <c r="E2879" s="89">
        <v>3.90950271889874E-2</v>
      </c>
      <c r="F2879" s="89">
        <v>3.7308663586093006E-2</v>
      </c>
      <c r="G2879" s="90">
        <v>3.5741276073531093E-2</v>
      </c>
      <c r="H2879" s="90">
        <v>3.4384448373169674E-2</v>
      </c>
      <c r="I2879" s="90">
        <v>3.3378780224877912E-2</v>
      </c>
      <c r="J2879" s="90">
        <v>3.2582720047106557E-2</v>
      </c>
    </row>
    <row r="2880" spans="3:10" x14ac:dyDescent="0.25">
      <c r="C2880" s="82">
        <v>8.4098715709531972E-3</v>
      </c>
      <c r="D2880" s="89">
        <v>1.1781214507749259E-2</v>
      </c>
      <c r="E2880" s="89">
        <v>1.4943936858675316E-2</v>
      </c>
      <c r="F2880" s="89">
        <v>1.7780340193825388E-2</v>
      </c>
      <c r="G2880" s="90">
        <v>2.030010224231019E-2</v>
      </c>
      <c r="H2880" s="90">
        <v>2.2435988709667561E-2</v>
      </c>
      <c r="I2880" s="90">
        <v>2.4291270496596545E-2</v>
      </c>
      <c r="J2880" s="90">
        <v>2.5817553544085263E-2</v>
      </c>
    </row>
    <row r="2881" spans="3:10" x14ac:dyDescent="0.25">
      <c r="C2881" s="82">
        <v>9.4746788140815733E-3</v>
      </c>
      <c r="D2881" s="89">
        <v>1.1865254152030772E-2</v>
      </c>
      <c r="E2881" s="89">
        <v>1.3845961449510134E-2</v>
      </c>
      <c r="F2881" s="89">
        <v>1.5455406506184851E-2</v>
      </c>
      <c r="G2881" s="90">
        <v>1.6791909745997494E-2</v>
      </c>
      <c r="H2881" s="90">
        <v>1.7862827372894671E-2</v>
      </c>
      <c r="I2881" s="90">
        <v>1.8804621122478136E-2</v>
      </c>
      <c r="J2881" s="90">
        <v>1.9625693489522669E-2</v>
      </c>
    </row>
    <row r="2882" spans="3:10" x14ac:dyDescent="0.25">
      <c r="C2882" s="82">
        <v>2.5807651959897627E-3</v>
      </c>
      <c r="D2882" s="89">
        <v>4.4726635293289695E-3</v>
      </c>
      <c r="E2882" s="89">
        <v>6.5493374184191402E-3</v>
      </c>
      <c r="F2882" s="89">
        <v>8.5692549478285605E-3</v>
      </c>
      <c r="G2882" s="90">
        <v>1.0410174994385547E-2</v>
      </c>
      <c r="H2882" s="90">
        <v>1.198417366299178E-2</v>
      </c>
      <c r="I2882" s="90">
        <v>1.3344716018399526E-2</v>
      </c>
      <c r="J2882" s="90">
        <v>1.4495646739175779E-2</v>
      </c>
    </row>
    <row r="2883" spans="3:10" x14ac:dyDescent="0.25">
      <c r="C2883" s="82">
        <v>1.2827389743810114E-2</v>
      </c>
      <c r="D2883" s="89">
        <v>1.7148904195881033E-2</v>
      </c>
      <c r="E2883" s="89">
        <v>2.0747435797354913E-2</v>
      </c>
      <c r="F2883" s="89">
        <v>2.357567999324095E-2</v>
      </c>
      <c r="G2883" s="90">
        <v>2.5758072468393841E-2</v>
      </c>
      <c r="H2883" s="90">
        <v>2.7296584150412449E-2</v>
      </c>
      <c r="I2883" s="90">
        <v>2.8384917097218201E-2</v>
      </c>
      <c r="J2883" s="90">
        <v>2.9016238910213366E-2</v>
      </c>
    </row>
    <row r="2884" spans="3:10" x14ac:dyDescent="0.25">
      <c r="C2884" s="82">
        <v>2.5734612238451658E-2</v>
      </c>
      <c r="D2884" s="89">
        <v>2.9702235712677671E-2</v>
      </c>
      <c r="E2884" s="89">
        <v>3.2768536993366466E-2</v>
      </c>
      <c r="F2884" s="89">
        <v>3.5394149039995798E-2</v>
      </c>
      <c r="G2884" s="90">
        <v>3.7980583142189848E-2</v>
      </c>
      <c r="H2884" s="90">
        <v>4.0605749765034796E-2</v>
      </c>
      <c r="I2884" s="90">
        <v>4.3580037042388262E-2</v>
      </c>
      <c r="J2884" s="90">
        <v>4.6891351163636748E-2</v>
      </c>
    </row>
    <row r="2885" spans="3:10" x14ac:dyDescent="0.25">
      <c r="C2885" s="82">
        <v>6.2582932143527246E-3</v>
      </c>
      <c r="D2885" s="89">
        <v>9.2481172099080477E-3</v>
      </c>
      <c r="E2885" s="89">
        <v>1.1791721628145201E-2</v>
      </c>
      <c r="F2885" s="89">
        <v>1.3647682228101846E-2</v>
      </c>
      <c r="G2885" s="90">
        <v>1.4827663336793487E-2</v>
      </c>
      <c r="H2885" s="90">
        <v>1.5373009069893053E-2</v>
      </c>
      <c r="I2885" s="90">
        <v>1.5481779024450304E-2</v>
      </c>
      <c r="J2885" s="90">
        <v>1.5252959966213626E-2</v>
      </c>
    </row>
    <row r="2886" spans="3:10" x14ac:dyDescent="0.25">
      <c r="C2886" s="82">
        <v>1.6496412542795824E-2</v>
      </c>
      <c r="D2886" s="89">
        <v>1.7241918339109236E-2</v>
      </c>
      <c r="E2886" s="89">
        <v>1.7454410336178269E-2</v>
      </c>
      <c r="F2886" s="89">
        <v>1.7384097931568365E-2</v>
      </c>
      <c r="G2886" s="90">
        <v>1.7177362633678857E-2</v>
      </c>
      <c r="H2886" s="90">
        <v>1.6816656282079866E-2</v>
      </c>
      <c r="I2886" s="90">
        <v>1.6400357999868675E-2</v>
      </c>
      <c r="J2886" s="90">
        <v>1.5910650981221134E-2</v>
      </c>
    </row>
    <row r="2887" spans="3:10" x14ac:dyDescent="0.25">
      <c r="C2887" s="82">
        <v>5.0771009670259977E-3</v>
      </c>
      <c r="D2887" s="89">
        <v>8.5649851886653652E-3</v>
      </c>
      <c r="E2887" s="89">
        <v>1.226341088144616E-2</v>
      </c>
      <c r="F2887" s="89">
        <v>1.5762673207673803E-2</v>
      </c>
      <c r="G2887" s="90">
        <v>1.8867888318343136E-2</v>
      </c>
      <c r="H2887" s="90">
        <v>2.1412308347808953E-2</v>
      </c>
      <c r="I2887" s="90">
        <v>2.3453165223473967E-2</v>
      </c>
      <c r="J2887" s="90">
        <v>2.4945105195414936E-2</v>
      </c>
    </row>
    <row r="2888" spans="3:10" x14ac:dyDescent="0.25">
      <c r="C2888" s="82">
        <v>2.2136395482004693E-3</v>
      </c>
      <c r="D2888" s="89">
        <v>4.3291985850456268E-3</v>
      </c>
      <c r="E2888" s="89">
        <v>6.8394779500718494E-3</v>
      </c>
      <c r="F2888" s="89">
        <v>9.3590260685955731E-3</v>
      </c>
      <c r="G2888" s="90">
        <v>1.1636214200262078E-2</v>
      </c>
      <c r="H2888" s="90">
        <v>1.3502177975524688E-2</v>
      </c>
      <c r="I2888" s="90">
        <v>1.4988548522906264E-2</v>
      </c>
      <c r="J2888" s="90">
        <v>1.6099105297423658E-2</v>
      </c>
    </row>
    <row r="2889" spans="3:10" x14ac:dyDescent="0.25">
      <c r="C2889" s="82">
        <v>2.5582645666939744E-2</v>
      </c>
      <c r="D2889" s="89">
        <v>2.9115664150484926E-2</v>
      </c>
      <c r="E2889" s="89">
        <v>3.138043040396888E-2</v>
      </c>
      <c r="F2889" s="89">
        <v>3.2928655629380778E-2</v>
      </c>
      <c r="G2889" s="90">
        <v>3.4205636513148271E-2</v>
      </c>
      <c r="H2889" s="90">
        <v>3.530511737593664E-2</v>
      </c>
      <c r="I2889" s="90">
        <v>3.6490205006038556E-2</v>
      </c>
      <c r="J2889" s="90">
        <v>3.7722594118230424E-2</v>
      </c>
    </row>
    <row r="2890" spans="3:10" x14ac:dyDescent="0.25">
      <c r="C2890" s="82">
        <v>2.2946062567863707E-2</v>
      </c>
      <c r="D2890" s="89">
        <v>2.4223232257327868E-2</v>
      </c>
      <c r="E2890" s="89">
        <v>2.4803021978246454E-2</v>
      </c>
      <c r="F2890" s="89">
        <v>2.5090549446007034E-2</v>
      </c>
      <c r="G2890" s="90">
        <v>2.5336322846383427E-2</v>
      </c>
      <c r="H2890" s="90">
        <v>2.5532025399457044E-2</v>
      </c>
      <c r="I2890" s="90">
        <v>2.5816548402308497E-2</v>
      </c>
      <c r="J2890" s="90">
        <v>2.6128820266079326E-2</v>
      </c>
    </row>
    <row r="2891" spans="3:10" x14ac:dyDescent="0.25">
      <c r="C2891" s="82">
        <v>0.1409890151303288</v>
      </c>
      <c r="D2891" s="89">
        <v>0.11817847230791187</v>
      </c>
      <c r="E2891" s="89">
        <v>9.9197670784017686E-2</v>
      </c>
      <c r="F2891" s="89">
        <v>8.4877315587569391E-2</v>
      </c>
      <c r="G2891" s="90">
        <v>7.4551247131886766E-2</v>
      </c>
      <c r="H2891" s="90">
        <v>6.6893839334698779E-2</v>
      </c>
      <c r="I2891" s="90">
        <v>6.1356080027822113E-2</v>
      </c>
      <c r="J2891" s="90">
        <v>5.7134464820618437E-2</v>
      </c>
    </row>
    <row r="2892" spans="3:10" x14ac:dyDescent="0.25">
      <c r="C2892" s="82">
        <v>6.1352788101411912E-3</v>
      </c>
      <c r="D2892" s="89">
        <v>1.0901807355266753E-2</v>
      </c>
      <c r="E2892" s="89">
        <v>1.5765086038483249E-2</v>
      </c>
      <c r="F2892" s="89">
        <v>2.0032447081191729E-2</v>
      </c>
      <c r="G2892" s="90">
        <v>2.3506788621581912E-2</v>
      </c>
      <c r="H2892" s="90">
        <v>2.612236737900199E-2</v>
      </c>
      <c r="I2892" s="90">
        <v>2.8081488224406616E-2</v>
      </c>
      <c r="J2892" s="90">
        <v>2.9409464769723621E-2</v>
      </c>
    </row>
    <row r="2893" spans="3:10" x14ac:dyDescent="0.25">
      <c r="C2893" s="82">
        <v>7.3036376797011018E-3</v>
      </c>
      <c r="D2893" s="89">
        <v>1.219431909579939E-2</v>
      </c>
      <c r="E2893" s="89">
        <v>1.734556821678189E-2</v>
      </c>
      <c r="F2893" s="89">
        <v>2.2316338193304846E-2</v>
      </c>
      <c r="G2893" s="90">
        <v>2.7013570945139363E-2</v>
      </c>
      <c r="H2893" s="90">
        <v>3.1369780974630557E-2</v>
      </c>
      <c r="I2893" s="90">
        <v>3.5590669855337834E-2</v>
      </c>
      <c r="J2893" s="90">
        <v>3.9662667381819533E-2</v>
      </c>
    </row>
    <row r="2894" spans="3:10" x14ac:dyDescent="0.25">
      <c r="C2894" s="82">
        <v>1.6355859774024234E-2</v>
      </c>
      <c r="D2894" s="89">
        <v>1.7122973899756342E-2</v>
      </c>
      <c r="E2894" s="89">
        <v>1.7153686629169315E-2</v>
      </c>
      <c r="F2894" s="89">
        <v>1.6848332813893904E-2</v>
      </c>
      <c r="G2894" s="90">
        <v>1.6449474301748014E-2</v>
      </c>
      <c r="H2894" s="90">
        <v>1.5990065405339433E-2</v>
      </c>
      <c r="I2894" s="90">
        <v>1.5579951585370719E-2</v>
      </c>
      <c r="J2894" s="90">
        <v>1.5198222391600905E-2</v>
      </c>
    </row>
    <row r="2895" spans="3:10" x14ac:dyDescent="0.25">
      <c r="C2895" s="82">
        <v>1.4596663532353992E-2</v>
      </c>
      <c r="D2895" s="89">
        <v>1.9581822005263989E-2</v>
      </c>
      <c r="E2895" s="89">
        <v>2.3597293884018707E-2</v>
      </c>
      <c r="F2895" s="89">
        <v>2.6653634284404457E-2</v>
      </c>
      <c r="G2895" s="90">
        <v>2.8976630304988343E-2</v>
      </c>
      <c r="H2895" s="90">
        <v>3.0629213390101794E-2</v>
      </c>
      <c r="I2895" s="90">
        <v>3.1857385968748118E-2</v>
      </c>
      <c r="J2895" s="90">
        <v>3.2657732047957584E-2</v>
      </c>
    </row>
    <row r="2896" spans="3:10" x14ac:dyDescent="0.25">
      <c r="C2896" s="82">
        <v>9.9101101059338031E-3</v>
      </c>
      <c r="D2896" s="89">
        <v>1.3936730147797879E-2</v>
      </c>
      <c r="E2896" s="89">
        <v>1.7445748581805171E-2</v>
      </c>
      <c r="F2896" s="89">
        <v>2.0253772406867793E-2</v>
      </c>
      <c r="G2896" s="90">
        <v>2.2395795053123672E-2</v>
      </c>
      <c r="H2896" s="90">
        <v>2.3855690521794079E-2</v>
      </c>
      <c r="I2896" s="90">
        <v>2.481816946705712E-2</v>
      </c>
      <c r="J2896" s="90">
        <v>2.5312663986882675E-2</v>
      </c>
    </row>
    <row r="2897" spans="3:10" x14ac:dyDescent="0.25">
      <c r="C2897" s="82">
        <v>3.0647499689448522E-3</v>
      </c>
      <c r="D2897" s="89">
        <v>5.1621598448746992E-3</v>
      </c>
      <c r="E2897" s="89">
        <v>7.2747978141423971E-3</v>
      </c>
      <c r="F2897" s="89">
        <v>9.1128220197422248E-3</v>
      </c>
      <c r="G2897" s="90">
        <v>1.0571708481609664E-2</v>
      </c>
      <c r="H2897" s="90">
        <v>1.1609274956284049E-2</v>
      </c>
      <c r="I2897" s="90">
        <v>1.2329790362192344E-2</v>
      </c>
      <c r="J2897" s="90">
        <v>1.2784167241162535E-2</v>
      </c>
    </row>
    <row r="2898" spans="3:10" x14ac:dyDescent="0.25">
      <c r="C2898" s="82">
        <v>5.3368552356591777E-3</v>
      </c>
      <c r="D2898" s="89">
        <v>7.5881875922259815E-3</v>
      </c>
      <c r="E2898" s="89">
        <v>9.6078884650474799E-3</v>
      </c>
      <c r="F2898" s="89">
        <v>1.1302290400181492E-2</v>
      </c>
      <c r="G2898" s="90">
        <v>1.2707485682917179E-2</v>
      </c>
      <c r="H2898" s="90">
        <v>1.3836765306135521E-2</v>
      </c>
      <c r="I2898" s="90">
        <v>1.4819331038100503E-2</v>
      </c>
      <c r="J2898" s="90">
        <v>1.5691787940619949E-2</v>
      </c>
    </row>
    <row r="2899" spans="3:10" x14ac:dyDescent="0.25">
      <c r="C2899" s="82">
        <v>9.3033424405686883E-3</v>
      </c>
      <c r="D2899" s="89">
        <v>1.2877000217405279E-2</v>
      </c>
      <c r="E2899" s="89">
        <v>1.6028292302027122E-2</v>
      </c>
      <c r="F2899" s="89">
        <v>1.8680711503238478E-2</v>
      </c>
      <c r="G2899" s="90">
        <v>2.0926869637197084E-2</v>
      </c>
      <c r="H2899" s="90">
        <v>2.2781896102501906E-2</v>
      </c>
      <c r="I2899" s="90">
        <v>2.4426155240554782E-2</v>
      </c>
      <c r="J2899" s="90">
        <v>2.58736638162602E-2</v>
      </c>
    </row>
    <row r="2900" spans="3:10" x14ac:dyDescent="0.25">
      <c r="C2900" s="82">
        <v>1.4101809849466497E-2</v>
      </c>
      <c r="D2900" s="89">
        <v>1.9288348784561822E-2</v>
      </c>
      <c r="E2900" s="89">
        <v>2.3136157720568682E-2</v>
      </c>
      <c r="F2900" s="89">
        <v>2.5620237038343863E-2</v>
      </c>
      <c r="G2900" s="90">
        <v>2.7060316888740565E-2</v>
      </c>
      <c r="H2900" s="90">
        <v>2.764836690132436E-2</v>
      </c>
      <c r="I2900" s="90">
        <v>2.7725281496927875E-2</v>
      </c>
      <c r="J2900" s="90">
        <v>2.7376319444185775E-2</v>
      </c>
    </row>
    <row r="2901" spans="3:10" x14ac:dyDescent="0.25">
      <c r="C2901" s="82">
        <v>7.861584237831485E-3</v>
      </c>
      <c r="D2901" s="89">
        <v>1.114721621531016E-2</v>
      </c>
      <c r="E2901" s="89">
        <v>1.3950750967833925E-2</v>
      </c>
      <c r="F2901" s="89">
        <v>1.6137167634799811E-2</v>
      </c>
      <c r="G2901" s="90">
        <v>1.777427534774069E-2</v>
      </c>
      <c r="H2901" s="90">
        <v>1.8890764868337934E-2</v>
      </c>
      <c r="I2901" s="90">
        <v>1.9665367227486612E-2</v>
      </c>
      <c r="J2901" s="90">
        <v>2.0143552537104554E-2</v>
      </c>
    </row>
    <row r="2902" spans="3:10" x14ac:dyDescent="0.25">
      <c r="C2902" s="82">
        <v>7.4701115205110333E-3</v>
      </c>
      <c r="D2902" s="89">
        <v>9.9869803896460562E-3</v>
      </c>
      <c r="E2902" s="89">
        <v>1.212224108415636E-2</v>
      </c>
      <c r="F2902" s="89">
        <v>1.3864710042365374E-2</v>
      </c>
      <c r="G2902" s="90">
        <v>1.530459099423678E-2</v>
      </c>
      <c r="H2902" s="90">
        <v>1.6462720540040086E-2</v>
      </c>
      <c r="I2902" s="90">
        <v>1.747831233705846E-2</v>
      </c>
      <c r="J2902" s="90">
        <v>1.8373269223878597E-2</v>
      </c>
    </row>
    <row r="2903" spans="3:10" x14ac:dyDescent="0.25">
      <c r="C2903" s="82">
        <v>1.5457637106733996E-2</v>
      </c>
      <c r="D2903" s="89">
        <v>1.8490524380660914E-2</v>
      </c>
      <c r="E2903" s="89">
        <v>2.0304299026754995E-2</v>
      </c>
      <c r="F2903" s="89">
        <v>2.1246696293453205E-2</v>
      </c>
      <c r="G2903" s="90">
        <v>2.168630512854642E-2</v>
      </c>
      <c r="H2903" s="90">
        <v>2.1771743692737006E-2</v>
      </c>
      <c r="I2903" s="90">
        <v>2.1740330458326365E-2</v>
      </c>
      <c r="J2903" s="90">
        <v>2.1626763500611747E-2</v>
      </c>
    </row>
    <row r="2904" spans="3:10" x14ac:dyDescent="0.25">
      <c r="C2904" s="82">
        <v>2.4026631215820814E-3</v>
      </c>
      <c r="D2904" s="89">
        <v>5.2981675298253844E-3</v>
      </c>
      <c r="E2904" s="89">
        <v>8.9846540626878583E-3</v>
      </c>
      <c r="F2904" s="89">
        <v>1.2870006760081081E-2</v>
      </c>
      <c r="G2904" s="90">
        <v>1.6571361862483262E-2</v>
      </c>
      <c r="H2904" s="90">
        <v>1.9848888951201807E-2</v>
      </c>
      <c r="I2904" s="90">
        <v>2.2742757960697919E-2</v>
      </c>
      <c r="J2904" s="90">
        <v>2.5228075380837552E-2</v>
      </c>
    </row>
    <row r="2905" spans="3:10" x14ac:dyDescent="0.25">
      <c r="C2905" s="82">
        <v>3.0746108281218796E-2</v>
      </c>
      <c r="D2905" s="89">
        <v>3.9192974793143973E-2</v>
      </c>
      <c r="E2905" s="89">
        <v>4.4630312631677077E-2</v>
      </c>
      <c r="F2905" s="89">
        <v>4.77377798469312E-2</v>
      </c>
      <c r="G2905" s="90">
        <v>4.9456003076088793E-2</v>
      </c>
      <c r="H2905" s="90">
        <v>5.0206863317733406E-2</v>
      </c>
      <c r="I2905" s="90">
        <v>5.053508357318523E-2</v>
      </c>
      <c r="J2905" s="90">
        <v>5.0452058627192688E-2</v>
      </c>
    </row>
    <row r="2906" spans="3:10" x14ac:dyDescent="0.25">
      <c r="C2906" s="82">
        <v>8.450262094333463E-3</v>
      </c>
      <c r="D2906" s="89">
        <v>1.2725659039453229E-2</v>
      </c>
      <c r="E2906" s="89">
        <v>1.6599723192683737E-2</v>
      </c>
      <c r="F2906" s="89">
        <v>1.9805998756890417E-2</v>
      </c>
      <c r="G2906" s="90">
        <v>2.2397396713381416E-2</v>
      </c>
      <c r="H2906" s="90">
        <v>2.4413169285787129E-2</v>
      </c>
      <c r="I2906" s="90">
        <v>2.6086512085283408E-2</v>
      </c>
      <c r="J2906" s="90">
        <v>2.7468866071842093E-2</v>
      </c>
    </row>
    <row r="2907" spans="3:10" x14ac:dyDescent="0.25">
      <c r="C2907" s="82">
        <v>6.564749941585399E-3</v>
      </c>
      <c r="D2907" s="89">
        <v>8.7824018407723671E-3</v>
      </c>
      <c r="E2907" s="89">
        <v>1.0605854872595227E-2</v>
      </c>
      <c r="F2907" s="89">
        <v>1.202711225734341E-2</v>
      </c>
      <c r="G2907" s="90">
        <v>1.3135856490648648E-2</v>
      </c>
      <c r="H2907" s="90">
        <v>1.3963071268129545E-2</v>
      </c>
      <c r="I2907" s="90">
        <v>1.464023992522428E-2</v>
      </c>
      <c r="J2907" s="90">
        <v>1.5199170496540656E-2</v>
      </c>
    </row>
    <row r="2908" spans="3:10" x14ac:dyDescent="0.25">
      <c r="C2908" s="82">
        <v>2.0249365971346258E-3</v>
      </c>
      <c r="D2908" s="89">
        <v>3.8086478430714539E-3</v>
      </c>
      <c r="E2908" s="89">
        <v>5.9733211858899408E-3</v>
      </c>
      <c r="F2908" s="89">
        <v>8.2592383839320185E-3</v>
      </c>
      <c r="G2908" s="90">
        <v>1.0467213933099904E-2</v>
      </c>
      <c r="H2908" s="90">
        <v>1.2423973656349457E-2</v>
      </c>
      <c r="I2908" s="90">
        <v>1.4119091408544808E-2</v>
      </c>
      <c r="J2908" s="90">
        <v>1.5519275625309777E-2</v>
      </c>
    </row>
    <row r="2909" spans="3:10" x14ac:dyDescent="0.25">
      <c r="C2909" s="82">
        <v>3.7352125743249066E-2</v>
      </c>
      <c r="D2909" s="89">
        <v>4.1504211721881727E-2</v>
      </c>
      <c r="E2909" s="89">
        <v>4.3213009808278663E-2</v>
      </c>
      <c r="F2909" s="89">
        <v>4.3724152778364819E-2</v>
      </c>
      <c r="G2909" s="90">
        <v>4.3901972098049073E-2</v>
      </c>
      <c r="H2909" s="90">
        <v>4.3958646109001229E-2</v>
      </c>
      <c r="I2909" s="90">
        <v>4.4215141265346279E-2</v>
      </c>
      <c r="J2909" s="90">
        <v>4.4565946453160213E-2</v>
      </c>
    </row>
    <row r="2910" spans="3:10" x14ac:dyDescent="0.25">
      <c r="C2910" s="82">
        <v>1.6755717270620449E-2</v>
      </c>
      <c r="D2910" s="89">
        <v>1.9341854277998307E-2</v>
      </c>
      <c r="E2910" s="89">
        <v>2.0799252445532167E-2</v>
      </c>
      <c r="F2910" s="89">
        <v>2.1473863274608217E-2</v>
      </c>
      <c r="G2910" s="90">
        <v>2.1669795980712118E-2</v>
      </c>
      <c r="H2910" s="90">
        <v>2.1470548121241079E-2</v>
      </c>
      <c r="I2910" s="90">
        <v>2.1070176965833281E-2</v>
      </c>
      <c r="J2910" s="90">
        <v>2.0486739884367982E-2</v>
      </c>
    </row>
    <row r="2911" spans="3:10" x14ac:dyDescent="0.25">
      <c r="C2911" s="82">
        <v>1.3650124261601027E-2</v>
      </c>
      <c r="D2911" s="89">
        <v>1.643257801275572E-2</v>
      </c>
      <c r="E2911" s="89">
        <v>1.8362765307886567E-2</v>
      </c>
      <c r="F2911" s="89">
        <v>1.9627231177390875E-2</v>
      </c>
      <c r="G2911" s="90">
        <v>2.0420995919310323E-2</v>
      </c>
      <c r="H2911" s="90">
        <v>2.0769190673365242E-2</v>
      </c>
      <c r="I2911" s="90">
        <v>2.0826230883350869E-2</v>
      </c>
      <c r="J2911" s="90">
        <v>2.0596235043056608E-2</v>
      </c>
    </row>
    <row r="2912" spans="3:10" x14ac:dyDescent="0.25">
      <c r="C2912" s="82">
        <v>3.7490321359404124E-3</v>
      </c>
      <c r="D2912" s="89">
        <v>5.7750571907099644E-3</v>
      </c>
      <c r="E2912" s="89">
        <v>7.7882361237248034E-3</v>
      </c>
      <c r="F2912" s="89">
        <v>9.6414680408358471E-3</v>
      </c>
      <c r="G2912" s="90">
        <v>1.1305888307269153E-2</v>
      </c>
      <c r="H2912" s="90">
        <v>1.2746900388751656E-2</v>
      </c>
      <c r="I2912" s="90">
        <v>1.4045573288387198E-2</v>
      </c>
      <c r="J2912" s="90">
        <v>1.5206602293316582E-2</v>
      </c>
    </row>
    <row r="2913" spans="3:10" x14ac:dyDescent="0.25">
      <c r="C2913" s="82">
        <v>1.9341089828671072E-2</v>
      </c>
      <c r="D2913" s="89">
        <v>2.5617881843565209E-2</v>
      </c>
      <c r="E2913" s="89">
        <v>3.0315239617412039E-2</v>
      </c>
      <c r="F2913" s="89">
        <v>3.3654572646278948E-2</v>
      </c>
      <c r="G2913" s="90">
        <v>3.6105340883410351E-2</v>
      </c>
      <c r="H2913" s="90">
        <v>3.7849366196547947E-2</v>
      </c>
      <c r="I2913" s="90">
        <v>3.9222570665644219E-2</v>
      </c>
      <c r="J2913" s="90">
        <v>4.0203201902110151E-2</v>
      </c>
    </row>
    <row r="2914" spans="3:10" x14ac:dyDescent="0.25">
      <c r="C2914" s="82">
        <v>0.3307374205831401</v>
      </c>
      <c r="D2914" s="89">
        <v>0.23451490103948211</v>
      </c>
      <c r="E2914" s="89">
        <v>0.17679461038035196</v>
      </c>
      <c r="F2914" s="89">
        <v>0.14136386952237304</v>
      </c>
      <c r="G2914" s="90">
        <v>0.11902277602774818</v>
      </c>
      <c r="H2914" s="90">
        <v>0.10396066725742589</v>
      </c>
      <c r="I2914" s="90">
        <v>9.3594708836403376E-2</v>
      </c>
      <c r="J2914" s="90">
        <v>8.5825066911477482E-2</v>
      </c>
    </row>
    <row r="2915" spans="3:10" x14ac:dyDescent="0.25">
      <c r="C2915" s="82">
        <v>5.9358477291312555E-3</v>
      </c>
      <c r="D2915" s="89">
        <v>8.5865769481296671E-3</v>
      </c>
      <c r="E2915" s="89">
        <v>1.0982346284677308E-2</v>
      </c>
      <c r="F2915" s="89">
        <v>1.2978818514323866E-2</v>
      </c>
      <c r="G2915" s="90">
        <v>1.4595218914401823E-2</v>
      </c>
      <c r="H2915" s="90">
        <v>1.5833914013892128E-2</v>
      </c>
      <c r="I2915" s="90">
        <v>1.683246104499957E-2</v>
      </c>
      <c r="J2915" s="90">
        <v>1.7619912193706875E-2</v>
      </c>
    </row>
    <row r="2916" spans="3:10" x14ac:dyDescent="0.25">
      <c r="C2916" s="82">
        <v>7.4946971299680813E-3</v>
      </c>
      <c r="D2916" s="89">
        <v>1.1278633203926972E-2</v>
      </c>
      <c r="E2916" s="89">
        <v>1.4238739470157771E-2</v>
      </c>
      <c r="F2916" s="89">
        <v>1.6214655739807272E-2</v>
      </c>
      <c r="G2916" s="90">
        <v>1.7443832620922705E-2</v>
      </c>
      <c r="H2916" s="90">
        <v>1.8128394586813881E-2</v>
      </c>
      <c r="I2916" s="90">
        <v>1.8549225548921921E-2</v>
      </c>
      <c r="J2916" s="90">
        <v>1.8791574128568817E-2</v>
      </c>
    </row>
    <row r="2917" spans="3:10" x14ac:dyDescent="0.25">
      <c r="C2917" s="82">
        <v>1.4436140678461405E-2</v>
      </c>
      <c r="D2917" s="89">
        <v>1.9618286363693654E-2</v>
      </c>
      <c r="E2917" s="89">
        <v>2.3533569214408863E-2</v>
      </c>
      <c r="F2917" s="89">
        <v>2.615899621040484E-2</v>
      </c>
      <c r="G2917" s="90">
        <v>2.777736327065863E-2</v>
      </c>
      <c r="H2917" s="90">
        <v>2.8536428900388301E-2</v>
      </c>
      <c r="I2917" s="90">
        <v>2.8752621202781888E-2</v>
      </c>
      <c r="J2917" s="90">
        <v>2.8498669010130474E-2</v>
      </c>
    </row>
    <row r="2918" spans="3:10" x14ac:dyDescent="0.25">
      <c r="C2918" s="82">
        <v>8.7791647379169592E-3</v>
      </c>
      <c r="D2918" s="89">
        <v>1.057376414070948E-2</v>
      </c>
      <c r="E2918" s="89">
        <v>1.1885436216767712E-2</v>
      </c>
      <c r="F2918" s="89">
        <v>1.2838897392342428E-2</v>
      </c>
      <c r="G2918" s="90">
        <v>1.3574856333497953E-2</v>
      </c>
      <c r="H2918" s="90">
        <v>1.4131632338876774E-2</v>
      </c>
      <c r="I2918" s="90">
        <v>1.4637645656986387E-2</v>
      </c>
      <c r="J2918" s="90">
        <v>1.5117501285969837E-2</v>
      </c>
    </row>
    <row r="2919" spans="3:10" x14ac:dyDescent="0.25">
      <c r="C2919" s="82">
        <v>4.4925457601076675E-3</v>
      </c>
      <c r="D2919" s="89">
        <v>6.766320134622127E-3</v>
      </c>
      <c r="E2919" s="89">
        <v>9.0753778425107338E-3</v>
      </c>
      <c r="F2919" s="89">
        <v>1.1312633553959232E-2</v>
      </c>
      <c r="G2919" s="90">
        <v>1.347639168888075E-2</v>
      </c>
      <c r="H2919" s="90">
        <v>1.5533504381575953E-2</v>
      </c>
      <c r="I2919" s="90">
        <v>1.7575974866988277E-2</v>
      </c>
      <c r="J2919" s="90">
        <v>1.9595997802212443E-2</v>
      </c>
    </row>
    <row r="2920" spans="3:10" x14ac:dyDescent="0.25">
      <c r="C2920" s="82">
        <v>9.7179427349332586E-3</v>
      </c>
      <c r="D2920" s="89">
        <v>1.2633728542746107E-2</v>
      </c>
      <c r="E2920" s="89">
        <v>1.5235408204254673E-2</v>
      </c>
      <c r="F2920" s="89">
        <v>1.7540294299559354E-2</v>
      </c>
      <c r="G2920" s="90">
        <v>1.964127375190039E-2</v>
      </c>
      <c r="H2920" s="90">
        <v>2.152658966853066E-2</v>
      </c>
      <c r="I2920" s="90">
        <v>2.3334164707027115E-2</v>
      </c>
      <c r="J2920" s="90">
        <v>2.5045931125652617E-2</v>
      </c>
    </row>
    <row r="2921" spans="3:10" x14ac:dyDescent="0.25">
      <c r="C2921" s="82">
        <v>1.8741312886254038E-2</v>
      </c>
      <c r="D2921" s="89">
        <v>2.1303561701298185E-2</v>
      </c>
      <c r="E2921" s="89">
        <v>2.2839812480974869E-2</v>
      </c>
      <c r="F2921" s="89">
        <v>2.3769491069569444E-2</v>
      </c>
      <c r="G2921" s="90">
        <v>2.4428505681353397E-2</v>
      </c>
      <c r="H2921" s="90">
        <v>2.4894928564481857E-2</v>
      </c>
      <c r="I2921" s="90">
        <v>2.5367283002502655E-2</v>
      </c>
      <c r="J2921" s="90">
        <v>2.583538143995677E-2</v>
      </c>
    </row>
    <row r="2922" spans="3:10" x14ac:dyDescent="0.25">
      <c r="C2922" s="82">
        <v>8.0705399115447284E-3</v>
      </c>
      <c r="D2922" s="89">
        <v>1.08509798460063E-2</v>
      </c>
      <c r="E2922" s="89">
        <v>1.303875866448688E-2</v>
      </c>
      <c r="F2922" s="89">
        <v>1.4552480702964433E-2</v>
      </c>
      <c r="G2922" s="90">
        <v>1.5457209028118576E-2</v>
      </c>
      <c r="H2922" s="90">
        <v>1.5773862381791175E-2</v>
      </c>
      <c r="I2922" s="90">
        <v>1.5660865851039811E-2</v>
      </c>
      <c r="J2922" s="90">
        <v>1.5177948764998084E-2</v>
      </c>
    </row>
    <row r="2923" spans="3:10" x14ac:dyDescent="0.25">
      <c r="C2923" s="82">
        <v>2.53558930465182E-2</v>
      </c>
      <c r="D2923" s="89">
        <v>2.968057508257177E-2</v>
      </c>
      <c r="E2923" s="89">
        <v>3.2037051137546374E-2</v>
      </c>
      <c r="F2923" s="89">
        <v>3.3097635327085345E-2</v>
      </c>
      <c r="G2923" s="90">
        <v>3.3439908577121306E-2</v>
      </c>
      <c r="H2923" s="90">
        <v>3.3226387192217315E-2</v>
      </c>
      <c r="I2923" s="90">
        <v>3.2728317204241818E-2</v>
      </c>
      <c r="J2923" s="90">
        <v>3.1907772895713025E-2</v>
      </c>
    </row>
    <row r="2924" spans="3:10" x14ac:dyDescent="0.25">
      <c r="C2924" s="82">
        <v>1.7959368869371814E-2</v>
      </c>
      <c r="D2924" s="89">
        <v>2.282124774065649E-2</v>
      </c>
      <c r="E2924" s="89">
        <v>2.6729443680628805E-2</v>
      </c>
      <c r="F2924" s="89">
        <v>2.9897385681048598E-2</v>
      </c>
      <c r="G2924" s="90">
        <v>3.2687042927309257E-2</v>
      </c>
      <c r="H2924" s="90">
        <v>3.524795272061066E-2</v>
      </c>
      <c r="I2924" s="90">
        <v>3.7927486380109073E-2</v>
      </c>
      <c r="J2924" s="90">
        <v>4.0767940481197175E-2</v>
      </c>
    </row>
    <row r="2925" spans="3:10" x14ac:dyDescent="0.25">
      <c r="C2925" s="82">
        <v>9.2700612983399478E-3</v>
      </c>
      <c r="D2925" s="89">
        <v>1.3683474503795794E-2</v>
      </c>
      <c r="E2925" s="89">
        <v>1.7647277294857138E-2</v>
      </c>
      <c r="F2925" s="89">
        <v>2.1013375242062399E-2</v>
      </c>
      <c r="G2925" s="90">
        <v>2.3917381680820884E-2</v>
      </c>
      <c r="H2925" s="90">
        <v>2.641435626589346E-2</v>
      </c>
      <c r="I2925" s="90">
        <v>2.8716648072230195E-2</v>
      </c>
      <c r="J2925" s="90">
        <v>3.0805039350983256E-2</v>
      </c>
    </row>
    <row r="2926" spans="3:10" x14ac:dyDescent="0.25">
      <c r="C2926" s="82">
        <v>9.2435538490332845E-3</v>
      </c>
      <c r="D2926" s="89">
        <v>1.1777619089661875E-2</v>
      </c>
      <c r="E2926" s="89">
        <v>1.341002607145227E-2</v>
      </c>
      <c r="F2926" s="89">
        <v>1.4309865145085744E-2</v>
      </c>
      <c r="G2926" s="90">
        <v>1.4750022973725744E-2</v>
      </c>
      <c r="H2926" s="90">
        <v>1.487482516886093E-2</v>
      </c>
      <c r="I2926" s="90">
        <v>1.4882721833266064E-2</v>
      </c>
      <c r="J2926" s="90">
        <v>1.4823652578372115E-2</v>
      </c>
    </row>
    <row r="2927" spans="3:10" x14ac:dyDescent="0.25">
      <c r="C2927" s="82">
        <v>1.0930139107349319E-2</v>
      </c>
      <c r="D2927" s="89">
        <v>1.6408944955016463E-2</v>
      </c>
      <c r="E2927" s="89">
        <v>2.1212678444160981E-2</v>
      </c>
      <c r="F2927" s="89">
        <v>2.4947698679023796E-2</v>
      </c>
      <c r="G2927" s="90">
        <v>2.7681717819636027E-2</v>
      </c>
      <c r="H2927" s="90">
        <v>2.9502044919772399E-2</v>
      </c>
      <c r="I2927" s="90">
        <v>3.0746619416165338E-2</v>
      </c>
      <c r="J2927" s="90">
        <v>3.1530362986291575E-2</v>
      </c>
    </row>
    <row r="2928" spans="3:10" x14ac:dyDescent="0.25">
      <c r="C2928" s="82">
        <v>4.5866874874139624E-3</v>
      </c>
      <c r="D2928" s="89">
        <v>7.1911045069935715E-3</v>
      </c>
      <c r="E2928" s="89">
        <v>9.7805726337582451E-3</v>
      </c>
      <c r="F2928" s="89">
        <v>1.2132997790573401E-2</v>
      </c>
      <c r="G2928" s="90">
        <v>1.4193105128914703E-2</v>
      </c>
      <c r="H2928" s="90">
        <v>1.5912694267316181E-2</v>
      </c>
      <c r="I2928" s="90">
        <v>1.7396371557315278E-2</v>
      </c>
      <c r="J2928" s="90">
        <v>1.865719788709114E-2</v>
      </c>
    </row>
    <row r="2929" spans="3:10" x14ac:dyDescent="0.25">
      <c r="C2929" s="82">
        <v>6.0311585424118103E-2</v>
      </c>
      <c r="D2929" s="89">
        <v>5.2443747347608774E-2</v>
      </c>
      <c r="E2929" s="89">
        <v>4.5977258287818457E-2</v>
      </c>
      <c r="F2929" s="89">
        <v>4.1010180402935081E-2</v>
      </c>
      <c r="G2929" s="90">
        <v>3.7305078372756928E-2</v>
      </c>
      <c r="H2929" s="90">
        <v>3.4371838925036764E-2</v>
      </c>
      <c r="I2929" s="90">
        <v>3.2091780374118986E-2</v>
      </c>
      <c r="J2929" s="90">
        <v>3.018865634328342E-2</v>
      </c>
    </row>
    <row r="2930" spans="3:10" x14ac:dyDescent="0.25">
      <c r="C2930" s="82">
        <v>3.8370578232831461E-3</v>
      </c>
      <c r="D2930" s="89">
        <v>6.9139885823400063E-3</v>
      </c>
      <c r="E2930" s="89">
        <v>1.0510607207745134E-2</v>
      </c>
      <c r="F2930" s="89">
        <v>1.4280712538079818E-2</v>
      </c>
      <c r="G2930" s="90">
        <v>1.8033351320033822E-2</v>
      </c>
      <c r="H2930" s="90">
        <v>2.1600824996955755E-2</v>
      </c>
      <c r="I2930" s="90">
        <v>2.5036733552186882E-2</v>
      </c>
      <c r="J2930" s="90">
        <v>2.8285774600537467E-2</v>
      </c>
    </row>
    <row r="2931" spans="3:10" x14ac:dyDescent="0.25">
      <c r="C2931" s="82">
        <v>1.2824179685473676E-2</v>
      </c>
      <c r="D2931" s="89">
        <v>2.1506976481150721E-2</v>
      </c>
      <c r="E2931" s="89">
        <v>2.9323379329662346E-2</v>
      </c>
      <c r="F2931" s="89">
        <v>3.5236033375552804E-2</v>
      </c>
      <c r="G2931" s="90">
        <v>3.9278137021336222E-2</v>
      </c>
      <c r="H2931" s="90">
        <v>4.1638774101494795E-2</v>
      </c>
      <c r="I2931" s="90">
        <v>4.2815858533540328E-2</v>
      </c>
      <c r="J2931" s="90">
        <v>4.2920453264398792E-2</v>
      </c>
    </row>
    <row r="2932" spans="3:10" x14ac:dyDescent="0.25">
      <c r="C2932" s="82">
        <v>2.9895608368116378E-2</v>
      </c>
      <c r="D2932" s="89">
        <v>2.8218713466740257E-2</v>
      </c>
      <c r="E2932" s="89">
        <v>2.6694094558988787E-2</v>
      </c>
      <c r="F2932" s="89">
        <v>2.5527932560365396E-2</v>
      </c>
      <c r="G2932" s="90">
        <v>2.4741538577321625E-2</v>
      </c>
      <c r="H2932" s="90">
        <v>2.4150332679823111E-2</v>
      </c>
      <c r="I2932" s="90">
        <v>2.3770242347203045E-2</v>
      </c>
      <c r="J2932" s="90">
        <v>2.3472600146903499E-2</v>
      </c>
    </row>
    <row r="2933" spans="3:10" x14ac:dyDescent="0.25">
      <c r="C2933" s="82">
        <v>2.8095028369198561E-3</v>
      </c>
      <c r="D2933" s="89">
        <v>4.7743977381517113E-3</v>
      </c>
      <c r="E2933" s="89">
        <v>6.7886693754686108E-3</v>
      </c>
      <c r="F2933" s="89">
        <v>8.5858701465414272E-3</v>
      </c>
      <c r="G2933" s="90">
        <v>1.0062821571225644E-2</v>
      </c>
      <c r="H2933" s="90">
        <v>1.1166433980106959E-2</v>
      </c>
      <c r="I2933" s="90">
        <v>1.1978810151233973E-2</v>
      </c>
      <c r="J2933" s="90">
        <v>1.2530226120977711E-2</v>
      </c>
    </row>
    <row r="2934" spans="3:10" x14ac:dyDescent="0.25">
      <c r="C2934" s="82">
        <v>1.5959852071397902E-3</v>
      </c>
      <c r="D2934" s="89">
        <v>2.9632160618944287E-3</v>
      </c>
      <c r="E2934" s="89">
        <v>4.6008653027101287E-3</v>
      </c>
      <c r="F2934" s="89">
        <v>6.3073869643070664E-3</v>
      </c>
      <c r="G2934" s="90">
        <v>7.9339696646711765E-3</v>
      </c>
      <c r="H2934" s="90">
        <v>9.3568829360908944E-3</v>
      </c>
      <c r="I2934" s="90">
        <v>1.0577278459242584E-2</v>
      </c>
      <c r="J2934" s="90">
        <v>1.157619790107026E-2</v>
      </c>
    </row>
    <row r="2935" spans="3:10" x14ac:dyDescent="0.25">
      <c r="C2935" s="82">
        <v>9.5159976904531773E-3</v>
      </c>
      <c r="D2935" s="89">
        <v>1.3285774316380323E-2</v>
      </c>
      <c r="E2935" s="89">
        <v>1.62008902941554E-2</v>
      </c>
      <c r="F2935" s="89">
        <v>1.8114507449944157E-2</v>
      </c>
      <c r="G2935" s="90">
        <v>1.9171335314725532E-2</v>
      </c>
      <c r="H2935" s="90">
        <v>1.9490503981182749E-2</v>
      </c>
      <c r="I2935" s="90">
        <v>1.9343662622484933E-2</v>
      </c>
      <c r="J2935" s="90">
        <v>1.8846875812983933E-2</v>
      </c>
    </row>
    <row r="2936" spans="3:10" x14ac:dyDescent="0.25">
      <c r="C2936" s="82">
        <v>1.5872604073829337E-2</v>
      </c>
      <c r="D2936" s="89">
        <v>2.0328010127415971E-2</v>
      </c>
      <c r="E2936" s="89">
        <v>2.3556957572930071E-2</v>
      </c>
      <c r="F2936" s="89">
        <v>2.5766269375961444E-2</v>
      </c>
      <c r="G2936" s="90">
        <v>2.732719676516954E-2</v>
      </c>
      <c r="H2936" s="90">
        <v>2.8416637679194227E-2</v>
      </c>
      <c r="I2936" s="90">
        <v>2.9357991925060563E-2</v>
      </c>
      <c r="J2936" s="90">
        <v>3.0224289815816263E-2</v>
      </c>
    </row>
    <row r="2937" spans="3:10" x14ac:dyDescent="0.25">
      <c r="C2937" s="82">
        <v>1.9399225020720792E-2</v>
      </c>
      <c r="D2937" s="89">
        <v>2.7228847979159039E-2</v>
      </c>
      <c r="E2937" s="89">
        <v>3.3667795624364248E-2</v>
      </c>
      <c r="F2937" s="89">
        <v>3.8644505262281491E-2</v>
      </c>
      <c r="G2937" s="90">
        <v>4.2553772891581562E-2</v>
      </c>
      <c r="H2937" s="90">
        <v>4.5582502517182488E-2</v>
      </c>
      <c r="I2937" s="90">
        <v>4.8158752465639179E-2</v>
      </c>
      <c r="J2937" s="90">
        <v>5.0296926010204301E-2</v>
      </c>
    </row>
    <row r="2938" spans="3:10" x14ac:dyDescent="0.25">
      <c r="C2938" s="82">
        <v>4.383111867908249E-3</v>
      </c>
      <c r="D2938" s="89">
        <v>6.860022508097168E-3</v>
      </c>
      <c r="E2938" s="89">
        <v>9.2408793169742719E-3</v>
      </c>
      <c r="F2938" s="89">
        <v>1.1300799409429357E-2</v>
      </c>
      <c r="G2938" s="90">
        <v>1.3001387164937553E-2</v>
      </c>
      <c r="H2938" s="90">
        <v>1.4326695770685972E-2</v>
      </c>
      <c r="I2938" s="90">
        <v>1.5405248967044684E-2</v>
      </c>
      <c r="J2938" s="90">
        <v>1.6283314375726349E-2</v>
      </c>
    </row>
    <row r="2939" spans="3:10" x14ac:dyDescent="0.25">
      <c r="C2939" s="82">
        <v>5.9460349450150635E-2</v>
      </c>
      <c r="D2939" s="89">
        <v>5.5497360365591802E-2</v>
      </c>
      <c r="E2939" s="89">
        <v>5.1786403367686903E-2</v>
      </c>
      <c r="F2939" s="89">
        <v>4.8795262586605895E-2</v>
      </c>
      <c r="G2939" s="90">
        <v>4.6575932111666545E-2</v>
      </c>
      <c r="H2939" s="90">
        <v>4.4766686721573599E-2</v>
      </c>
      <c r="I2939" s="90">
        <v>4.3374282147811152E-2</v>
      </c>
      <c r="J2939" s="90">
        <v>4.213324706089476E-2</v>
      </c>
    </row>
    <row r="2940" spans="3:10" x14ac:dyDescent="0.25">
      <c r="C2940" s="82">
        <v>3.2535561831012111E-2</v>
      </c>
      <c r="D2940" s="89">
        <v>3.4843971718565819E-2</v>
      </c>
      <c r="E2940" s="89">
        <v>3.5080467446240785E-2</v>
      </c>
      <c r="F2940" s="89">
        <v>3.4291000032789405E-2</v>
      </c>
      <c r="G2940" s="90">
        <v>3.3154248846941341E-2</v>
      </c>
      <c r="H2940" s="90">
        <v>3.1832736269064944E-2</v>
      </c>
      <c r="I2940" s="90">
        <v>3.0572845835968882E-2</v>
      </c>
      <c r="J2940" s="90">
        <v>2.9316802217563862E-2</v>
      </c>
    </row>
    <row r="2941" spans="3:10" x14ac:dyDescent="0.25">
      <c r="C2941" s="82">
        <v>2.9614019979173731E-3</v>
      </c>
      <c r="D2941" s="89">
        <v>4.7729749392545892E-3</v>
      </c>
      <c r="E2941" s="89">
        <v>6.7694609116501093E-3</v>
      </c>
      <c r="F2941" s="89">
        <v>8.7887659756125183E-3</v>
      </c>
      <c r="G2941" s="90">
        <v>1.0739939991576148E-2</v>
      </c>
      <c r="H2941" s="90">
        <v>1.2531709119964719E-2</v>
      </c>
      <c r="I2941" s="90">
        <v>1.4208691483711356E-2</v>
      </c>
      <c r="J2941" s="90">
        <v>1.5768724644883266E-2</v>
      </c>
    </row>
    <row r="2942" spans="3:10" x14ac:dyDescent="0.25">
      <c r="C2942" s="82">
        <v>5.9866542737107157E-3</v>
      </c>
      <c r="D2942" s="89">
        <v>8.8746770804520817E-3</v>
      </c>
      <c r="E2942" s="89">
        <v>1.1631736059394941E-2</v>
      </c>
      <c r="F2942" s="89">
        <v>1.407466075816379E-2</v>
      </c>
      <c r="G2942" s="90">
        <v>1.6198125788592605E-2</v>
      </c>
      <c r="H2942" s="90">
        <v>1.7993843809980984E-2</v>
      </c>
      <c r="I2942" s="90">
        <v>1.9620225223152422E-2</v>
      </c>
      <c r="J2942" s="90">
        <v>2.1123465313364145E-2</v>
      </c>
    </row>
    <row r="2943" spans="3:10" x14ac:dyDescent="0.25">
      <c r="C2943" s="82">
        <v>1.8746258547341594E-2</v>
      </c>
      <c r="D2943" s="89">
        <v>2.0676435609354966E-2</v>
      </c>
      <c r="E2943" s="89">
        <v>2.2196683440888106E-2</v>
      </c>
      <c r="F2943" s="89">
        <v>2.3556035166939261E-2</v>
      </c>
      <c r="G2943" s="90">
        <v>2.4931447162330578E-2</v>
      </c>
      <c r="H2943" s="90">
        <v>2.6294423987688869E-2</v>
      </c>
      <c r="I2943" s="90">
        <v>2.778670718663135E-2</v>
      </c>
      <c r="J2943" s="90">
        <v>2.935921919493157E-2</v>
      </c>
    </row>
    <row r="2944" spans="3:10" x14ac:dyDescent="0.25">
      <c r="C2944" s="82">
        <v>2.4007572373677309E-2</v>
      </c>
      <c r="D2944" s="89">
        <v>2.713639991113246E-2</v>
      </c>
      <c r="E2944" s="89">
        <v>2.8773328070836577E-2</v>
      </c>
      <c r="F2944" s="89">
        <v>2.9515387121509726E-2</v>
      </c>
      <c r="G2944" s="90">
        <v>2.9819337188098274E-2</v>
      </c>
      <c r="H2944" s="90">
        <v>2.9787246700840965E-2</v>
      </c>
      <c r="I2944" s="90">
        <v>2.9643621481845621E-2</v>
      </c>
      <c r="J2944" s="90">
        <v>2.9351019181701538E-2</v>
      </c>
    </row>
    <row r="2945" spans="3:10" x14ac:dyDescent="0.25">
      <c r="C2945" s="82">
        <v>4.3194795837726535E-2</v>
      </c>
      <c r="D2945" s="89">
        <v>3.9715234793535545E-2</v>
      </c>
      <c r="E2945" s="89">
        <v>3.6172637182448716E-2</v>
      </c>
      <c r="F2945" s="89">
        <v>3.319275151172469E-2</v>
      </c>
      <c r="G2945" s="90">
        <v>3.0933204534564083E-2</v>
      </c>
      <c r="H2945" s="90">
        <v>2.9194141749482663E-2</v>
      </c>
      <c r="I2945" s="90">
        <v>2.799163951084583E-2</v>
      </c>
      <c r="J2945" s="90">
        <v>2.7153502250812679E-2</v>
      </c>
    </row>
    <row r="2946" spans="3:10" x14ac:dyDescent="0.25">
      <c r="C2946" s="82">
        <v>1.774095184465958E-2</v>
      </c>
      <c r="D2946" s="89">
        <v>2.2251631018020968E-2</v>
      </c>
      <c r="E2946" s="89">
        <v>2.5503269969920375E-2</v>
      </c>
      <c r="F2946" s="89">
        <v>2.7786261184014081E-2</v>
      </c>
      <c r="G2946" s="90">
        <v>2.9510676620011746E-2</v>
      </c>
      <c r="H2946" s="90">
        <v>3.0846531707481729E-2</v>
      </c>
      <c r="I2946" s="90">
        <v>3.2104379034953584E-2</v>
      </c>
      <c r="J2946" s="90">
        <v>3.3307529055693279E-2</v>
      </c>
    </row>
    <row r="2947" spans="3:10" x14ac:dyDescent="0.25">
      <c r="C2947" s="82">
        <v>2.6362129422713371E-3</v>
      </c>
      <c r="D2947" s="89">
        <v>4.4489640183668433E-3</v>
      </c>
      <c r="E2947" s="89">
        <v>6.2508456443388632E-3</v>
      </c>
      <c r="F2947" s="89">
        <v>7.828833719272418E-3</v>
      </c>
      <c r="G2947" s="90">
        <v>9.1419109351465588E-3</v>
      </c>
      <c r="H2947" s="90">
        <v>1.0184575659119529E-2</v>
      </c>
      <c r="I2947" s="90">
        <v>1.1051814193612621E-2</v>
      </c>
      <c r="J2947" s="90">
        <v>1.1770533326356141E-2</v>
      </c>
    </row>
    <row r="2948" spans="3:10" x14ac:dyDescent="0.25">
      <c r="C2948" s="82">
        <v>2.4538895599058742E-3</v>
      </c>
      <c r="D2948" s="89">
        <v>5.0186172515513175E-3</v>
      </c>
      <c r="E2948" s="89">
        <v>8.2558664366746276E-3</v>
      </c>
      <c r="F2948" s="89">
        <v>1.1718236855507137E-2</v>
      </c>
      <c r="G2948" s="90">
        <v>1.505767339979352E-2</v>
      </c>
      <c r="H2948" s="90">
        <v>1.799125837635604E-2</v>
      </c>
      <c r="I2948" s="90">
        <v>2.0481061176878042E-2</v>
      </c>
      <c r="J2948" s="90">
        <v>2.2450073737460028E-2</v>
      </c>
    </row>
    <row r="2949" spans="3:10" x14ac:dyDescent="0.25">
      <c r="C2949" s="82">
        <v>4.3474031718751319E-3</v>
      </c>
      <c r="D2949" s="89">
        <v>7.1944004824078334E-3</v>
      </c>
      <c r="E2949" s="89">
        <v>9.9059856721598286E-3</v>
      </c>
      <c r="F2949" s="89">
        <v>1.2125267655322626E-2</v>
      </c>
      <c r="G2949" s="90">
        <v>1.3786571725099213E-2</v>
      </c>
      <c r="H2949" s="90">
        <v>1.4896438695365083E-2</v>
      </c>
      <c r="I2949" s="90">
        <v>1.5620823421795112E-2</v>
      </c>
      <c r="J2949" s="90">
        <v>1.6028110013310597E-2</v>
      </c>
    </row>
    <row r="2950" spans="3:10" x14ac:dyDescent="0.25">
      <c r="C2950" s="82">
        <v>1.0416891946818744E-2</v>
      </c>
      <c r="D2950" s="89">
        <v>1.3651876301149099E-2</v>
      </c>
      <c r="E2950" s="89">
        <v>1.6077689868552361E-2</v>
      </c>
      <c r="F2950" s="89">
        <v>1.771397246657146E-2</v>
      </c>
      <c r="G2950" s="90">
        <v>1.8726371825512712E-2</v>
      </c>
      <c r="H2950" s="90">
        <v>1.918177858537683E-2</v>
      </c>
      <c r="I2950" s="90">
        <v>1.9274312316904213E-2</v>
      </c>
      <c r="J2950" s="90">
        <v>1.9049405588037555E-2</v>
      </c>
    </row>
    <row r="2951" spans="3:10" x14ac:dyDescent="0.25">
      <c r="C2951" s="82">
        <v>1.7806584932262896E-2</v>
      </c>
      <c r="D2951" s="89">
        <v>2.119759609254334E-2</v>
      </c>
      <c r="E2951" s="89">
        <v>2.350055080295731E-2</v>
      </c>
      <c r="F2951" s="89">
        <v>2.5098906224454109E-2</v>
      </c>
      <c r="G2951" s="90">
        <v>2.6373350714786328E-2</v>
      </c>
      <c r="H2951" s="90">
        <v>2.7455097137911128E-2</v>
      </c>
      <c r="I2951" s="90">
        <v>2.8607115118929674E-2</v>
      </c>
      <c r="J2951" s="90">
        <v>2.985731722503698E-2</v>
      </c>
    </row>
    <row r="2952" spans="3:10" x14ac:dyDescent="0.25">
      <c r="C2952" s="82">
        <v>2.30287112305428E-3</v>
      </c>
      <c r="D2952" s="89">
        <v>4.3409447658015257E-3</v>
      </c>
      <c r="E2952" s="89">
        <v>6.7119916279336075E-3</v>
      </c>
      <c r="F2952" s="89">
        <v>9.0904451103293593E-3</v>
      </c>
      <c r="G2952" s="90">
        <v>1.1278657452731338E-2</v>
      </c>
      <c r="H2952" s="90">
        <v>1.313904514498811E-2</v>
      </c>
      <c r="I2952" s="90">
        <v>1.4709376217961284E-2</v>
      </c>
      <c r="J2952" s="90">
        <v>1.5988057206635292E-2</v>
      </c>
    </row>
    <row r="2953" spans="3:10" x14ac:dyDescent="0.25">
      <c r="C2953" s="82">
        <v>2.3518988440309491E-2</v>
      </c>
      <c r="D2953" s="89">
        <v>2.5845702903925447E-2</v>
      </c>
      <c r="E2953" s="89">
        <v>2.7001184330692096E-2</v>
      </c>
      <c r="F2953" s="89">
        <v>2.7458932760385951E-2</v>
      </c>
      <c r="G2953" s="90">
        <v>2.7562121575788925E-2</v>
      </c>
      <c r="H2953" s="90">
        <v>2.7365150206163379E-2</v>
      </c>
      <c r="I2953" s="90">
        <v>2.7072029664791206E-2</v>
      </c>
      <c r="J2953" s="90">
        <v>2.6669321445948375E-2</v>
      </c>
    </row>
    <row r="2954" spans="3:10" x14ac:dyDescent="0.25">
      <c r="C2954" s="82">
        <v>1.44179620947456E-2</v>
      </c>
      <c r="D2954" s="89">
        <v>1.6846285686215625E-2</v>
      </c>
      <c r="E2954" s="89">
        <v>1.8816582955950605E-2</v>
      </c>
      <c r="F2954" s="89">
        <v>2.0464849731720015E-2</v>
      </c>
      <c r="G2954" s="90">
        <v>2.1925214249438656E-2</v>
      </c>
      <c r="H2954" s="90">
        <v>2.3178021103044521E-2</v>
      </c>
      <c r="I2954" s="90">
        <v>2.4361719026736152E-2</v>
      </c>
      <c r="J2954" s="90">
        <v>2.5447495375958053E-2</v>
      </c>
    </row>
    <row r="2955" spans="3:10" x14ac:dyDescent="0.25">
      <c r="C2955" s="82">
        <v>4.4847707740649344E-3</v>
      </c>
      <c r="D2955" s="89">
        <v>7.8740872307905031E-3</v>
      </c>
      <c r="E2955" s="89">
        <v>1.1379417689272942E-2</v>
      </c>
      <c r="F2955" s="89">
        <v>1.4519184476837959E-2</v>
      </c>
      <c r="G2955" s="90">
        <v>1.7126552456330778E-2</v>
      </c>
      <c r="H2955" s="90">
        <v>1.9126478899693974E-2</v>
      </c>
      <c r="I2955" s="90">
        <v>2.0660123982569566E-2</v>
      </c>
      <c r="J2955" s="90">
        <v>2.1763760611839971E-2</v>
      </c>
    </row>
    <row r="2956" spans="3:10" x14ac:dyDescent="0.25">
      <c r="C2956" s="82">
        <v>4.5624824303430135E-3</v>
      </c>
      <c r="D2956" s="89">
        <v>7.992855231749002E-3</v>
      </c>
      <c r="E2956" s="89">
        <v>1.1626885264321164E-2</v>
      </c>
      <c r="F2956" s="89">
        <v>1.5025051090250497E-2</v>
      </c>
      <c r="G2956" s="90">
        <v>1.8042800196883053E-2</v>
      </c>
      <c r="H2956" s="90">
        <v>2.0612612694364679E-2</v>
      </c>
      <c r="I2956" s="90">
        <v>2.288496706793414E-2</v>
      </c>
      <c r="J2956" s="90">
        <v>2.4886606465961872E-2</v>
      </c>
    </row>
    <row r="2957" spans="3:10" x14ac:dyDescent="0.25">
      <c r="C2957" s="82">
        <v>1.3775309624270161E-2</v>
      </c>
      <c r="D2957" s="89">
        <v>1.885768044101797E-2</v>
      </c>
      <c r="E2957" s="89">
        <v>2.2618621385366907E-2</v>
      </c>
      <c r="F2957" s="89">
        <v>2.5076382182798854E-2</v>
      </c>
      <c r="G2957" s="90">
        <v>2.6573305290196629E-2</v>
      </c>
      <c r="H2957" s="90">
        <v>2.7306384855590594E-2</v>
      </c>
      <c r="I2957" s="90">
        <v>2.7606876880086405E-2</v>
      </c>
      <c r="J2957" s="90">
        <v>2.7549567164564217E-2</v>
      </c>
    </row>
    <row r="2958" spans="3:10" x14ac:dyDescent="0.25">
      <c r="C2958" s="82">
        <v>6.7196681537516959E-4</v>
      </c>
      <c r="D2958" s="89">
        <v>1.5191301828417917E-3</v>
      </c>
      <c r="E2958" s="89">
        <v>2.6735504880396623E-3</v>
      </c>
      <c r="F2958" s="89">
        <v>3.965952705021477E-3</v>
      </c>
      <c r="G2958" s="90">
        <v>5.2404409250616886E-3</v>
      </c>
      <c r="H2958" s="90">
        <v>6.3719697490945771E-3</v>
      </c>
      <c r="I2958" s="90">
        <v>7.3411122369211679E-3</v>
      </c>
      <c r="J2958" s="90">
        <v>8.1335162580513255E-3</v>
      </c>
    </row>
    <row r="2959" spans="3:10" x14ac:dyDescent="0.25">
      <c r="C2959" s="82">
        <v>1.3343110185996526E-3</v>
      </c>
      <c r="D2959" s="89">
        <v>3.2019789259423973E-3</v>
      </c>
      <c r="E2959" s="89">
        <v>5.6915404257485694E-3</v>
      </c>
      <c r="F2959" s="89">
        <v>8.3141515967224827E-3</v>
      </c>
      <c r="G2959" s="90">
        <v>1.0698875213149632E-2</v>
      </c>
      <c r="H2959" s="90">
        <v>1.2617390492249461E-2</v>
      </c>
      <c r="I2959" s="90">
        <v>1.407818106816674E-2</v>
      </c>
      <c r="J2959" s="90">
        <v>1.508893587412243E-2</v>
      </c>
    </row>
    <row r="2960" spans="3:10" x14ac:dyDescent="0.25">
      <c r="C2960" s="82">
        <v>1.0565297603546834E-2</v>
      </c>
      <c r="D2960" s="89">
        <v>1.5331106893789082E-2</v>
      </c>
      <c r="E2960" s="89">
        <v>1.9351860138352658E-2</v>
      </c>
      <c r="F2960" s="89">
        <v>2.2372210280387939E-2</v>
      </c>
      <c r="G2960" s="90">
        <v>2.4468179305207775E-2</v>
      </c>
      <c r="H2960" s="90">
        <v>2.5671699014444938E-2</v>
      </c>
      <c r="I2960" s="90">
        <v>2.6216235127757503E-2</v>
      </c>
      <c r="J2960" s="90">
        <v>2.6153320009410008E-2</v>
      </c>
    </row>
    <row r="2961" spans="3:10" x14ac:dyDescent="0.25">
      <c r="C2961" s="82">
        <v>6.0083550049672356E-2</v>
      </c>
      <c r="D2961" s="89">
        <v>5.2249102984071108E-2</v>
      </c>
      <c r="E2961" s="89">
        <v>4.6401565065017338E-2</v>
      </c>
      <c r="F2961" s="89">
        <v>4.2211039202980152E-2</v>
      </c>
      <c r="G2961" s="90">
        <v>3.9269661593730125E-2</v>
      </c>
      <c r="H2961" s="90">
        <v>3.7029617974795613E-2</v>
      </c>
      <c r="I2961" s="90">
        <v>3.5377887812626921E-2</v>
      </c>
      <c r="J2961" s="90">
        <v>3.4040149845950864E-2</v>
      </c>
    </row>
    <row r="2962" spans="3:10" x14ac:dyDescent="0.25">
      <c r="C2962" s="82">
        <v>1.378120166495405E-3</v>
      </c>
      <c r="D2962" s="89">
        <v>2.5451370248344759E-3</v>
      </c>
      <c r="E2962" s="89">
        <v>3.8880994565617184E-3</v>
      </c>
      <c r="F2962" s="89">
        <v>5.2349558116082714E-3</v>
      </c>
      <c r="G2962" s="90">
        <v>6.4904255515854945E-3</v>
      </c>
      <c r="H2962" s="90">
        <v>7.5928592025842675E-3</v>
      </c>
      <c r="I2962" s="90">
        <v>8.5794827596148617E-3</v>
      </c>
      <c r="J2962" s="90">
        <v>9.4622717564140611E-3</v>
      </c>
    </row>
    <row r="2963" spans="3:10" x14ac:dyDescent="0.25">
      <c r="C2963" s="82">
        <v>9.946249142105814E-3</v>
      </c>
      <c r="D2963" s="89">
        <v>1.3131660782603076E-2</v>
      </c>
      <c r="E2963" s="89">
        <v>1.5572193133433301E-2</v>
      </c>
      <c r="F2963" s="89">
        <v>1.7350615521875553E-2</v>
      </c>
      <c r="G2963" s="90">
        <v>1.8680434491750338E-2</v>
      </c>
      <c r="H2963" s="90">
        <v>1.9648859673873791E-2</v>
      </c>
      <c r="I2963" s="90">
        <v>2.0443973295796381E-2</v>
      </c>
      <c r="J2963" s="90">
        <v>2.1081981655974111E-2</v>
      </c>
    </row>
    <row r="2964" spans="3:10" x14ac:dyDescent="0.25">
      <c r="C2964" s="82">
        <v>3.8741902788405509E-2</v>
      </c>
      <c r="D2964" s="89">
        <v>4.7665723614178958E-2</v>
      </c>
      <c r="E2964" s="89">
        <v>5.2150920190086221E-2</v>
      </c>
      <c r="F2964" s="89">
        <v>5.3533286310956801E-2</v>
      </c>
      <c r="G2964" s="90">
        <v>5.3232429829187661E-2</v>
      </c>
      <c r="H2964" s="90">
        <v>5.188438444245419E-2</v>
      </c>
      <c r="I2964" s="90">
        <v>5.0135234316929844E-2</v>
      </c>
      <c r="J2964" s="90">
        <v>4.8029443766535507E-2</v>
      </c>
    </row>
    <row r="2965" spans="3:10" x14ac:dyDescent="0.25">
      <c r="C2965" s="82">
        <v>3.4387410488005755E-3</v>
      </c>
      <c r="D2965" s="89">
        <v>5.6124888698305137E-3</v>
      </c>
      <c r="E2965" s="89">
        <v>7.8013213692759405E-3</v>
      </c>
      <c r="F2965" s="89">
        <v>9.8082706184833748E-3</v>
      </c>
      <c r="G2965" s="90">
        <v>1.1602455257467103E-2</v>
      </c>
      <c r="H2965" s="90">
        <v>1.3167710589634682E-2</v>
      </c>
      <c r="I2965" s="90">
        <v>1.4607526425425375E-2</v>
      </c>
      <c r="J2965" s="90">
        <v>1.5939836589738344E-2</v>
      </c>
    </row>
    <row r="2966" spans="3:10" x14ac:dyDescent="0.25">
      <c r="C2966" s="82">
        <v>1.3148663853015642E-2</v>
      </c>
      <c r="D2966" s="89">
        <v>1.6995592226029355E-2</v>
      </c>
      <c r="E2966" s="89">
        <v>1.9873157906651211E-2</v>
      </c>
      <c r="F2966" s="89">
        <v>2.1845344783622364E-2</v>
      </c>
      <c r="G2966" s="90">
        <v>2.3129719303548502E-2</v>
      </c>
      <c r="H2966" s="90">
        <v>2.3810844910957772E-2</v>
      </c>
      <c r="I2966" s="90">
        <v>2.4126591689876135E-2</v>
      </c>
      <c r="J2966" s="90">
        <v>2.4127732795581353E-2</v>
      </c>
    </row>
    <row r="2967" spans="3:10" x14ac:dyDescent="0.25">
      <c r="C2967" s="82">
        <v>4.6302955500946829E-3</v>
      </c>
      <c r="D2967" s="89">
        <v>8.7894616627118179E-3</v>
      </c>
      <c r="E2967" s="89">
        <v>1.351934756502029E-2</v>
      </c>
      <c r="F2967" s="89">
        <v>1.812218847008781E-2</v>
      </c>
      <c r="G2967" s="90">
        <v>2.2224130178572839E-2</v>
      </c>
      <c r="H2967" s="90">
        <v>2.558916863940728E-2</v>
      </c>
      <c r="I2967" s="90">
        <v>2.8306359429876797E-2</v>
      </c>
      <c r="J2967" s="90">
        <v>3.0358741626958605E-2</v>
      </c>
    </row>
    <row r="2968" spans="3:10" x14ac:dyDescent="0.25">
      <c r="C2968" s="82">
        <v>7.0232387445053716E-3</v>
      </c>
      <c r="D2968" s="89">
        <v>9.417027256781051E-3</v>
      </c>
      <c r="E2968" s="89">
        <v>1.1483798890072764E-2</v>
      </c>
      <c r="F2968" s="89">
        <v>1.3170496208600458E-2</v>
      </c>
      <c r="G2968" s="90">
        <v>1.4518820871445692E-2</v>
      </c>
      <c r="H2968" s="90">
        <v>1.5517827933720757E-2</v>
      </c>
      <c r="I2968" s="90">
        <v>1.6283788419924967E-2</v>
      </c>
      <c r="J2968" s="90">
        <v>1.6833691750142359E-2</v>
      </c>
    </row>
    <row r="2969" spans="3:10" x14ac:dyDescent="0.25">
      <c r="C2969" s="82">
        <v>2.5326013074973837E-3</v>
      </c>
      <c r="D2969" s="89">
        <v>4.3555091110484825E-3</v>
      </c>
      <c r="E2969" s="89">
        <v>6.3247836468451465E-3</v>
      </c>
      <c r="F2969" s="89">
        <v>8.2319130407390584E-3</v>
      </c>
      <c r="G2969" s="90">
        <v>9.9949537047974366E-3</v>
      </c>
      <c r="H2969" s="90">
        <v>1.1559432462216855E-2</v>
      </c>
      <c r="I2969" s="90">
        <v>1.299600026499299E-2</v>
      </c>
      <c r="J2969" s="90">
        <v>1.4318963475083499E-2</v>
      </c>
    </row>
    <row r="2970" spans="3:10" x14ac:dyDescent="0.25">
      <c r="C2970" s="82">
        <v>1.1749873083090072E-2</v>
      </c>
      <c r="D2970" s="89">
        <v>1.5151688509642186E-2</v>
      </c>
      <c r="E2970" s="89">
        <v>1.7666070401154699E-2</v>
      </c>
      <c r="F2970" s="89">
        <v>1.9338333331968958E-2</v>
      </c>
      <c r="G2970" s="90">
        <v>2.0341599284102292E-2</v>
      </c>
      <c r="H2970" s="90">
        <v>2.0730288480494945E-2</v>
      </c>
      <c r="I2970" s="90">
        <v>2.069810143300083E-2</v>
      </c>
      <c r="J2970" s="90">
        <v>2.0284119027822449E-2</v>
      </c>
    </row>
    <row r="2971" spans="3:10" x14ac:dyDescent="0.25">
      <c r="C2971" s="82">
        <v>4.2215718869563927E-2</v>
      </c>
      <c r="D2971" s="89">
        <v>3.9522410771090193E-2</v>
      </c>
      <c r="E2971" s="89">
        <v>3.7754643384974855E-2</v>
      </c>
      <c r="F2971" s="89">
        <v>3.6886762946183378E-2</v>
      </c>
      <c r="G2971" s="90">
        <v>3.680463631779525E-2</v>
      </c>
      <c r="H2971" s="90">
        <v>3.7179427813788309E-2</v>
      </c>
      <c r="I2971" s="90">
        <v>3.8014905691672048E-2</v>
      </c>
      <c r="J2971" s="90">
        <v>3.909865718302153E-2</v>
      </c>
    </row>
    <row r="2972" spans="3:10" x14ac:dyDescent="0.25">
      <c r="C2972" s="82">
        <v>7.1963686436859343E-3</v>
      </c>
      <c r="D2972" s="89">
        <v>9.6335411289297304E-3</v>
      </c>
      <c r="E2972" s="89">
        <v>1.1550145424999705E-2</v>
      </c>
      <c r="F2972" s="89">
        <v>1.2927269238767931E-2</v>
      </c>
      <c r="G2972" s="90">
        <v>1.3884134764263761E-2</v>
      </c>
      <c r="H2972" s="90">
        <v>1.4489421316429734E-2</v>
      </c>
      <c r="I2972" s="90">
        <v>1.4913267897856445E-2</v>
      </c>
      <c r="J2972" s="90">
        <v>1.5209355694642442E-2</v>
      </c>
    </row>
    <row r="2973" spans="3:10" x14ac:dyDescent="0.25">
      <c r="C2973" s="82">
        <v>2.8491346571626251E-2</v>
      </c>
      <c r="D2973" s="89">
        <v>3.3846667620731914E-2</v>
      </c>
      <c r="E2973" s="89">
        <v>3.6558977987114778E-2</v>
      </c>
      <c r="F2973" s="89">
        <v>3.7488983529534288E-2</v>
      </c>
      <c r="G2973" s="90">
        <v>3.7456220130272777E-2</v>
      </c>
      <c r="H2973" s="90">
        <v>3.6785631844125026E-2</v>
      </c>
      <c r="I2973" s="90">
        <v>3.5880258742109788E-2</v>
      </c>
      <c r="J2973" s="90">
        <v>3.4763900570746784E-2</v>
      </c>
    </row>
    <row r="2974" spans="3:10" x14ac:dyDescent="0.25">
      <c r="C2974" s="82">
        <v>1.267846397835202E-2</v>
      </c>
      <c r="D2974" s="89">
        <v>1.8698020162301033E-2</v>
      </c>
      <c r="E2974" s="89">
        <v>2.419546136899851E-2</v>
      </c>
      <c r="F2974" s="89">
        <v>2.8775493730835357E-2</v>
      </c>
      <c r="G2974" s="90">
        <v>3.2435465270773282E-2</v>
      </c>
      <c r="H2974" s="90">
        <v>3.515228445552937E-2</v>
      </c>
      <c r="I2974" s="90">
        <v>3.7208719435703211E-2</v>
      </c>
      <c r="J2974" s="90">
        <v>3.8647899020012956E-2</v>
      </c>
    </row>
    <row r="2975" spans="3:10" x14ac:dyDescent="0.25">
      <c r="C2975" s="82">
        <v>1.1179571441319262E-2</v>
      </c>
      <c r="D2975" s="89">
        <v>1.6139983797760396E-2</v>
      </c>
      <c r="E2975" s="89">
        <v>2.0620314450211889E-2</v>
      </c>
      <c r="F2975" s="89">
        <v>2.4365498780677407E-2</v>
      </c>
      <c r="G2975" s="90">
        <v>2.7395142792010628E-2</v>
      </c>
      <c r="H2975" s="90">
        <v>2.966628332014733E-2</v>
      </c>
      <c r="I2975" s="90">
        <v>3.1374430192887569E-2</v>
      </c>
      <c r="J2975" s="90">
        <v>3.2513939253284892E-2</v>
      </c>
    </row>
    <row r="2976" spans="3:10" x14ac:dyDescent="0.25">
      <c r="C2976" s="82">
        <v>3.8327886924869485E-2</v>
      </c>
      <c r="D2976" s="89">
        <v>4.1722803049040441E-2</v>
      </c>
      <c r="E2976" s="89">
        <v>4.3045404723501109E-2</v>
      </c>
      <c r="F2976" s="89">
        <v>4.3350185404053096E-2</v>
      </c>
      <c r="G2976" s="90">
        <v>4.3347295285818863E-2</v>
      </c>
      <c r="H2976" s="90">
        <v>4.317625613517731E-2</v>
      </c>
      <c r="I2976" s="90">
        <v>4.3138797533200622E-2</v>
      </c>
      <c r="J2976" s="90">
        <v>4.3150848927292838E-2</v>
      </c>
    </row>
    <row r="2977" spans="3:10" x14ac:dyDescent="0.25">
      <c r="C2977" s="82">
        <v>4.1199148694202221E-3</v>
      </c>
      <c r="D2977" s="89">
        <v>6.6994928209382605E-3</v>
      </c>
      <c r="E2977" s="89">
        <v>9.2472691600873225E-3</v>
      </c>
      <c r="F2977" s="89">
        <v>1.1503032655695168E-2</v>
      </c>
      <c r="G2977" s="90">
        <v>1.3414840106483125E-2</v>
      </c>
      <c r="H2977" s="90">
        <v>1.4960862970655587E-2</v>
      </c>
      <c r="I2977" s="90">
        <v>1.6266334666648511E-2</v>
      </c>
      <c r="J2977" s="90">
        <v>1.7365639167695499E-2</v>
      </c>
    </row>
    <row r="2978" spans="3:10" x14ac:dyDescent="0.25">
      <c r="C2978" s="82">
        <v>6.8772751120467499E-3</v>
      </c>
      <c r="D2978" s="89">
        <v>1.024282802752269E-2</v>
      </c>
      <c r="E2978" s="89">
        <v>1.3032862539336457E-2</v>
      </c>
      <c r="F2978" s="89">
        <v>1.5054664201454593E-2</v>
      </c>
      <c r="G2978" s="90">
        <v>1.6422772351065679E-2</v>
      </c>
      <c r="H2978" s="90">
        <v>1.7244163344518282E-2</v>
      </c>
      <c r="I2978" s="90">
        <v>1.7745567478490851E-2</v>
      </c>
      <c r="J2978" s="90">
        <v>1.8002628069679841E-2</v>
      </c>
    </row>
    <row r="2979" spans="3:10" x14ac:dyDescent="0.25">
      <c r="C2979" s="82">
        <v>1.2022226039105938E-3</v>
      </c>
      <c r="D2979" s="89">
        <v>2.7997757596723754E-3</v>
      </c>
      <c r="E2979" s="89">
        <v>4.9523745984088822E-3</v>
      </c>
      <c r="F2979" s="89">
        <v>7.3082875792176922E-3</v>
      </c>
      <c r="G2979" s="90">
        <v>9.5853723738598736E-3</v>
      </c>
      <c r="H2979" s="90">
        <v>1.1583892981437121E-2</v>
      </c>
      <c r="I2979" s="90">
        <v>1.3290887900091317E-2</v>
      </c>
      <c r="J2979" s="90">
        <v>1.4681673915430826E-2</v>
      </c>
    </row>
    <row r="2980" spans="3:10" x14ac:dyDescent="0.25">
      <c r="C2980" s="82">
        <v>2.9631402588890906E-2</v>
      </c>
      <c r="D2980" s="89">
        <v>3.0369985896398173E-2</v>
      </c>
      <c r="E2980" s="89">
        <v>2.9868645229144602E-2</v>
      </c>
      <c r="F2980" s="89">
        <v>2.8912929142341379E-2</v>
      </c>
      <c r="G2980" s="90">
        <v>2.794779937558825E-2</v>
      </c>
      <c r="H2980" s="90">
        <v>2.7026004365643414E-2</v>
      </c>
      <c r="I2980" s="90">
        <v>2.6313739224052626E-2</v>
      </c>
      <c r="J2980" s="90">
        <v>2.5745786774569117E-2</v>
      </c>
    </row>
    <row r="2981" spans="3:10" x14ac:dyDescent="0.25">
      <c r="C2981" s="82">
        <v>4.9162501128910312E-3</v>
      </c>
      <c r="D2981" s="89">
        <v>7.792076211339787E-3</v>
      </c>
      <c r="E2981" s="89">
        <v>1.0430543002456216E-2</v>
      </c>
      <c r="F2981" s="89">
        <v>1.2510759288655362E-2</v>
      </c>
      <c r="G2981" s="90">
        <v>1.3988517904171209E-2</v>
      </c>
      <c r="H2981" s="90">
        <v>1.4881078251676635E-2</v>
      </c>
      <c r="I2981" s="90">
        <v>1.5367062373114242E-2</v>
      </c>
      <c r="J2981" s="90">
        <v>1.5531331766084339E-2</v>
      </c>
    </row>
    <row r="2982" spans="3:10" x14ac:dyDescent="0.25">
      <c r="C2982" s="82">
        <v>2.6479001712238805E-3</v>
      </c>
      <c r="D2982" s="89">
        <v>4.7940778415404527E-3</v>
      </c>
      <c r="E2982" s="89">
        <v>7.2174633167777441E-3</v>
      </c>
      <c r="F2982" s="89">
        <v>9.6338566090510974E-3</v>
      </c>
      <c r="G2982" s="90">
        <v>1.1889224284689109E-2</v>
      </c>
      <c r="H2982" s="90">
        <v>1.3857056617425355E-2</v>
      </c>
      <c r="I2982" s="90">
        <v>1.5562026960968844E-2</v>
      </c>
      <c r="J2982" s="90">
        <v>1.6969250097355386E-2</v>
      </c>
    </row>
    <row r="2983" spans="3:10" x14ac:dyDescent="0.25">
      <c r="C2983" s="82">
        <v>1.1171408168316169E-2</v>
      </c>
      <c r="D2983" s="89">
        <v>1.3378965118856176E-2</v>
      </c>
      <c r="E2983" s="89">
        <v>1.5171733118125036E-2</v>
      </c>
      <c r="F2983" s="89">
        <v>1.6600120204777271E-2</v>
      </c>
      <c r="G2983" s="90">
        <v>1.7740805661618467E-2</v>
      </c>
      <c r="H2983" s="90">
        <v>1.8565762642440378E-2</v>
      </c>
      <c r="I2983" s="90">
        <v>1.9188431024935539E-2</v>
      </c>
      <c r="J2983" s="90">
        <v>1.9598252099903277E-2</v>
      </c>
    </row>
    <row r="2984" spans="3:10" x14ac:dyDescent="0.25">
      <c r="C2984" s="82">
        <v>5.1103439804471289E-2</v>
      </c>
      <c r="D2984" s="89">
        <v>5.7286662761280881E-2</v>
      </c>
      <c r="E2984" s="89">
        <v>5.9286747190506597E-2</v>
      </c>
      <c r="F2984" s="89">
        <v>5.8838919851139752E-2</v>
      </c>
      <c r="G2984" s="90">
        <v>5.7224514321728065E-2</v>
      </c>
      <c r="H2984" s="90">
        <v>5.4829076414141455E-2</v>
      </c>
      <c r="I2984" s="90">
        <v>5.214642529744444E-2</v>
      </c>
      <c r="J2984" s="90">
        <v>4.9129279800188344E-2</v>
      </c>
    </row>
    <row r="2985" spans="3:10" x14ac:dyDescent="0.25">
      <c r="C2985" s="82">
        <v>1.4984601690368041E-2</v>
      </c>
      <c r="D2985" s="89">
        <v>2.2241688237483036E-2</v>
      </c>
      <c r="E2985" s="89">
        <v>2.8803065149485982E-2</v>
      </c>
      <c r="F2985" s="89">
        <v>3.4324803105565696E-2</v>
      </c>
      <c r="G2985" s="90">
        <v>3.8946722843410123E-2</v>
      </c>
      <c r="H2985" s="90">
        <v>4.270749938756746E-2</v>
      </c>
      <c r="I2985" s="90">
        <v>4.591597679608779E-2</v>
      </c>
      <c r="J2985" s="90">
        <v>4.8506973298341728E-2</v>
      </c>
    </row>
    <row r="2986" spans="3:10" x14ac:dyDescent="0.25">
      <c r="C2986" s="82">
        <v>1.6257673049379445E-2</v>
      </c>
      <c r="D2986" s="89">
        <v>1.8200774658484936E-2</v>
      </c>
      <c r="E2986" s="89">
        <v>1.9406686650163863E-2</v>
      </c>
      <c r="F2986" s="89">
        <v>2.0189212043135264E-2</v>
      </c>
      <c r="G2986" s="90">
        <v>2.0785699169899224E-2</v>
      </c>
      <c r="H2986" s="90">
        <v>2.1228006579631503E-2</v>
      </c>
      <c r="I2986" s="90">
        <v>2.1664420225939673E-2</v>
      </c>
      <c r="J2986" s="90">
        <v>2.207475110997836E-2</v>
      </c>
    </row>
    <row r="2987" spans="3:10" x14ac:dyDescent="0.25">
      <c r="C2987" s="82">
        <v>2.1119739553795189E-2</v>
      </c>
      <c r="D2987" s="89">
        <v>2.4849344259292472E-2</v>
      </c>
      <c r="E2987" s="89">
        <v>2.7018330827524022E-2</v>
      </c>
      <c r="F2987" s="89">
        <v>2.818567150768829E-2</v>
      </c>
      <c r="G2987" s="90">
        <v>2.886851555407198E-2</v>
      </c>
      <c r="H2987" s="90">
        <v>2.9251076572887884E-2</v>
      </c>
      <c r="I2987" s="90">
        <v>2.9613796969272344E-2</v>
      </c>
      <c r="J2987" s="90">
        <v>2.9950644987375093E-2</v>
      </c>
    </row>
    <row r="2988" spans="3:10" x14ac:dyDescent="0.25">
      <c r="C2988" s="82">
        <v>9.3967426022980693E-4</v>
      </c>
      <c r="D2988" s="89">
        <v>1.9184212064615321E-3</v>
      </c>
      <c r="E2988" s="89">
        <v>3.1864314367988822E-3</v>
      </c>
      <c r="F2988" s="89">
        <v>4.5903844075699399E-3</v>
      </c>
      <c r="G2988" s="90">
        <v>5.9961099306715775E-3</v>
      </c>
      <c r="H2988" s="90">
        <v>7.2838714000839294E-3</v>
      </c>
      <c r="I2988" s="90">
        <v>8.4343153442106075E-3</v>
      </c>
      <c r="J2988" s="90">
        <v>9.4231694935677807E-3</v>
      </c>
    </row>
    <row r="2989" spans="3:10" x14ac:dyDescent="0.25">
      <c r="C2989" s="82">
        <v>4.4231910393357455E-3</v>
      </c>
      <c r="D2989" s="89">
        <v>7.2825855188920242E-3</v>
      </c>
      <c r="E2989" s="89">
        <v>1.0067765175691159E-2</v>
      </c>
      <c r="F2989" s="89">
        <v>1.2419120021042982E-2</v>
      </c>
      <c r="G2989" s="90">
        <v>1.4232394803954648E-2</v>
      </c>
      <c r="H2989" s="90">
        <v>1.5469804827052888E-2</v>
      </c>
      <c r="I2989" s="90">
        <v>1.6272987874383315E-2</v>
      </c>
      <c r="J2989" s="90">
        <v>1.6703207810743283E-2</v>
      </c>
    </row>
    <row r="2990" spans="3:10" x14ac:dyDescent="0.25">
      <c r="C2990" s="82">
        <v>2.9439700171521643E-2</v>
      </c>
      <c r="D2990" s="89">
        <v>3.8545605245122315E-2</v>
      </c>
      <c r="E2990" s="89">
        <v>4.4620328899060639E-2</v>
      </c>
      <c r="F2990" s="89">
        <v>4.8053410588267384E-2</v>
      </c>
      <c r="G2990" s="90">
        <v>4.9712567642885869E-2</v>
      </c>
      <c r="H2990" s="90">
        <v>5.0070469160501202E-2</v>
      </c>
      <c r="I2990" s="90">
        <v>4.9771156993594745E-2</v>
      </c>
      <c r="J2990" s="90">
        <v>4.8934748230094319E-2</v>
      </c>
    </row>
    <row r="2991" spans="3:10" x14ac:dyDescent="0.25">
      <c r="C2991" s="82">
        <v>1.5306977669102257E-2</v>
      </c>
      <c r="D2991" s="89">
        <v>2.3026957115232352E-2</v>
      </c>
      <c r="E2991" s="89">
        <v>2.9418789233278824E-2</v>
      </c>
      <c r="F2991" s="89">
        <v>3.4079487993573063E-2</v>
      </c>
      <c r="G2991" s="90">
        <v>3.7312317461893542E-2</v>
      </c>
      <c r="H2991" s="90">
        <v>3.9353039374388443E-2</v>
      </c>
      <c r="I2991" s="90">
        <v>4.0651250799924439E-2</v>
      </c>
      <c r="J2991" s="90">
        <v>4.1268633306316478E-2</v>
      </c>
    </row>
    <row r="2992" spans="3:10" x14ac:dyDescent="0.25">
      <c r="C2992" s="82">
        <v>6.0925441081596567E-3</v>
      </c>
      <c r="D2992" s="89">
        <v>1.0182572487125011E-2</v>
      </c>
      <c r="E2992" s="89">
        <v>1.4073072670100988E-2</v>
      </c>
      <c r="F2992" s="89">
        <v>1.7235364660145632E-2</v>
      </c>
      <c r="G2992" s="90">
        <v>1.9564611966160259E-2</v>
      </c>
      <c r="H2992" s="90">
        <v>2.1054196521625851E-2</v>
      </c>
      <c r="I2992" s="90">
        <v>2.1917642973380291E-2</v>
      </c>
      <c r="J2992" s="90">
        <v>2.2231181770178781E-2</v>
      </c>
    </row>
    <row r="2993" spans="3:10" x14ac:dyDescent="0.25">
      <c r="C2993" s="82">
        <v>7.9117521019591019E-3</v>
      </c>
      <c r="D2993" s="89">
        <v>1.1945978992121142E-2</v>
      </c>
      <c r="E2993" s="89">
        <v>1.5545508336499123E-2</v>
      </c>
      <c r="F2993" s="89">
        <v>1.8444987806363927E-2</v>
      </c>
      <c r="G2993" s="90">
        <v>2.0692354328473141E-2</v>
      </c>
      <c r="H2993" s="90">
        <v>2.2322931488495592E-2</v>
      </c>
      <c r="I2993" s="90">
        <v>2.3544160694335087E-2</v>
      </c>
      <c r="J2993" s="90">
        <v>2.4390605817043859E-2</v>
      </c>
    </row>
    <row r="2994" spans="3:10" x14ac:dyDescent="0.25">
      <c r="C2994" s="82">
        <v>2.0572195872337565E-2</v>
      </c>
      <c r="D2994" s="89">
        <v>2.5179546847190235E-2</v>
      </c>
      <c r="E2994" s="89">
        <v>2.7987470813315846E-2</v>
      </c>
      <c r="F2994" s="89">
        <v>2.9495808851899303E-2</v>
      </c>
      <c r="G2994" s="90">
        <v>3.0276193692267452E-2</v>
      </c>
      <c r="H2994" s="90">
        <v>3.0581668653614478E-2</v>
      </c>
      <c r="I2994" s="90">
        <v>3.0766358778198759E-2</v>
      </c>
      <c r="J2994" s="90">
        <v>3.0881787366745031E-2</v>
      </c>
    </row>
    <row r="2995" spans="3:10" x14ac:dyDescent="0.25">
      <c r="C2995" s="82">
        <v>2.9828002183689754E-2</v>
      </c>
      <c r="D2995" s="89">
        <v>3.6616421640427416E-2</v>
      </c>
      <c r="E2995" s="89">
        <v>4.1082764084830442E-2</v>
      </c>
      <c r="F2995" s="89">
        <v>4.3911681579628187E-2</v>
      </c>
      <c r="G2995" s="90">
        <v>4.5849587964857684E-2</v>
      </c>
      <c r="H2995" s="90">
        <v>4.7165569390082575E-2</v>
      </c>
      <c r="I2995" s="90">
        <v>4.8294763771069019E-2</v>
      </c>
      <c r="J2995" s="90">
        <v>4.9216051504630792E-2</v>
      </c>
    </row>
    <row r="2996" spans="3:10" x14ac:dyDescent="0.25">
      <c r="C2996" s="82">
        <v>6.5087164461785771E-3</v>
      </c>
      <c r="D2996" s="89">
        <v>1.0363067351362021E-2</v>
      </c>
      <c r="E2996" s="89">
        <v>1.409867073663902E-2</v>
      </c>
      <c r="F2996" s="89">
        <v>1.7339796593500788E-2</v>
      </c>
      <c r="G2996" s="90">
        <v>2.0005407683493088E-2</v>
      </c>
      <c r="H2996" s="90">
        <v>2.2044894215115886E-2</v>
      </c>
      <c r="I2996" s="90">
        <v>2.3618572507245729E-2</v>
      </c>
      <c r="J2996" s="90">
        <v>2.4749172047768511E-2</v>
      </c>
    </row>
    <row r="2997" spans="3:10" x14ac:dyDescent="0.25">
      <c r="C2997" s="82">
        <v>1.8366695313211744E-2</v>
      </c>
      <c r="D2997" s="89">
        <v>2.459369435629636E-2</v>
      </c>
      <c r="E2997" s="89">
        <v>2.9270175975987033E-2</v>
      </c>
      <c r="F2997" s="89">
        <v>3.256335729628252E-2</v>
      </c>
      <c r="G2997" s="90">
        <v>3.4938036071283332E-2</v>
      </c>
      <c r="H2997" s="90">
        <v>3.6612309551384239E-2</v>
      </c>
      <c r="I2997" s="90">
        <v>3.7967196374675487E-2</v>
      </c>
      <c r="J2997" s="90">
        <v>3.9042171847773977E-2</v>
      </c>
    </row>
    <row r="2998" spans="3:10" x14ac:dyDescent="0.25">
      <c r="C2998" s="82">
        <v>2.4389287272238255E-2</v>
      </c>
      <c r="D2998" s="89">
        <v>2.7847249704497267E-2</v>
      </c>
      <c r="E2998" s="89">
        <v>2.9977971515648665E-2</v>
      </c>
      <c r="F2998" s="89">
        <v>3.1289380651672923E-2</v>
      </c>
      <c r="G2998" s="90">
        <v>3.2193184052892738E-2</v>
      </c>
      <c r="H2998" s="90">
        <v>3.2769630502682917E-2</v>
      </c>
      <c r="I2998" s="90">
        <v>3.3260366510340235E-2</v>
      </c>
      <c r="J2998" s="90">
        <v>3.3632330246432258E-2</v>
      </c>
    </row>
    <row r="2999" spans="3:10" x14ac:dyDescent="0.25">
      <c r="C2999" s="82">
        <v>1.6808390067700279E-2</v>
      </c>
      <c r="D2999" s="89">
        <v>1.9278738404673059E-2</v>
      </c>
      <c r="E2999" s="89">
        <v>2.0500374236218203E-2</v>
      </c>
      <c r="F2999" s="89">
        <v>2.0974476131152841E-2</v>
      </c>
      <c r="G2999" s="90">
        <v>2.1113962919491212E-2</v>
      </c>
      <c r="H2999" s="90">
        <v>2.1059438234543929E-2</v>
      </c>
      <c r="I2999" s="90">
        <v>2.1017387365128686E-2</v>
      </c>
      <c r="J2999" s="90">
        <v>2.0994515522374947E-2</v>
      </c>
    </row>
    <row r="3000" spans="3:10" x14ac:dyDescent="0.25">
      <c r="C3000" s="82">
        <v>1.2056238419907942E-2</v>
      </c>
      <c r="D3000" s="89">
        <v>1.4611040383843272E-2</v>
      </c>
      <c r="E3000" s="89">
        <v>1.637562808301089E-2</v>
      </c>
      <c r="F3000" s="89">
        <v>1.7483908744179971E-2</v>
      </c>
      <c r="G3000" s="90">
        <v>1.8125848321970933E-2</v>
      </c>
      <c r="H3000" s="90">
        <v>1.8367771611685152E-2</v>
      </c>
      <c r="I3000" s="90">
        <v>1.8394431888563108E-2</v>
      </c>
      <c r="J3000" s="90">
        <v>1.8244940491975906E-2</v>
      </c>
    </row>
    <row r="3001" spans="3:10" x14ac:dyDescent="0.25">
      <c r="C3001" s="82">
        <v>1.9271325343743526E-2</v>
      </c>
      <c r="D3001" s="89">
        <v>2.4226776231208239E-2</v>
      </c>
      <c r="E3001" s="89">
        <v>2.7175066108802454E-2</v>
      </c>
      <c r="F3001" s="89">
        <v>2.8621020676113974E-2</v>
      </c>
      <c r="G3001" s="90">
        <v>2.9200845874864639E-2</v>
      </c>
      <c r="H3001" s="90">
        <v>2.9211194243845929E-2</v>
      </c>
      <c r="I3001" s="90">
        <v>2.9002618693984017E-2</v>
      </c>
      <c r="J3001" s="90">
        <v>2.8608048258675939E-2</v>
      </c>
    </row>
    <row r="3002" spans="3:10" x14ac:dyDescent="0.25">
      <c r="C3002" s="82">
        <v>4.6586741811866575E-3</v>
      </c>
      <c r="D3002" s="89">
        <v>6.836056318306351E-3</v>
      </c>
      <c r="E3002" s="89">
        <v>9.0205868496375484E-3</v>
      </c>
      <c r="F3002" s="89">
        <v>1.1069811869264092E-2</v>
      </c>
      <c r="G3002" s="90">
        <v>1.2931018622387182E-2</v>
      </c>
      <c r="H3002" s="90">
        <v>1.4533835984801922E-2</v>
      </c>
      <c r="I3002" s="90">
        <v>1.5949586321633562E-2</v>
      </c>
      <c r="J3002" s="90">
        <v>1.7177186213951791E-2</v>
      </c>
    </row>
    <row r="3003" spans="3:10" x14ac:dyDescent="0.25">
      <c r="C3003" s="82">
        <v>3.5904949845788639E-2</v>
      </c>
      <c r="D3003" s="89">
        <v>4.1717501988942855E-2</v>
      </c>
      <c r="E3003" s="89">
        <v>4.5003513676237089E-2</v>
      </c>
      <c r="F3003" s="89">
        <v>4.6805372034431761E-2</v>
      </c>
      <c r="G3003" s="90">
        <v>4.7981661243113059E-2</v>
      </c>
      <c r="H3003" s="90">
        <v>4.8777723467236113E-2</v>
      </c>
      <c r="I3003" s="90">
        <v>4.9578543102857725E-2</v>
      </c>
      <c r="J3003" s="90">
        <v>5.0291363004105194E-2</v>
      </c>
    </row>
    <row r="3004" spans="3:10" x14ac:dyDescent="0.25">
      <c r="C3004" s="82">
        <v>1.9473892536304351E-2</v>
      </c>
      <c r="D3004" s="89">
        <v>2.4594060152158797E-2</v>
      </c>
      <c r="E3004" s="89">
        <v>2.8780774641896344E-2</v>
      </c>
      <c r="F3004" s="89">
        <v>3.2175492212527454E-2</v>
      </c>
      <c r="G3004" s="90">
        <v>3.5048323403583777E-2</v>
      </c>
      <c r="H3004" s="90">
        <v>3.7455292197089811E-2</v>
      </c>
      <c r="I3004" s="90">
        <v>3.9695652549871389E-2</v>
      </c>
      <c r="J3004" s="90">
        <v>4.1781536309224848E-2</v>
      </c>
    </row>
    <row r="3005" spans="3:10" x14ac:dyDescent="0.25">
      <c r="C3005" s="82">
        <v>7.174595167770941E-3</v>
      </c>
      <c r="D3005" s="89">
        <v>1.0430128013020018E-2</v>
      </c>
      <c r="E3005" s="89">
        <v>1.3571834932304121E-2</v>
      </c>
      <c r="F3005" s="89">
        <v>1.640785685419175E-2</v>
      </c>
      <c r="G3005" s="90">
        <v>1.8897392422426787E-2</v>
      </c>
      <c r="H3005" s="90">
        <v>2.0965126993802805E-2</v>
      </c>
      <c r="I3005" s="90">
        <v>2.2722109379687036E-2</v>
      </c>
      <c r="J3005" s="90">
        <v>2.4154185168110003E-2</v>
      </c>
    </row>
    <row r="3006" spans="3:10" x14ac:dyDescent="0.25">
      <c r="C3006" s="82">
        <v>5.8771002173652262E-3</v>
      </c>
      <c r="D3006" s="89">
        <v>8.6112322607202127E-3</v>
      </c>
      <c r="E3006" s="89">
        <v>1.1252394407276834E-2</v>
      </c>
      <c r="F3006" s="89">
        <v>1.3701375908065317E-2</v>
      </c>
      <c r="G3006" s="90">
        <v>1.5998824264175381E-2</v>
      </c>
      <c r="H3006" s="90">
        <v>1.8144853737037846E-2</v>
      </c>
      <c r="I3006" s="90">
        <v>2.0279546680877201E-2</v>
      </c>
      <c r="J3006" s="90">
        <v>2.2418058759015549E-2</v>
      </c>
    </row>
    <row r="3007" spans="3:10" x14ac:dyDescent="0.25">
      <c r="C3007" s="82">
        <v>5.4776259415325306E-3</v>
      </c>
      <c r="D3007" s="89">
        <v>6.1564814589048032E-3</v>
      </c>
      <c r="E3007" s="89">
        <v>6.7073043785163102E-3</v>
      </c>
      <c r="F3007" s="89">
        <v>7.189738615625353E-3</v>
      </c>
      <c r="G3007" s="90">
        <v>7.6547835357842868E-3</v>
      </c>
      <c r="H3007" s="90">
        <v>8.1011272224100397E-3</v>
      </c>
      <c r="I3007" s="90">
        <v>8.5886270922884162E-3</v>
      </c>
      <c r="J3007" s="90">
        <v>9.1263383015916921E-3</v>
      </c>
    </row>
    <row r="3008" spans="3:10" x14ac:dyDescent="0.25">
      <c r="C3008" s="82">
        <v>5.1286280391678847E-3</v>
      </c>
      <c r="D3008" s="89">
        <v>7.8470617581588471E-3</v>
      </c>
      <c r="E3008" s="89">
        <v>1.0356764661178913E-2</v>
      </c>
      <c r="F3008" s="89">
        <v>1.2403954422625809E-2</v>
      </c>
      <c r="G3008" s="90">
        <v>1.3949565668973464E-2</v>
      </c>
      <c r="H3008" s="90">
        <v>1.498527776269855E-2</v>
      </c>
      <c r="I3008" s="90">
        <v>1.5657385409006741E-2</v>
      </c>
      <c r="J3008" s="90">
        <v>1.6020869446953745E-2</v>
      </c>
    </row>
    <row r="3009" spans="3:10" x14ac:dyDescent="0.25">
      <c r="C3009" s="82">
        <v>1.3179399944409587E-2</v>
      </c>
      <c r="D3009" s="89">
        <v>1.562257784151345E-2</v>
      </c>
      <c r="E3009" s="89">
        <v>1.756280626907342E-2</v>
      </c>
      <c r="F3009" s="89">
        <v>1.9206207325862583E-2</v>
      </c>
      <c r="G3009" s="90">
        <v>2.0763076229397971E-2</v>
      </c>
      <c r="H3009" s="90">
        <v>2.2287860523076884E-2</v>
      </c>
      <c r="I3009" s="90">
        <v>2.3975017334468218E-2</v>
      </c>
      <c r="J3009" s="90">
        <v>2.5853214886118331E-2</v>
      </c>
    </row>
    <row r="3010" spans="3:10" x14ac:dyDescent="0.25">
      <c r="C3010" s="82">
        <v>1.8628588716338497E-2</v>
      </c>
      <c r="D3010" s="89">
        <v>2.5476615252297351E-2</v>
      </c>
      <c r="E3010" s="89">
        <v>3.1073276669307915E-2</v>
      </c>
      <c r="F3010" s="89">
        <v>3.5415926092000505E-2</v>
      </c>
      <c r="G3010" s="90">
        <v>3.8834495511906229E-2</v>
      </c>
      <c r="H3010" s="90">
        <v>4.144667561243795E-2</v>
      </c>
      <c r="I3010" s="90">
        <v>4.3602013508800677E-2</v>
      </c>
      <c r="J3010" s="90">
        <v>4.5292749589872137E-2</v>
      </c>
    </row>
    <row r="3011" spans="3:10" x14ac:dyDescent="0.25">
      <c r="C3011" s="82">
        <v>8.2992788252489751E-4</v>
      </c>
      <c r="D3011" s="89">
        <v>1.765452683330684E-3</v>
      </c>
      <c r="E3011" s="89">
        <v>2.9776712067194184E-3</v>
      </c>
      <c r="F3011" s="89">
        <v>4.3067664322899686E-3</v>
      </c>
      <c r="G3011" s="90">
        <v>5.6383512049236941E-3</v>
      </c>
      <c r="H3011" s="90">
        <v>6.8928362184200037E-3</v>
      </c>
      <c r="I3011" s="90">
        <v>8.0891396437366529E-3</v>
      </c>
      <c r="J3011" s="90">
        <v>9.2328415828791689E-3</v>
      </c>
    </row>
    <row r="3012" spans="3:10" x14ac:dyDescent="0.25">
      <c r="C3012" s="82">
        <v>9.9380403447314383E-3</v>
      </c>
      <c r="D3012" s="89">
        <v>1.4418261792420145E-2</v>
      </c>
      <c r="E3012" s="89">
        <v>1.8295865139636356E-2</v>
      </c>
      <c r="F3012" s="89">
        <v>2.1420220114143868E-2</v>
      </c>
      <c r="G3012" s="90">
        <v>2.3931026632766791E-2</v>
      </c>
      <c r="H3012" s="90">
        <v>2.5889789130361867E-2</v>
      </c>
      <c r="I3012" s="90">
        <v>2.752189635629446E-2</v>
      </c>
      <c r="J3012" s="90">
        <v>2.8836805568529154E-2</v>
      </c>
    </row>
    <row r="3013" spans="3:10" x14ac:dyDescent="0.25">
      <c r="C3013" s="82">
        <v>1.2698276714153921E-3</v>
      </c>
      <c r="D3013" s="89">
        <v>2.9070080112825808E-3</v>
      </c>
      <c r="E3013" s="89">
        <v>5.0699425332317617E-3</v>
      </c>
      <c r="F3013" s="89">
        <v>7.3631247104904967E-3</v>
      </c>
      <c r="G3013" s="90">
        <v>9.4653096826963299E-3</v>
      </c>
      <c r="H3013" s="90">
        <v>1.1158642783734917E-2</v>
      </c>
      <c r="I3013" s="90">
        <v>1.2433306965174548E-2</v>
      </c>
      <c r="J3013" s="90">
        <v>1.3285734670780352E-2</v>
      </c>
    </row>
    <row r="3014" spans="3:10" x14ac:dyDescent="0.25">
      <c r="C3014" s="82">
        <v>3.5776049424783213E-2</v>
      </c>
      <c r="D3014" s="89">
        <v>3.9945389098057872E-2</v>
      </c>
      <c r="E3014" s="89">
        <v>4.1602778756790748E-2</v>
      </c>
      <c r="F3014" s="89">
        <v>4.1708603592160227E-2</v>
      </c>
      <c r="G3014" s="90">
        <v>4.1017963187666776E-2</v>
      </c>
      <c r="H3014" s="90">
        <v>3.9769406125869489E-2</v>
      </c>
      <c r="I3014" s="90">
        <v>3.834508811061707E-2</v>
      </c>
      <c r="J3014" s="90">
        <v>3.6752952206550907E-2</v>
      </c>
    </row>
    <row r="3015" spans="3:10" x14ac:dyDescent="0.25">
      <c r="C3015" s="82">
        <v>2.6237002226987684E-2</v>
      </c>
      <c r="D3015" s="89">
        <v>3.1359671331854702E-2</v>
      </c>
      <c r="E3015" s="89">
        <v>3.4776411780928614E-2</v>
      </c>
      <c r="F3015" s="89">
        <v>3.6997473784901286E-2</v>
      </c>
      <c r="G3015" s="90">
        <v>3.8555157681592012E-2</v>
      </c>
      <c r="H3015" s="90">
        <v>3.9621635518217901E-2</v>
      </c>
      <c r="I3015" s="90">
        <v>4.0552222767353978E-2</v>
      </c>
      <c r="J3015" s="90">
        <v>4.1346088895817271E-2</v>
      </c>
    </row>
    <row r="3016" spans="3:10" x14ac:dyDescent="0.25">
      <c r="C3016" s="82">
        <v>4.300935189670739E-2</v>
      </c>
      <c r="D3016" s="89">
        <v>4.3984326060544192E-2</v>
      </c>
      <c r="E3016" s="89">
        <v>4.3298409952129288E-2</v>
      </c>
      <c r="F3016" s="89">
        <v>4.2074267843087251E-2</v>
      </c>
      <c r="G3016" s="90">
        <v>4.0886492212446314E-2</v>
      </c>
      <c r="H3016" s="90">
        <v>3.9719156028962116E-2</v>
      </c>
      <c r="I3016" s="90">
        <v>3.8721394619253613E-2</v>
      </c>
      <c r="J3016" s="90">
        <v>3.7710469350669955E-2</v>
      </c>
    </row>
    <row r="3017" spans="3:10" x14ac:dyDescent="0.25">
      <c r="C3017" s="82">
        <v>2.8820991880237714E-3</v>
      </c>
      <c r="D3017" s="89">
        <v>4.7120578999015235E-3</v>
      </c>
      <c r="E3017" s="89">
        <v>6.6198673301862488E-3</v>
      </c>
      <c r="F3017" s="89">
        <v>8.3808468842610853E-3</v>
      </c>
      <c r="G3017" s="90">
        <v>9.8867260952469373E-3</v>
      </c>
      <c r="H3017" s="90">
        <v>1.1064773789792278E-2</v>
      </c>
      <c r="I3017" s="90">
        <v>1.1981534354675567E-2</v>
      </c>
      <c r="J3017" s="90">
        <v>1.266272242931296E-2</v>
      </c>
    </row>
    <row r="3018" spans="3:10" x14ac:dyDescent="0.25">
      <c r="C3018" s="82">
        <v>7.8357703779228863E-3</v>
      </c>
      <c r="D3018" s="89">
        <v>1.2780797344828029E-2</v>
      </c>
      <c r="E3018" s="89">
        <v>1.7738900279631948E-2</v>
      </c>
      <c r="F3018" s="89">
        <v>2.2198837876395799E-2</v>
      </c>
      <c r="G3018" s="90">
        <v>2.6025355922269216E-2</v>
      </c>
      <c r="H3018" s="90">
        <v>2.9131816389216365E-2</v>
      </c>
      <c r="I3018" s="90">
        <v>3.1710157728405471E-2</v>
      </c>
      <c r="J3018" s="90">
        <v>3.3764590188499401E-2</v>
      </c>
    </row>
    <row r="3019" spans="3:10" x14ac:dyDescent="0.25">
      <c r="C3019" s="82">
        <v>3.445588325827633E-3</v>
      </c>
      <c r="D3019" s="89">
        <v>5.9870564491336237E-3</v>
      </c>
      <c r="E3019" s="89">
        <v>8.7330761328907134E-3</v>
      </c>
      <c r="F3019" s="89">
        <v>1.1363015946617771E-2</v>
      </c>
      <c r="G3019" s="90">
        <v>1.3737151813022423E-2</v>
      </c>
      <c r="H3019" s="90">
        <v>1.5761739306896633E-2</v>
      </c>
      <c r="I3019" s="90">
        <v>1.7518123359284713E-2</v>
      </c>
      <c r="J3019" s="90">
        <v>1.9009486867762746E-2</v>
      </c>
    </row>
    <row r="3020" spans="3:10" x14ac:dyDescent="0.25">
      <c r="C3020" s="82">
        <v>2.4075696689741985E-3</v>
      </c>
      <c r="D3020" s="89">
        <v>4.1037724847073961E-3</v>
      </c>
      <c r="E3020" s="89">
        <v>5.9018470132517365E-3</v>
      </c>
      <c r="F3020" s="89">
        <v>7.5870730060653953E-3</v>
      </c>
      <c r="G3020" s="90">
        <v>9.066561836219858E-3</v>
      </c>
      <c r="H3020" s="90">
        <v>1.0282533175426387E-2</v>
      </c>
      <c r="I3020" s="90">
        <v>1.1299998710532501E-2</v>
      </c>
      <c r="J3020" s="90">
        <v>1.214096128635384E-2</v>
      </c>
    </row>
    <row r="3021" spans="3:10" x14ac:dyDescent="0.25">
      <c r="C3021" s="82">
        <v>4.7908160447947424E-3</v>
      </c>
      <c r="D3021" s="89">
        <v>8.3816974301611676E-3</v>
      </c>
      <c r="E3021" s="89">
        <v>1.2130020945891027E-2</v>
      </c>
      <c r="F3021" s="89">
        <v>1.549679532379169E-2</v>
      </c>
      <c r="G3021" s="90">
        <v>1.8269243157870568E-2</v>
      </c>
      <c r="H3021" s="90">
        <v>2.0358220148022372E-2</v>
      </c>
      <c r="I3021" s="90">
        <v>2.1933792185109369E-2</v>
      </c>
      <c r="J3021" s="90">
        <v>2.3068847076242075E-2</v>
      </c>
    </row>
    <row r="3022" spans="3:10" x14ac:dyDescent="0.25">
      <c r="C3022" s="82">
        <v>3.2352564297718684E-3</v>
      </c>
      <c r="D3022" s="89">
        <v>5.7795329728010545E-3</v>
      </c>
      <c r="E3022" s="89">
        <v>8.4419066831681912E-3</v>
      </c>
      <c r="F3022" s="89">
        <v>1.0801398412334792E-2</v>
      </c>
      <c r="G3022" s="90">
        <v>1.2685387907172689E-2</v>
      </c>
      <c r="H3022" s="90">
        <v>1.4027139788627586E-2</v>
      </c>
      <c r="I3022" s="90">
        <v>1.4950443354169219E-2</v>
      </c>
      <c r="J3022" s="90">
        <v>1.5516709362414073E-2</v>
      </c>
    </row>
    <row r="3023" spans="3:10" x14ac:dyDescent="0.25">
      <c r="C3023" s="82">
        <v>8.1726482462293592E-3</v>
      </c>
      <c r="D3023" s="89">
        <v>1.2597220805134864E-2</v>
      </c>
      <c r="E3023" s="89">
        <v>1.6796392479373562E-2</v>
      </c>
      <c r="F3023" s="89">
        <v>2.0465934692255671E-2</v>
      </c>
      <c r="G3023" s="90">
        <v>2.3601982142402236E-2</v>
      </c>
      <c r="H3023" s="90">
        <v>2.617571890998166E-2</v>
      </c>
      <c r="I3023" s="90">
        <v>2.8364041506509334E-2</v>
      </c>
      <c r="J3023" s="90">
        <v>3.0156275910267507E-2</v>
      </c>
    </row>
    <row r="3024" spans="3:10" x14ac:dyDescent="0.25">
      <c r="C3024" s="82">
        <v>4.8823624718683914E-2</v>
      </c>
      <c r="D3024" s="89">
        <v>5.4451519275807429E-2</v>
      </c>
      <c r="E3024" s="89">
        <v>5.6215629776768167E-2</v>
      </c>
      <c r="F3024" s="89">
        <v>5.5842195034203394E-2</v>
      </c>
      <c r="G3024" s="90">
        <v>5.4528314570775935E-2</v>
      </c>
      <c r="H3024" s="90">
        <v>5.2581327963126673E-2</v>
      </c>
      <c r="I3024" s="90">
        <v>5.0411492711643559E-2</v>
      </c>
      <c r="J3024" s="90">
        <v>4.7926979805534432E-2</v>
      </c>
    </row>
    <row r="3025" spans="3:10" x14ac:dyDescent="0.25">
      <c r="C3025" s="82">
        <v>2.9406246010785973E-2</v>
      </c>
      <c r="D3025" s="89">
        <v>3.2364989223986465E-2</v>
      </c>
      <c r="E3025" s="89">
        <v>3.3700253067388546E-2</v>
      </c>
      <c r="F3025" s="89">
        <v>3.4214222512887388E-2</v>
      </c>
      <c r="G3025" s="90">
        <v>3.4455065539180242E-2</v>
      </c>
      <c r="H3025" s="90">
        <v>3.4517112620169266E-2</v>
      </c>
      <c r="I3025" s="90">
        <v>3.4614583704431469E-2</v>
      </c>
      <c r="J3025" s="90">
        <v>3.4643335456825262E-2</v>
      </c>
    </row>
    <row r="3026" spans="3:10" x14ac:dyDescent="0.25">
      <c r="C3026" s="82">
        <v>3.9926286087206223E-3</v>
      </c>
      <c r="D3026" s="89">
        <v>6.1431552604048565E-3</v>
      </c>
      <c r="E3026" s="89">
        <v>8.0811697007299923E-3</v>
      </c>
      <c r="F3026" s="89">
        <v>9.6543392510303871E-3</v>
      </c>
      <c r="G3026" s="90">
        <v>1.089085637950922E-2</v>
      </c>
      <c r="H3026" s="90">
        <v>1.1820110578528267E-2</v>
      </c>
      <c r="I3026" s="90">
        <v>1.256480502793191E-2</v>
      </c>
      <c r="J3026" s="90">
        <v>1.3157256313775057E-2</v>
      </c>
    </row>
    <row r="3027" spans="3:10" x14ac:dyDescent="0.25">
      <c r="C3027" s="82">
        <v>1.5589019283542588E-2</v>
      </c>
      <c r="D3027" s="89">
        <v>2.3291755632476627E-2</v>
      </c>
      <c r="E3027" s="89">
        <v>2.9958211236118252E-2</v>
      </c>
      <c r="F3027" s="89">
        <v>3.5151299587293697E-2</v>
      </c>
      <c r="G3027" s="90">
        <v>3.903454755596493E-2</v>
      </c>
      <c r="H3027" s="90">
        <v>4.1701030475792468E-2</v>
      </c>
      <c r="I3027" s="90">
        <v>4.3514555056076987E-2</v>
      </c>
      <c r="J3027" s="90">
        <v>4.4475002868519783E-2</v>
      </c>
    </row>
    <row r="3028" spans="3:10" x14ac:dyDescent="0.25">
      <c r="C3028" s="82">
        <v>1.2063853509796298E-2</v>
      </c>
      <c r="D3028" s="89">
        <v>1.4967813302331547E-2</v>
      </c>
      <c r="E3028" s="89">
        <v>1.7065884870691918E-2</v>
      </c>
      <c r="F3028" s="89">
        <v>1.8525557227932088E-2</v>
      </c>
      <c r="G3028" s="90">
        <v>1.9557358562607579E-2</v>
      </c>
      <c r="H3028" s="90">
        <v>2.0211019702734735E-2</v>
      </c>
      <c r="I3028" s="90">
        <v>2.0647619491250688E-2</v>
      </c>
      <c r="J3028" s="90">
        <v>2.0866761858966486E-2</v>
      </c>
    </row>
    <row r="3029" spans="3:10" x14ac:dyDescent="0.25">
      <c r="C3029" s="82">
        <v>1.5500468967939496E-2</v>
      </c>
      <c r="D3029" s="89">
        <v>2.0392933531316351E-2</v>
      </c>
      <c r="E3029" s="89">
        <v>2.3815098071086175E-2</v>
      </c>
      <c r="F3029" s="89">
        <v>2.5901530427390504E-2</v>
      </c>
      <c r="G3029" s="90">
        <v>2.7042976654297904E-2</v>
      </c>
      <c r="H3029" s="90">
        <v>2.7450884325169324E-2</v>
      </c>
      <c r="I3029" s="90">
        <v>2.7468513712247632E-2</v>
      </c>
      <c r="J3029" s="90">
        <v>2.718356801505285E-2</v>
      </c>
    </row>
    <row r="3030" spans="3:10" x14ac:dyDescent="0.25">
      <c r="C3030" s="82">
        <v>7.8139647228948061E-3</v>
      </c>
      <c r="D3030" s="89">
        <v>9.7667950380251074E-3</v>
      </c>
      <c r="E3030" s="89">
        <v>1.1393765154985162E-2</v>
      </c>
      <c r="F3030" s="89">
        <v>1.270373487015861E-2</v>
      </c>
      <c r="G3030" s="90">
        <v>1.3743344917049151E-2</v>
      </c>
      <c r="H3030" s="90">
        <v>1.448555289328751E-2</v>
      </c>
      <c r="I3030" s="90">
        <v>1.501809612324085E-2</v>
      </c>
      <c r="J3030" s="90">
        <v>1.5338446700907509E-2</v>
      </c>
    </row>
    <row r="3031" spans="3:10" x14ac:dyDescent="0.25">
      <c r="C3031" s="82">
        <v>1.137516412685256E-2</v>
      </c>
      <c r="D3031" s="89">
        <v>1.4216061813463746E-2</v>
      </c>
      <c r="E3031" s="89">
        <v>1.6223186443192331E-2</v>
      </c>
      <c r="F3031" s="89">
        <v>1.7562202101569318E-2</v>
      </c>
      <c r="G3031" s="90">
        <v>1.8455476973309442E-2</v>
      </c>
      <c r="H3031" s="90">
        <v>1.8971422209486565E-2</v>
      </c>
      <c r="I3031" s="90">
        <v>1.9276186821780627E-2</v>
      </c>
      <c r="J3031" s="90">
        <v>1.9377338341808294E-2</v>
      </c>
    </row>
    <row r="3032" spans="3:10" x14ac:dyDescent="0.25">
      <c r="C3032" s="82">
        <v>3.0887755121609688E-3</v>
      </c>
      <c r="D3032" s="89">
        <v>4.8596833718021135E-3</v>
      </c>
      <c r="E3032" s="89">
        <v>6.6629030382190282E-3</v>
      </c>
      <c r="F3032" s="89">
        <v>8.3481546558590251E-3</v>
      </c>
      <c r="G3032" s="90">
        <v>9.870143396503224E-3</v>
      </c>
      <c r="H3032" s="90">
        <v>1.1189181057488682E-2</v>
      </c>
      <c r="I3032" s="90">
        <v>1.2377847401659085E-2</v>
      </c>
      <c r="J3032" s="90">
        <v>1.3450566240031461E-2</v>
      </c>
    </row>
    <row r="3033" spans="3:10" x14ac:dyDescent="0.25">
      <c r="C3033" s="82">
        <v>2.6372555941503854E-3</v>
      </c>
      <c r="D3033" s="89">
        <v>5.1626189837802507E-3</v>
      </c>
      <c r="E3033" s="89">
        <v>8.1521460246739823E-3</v>
      </c>
      <c r="F3033" s="89">
        <v>1.1214144707792287E-2</v>
      </c>
      <c r="G3033" s="90">
        <v>1.414122710263405E-2</v>
      </c>
      <c r="H3033" s="90">
        <v>1.6797170362965227E-2</v>
      </c>
      <c r="I3033" s="90">
        <v>1.9240460823490457E-2</v>
      </c>
      <c r="J3033" s="90">
        <v>2.1448512283229387E-2</v>
      </c>
    </row>
    <row r="3034" spans="3:10" x14ac:dyDescent="0.25">
      <c r="C3034" s="82">
        <v>2.4915462200911587E-3</v>
      </c>
      <c r="D3034" s="89">
        <v>4.5482682620667115E-3</v>
      </c>
      <c r="E3034" s="89">
        <v>6.7674702539994042E-3</v>
      </c>
      <c r="F3034" s="89">
        <v>8.7979527098072767E-3</v>
      </c>
      <c r="G3034" s="90">
        <v>1.0479549880929298E-2</v>
      </c>
      <c r="H3034" s="90">
        <v>1.1743752015138754E-2</v>
      </c>
      <c r="I3034" s="90">
        <v>1.2689384377578253E-2</v>
      </c>
      <c r="J3034" s="90">
        <v>1.3370577168520833E-2</v>
      </c>
    </row>
    <row r="3035" spans="3:10" x14ac:dyDescent="0.25">
      <c r="C3035" s="82">
        <v>5.9857732503783845E-3</v>
      </c>
      <c r="D3035" s="89">
        <v>9.3362296309813554E-3</v>
      </c>
      <c r="E3035" s="89">
        <v>1.2602319623328709E-2</v>
      </c>
      <c r="F3035" s="89">
        <v>1.548429164774209E-2</v>
      </c>
      <c r="G3035" s="90">
        <v>1.7902579938366282E-2</v>
      </c>
      <c r="H3035" s="90">
        <v>1.9787811131402683E-2</v>
      </c>
      <c r="I3035" s="90">
        <v>2.1262053256352713E-2</v>
      </c>
      <c r="J3035" s="90">
        <v>2.2333645925335075E-2</v>
      </c>
    </row>
    <row r="3036" spans="3:10" x14ac:dyDescent="0.25">
      <c r="C3036" s="82">
        <v>3.6418619828483948E-3</v>
      </c>
      <c r="D3036" s="89">
        <v>5.1860830473696596E-3</v>
      </c>
      <c r="E3036" s="89">
        <v>6.6397987460974969E-3</v>
      </c>
      <c r="F3036" s="89">
        <v>7.9352892469609412E-3</v>
      </c>
      <c r="G3036" s="90">
        <v>9.0713337423322729E-3</v>
      </c>
      <c r="H3036" s="90">
        <v>1.0021406969457712E-2</v>
      </c>
      <c r="I3036" s="90">
        <v>1.0843294165957492E-2</v>
      </c>
      <c r="J3036" s="90">
        <v>1.1534114970406533E-2</v>
      </c>
    </row>
    <row r="3037" spans="3:10" x14ac:dyDescent="0.25">
      <c r="C3037" s="82">
        <v>1.393957310456736E-2</v>
      </c>
      <c r="D3037" s="89">
        <v>1.722606720094955E-2</v>
      </c>
      <c r="E3037" s="89">
        <v>1.9778094666884266E-2</v>
      </c>
      <c r="F3037" s="89">
        <v>2.1710771493195922E-2</v>
      </c>
      <c r="G3037" s="90">
        <v>2.3198636510426088E-2</v>
      </c>
      <c r="H3037" s="90">
        <v>2.4261166744264893E-2</v>
      </c>
      <c r="I3037" s="90">
        <v>2.5077639795944923E-2</v>
      </c>
      <c r="J3037" s="90">
        <v>2.5647157320924291E-2</v>
      </c>
    </row>
    <row r="3038" spans="3:10" x14ac:dyDescent="0.25">
      <c r="C3038" s="82">
        <v>1.7717903548909052E-3</v>
      </c>
      <c r="D3038" s="89">
        <v>3.6396530039213039E-3</v>
      </c>
      <c r="E3038" s="89">
        <v>5.9493358692686692E-3</v>
      </c>
      <c r="F3038" s="89">
        <v>8.392234044962376E-3</v>
      </c>
      <c r="G3038" s="90">
        <v>1.0787046451704087E-2</v>
      </c>
      <c r="H3038" s="90">
        <v>1.3017599305176467E-2</v>
      </c>
      <c r="I3038" s="90">
        <v>1.5132175941212432E-2</v>
      </c>
      <c r="J3038" s="90">
        <v>1.7128106344044755E-2</v>
      </c>
    </row>
    <row r="3039" spans="3:10" x14ac:dyDescent="0.25">
      <c r="C3039" s="82">
        <v>5.9755237656893608E-3</v>
      </c>
      <c r="D3039" s="89">
        <v>9.064364175162782E-3</v>
      </c>
      <c r="E3039" s="89">
        <v>1.1949806419089977E-2</v>
      </c>
      <c r="F3039" s="89">
        <v>1.4415429869669549E-2</v>
      </c>
      <c r="G3039" s="90">
        <v>1.6463862665002844E-2</v>
      </c>
      <c r="H3039" s="90">
        <v>1.8096975185810594E-2</v>
      </c>
      <c r="I3039" s="90">
        <v>1.9474126393234818E-2</v>
      </c>
      <c r="J3039" s="90">
        <v>2.0631638095234727E-2</v>
      </c>
    </row>
    <row r="3040" spans="3:10" x14ac:dyDescent="0.25">
      <c r="C3040" s="82">
        <v>5.461455822556089E-2</v>
      </c>
      <c r="D3040" s="89">
        <v>5.2848929421134887E-2</v>
      </c>
      <c r="E3040" s="89">
        <v>5.0219013568055665E-2</v>
      </c>
      <c r="F3040" s="89">
        <v>4.7703514531273562E-2</v>
      </c>
      <c r="G3040" s="90">
        <v>4.5692859406429469E-2</v>
      </c>
      <c r="H3040" s="90">
        <v>4.4026798026173375E-2</v>
      </c>
      <c r="I3040" s="90">
        <v>4.2817733660441719E-2</v>
      </c>
      <c r="J3040" s="90">
        <v>4.1858720998538171E-2</v>
      </c>
    </row>
    <row r="3041" spans="3:10" x14ac:dyDescent="0.25">
      <c r="C3041" s="82">
        <v>4.0257986996371148E-2</v>
      </c>
      <c r="D3041" s="89">
        <v>4.0722350271791045E-2</v>
      </c>
      <c r="E3041" s="89">
        <v>3.9946006240988187E-2</v>
      </c>
      <c r="F3041" s="89">
        <v>3.8746493154111515E-2</v>
      </c>
      <c r="G3041" s="90">
        <v>3.7537059354398647E-2</v>
      </c>
      <c r="H3041" s="90">
        <v>3.6274524555516142E-2</v>
      </c>
      <c r="I3041" s="90">
        <v>3.5122533193578991E-2</v>
      </c>
      <c r="J3041" s="90">
        <v>3.3973269886905466E-2</v>
      </c>
    </row>
    <row r="3042" spans="3:10" x14ac:dyDescent="0.25">
      <c r="C3042" s="82">
        <v>4.7900603139142727E-3</v>
      </c>
      <c r="D3042" s="89">
        <v>7.1906515257524339E-3</v>
      </c>
      <c r="E3042" s="89">
        <v>9.6316235158652921E-3</v>
      </c>
      <c r="F3042" s="89">
        <v>1.1957124765414055E-2</v>
      </c>
      <c r="G3042" s="90">
        <v>1.4114160880277851E-2</v>
      </c>
      <c r="H3042" s="90">
        <v>1.6027280881416181E-2</v>
      </c>
      <c r="I3042" s="90">
        <v>1.7769686535508433E-2</v>
      </c>
      <c r="J3042" s="90">
        <v>1.9330250375637119E-2</v>
      </c>
    </row>
    <row r="3043" spans="3:10" x14ac:dyDescent="0.25">
      <c r="C3043" s="82">
        <v>7.1980832378759161E-3</v>
      </c>
      <c r="D3043" s="89">
        <v>1.0709925772062154E-2</v>
      </c>
      <c r="E3043" s="89">
        <v>1.3940975011193051E-2</v>
      </c>
      <c r="F3043" s="89">
        <v>1.6677459135511129E-2</v>
      </c>
      <c r="G3043" s="90">
        <v>1.8941289667450616E-2</v>
      </c>
      <c r="H3043" s="90">
        <v>2.0741775031501309E-2</v>
      </c>
      <c r="I3043" s="90">
        <v>2.2266276390772506E-2</v>
      </c>
      <c r="J3043" s="90">
        <v>2.3563426139404733E-2</v>
      </c>
    </row>
    <row r="3044" spans="3:10" x14ac:dyDescent="0.25">
      <c r="C3044" s="82">
        <v>7.400719178244532E-3</v>
      </c>
      <c r="D3044" s="89">
        <v>9.9676836278250504E-3</v>
      </c>
      <c r="E3044" s="89">
        <v>1.2098936913529586E-2</v>
      </c>
      <c r="F3044" s="89">
        <v>1.3722005885256953E-2</v>
      </c>
      <c r="G3044" s="90">
        <v>1.4887181127736694E-2</v>
      </c>
      <c r="H3044" s="90">
        <v>1.5600002333950079E-2</v>
      </c>
      <c r="I3044" s="90">
        <v>1.5998358465034692E-2</v>
      </c>
      <c r="J3044" s="90">
        <v>1.6120373847007253E-2</v>
      </c>
    </row>
    <row r="3045" spans="3:10" x14ac:dyDescent="0.25">
      <c r="C3045" s="82">
        <v>2.5814885913163936E-2</v>
      </c>
      <c r="D3045" s="89">
        <v>3.2197724622347726E-2</v>
      </c>
      <c r="E3045" s="89">
        <v>3.6068177936666126E-2</v>
      </c>
      <c r="F3045" s="89">
        <v>3.7983965051832491E-2</v>
      </c>
      <c r="G3045" s="90">
        <v>3.8665054103871263E-2</v>
      </c>
      <c r="H3045" s="90">
        <v>3.8429519501576075E-2</v>
      </c>
      <c r="I3045" s="90">
        <v>3.7715186765082072E-2</v>
      </c>
      <c r="J3045" s="90">
        <v>3.6576173868132833E-2</v>
      </c>
    </row>
    <row r="3046" spans="3:10" x14ac:dyDescent="0.25">
      <c r="C3046" s="82">
        <v>1.1767986467089519E-2</v>
      </c>
      <c r="D3046" s="89">
        <v>1.3394170235192489E-2</v>
      </c>
      <c r="E3046" s="89">
        <v>1.4451326224859892E-2</v>
      </c>
      <c r="F3046" s="89">
        <v>1.5122067672196142E-2</v>
      </c>
      <c r="G3046" s="90">
        <v>1.556627642589823E-2</v>
      </c>
      <c r="H3046" s="90">
        <v>1.5812063491333076E-2</v>
      </c>
      <c r="I3046" s="90">
        <v>1.5986669052376341E-2</v>
      </c>
      <c r="J3046" s="90">
        <v>1.609773354914824E-2</v>
      </c>
    </row>
    <row r="3047" spans="3:10" x14ac:dyDescent="0.25">
      <c r="C3047" s="82">
        <v>1.8876035808320056E-2</v>
      </c>
      <c r="D3047" s="89">
        <v>2.2912137742741558E-2</v>
      </c>
      <c r="E3047" s="89">
        <v>2.5723641796549537E-2</v>
      </c>
      <c r="F3047" s="89">
        <v>2.7635604276677384E-2</v>
      </c>
      <c r="G3047" s="90">
        <v>2.901460428568876E-2</v>
      </c>
      <c r="H3047" s="90">
        <v>2.9973253831626526E-2</v>
      </c>
      <c r="I3047" s="90">
        <v>3.0772192525338946E-2</v>
      </c>
      <c r="J3047" s="90">
        <v>3.1410360722325677E-2</v>
      </c>
    </row>
    <row r="3048" spans="3:10" x14ac:dyDescent="0.25">
      <c r="C3048" s="82">
        <v>6.7492911894838511E-4</v>
      </c>
      <c r="D3048" s="89">
        <v>1.7108503659157915E-3</v>
      </c>
      <c r="E3048" s="89">
        <v>3.259878564477685E-3</v>
      </c>
      <c r="F3048" s="89">
        <v>5.1331485330761472E-3</v>
      </c>
      <c r="G3048" s="90">
        <v>7.1333778976055157E-3</v>
      </c>
      <c r="H3048" s="90">
        <v>9.0980555574017175E-3</v>
      </c>
      <c r="I3048" s="90">
        <v>1.1007074073620386E-2</v>
      </c>
      <c r="J3048" s="90">
        <v>1.2841013868826539E-2</v>
      </c>
    </row>
    <row r="3049" spans="3:10" x14ac:dyDescent="0.25">
      <c r="C3049" s="82">
        <v>4.1577053204312642E-3</v>
      </c>
      <c r="D3049" s="89">
        <v>6.2718135463314438E-3</v>
      </c>
      <c r="E3049" s="89">
        <v>8.1591109943232563E-3</v>
      </c>
      <c r="F3049" s="89">
        <v>9.6599465218002237E-3</v>
      </c>
      <c r="G3049" s="90">
        <v>1.0780206066019867E-2</v>
      </c>
      <c r="H3049" s="90">
        <v>1.1532143894972844E-2</v>
      </c>
      <c r="I3049" s="90">
        <v>1.2032938696001957E-2</v>
      </c>
      <c r="J3049" s="90">
        <v>1.2323383363554168E-2</v>
      </c>
    </row>
    <row r="3050" spans="3:10" x14ac:dyDescent="0.25">
      <c r="C3050" s="82">
        <v>9.2248039762401896E-3</v>
      </c>
      <c r="D3050" s="89">
        <v>1.4246853971403678E-2</v>
      </c>
      <c r="E3050" s="89">
        <v>1.88351414066588E-2</v>
      </c>
      <c r="F3050" s="89">
        <v>2.2543587543669925E-2</v>
      </c>
      <c r="G3050" s="90">
        <v>2.5341285069517654E-2</v>
      </c>
      <c r="H3050" s="90">
        <v>2.7236805520056133E-2</v>
      </c>
      <c r="I3050" s="90">
        <v>2.8493628252575398E-2</v>
      </c>
      <c r="J3050" s="90">
        <v>2.919111882393623E-2</v>
      </c>
    </row>
    <row r="3051" spans="3:10" x14ac:dyDescent="0.25">
      <c r="C3051" s="82">
        <v>2.203563168517542E-2</v>
      </c>
      <c r="D3051" s="89">
        <v>2.5134876946978954E-2</v>
      </c>
      <c r="E3051" s="89">
        <v>2.6963347987144087E-2</v>
      </c>
      <c r="F3051" s="89">
        <v>2.7998510522820569E-2</v>
      </c>
      <c r="G3051" s="90">
        <v>2.863700905422124E-2</v>
      </c>
      <c r="H3051" s="90">
        <v>2.8977092690002787E-2</v>
      </c>
      <c r="I3051" s="90">
        <v>2.9255043579314445E-2</v>
      </c>
      <c r="J3051" s="90">
        <v>2.9458230654588347E-2</v>
      </c>
    </row>
    <row r="3052" spans="3:10" x14ac:dyDescent="0.25">
      <c r="C3052" s="82">
        <v>7.3386446457057294E-3</v>
      </c>
      <c r="D3052" s="89">
        <v>1.0908095631967572E-2</v>
      </c>
      <c r="E3052" s="89">
        <v>1.4279179406288912E-2</v>
      </c>
      <c r="F3052" s="89">
        <v>1.7162436267892357E-2</v>
      </c>
      <c r="G3052" s="90">
        <v>1.9474371089693829E-2</v>
      </c>
      <c r="H3052" s="90">
        <v>2.1132055015233783E-2</v>
      </c>
      <c r="I3052" s="90">
        <v>2.2267379005378299E-2</v>
      </c>
      <c r="J3052" s="90">
        <v>2.2902012821726478E-2</v>
      </c>
    </row>
    <row r="3053" spans="3:10" x14ac:dyDescent="0.25">
      <c r="C3053" s="82">
        <v>1.2978165550782989E-2</v>
      </c>
      <c r="D3053" s="89">
        <v>1.5888774054100413E-2</v>
      </c>
      <c r="E3053" s="89">
        <v>1.80485522245112E-2</v>
      </c>
      <c r="F3053" s="89">
        <v>1.964038437049535E-2</v>
      </c>
      <c r="G3053" s="90">
        <v>2.0887409745973074E-2</v>
      </c>
      <c r="H3053" s="90">
        <v>2.1847692299549495E-2</v>
      </c>
      <c r="I3053" s="90">
        <v>2.2699323440347467E-2</v>
      </c>
      <c r="J3053" s="90">
        <v>2.3438689475346709E-2</v>
      </c>
    </row>
    <row r="3054" spans="3:10" x14ac:dyDescent="0.25">
      <c r="C3054" s="82">
        <v>1.0311002847391592E-2</v>
      </c>
      <c r="D3054" s="89">
        <v>1.3961348588149737E-2</v>
      </c>
      <c r="E3054" s="89">
        <v>1.7047315282208347E-2</v>
      </c>
      <c r="F3054" s="89">
        <v>1.9547932747472973E-2</v>
      </c>
      <c r="G3054" s="90">
        <v>2.1593273376754075E-2</v>
      </c>
      <c r="H3054" s="90">
        <v>2.3204725355159647E-2</v>
      </c>
      <c r="I3054" s="90">
        <v>2.4555569784899169E-2</v>
      </c>
      <c r="J3054" s="90">
        <v>2.5641701481540817E-2</v>
      </c>
    </row>
    <row r="3055" spans="3:10" x14ac:dyDescent="0.25">
      <c r="C3055" s="82">
        <v>6.6673122831113329E-3</v>
      </c>
      <c r="D3055" s="89">
        <v>9.4654504567615386E-3</v>
      </c>
      <c r="E3055" s="89">
        <v>1.2122252131121244E-2</v>
      </c>
      <c r="F3055" s="89">
        <v>1.4502627458543771E-2</v>
      </c>
      <c r="G3055" s="90">
        <v>1.6588420507670572E-2</v>
      </c>
      <c r="H3055" s="90">
        <v>1.8315658533340363E-2</v>
      </c>
      <c r="I3055" s="90">
        <v>1.9772309059034279E-2</v>
      </c>
      <c r="J3055" s="90">
        <v>2.0929049902471703E-2</v>
      </c>
    </row>
    <row r="3056" spans="3:10" x14ac:dyDescent="0.25">
      <c r="C3056" s="82">
        <v>2.1044484768074311E-2</v>
      </c>
      <c r="D3056" s="89">
        <v>2.6242562050647737E-2</v>
      </c>
      <c r="E3056" s="89">
        <v>3.0117031746348374E-2</v>
      </c>
      <c r="F3056" s="89">
        <v>3.3069901112622299E-2</v>
      </c>
      <c r="G3056" s="90">
        <v>3.5596578071285079E-2</v>
      </c>
      <c r="H3056" s="90">
        <v>3.7883554266602719E-2</v>
      </c>
      <c r="I3056" s="90">
        <v>4.0282958521350574E-2</v>
      </c>
      <c r="J3056" s="90">
        <v>4.2794768815500525E-2</v>
      </c>
    </row>
    <row r="3057" spans="3:10" x14ac:dyDescent="0.25">
      <c r="C3057" s="82">
        <v>1.1387020216534715E-2</v>
      </c>
      <c r="D3057" s="89">
        <v>1.4955676534492562E-2</v>
      </c>
      <c r="E3057" s="89">
        <v>1.8059213429087104E-2</v>
      </c>
      <c r="F3057" s="89">
        <v>2.0739334092931737E-2</v>
      </c>
      <c r="G3057" s="90">
        <v>2.3144308565316001E-2</v>
      </c>
      <c r="H3057" s="90">
        <v>2.528703650455889E-2</v>
      </c>
      <c r="I3057" s="90">
        <v>2.7333894212549746E-2</v>
      </c>
      <c r="J3057" s="90">
        <v>2.9243495482605263E-2</v>
      </c>
    </row>
    <row r="3058" spans="3:10" x14ac:dyDescent="0.25">
      <c r="C3058" s="82">
        <v>1.2745403906054864E-2</v>
      </c>
      <c r="D3058" s="89">
        <v>1.7084399189618803E-2</v>
      </c>
      <c r="E3058" s="89">
        <v>2.0681236617466341E-2</v>
      </c>
      <c r="F3058" s="89">
        <v>2.3589494681926792E-2</v>
      </c>
      <c r="G3058" s="90">
        <v>2.6046595702643224E-2</v>
      </c>
      <c r="H3058" s="90">
        <v>2.8146061316749717E-2</v>
      </c>
      <c r="I3058" s="90">
        <v>3.0148094642455287E-2</v>
      </c>
      <c r="J3058" s="90">
        <v>3.2079387910718037E-2</v>
      </c>
    </row>
    <row r="3059" spans="3:10" x14ac:dyDescent="0.25">
      <c r="C3059" s="82">
        <v>7.8081724681309467E-3</v>
      </c>
      <c r="D3059" s="89">
        <v>1.1048729889420046E-2</v>
      </c>
      <c r="E3059" s="89">
        <v>1.3893963142426732E-2</v>
      </c>
      <c r="F3059" s="89">
        <v>1.6280547469078428E-2</v>
      </c>
      <c r="G3059" s="90">
        <v>1.8331807417320763E-2</v>
      </c>
      <c r="H3059" s="90">
        <v>2.0109857002356405E-2</v>
      </c>
      <c r="I3059" s="90">
        <v>2.1813842013547274E-2</v>
      </c>
      <c r="J3059" s="90">
        <v>2.3485199308199124E-2</v>
      </c>
    </row>
    <row r="3060" spans="3:10" x14ac:dyDescent="0.25">
      <c r="C3060" s="82">
        <v>2.6559385786454268E-3</v>
      </c>
      <c r="D3060" s="89">
        <v>4.873084134289881E-3</v>
      </c>
      <c r="E3060" s="89">
        <v>7.3724606447611333E-3</v>
      </c>
      <c r="F3060" s="89">
        <v>9.8142790951390741E-3</v>
      </c>
      <c r="G3060" s="90">
        <v>1.2017099429524709E-2</v>
      </c>
      <c r="H3060" s="90">
        <v>1.3866489021585821E-2</v>
      </c>
      <c r="I3060" s="90">
        <v>1.5428398111795544E-2</v>
      </c>
      <c r="J3060" s="90">
        <v>1.6719105550849975E-2</v>
      </c>
    </row>
    <row r="3061" spans="3:10" x14ac:dyDescent="0.25">
      <c r="C3061" s="82">
        <v>2.2726998313706104E-2</v>
      </c>
      <c r="D3061" s="89">
        <v>2.5790665296589549E-2</v>
      </c>
      <c r="E3061" s="89">
        <v>2.7538487486046658E-2</v>
      </c>
      <c r="F3061" s="89">
        <v>2.8421879779157944E-2</v>
      </c>
      <c r="G3061" s="90">
        <v>2.8783690579401538E-2</v>
      </c>
      <c r="H3061" s="90">
        <v>2.866258212520878E-2</v>
      </c>
      <c r="I3061" s="90">
        <v>2.8249330353995364E-2</v>
      </c>
      <c r="J3061" s="90">
        <v>2.7512032733462959E-2</v>
      </c>
    </row>
    <row r="3062" spans="3:10" x14ac:dyDescent="0.25">
      <c r="C3062" s="82">
        <v>4.554245767870866E-3</v>
      </c>
      <c r="D3062" s="89">
        <v>7.8809555716352914E-3</v>
      </c>
      <c r="E3062" s="89">
        <v>1.1442409354681377E-2</v>
      </c>
      <c r="F3062" s="89">
        <v>1.4792141498771689E-2</v>
      </c>
      <c r="G3062" s="90">
        <v>1.7733936403058047E-2</v>
      </c>
      <c r="H3062" s="90">
        <v>2.0150969974668202E-2</v>
      </c>
      <c r="I3062" s="90">
        <v>2.2163791598037951E-2</v>
      </c>
      <c r="J3062" s="90">
        <v>2.3794357482035351E-2</v>
      </c>
    </row>
    <row r="3063" spans="3:10" x14ac:dyDescent="0.25">
      <c r="C3063" s="82">
        <v>1.3786805409388859E-2</v>
      </c>
      <c r="D3063" s="89">
        <v>1.9515358141280609E-2</v>
      </c>
      <c r="E3063" s="89">
        <v>2.4313899643483235E-2</v>
      </c>
      <c r="F3063" s="89">
        <v>2.8021420249960263E-2</v>
      </c>
      <c r="G3063" s="90">
        <v>3.082336034578273E-2</v>
      </c>
      <c r="H3063" s="90">
        <v>3.2788155430848211E-2</v>
      </c>
      <c r="I3063" s="90">
        <v>3.4190881937473425E-2</v>
      </c>
      <c r="J3063" s="90">
        <v>3.5034819282958651E-2</v>
      </c>
    </row>
    <row r="3064" spans="3:10" x14ac:dyDescent="0.25">
      <c r="C3064" s="82">
        <v>3.8294432304947945E-2</v>
      </c>
      <c r="D3064" s="89">
        <v>4.4112695073818542E-2</v>
      </c>
      <c r="E3064" s="89">
        <v>4.7887191743520408E-2</v>
      </c>
      <c r="F3064" s="89">
        <v>5.039858353118664E-2</v>
      </c>
      <c r="G3064" s="90">
        <v>5.2287791057293309E-2</v>
      </c>
      <c r="H3064" s="90">
        <v>5.3661043323818471E-2</v>
      </c>
      <c r="I3064" s="90">
        <v>5.4881968680128804E-2</v>
      </c>
      <c r="J3064" s="90">
        <v>5.5856882917552642E-2</v>
      </c>
    </row>
    <row r="3065" spans="3:10" x14ac:dyDescent="0.25">
      <c r="C3065" s="82">
        <v>2.1957439342721197E-2</v>
      </c>
      <c r="D3065" s="89">
        <v>2.3695386572155211E-2</v>
      </c>
      <c r="E3065" s="89">
        <v>2.4558609051066532E-2</v>
      </c>
      <c r="F3065" s="89">
        <v>2.4961816930869282E-2</v>
      </c>
      <c r="G3065" s="90">
        <v>2.5193909759559197E-2</v>
      </c>
      <c r="H3065" s="90">
        <v>2.5290052220781838E-2</v>
      </c>
      <c r="I3065" s="90">
        <v>2.5429071304627245E-2</v>
      </c>
      <c r="J3065" s="90">
        <v>2.5589001734817398E-2</v>
      </c>
    </row>
    <row r="3066" spans="3:10" x14ac:dyDescent="0.25">
      <c r="C3066" s="82">
        <v>7.4336883880295624E-3</v>
      </c>
      <c r="D3066" s="89">
        <v>1.1716933570019409E-2</v>
      </c>
      <c r="E3066" s="89">
        <v>1.5903393909333045E-2</v>
      </c>
      <c r="F3066" s="89">
        <v>1.9541863827469846E-2</v>
      </c>
      <c r="G3066" s="90">
        <v>2.2468477513119776E-2</v>
      </c>
      <c r="H3066" s="90">
        <v>2.4553613382008659E-2</v>
      </c>
      <c r="I3066" s="90">
        <v>2.5927369551312574E-2</v>
      </c>
      <c r="J3066" s="90">
        <v>2.6594417783904995E-2</v>
      </c>
    </row>
    <row r="3067" spans="3:10" x14ac:dyDescent="0.25">
      <c r="C3067" s="82">
        <v>1.1071593123731202E-2</v>
      </c>
      <c r="D3067" s="89">
        <v>1.6795961914045195E-2</v>
      </c>
      <c r="E3067" s="89">
        <v>2.1608022355700401E-2</v>
      </c>
      <c r="F3067" s="89">
        <v>2.5057586362136584E-2</v>
      </c>
      <c r="G3067" s="90">
        <v>2.7234432235450492E-2</v>
      </c>
      <c r="H3067" s="90">
        <v>2.8253882298033991E-2</v>
      </c>
      <c r="I3067" s="90">
        <v>2.8461218502832709E-2</v>
      </c>
      <c r="J3067" s="90">
        <v>2.7979870270171018E-2</v>
      </c>
    </row>
    <row r="3068" spans="3:10" x14ac:dyDescent="0.25">
      <c r="C3068" s="82">
        <v>3.4365068914916572E-2</v>
      </c>
      <c r="D3068" s="89">
        <v>3.5385667870593801E-2</v>
      </c>
      <c r="E3068" s="89">
        <v>3.5480678172832583E-2</v>
      </c>
      <c r="F3068" s="89">
        <v>3.5238216004761215E-2</v>
      </c>
      <c r="G3068" s="90">
        <v>3.4966004304154613E-2</v>
      </c>
      <c r="H3068" s="90">
        <v>3.4594405029014487E-2</v>
      </c>
      <c r="I3068" s="90">
        <v>3.4259840013774259E-2</v>
      </c>
      <c r="J3068" s="90">
        <v>3.3839543174513841E-2</v>
      </c>
    </row>
    <row r="3069" spans="3:10" x14ac:dyDescent="0.25">
      <c r="C3069" s="82">
        <v>1.0850340058754175E-2</v>
      </c>
      <c r="D3069" s="89">
        <v>1.5586371855263872E-2</v>
      </c>
      <c r="E3069" s="89">
        <v>1.952350123817265E-2</v>
      </c>
      <c r="F3069" s="89">
        <v>2.2494491331236474E-2</v>
      </c>
      <c r="G3069" s="90">
        <v>2.468761514781747E-2</v>
      </c>
      <c r="H3069" s="90">
        <v>2.623885913522123E-2</v>
      </c>
      <c r="I3069" s="90">
        <v>2.7458618402818786E-2</v>
      </c>
      <c r="J3069" s="90">
        <v>2.8428470896753953E-2</v>
      </c>
    </row>
    <row r="3070" spans="3:10" x14ac:dyDescent="0.25">
      <c r="C3070" s="82">
        <v>9.7031958472966889E-3</v>
      </c>
      <c r="D3070" s="89">
        <v>1.3778054984122618E-2</v>
      </c>
      <c r="E3070" s="89">
        <v>1.7431705552353544E-2</v>
      </c>
      <c r="F3070" s="89">
        <v>2.0499771753087464E-2</v>
      </c>
      <c r="G3070" s="90">
        <v>2.3049179671526938E-2</v>
      </c>
      <c r="H3070" s="90">
        <v>2.5097014753470426E-2</v>
      </c>
      <c r="I3070" s="90">
        <v>2.6858464510532715E-2</v>
      </c>
      <c r="J3070" s="90">
        <v>2.8366798580964397E-2</v>
      </c>
    </row>
    <row r="3071" spans="3:10" x14ac:dyDescent="0.25">
      <c r="C3071" s="82">
        <v>1.0476224481569847E-2</v>
      </c>
      <c r="D3071" s="89">
        <v>1.33398260202593E-2</v>
      </c>
      <c r="E3071" s="89">
        <v>1.5642323421912772E-2</v>
      </c>
      <c r="F3071" s="89">
        <v>1.7431945024098387E-2</v>
      </c>
      <c r="G3071" s="90">
        <v>1.8838192335832116E-2</v>
      </c>
      <c r="H3071" s="90">
        <v>1.9883046781155673E-2</v>
      </c>
      <c r="I3071" s="90">
        <v>2.0725827454156586E-2</v>
      </c>
      <c r="J3071" s="90">
        <v>2.138044304334866E-2</v>
      </c>
    </row>
    <row r="3072" spans="3:10" x14ac:dyDescent="0.25">
      <c r="C3072" s="82">
        <v>3.0408934820144371E-2</v>
      </c>
      <c r="D3072" s="89">
        <v>3.4066429297528844E-2</v>
      </c>
      <c r="E3072" s="89">
        <v>3.6200983948141731E-2</v>
      </c>
      <c r="F3072" s="89">
        <v>3.7510122370873651E-2</v>
      </c>
      <c r="G3072" s="90">
        <v>3.8522649065620772E-2</v>
      </c>
      <c r="H3072" s="90">
        <v>3.9350413956348841E-2</v>
      </c>
      <c r="I3072" s="90">
        <v>4.0288253828065619E-2</v>
      </c>
      <c r="J3072" s="90">
        <v>4.1289097814784487E-2</v>
      </c>
    </row>
    <row r="3073" spans="3:10" x14ac:dyDescent="0.25">
      <c r="C3073" s="82">
        <v>4.7605839076235992E-3</v>
      </c>
      <c r="D3073" s="89">
        <v>7.8593412782641901E-3</v>
      </c>
      <c r="E3073" s="89">
        <v>1.0971246532947442E-2</v>
      </c>
      <c r="F3073" s="89">
        <v>1.3714176147054356E-2</v>
      </c>
      <c r="G3073" s="90">
        <v>1.5945444558237664E-2</v>
      </c>
      <c r="H3073" s="90">
        <v>1.7578929791267687E-2</v>
      </c>
      <c r="I3073" s="90">
        <v>1.8730776823594048E-2</v>
      </c>
      <c r="J3073" s="90">
        <v>1.9434561944712856E-2</v>
      </c>
    </row>
    <row r="3074" spans="3:10" x14ac:dyDescent="0.25">
      <c r="C3074" s="82">
        <v>1.6274202516896426E-2</v>
      </c>
      <c r="D3074" s="89">
        <v>2.1386728047130182E-2</v>
      </c>
      <c r="E3074" s="89">
        <v>2.5447428651108602E-2</v>
      </c>
      <c r="F3074" s="89">
        <v>2.8535070570569095E-2</v>
      </c>
      <c r="G3074" s="90">
        <v>3.0917871246767866E-2</v>
      </c>
      <c r="H3074" s="90">
        <v>3.2674623658348001E-2</v>
      </c>
      <c r="I3074" s="90">
        <v>3.4076264335740125E-2</v>
      </c>
      <c r="J3074" s="90">
        <v>3.5125705996142877E-2</v>
      </c>
    </row>
    <row r="3075" spans="3:10" x14ac:dyDescent="0.25">
      <c r="C3075" s="82">
        <v>1.1406566716478774E-2</v>
      </c>
      <c r="D3075" s="89">
        <v>1.3208012860675066E-2</v>
      </c>
      <c r="E3075" s="89">
        <v>1.4771680308910108E-2</v>
      </c>
      <c r="F3075" s="89">
        <v>1.6199102317488629E-2</v>
      </c>
      <c r="G3075" s="90">
        <v>1.7586127347802669E-2</v>
      </c>
      <c r="H3075" s="90">
        <v>1.8910317709647323E-2</v>
      </c>
      <c r="I3075" s="90">
        <v>2.0282034757013234E-2</v>
      </c>
      <c r="J3075" s="90">
        <v>2.1679039885431496E-2</v>
      </c>
    </row>
    <row r="3076" spans="3:10" x14ac:dyDescent="0.25">
      <c r="C3076" s="82">
        <v>1.5130037606158721E-2</v>
      </c>
      <c r="D3076" s="89">
        <v>1.7389527389538889E-2</v>
      </c>
      <c r="E3076" s="89">
        <v>1.8479868847561247E-2</v>
      </c>
      <c r="F3076" s="89">
        <v>1.8765439029956189E-2</v>
      </c>
      <c r="G3076" s="90">
        <v>1.8585809186704317E-2</v>
      </c>
      <c r="H3076" s="90">
        <v>1.8078845753218359E-2</v>
      </c>
      <c r="I3076" s="90">
        <v>1.7458227907887213E-2</v>
      </c>
      <c r="J3076" s="90">
        <v>1.6768935405248334E-2</v>
      </c>
    </row>
    <row r="3077" spans="3:10" x14ac:dyDescent="0.25">
      <c r="C3077" s="82">
        <v>2.0353229169253282E-2</v>
      </c>
      <c r="D3077" s="89">
        <v>2.3842119631659369E-2</v>
      </c>
      <c r="E3077" s="89">
        <v>2.6285485633706741E-2</v>
      </c>
      <c r="F3077" s="89">
        <v>2.8018582591632035E-2</v>
      </c>
      <c r="G3077" s="90">
        <v>2.9347487560201359E-2</v>
      </c>
      <c r="H3077" s="90">
        <v>3.0314694591193531E-2</v>
      </c>
      <c r="I3077" s="90">
        <v>3.1127948754733296E-2</v>
      </c>
      <c r="J3077" s="90">
        <v>3.1749136695874369E-2</v>
      </c>
    </row>
    <row r="3078" spans="3:10" x14ac:dyDescent="0.25">
      <c r="C3078" s="82">
        <v>8.9084086251705781E-3</v>
      </c>
      <c r="D3078" s="89">
        <v>1.1393172022071331E-2</v>
      </c>
      <c r="E3078" s="89">
        <v>1.3343053877132697E-2</v>
      </c>
      <c r="F3078" s="89">
        <v>1.47712057405473E-2</v>
      </c>
      <c r="G3078" s="90">
        <v>1.5767102833670339E-2</v>
      </c>
      <c r="H3078" s="90">
        <v>1.6335878269431791E-2</v>
      </c>
      <c r="I3078" s="90">
        <v>1.6603800231296557E-2</v>
      </c>
      <c r="J3078" s="90">
        <v>1.6584846222650457E-2</v>
      </c>
    </row>
    <row r="3079" spans="3:10" x14ac:dyDescent="0.25">
      <c r="C3079" s="82">
        <v>2.6428052634798541E-3</v>
      </c>
      <c r="D3079" s="89">
        <v>4.1712571831642115E-3</v>
      </c>
      <c r="E3079" s="89">
        <v>5.7522703754348961E-3</v>
      </c>
      <c r="F3079" s="89">
        <v>7.2422912196763436E-3</v>
      </c>
      <c r="G3079" s="90">
        <v>8.5740246873106316E-3</v>
      </c>
      <c r="H3079" s="90">
        <v>9.6817236185045442E-3</v>
      </c>
      <c r="I3079" s="90">
        <v>1.0601825943432204E-2</v>
      </c>
      <c r="J3079" s="90">
        <v>1.1328964035551059E-2</v>
      </c>
    </row>
    <row r="3080" spans="3:10" x14ac:dyDescent="0.25">
      <c r="C3080" s="82">
        <v>5.6229935722671813E-3</v>
      </c>
      <c r="D3080" s="89">
        <v>7.5147791177543237E-3</v>
      </c>
      <c r="E3080" s="89">
        <v>9.1121464874333348E-3</v>
      </c>
      <c r="F3080" s="89">
        <v>1.0372210177461543E-2</v>
      </c>
      <c r="G3080" s="90">
        <v>1.1344457838643483E-2</v>
      </c>
      <c r="H3080" s="90">
        <v>1.2048250120204483E-2</v>
      </c>
      <c r="I3080" s="90">
        <v>1.2605743384566857E-2</v>
      </c>
      <c r="J3080" s="90">
        <v>1.3060185754371682E-2</v>
      </c>
    </row>
    <row r="3081" spans="3:10" x14ac:dyDescent="0.25">
      <c r="C3081" s="82">
        <v>1.7786419130176447E-2</v>
      </c>
      <c r="D3081" s="89">
        <v>2.0276570131082073E-2</v>
      </c>
      <c r="E3081" s="89">
        <v>2.1897666375364354E-2</v>
      </c>
      <c r="F3081" s="89">
        <v>2.2909744951726003E-2</v>
      </c>
      <c r="G3081" s="90">
        <v>2.3526999461514375E-2</v>
      </c>
      <c r="H3081" s="90">
        <v>2.3757265474160748E-2</v>
      </c>
      <c r="I3081" s="90">
        <v>2.3755785173661042E-2</v>
      </c>
      <c r="J3081" s="90">
        <v>2.3499844021340258E-2</v>
      </c>
    </row>
    <row r="3082" spans="3:10" x14ac:dyDescent="0.25">
      <c r="C3082" s="82">
        <v>1.9575869835352252E-2</v>
      </c>
      <c r="D3082" s="89">
        <v>2.1901507731438726E-2</v>
      </c>
      <c r="E3082" s="89">
        <v>2.3035284873818115E-2</v>
      </c>
      <c r="F3082" s="89">
        <v>2.3493889262650471E-2</v>
      </c>
      <c r="G3082" s="90">
        <v>2.3665494842580261E-2</v>
      </c>
      <c r="H3082" s="90">
        <v>2.364839880585155E-2</v>
      </c>
      <c r="I3082" s="90">
        <v>2.3634223391323969E-2</v>
      </c>
      <c r="J3082" s="90">
        <v>2.3603406928597893E-2</v>
      </c>
    </row>
    <row r="3083" spans="3:10" x14ac:dyDescent="0.25">
      <c r="C3083" s="82">
        <v>3.3587295278473162E-3</v>
      </c>
      <c r="D3083" s="89">
        <v>5.3116775026537553E-3</v>
      </c>
      <c r="E3083" s="89">
        <v>7.2803268570322266E-3</v>
      </c>
      <c r="F3083" s="89">
        <v>9.0744022653773265E-3</v>
      </c>
      <c r="G3083" s="90">
        <v>1.0622687909104568E-2</v>
      </c>
      <c r="H3083" s="90">
        <v>1.1865145292693946E-2</v>
      </c>
      <c r="I3083" s="90">
        <v>1.2865638559956568E-2</v>
      </c>
      <c r="J3083" s="90">
        <v>1.3628680851438332E-2</v>
      </c>
    </row>
    <row r="3084" spans="3:10" x14ac:dyDescent="0.25">
      <c r="C3084" s="82">
        <v>5.0779838603056552E-3</v>
      </c>
      <c r="D3084" s="89">
        <v>8.6755093407115506E-3</v>
      </c>
      <c r="E3084" s="89">
        <v>1.2530926418479088E-2</v>
      </c>
      <c r="F3084" s="89">
        <v>1.6167971770246564E-2</v>
      </c>
      <c r="G3084" s="90">
        <v>1.9355677423299515E-2</v>
      </c>
      <c r="H3084" s="90">
        <v>2.193959611631326E-2</v>
      </c>
      <c r="I3084" s="90">
        <v>2.4028771136934676E-2</v>
      </c>
      <c r="J3084" s="90">
        <v>2.5634350443327136E-2</v>
      </c>
    </row>
    <row r="3085" spans="3:10" x14ac:dyDescent="0.25">
      <c r="C3085" s="82">
        <v>5.6862361814014996E-3</v>
      </c>
      <c r="D3085" s="89">
        <v>8.3839931992266484E-3</v>
      </c>
      <c r="E3085" s="89">
        <v>1.0842864703323305E-2</v>
      </c>
      <c r="F3085" s="89">
        <v>1.2901473545081064E-2</v>
      </c>
      <c r="G3085" s="90">
        <v>1.4581646020795383E-2</v>
      </c>
      <c r="H3085" s="90">
        <v>1.5897227693346786E-2</v>
      </c>
      <c r="I3085" s="90">
        <v>1.6998529290685242E-2</v>
      </c>
      <c r="J3085" s="90">
        <v>1.7926194458993731E-2</v>
      </c>
    </row>
    <row r="3086" spans="3:10" x14ac:dyDescent="0.25">
      <c r="C3086" s="82">
        <v>1.0063419898822069E-2</v>
      </c>
      <c r="D3086" s="89">
        <v>1.1879354673636074E-2</v>
      </c>
      <c r="E3086" s="89">
        <v>1.3208254867003697E-2</v>
      </c>
      <c r="F3086" s="89">
        <v>1.415011680126489E-2</v>
      </c>
      <c r="G3086" s="90">
        <v>1.4823518371095083E-2</v>
      </c>
      <c r="H3086" s="90">
        <v>1.5247898244204961E-2</v>
      </c>
      <c r="I3086" s="90">
        <v>1.5549237121886827E-2</v>
      </c>
      <c r="J3086" s="90">
        <v>1.5741430119901239E-2</v>
      </c>
    </row>
    <row r="3087" spans="3:10" x14ac:dyDescent="0.25">
      <c r="C3087" s="82">
        <v>6.6197086915926106E-3</v>
      </c>
      <c r="D3087" s="89">
        <v>1.2105002697380535E-2</v>
      </c>
      <c r="E3087" s="89">
        <v>1.7882378675721577E-2</v>
      </c>
      <c r="F3087" s="89">
        <v>2.3014897849680516E-2</v>
      </c>
      <c r="G3087" s="90">
        <v>2.7121676711862594E-2</v>
      </c>
      <c r="H3087" s="90">
        <v>3.0039618419191498E-2</v>
      </c>
      <c r="I3087" s="90">
        <v>3.1991480727561819E-2</v>
      </c>
      <c r="J3087" s="90">
        <v>3.3054452587255825E-2</v>
      </c>
    </row>
    <row r="3088" spans="3:10" x14ac:dyDescent="0.25">
      <c r="C3088" s="82">
        <v>2.9738660987144506E-3</v>
      </c>
      <c r="D3088" s="89">
        <v>4.341795544508989E-3</v>
      </c>
      <c r="E3088" s="89">
        <v>5.7398182034030963E-3</v>
      </c>
      <c r="F3088" s="89">
        <v>7.0847868413723789E-3</v>
      </c>
      <c r="G3088" s="90">
        <v>8.3380301302188719E-3</v>
      </c>
      <c r="H3088" s="90">
        <v>9.4434815589266134E-3</v>
      </c>
      <c r="I3088" s="90">
        <v>1.0438190508620004E-2</v>
      </c>
      <c r="J3088" s="90">
        <v>1.1319166067784296E-2</v>
      </c>
    </row>
    <row r="3089" spans="3:10" x14ac:dyDescent="0.25">
      <c r="C3089" s="82">
        <v>2.7817436854049825E-2</v>
      </c>
      <c r="D3089" s="89">
        <v>3.4388392833541385E-2</v>
      </c>
      <c r="E3089" s="89">
        <v>3.8134074796667479E-2</v>
      </c>
      <c r="F3089" s="89">
        <v>3.9930863564741147E-2</v>
      </c>
      <c r="G3089" s="90">
        <v>4.0710061789473291E-2</v>
      </c>
      <c r="H3089" s="90">
        <v>4.085755197863046E-2</v>
      </c>
      <c r="I3089" s="90">
        <v>4.0811052111563877E-2</v>
      </c>
      <c r="J3089" s="90">
        <v>4.0564305940541077E-2</v>
      </c>
    </row>
    <row r="3090" spans="3:10" x14ac:dyDescent="0.25">
      <c r="C3090" s="82">
        <v>5.6241256644687602E-3</v>
      </c>
      <c r="D3090" s="89">
        <v>7.9322179134331938E-3</v>
      </c>
      <c r="E3090" s="89">
        <v>1.0046271687708752E-2</v>
      </c>
      <c r="F3090" s="89">
        <v>1.187604486459997E-2</v>
      </c>
      <c r="G3090" s="90">
        <v>1.3446315268905433E-2</v>
      </c>
      <c r="H3090" s="90">
        <v>1.4748837977295075E-2</v>
      </c>
      <c r="I3090" s="90">
        <v>1.589540305300698E-2</v>
      </c>
      <c r="J3090" s="90">
        <v>1.6897681339657113E-2</v>
      </c>
    </row>
    <row r="3091" spans="3:10" x14ac:dyDescent="0.25">
      <c r="C3091" s="82">
        <v>9.9782563507338322E-3</v>
      </c>
      <c r="D3091" s="89">
        <v>1.6179681751752866E-2</v>
      </c>
      <c r="E3091" s="89">
        <v>2.2151397690029214E-2</v>
      </c>
      <c r="F3091" s="89">
        <v>2.7273427113633446E-2</v>
      </c>
      <c r="G3091" s="90">
        <v>3.1466271495025282E-2</v>
      </c>
      <c r="H3091" s="90">
        <v>3.470957991922409E-2</v>
      </c>
      <c r="I3091" s="90">
        <v>3.728538837993034E-2</v>
      </c>
      <c r="J3091" s="90">
        <v>3.9218390583850064E-2</v>
      </c>
    </row>
    <row r="3092" spans="3:10" x14ac:dyDescent="0.25">
      <c r="C3092" s="82">
        <v>1.4953959713355646E-2</v>
      </c>
      <c r="D3092" s="89">
        <v>1.7092048093456519E-2</v>
      </c>
      <c r="E3092" s="89">
        <v>1.858328460807987E-2</v>
      </c>
      <c r="F3092" s="89">
        <v>1.9712692459164523E-2</v>
      </c>
      <c r="G3092" s="90">
        <v>2.0709480251488006E-2</v>
      </c>
      <c r="H3092" s="90">
        <v>2.1606814021181267E-2</v>
      </c>
      <c r="I3092" s="90">
        <v>2.2554729130904026E-2</v>
      </c>
      <c r="J3092" s="90">
        <v>2.352988431329869E-2</v>
      </c>
    </row>
    <row r="3093" spans="3:10" x14ac:dyDescent="0.25">
      <c r="C3093" s="82">
        <v>5.9805316326605766E-3</v>
      </c>
      <c r="D3093" s="89">
        <v>8.4429984670799964E-3</v>
      </c>
      <c r="E3093" s="89">
        <v>1.0615196026846444E-2</v>
      </c>
      <c r="F3093" s="89">
        <v>1.2378274036589119E-2</v>
      </c>
      <c r="G3093" s="90">
        <v>1.3762466021037048E-2</v>
      </c>
      <c r="H3093" s="90">
        <v>1.4782601421753029E-2</v>
      </c>
      <c r="I3093" s="90">
        <v>1.5584464392060977E-2</v>
      </c>
      <c r="J3093" s="90">
        <v>1.6215689889277209E-2</v>
      </c>
    </row>
    <row r="3094" spans="3:10" x14ac:dyDescent="0.25">
      <c r="C3094" s="82">
        <v>6.347928811247508E-2</v>
      </c>
      <c r="D3094" s="89">
        <v>5.7315643202957463E-2</v>
      </c>
      <c r="E3094" s="89">
        <v>5.1588888995154729E-2</v>
      </c>
      <c r="F3094" s="89">
        <v>4.7106318314978295E-2</v>
      </c>
      <c r="G3094" s="90">
        <v>4.3956423434909207E-2</v>
      </c>
      <c r="H3094" s="90">
        <v>4.1731193228649606E-2</v>
      </c>
      <c r="I3094" s="90">
        <v>4.0352683367227943E-2</v>
      </c>
      <c r="J3094" s="90">
        <v>3.9491953547254634E-2</v>
      </c>
    </row>
    <row r="3095" spans="3:10" x14ac:dyDescent="0.25">
      <c r="C3095" s="82">
        <v>3.288444280337724E-2</v>
      </c>
      <c r="D3095" s="89">
        <v>4.5626225661975835E-2</v>
      </c>
      <c r="E3095" s="89">
        <v>5.5303413040374103E-2</v>
      </c>
      <c r="F3095" s="89">
        <v>6.2079438559684931E-2</v>
      </c>
      <c r="G3095" s="90">
        <v>6.6956532674766298E-2</v>
      </c>
      <c r="H3095" s="90">
        <v>7.0505833132956511E-2</v>
      </c>
      <c r="I3095" s="90">
        <v>7.3541966668993167E-2</v>
      </c>
      <c r="J3095" s="90">
        <v>7.6127350467137242E-2</v>
      </c>
    </row>
    <row r="3096" spans="3:10" x14ac:dyDescent="0.25">
      <c r="C3096" s="82">
        <v>6.2529594445837533E-3</v>
      </c>
      <c r="D3096" s="89">
        <v>9.3713628794093867E-3</v>
      </c>
      <c r="E3096" s="89">
        <v>1.2136799218896748E-2</v>
      </c>
      <c r="F3096" s="89">
        <v>1.436432891560905E-2</v>
      </c>
      <c r="G3096" s="90">
        <v>1.6102898244369897E-2</v>
      </c>
      <c r="H3096" s="90">
        <v>1.7385727634917612E-2</v>
      </c>
      <c r="I3096" s="90">
        <v>1.8382043251977127E-2</v>
      </c>
      <c r="J3096" s="90">
        <v>1.9133587274620334E-2</v>
      </c>
    </row>
    <row r="3097" spans="3:10" x14ac:dyDescent="0.25">
      <c r="C3097" s="82">
        <v>2.4697046232364157E-3</v>
      </c>
      <c r="D3097" s="89">
        <v>4.5596762513516716E-3</v>
      </c>
      <c r="E3097" s="89">
        <v>6.8271991585437276E-3</v>
      </c>
      <c r="F3097" s="89">
        <v>8.9441765062789769E-3</v>
      </c>
      <c r="G3097" s="90">
        <v>1.0781197226226221E-2</v>
      </c>
      <c r="H3097" s="90">
        <v>1.2282227087713827E-2</v>
      </c>
      <c r="I3097" s="90">
        <v>1.3539658708979914E-2</v>
      </c>
      <c r="J3097" s="90">
        <v>1.4583979585717175E-2</v>
      </c>
    </row>
    <row r="3098" spans="3:10" x14ac:dyDescent="0.25">
      <c r="C3098" s="82">
        <v>3.5206489621960352E-2</v>
      </c>
      <c r="D3098" s="89">
        <v>3.4062992280528157E-2</v>
      </c>
      <c r="E3098" s="89">
        <v>3.2927350554712347E-2</v>
      </c>
      <c r="F3098" s="89">
        <v>3.2064629183597503E-2</v>
      </c>
      <c r="G3098" s="90">
        <v>3.1550459016722737E-2</v>
      </c>
      <c r="H3098" s="90">
        <v>3.1204384297729496E-2</v>
      </c>
      <c r="I3098" s="90">
        <v>3.1091529854896344E-2</v>
      </c>
      <c r="J3098" s="90">
        <v>3.1074376519477961E-2</v>
      </c>
    </row>
    <row r="3099" spans="3:10" x14ac:dyDescent="0.25">
      <c r="C3099" s="82">
        <v>1.0311261165851406E-2</v>
      </c>
      <c r="D3099" s="89">
        <v>1.4130675790651158E-2</v>
      </c>
      <c r="E3099" s="89">
        <v>1.7445335020356216E-2</v>
      </c>
      <c r="F3099" s="89">
        <v>2.0181259535408488E-2</v>
      </c>
      <c r="G3099" s="90">
        <v>2.243895379906936E-2</v>
      </c>
      <c r="H3099" s="90">
        <v>2.4231078624303369E-2</v>
      </c>
      <c r="I3099" s="90">
        <v>2.5746182509820865E-2</v>
      </c>
      <c r="J3099" s="90">
        <v>2.6996801092700189E-2</v>
      </c>
    </row>
    <row r="3100" spans="3:10" x14ac:dyDescent="0.25">
      <c r="C3100" s="82">
        <v>9.927550162430859E-3</v>
      </c>
      <c r="D3100" s="89">
        <v>1.2825911325087543E-2</v>
      </c>
      <c r="E3100" s="89">
        <v>1.4881817742174808E-2</v>
      </c>
      <c r="F3100" s="89">
        <v>1.6206517857555565E-2</v>
      </c>
      <c r="G3100" s="90">
        <v>1.7031657983405137E-2</v>
      </c>
      <c r="H3100" s="90">
        <v>1.7469096219320097E-2</v>
      </c>
      <c r="I3100" s="90">
        <v>1.7720194507271372E-2</v>
      </c>
      <c r="J3100" s="90">
        <v>1.7832003505004218E-2</v>
      </c>
    </row>
    <row r="3101" spans="3:10" x14ac:dyDescent="0.25">
      <c r="C3101" s="82">
        <v>8.2514033268256612E-2</v>
      </c>
      <c r="D3101" s="89">
        <v>8.6479905937563148E-2</v>
      </c>
      <c r="E3101" s="89">
        <v>8.4525994282752745E-2</v>
      </c>
      <c r="F3101" s="89">
        <v>7.9937854308179665E-2</v>
      </c>
      <c r="G3101" s="90">
        <v>7.4679157804802165E-2</v>
      </c>
      <c r="H3101" s="90">
        <v>6.9229112736605425E-2</v>
      </c>
      <c r="I3101" s="90">
        <v>6.4123616541894302E-2</v>
      </c>
      <c r="J3101" s="90">
        <v>5.9198494453837923E-2</v>
      </c>
    </row>
    <row r="3102" spans="3:10" x14ac:dyDescent="0.25">
      <c r="C3102" s="82">
        <v>4.5567090457545598E-3</v>
      </c>
      <c r="D3102" s="89">
        <v>7.3448333073552327E-3</v>
      </c>
      <c r="E3102" s="89">
        <v>1.0130377656872863E-2</v>
      </c>
      <c r="F3102" s="89">
        <v>1.2605750796196861E-2</v>
      </c>
      <c r="G3102" s="90">
        <v>1.4659661926556511E-2</v>
      </c>
      <c r="H3102" s="90">
        <v>1.6216484006012433E-2</v>
      </c>
      <c r="I3102" s="90">
        <v>1.7380721137462113E-2</v>
      </c>
      <c r="J3102" s="90">
        <v>1.8179956500703098E-2</v>
      </c>
    </row>
    <row r="3103" spans="3:10" x14ac:dyDescent="0.25">
      <c r="C3103" s="82">
        <v>1.8745657160844784E-2</v>
      </c>
      <c r="D3103" s="89">
        <v>2.3507385551599144E-2</v>
      </c>
      <c r="E3103" s="89">
        <v>2.6794785069372665E-2</v>
      </c>
      <c r="F3103" s="89">
        <v>2.895415532299216E-2</v>
      </c>
      <c r="G3103" s="90">
        <v>3.0462690574236555E-2</v>
      </c>
      <c r="H3103" s="90">
        <v>3.1531877968138979E-2</v>
      </c>
      <c r="I3103" s="90">
        <v>3.2502947746776506E-2</v>
      </c>
      <c r="J3103" s="90">
        <v>3.3417035279974361E-2</v>
      </c>
    </row>
    <row r="3104" spans="3:10" x14ac:dyDescent="0.25">
      <c r="C3104" s="82">
        <v>1.580991170001151E-2</v>
      </c>
      <c r="D3104" s="89">
        <v>2.0683312116562252E-2</v>
      </c>
      <c r="E3104" s="89">
        <v>2.4465231323149903E-2</v>
      </c>
      <c r="F3104" s="89">
        <v>2.7170048592011952E-2</v>
      </c>
      <c r="G3104" s="90">
        <v>2.9022803518056042E-2</v>
      </c>
      <c r="H3104" s="90">
        <v>3.0106002419224502E-2</v>
      </c>
      <c r="I3104" s="90">
        <v>3.0709978758113456E-2</v>
      </c>
      <c r="J3104" s="90">
        <v>3.0895168460655695E-2</v>
      </c>
    </row>
    <row r="3105" spans="3:10" x14ac:dyDescent="0.25">
      <c r="C3105" s="82">
        <v>1.9713786738773512E-2</v>
      </c>
      <c r="D3105" s="89">
        <v>2.2670038532086104E-2</v>
      </c>
      <c r="E3105" s="89">
        <v>2.415523155536993E-2</v>
      </c>
      <c r="F3105" s="89">
        <v>2.4624504545264221E-2</v>
      </c>
      <c r="G3105" s="90">
        <v>2.449646944787694E-2</v>
      </c>
      <c r="H3105" s="90">
        <v>2.3926590511165906E-2</v>
      </c>
      <c r="I3105" s="90">
        <v>2.3174330047383215E-2</v>
      </c>
      <c r="J3105" s="90">
        <v>2.2280702597150492E-2</v>
      </c>
    </row>
    <row r="3106" spans="3:10" x14ac:dyDescent="0.25">
      <c r="C3106" s="82">
        <v>8.727566947681762E-3</v>
      </c>
      <c r="D3106" s="89">
        <v>1.3567428618938759E-2</v>
      </c>
      <c r="E3106" s="89">
        <v>1.832258070208867E-2</v>
      </c>
      <c r="F3106" s="89">
        <v>2.2651268205026977E-2</v>
      </c>
      <c r="G3106" s="90">
        <v>2.6502320666803563E-2</v>
      </c>
      <c r="H3106" s="90">
        <v>2.9781866360748234E-2</v>
      </c>
      <c r="I3106" s="90">
        <v>3.2624226572088542E-2</v>
      </c>
      <c r="J3106" s="90">
        <v>3.4949668544115145E-2</v>
      </c>
    </row>
    <row r="3107" spans="3:10" x14ac:dyDescent="0.25">
      <c r="C3107" s="82">
        <v>2.9522870347523839E-2</v>
      </c>
      <c r="D3107" s="89">
        <v>3.5589388157802812E-2</v>
      </c>
      <c r="E3107" s="89">
        <v>3.962958973154429E-2</v>
      </c>
      <c r="F3107" s="89">
        <v>4.2379721042796609E-2</v>
      </c>
      <c r="G3107" s="90">
        <v>4.449458371872874E-2</v>
      </c>
      <c r="H3107" s="90">
        <v>4.6109007480849777E-2</v>
      </c>
      <c r="I3107" s="90">
        <v>4.7508505300196263E-2</v>
      </c>
      <c r="J3107" s="90">
        <v>4.8545756068465944E-2</v>
      </c>
    </row>
    <row r="3108" spans="3:10" x14ac:dyDescent="0.25">
      <c r="C3108" s="82">
        <v>3.1843538831759714E-2</v>
      </c>
      <c r="D3108" s="89">
        <v>3.7722323259503289E-2</v>
      </c>
      <c r="E3108" s="89">
        <v>4.1169072054237359E-2</v>
      </c>
      <c r="F3108" s="89">
        <v>4.2874213975696504E-2</v>
      </c>
      <c r="G3108" s="90">
        <v>4.3509637249514198E-2</v>
      </c>
      <c r="H3108" s="90">
        <v>4.3294661699345864E-2</v>
      </c>
      <c r="I3108" s="90">
        <v>4.263549558352836E-2</v>
      </c>
      <c r="J3108" s="90">
        <v>4.1548465181450049E-2</v>
      </c>
    </row>
    <row r="3109" spans="3:10" x14ac:dyDescent="0.25">
      <c r="C3109" s="82">
        <v>3.3367847667047396E-2</v>
      </c>
      <c r="D3109" s="89">
        <v>3.0674970309949059E-2</v>
      </c>
      <c r="E3109" s="89">
        <v>2.845381337457847E-2</v>
      </c>
      <c r="F3109" s="89">
        <v>2.6828485782027674E-2</v>
      </c>
      <c r="G3109" s="90">
        <v>2.5759551146228552E-2</v>
      </c>
      <c r="H3109" s="90">
        <v>2.5018748492586739E-2</v>
      </c>
      <c r="I3109" s="90">
        <v>2.4601864061356261E-2</v>
      </c>
      <c r="J3109" s="90">
        <v>2.4360989871334563E-2</v>
      </c>
    </row>
    <row r="3110" spans="3:10" x14ac:dyDescent="0.25">
      <c r="C3110" s="82">
        <v>1.0645420205003744E-2</v>
      </c>
      <c r="D3110" s="89">
        <v>1.3926421482490882E-2</v>
      </c>
      <c r="E3110" s="89">
        <v>1.6232031849607812E-2</v>
      </c>
      <c r="F3110" s="89">
        <v>1.7698221379198957E-2</v>
      </c>
      <c r="G3110" s="90">
        <v>1.8604517172718674E-2</v>
      </c>
      <c r="H3110" s="90">
        <v>1.9086060300396692E-2</v>
      </c>
      <c r="I3110" s="90">
        <v>1.9359755416031507E-2</v>
      </c>
      <c r="J3110" s="90">
        <v>1.9463193291829398E-2</v>
      </c>
    </row>
    <row r="3111" spans="3:10" x14ac:dyDescent="0.25">
      <c r="C3111" s="82">
        <v>1.2154925671356039E-2</v>
      </c>
      <c r="D3111" s="89">
        <v>1.8102627408942171E-2</v>
      </c>
      <c r="E3111" s="89">
        <v>2.3558587350339437E-2</v>
      </c>
      <c r="F3111" s="89">
        <v>2.8158708652260864E-2</v>
      </c>
      <c r="G3111" s="90">
        <v>3.1923466584898606E-2</v>
      </c>
      <c r="H3111" s="90">
        <v>3.4827100398376477E-2</v>
      </c>
      <c r="I3111" s="90">
        <v>3.7118593148138986E-2</v>
      </c>
      <c r="J3111" s="90">
        <v>3.879519336697955E-2</v>
      </c>
    </row>
    <row r="3112" spans="3:10" x14ac:dyDescent="0.25">
      <c r="C3112" s="82">
        <v>1.0032722532072144E-2</v>
      </c>
      <c r="D3112" s="89">
        <v>1.339771039842219E-2</v>
      </c>
      <c r="E3112" s="89">
        <v>1.6129886187769976E-2</v>
      </c>
      <c r="F3112" s="89">
        <v>1.8214632677964419E-2</v>
      </c>
      <c r="G3112" s="90">
        <v>1.9806186974831268E-2</v>
      </c>
      <c r="H3112" s="90">
        <v>2.0976286109055491E-2</v>
      </c>
      <c r="I3112" s="90">
        <v>2.1939331205471476E-2</v>
      </c>
      <c r="J3112" s="90">
        <v>2.274211969293867E-2</v>
      </c>
    </row>
    <row r="3113" spans="3:10" x14ac:dyDescent="0.25">
      <c r="C3113" s="82">
        <v>5.1810678497920407E-3</v>
      </c>
      <c r="D3113" s="89">
        <v>8.0541890519281109E-3</v>
      </c>
      <c r="E3113" s="89">
        <v>1.079011216039859E-2</v>
      </c>
      <c r="F3113" s="89">
        <v>1.3143164831204149E-2</v>
      </c>
      <c r="G3113" s="90">
        <v>1.5078759133015419E-2</v>
      </c>
      <c r="H3113" s="90">
        <v>1.6573348228666473E-2</v>
      </c>
      <c r="I3113" s="90">
        <v>1.7753888728335453E-2</v>
      </c>
      <c r="J3113" s="90">
        <v>1.8636863786806485E-2</v>
      </c>
    </row>
    <row r="3114" spans="3:10" x14ac:dyDescent="0.25">
      <c r="C3114" s="82">
        <v>6.4124047020586942E-3</v>
      </c>
      <c r="D3114" s="89">
        <v>1.0172948918036325E-2</v>
      </c>
      <c r="E3114" s="89">
        <v>1.3666383112071103E-2</v>
      </c>
      <c r="F3114" s="89">
        <v>1.6552408529785331E-2</v>
      </c>
      <c r="G3114" s="90">
        <v>1.8825737304872671E-2</v>
      </c>
      <c r="H3114" s="90">
        <v>2.0512341242298889E-2</v>
      </c>
      <c r="I3114" s="90">
        <v>2.1817572583870758E-2</v>
      </c>
      <c r="J3114" s="90">
        <v>2.2798513198781581E-2</v>
      </c>
    </row>
    <row r="3115" spans="3:10" x14ac:dyDescent="0.25">
      <c r="C3115" s="82">
        <v>3.6832487505136144E-3</v>
      </c>
      <c r="D3115" s="89">
        <v>5.8382295540467073E-3</v>
      </c>
      <c r="E3115" s="89">
        <v>7.9616326461844338E-3</v>
      </c>
      <c r="F3115" s="89">
        <v>9.8320461850589895E-3</v>
      </c>
      <c r="G3115" s="90">
        <v>1.1374003238610847E-2</v>
      </c>
      <c r="H3115" s="90">
        <v>1.2531794242870552E-2</v>
      </c>
      <c r="I3115" s="90">
        <v>1.3385193069187647E-2</v>
      </c>
      <c r="J3115" s="90">
        <v>1.3953863036078063E-2</v>
      </c>
    </row>
    <row r="3116" spans="3:10" x14ac:dyDescent="0.25">
      <c r="C3116" s="82">
        <v>1.0347954074539223E-2</v>
      </c>
      <c r="D3116" s="89">
        <v>1.6915945034821613E-2</v>
      </c>
      <c r="E3116" s="89">
        <v>2.3618387365431221E-2</v>
      </c>
      <c r="F3116" s="89">
        <v>2.9774746682042622E-2</v>
      </c>
      <c r="G3116" s="90">
        <v>3.5140211852694836E-2</v>
      </c>
      <c r="H3116" s="90">
        <v>3.9499171221386818E-2</v>
      </c>
      <c r="I3116" s="90">
        <v>4.3008621965717926E-2</v>
      </c>
      <c r="J3116" s="90">
        <v>4.5590127710445301E-2</v>
      </c>
    </row>
    <row r="3117" spans="3:10" x14ac:dyDescent="0.25">
      <c r="C3117" s="82">
        <v>2.6886849916321575E-2</v>
      </c>
      <c r="D3117" s="89">
        <v>3.1213824983273315E-2</v>
      </c>
      <c r="E3117" s="89">
        <v>3.3728998231784879E-2</v>
      </c>
      <c r="F3117" s="89">
        <v>3.5140502753513422E-2</v>
      </c>
      <c r="G3117" s="90">
        <v>3.605960875139979E-2</v>
      </c>
      <c r="H3117" s="90">
        <v>3.6675761355491658E-2</v>
      </c>
      <c r="I3117" s="90">
        <v>3.7306154472040984E-2</v>
      </c>
      <c r="J3117" s="90">
        <v>3.7918685194018496E-2</v>
      </c>
    </row>
    <row r="3118" spans="3:10" x14ac:dyDescent="0.25">
      <c r="C3118" s="82">
        <v>5.2156130936209258E-2</v>
      </c>
      <c r="D3118" s="89">
        <v>4.1697236213145548E-2</v>
      </c>
      <c r="E3118" s="89">
        <v>3.5539883621025725E-2</v>
      </c>
      <c r="F3118" s="89">
        <v>3.1934313113086352E-2</v>
      </c>
      <c r="G3118" s="90">
        <v>2.9927787323053595E-2</v>
      </c>
      <c r="H3118" s="90">
        <v>2.8825853523225694E-2</v>
      </c>
      <c r="I3118" s="90">
        <v>2.8420860083637166E-2</v>
      </c>
      <c r="J3118" s="90">
        <v>2.8444545897592228E-2</v>
      </c>
    </row>
    <row r="3119" spans="3:10" x14ac:dyDescent="0.25">
      <c r="C3119" s="82">
        <v>1.8767103108449666E-2</v>
      </c>
      <c r="D3119" s="89">
        <v>2.2795865950462436E-2</v>
      </c>
      <c r="E3119" s="89">
        <v>2.5681306916479976E-2</v>
      </c>
      <c r="F3119" s="89">
        <v>2.7744879851360951E-2</v>
      </c>
      <c r="G3119" s="90">
        <v>2.9333915230549439E-2</v>
      </c>
      <c r="H3119" s="90">
        <v>3.0534833265164735E-2</v>
      </c>
      <c r="I3119" s="90">
        <v>3.1584979412797622E-2</v>
      </c>
      <c r="J3119" s="90">
        <v>3.2459245832030144E-2</v>
      </c>
    </row>
    <row r="3120" spans="3:10" x14ac:dyDescent="0.25">
      <c r="C3120" s="82">
        <v>7.0350537136697582E-3</v>
      </c>
      <c r="D3120" s="89">
        <v>1.0858436414009185E-2</v>
      </c>
      <c r="E3120" s="89">
        <v>1.4553030991571026E-2</v>
      </c>
      <c r="F3120" s="89">
        <v>1.7875563384563909E-2</v>
      </c>
      <c r="G3120" s="90">
        <v>2.0839894954390457E-2</v>
      </c>
      <c r="H3120" s="90">
        <v>2.3441595545920572E-2</v>
      </c>
      <c r="I3120" s="90">
        <v>2.5863155165639078E-2</v>
      </c>
      <c r="J3120" s="90">
        <v>2.8119870636597846E-2</v>
      </c>
    </row>
    <row r="3121" spans="3:10" x14ac:dyDescent="0.25">
      <c r="C3121" s="82">
        <v>5.887701572351179E-2</v>
      </c>
      <c r="D3121" s="89">
        <v>6.2826202695336106E-2</v>
      </c>
      <c r="E3121" s="89">
        <v>6.3507320818596363E-2</v>
      </c>
      <c r="F3121" s="89">
        <v>6.2774503253306482E-2</v>
      </c>
      <c r="G3121" s="90">
        <v>6.1702659937946595E-2</v>
      </c>
      <c r="H3121" s="90">
        <v>6.0422955880953193E-2</v>
      </c>
      <c r="I3121" s="90">
        <v>5.9260307644996776E-2</v>
      </c>
      <c r="J3121" s="90">
        <v>5.7999177734505074E-2</v>
      </c>
    </row>
    <row r="3122" spans="3:10" x14ac:dyDescent="0.25">
      <c r="C3122" s="82">
        <v>1.3878295803970358E-2</v>
      </c>
      <c r="D3122" s="89">
        <v>1.7449147740658835E-2</v>
      </c>
      <c r="E3122" s="89">
        <v>1.9955359579039073E-2</v>
      </c>
      <c r="F3122" s="89">
        <v>2.1544208815754067E-2</v>
      </c>
      <c r="G3122" s="90">
        <v>2.2477858592556511E-2</v>
      </c>
      <c r="H3122" s="90">
        <v>2.2861981485357574E-2</v>
      </c>
      <c r="I3122" s="90">
        <v>2.2935076733131401E-2</v>
      </c>
      <c r="J3122" s="90">
        <v>2.2746039288904323E-2</v>
      </c>
    </row>
    <row r="3123" spans="3:10" x14ac:dyDescent="0.25">
      <c r="C3123" s="82">
        <v>5.2666532860885074E-2</v>
      </c>
      <c r="D3123" s="89">
        <v>5.5989018761400784E-2</v>
      </c>
      <c r="E3123" s="89">
        <v>5.7017487352639673E-2</v>
      </c>
      <c r="F3123" s="89">
        <v>5.7059106700901537E-2</v>
      </c>
      <c r="G3123" s="90">
        <v>5.6872293024851202E-2</v>
      </c>
      <c r="H3123" s="90">
        <v>5.6477128670083782E-2</v>
      </c>
      <c r="I3123" s="90">
        <v>5.6141169142898073E-2</v>
      </c>
      <c r="J3123" s="90">
        <v>5.5658955367084643E-2</v>
      </c>
    </row>
    <row r="3124" spans="3:10" x14ac:dyDescent="0.25">
      <c r="C3124" s="82">
        <v>5.874227700189757E-3</v>
      </c>
      <c r="D3124" s="89">
        <v>8.6973712628569174E-3</v>
      </c>
      <c r="E3124" s="89">
        <v>1.1009534744220091E-2</v>
      </c>
      <c r="F3124" s="89">
        <v>1.2653771334927526E-2</v>
      </c>
      <c r="G3124" s="90">
        <v>1.3735490517316023E-2</v>
      </c>
      <c r="H3124" s="90">
        <v>1.4356499111065481E-2</v>
      </c>
      <c r="I3124" s="90">
        <v>1.4719222655359947E-2</v>
      </c>
      <c r="J3124" s="90">
        <v>1.4898739408794583E-2</v>
      </c>
    </row>
    <row r="3125" spans="3:10" x14ac:dyDescent="0.25">
      <c r="C3125" s="82">
        <v>1.1813077795005608E-2</v>
      </c>
      <c r="D3125" s="89">
        <v>1.6828106497159982E-2</v>
      </c>
      <c r="E3125" s="89">
        <v>2.089036917605569E-2</v>
      </c>
      <c r="F3125" s="89">
        <v>2.3821260951614891E-2</v>
      </c>
      <c r="G3125" s="90">
        <v>2.5795608971323072E-2</v>
      </c>
      <c r="H3125" s="90">
        <v>2.6913656652987582E-2</v>
      </c>
      <c r="I3125" s="90">
        <v>2.745462312567222E-2</v>
      </c>
      <c r="J3125" s="90">
        <v>2.747657834141233E-2</v>
      </c>
    </row>
    <row r="3126" spans="3:10" x14ac:dyDescent="0.25">
      <c r="C3126" s="82">
        <v>7.8477620375362513E-3</v>
      </c>
      <c r="D3126" s="89">
        <v>1.222066817028074E-2</v>
      </c>
      <c r="E3126" s="89">
        <v>1.610733370510202E-2</v>
      </c>
      <c r="F3126" s="89">
        <v>1.9169948707000957E-2</v>
      </c>
      <c r="G3126" s="90">
        <v>2.1484755693048169E-2</v>
      </c>
      <c r="H3126" s="90">
        <v>2.3149782020110417E-2</v>
      </c>
      <c r="I3126" s="90">
        <v>2.4443404532247744E-2</v>
      </c>
      <c r="J3126" s="90">
        <v>2.545655245179404E-2</v>
      </c>
    </row>
    <row r="3127" spans="3:10" x14ac:dyDescent="0.25">
      <c r="C3127" s="82">
        <v>1.425550857024009E-2</v>
      </c>
      <c r="D3127" s="89">
        <v>1.7269453251861744E-2</v>
      </c>
      <c r="E3127" s="89">
        <v>1.9540201213257648E-2</v>
      </c>
      <c r="F3127" s="89">
        <v>2.1258377125307815E-2</v>
      </c>
      <c r="G3127" s="90">
        <v>2.2630026507694762E-2</v>
      </c>
      <c r="H3127" s="90">
        <v>2.3679718348369249E-2</v>
      </c>
      <c r="I3127" s="90">
        <v>2.4571399163470651E-2</v>
      </c>
      <c r="J3127" s="90">
        <v>2.5285317021853607E-2</v>
      </c>
    </row>
    <row r="3128" spans="3:10" x14ac:dyDescent="0.25">
      <c r="C3128" s="82">
        <v>6.0768110663812656E-3</v>
      </c>
      <c r="D3128" s="89">
        <v>8.5209732058938604E-3</v>
      </c>
      <c r="E3128" s="89">
        <v>1.0758236995221177E-2</v>
      </c>
      <c r="F3128" s="89">
        <v>1.2694096737714888E-2</v>
      </c>
      <c r="G3128" s="90">
        <v>1.4354842626351397E-2</v>
      </c>
      <c r="H3128" s="90">
        <v>1.5735905329994037E-2</v>
      </c>
      <c r="I3128" s="90">
        <v>1.6967918848341781E-2</v>
      </c>
      <c r="J3128" s="90">
        <v>1.8081789549825637E-2</v>
      </c>
    </row>
    <row r="3129" spans="3:10" x14ac:dyDescent="0.25">
      <c r="C3129" s="82">
        <v>1.3903329403332243E-2</v>
      </c>
      <c r="D3129" s="89">
        <v>1.6607492118031156E-2</v>
      </c>
      <c r="E3129" s="89">
        <v>1.8708524157837695E-2</v>
      </c>
      <c r="F3129" s="89">
        <v>2.0377399603991181E-2</v>
      </c>
      <c r="G3129" s="90">
        <v>2.1784663558787522E-2</v>
      </c>
      <c r="H3129" s="90">
        <v>2.2930061523591248E-2</v>
      </c>
      <c r="I3129" s="90">
        <v>2.3955076670836975E-2</v>
      </c>
      <c r="J3129" s="90">
        <v>2.4829728129508587E-2</v>
      </c>
    </row>
    <row r="3130" spans="3:10" x14ac:dyDescent="0.25">
      <c r="C3130" s="82">
        <v>3.971443093144191E-3</v>
      </c>
      <c r="D3130" s="89">
        <v>6.4755338350672535E-3</v>
      </c>
      <c r="E3130" s="89">
        <v>8.8967698966411664E-3</v>
      </c>
      <c r="F3130" s="89">
        <v>1.0913213954809991E-2</v>
      </c>
      <c r="G3130" s="90">
        <v>1.2415915693194389E-2</v>
      </c>
      <c r="H3130" s="90">
        <v>1.3354425856798203E-2</v>
      </c>
      <c r="I3130" s="90">
        <v>1.3843753188292314E-2</v>
      </c>
      <c r="J3130" s="90">
        <v>1.3941254343551467E-2</v>
      </c>
    </row>
    <row r="3131" spans="3:10" x14ac:dyDescent="0.25">
      <c r="C3131" s="82">
        <v>5.7421882698433388E-2</v>
      </c>
      <c r="D3131" s="89">
        <v>5.7168632724122967E-2</v>
      </c>
      <c r="E3131" s="89">
        <v>5.4380279629969962E-2</v>
      </c>
      <c r="F3131" s="89">
        <v>5.0848052382785683E-2</v>
      </c>
      <c r="G3131" s="90">
        <v>4.744924306378074E-2</v>
      </c>
      <c r="H3131" s="90">
        <v>4.4243523808978016E-2</v>
      </c>
      <c r="I3131" s="90">
        <v>4.1446289196182352E-2</v>
      </c>
      <c r="J3131" s="90">
        <v>3.8899419133989102E-2</v>
      </c>
    </row>
    <row r="3132" spans="3:10" x14ac:dyDescent="0.25">
      <c r="C3132" s="82">
        <v>3.2429711205453966E-2</v>
      </c>
      <c r="D3132" s="89">
        <v>3.0727443117341584E-2</v>
      </c>
      <c r="E3132" s="89">
        <v>2.8979329279912865E-2</v>
      </c>
      <c r="F3132" s="89">
        <v>2.7466373769095758E-2</v>
      </c>
      <c r="G3132" s="90">
        <v>2.6248989609277896E-2</v>
      </c>
      <c r="H3132" s="90">
        <v>2.5154495420196564E-2</v>
      </c>
      <c r="I3132" s="90">
        <v>2.421833281960712E-2</v>
      </c>
      <c r="J3132" s="90">
        <v>2.3325995861510861E-2</v>
      </c>
    </row>
    <row r="3133" spans="3:10" x14ac:dyDescent="0.25">
      <c r="C3133" s="82">
        <v>8.5518582827329159E-3</v>
      </c>
      <c r="D3133" s="89">
        <v>1.2174099510304225E-2</v>
      </c>
      <c r="E3133" s="89">
        <v>1.5134091707517887E-2</v>
      </c>
      <c r="F3133" s="89">
        <v>1.7262100623080999E-2</v>
      </c>
      <c r="G3133" s="90">
        <v>1.8657784372542518E-2</v>
      </c>
      <c r="H3133" s="90">
        <v>1.9395303212262446E-2</v>
      </c>
      <c r="I3133" s="90">
        <v>1.9698912316950697E-2</v>
      </c>
      <c r="J3133" s="90">
        <v>1.9641102604373139E-2</v>
      </c>
    </row>
    <row r="3134" spans="3:10" x14ac:dyDescent="0.25">
      <c r="C3134" s="82">
        <v>2.8314089791667031E-3</v>
      </c>
      <c r="D3134" s="89">
        <v>4.559656258881422E-3</v>
      </c>
      <c r="E3134" s="89">
        <v>6.4434256489818023E-3</v>
      </c>
      <c r="F3134" s="89">
        <v>8.333930986475304E-3</v>
      </c>
      <c r="G3134" s="90">
        <v>1.0163731663834609E-2</v>
      </c>
      <c r="H3134" s="90">
        <v>1.1870714137270449E-2</v>
      </c>
      <c r="I3134" s="90">
        <v>1.3519530386957836E-2</v>
      </c>
      <c r="J3134" s="90">
        <v>1.5124376387256517E-2</v>
      </c>
    </row>
    <row r="3135" spans="3:10" x14ac:dyDescent="0.25">
      <c r="C3135" s="82">
        <v>4.5546171120792012E-2</v>
      </c>
      <c r="D3135" s="89">
        <v>4.2446606759125434E-2</v>
      </c>
      <c r="E3135" s="89">
        <v>3.9899847529162986E-2</v>
      </c>
      <c r="F3135" s="89">
        <v>3.7967592367945453E-2</v>
      </c>
      <c r="G3135" s="90">
        <v>3.6572918980078445E-2</v>
      </c>
      <c r="H3135" s="90">
        <v>3.5404139749349105E-2</v>
      </c>
      <c r="I3135" s="90">
        <v>3.4476620074456364E-2</v>
      </c>
      <c r="J3135" s="90">
        <v>3.3604058689723437E-2</v>
      </c>
    </row>
    <row r="3136" spans="3:10" x14ac:dyDescent="0.25">
      <c r="C3136" s="82">
        <v>3.8261244674096142E-3</v>
      </c>
      <c r="D3136" s="89">
        <v>6.9674835952584502E-3</v>
      </c>
      <c r="E3136" s="89">
        <v>1.0575021562435659E-2</v>
      </c>
      <c r="F3136" s="89">
        <v>1.4220201399399661E-2</v>
      </c>
      <c r="G3136" s="90">
        <v>1.767037987035092E-2</v>
      </c>
      <c r="H3136" s="90">
        <v>2.0761021713811424E-2</v>
      </c>
      <c r="I3136" s="90">
        <v>2.3572208665119027E-2</v>
      </c>
      <c r="J3136" s="90">
        <v>2.6091056423922926E-2</v>
      </c>
    </row>
    <row r="3137" spans="3:10" x14ac:dyDescent="0.25">
      <c r="C3137" s="82">
        <v>2.7451847930450805E-3</v>
      </c>
      <c r="D3137" s="89">
        <v>4.5947650160359111E-3</v>
      </c>
      <c r="E3137" s="89">
        <v>6.4246662554135062E-3</v>
      </c>
      <c r="F3137" s="89">
        <v>8.0348868277905269E-3</v>
      </c>
      <c r="G3137" s="90">
        <v>9.3988370270773908E-3</v>
      </c>
      <c r="H3137" s="90">
        <v>1.0521758677042949E-2</v>
      </c>
      <c r="I3137" s="90">
        <v>1.1511199787419072E-2</v>
      </c>
      <c r="J3137" s="90">
        <v>1.240686103761162E-2</v>
      </c>
    </row>
    <row r="3138" spans="3:10" x14ac:dyDescent="0.25">
      <c r="C3138" s="82">
        <v>4.0771355566637149E-2</v>
      </c>
      <c r="D3138" s="89">
        <v>4.3181026087581745E-2</v>
      </c>
      <c r="E3138" s="89">
        <v>4.4267806942953201E-2</v>
      </c>
      <c r="F3138" s="89">
        <v>4.4744469649411436E-2</v>
      </c>
      <c r="G3138" s="90">
        <v>4.5053774538754983E-2</v>
      </c>
      <c r="H3138" s="90">
        <v>4.5168975075724975E-2</v>
      </c>
      <c r="I3138" s="90">
        <v>4.5310552832561635E-2</v>
      </c>
      <c r="J3138" s="90">
        <v>4.533054455167352E-2</v>
      </c>
    </row>
    <row r="3139" spans="3:10" x14ac:dyDescent="0.25">
      <c r="C3139" s="82">
        <v>5.5700132135411695E-3</v>
      </c>
      <c r="D3139" s="89">
        <v>8.8665554660855052E-3</v>
      </c>
      <c r="E3139" s="89">
        <v>1.2119241133891664E-2</v>
      </c>
      <c r="F3139" s="89">
        <v>1.5021234707145257E-2</v>
      </c>
      <c r="G3139" s="90">
        <v>1.7503517064723882E-2</v>
      </c>
      <c r="H3139" s="90">
        <v>1.9517616996786016E-2</v>
      </c>
      <c r="I3139" s="90">
        <v>2.1199708252152703E-2</v>
      </c>
      <c r="J3139" s="90">
        <v>2.2564026173815227E-2</v>
      </c>
    </row>
    <row r="3140" spans="3:10" x14ac:dyDescent="0.25">
      <c r="C3140" s="82">
        <v>4.4669443825882338E-2</v>
      </c>
      <c r="D3140" s="89">
        <v>4.8021965848023117E-2</v>
      </c>
      <c r="E3140" s="89">
        <v>5.0166309812154988E-2</v>
      </c>
      <c r="F3140" s="89">
        <v>5.1782513827310431E-2</v>
      </c>
      <c r="G3140" s="90">
        <v>5.3283148902526646E-2</v>
      </c>
      <c r="H3140" s="90">
        <v>5.455913162572093E-2</v>
      </c>
      <c r="I3140" s="90">
        <v>5.5809046618813689E-2</v>
      </c>
      <c r="J3140" s="90">
        <v>5.6794539475099159E-2</v>
      </c>
    </row>
    <row r="3141" spans="3:10" x14ac:dyDescent="0.25">
      <c r="C3141" s="82">
        <v>9.0087206968179658E-3</v>
      </c>
      <c r="D3141" s="89">
        <v>1.3163017646324396E-2</v>
      </c>
      <c r="E3141" s="89">
        <v>1.7070169249300427E-2</v>
      </c>
      <c r="F3141" s="89">
        <v>2.0484915227028867E-2</v>
      </c>
      <c r="G3141" s="90">
        <v>2.3389780130405314E-2</v>
      </c>
      <c r="H3141" s="90">
        <v>2.5731316282770873E-2</v>
      </c>
      <c r="I3141" s="90">
        <v>2.7673715929046442E-2</v>
      </c>
      <c r="J3141" s="90">
        <v>2.9208010677303227E-2</v>
      </c>
    </row>
    <row r="3142" spans="3:10" x14ac:dyDescent="0.25">
      <c r="C3142" s="82">
        <v>3.2165194833510637E-2</v>
      </c>
      <c r="D3142" s="89">
        <v>3.3016048630912412E-2</v>
      </c>
      <c r="E3142" s="89">
        <v>3.3461102998134692E-2</v>
      </c>
      <c r="F3142" s="89">
        <v>3.3967031333298148E-2</v>
      </c>
      <c r="G3142" s="90">
        <v>3.4779698936120873E-2</v>
      </c>
      <c r="H3142" s="90">
        <v>3.581396864179328E-2</v>
      </c>
      <c r="I3142" s="90">
        <v>3.7209699779418293E-2</v>
      </c>
      <c r="J3142" s="90">
        <v>3.8841027280861716E-2</v>
      </c>
    </row>
    <row r="3143" spans="3:10" x14ac:dyDescent="0.25">
      <c r="C3143" s="82">
        <v>3.5199463822885341E-3</v>
      </c>
      <c r="D3143" s="89">
        <v>5.2814336739584614E-3</v>
      </c>
      <c r="E3143" s="89">
        <v>7.1425019806957693E-3</v>
      </c>
      <c r="F3143" s="89">
        <v>9.0161340333075463E-3</v>
      </c>
      <c r="G3143" s="90">
        <v>1.087580175431626E-2</v>
      </c>
      <c r="H3143" s="90">
        <v>1.2666624988647859E-2</v>
      </c>
      <c r="I3143" s="90">
        <v>1.4443672650830531E-2</v>
      </c>
      <c r="J3143" s="90">
        <v>1.6193463374637198E-2</v>
      </c>
    </row>
    <row r="3144" spans="3:10" x14ac:dyDescent="0.25">
      <c r="C3144" s="82">
        <v>1.2331436716078652E-2</v>
      </c>
      <c r="D3144" s="89">
        <v>1.7904568754629587E-2</v>
      </c>
      <c r="E3144" s="89">
        <v>2.2528002213260727E-2</v>
      </c>
      <c r="F3144" s="89">
        <v>2.5949694931129877E-2</v>
      </c>
      <c r="G3144" s="90">
        <v>2.8354604666536123E-2</v>
      </c>
      <c r="H3144" s="90">
        <v>2.9881259297337062E-2</v>
      </c>
      <c r="I3144" s="90">
        <v>3.0876790812589358E-2</v>
      </c>
      <c r="J3144" s="90">
        <v>3.1437639215837823E-2</v>
      </c>
    </row>
    <row r="3145" spans="3:10" x14ac:dyDescent="0.25">
      <c r="C3145" s="82">
        <v>2.9275041451916695E-3</v>
      </c>
      <c r="D3145" s="89">
        <v>5.5222138591763913E-3</v>
      </c>
      <c r="E3145" s="89">
        <v>8.4946045251453311E-3</v>
      </c>
      <c r="F3145" s="89">
        <v>1.1438550133625297E-2</v>
      </c>
      <c r="G3145" s="90">
        <v>1.4153027248988825E-2</v>
      </c>
      <c r="H3145" s="90">
        <v>1.6526297741404797E-2</v>
      </c>
      <c r="I3145" s="90">
        <v>1.8652139083425182E-2</v>
      </c>
      <c r="J3145" s="90">
        <v>2.0545236501547253E-2</v>
      </c>
    </row>
    <row r="3146" spans="3:10" x14ac:dyDescent="0.25">
      <c r="C3146" s="82">
        <v>1.3653376506118661E-2</v>
      </c>
      <c r="D3146" s="89">
        <v>1.6458468439052302E-2</v>
      </c>
      <c r="E3146" s="89">
        <v>1.8418255396909451E-2</v>
      </c>
      <c r="F3146" s="89">
        <v>1.976166237503368E-2</v>
      </c>
      <c r="G3146" s="90">
        <v>2.0735142827573355E-2</v>
      </c>
      <c r="H3146" s="90">
        <v>2.1407521373539986E-2</v>
      </c>
      <c r="I3146" s="90">
        <v>2.1964689880603624E-2</v>
      </c>
      <c r="J3146" s="90">
        <v>2.2419034833439322E-2</v>
      </c>
    </row>
    <row r="3147" spans="3:10" x14ac:dyDescent="0.25">
      <c r="C3147" s="82">
        <v>1.0306298824506437E-2</v>
      </c>
      <c r="D3147" s="89">
        <v>1.4078045860593308E-2</v>
      </c>
      <c r="E3147" s="89">
        <v>1.7358007982629035E-2</v>
      </c>
      <c r="F3147" s="89">
        <v>2.005928721463451E-2</v>
      </c>
      <c r="G3147" s="90">
        <v>2.2268528931802197E-2</v>
      </c>
      <c r="H3147" s="90">
        <v>2.3993035845547465E-2</v>
      </c>
      <c r="I3147" s="90">
        <v>2.5421081582309938E-2</v>
      </c>
      <c r="J3147" s="90">
        <v>2.6568832499239421E-2</v>
      </c>
    </row>
    <row r="3148" spans="3:10" x14ac:dyDescent="0.25">
      <c r="C3148" s="82">
        <v>6.6230443906753816E-3</v>
      </c>
      <c r="D3148" s="89">
        <v>8.9947110255950303E-3</v>
      </c>
      <c r="E3148" s="89">
        <v>1.0997509717744713E-2</v>
      </c>
      <c r="F3148" s="89">
        <v>1.2646135248674327E-2</v>
      </c>
      <c r="G3148" s="90">
        <v>1.4068156882270101E-2</v>
      </c>
      <c r="H3148" s="90">
        <v>1.5323424896669298E-2</v>
      </c>
      <c r="I3148" s="90">
        <v>1.656752577075403E-2</v>
      </c>
      <c r="J3148" s="90">
        <v>1.7832299390608781E-2</v>
      </c>
    </row>
    <row r="3149" spans="3:10" x14ac:dyDescent="0.25">
      <c r="C3149" s="82">
        <v>4.6455778495922539E-3</v>
      </c>
      <c r="D3149" s="89">
        <v>6.149491304349098E-3</v>
      </c>
      <c r="E3149" s="89">
        <v>7.4694984657332954E-3</v>
      </c>
      <c r="F3149" s="89">
        <v>8.5989065074701544E-3</v>
      </c>
      <c r="G3149" s="90">
        <v>9.5861430737680421E-3</v>
      </c>
      <c r="H3149" s="90">
        <v>1.0441156784915508E-2</v>
      </c>
      <c r="I3149" s="90">
        <v>1.1256916928143384E-2</v>
      </c>
      <c r="J3149" s="90">
        <v>1.2060301771439344E-2</v>
      </c>
    </row>
    <row r="3150" spans="3:10" x14ac:dyDescent="0.25">
      <c r="C3150" s="82">
        <v>1.2195921551163188E-2</v>
      </c>
      <c r="D3150" s="89">
        <v>1.3232866470942489E-2</v>
      </c>
      <c r="E3150" s="89">
        <v>1.3707898365503299E-2</v>
      </c>
      <c r="F3150" s="89">
        <v>1.3855860689726926E-2</v>
      </c>
      <c r="G3150" s="90">
        <v>1.3846935794781195E-2</v>
      </c>
      <c r="H3150" s="90">
        <v>1.3709809844902575E-2</v>
      </c>
      <c r="I3150" s="90">
        <v>1.3549437057308506E-2</v>
      </c>
      <c r="J3150" s="90">
        <v>1.335960724335284E-2</v>
      </c>
    </row>
    <row r="3151" spans="3:10" x14ac:dyDescent="0.25">
      <c r="C3151" s="82">
        <v>0.15205898327734874</v>
      </c>
      <c r="D3151" s="89">
        <v>0.11520692596948023</v>
      </c>
      <c r="E3151" s="89">
        <v>9.1426391569657095E-2</v>
      </c>
      <c r="F3151" s="89">
        <v>7.5898913948889535E-2</v>
      </c>
      <c r="G3151" s="90">
        <v>6.5548807598047987E-2</v>
      </c>
      <c r="H3151" s="90">
        <v>5.8159105351953636E-2</v>
      </c>
      <c r="I3151" s="90">
        <v>5.2833007379745056E-2</v>
      </c>
      <c r="J3151" s="90">
        <v>4.8733503997896069E-2</v>
      </c>
    </row>
    <row r="3152" spans="3:10" x14ac:dyDescent="0.25">
      <c r="C3152" s="82">
        <v>1.6913908234211571E-3</v>
      </c>
      <c r="D3152" s="89">
        <v>2.9971068778049167E-3</v>
      </c>
      <c r="E3152" s="89">
        <v>4.4779683765824854E-3</v>
      </c>
      <c r="F3152" s="89">
        <v>5.9602051597286501E-3</v>
      </c>
      <c r="G3152" s="90">
        <v>7.3477166560165837E-3</v>
      </c>
      <c r="H3152" s="90">
        <v>8.5768851154722665E-3</v>
      </c>
      <c r="I3152" s="90">
        <v>9.6976935498986096E-3</v>
      </c>
      <c r="J3152" s="90">
        <v>1.0737116773495585E-2</v>
      </c>
    </row>
    <row r="3153" spans="3:10" x14ac:dyDescent="0.25">
      <c r="C3153" s="82">
        <v>6.0061842031752842E-3</v>
      </c>
      <c r="D3153" s="89">
        <v>9.88108443937292E-3</v>
      </c>
      <c r="E3153" s="89">
        <v>1.38093014820989E-2</v>
      </c>
      <c r="F3153" s="89">
        <v>1.7420226784535239E-2</v>
      </c>
      <c r="G3153" s="90">
        <v>2.0648202986626545E-2</v>
      </c>
      <c r="H3153" s="90">
        <v>2.3465333796614803E-2</v>
      </c>
      <c r="I3153" s="90">
        <v>2.6062284639663681E-2</v>
      </c>
      <c r="J3153" s="90">
        <v>2.847723874022403E-2</v>
      </c>
    </row>
    <row r="3154" spans="3:10" x14ac:dyDescent="0.25">
      <c r="C3154" s="82">
        <v>2.0608027529359106E-2</v>
      </c>
      <c r="D3154" s="89">
        <v>2.290453919745369E-2</v>
      </c>
      <c r="E3154" s="89">
        <v>2.4485489033625667E-2</v>
      </c>
      <c r="F3154" s="89">
        <v>2.5738908330203054E-2</v>
      </c>
      <c r="G3154" s="90">
        <v>2.6930145981607125E-2</v>
      </c>
      <c r="H3154" s="90">
        <v>2.8055476814440143E-2</v>
      </c>
      <c r="I3154" s="90">
        <v>2.9263415661027508E-2</v>
      </c>
      <c r="J3154" s="90">
        <v>3.0481911514906774E-2</v>
      </c>
    </row>
    <row r="3155" spans="3:10" x14ac:dyDescent="0.25">
      <c r="C3155" s="82">
        <v>2.5229909270106611E-3</v>
      </c>
      <c r="D3155" s="89">
        <v>5.2217789421314274E-3</v>
      </c>
      <c r="E3155" s="89">
        <v>8.5011864552059415E-3</v>
      </c>
      <c r="F3155" s="89">
        <v>1.1788550527248344E-2</v>
      </c>
      <c r="G3155" s="90">
        <v>1.4686200096138101E-2</v>
      </c>
      <c r="H3155" s="90">
        <v>1.6926501181622269E-2</v>
      </c>
      <c r="I3155" s="90">
        <v>1.8516482958578502E-2</v>
      </c>
      <c r="J3155" s="90">
        <v>1.9446966370367143E-2</v>
      </c>
    </row>
    <row r="3156" spans="3:10" x14ac:dyDescent="0.25">
      <c r="C3156" s="82">
        <v>2.7581987504032599E-2</v>
      </c>
      <c r="D3156" s="89">
        <v>2.8802243276314962E-2</v>
      </c>
      <c r="E3156" s="89">
        <v>2.8845833738747235E-2</v>
      </c>
      <c r="F3156" s="89">
        <v>2.8369108217834459E-2</v>
      </c>
      <c r="G3156" s="90">
        <v>2.7764292194001138E-2</v>
      </c>
      <c r="H3156" s="90">
        <v>2.7070881018284636E-2</v>
      </c>
      <c r="I3156" s="90">
        <v>2.6456456854756279E-2</v>
      </c>
      <c r="J3156" s="90">
        <v>2.5864798624831327E-2</v>
      </c>
    </row>
    <row r="3157" spans="3:10" x14ac:dyDescent="0.25">
      <c r="C3157" s="82">
        <v>1.2928697967422569E-2</v>
      </c>
      <c r="D3157" s="89">
        <v>1.9121618698472762E-2</v>
      </c>
      <c r="E3157" s="89">
        <v>2.4863032941882985E-2</v>
      </c>
      <c r="F3157" s="89">
        <v>2.9798186987664396E-2</v>
      </c>
      <c r="G3157" s="90">
        <v>3.3938655792394343E-2</v>
      </c>
      <c r="H3157" s="90">
        <v>3.723053885963868E-2</v>
      </c>
      <c r="I3157" s="90">
        <v>3.9909713475395736E-2</v>
      </c>
      <c r="J3157" s="90">
        <v>4.1943656429196098E-2</v>
      </c>
    </row>
    <row r="3158" spans="3:10" x14ac:dyDescent="0.25">
      <c r="C3158" s="82">
        <v>1.127854295670142E-2</v>
      </c>
      <c r="D3158" s="89">
        <v>1.3938659406256321E-2</v>
      </c>
      <c r="E3158" s="89">
        <v>1.5901495733653952E-2</v>
      </c>
      <c r="F3158" s="89">
        <v>1.7344332952098997E-2</v>
      </c>
      <c r="G3158" s="90">
        <v>1.849950165150846E-2</v>
      </c>
      <c r="H3158" s="90">
        <v>1.9459666134177631E-2</v>
      </c>
      <c r="I3158" s="90">
        <v>2.0426266311740097E-2</v>
      </c>
      <c r="J3158" s="90">
        <v>2.1440791603031154E-2</v>
      </c>
    </row>
    <row r="3159" spans="3:10" x14ac:dyDescent="0.25">
      <c r="C3159" s="82">
        <v>8.2467181751368027E-3</v>
      </c>
      <c r="D3159" s="89">
        <v>1.1781642300730642E-2</v>
      </c>
      <c r="E3159" s="89">
        <v>1.4637458501735331E-2</v>
      </c>
      <c r="F3159" s="89">
        <v>1.667252624430934E-2</v>
      </c>
      <c r="G3159" s="90">
        <v>1.8020631369569603E-2</v>
      </c>
      <c r="H3159" s="90">
        <v>1.8784717075882626E-2</v>
      </c>
      <c r="I3159" s="90">
        <v>1.9200668983013737E-2</v>
      </c>
      <c r="J3159" s="90">
        <v>1.9346575376094004E-2</v>
      </c>
    </row>
    <row r="3160" spans="3:10" x14ac:dyDescent="0.25">
      <c r="C3160" s="82">
        <v>3.2025498567119011E-2</v>
      </c>
      <c r="D3160" s="89">
        <v>3.4763759349820039E-2</v>
      </c>
      <c r="E3160" s="89">
        <v>3.5682963712797888E-2</v>
      </c>
      <c r="F3160" s="89">
        <v>3.5591414094999864E-2</v>
      </c>
      <c r="G3160" s="90">
        <v>3.503186305955424E-2</v>
      </c>
      <c r="H3160" s="90">
        <v>3.4102158821928977E-2</v>
      </c>
      <c r="I3160" s="90">
        <v>3.305012542885212E-2</v>
      </c>
      <c r="J3160" s="90">
        <v>3.1836830020721081E-2</v>
      </c>
    </row>
    <row r="3161" spans="3:10" x14ac:dyDescent="0.25">
      <c r="C3161" s="82">
        <v>1.1806947802681456E-2</v>
      </c>
      <c r="D3161" s="89">
        <v>1.6684495977879674E-2</v>
      </c>
      <c r="E3161" s="89">
        <v>2.0891152997893982E-2</v>
      </c>
      <c r="F3161" s="89">
        <v>2.4285388975448317E-2</v>
      </c>
      <c r="G3161" s="90">
        <v>2.701775565793223E-2</v>
      </c>
      <c r="H3161" s="90">
        <v>2.9154892592514799E-2</v>
      </c>
      <c r="I3161" s="90">
        <v>3.096213003122501E-2</v>
      </c>
      <c r="J3161" s="90">
        <v>3.2468271086556776E-2</v>
      </c>
    </row>
    <row r="3162" spans="3:10" x14ac:dyDescent="0.25">
      <c r="C3162" s="82">
        <v>6.9307126126838059E-3</v>
      </c>
      <c r="D3162" s="89">
        <v>1.0919147292895828E-2</v>
      </c>
      <c r="E3162" s="89">
        <v>1.4676005822733823E-2</v>
      </c>
      <c r="F3162" s="89">
        <v>1.7877890530011032E-2</v>
      </c>
      <c r="G3162" s="90">
        <v>2.0533982007328908E-2</v>
      </c>
      <c r="H3162" s="90">
        <v>2.2668859005843631E-2</v>
      </c>
      <c r="I3162" s="90">
        <v>2.4491915211994345E-2</v>
      </c>
      <c r="J3162" s="90">
        <v>2.6039079742749195E-2</v>
      </c>
    </row>
    <row r="3163" spans="3:10" x14ac:dyDescent="0.25">
      <c r="C3163" s="82">
        <v>1.0826156181262528E-2</v>
      </c>
      <c r="D3163" s="89">
        <v>1.4736031204603589E-2</v>
      </c>
      <c r="E3163" s="89">
        <v>1.7683143359032101E-2</v>
      </c>
      <c r="F3163" s="89">
        <v>1.9616172217052971E-2</v>
      </c>
      <c r="G3163" s="90">
        <v>2.0742623145954927E-2</v>
      </c>
      <c r="H3163" s="90">
        <v>2.1196206790387237E-2</v>
      </c>
      <c r="I3163" s="90">
        <v>2.1248626124702366E-2</v>
      </c>
      <c r="J3163" s="90">
        <v>2.0989032547909754E-2</v>
      </c>
    </row>
    <row r="3164" spans="3:10" x14ac:dyDescent="0.25">
      <c r="C3164" s="82">
        <v>9.3211757611486746E-3</v>
      </c>
      <c r="D3164" s="89">
        <v>1.1690338359633725E-2</v>
      </c>
      <c r="E3164" s="89">
        <v>1.365213965476794E-2</v>
      </c>
      <c r="F3164" s="89">
        <v>1.5307684809701072E-2</v>
      </c>
      <c r="G3164" s="90">
        <v>1.6803426230704337E-2</v>
      </c>
      <c r="H3164" s="90">
        <v>1.8174708047369599E-2</v>
      </c>
      <c r="I3164" s="90">
        <v>1.9571583295132488E-2</v>
      </c>
      <c r="J3164" s="90">
        <v>2.1006557566246475E-2</v>
      </c>
    </row>
    <row r="3165" spans="3:10" x14ac:dyDescent="0.25">
      <c r="C3165" s="82">
        <v>2.7717371889604669E-2</v>
      </c>
      <c r="D3165" s="89">
        <v>2.7230042604842717E-2</v>
      </c>
      <c r="E3165" s="89">
        <v>2.6953542877882798E-2</v>
      </c>
      <c r="F3165" s="89">
        <v>2.6932533564136871E-2</v>
      </c>
      <c r="G3165" s="90">
        <v>2.7149204146960187E-2</v>
      </c>
      <c r="H3165" s="90">
        <v>2.7414513231627219E-2</v>
      </c>
      <c r="I3165" s="90">
        <v>2.777432300209352E-2</v>
      </c>
      <c r="J3165" s="90">
        <v>2.8110698026297145E-2</v>
      </c>
    </row>
    <row r="3166" spans="3:10" x14ac:dyDescent="0.25">
      <c r="C3166" s="82">
        <v>1.3660074232188811E-2</v>
      </c>
      <c r="D3166" s="89">
        <v>1.61316500079304E-2</v>
      </c>
      <c r="E3166" s="89">
        <v>1.7702285925760401E-2</v>
      </c>
      <c r="F3166" s="89">
        <v>1.8622286757605057E-2</v>
      </c>
      <c r="G3166" s="90">
        <v>1.9146211294854509E-2</v>
      </c>
      <c r="H3166" s="90">
        <v>1.9355161226271914E-2</v>
      </c>
      <c r="I3166" s="90">
        <v>1.9431275490266995E-2</v>
      </c>
      <c r="J3166" s="90">
        <v>1.939229136482468E-2</v>
      </c>
    </row>
    <row r="3167" spans="3:10" x14ac:dyDescent="0.25">
      <c r="C3167" s="82">
        <v>3.1860338905871565E-3</v>
      </c>
      <c r="D3167" s="89">
        <v>5.6092644080235855E-3</v>
      </c>
      <c r="E3167" s="89">
        <v>8.0702647640638354E-3</v>
      </c>
      <c r="F3167" s="89">
        <v>1.0188510035039886E-2</v>
      </c>
      <c r="G3167" s="90">
        <v>1.1817922333867173E-2</v>
      </c>
      <c r="H3167" s="90">
        <v>1.2891491781094168E-2</v>
      </c>
      <c r="I3167" s="90">
        <v>1.3506979668454348E-2</v>
      </c>
      <c r="J3167" s="90">
        <v>1.3708296957718547E-2</v>
      </c>
    </row>
    <row r="3168" spans="3:10" x14ac:dyDescent="0.25">
      <c r="C3168" s="82">
        <v>1.978672641837315E-3</v>
      </c>
      <c r="D3168" s="89">
        <v>3.7007773565193519E-3</v>
      </c>
      <c r="E3168" s="89">
        <v>5.7188827947238828E-3</v>
      </c>
      <c r="F3168" s="89">
        <v>7.7851747344306783E-3</v>
      </c>
      <c r="G3168" s="90">
        <v>9.7470506842157745E-3</v>
      </c>
      <c r="H3168" s="90">
        <v>1.1484357260660388E-2</v>
      </c>
      <c r="I3168" s="90">
        <v>1.3015586143421059E-2</v>
      </c>
      <c r="J3168" s="90">
        <v>1.4319602118509392E-2</v>
      </c>
    </row>
    <row r="3169" spans="3:10" x14ac:dyDescent="0.25">
      <c r="C3169" s="82">
        <v>4.3699149457963908E-3</v>
      </c>
      <c r="D3169" s="89">
        <v>6.9180176040673259E-3</v>
      </c>
      <c r="E3169" s="89">
        <v>9.4238466474165106E-3</v>
      </c>
      <c r="F3169" s="89">
        <v>1.1653443833418065E-2</v>
      </c>
      <c r="G3169" s="90">
        <v>1.3547843164523303E-2</v>
      </c>
      <c r="H3169" s="90">
        <v>1.5059563323178723E-2</v>
      </c>
      <c r="I3169" s="90">
        <v>1.6286468783063803E-2</v>
      </c>
      <c r="J3169" s="90">
        <v>1.7239385639588996E-2</v>
      </c>
    </row>
    <row r="3170" spans="3:10" x14ac:dyDescent="0.25">
      <c r="C3170" s="82">
        <v>1.5348984010532774E-2</v>
      </c>
      <c r="D3170" s="89">
        <v>1.9992315764579105E-2</v>
      </c>
      <c r="E3170" s="89">
        <v>2.2855346773779341E-2</v>
      </c>
      <c r="F3170" s="89">
        <v>2.4226330690084986E-2</v>
      </c>
      <c r="G3170" s="90">
        <v>2.463947042380471E-2</v>
      </c>
      <c r="H3170" s="90">
        <v>2.4397971325414075E-2</v>
      </c>
      <c r="I3170" s="90">
        <v>2.3862408696860873E-2</v>
      </c>
      <c r="J3170" s="90">
        <v>2.3124953260202221E-2</v>
      </c>
    </row>
    <row r="3171" spans="3:10" x14ac:dyDescent="0.25">
      <c r="C3171" s="82">
        <v>5.3846751653374401E-3</v>
      </c>
      <c r="D3171" s="89">
        <v>9.245610689146316E-3</v>
      </c>
      <c r="E3171" s="89">
        <v>1.3159811194238711E-2</v>
      </c>
      <c r="F3171" s="89">
        <v>1.6588672753410041E-2</v>
      </c>
      <c r="G3171" s="90">
        <v>1.9352964092465046E-2</v>
      </c>
      <c r="H3171" s="90">
        <v>2.1378710591121858E-2</v>
      </c>
      <c r="I3171" s="90">
        <v>2.2834441860664648E-2</v>
      </c>
      <c r="J3171" s="90">
        <v>2.37649905274437E-2</v>
      </c>
    </row>
    <row r="3172" spans="3:10" x14ac:dyDescent="0.25">
      <c r="C3172" s="82">
        <v>5.8040799515277092E-3</v>
      </c>
      <c r="D3172" s="89">
        <v>8.8305350648039786E-3</v>
      </c>
      <c r="E3172" s="89">
        <v>1.18636336411046E-2</v>
      </c>
      <c r="F3172" s="89">
        <v>1.4674315352393125E-2</v>
      </c>
      <c r="G3172" s="90">
        <v>1.7191424815447859E-2</v>
      </c>
      <c r="H3172" s="90">
        <v>1.933609360121382E-2</v>
      </c>
      <c r="I3172" s="90">
        <v>2.1216215266597043E-2</v>
      </c>
      <c r="J3172" s="90">
        <v>2.2835046527026479E-2</v>
      </c>
    </row>
    <row r="3173" spans="3:10" x14ac:dyDescent="0.25">
      <c r="C3173" s="82">
        <v>2.833222379831558E-2</v>
      </c>
      <c r="D3173" s="89">
        <v>2.6701936601288157E-2</v>
      </c>
      <c r="E3173" s="89">
        <v>2.4597592427785461E-2</v>
      </c>
      <c r="F3173" s="89">
        <v>2.2564397111684602E-2</v>
      </c>
      <c r="G3173" s="90">
        <v>2.0799849699684108E-2</v>
      </c>
      <c r="H3173" s="90">
        <v>1.9225663459177613E-2</v>
      </c>
      <c r="I3173" s="90">
        <v>1.7889634879776194E-2</v>
      </c>
      <c r="J3173" s="90">
        <v>1.670854575958089E-2</v>
      </c>
    </row>
    <row r="3174" spans="3:10" x14ac:dyDescent="0.25">
      <c r="C3174" s="82">
        <v>8.7475496535241448E-3</v>
      </c>
      <c r="D3174" s="89">
        <v>1.0841328044700926E-2</v>
      </c>
      <c r="E3174" s="89">
        <v>1.2225268776473662E-2</v>
      </c>
      <c r="F3174" s="89">
        <v>1.3019898831957404E-2</v>
      </c>
      <c r="G3174" s="90">
        <v>1.3415969172596905E-2</v>
      </c>
      <c r="H3174" s="90">
        <v>1.3508592362311941E-2</v>
      </c>
      <c r="I3174" s="90">
        <v>1.3469283945267294E-2</v>
      </c>
      <c r="J3174" s="90">
        <v>1.3353828374610745E-2</v>
      </c>
    </row>
    <row r="3175" spans="3:10" x14ac:dyDescent="0.25">
      <c r="C3175" s="82">
        <v>3.9439721951806193E-2</v>
      </c>
      <c r="D3175" s="89">
        <v>4.6233508590291086E-2</v>
      </c>
      <c r="E3175" s="89">
        <v>5.0339419288443203E-2</v>
      </c>
      <c r="F3175" s="89">
        <v>5.2575098859956225E-2</v>
      </c>
      <c r="G3175" s="90">
        <v>5.3686786595169206E-2</v>
      </c>
      <c r="H3175" s="90">
        <v>5.3865051694405239E-2</v>
      </c>
      <c r="I3175" s="90">
        <v>5.3546703564661735E-2</v>
      </c>
      <c r="J3175" s="90">
        <v>5.2700595850105274E-2</v>
      </c>
    </row>
    <row r="3176" spans="3:10" x14ac:dyDescent="0.25">
      <c r="C3176" s="82">
        <v>2.3196685292380791E-2</v>
      </c>
      <c r="D3176" s="89">
        <v>2.2053816668750302E-2</v>
      </c>
      <c r="E3176" s="89">
        <v>2.1268068475638006E-2</v>
      </c>
      <c r="F3176" s="89">
        <v>2.0790921833619084E-2</v>
      </c>
      <c r="G3176" s="90">
        <v>2.0561677771337411E-2</v>
      </c>
      <c r="H3176" s="90">
        <v>2.0418374170803881E-2</v>
      </c>
      <c r="I3176" s="90">
        <v>2.0397220600541065E-2</v>
      </c>
      <c r="J3176" s="90">
        <v>2.0425502693794246E-2</v>
      </c>
    </row>
    <row r="3177" spans="3:10" x14ac:dyDescent="0.25">
      <c r="C3177" s="82">
        <v>2.6877913733423576E-3</v>
      </c>
      <c r="D3177" s="89">
        <v>5.4313406258908988E-3</v>
      </c>
      <c r="E3177" s="89">
        <v>8.774605108621672E-3</v>
      </c>
      <c r="F3177" s="89">
        <v>1.2221059295250556E-2</v>
      </c>
      <c r="G3177" s="90">
        <v>1.543787334018115E-2</v>
      </c>
      <c r="H3177" s="90">
        <v>1.8187542200658966E-2</v>
      </c>
      <c r="I3177" s="90">
        <v>2.0486003318884272E-2</v>
      </c>
      <c r="J3177" s="90">
        <v>2.2304732443514014E-2</v>
      </c>
    </row>
    <row r="3178" spans="3:10" x14ac:dyDescent="0.25">
      <c r="C3178" s="82">
        <v>3.3501034473435061E-2</v>
      </c>
      <c r="D3178" s="89">
        <v>3.2107424928475771E-2</v>
      </c>
      <c r="E3178" s="89">
        <v>3.0576507492116173E-2</v>
      </c>
      <c r="F3178" s="89">
        <v>2.9340657851672391E-2</v>
      </c>
      <c r="G3178" s="90">
        <v>2.853452071319636E-2</v>
      </c>
      <c r="H3178" s="90">
        <v>2.8001629860551047E-2</v>
      </c>
      <c r="I3178" s="90">
        <v>2.7789329418201138E-2</v>
      </c>
      <c r="J3178" s="90">
        <v>2.7765245830972292E-2</v>
      </c>
    </row>
    <row r="3179" spans="3:10" x14ac:dyDescent="0.25">
      <c r="C3179" s="82">
        <v>1.756437901587684E-2</v>
      </c>
      <c r="D3179" s="89">
        <v>2.3060885028168811E-2</v>
      </c>
      <c r="E3179" s="89">
        <v>2.6863193156995421E-2</v>
      </c>
      <c r="F3179" s="89">
        <v>2.9180158578832553E-2</v>
      </c>
      <c r="G3179" s="90">
        <v>3.0507549706574568E-2</v>
      </c>
      <c r="H3179" s="90">
        <v>3.1116706567758227E-2</v>
      </c>
      <c r="I3179" s="90">
        <v>3.1399731294894512E-2</v>
      </c>
      <c r="J3179" s="90">
        <v>3.1431984522644014E-2</v>
      </c>
    </row>
    <row r="3180" spans="3:10" x14ac:dyDescent="0.25">
      <c r="C3180" s="82">
        <v>3.6958196689630654E-3</v>
      </c>
      <c r="D3180" s="89">
        <v>6.0465492770281262E-3</v>
      </c>
      <c r="E3180" s="89">
        <v>8.434547783506597E-3</v>
      </c>
      <c r="F3180" s="89">
        <v>1.0623548669570994E-2</v>
      </c>
      <c r="G3180" s="90">
        <v>1.2542611038947046E-2</v>
      </c>
      <c r="H3180" s="90">
        <v>1.4136997932905033E-2</v>
      </c>
      <c r="I3180" s="90">
        <v>1.5488896509912172E-2</v>
      </c>
      <c r="J3180" s="90">
        <v>1.6598887538421637E-2</v>
      </c>
    </row>
    <row r="3181" spans="3:10" x14ac:dyDescent="0.25">
      <c r="C3181" s="82">
        <v>7.8765985346830429E-3</v>
      </c>
      <c r="D3181" s="89">
        <v>1.1995794034572937E-2</v>
      </c>
      <c r="E3181" s="89">
        <v>1.5517330149893883E-2</v>
      </c>
      <c r="F3181" s="89">
        <v>1.8058937747463748E-2</v>
      </c>
      <c r="G3181" s="90">
        <v>1.9634467944715978E-2</v>
      </c>
      <c r="H3181" s="90">
        <v>2.0316053482329503E-2</v>
      </c>
      <c r="I3181" s="90">
        <v>2.037848321922708E-2</v>
      </c>
      <c r="J3181" s="90">
        <v>1.9957080871756672E-2</v>
      </c>
    </row>
    <row r="3182" spans="3:10" x14ac:dyDescent="0.25">
      <c r="C3182" s="82">
        <v>2.9007294859997139E-3</v>
      </c>
      <c r="D3182" s="89">
        <v>5.0388720284723978E-3</v>
      </c>
      <c r="E3182" s="89">
        <v>7.2466672195974713E-3</v>
      </c>
      <c r="F3182" s="89">
        <v>9.2215957240969482E-3</v>
      </c>
      <c r="G3182" s="90">
        <v>1.0851767723089666E-2</v>
      </c>
      <c r="H3182" s="90">
        <v>1.2084549162944261E-2</v>
      </c>
      <c r="I3182" s="90">
        <v>1.3010895608506871E-2</v>
      </c>
      <c r="J3182" s="90">
        <v>1.3662206894953254E-2</v>
      </c>
    </row>
    <row r="3183" spans="3:10" x14ac:dyDescent="0.25">
      <c r="C3183" s="82">
        <v>6.50548269398845E-3</v>
      </c>
      <c r="D3183" s="89">
        <v>9.1528138552840407E-3</v>
      </c>
      <c r="E3183" s="89">
        <v>1.1434302444334231E-2</v>
      </c>
      <c r="F3183" s="89">
        <v>1.3268519397645831E-2</v>
      </c>
      <c r="G3183" s="90">
        <v>1.4723055476767501E-2</v>
      </c>
      <c r="H3183" s="90">
        <v>1.5820898340162159E-2</v>
      </c>
      <c r="I3183" s="90">
        <v>1.6702273921201126E-2</v>
      </c>
      <c r="J3183" s="90">
        <v>1.7391109730071647E-2</v>
      </c>
    </row>
    <row r="3184" spans="3:10" x14ac:dyDescent="0.25">
      <c r="C3184" s="82">
        <v>2.2098603150295812E-2</v>
      </c>
      <c r="D3184" s="89">
        <v>2.7892877637765327E-2</v>
      </c>
      <c r="E3184" s="89">
        <v>3.18629622201183E-2</v>
      </c>
      <c r="F3184" s="89">
        <v>3.4413499004991494E-2</v>
      </c>
      <c r="G3184" s="90">
        <v>3.6088461981041951E-2</v>
      </c>
      <c r="H3184" s="90">
        <v>3.7098027774729876E-2</v>
      </c>
      <c r="I3184" s="90">
        <v>3.7801065296184738E-2</v>
      </c>
      <c r="J3184" s="90">
        <v>3.8211393444322686E-2</v>
      </c>
    </row>
    <row r="3185" spans="3:10" x14ac:dyDescent="0.25">
      <c r="C3185" s="82">
        <v>3.0643831081353704E-3</v>
      </c>
      <c r="D3185" s="89">
        <v>5.0609118821740399E-3</v>
      </c>
      <c r="E3185" s="89">
        <v>7.0047254178397028E-3</v>
      </c>
      <c r="F3185" s="89">
        <v>8.6605804698453928E-3</v>
      </c>
      <c r="G3185" s="90">
        <v>9.9788301566241383E-3</v>
      </c>
      <c r="H3185" s="90">
        <v>1.0950960063779391E-2</v>
      </c>
      <c r="I3185" s="90">
        <v>1.1683105781126853E-2</v>
      </c>
      <c r="J3185" s="90">
        <v>1.2212830756106137E-2</v>
      </c>
    </row>
    <row r="3186" spans="3:10" x14ac:dyDescent="0.25">
      <c r="C3186" s="82">
        <v>1.5434011100760581E-3</v>
      </c>
      <c r="D3186" s="89">
        <v>2.8635475452468192E-3</v>
      </c>
      <c r="E3186" s="89">
        <v>4.4398252727883671E-3</v>
      </c>
      <c r="F3186" s="89">
        <v>6.1151889360808315E-3</v>
      </c>
      <c r="G3186" s="90">
        <v>7.8039442345110167E-3</v>
      </c>
      <c r="H3186" s="90">
        <v>9.4430931661452864E-3</v>
      </c>
      <c r="I3186" s="90">
        <v>1.1080011883775099E-2</v>
      </c>
      <c r="J3186" s="90">
        <v>1.2727937104867901E-2</v>
      </c>
    </row>
    <row r="3187" spans="3:10" x14ac:dyDescent="0.25">
      <c r="C3187" s="82">
        <v>6.0552424424557168E-3</v>
      </c>
      <c r="D3187" s="89">
        <v>9.8596120843605882E-3</v>
      </c>
      <c r="E3187" s="89">
        <v>1.3551810790944913E-2</v>
      </c>
      <c r="F3187" s="89">
        <v>1.6807150046709376E-2</v>
      </c>
      <c r="G3187" s="90">
        <v>1.963442620741631E-2</v>
      </c>
      <c r="H3187" s="90">
        <v>2.206283920373945E-2</v>
      </c>
      <c r="I3187" s="90">
        <v>2.4296338953376514E-2</v>
      </c>
      <c r="J3187" s="90">
        <v>2.6366710005070178E-2</v>
      </c>
    </row>
    <row r="3188" spans="3:10" x14ac:dyDescent="0.25">
      <c r="C3188" s="82">
        <v>1.884163334144015E-2</v>
      </c>
      <c r="D3188" s="89">
        <v>2.2939430491793682E-2</v>
      </c>
      <c r="E3188" s="89">
        <v>2.5920068022669669E-2</v>
      </c>
      <c r="F3188" s="89">
        <v>2.8135457242393969E-2</v>
      </c>
      <c r="G3188" s="90">
        <v>2.9955215021549023E-2</v>
      </c>
      <c r="H3188" s="90">
        <v>3.1470981243326146E-2</v>
      </c>
      <c r="I3188" s="90">
        <v>3.2915713177452101E-2</v>
      </c>
      <c r="J3188" s="90">
        <v>3.4237986688516339E-2</v>
      </c>
    </row>
    <row r="3189" spans="3:10" x14ac:dyDescent="0.25">
      <c r="C3189" s="82">
        <v>1.6467522873571068E-2</v>
      </c>
      <c r="D3189" s="89">
        <v>1.9571570042998896E-2</v>
      </c>
      <c r="E3189" s="89">
        <v>2.1572902196772038E-2</v>
      </c>
      <c r="F3189" s="89">
        <v>2.2748574425101253E-2</v>
      </c>
      <c r="G3189" s="90">
        <v>2.3383601596309263E-2</v>
      </c>
      <c r="H3189" s="90">
        <v>2.3554566513679834E-2</v>
      </c>
      <c r="I3189" s="90">
        <v>2.3467274747598851E-2</v>
      </c>
      <c r="J3189" s="90">
        <v>2.3135804140486618E-2</v>
      </c>
    </row>
    <row r="3190" spans="3:10" x14ac:dyDescent="0.25">
      <c r="C3190" s="82">
        <v>4.1376843730740595E-3</v>
      </c>
      <c r="D3190" s="89">
        <v>5.6811546446604508E-3</v>
      </c>
      <c r="E3190" s="89">
        <v>7.1271777189950728E-3</v>
      </c>
      <c r="F3190" s="89">
        <v>8.421346572622496E-3</v>
      </c>
      <c r="G3190" s="90">
        <v>9.5597532455482821E-3</v>
      </c>
      <c r="H3190" s="90">
        <v>1.0506496710746095E-2</v>
      </c>
      <c r="I3190" s="90">
        <v>1.1318763487497E-2</v>
      </c>
      <c r="J3190" s="90">
        <v>1.1998192514093946E-2</v>
      </c>
    </row>
    <row r="3191" spans="3:10" x14ac:dyDescent="0.25">
      <c r="C3191" s="82">
        <v>8.1166603940980488E-3</v>
      </c>
      <c r="D3191" s="89">
        <v>1.1108761937730222E-2</v>
      </c>
      <c r="E3191" s="89">
        <v>1.3841503636641718E-2</v>
      </c>
      <c r="F3191" s="89">
        <v>1.6286740439036648E-2</v>
      </c>
      <c r="G3191" s="90">
        <v>1.8534067578729638E-2</v>
      </c>
      <c r="H3191" s="90">
        <v>2.0595537035052892E-2</v>
      </c>
      <c r="I3191" s="90">
        <v>2.2631317570196444E-2</v>
      </c>
      <c r="J3191" s="90">
        <v>2.4654918696019042E-2</v>
      </c>
    </row>
    <row r="3192" spans="3:10" x14ac:dyDescent="0.25">
      <c r="C3192" s="82">
        <v>2.8018658955389461E-3</v>
      </c>
      <c r="D3192" s="89">
        <v>4.8550219459076449E-3</v>
      </c>
      <c r="E3192" s="89">
        <v>7.0439534578879788E-3</v>
      </c>
      <c r="F3192" s="89">
        <v>9.0834871467303149E-3</v>
      </c>
      <c r="G3192" s="90">
        <v>1.0840228639939407E-2</v>
      </c>
      <c r="H3192" s="90">
        <v>1.2231684659622891E-2</v>
      </c>
      <c r="I3192" s="90">
        <v>1.3328304002891754E-2</v>
      </c>
      <c r="J3192" s="90">
        <v>1.4152772933810866E-2</v>
      </c>
    </row>
    <row r="3193" spans="3:10" x14ac:dyDescent="0.25">
      <c r="C3193" s="82">
        <v>4.1238129424515397E-3</v>
      </c>
      <c r="D3193" s="89">
        <v>5.6089371023558517E-3</v>
      </c>
      <c r="E3193" s="89">
        <v>6.9383890762484135E-3</v>
      </c>
      <c r="F3193" s="89">
        <v>8.069745217729617E-3</v>
      </c>
      <c r="G3193" s="90">
        <v>9.0208535350775696E-3</v>
      </c>
      <c r="H3193" s="90">
        <v>9.7815955822414622E-3</v>
      </c>
      <c r="I3193" s="90">
        <v>1.0425873834469364E-2</v>
      </c>
      <c r="J3193" s="90">
        <v>1.0969360742320938E-2</v>
      </c>
    </row>
    <row r="3194" spans="3:10" x14ac:dyDescent="0.25">
      <c r="C3194" s="82">
        <v>9.5039956874763045E-3</v>
      </c>
      <c r="D3194" s="89">
        <v>1.4938055536523961E-2</v>
      </c>
      <c r="E3194" s="89">
        <v>1.9827969877414118E-2</v>
      </c>
      <c r="F3194" s="89">
        <v>2.3630897233858059E-2</v>
      </c>
      <c r="G3194" s="90">
        <v>2.6306967976281907E-2</v>
      </c>
      <c r="H3194" s="90">
        <v>2.7875528285390094E-2</v>
      </c>
      <c r="I3194" s="90">
        <v>2.8611994674612558E-2</v>
      </c>
      <c r="J3194" s="90">
        <v>2.8595138749177584E-2</v>
      </c>
    </row>
    <row r="3195" spans="3:10" x14ac:dyDescent="0.25">
      <c r="C3195" s="82">
        <v>1.0164689586281242E-2</v>
      </c>
      <c r="D3195" s="89">
        <v>1.2965635166276241E-2</v>
      </c>
      <c r="E3195" s="89">
        <v>1.5036453926820386E-2</v>
      </c>
      <c r="F3195" s="89">
        <v>1.6430577231205928E-2</v>
      </c>
      <c r="G3195" s="90">
        <v>1.7304430184024947E-2</v>
      </c>
      <c r="H3195" s="90">
        <v>1.7716578254409424E-2</v>
      </c>
      <c r="I3195" s="90">
        <v>1.7845715650584439E-2</v>
      </c>
      <c r="J3195" s="90">
        <v>1.773496391620244E-2</v>
      </c>
    </row>
    <row r="3196" spans="3:10" x14ac:dyDescent="0.25">
      <c r="C3196" s="82">
        <v>2.3752081751298545E-2</v>
      </c>
      <c r="D3196" s="89">
        <v>2.7616768854050271E-2</v>
      </c>
      <c r="E3196" s="89">
        <v>2.9537153470988405E-2</v>
      </c>
      <c r="F3196" s="89">
        <v>3.0210101877939065E-2</v>
      </c>
      <c r="G3196" s="90">
        <v>3.0259497912068428E-2</v>
      </c>
      <c r="H3196" s="90">
        <v>2.9921023976857915E-2</v>
      </c>
      <c r="I3196" s="90">
        <v>2.9509080797485585E-2</v>
      </c>
      <c r="J3196" s="90">
        <v>2.9036851533001024E-2</v>
      </c>
    </row>
    <row r="3197" spans="3:10" x14ac:dyDescent="0.25">
      <c r="C3197" s="82">
        <v>5.6608334122144624E-2</v>
      </c>
      <c r="D3197" s="89">
        <v>5.3474947653509797E-2</v>
      </c>
      <c r="E3197" s="89">
        <v>4.9014486111595236E-2</v>
      </c>
      <c r="F3197" s="89">
        <v>4.4675909401853051E-2</v>
      </c>
      <c r="G3197" s="90">
        <v>4.1009178377321508E-2</v>
      </c>
      <c r="H3197" s="90">
        <v>3.78847990603743E-2</v>
      </c>
      <c r="I3197" s="90">
        <v>3.5355279254354152E-2</v>
      </c>
      <c r="J3197" s="90">
        <v>3.3186272811815264E-2</v>
      </c>
    </row>
    <row r="3198" spans="3:10" x14ac:dyDescent="0.25">
      <c r="C3198" s="82">
        <v>1.2501368810090797E-2</v>
      </c>
      <c r="D3198" s="89">
        <v>1.6805283291822504E-2</v>
      </c>
      <c r="E3198" s="89">
        <v>2.0179515571452082E-2</v>
      </c>
      <c r="F3198" s="89">
        <v>2.2592538482405715E-2</v>
      </c>
      <c r="G3198" s="90">
        <v>2.4254480171617063E-2</v>
      </c>
      <c r="H3198" s="90">
        <v>2.5279225852583121E-2</v>
      </c>
      <c r="I3198" s="90">
        <v>2.5951095559133875E-2</v>
      </c>
      <c r="J3198" s="90">
        <v>2.634817168162434E-2</v>
      </c>
    </row>
    <row r="3199" spans="3:10" x14ac:dyDescent="0.25">
      <c r="C3199" s="82">
        <v>1.2444291287399484E-2</v>
      </c>
      <c r="D3199" s="89">
        <v>1.662749625558721E-2</v>
      </c>
      <c r="E3199" s="89">
        <v>2.023688466554956E-2</v>
      </c>
      <c r="F3199" s="89">
        <v>2.327264148656593E-2</v>
      </c>
      <c r="G3199" s="90">
        <v>2.5886085902991046E-2</v>
      </c>
      <c r="H3199" s="90">
        <v>2.8093693830989277E-2</v>
      </c>
      <c r="I3199" s="90">
        <v>3.0095923641128355E-2</v>
      </c>
      <c r="J3199" s="90">
        <v>3.1878270488538939E-2</v>
      </c>
    </row>
    <row r="3200" spans="3:10" x14ac:dyDescent="0.25">
      <c r="C3200" s="82">
        <v>4.3670385338056743E-3</v>
      </c>
      <c r="D3200" s="89">
        <v>6.9897349617927089E-3</v>
      </c>
      <c r="E3200" s="89">
        <v>9.5954128113293607E-3</v>
      </c>
      <c r="F3200" s="89">
        <v>1.1917429066759156E-2</v>
      </c>
      <c r="G3200" s="90">
        <v>1.3882664224245108E-2</v>
      </c>
      <c r="H3200" s="90">
        <v>1.5448606501307889E-2</v>
      </c>
      <c r="I3200" s="90">
        <v>1.6731922119014572E-2</v>
      </c>
      <c r="J3200" s="90">
        <v>1.7759888820391621E-2</v>
      </c>
    </row>
    <row r="3201" spans="3:10" x14ac:dyDescent="0.25">
      <c r="C3201" s="82">
        <v>4.9233589327339629E-2</v>
      </c>
      <c r="D3201" s="89">
        <v>5.1231105825577813E-2</v>
      </c>
      <c r="E3201" s="89">
        <v>5.1417898659280883E-2</v>
      </c>
      <c r="F3201" s="89">
        <v>5.1079049372499845E-2</v>
      </c>
      <c r="G3201" s="90">
        <v>5.0942851418550872E-2</v>
      </c>
      <c r="H3201" s="90">
        <v>5.1055060605306582E-2</v>
      </c>
      <c r="I3201" s="90">
        <v>5.1675701048578271E-2</v>
      </c>
      <c r="J3201" s="90">
        <v>5.2626322146749498E-2</v>
      </c>
    </row>
    <row r="3202" spans="3:10" x14ac:dyDescent="0.25">
      <c r="C3202" s="82">
        <v>5.9927049228703594E-2</v>
      </c>
      <c r="D3202" s="89">
        <v>5.7431090123630103E-2</v>
      </c>
      <c r="E3202" s="89">
        <v>5.510677877008878E-2</v>
      </c>
      <c r="F3202" s="89">
        <v>5.3568061396634316E-2</v>
      </c>
      <c r="G3202" s="90">
        <v>5.2996010313914196E-2</v>
      </c>
      <c r="H3202" s="90">
        <v>5.3091910858967452E-2</v>
      </c>
      <c r="I3202" s="90">
        <v>5.3949347719905151E-2</v>
      </c>
      <c r="J3202" s="90">
        <v>5.5307692254997279E-2</v>
      </c>
    </row>
    <row r="3203" spans="3:10" x14ac:dyDescent="0.25">
      <c r="C3203" s="82">
        <v>1.6034325638301183E-3</v>
      </c>
      <c r="D3203" s="89">
        <v>3.2781597256793826E-3</v>
      </c>
      <c r="E3203" s="89">
        <v>5.2478658385294455E-3</v>
      </c>
      <c r="F3203" s="89">
        <v>7.157957255025214E-3</v>
      </c>
      <c r="G3203" s="90">
        <v>8.8015708107555303E-3</v>
      </c>
      <c r="H3203" s="90">
        <v>1.0066381074344832E-2</v>
      </c>
      <c r="I3203" s="90">
        <v>1.0999441698890122E-2</v>
      </c>
      <c r="J3203" s="90">
        <v>1.1624058598359526E-2</v>
      </c>
    </row>
    <row r="3204" spans="3:10" x14ac:dyDescent="0.25">
      <c r="C3204" s="82">
        <v>8.3292066488356072E-3</v>
      </c>
      <c r="D3204" s="89">
        <v>1.3095846439197929E-2</v>
      </c>
      <c r="E3204" s="89">
        <v>1.7576908377986405E-2</v>
      </c>
      <c r="F3204" s="89">
        <v>2.1320590635299706E-2</v>
      </c>
      <c r="G3204" s="90">
        <v>2.4267346670947126E-2</v>
      </c>
      <c r="H3204" s="90">
        <v>2.6400531177158664E-2</v>
      </c>
      <c r="I3204" s="90">
        <v>2.7948630347256892E-2</v>
      </c>
      <c r="J3204" s="90">
        <v>2.8957453813167791E-2</v>
      </c>
    </row>
    <row r="3205" spans="3:10" x14ac:dyDescent="0.25">
      <c r="C3205" s="82">
        <v>4.225368276855909E-3</v>
      </c>
      <c r="D3205" s="89">
        <v>6.4510570534666778E-3</v>
      </c>
      <c r="E3205" s="89">
        <v>8.6166477887430291E-3</v>
      </c>
      <c r="F3205" s="89">
        <v>1.0540341737313458E-2</v>
      </c>
      <c r="G3205" s="90">
        <v>1.2172050636096228E-2</v>
      </c>
      <c r="H3205" s="90">
        <v>1.3463247490212176E-2</v>
      </c>
      <c r="I3205" s="90">
        <v>1.4499682241565587E-2</v>
      </c>
      <c r="J3205" s="90">
        <v>1.5296780211573517E-2</v>
      </c>
    </row>
    <row r="3206" spans="3:10" x14ac:dyDescent="0.25">
      <c r="C3206" s="82">
        <v>1.5053362970263185E-2</v>
      </c>
      <c r="D3206" s="89">
        <v>1.6784734136266053E-2</v>
      </c>
      <c r="E3206" s="89">
        <v>1.7845743061871505E-2</v>
      </c>
      <c r="F3206" s="89">
        <v>1.8475635953804838E-2</v>
      </c>
      <c r="G3206" s="90">
        <v>1.8866082478927775E-2</v>
      </c>
      <c r="H3206" s="90">
        <v>1.9043273738702605E-2</v>
      </c>
      <c r="I3206" s="90">
        <v>1.9153419011598883E-2</v>
      </c>
      <c r="J3206" s="90">
        <v>1.9199240875461262E-2</v>
      </c>
    </row>
    <row r="3207" spans="3:10" x14ac:dyDescent="0.25">
      <c r="C3207" s="82">
        <v>1.1806410804952167E-2</v>
      </c>
      <c r="D3207" s="89">
        <v>1.6164267631485076E-2</v>
      </c>
      <c r="E3207" s="89">
        <v>1.9555063618922588E-2</v>
      </c>
      <c r="F3207" s="89">
        <v>2.186943651007453E-2</v>
      </c>
      <c r="G3207" s="90">
        <v>2.3269965032073032E-2</v>
      </c>
      <c r="H3207" s="90">
        <v>2.3846146690785951E-2</v>
      </c>
      <c r="I3207" s="90">
        <v>2.3862431565859075E-2</v>
      </c>
      <c r="J3207" s="90">
        <v>2.3400013914154208E-2</v>
      </c>
    </row>
    <row r="3208" spans="3:10" x14ac:dyDescent="0.25">
      <c r="C3208" s="82">
        <v>4.3986596074002751E-3</v>
      </c>
      <c r="D3208" s="89">
        <v>7.4040912370925529E-3</v>
      </c>
      <c r="E3208" s="89">
        <v>1.0457182296903227E-2</v>
      </c>
      <c r="F3208" s="89">
        <v>1.3164866598078456E-2</v>
      </c>
      <c r="G3208" s="90">
        <v>1.5377756555864389E-2</v>
      </c>
      <c r="H3208" s="90">
        <v>1.7009857004184347E-2</v>
      </c>
      <c r="I3208" s="90">
        <v>1.8170731219538914E-2</v>
      </c>
      <c r="J3208" s="90">
        <v>1.8885806304820993E-2</v>
      </c>
    </row>
    <row r="3209" spans="3:10" x14ac:dyDescent="0.25">
      <c r="C3209" s="82">
        <v>2.6280772726930475E-2</v>
      </c>
      <c r="D3209" s="89">
        <v>3.0374753317858202E-2</v>
      </c>
      <c r="E3209" s="89">
        <v>3.3009472327447179E-2</v>
      </c>
      <c r="F3209" s="89">
        <v>3.4601472077462114E-2</v>
      </c>
      <c r="G3209" s="90">
        <v>3.5525585915708237E-2</v>
      </c>
      <c r="H3209" s="90">
        <v>3.5839745959277469E-2</v>
      </c>
      <c r="I3209" s="90">
        <v>3.5809873990300237E-2</v>
      </c>
      <c r="J3209" s="90">
        <v>3.5419033861865068E-2</v>
      </c>
    </row>
    <row r="3210" spans="3:10" x14ac:dyDescent="0.25">
      <c r="C3210" s="82">
        <v>2.5598098376456019E-3</v>
      </c>
      <c r="D3210" s="89">
        <v>4.8705340297825793E-3</v>
      </c>
      <c r="E3210" s="89">
        <v>7.4595992050843973E-3</v>
      </c>
      <c r="F3210" s="89">
        <v>9.9021633685331956E-3</v>
      </c>
      <c r="G3210" s="90">
        <v>1.1966558712485777E-2</v>
      </c>
      <c r="H3210" s="90">
        <v>1.3518233326959105E-2</v>
      </c>
      <c r="I3210" s="90">
        <v>1.4618783717011669E-2</v>
      </c>
      <c r="J3210" s="90">
        <v>1.5292717123873315E-2</v>
      </c>
    </row>
    <row r="3211" spans="3:10" x14ac:dyDescent="0.25">
      <c r="C3211" s="82">
        <v>2.0114929522927406E-2</v>
      </c>
      <c r="D3211" s="89">
        <v>2.2393979430639015E-2</v>
      </c>
      <c r="E3211" s="89">
        <v>2.3647424813364442E-2</v>
      </c>
      <c r="F3211" s="89">
        <v>2.4336074719806335E-2</v>
      </c>
      <c r="G3211" s="90">
        <v>2.4800693765726255E-2</v>
      </c>
      <c r="H3211" s="90">
        <v>2.5106009005569734E-2</v>
      </c>
      <c r="I3211" s="90">
        <v>2.5432617945628407E-2</v>
      </c>
      <c r="J3211" s="90">
        <v>2.5745201190323266E-2</v>
      </c>
    </row>
    <row r="3212" spans="3:10" x14ac:dyDescent="0.25">
      <c r="C3212" s="82">
        <v>2.9171365966836477E-2</v>
      </c>
      <c r="D3212" s="89">
        <v>3.5932499965426606E-2</v>
      </c>
      <c r="E3212" s="89">
        <v>3.9918762754579222E-2</v>
      </c>
      <c r="F3212" s="89">
        <v>4.1901510680152312E-2</v>
      </c>
      <c r="G3212" s="90">
        <v>4.2726864861987499E-2</v>
      </c>
      <c r="H3212" s="90">
        <v>4.2730059403805781E-2</v>
      </c>
      <c r="I3212" s="90">
        <v>4.2350365171359906E-2</v>
      </c>
      <c r="J3212" s="90">
        <v>4.1594633595050945E-2</v>
      </c>
    </row>
    <row r="3213" spans="3:10" x14ac:dyDescent="0.25">
      <c r="C3213" s="82">
        <v>7.5764095988617216E-3</v>
      </c>
      <c r="D3213" s="89">
        <v>1.2647089104255197E-2</v>
      </c>
      <c r="E3213" s="89">
        <v>1.7521638672798944E-2</v>
      </c>
      <c r="F3213" s="89">
        <v>2.162240064273847E-2</v>
      </c>
      <c r="G3213" s="90">
        <v>2.4881628801411485E-2</v>
      </c>
      <c r="H3213" s="90">
        <v>2.7315203695573803E-2</v>
      </c>
      <c r="I3213" s="90">
        <v>2.9181165570043886E-2</v>
      </c>
      <c r="J3213" s="90">
        <v>3.0528211412481757E-2</v>
      </c>
    </row>
    <row r="3214" spans="3:10" x14ac:dyDescent="0.25">
      <c r="C3214" s="82">
        <v>1.0496623128977436E-2</v>
      </c>
      <c r="D3214" s="89">
        <v>1.1667757867724735E-2</v>
      </c>
      <c r="E3214" s="89">
        <v>1.265016697034373E-2</v>
      </c>
      <c r="F3214" s="89">
        <v>1.3534179623315646E-2</v>
      </c>
      <c r="G3214" s="90">
        <v>1.4382632644141743E-2</v>
      </c>
      <c r="H3214" s="90">
        <v>1.5154172101043488E-2</v>
      </c>
      <c r="I3214" s="90">
        <v>1.5917890035189588E-2</v>
      </c>
      <c r="J3214" s="90">
        <v>1.6643542956616578E-2</v>
      </c>
    </row>
    <row r="3215" spans="3:10" x14ac:dyDescent="0.25">
      <c r="C3215" s="82">
        <v>3.8691925308731627E-3</v>
      </c>
      <c r="D3215" s="89">
        <v>5.8518616195316134E-3</v>
      </c>
      <c r="E3215" s="89">
        <v>7.6099857596688518E-3</v>
      </c>
      <c r="F3215" s="89">
        <v>8.9697263988775394E-3</v>
      </c>
      <c r="G3215" s="90">
        <v>9.9230008477934496E-3</v>
      </c>
      <c r="H3215" s="90">
        <v>1.0481467754439243E-2</v>
      </c>
      <c r="I3215" s="90">
        <v>1.0761451361158652E-2</v>
      </c>
      <c r="J3215" s="90">
        <v>1.0812106338851988E-2</v>
      </c>
    </row>
    <row r="3216" spans="3:10" x14ac:dyDescent="0.25">
      <c r="C3216" s="82">
        <v>6.6345547050109749E-3</v>
      </c>
      <c r="D3216" s="89">
        <v>8.7705240067713075E-3</v>
      </c>
      <c r="E3216" s="89">
        <v>1.0521166082688179E-2</v>
      </c>
      <c r="F3216" s="89">
        <v>1.1890123883492193E-2</v>
      </c>
      <c r="G3216" s="90">
        <v>1.2968060138839832E-2</v>
      </c>
      <c r="H3216" s="90">
        <v>1.3783543555995729E-2</v>
      </c>
      <c r="I3216" s="90">
        <v>1.4461851451307009E-2</v>
      </c>
      <c r="J3216" s="90">
        <v>1.502691781584841E-2</v>
      </c>
    </row>
    <row r="3217" spans="3:10" x14ac:dyDescent="0.25">
      <c r="C3217" s="82">
        <v>8.8632433887903608E-3</v>
      </c>
      <c r="D3217" s="89">
        <v>1.2535611819755644E-2</v>
      </c>
      <c r="E3217" s="89">
        <v>1.5612449459343024E-2</v>
      </c>
      <c r="F3217" s="89">
        <v>1.801992753577502E-2</v>
      </c>
      <c r="G3217" s="90">
        <v>1.9908569367489838E-2</v>
      </c>
      <c r="H3217" s="90">
        <v>2.135359567503076E-2</v>
      </c>
      <c r="I3217" s="90">
        <v>2.2566868166845638E-2</v>
      </c>
      <c r="J3217" s="90">
        <v>2.358776245119271E-2</v>
      </c>
    </row>
    <row r="3218" spans="3:10" x14ac:dyDescent="0.25">
      <c r="C3218" s="82">
        <v>7.6756383146871256E-3</v>
      </c>
      <c r="D3218" s="89">
        <v>1.0444251605696958E-2</v>
      </c>
      <c r="E3218" s="89">
        <v>1.2807262686338201E-2</v>
      </c>
      <c r="F3218" s="89">
        <v>1.4759391640619016E-2</v>
      </c>
      <c r="G3218" s="90">
        <v>1.6420624869979372E-2</v>
      </c>
      <c r="H3218" s="90">
        <v>1.7832812463232154E-2</v>
      </c>
      <c r="I3218" s="90">
        <v>1.9151557216066276E-2</v>
      </c>
      <c r="J3218" s="90">
        <v>2.0389373561468253E-2</v>
      </c>
    </row>
    <row r="3219" spans="3:10" x14ac:dyDescent="0.25">
      <c r="C3219" s="82">
        <v>1.257115556397978E-2</v>
      </c>
      <c r="D3219" s="89">
        <v>1.6765143201940599E-2</v>
      </c>
      <c r="E3219" s="89">
        <v>2.0158257166642803E-2</v>
      </c>
      <c r="F3219" s="89">
        <v>2.2724342911530835E-2</v>
      </c>
      <c r="G3219" s="90">
        <v>2.4624301151561539E-2</v>
      </c>
      <c r="H3219" s="90">
        <v>2.590354688329766E-2</v>
      </c>
      <c r="I3219" s="90">
        <v>2.6785285428159628E-2</v>
      </c>
      <c r="J3219" s="90">
        <v>2.7296104595534755E-2</v>
      </c>
    </row>
    <row r="3220" spans="3:10" x14ac:dyDescent="0.25">
      <c r="C3220" s="82">
        <v>1.221262334342803E-2</v>
      </c>
      <c r="D3220" s="89">
        <v>1.3557472441602754E-2</v>
      </c>
      <c r="E3220" s="89">
        <v>1.4554266991498864E-2</v>
      </c>
      <c r="F3220" s="89">
        <v>1.5381681088802088E-2</v>
      </c>
      <c r="G3220" s="90">
        <v>1.6191374047430502E-2</v>
      </c>
      <c r="H3220" s="90">
        <v>1.7011865348654676E-2</v>
      </c>
      <c r="I3220" s="90">
        <v>1.7988856836334822E-2</v>
      </c>
      <c r="J3220" s="90">
        <v>1.9150235585777765E-2</v>
      </c>
    </row>
    <row r="3221" spans="3:10" x14ac:dyDescent="0.25">
      <c r="C3221" s="82">
        <v>2.8457763119972303E-2</v>
      </c>
      <c r="D3221" s="89">
        <v>2.9590643471892619E-2</v>
      </c>
      <c r="E3221" s="89">
        <v>3.0063171086322841E-2</v>
      </c>
      <c r="F3221" s="89">
        <v>3.0276731506596651E-2</v>
      </c>
      <c r="G3221" s="90">
        <v>3.0443374760052318E-2</v>
      </c>
      <c r="H3221" s="90">
        <v>3.0482940508435436E-2</v>
      </c>
      <c r="I3221" s="90">
        <v>3.0516327530471267E-2</v>
      </c>
      <c r="J3221" s="90">
        <v>3.0450312746184642E-2</v>
      </c>
    </row>
    <row r="3222" spans="3:10" x14ac:dyDescent="0.25">
      <c r="C3222" s="82">
        <v>1.9401776183585089E-3</v>
      </c>
      <c r="D3222" s="89">
        <v>3.3600851006193068E-3</v>
      </c>
      <c r="E3222" s="89">
        <v>4.9269364597102567E-3</v>
      </c>
      <c r="F3222" s="89">
        <v>6.4422807889213613E-3</v>
      </c>
      <c r="G3222" s="90">
        <v>7.7882607269205394E-3</v>
      </c>
      <c r="H3222" s="90">
        <v>8.8801665656343363E-3</v>
      </c>
      <c r="I3222" s="90">
        <v>9.755859966004048E-3</v>
      </c>
      <c r="J3222" s="90">
        <v>1.0434650331504345E-2</v>
      </c>
    </row>
    <row r="3223" spans="3:10" x14ac:dyDescent="0.25">
      <c r="C3223" s="82">
        <v>1.5142824843024143E-2</v>
      </c>
      <c r="D3223" s="89">
        <v>1.8124339322002161E-2</v>
      </c>
      <c r="E3223" s="89">
        <v>2.0177222130928072E-2</v>
      </c>
      <c r="F3223" s="89">
        <v>2.1558680108557344E-2</v>
      </c>
      <c r="G3223" s="90">
        <v>2.2557370292009427E-2</v>
      </c>
      <c r="H3223" s="90">
        <v>2.3275454005674243E-2</v>
      </c>
      <c r="I3223" s="90">
        <v>2.3940402410450187E-2</v>
      </c>
      <c r="J3223" s="90">
        <v>2.4581895118785602E-2</v>
      </c>
    </row>
    <row r="3224" spans="3:10" x14ac:dyDescent="0.25">
      <c r="C3224" s="82">
        <v>2.7347140383320984E-3</v>
      </c>
      <c r="D3224" s="89">
        <v>5.2389800532919974E-3</v>
      </c>
      <c r="E3224" s="89">
        <v>8.1268925240268429E-3</v>
      </c>
      <c r="F3224" s="89">
        <v>1.0974923220339865E-2</v>
      </c>
      <c r="G3224" s="90">
        <v>1.3546374587024715E-2</v>
      </c>
      <c r="H3224" s="90">
        <v>1.569058479619714E-2</v>
      </c>
      <c r="I3224" s="90">
        <v>1.7461887138141726E-2</v>
      </c>
      <c r="J3224" s="90">
        <v>1.8854986588994004E-2</v>
      </c>
    </row>
    <row r="3225" spans="3:10" x14ac:dyDescent="0.25">
      <c r="C3225" s="82">
        <v>5.3936637269261E-3</v>
      </c>
      <c r="D3225" s="89">
        <v>8.4168988903321074E-3</v>
      </c>
      <c r="E3225" s="89">
        <v>1.1337606179181968E-2</v>
      </c>
      <c r="F3225" s="89">
        <v>1.3960140634371777E-2</v>
      </c>
      <c r="G3225" s="90">
        <v>1.6305711844237472E-2</v>
      </c>
      <c r="H3225" s="90">
        <v>1.8386331881788766E-2</v>
      </c>
      <c r="I3225" s="90">
        <v>2.0360728643609861E-2</v>
      </c>
      <c r="J3225" s="90">
        <v>2.2256933446405707E-2</v>
      </c>
    </row>
    <row r="3226" spans="3:10" x14ac:dyDescent="0.25">
      <c r="C3226" s="82">
        <v>1.3193856928750721E-2</v>
      </c>
      <c r="D3226" s="89">
        <v>1.5526362552781555E-2</v>
      </c>
      <c r="E3226" s="89">
        <v>1.7293498619567509E-2</v>
      </c>
      <c r="F3226" s="89">
        <v>1.8654883110248627E-2</v>
      </c>
      <c r="G3226" s="90">
        <v>1.9768323626560794E-2</v>
      </c>
      <c r="H3226" s="90">
        <v>2.0643955772994035E-2</v>
      </c>
      <c r="I3226" s="90">
        <v>2.1429980804741386E-2</v>
      </c>
      <c r="J3226" s="90">
        <v>2.2127771867663747E-2</v>
      </c>
    </row>
    <row r="3227" spans="3:10" x14ac:dyDescent="0.25">
      <c r="C3227" s="82">
        <v>3.2032697861960426E-2</v>
      </c>
      <c r="D3227" s="89">
        <v>3.3180796413605253E-2</v>
      </c>
      <c r="E3227" s="89">
        <v>3.3127094808792612E-2</v>
      </c>
      <c r="F3227" s="89">
        <v>3.2621879527379008E-2</v>
      </c>
      <c r="G3227" s="90">
        <v>3.2092228440351027E-2</v>
      </c>
      <c r="H3227" s="90">
        <v>3.1559536052979641E-2</v>
      </c>
      <c r="I3227" s="90">
        <v>3.1197771447597399E-2</v>
      </c>
      <c r="J3227" s="90">
        <v>3.0922583399383901E-2</v>
      </c>
    </row>
    <row r="3228" spans="3:10" x14ac:dyDescent="0.25">
      <c r="C3228" s="82">
        <v>2.8245552062025536E-3</v>
      </c>
      <c r="D3228" s="89">
        <v>4.5454628594278649E-3</v>
      </c>
      <c r="E3228" s="89">
        <v>6.2952276722193319E-3</v>
      </c>
      <c r="F3228" s="89">
        <v>7.8788090078691034E-3</v>
      </c>
      <c r="G3228" s="90">
        <v>9.2151794972281254E-3</v>
      </c>
      <c r="H3228" s="90">
        <v>1.0251273029216881E-2</v>
      </c>
      <c r="I3228" s="90">
        <v>1.1057733825811775E-2</v>
      </c>
      <c r="J3228" s="90">
        <v>1.1664705338327591E-2</v>
      </c>
    </row>
    <row r="3229" spans="3:10" x14ac:dyDescent="0.25">
      <c r="C3229" s="82">
        <v>3.1317616480881967E-3</v>
      </c>
      <c r="D3229" s="89">
        <v>5.2393260855301601E-3</v>
      </c>
      <c r="E3229" s="89">
        <v>7.5019198029815225E-3</v>
      </c>
      <c r="F3229" s="89">
        <v>9.6754750208767424E-3</v>
      </c>
      <c r="G3229" s="90">
        <v>1.1650190344154368E-2</v>
      </c>
      <c r="H3229" s="90">
        <v>1.3353278896635987E-2</v>
      </c>
      <c r="I3229" s="90">
        <v>1.486986979366605E-2</v>
      </c>
      <c r="J3229" s="90">
        <v>1.6229283615811097E-2</v>
      </c>
    </row>
    <row r="3230" spans="3:10" x14ac:dyDescent="0.25">
      <c r="C3230" s="82">
        <v>1.7270399577720478E-2</v>
      </c>
      <c r="D3230" s="89">
        <v>1.9490851004466504E-2</v>
      </c>
      <c r="E3230" s="89">
        <v>2.0733706314780463E-2</v>
      </c>
      <c r="F3230" s="89">
        <v>2.1417436357117608E-2</v>
      </c>
      <c r="G3230" s="90">
        <v>2.1872698981442E-2</v>
      </c>
      <c r="H3230" s="90">
        <v>2.2185763256572955E-2</v>
      </c>
      <c r="I3230" s="90">
        <v>2.254082931887149E-2</v>
      </c>
      <c r="J3230" s="90">
        <v>2.2928642977535225E-2</v>
      </c>
    </row>
    <row r="3231" spans="3:10" x14ac:dyDescent="0.25">
      <c r="C3231" s="82">
        <v>9.3071426695447591E-3</v>
      </c>
      <c r="D3231" s="89">
        <v>1.4228446291427714E-2</v>
      </c>
      <c r="E3231" s="89">
        <v>1.8812909474267659E-2</v>
      </c>
      <c r="F3231" s="89">
        <v>2.2682278581438495E-2</v>
      </c>
      <c r="G3231" s="90">
        <v>2.5802290374307837E-2</v>
      </c>
      <c r="H3231" s="90">
        <v>2.8127704540741365E-2</v>
      </c>
      <c r="I3231" s="90">
        <v>2.9849850270145906E-2</v>
      </c>
      <c r="J3231" s="90">
        <v>3.096586092294731E-2</v>
      </c>
    </row>
    <row r="3232" spans="3:10" x14ac:dyDescent="0.25">
      <c r="C3232" s="82">
        <v>1.8631570004180496E-2</v>
      </c>
      <c r="D3232" s="89">
        <v>2.3619613728896326E-2</v>
      </c>
      <c r="E3232" s="89">
        <v>2.7041685471625068E-2</v>
      </c>
      <c r="F3232" s="89">
        <v>2.9272140302986194E-2</v>
      </c>
      <c r="G3232" s="90">
        <v>3.0836474962925176E-2</v>
      </c>
      <c r="H3232" s="90">
        <v>3.1980316133696243E-2</v>
      </c>
      <c r="I3232" s="90">
        <v>3.3065901382615316E-2</v>
      </c>
      <c r="J3232" s="90">
        <v>3.4139658940173741E-2</v>
      </c>
    </row>
    <row r="3233" spans="3:10" x14ac:dyDescent="0.25">
      <c r="C3233" s="82">
        <v>1.2739385801160991E-2</v>
      </c>
      <c r="D3233" s="89">
        <v>1.9002801718746309E-2</v>
      </c>
      <c r="E3233" s="89">
        <v>2.4510430719614909E-2</v>
      </c>
      <c r="F3233" s="89">
        <v>2.8880999352414928E-2</v>
      </c>
      <c r="G3233" s="90">
        <v>3.2193275303171995E-2</v>
      </c>
      <c r="H3233" s="90">
        <v>3.4482080102258589E-2</v>
      </c>
      <c r="I3233" s="90">
        <v>3.604070845026195E-2</v>
      </c>
      <c r="J3233" s="90">
        <v>3.6898803319081665E-2</v>
      </c>
    </row>
    <row r="3234" spans="3:10" x14ac:dyDescent="0.25">
      <c r="C3234" s="82">
        <v>1.2308776194308478E-2</v>
      </c>
      <c r="D3234" s="89">
        <v>1.7901158438171142E-2</v>
      </c>
      <c r="E3234" s="89">
        <v>2.2905496938966183E-2</v>
      </c>
      <c r="F3234" s="89">
        <v>2.7072296262798137E-2</v>
      </c>
      <c r="G3234" s="90">
        <v>3.0485434736495794E-2</v>
      </c>
      <c r="H3234" s="90">
        <v>3.3148306985490768E-2</v>
      </c>
      <c r="I3234" s="90">
        <v>3.5304368630470623E-2</v>
      </c>
      <c r="J3234" s="90">
        <v>3.6945598771440172E-2</v>
      </c>
    </row>
    <row r="3235" spans="3:10" x14ac:dyDescent="0.25">
      <c r="C3235" s="82">
        <v>5.1157191226829293E-3</v>
      </c>
      <c r="D3235" s="89">
        <v>8.763206314549998E-3</v>
      </c>
      <c r="E3235" s="89">
        <v>1.2708428058694767E-2</v>
      </c>
      <c r="F3235" s="89">
        <v>1.6506749163427033E-2</v>
      </c>
      <c r="G3235" s="90">
        <v>1.9957588335926174E-2</v>
      </c>
      <c r="H3235" s="90">
        <v>2.2922005423073454E-2</v>
      </c>
      <c r="I3235" s="90">
        <v>2.5517435107610117E-2</v>
      </c>
      <c r="J3235" s="90">
        <v>2.7748302520954803E-2</v>
      </c>
    </row>
    <row r="3236" spans="3:10" x14ac:dyDescent="0.25">
      <c r="C3236" s="82">
        <v>2.3655941472520668E-2</v>
      </c>
      <c r="D3236" s="89">
        <v>2.6310977766684687E-2</v>
      </c>
      <c r="E3236" s="89">
        <v>2.7521813977758436E-2</v>
      </c>
      <c r="F3236" s="89">
        <v>2.7842345217489375E-2</v>
      </c>
      <c r="G3236" s="90">
        <v>2.7712118895948844E-2</v>
      </c>
      <c r="H3236" s="90">
        <v>2.7258957555324616E-2</v>
      </c>
      <c r="I3236" s="90">
        <v>2.6734487611870271E-2</v>
      </c>
      <c r="J3236" s="90">
        <v>2.6150587111683825E-2</v>
      </c>
    </row>
    <row r="3237" spans="3:10" x14ac:dyDescent="0.25">
      <c r="C3237" s="82">
        <v>3.0864809973458023E-2</v>
      </c>
      <c r="D3237" s="89">
        <v>4.0371412769267437E-2</v>
      </c>
      <c r="E3237" s="89">
        <v>4.7463810150906525E-2</v>
      </c>
      <c r="F3237" s="89">
        <v>5.2490760271400504E-2</v>
      </c>
      <c r="G3237" s="90">
        <v>5.6183245532819365E-2</v>
      </c>
      <c r="H3237" s="90">
        <v>5.8853364151775445E-2</v>
      </c>
      <c r="I3237" s="90">
        <v>6.106512207159883E-2</v>
      </c>
      <c r="J3237" s="90">
        <v>6.2809054617205859E-2</v>
      </c>
    </row>
    <row r="3238" spans="3:10" x14ac:dyDescent="0.25">
      <c r="C3238" s="82">
        <v>1.2711797079239598E-2</v>
      </c>
      <c r="D3238" s="89">
        <v>1.4787129769354005E-2</v>
      </c>
      <c r="E3238" s="89">
        <v>1.6132718965935877E-2</v>
      </c>
      <c r="F3238" s="89">
        <v>1.6965922693112687E-2</v>
      </c>
      <c r="G3238" s="90">
        <v>1.7482290993502507E-2</v>
      </c>
      <c r="H3238" s="90">
        <v>1.7718502981502158E-2</v>
      </c>
      <c r="I3238" s="90">
        <v>1.7813303517523082E-2</v>
      </c>
      <c r="J3238" s="90">
        <v>1.7767834948215811E-2</v>
      </c>
    </row>
    <row r="3239" spans="3:10" x14ac:dyDescent="0.25">
      <c r="C3239" s="82">
        <v>1.9647734701102124E-2</v>
      </c>
      <c r="D3239" s="89">
        <v>2.3623407408471495E-2</v>
      </c>
      <c r="E3239" s="89">
        <v>2.6299923843340275E-2</v>
      </c>
      <c r="F3239" s="89">
        <v>2.8008582567381892E-2</v>
      </c>
      <c r="G3239" s="90">
        <v>2.9092808418221167E-2</v>
      </c>
      <c r="H3239" s="90">
        <v>2.9629918050932732E-2</v>
      </c>
      <c r="I3239" s="90">
        <v>2.9849040359219103E-2</v>
      </c>
      <c r="J3239" s="90">
        <v>2.9732071149041008E-2</v>
      </c>
    </row>
    <row r="3240" spans="3:10" x14ac:dyDescent="0.25">
      <c r="C3240" s="82">
        <v>2.0357921463352625E-2</v>
      </c>
      <c r="D3240" s="89">
        <v>2.4136264729292218E-2</v>
      </c>
      <c r="E3240" s="89">
        <v>2.6352393221442224E-2</v>
      </c>
      <c r="F3240" s="89">
        <v>2.7563229176773701E-2</v>
      </c>
      <c r="G3240" s="90">
        <v>2.8276857919056191E-2</v>
      </c>
      <c r="H3240" s="90">
        <v>2.8665711377254224E-2</v>
      </c>
      <c r="I3240" s="90">
        <v>2.8994073305297477E-2</v>
      </c>
      <c r="J3240" s="90">
        <v>2.9249508477027279E-2</v>
      </c>
    </row>
    <row r="3241" spans="3:10" x14ac:dyDescent="0.25">
      <c r="C3241" s="82">
        <v>1.7170194917141013E-3</v>
      </c>
      <c r="D3241" s="89">
        <v>3.8450144434871289E-3</v>
      </c>
      <c r="E3241" s="89">
        <v>6.5892147099833329E-3</v>
      </c>
      <c r="F3241" s="89">
        <v>9.4499640210995092E-3</v>
      </c>
      <c r="G3241" s="90">
        <v>1.205774910650198E-2</v>
      </c>
      <c r="H3241" s="90">
        <v>1.4179598140816247E-2</v>
      </c>
      <c r="I3241" s="90">
        <v>1.5832136824056892E-2</v>
      </c>
      <c r="J3241" s="90">
        <v>1.7019726759954654E-2</v>
      </c>
    </row>
    <row r="3242" spans="3:10" x14ac:dyDescent="0.25">
      <c r="C3242" s="82">
        <v>5.137243528296729E-2</v>
      </c>
      <c r="D3242" s="89">
        <v>4.8201484240290193E-2</v>
      </c>
      <c r="E3242" s="89">
        <v>4.5047375844700012E-2</v>
      </c>
      <c r="F3242" s="89">
        <v>4.2569655258507352E-2</v>
      </c>
      <c r="G3242" s="90">
        <v>4.0936308737551441E-2</v>
      </c>
      <c r="H3242" s="90">
        <v>3.9880853343355463E-2</v>
      </c>
      <c r="I3242" s="90">
        <v>3.9423491368817357E-2</v>
      </c>
      <c r="J3242" s="90">
        <v>3.9319195141087768E-2</v>
      </c>
    </row>
    <row r="3243" spans="3:10" x14ac:dyDescent="0.25">
      <c r="C3243" s="82">
        <v>1.0154419086188292E-2</v>
      </c>
      <c r="D3243" s="89">
        <v>1.0908308702448041E-2</v>
      </c>
      <c r="E3243" s="89">
        <v>1.157408920193548E-2</v>
      </c>
      <c r="F3243" s="89">
        <v>1.2203100137436905E-2</v>
      </c>
      <c r="G3243" s="90">
        <v>1.2820914857771232E-2</v>
      </c>
      <c r="H3243" s="90">
        <v>1.3369304383764444E-2</v>
      </c>
      <c r="I3243" s="90">
        <v>1.390034318422376E-2</v>
      </c>
      <c r="J3243" s="90">
        <v>1.4389926092152099E-2</v>
      </c>
    </row>
    <row r="3244" spans="3:10" x14ac:dyDescent="0.25">
      <c r="C3244" s="82">
        <v>9.247102975970525E-3</v>
      </c>
      <c r="D3244" s="89">
        <v>1.4280809798276331E-2</v>
      </c>
      <c r="E3244" s="89">
        <v>1.8769452220998899E-2</v>
      </c>
      <c r="F3244" s="89">
        <v>2.228644071246692E-2</v>
      </c>
      <c r="G3244" s="90">
        <v>2.484336069983378E-2</v>
      </c>
      <c r="H3244" s="90">
        <v>2.6474486365923089E-2</v>
      </c>
      <c r="I3244" s="90">
        <v>2.743585025087519E-2</v>
      </c>
      <c r="J3244" s="90">
        <v>2.778422208395143E-2</v>
      </c>
    </row>
    <row r="3245" spans="3:10" x14ac:dyDescent="0.25">
      <c r="C3245" s="82">
        <v>7.9782288476362671E-3</v>
      </c>
      <c r="D3245" s="89">
        <v>1.222076778903047E-2</v>
      </c>
      <c r="E3245" s="89">
        <v>1.6211048407523104E-2</v>
      </c>
      <c r="F3245" s="89">
        <v>1.9621694644604653E-2</v>
      </c>
      <c r="G3245" s="90">
        <v>2.2433938433550956E-2</v>
      </c>
      <c r="H3245" s="90">
        <v>2.4637550035668931E-2</v>
      </c>
      <c r="I3245" s="90">
        <v>2.6441459001453161E-2</v>
      </c>
      <c r="J3245" s="90">
        <v>2.7888244733531915E-2</v>
      </c>
    </row>
    <row r="3246" spans="3:10" x14ac:dyDescent="0.25">
      <c r="C3246" s="82">
        <v>3.4700152945033448E-3</v>
      </c>
      <c r="D3246" s="89">
        <v>6.0452919925892022E-3</v>
      </c>
      <c r="E3246" s="89">
        <v>8.9527769733846567E-3</v>
      </c>
      <c r="F3246" s="89">
        <v>1.1907218374193985E-2</v>
      </c>
      <c r="G3246" s="90">
        <v>1.475514674236849E-2</v>
      </c>
      <c r="H3246" s="90">
        <v>1.735694807544191E-2</v>
      </c>
      <c r="I3246" s="90">
        <v>1.9751883154657503E-2</v>
      </c>
      <c r="J3246" s="90">
        <v>2.1897770390298801E-2</v>
      </c>
    </row>
    <row r="3247" spans="3:10" x14ac:dyDescent="0.25">
      <c r="C3247" s="82">
        <v>1.7984104250354242E-3</v>
      </c>
      <c r="D3247" s="89">
        <v>3.5325018074412371E-3</v>
      </c>
      <c r="E3247" s="89">
        <v>5.512115671678944E-3</v>
      </c>
      <c r="F3247" s="89">
        <v>7.3771014336175538E-3</v>
      </c>
      <c r="G3247" s="90">
        <v>8.9150508256623309E-3</v>
      </c>
      <c r="H3247" s="90">
        <v>1.0008043632590353E-2</v>
      </c>
      <c r="I3247" s="90">
        <v>1.0705022814217265E-2</v>
      </c>
      <c r="J3247" s="90">
        <v>1.1040208297224102E-2</v>
      </c>
    </row>
    <row r="3248" spans="3:10" x14ac:dyDescent="0.25">
      <c r="C3248" s="82">
        <v>1.1001964140489172E-2</v>
      </c>
      <c r="D3248" s="89">
        <v>1.4040046129232068E-2</v>
      </c>
      <c r="E3248" s="89">
        <v>1.6374906262764822E-2</v>
      </c>
      <c r="F3248" s="89">
        <v>1.810810479491581E-2</v>
      </c>
      <c r="G3248" s="90">
        <v>1.9422537194590486E-2</v>
      </c>
      <c r="H3248" s="90">
        <v>2.0365687305920581E-2</v>
      </c>
      <c r="I3248" s="90">
        <v>2.1104585515785729E-2</v>
      </c>
      <c r="J3248" s="90">
        <v>2.1644039639111736E-2</v>
      </c>
    </row>
    <row r="3249" spans="3:10" x14ac:dyDescent="0.25">
      <c r="C3249" s="82">
        <v>0.13720473590252877</v>
      </c>
      <c r="D3249" s="89">
        <v>0.10028420655620936</v>
      </c>
      <c r="E3249" s="89">
        <v>7.8156370751612261E-2</v>
      </c>
      <c r="F3249" s="89">
        <v>6.4576965916781401E-2</v>
      </c>
      <c r="G3249" s="90">
        <v>5.6052821638266935E-2</v>
      </c>
      <c r="H3249" s="90">
        <v>5.0313676419727373E-2</v>
      </c>
      <c r="I3249" s="90">
        <v>4.6404030293404126E-2</v>
      </c>
      <c r="J3249" s="90">
        <v>4.3486547057927781E-2</v>
      </c>
    </row>
    <row r="3250" spans="3:10" x14ac:dyDescent="0.25">
      <c r="C3250" s="82">
        <v>1.7931947360683184E-3</v>
      </c>
      <c r="D3250" s="89">
        <v>3.5885416206939305E-3</v>
      </c>
      <c r="E3250" s="89">
        <v>5.8620470409391119E-3</v>
      </c>
      <c r="F3250" s="89">
        <v>8.3538540249366109E-3</v>
      </c>
      <c r="G3250" s="90">
        <v>1.0874677979106743E-2</v>
      </c>
      <c r="H3250" s="90">
        <v>1.3270683078556366E-2</v>
      </c>
      <c r="I3250" s="90">
        <v>1.5555504459115582E-2</v>
      </c>
      <c r="J3250" s="90">
        <v>1.7705931313897062E-2</v>
      </c>
    </row>
    <row r="3251" spans="3:10" x14ac:dyDescent="0.25">
      <c r="C3251" s="82">
        <v>1.2035982135171043E-2</v>
      </c>
      <c r="D3251" s="89">
        <v>1.5909413751859173E-2</v>
      </c>
      <c r="E3251" s="89">
        <v>1.9042607221661727E-2</v>
      </c>
      <c r="F3251" s="89">
        <v>2.154873553025393E-2</v>
      </c>
      <c r="G3251" s="90">
        <v>2.3689788073365307E-2</v>
      </c>
      <c r="H3251" s="90">
        <v>2.5576367251327559E-2</v>
      </c>
      <c r="I3251" s="90">
        <v>2.7457542796221604E-2</v>
      </c>
      <c r="J3251" s="90">
        <v>2.9363243262457261E-2</v>
      </c>
    </row>
    <row r="3252" spans="3:10" x14ac:dyDescent="0.25">
      <c r="C3252" s="82">
        <v>4.5123709454083748E-3</v>
      </c>
      <c r="D3252" s="89">
        <v>7.5875285810491615E-3</v>
      </c>
      <c r="E3252" s="89">
        <v>1.0918718979335249E-2</v>
      </c>
      <c r="F3252" s="89">
        <v>1.4139038961310036E-2</v>
      </c>
      <c r="G3252" s="90">
        <v>1.7059859866409153E-2</v>
      </c>
      <c r="H3252" s="90">
        <v>1.9537059579020778E-2</v>
      </c>
      <c r="I3252" s="90">
        <v>2.1655723859308813E-2</v>
      </c>
      <c r="J3252" s="90">
        <v>2.3421722865599424E-2</v>
      </c>
    </row>
    <row r="3253" spans="3:10" x14ac:dyDescent="0.25">
      <c r="C3253" s="82">
        <v>4.2395024436974557E-2</v>
      </c>
      <c r="D3253" s="89">
        <v>4.0843464064343742E-2</v>
      </c>
      <c r="E3253" s="89">
        <v>3.8746751081930972E-2</v>
      </c>
      <c r="F3253" s="89">
        <v>3.6794739972883413E-2</v>
      </c>
      <c r="G3253" s="90">
        <v>3.5240961042336649E-2</v>
      </c>
      <c r="H3253" s="90">
        <v>3.3929362371225798E-2</v>
      </c>
      <c r="I3253" s="90">
        <v>3.292761840084707E-2</v>
      </c>
      <c r="J3253" s="90">
        <v>3.2070439281095355E-2</v>
      </c>
    </row>
    <row r="3254" spans="3:10" x14ac:dyDescent="0.25">
      <c r="C3254" s="82">
        <v>1.1647275531201463E-2</v>
      </c>
      <c r="D3254" s="89">
        <v>1.5595865585125008E-2</v>
      </c>
      <c r="E3254" s="89">
        <v>1.8461218526219174E-2</v>
      </c>
      <c r="F3254" s="89">
        <v>2.0307069355757341E-2</v>
      </c>
      <c r="G3254" s="90">
        <v>2.141988879217397E-2</v>
      </c>
      <c r="H3254" s="90">
        <v>2.1953638022958445E-2</v>
      </c>
      <c r="I3254" s="90">
        <v>2.2167108517068639E-2</v>
      </c>
      <c r="J3254" s="90">
        <v>2.2112311653885715E-2</v>
      </c>
    </row>
    <row r="3255" spans="3:10" x14ac:dyDescent="0.25">
      <c r="C3255" s="82">
        <v>8.0049459336959047E-3</v>
      </c>
      <c r="D3255" s="89">
        <v>1.0440065198664925E-2</v>
      </c>
      <c r="E3255" s="89">
        <v>1.2440740187801879E-2</v>
      </c>
      <c r="F3255" s="89">
        <v>1.400766116192699E-2</v>
      </c>
      <c r="G3255" s="90">
        <v>1.5220449256375345E-2</v>
      </c>
      <c r="H3255" s="90">
        <v>1.6080154515108511E-2</v>
      </c>
      <c r="I3255" s="90">
        <v>1.6705524166681807E-2</v>
      </c>
      <c r="J3255" s="90">
        <v>1.7105044782372267E-2</v>
      </c>
    </row>
    <row r="3256" spans="3:10" x14ac:dyDescent="0.25">
      <c r="C3256" s="82">
        <v>3.2542951048420227E-2</v>
      </c>
      <c r="D3256" s="89">
        <v>3.3842007221706806E-2</v>
      </c>
      <c r="E3256" s="89">
        <v>3.3876846048791293E-2</v>
      </c>
      <c r="F3256" s="89">
        <v>3.3432077728848153E-2</v>
      </c>
      <c r="G3256" s="90">
        <v>3.2953706902527503E-2</v>
      </c>
      <c r="H3256" s="90">
        <v>3.2468600506328854E-2</v>
      </c>
      <c r="I3256" s="90">
        <v>3.2159911477343088E-2</v>
      </c>
      <c r="J3256" s="90">
        <v>3.1945699261134795E-2</v>
      </c>
    </row>
    <row r="3257" spans="3:10" x14ac:dyDescent="0.25">
      <c r="C3257" s="82">
        <v>6.7979447569289902E-3</v>
      </c>
      <c r="D3257" s="89">
        <v>9.407201921475896E-3</v>
      </c>
      <c r="E3257" s="89">
        <v>1.1756558410843356E-2</v>
      </c>
      <c r="F3257" s="89">
        <v>1.3781205994281785E-2</v>
      </c>
      <c r="G3257" s="90">
        <v>1.5532363791060228E-2</v>
      </c>
      <c r="H3257" s="90">
        <v>1.7006952912605486E-2</v>
      </c>
      <c r="I3257" s="90">
        <v>1.8331355097733093E-2</v>
      </c>
      <c r="J3257" s="90">
        <v>1.951355254789694E-2</v>
      </c>
    </row>
    <row r="3258" spans="3:10" x14ac:dyDescent="0.25">
      <c r="C3258" s="82">
        <v>3.4139530349872344E-3</v>
      </c>
      <c r="D3258" s="89">
        <v>6.185041331484965E-3</v>
      </c>
      <c r="E3258" s="89">
        <v>9.2569762376100151E-3</v>
      </c>
      <c r="F3258" s="89">
        <v>1.2255845448369235E-2</v>
      </c>
      <c r="G3258" s="90">
        <v>1.5028655042212754E-2</v>
      </c>
      <c r="H3258" s="90">
        <v>1.749240917369612E-2</v>
      </c>
      <c r="I3258" s="90">
        <v>1.9761902557539582E-2</v>
      </c>
      <c r="J3258" s="90">
        <v>2.1862051937784895E-2</v>
      </c>
    </row>
    <row r="3259" spans="3:10" x14ac:dyDescent="0.25">
      <c r="C3259" s="82">
        <v>1.1715238126574219E-2</v>
      </c>
      <c r="D3259" s="89">
        <v>1.5851989287445797E-2</v>
      </c>
      <c r="E3259" s="89">
        <v>1.965580663079379E-2</v>
      </c>
      <c r="F3259" s="89">
        <v>2.3070192774551471E-2</v>
      </c>
      <c r="G3259" s="90">
        <v>2.6150521247512857E-2</v>
      </c>
      <c r="H3259" s="90">
        <v>2.881367358912118E-2</v>
      </c>
      <c r="I3259" s="90">
        <v>3.1176698126720893E-2</v>
      </c>
      <c r="J3259" s="90">
        <v>3.3157704135146314E-2</v>
      </c>
    </row>
    <row r="3260" spans="3:10" x14ac:dyDescent="0.25">
      <c r="C3260" s="82">
        <v>9.1581178615776412E-3</v>
      </c>
      <c r="D3260" s="89">
        <v>1.2314299585443918E-2</v>
      </c>
      <c r="E3260" s="89">
        <v>1.4809140256093071E-2</v>
      </c>
      <c r="F3260" s="89">
        <v>1.662449974700184E-2</v>
      </c>
      <c r="G3260" s="90">
        <v>1.7907701627657122E-2</v>
      </c>
      <c r="H3260" s="90">
        <v>1.8728164742478695E-2</v>
      </c>
      <c r="I3260" s="90">
        <v>1.9280734970519214E-2</v>
      </c>
      <c r="J3260" s="90">
        <v>1.9611415648956645E-2</v>
      </c>
    </row>
    <row r="3261" spans="3:10" x14ac:dyDescent="0.25">
      <c r="C3261" s="82">
        <v>9.3525301709605491E-3</v>
      </c>
      <c r="D3261" s="89">
        <v>9.6277877976749665E-3</v>
      </c>
      <c r="E3261" s="89">
        <v>1.0022866305723806E-2</v>
      </c>
      <c r="F3261" s="89">
        <v>1.0540598332167436E-2</v>
      </c>
      <c r="G3261" s="90">
        <v>1.1173607680462673E-2</v>
      </c>
      <c r="H3261" s="90">
        <v>1.1852482087330765E-2</v>
      </c>
      <c r="I3261" s="90">
        <v>1.2612143263495773E-2</v>
      </c>
      <c r="J3261" s="90">
        <v>1.3426291293294406E-2</v>
      </c>
    </row>
    <row r="3262" spans="3:10" x14ac:dyDescent="0.25">
      <c r="C3262" s="82">
        <v>2.6122413232956391E-2</v>
      </c>
      <c r="D3262" s="89">
        <v>2.7505996505244934E-2</v>
      </c>
      <c r="E3262" s="89">
        <v>2.7996733900706911E-2</v>
      </c>
      <c r="F3262" s="89">
        <v>2.8093427250091885E-2</v>
      </c>
      <c r="G3262" s="90">
        <v>2.8071600278806987E-2</v>
      </c>
      <c r="H3262" s="90">
        <v>2.7888261446742887E-2</v>
      </c>
      <c r="I3262" s="90">
        <v>2.7653018933202742E-2</v>
      </c>
      <c r="J3262" s="90">
        <v>2.7261879667415157E-2</v>
      </c>
    </row>
    <row r="3263" spans="3:10" x14ac:dyDescent="0.25">
      <c r="C3263" s="82">
        <v>8.1679772857917912E-3</v>
      </c>
      <c r="D3263" s="89">
        <v>1.0847933052225698E-2</v>
      </c>
      <c r="E3263" s="89">
        <v>1.3069570549740922E-2</v>
      </c>
      <c r="F3263" s="89">
        <v>1.4866380838542989E-2</v>
      </c>
      <c r="G3263" s="90">
        <v>1.6373748615838825E-2</v>
      </c>
      <c r="H3263" s="90">
        <v>1.7634172088960974E-2</v>
      </c>
      <c r="I3263" s="90">
        <v>1.8797756050111126E-2</v>
      </c>
      <c r="J3263" s="90">
        <v>1.9872580826567288E-2</v>
      </c>
    </row>
    <row r="3264" spans="3:10" x14ac:dyDescent="0.25">
      <c r="C3264" s="82">
        <v>2.0005335961841755E-2</v>
      </c>
      <c r="D3264" s="89">
        <v>2.5789461268993653E-2</v>
      </c>
      <c r="E3264" s="89">
        <v>2.9349954699486879E-2</v>
      </c>
      <c r="F3264" s="89">
        <v>3.1144770564264235E-2</v>
      </c>
      <c r="G3264" s="90">
        <v>3.1865401927107448E-2</v>
      </c>
      <c r="H3264" s="90">
        <v>3.1861588854883612E-2</v>
      </c>
      <c r="I3264" s="90">
        <v>3.1542493658675744E-2</v>
      </c>
      <c r="J3264" s="90">
        <v>3.0965405881510817E-2</v>
      </c>
    </row>
    <row r="3265" spans="3:10" x14ac:dyDescent="0.25">
      <c r="C3265" s="82">
        <v>3.605258324278407E-2</v>
      </c>
      <c r="D3265" s="89">
        <v>3.7712325990908992E-2</v>
      </c>
      <c r="E3265" s="89">
        <v>3.7216826595501011E-2</v>
      </c>
      <c r="F3265" s="89">
        <v>3.582912492512895E-2</v>
      </c>
      <c r="G3265" s="90">
        <v>3.4293816784313431E-2</v>
      </c>
      <c r="H3265" s="90">
        <v>3.2763672349564191E-2</v>
      </c>
      <c r="I3265" s="90">
        <v>3.1466375387112271E-2</v>
      </c>
      <c r="J3265" s="90">
        <v>3.0320273529372492E-2</v>
      </c>
    </row>
    <row r="3266" spans="3:10" x14ac:dyDescent="0.25">
      <c r="C3266" s="82">
        <v>6.2609036193066771E-3</v>
      </c>
      <c r="D3266" s="89">
        <v>9.8479463457235312E-3</v>
      </c>
      <c r="E3266" s="89">
        <v>1.3324227805879574E-2</v>
      </c>
      <c r="F3266" s="89">
        <v>1.6362739470104356E-2</v>
      </c>
      <c r="G3266" s="90">
        <v>1.8909742546267674E-2</v>
      </c>
      <c r="H3266" s="90">
        <v>2.0942598031509392E-2</v>
      </c>
      <c r="I3266" s="90">
        <v>2.2639190319914976E-2</v>
      </c>
      <c r="J3266" s="90">
        <v>2.4041037143900598E-2</v>
      </c>
    </row>
    <row r="3267" spans="3:10" x14ac:dyDescent="0.25">
      <c r="C3267" s="82">
        <v>4.0573029840405041E-3</v>
      </c>
      <c r="D3267" s="89">
        <v>6.3426469267989453E-3</v>
      </c>
      <c r="E3267" s="89">
        <v>8.5065894334064428E-3</v>
      </c>
      <c r="F3267" s="89">
        <v>1.0328404898965924E-2</v>
      </c>
      <c r="G3267" s="90">
        <v>1.1755245841772928E-2</v>
      </c>
      <c r="H3267" s="90">
        <v>1.2750982523641421E-2</v>
      </c>
      <c r="I3267" s="90">
        <v>1.3409598327810942E-2</v>
      </c>
      <c r="J3267" s="90">
        <v>1.3755895480040692E-2</v>
      </c>
    </row>
    <row r="3268" spans="3:10" x14ac:dyDescent="0.25">
      <c r="C3268" s="82">
        <v>6.6447178706543746E-3</v>
      </c>
      <c r="D3268" s="89">
        <v>1.0353142107217318E-2</v>
      </c>
      <c r="E3268" s="89">
        <v>1.3988883786848627E-2</v>
      </c>
      <c r="F3268" s="89">
        <v>1.7190019633912611E-2</v>
      </c>
      <c r="G3268" s="90">
        <v>1.9840537580404959E-2</v>
      </c>
      <c r="H3268" s="90">
        <v>2.1854692967241116E-2</v>
      </c>
      <c r="I3268" s="90">
        <v>2.3376208490939791E-2</v>
      </c>
      <c r="J3268" s="90">
        <v>2.4431243790160595E-2</v>
      </c>
    </row>
    <row r="3269" spans="3:10" x14ac:dyDescent="0.25">
      <c r="C3269" s="82">
        <v>4.7639642726532896E-3</v>
      </c>
      <c r="D3269" s="89">
        <v>8.5535876454364383E-3</v>
      </c>
      <c r="E3269" s="89">
        <v>1.2712412406328772E-2</v>
      </c>
      <c r="F3269" s="89">
        <v>1.6645764047571267E-2</v>
      </c>
      <c r="G3269" s="90">
        <v>2.0025084521641451E-2</v>
      </c>
      <c r="H3269" s="90">
        <v>2.2625359662167159E-2</v>
      </c>
      <c r="I3269" s="90">
        <v>2.4516430153626183E-2</v>
      </c>
      <c r="J3269" s="90">
        <v>2.5690493461338716E-2</v>
      </c>
    </row>
    <row r="3270" spans="3:10" x14ac:dyDescent="0.25">
      <c r="C3270" s="82">
        <v>1.7895225847514913E-2</v>
      </c>
      <c r="D3270" s="89">
        <v>1.8788635850345521E-2</v>
      </c>
      <c r="E3270" s="89">
        <v>1.8929461751828896E-2</v>
      </c>
      <c r="F3270" s="89">
        <v>1.8757375197859961E-2</v>
      </c>
      <c r="G3270" s="90">
        <v>1.8525825790015271E-2</v>
      </c>
      <c r="H3270" s="90">
        <v>1.8248981574521667E-2</v>
      </c>
      <c r="I3270" s="90">
        <v>1.8026461880771106E-2</v>
      </c>
      <c r="J3270" s="90">
        <v>1.7809448626999836E-2</v>
      </c>
    </row>
    <row r="3271" spans="3:10" x14ac:dyDescent="0.25">
      <c r="C3271" s="82">
        <v>1.5671950445199027E-2</v>
      </c>
      <c r="D3271" s="89">
        <v>1.8445557611166112E-2</v>
      </c>
      <c r="E3271" s="89">
        <v>2.0415709163270176E-2</v>
      </c>
      <c r="F3271" s="89">
        <v>2.1779310908517733E-2</v>
      </c>
      <c r="G3271" s="90">
        <v>2.2741699536783528E-2</v>
      </c>
      <c r="H3271" s="90">
        <v>2.3332837878533408E-2</v>
      </c>
      <c r="I3271" s="90">
        <v>2.3728379097466036E-2</v>
      </c>
      <c r="J3271" s="90">
        <v>2.3921673165286532E-2</v>
      </c>
    </row>
    <row r="3272" spans="3:10" x14ac:dyDescent="0.25">
      <c r="C3272" s="82">
        <v>3.5773618635952967E-3</v>
      </c>
      <c r="D3272" s="89">
        <v>6.4094687076054705E-3</v>
      </c>
      <c r="E3272" s="89">
        <v>9.4916228289474332E-3</v>
      </c>
      <c r="F3272" s="89">
        <v>1.2425321292470233E-2</v>
      </c>
      <c r="G3272" s="90">
        <v>1.5040623078656298E-2</v>
      </c>
      <c r="H3272" s="90">
        <v>1.7241467805074392E-2</v>
      </c>
      <c r="I3272" s="90">
        <v>1.9132806090206223E-2</v>
      </c>
      <c r="J3272" s="90">
        <v>2.073565548271171E-2</v>
      </c>
    </row>
    <row r="3273" spans="3:10" x14ac:dyDescent="0.25">
      <c r="C3273" s="82">
        <v>3.6118378852310917E-3</v>
      </c>
      <c r="D3273" s="89">
        <v>5.8952157253059599E-3</v>
      </c>
      <c r="E3273" s="89">
        <v>8.0716527856911306E-3</v>
      </c>
      <c r="F3273" s="89">
        <v>9.8861713389070405E-3</v>
      </c>
      <c r="G3273" s="90">
        <v>1.1293617982175999E-2</v>
      </c>
      <c r="H3273" s="90">
        <v>1.2287621554760614E-2</v>
      </c>
      <c r="I3273" s="90">
        <v>1.2988348251692754E-2</v>
      </c>
      <c r="J3273" s="90">
        <v>1.3442291465891628E-2</v>
      </c>
    </row>
    <row r="3274" spans="3:10" x14ac:dyDescent="0.25">
      <c r="C3274" s="82">
        <v>1.2547353264366646E-2</v>
      </c>
      <c r="D3274" s="89">
        <v>1.644008672258394E-2</v>
      </c>
      <c r="E3274" s="89">
        <v>1.9370519241058086E-2</v>
      </c>
      <c r="F3274" s="89">
        <v>2.1418063203017181E-2</v>
      </c>
      <c r="G3274" s="90">
        <v>2.2847320876766945E-2</v>
      </c>
      <c r="H3274" s="90">
        <v>2.3789728605618281E-2</v>
      </c>
      <c r="I3274" s="90">
        <v>2.4507580034590155E-2</v>
      </c>
      <c r="J3274" s="90">
        <v>2.5050159554551768E-2</v>
      </c>
    </row>
    <row r="3275" spans="3:10" x14ac:dyDescent="0.25">
      <c r="C3275" s="82">
        <v>1.0077292786495405E-2</v>
      </c>
      <c r="D3275" s="89">
        <v>1.4362344317570283E-2</v>
      </c>
      <c r="E3275" s="89">
        <v>1.8535885398360655E-2</v>
      </c>
      <c r="F3275" s="89">
        <v>2.2431370565354221E-2</v>
      </c>
      <c r="G3275" s="90">
        <v>2.6045870375709157E-2</v>
      </c>
      <c r="H3275" s="90">
        <v>2.9285954515203234E-2</v>
      </c>
      <c r="I3275" s="90">
        <v>3.2278714669969316E-2</v>
      </c>
      <c r="J3275" s="90">
        <v>3.4944330784016549E-2</v>
      </c>
    </row>
    <row r="3276" spans="3:10" x14ac:dyDescent="0.25">
      <c r="C3276" s="82">
        <v>2.1877610551772717E-2</v>
      </c>
      <c r="D3276" s="89">
        <v>2.2931442368847817E-2</v>
      </c>
      <c r="E3276" s="89">
        <v>2.3377403119709581E-2</v>
      </c>
      <c r="F3276" s="89">
        <v>2.3546500181263023E-2</v>
      </c>
      <c r="G3276" s="90">
        <v>2.3628002040806631E-2</v>
      </c>
      <c r="H3276" s="90">
        <v>2.3584379860415689E-2</v>
      </c>
      <c r="I3276" s="90">
        <v>2.3534016497581727E-2</v>
      </c>
      <c r="J3276" s="90">
        <v>2.3429804365741068E-2</v>
      </c>
    </row>
    <row r="3277" spans="3:10" x14ac:dyDescent="0.25">
      <c r="C3277" s="82">
        <v>2.5113745704978619E-3</v>
      </c>
      <c r="D3277" s="89">
        <v>4.9147272693640526E-3</v>
      </c>
      <c r="E3277" s="89">
        <v>7.7331990586278956E-3</v>
      </c>
      <c r="F3277" s="89">
        <v>1.0511016617769519E-2</v>
      </c>
      <c r="G3277" s="90">
        <v>1.2959664495074649E-2</v>
      </c>
      <c r="H3277" s="90">
        <v>1.4895586284090987E-2</v>
      </c>
      <c r="I3277" s="90">
        <v>1.6364734627000374E-2</v>
      </c>
      <c r="J3277" s="90">
        <v>1.7386414423500706E-2</v>
      </c>
    </row>
    <row r="3278" spans="3:10" x14ac:dyDescent="0.25">
      <c r="C3278" s="82">
        <v>6.6362926916959082E-3</v>
      </c>
      <c r="D3278" s="89">
        <v>1.0918936694510014E-2</v>
      </c>
      <c r="E3278" s="89">
        <v>1.4927879531604214E-2</v>
      </c>
      <c r="F3278" s="89">
        <v>1.812672516542442E-2</v>
      </c>
      <c r="G3278" s="90">
        <v>2.0417872116456879E-2</v>
      </c>
      <c r="H3278" s="90">
        <v>2.1802100550669862E-2</v>
      </c>
      <c r="I3278" s="90">
        <v>2.2508705634491005E-2</v>
      </c>
      <c r="J3278" s="90">
        <v>2.2624637091226751E-2</v>
      </c>
    </row>
    <row r="3279" spans="3:10" x14ac:dyDescent="0.25">
      <c r="C3279" s="82">
        <v>2.2382716222924953E-2</v>
      </c>
      <c r="D3279" s="89">
        <v>2.4636565979305851E-2</v>
      </c>
      <c r="E3279" s="89">
        <v>2.6051680114674396E-2</v>
      </c>
      <c r="F3279" s="89">
        <v>2.6989758361388547E-2</v>
      </c>
      <c r="G3279" s="90">
        <v>2.7721564461963163E-2</v>
      </c>
      <c r="H3279" s="90">
        <v>2.8268317064597179E-2</v>
      </c>
      <c r="I3279" s="90">
        <v>2.8821292089823123E-2</v>
      </c>
      <c r="J3279" s="90">
        <v>2.934967870543469E-2</v>
      </c>
    </row>
    <row r="3280" spans="3:10" x14ac:dyDescent="0.25">
      <c r="C3280" s="82">
        <v>2.1831465761504947E-2</v>
      </c>
      <c r="D3280" s="89">
        <v>2.5799874475079611E-2</v>
      </c>
      <c r="E3280" s="89">
        <v>2.82279569288316E-2</v>
      </c>
      <c r="F3280" s="89">
        <v>2.9694329344641054E-2</v>
      </c>
      <c r="G3280" s="90">
        <v>3.0720976293989125E-2</v>
      </c>
      <c r="H3280" s="90">
        <v>3.1478531875402192E-2</v>
      </c>
      <c r="I3280" s="90">
        <v>3.2252215565426436E-2</v>
      </c>
      <c r="J3280" s="90">
        <v>3.3037309070708037E-2</v>
      </c>
    </row>
    <row r="3281" spans="3:10" x14ac:dyDescent="0.25">
      <c r="C3281" s="82">
        <v>2.2638173700334791E-2</v>
      </c>
      <c r="D3281" s="89">
        <v>2.6143532948813684E-2</v>
      </c>
      <c r="E3281" s="89">
        <v>2.8300767680187831E-2</v>
      </c>
      <c r="F3281" s="89">
        <v>2.9560343719293496E-2</v>
      </c>
      <c r="G3281" s="90">
        <v>3.0334462722589221E-2</v>
      </c>
      <c r="H3281" s="90">
        <v>3.0747181997125651E-2</v>
      </c>
      <c r="I3281" s="90">
        <v>3.1082847829522257E-2</v>
      </c>
      <c r="J3281" s="90">
        <v>3.1368590362327774E-2</v>
      </c>
    </row>
    <row r="3282" spans="3:10" x14ac:dyDescent="0.25">
      <c r="C3282" s="82">
        <v>1.1780946637654173E-2</v>
      </c>
      <c r="D3282" s="89">
        <v>1.2244309139092115E-2</v>
      </c>
      <c r="E3282" s="89">
        <v>1.2685886583816863E-2</v>
      </c>
      <c r="F3282" s="89">
        <v>1.3164605105943934E-2</v>
      </c>
      <c r="G3282" s="90">
        <v>1.3704459266560899E-2</v>
      </c>
      <c r="H3282" s="90">
        <v>1.4236509323964953E-2</v>
      </c>
      <c r="I3282" s="90">
        <v>1.4806888122295071E-2</v>
      </c>
      <c r="J3282" s="90">
        <v>1.5377418548083914E-2</v>
      </c>
    </row>
    <row r="3283" spans="3:10" x14ac:dyDescent="0.25">
      <c r="C3283" s="82">
        <v>2.3684131993508606E-2</v>
      </c>
      <c r="D3283" s="89">
        <v>2.5010428564874326E-2</v>
      </c>
      <c r="E3283" s="89">
        <v>2.5393036673405471E-2</v>
      </c>
      <c r="F3283" s="89">
        <v>2.5477082846408872E-2</v>
      </c>
      <c r="G3283" s="90">
        <v>2.5637255427611593E-2</v>
      </c>
      <c r="H3283" s="90">
        <v>2.59067671250299E-2</v>
      </c>
      <c r="I3283" s="90">
        <v>2.6428889864797394E-2</v>
      </c>
      <c r="J3283" s="90">
        <v>2.7129768540518132E-2</v>
      </c>
    </row>
    <row r="3284" spans="3:10" x14ac:dyDescent="0.25">
      <c r="C3284" s="82">
        <v>8.3260452620824311E-3</v>
      </c>
      <c r="D3284" s="89">
        <v>1.1662073514544876E-2</v>
      </c>
      <c r="E3284" s="89">
        <v>1.4350961009168595E-2</v>
      </c>
      <c r="F3284" s="89">
        <v>1.6306914384282386E-2</v>
      </c>
      <c r="G3284" s="90">
        <v>1.7668359359594654E-2</v>
      </c>
      <c r="H3284" s="90">
        <v>1.8520547164554511E-2</v>
      </c>
      <c r="I3284" s="90">
        <v>1.907419609903813E-2</v>
      </c>
      <c r="J3284" s="90">
        <v>1.9387979007990067E-2</v>
      </c>
    </row>
    <row r="3285" spans="3:10" x14ac:dyDescent="0.25">
      <c r="C3285" s="82">
        <v>3.5591178397037437E-3</v>
      </c>
      <c r="D3285" s="89">
        <v>5.3059397729741161E-3</v>
      </c>
      <c r="E3285" s="89">
        <v>7.0202124712575916E-3</v>
      </c>
      <c r="F3285" s="89">
        <v>8.5538897217017143E-3</v>
      </c>
      <c r="G3285" s="90">
        <v>9.8371206525364619E-3</v>
      </c>
      <c r="H3285" s="90">
        <v>1.079586596189339E-2</v>
      </c>
      <c r="I3285" s="90">
        <v>1.1475014632870062E-2</v>
      </c>
      <c r="J3285" s="90">
        <v>1.1879450519784051E-2</v>
      </c>
    </row>
    <row r="3286" spans="3:10" x14ac:dyDescent="0.25">
      <c r="C3286" s="82">
        <v>3.5029102878449278E-2</v>
      </c>
      <c r="D3286" s="89">
        <v>4.3726597061714258E-2</v>
      </c>
      <c r="E3286" s="89">
        <v>4.8670786676708412E-2</v>
      </c>
      <c r="F3286" s="89">
        <v>5.076640698034348E-2</v>
      </c>
      <c r="G3286" s="90">
        <v>5.1132414870937788E-2</v>
      </c>
      <c r="H3286" s="90">
        <v>5.0282533916073457E-2</v>
      </c>
      <c r="I3286" s="90">
        <v>4.8828597365570374E-2</v>
      </c>
      <c r="J3286" s="90">
        <v>4.6846758833957072E-2</v>
      </c>
    </row>
    <row r="3287" spans="3:10" x14ac:dyDescent="0.25">
      <c r="C3287" s="82">
        <v>2.1799197079170083E-2</v>
      </c>
      <c r="D3287" s="89">
        <v>2.5607585043335025E-2</v>
      </c>
      <c r="E3287" s="89">
        <v>2.8060884429096267E-2</v>
      </c>
      <c r="F3287" s="89">
        <v>2.9524173305838643E-2</v>
      </c>
      <c r="G3287" s="90">
        <v>3.0349904825819309E-2</v>
      </c>
      <c r="H3287" s="90">
        <v>3.0618443389383351E-2</v>
      </c>
      <c r="I3287" s="90">
        <v>3.0579777296083976E-2</v>
      </c>
      <c r="J3287" s="90">
        <v>3.0234280619526908E-2</v>
      </c>
    </row>
    <row r="3288" spans="3:10" x14ac:dyDescent="0.25">
      <c r="C3288" s="82">
        <v>1.1073055533999733E-3</v>
      </c>
      <c r="D3288" s="89">
        <v>2.1878841568004881E-3</v>
      </c>
      <c r="E3288" s="89">
        <v>3.5119998300272002E-3</v>
      </c>
      <c r="F3288" s="89">
        <v>4.9057235657369311E-3</v>
      </c>
      <c r="G3288" s="90">
        <v>6.2498398580871327E-3</v>
      </c>
      <c r="H3288" s="90">
        <v>7.4553214199425755E-3</v>
      </c>
      <c r="I3288" s="90">
        <v>8.5351863041916633E-3</v>
      </c>
      <c r="J3288" s="90">
        <v>9.4875003466597455E-3</v>
      </c>
    </row>
    <row r="3289" spans="3:10" x14ac:dyDescent="0.25">
      <c r="C3289" s="82">
        <v>2.8529239336707386E-3</v>
      </c>
      <c r="D3289" s="89">
        <v>4.7089410946775196E-3</v>
      </c>
      <c r="E3289" s="89">
        <v>6.6426996021101675E-3</v>
      </c>
      <c r="F3289" s="89">
        <v>8.431127324664325E-3</v>
      </c>
      <c r="G3289" s="90">
        <v>9.9732059026008731E-3</v>
      </c>
      <c r="H3289" s="90">
        <v>1.1199758974749162E-2</v>
      </c>
      <c r="I3289" s="90">
        <v>1.2176372182142804E-2</v>
      </c>
      <c r="J3289" s="90">
        <v>1.292447461492874E-2</v>
      </c>
    </row>
    <row r="3290" spans="3:10" x14ac:dyDescent="0.25">
      <c r="C3290" s="82">
        <v>9.2299454360432378E-3</v>
      </c>
      <c r="D3290" s="89">
        <v>1.1830523952310788E-2</v>
      </c>
      <c r="E3290" s="89">
        <v>1.3964231545628114E-2</v>
      </c>
      <c r="F3290" s="89">
        <v>1.5700047683958069E-2</v>
      </c>
      <c r="G3290" s="90">
        <v>1.7169963915539967E-2</v>
      </c>
      <c r="H3290" s="90">
        <v>1.8394993192173192E-2</v>
      </c>
      <c r="I3290" s="90">
        <v>1.9512391997616223E-2</v>
      </c>
      <c r="J3290" s="90">
        <v>2.0521406354710767E-2</v>
      </c>
    </row>
    <row r="3291" spans="3:10" x14ac:dyDescent="0.25">
      <c r="C3291" s="82">
        <v>0.14777720317243559</v>
      </c>
      <c r="D3291" s="89">
        <v>0.1091208527973191</v>
      </c>
      <c r="E3291" s="89">
        <v>8.4683612518385298E-2</v>
      </c>
      <c r="F3291" s="89">
        <v>6.925320549583637E-2</v>
      </c>
      <c r="G3291" s="90">
        <v>5.9449584010162933E-2</v>
      </c>
      <c r="H3291" s="90">
        <v>5.2901407868893795E-2</v>
      </c>
      <c r="I3291" s="90">
        <v>4.8574327253841289E-2</v>
      </c>
      <c r="J3291" s="90">
        <v>4.5560661477918832E-2</v>
      </c>
    </row>
    <row r="3292" spans="3:10" x14ac:dyDescent="0.25">
      <c r="C3292" s="82">
        <v>2.3408764811130339E-2</v>
      </c>
      <c r="D3292" s="89">
        <v>2.9253258505067013E-2</v>
      </c>
      <c r="E3292" s="89">
        <v>3.2845477765955096E-2</v>
      </c>
      <c r="F3292" s="89">
        <v>3.4717862671594928E-2</v>
      </c>
      <c r="G3292" s="90">
        <v>3.5546080156252838E-2</v>
      </c>
      <c r="H3292" s="90">
        <v>3.5630440390503761E-2</v>
      </c>
      <c r="I3292" s="90">
        <v>3.5376080195505567E-2</v>
      </c>
      <c r="J3292" s="90">
        <v>3.4828046671954022E-2</v>
      </c>
    </row>
    <row r="3293" spans="3:10" x14ac:dyDescent="0.25">
      <c r="C3293" s="82">
        <v>1.9534275464800809E-2</v>
      </c>
      <c r="D3293" s="89">
        <v>2.6924757813306333E-2</v>
      </c>
      <c r="E3293" s="89">
        <v>3.2537868310249185E-2</v>
      </c>
      <c r="F3293" s="89">
        <v>3.6498129043299805E-2</v>
      </c>
      <c r="G3293" s="90">
        <v>3.9362343492350696E-2</v>
      </c>
      <c r="H3293" s="90">
        <v>4.1412581576433197E-2</v>
      </c>
      <c r="I3293" s="90">
        <v>4.307960514450325E-2</v>
      </c>
      <c r="J3293" s="90">
        <v>4.4369541725834037E-2</v>
      </c>
    </row>
    <row r="3294" spans="3:10" x14ac:dyDescent="0.25">
      <c r="C3294" s="82">
        <v>9.7079650569098092E-3</v>
      </c>
      <c r="D3294" s="89">
        <v>1.3073787146997549E-2</v>
      </c>
      <c r="E3294" s="89">
        <v>1.5711109800891503E-2</v>
      </c>
      <c r="F3294" s="89">
        <v>1.7632340553174163E-2</v>
      </c>
      <c r="G3294" s="90">
        <v>1.903211734041552E-2</v>
      </c>
      <c r="H3294" s="90">
        <v>2.001198912205834E-2</v>
      </c>
      <c r="I3294" s="90">
        <v>2.0791589885409439E-2</v>
      </c>
      <c r="J3294" s="90">
        <v>2.1416909480341965E-2</v>
      </c>
    </row>
    <row r="3295" spans="3:10" x14ac:dyDescent="0.25">
      <c r="C3295" s="82">
        <v>2.5759973735504337E-2</v>
      </c>
      <c r="D3295" s="89">
        <v>2.88900153964202E-2</v>
      </c>
      <c r="E3295" s="89">
        <v>3.0601857130195375E-2</v>
      </c>
      <c r="F3295" s="89">
        <v>3.1439381008715545E-2</v>
      </c>
      <c r="G3295" s="90">
        <v>3.1819394654796274E-2</v>
      </c>
      <c r="H3295" s="90">
        <v>3.1820032549659281E-2</v>
      </c>
      <c r="I3295" s="90">
        <v>3.1679370637604613E-2</v>
      </c>
      <c r="J3295" s="90">
        <v>3.1371708610509336E-2</v>
      </c>
    </row>
    <row r="3296" spans="3:10" x14ac:dyDescent="0.25">
      <c r="C3296" s="82">
        <v>3.3108152095761879E-2</v>
      </c>
      <c r="D3296" s="89">
        <v>3.2685682372068016E-2</v>
      </c>
      <c r="E3296" s="89">
        <v>3.0961459759961962E-2</v>
      </c>
      <c r="F3296" s="89">
        <v>2.8822693558551726E-2</v>
      </c>
      <c r="G3296" s="90">
        <v>2.6719191177415794E-2</v>
      </c>
      <c r="H3296" s="90">
        <v>2.4687621829266638E-2</v>
      </c>
      <c r="I3296" s="90">
        <v>2.2873269773251971E-2</v>
      </c>
      <c r="J3296" s="90">
        <v>2.1218362295406318E-2</v>
      </c>
    </row>
    <row r="3297" spans="3:10" x14ac:dyDescent="0.25">
      <c r="C3297" s="82">
        <v>1.5615457087435093E-2</v>
      </c>
      <c r="D3297" s="89">
        <v>1.9920983682034283E-2</v>
      </c>
      <c r="E3297" s="89">
        <v>2.3345309828640033E-2</v>
      </c>
      <c r="F3297" s="89">
        <v>2.6012524244831851E-2</v>
      </c>
      <c r="G3297" s="90">
        <v>2.8138338111875792E-2</v>
      </c>
      <c r="H3297" s="90">
        <v>2.9738491916177209E-2</v>
      </c>
      <c r="I3297" s="90">
        <v>3.1005830831686232E-2</v>
      </c>
      <c r="J3297" s="90">
        <v>3.1903271333778939E-2</v>
      </c>
    </row>
    <row r="3298" spans="3:10" x14ac:dyDescent="0.25">
      <c r="C3298" s="82">
        <v>1.8560933246751291E-2</v>
      </c>
      <c r="D3298" s="89">
        <v>2.051514100881725E-2</v>
      </c>
      <c r="E3298" s="89">
        <v>2.1612919661497712E-2</v>
      </c>
      <c r="F3298" s="89">
        <v>2.2170134820214675E-2</v>
      </c>
      <c r="G3298" s="90">
        <v>2.2429965071264948E-2</v>
      </c>
      <c r="H3298" s="90">
        <v>2.2426435885914805E-2</v>
      </c>
      <c r="I3298" s="90">
        <v>2.2328618665390855E-2</v>
      </c>
      <c r="J3298" s="90">
        <v>2.2132111028254815E-2</v>
      </c>
    </row>
    <row r="3299" spans="3:10" x14ac:dyDescent="0.25">
      <c r="C3299" s="82">
        <v>3.5975867453952745E-2</v>
      </c>
      <c r="D3299" s="89">
        <v>4.7108997108928852E-2</v>
      </c>
      <c r="E3299" s="89">
        <v>5.4135915646639395E-2</v>
      </c>
      <c r="F3299" s="89">
        <v>5.7993483986224802E-2</v>
      </c>
      <c r="G3299" s="90">
        <v>6.0048857215673206E-2</v>
      </c>
      <c r="H3299" s="90">
        <v>6.0947181372622811E-2</v>
      </c>
      <c r="I3299" s="90">
        <v>6.1379189982849421E-2</v>
      </c>
      <c r="J3299" s="90">
        <v>6.1326328528890181E-2</v>
      </c>
    </row>
    <row r="3300" spans="3:10" x14ac:dyDescent="0.25">
      <c r="C3300" s="82">
        <v>8.5087402947761192E-3</v>
      </c>
      <c r="D3300" s="89">
        <v>1.2753023604073663E-2</v>
      </c>
      <c r="E3300" s="89">
        <v>1.6955351643360105E-2</v>
      </c>
      <c r="F3300" s="89">
        <v>2.0841275357653035E-2</v>
      </c>
      <c r="G3300" s="90">
        <v>2.4343144788572642E-2</v>
      </c>
      <c r="H3300" s="90">
        <v>2.7348649601609629E-2</v>
      </c>
      <c r="I3300" s="90">
        <v>2.9973533753695873E-2</v>
      </c>
      <c r="J3300" s="90">
        <v>3.2153470807820828E-2</v>
      </c>
    </row>
    <row r="3301" spans="3:10" x14ac:dyDescent="0.25">
      <c r="C3301" s="82">
        <v>1.2901242205947282E-2</v>
      </c>
      <c r="D3301" s="89">
        <v>1.6720265529016676E-2</v>
      </c>
      <c r="E3301" s="89">
        <v>1.963539752092865E-2</v>
      </c>
      <c r="F3301" s="89">
        <v>2.1719630139814785E-2</v>
      </c>
      <c r="G3301" s="90">
        <v>2.3203440095448481E-2</v>
      </c>
      <c r="H3301" s="90">
        <v>2.4182262471564943E-2</v>
      </c>
      <c r="I3301" s="90">
        <v>2.4895460611860366E-2</v>
      </c>
      <c r="J3301" s="90">
        <v>2.537746318007824E-2</v>
      </c>
    </row>
    <row r="3302" spans="3:10" x14ac:dyDescent="0.25">
      <c r="C3302" s="82">
        <v>7.1154153007077781E-3</v>
      </c>
      <c r="D3302" s="89">
        <v>1.2313551535196809E-2</v>
      </c>
      <c r="E3302" s="89">
        <v>1.7746770997355901E-2</v>
      </c>
      <c r="F3302" s="89">
        <v>2.2760961850078452E-2</v>
      </c>
      <c r="G3302" s="90">
        <v>2.7131682765942043E-2</v>
      </c>
      <c r="H3302" s="90">
        <v>3.0723704438584389E-2</v>
      </c>
      <c r="I3302" s="90">
        <v>3.3708447615206867E-2</v>
      </c>
      <c r="J3302" s="90">
        <v>3.6063558630866417E-2</v>
      </c>
    </row>
    <row r="3303" spans="3:10" x14ac:dyDescent="0.25">
      <c r="C3303" s="82">
        <v>4.7719931096172384E-3</v>
      </c>
      <c r="D3303" s="89">
        <v>8.2371052710715105E-3</v>
      </c>
      <c r="E3303" s="89">
        <v>1.1885511214507767E-2</v>
      </c>
      <c r="F3303" s="89">
        <v>1.5279352471531569E-2</v>
      </c>
      <c r="G3303" s="90">
        <v>1.826203991966795E-2</v>
      </c>
      <c r="H3303" s="90">
        <v>2.0746759493285798E-2</v>
      </c>
      <c r="I3303" s="90">
        <v>2.2866694496636565E-2</v>
      </c>
      <c r="J3303" s="90">
        <v>2.4632100321301996E-2</v>
      </c>
    </row>
    <row r="3304" spans="3:10" x14ac:dyDescent="0.25">
      <c r="C3304" s="82">
        <v>2.8358377852184875E-2</v>
      </c>
      <c r="D3304" s="89">
        <v>3.4103341718454958E-2</v>
      </c>
      <c r="E3304" s="89">
        <v>3.7298812411449889E-2</v>
      </c>
      <c r="F3304" s="89">
        <v>3.8590262837827433E-2</v>
      </c>
      <c r="G3304" s="90">
        <v>3.8660776126282249E-2</v>
      </c>
      <c r="H3304" s="90">
        <v>3.7773184576631834E-2</v>
      </c>
      <c r="I3304" s="90">
        <v>3.6337570302990105E-2</v>
      </c>
      <c r="J3304" s="90">
        <v>3.442000999369943E-2</v>
      </c>
    </row>
    <row r="3305" spans="3:10" x14ac:dyDescent="0.25">
      <c r="C3305" s="82">
        <v>1.7089434869763803E-2</v>
      </c>
      <c r="D3305" s="89">
        <v>2.4439754736391855E-2</v>
      </c>
      <c r="E3305" s="89">
        <v>3.0060438424973725E-2</v>
      </c>
      <c r="F3305" s="89">
        <v>3.3693474920830038E-2</v>
      </c>
      <c r="G3305" s="90">
        <v>3.5711903708446784E-2</v>
      </c>
      <c r="H3305" s="90">
        <v>3.6399818024554484E-2</v>
      </c>
      <c r="I3305" s="90">
        <v>3.6250925490682172E-2</v>
      </c>
      <c r="J3305" s="90">
        <v>3.5413675706744953E-2</v>
      </c>
    </row>
    <row r="3306" spans="3:10" x14ac:dyDescent="0.25">
      <c r="C3306" s="82">
        <v>8.205383355386937E-3</v>
      </c>
      <c r="D3306" s="89">
        <v>1.4153349902759741E-2</v>
      </c>
      <c r="E3306" s="89">
        <v>2.0122506700075444E-2</v>
      </c>
      <c r="F3306" s="89">
        <v>2.5315367267101704E-2</v>
      </c>
      <c r="G3306" s="90">
        <v>2.9524004812611707E-2</v>
      </c>
      <c r="H3306" s="90">
        <v>3.2683109244966091E-2</v>
      </c>
      <c r="I3306" s="90">
        <v>3.5056007106949547E-2</v>
      </c>
      <c r="J3306" s="90">
        <v>3.6678815582176866E-2</v>
      </c>
    </row>
    <row r="3307" spans="3:10" x14ac:dyDescent="0.25">
      <c r="C3307" s="82">
        <v>5.1855362151711033E-3</v>
      </c>
      <c r="D3307" s="89">
        <v>8.0461053509178586E-3</v>
      </c>
      <c r="E3307" s="89">
        <v>1.0678025720077504E-2</v>
      </c>
      <c r="F3307" s="89">
        <v>1.2840711515631821E-2</v>
      </c>
      <c r="G3307" s="90">
        <v>1.4522969896172844E-2</v>
      </c>
      <c r="H3307" s="90">
        <v>1.5723517852379545E-2</v>
      </c>
      <c r="I3307" s="90">
        <v>1.6578402361215189E-2</v>
      </c>
      <c r="J3307" s="90">
        <v>1.7115051427200535E-2</v>
      </c>
    </row>
    <row r="3308" spans="3:10" x14ac:dyDescent="0.25">
      <c r="C3308" s="82">
        <v>4.7457560652391859E-3</v>
      </c>
      <c r="D3308" s="89">
        <v>7.5824812907104733E-3</v>
      </c>
      <c r="E3308" s="89">
        <v>1.0369550686800042E-2</v>
      </c>
      <c r="F3308" s="89">
        <v>1.2796491952769244E-2</v>
      </c>
      <c r="G3308" s="90">
        <v>1.476936712531177E-2</v>
      </c>
      <c r="H3308" s="90">
        <v>1.6239978203917295E-2</v>
      </c>
      <c r="I3308" s="90">
        <v>1.7340459299618638E-2</v>
      </c>
      <c r="J3308" s="90">
        <v>1.8116522696052718E-2</v>
      </c>
    </row>
    <row r="3309" spans="3:10" x14ac:dyDescent="0.25">
      <c r="C3309" s="82">
        <v>1.0754798849699952E-2</v>
      </c>
      <c r="D3309" s="89">
        <v>1.4148432824929483E-2</v>
      </c>
      <c r="E3309" s="89">
        <v>1.6709040273877967E-2</v>
      </c>
      <c r="F3309" s="89">
        <v>1.8509312712969631E-2</v>
      </c>
      <c r="G3309" s="90">
        <v>1.9783193207933134E-2</v>
      </c>
      <c r="H3309" s="90">
        <v>2.0647610759838713E-2</v>
      </c>
      <c r="I3309" s="90">
        <v>2.1332174682858255E-2</v>
      </c>
      <c r="J3309" s="90">
        <v>2.1882439843987748E-2</v>
      </c>
    </row>
    <row r="3310" spans="3:10" x14ac:dyDescent="0.25">
      <c r="C3310" s="82">
        <v>1.0511895286653767E-2</v>
      </c>
      <c r="D3310" s="89">
        <v>1.4324017199229365E-2</v>
      </c>
      <c r="E3310" s="89">
        <v>1.7373600339272089E-2</v>
      </c>
      <c r="F3310" s="89">
        <v>1.9649484080187594E-2</v>
      </c>
      <c r="G3310" s="90">
        <v>2.1327377455908229E-2</v>
      </c>
      <c r="H3310" s="90">
        <v>2.247018029354244E-2</v>
      </c>
      <c r="I3310" s="90">
        <v>2.3276794887221591E-2</v>
      </c>
      <c r="J3310" s="90">
        <v>2.3765111515817217E-2</v>
      </c>
    </row>
    <row r="3311" spans="3:10" x14ac:dyDescent="0.25">
      <c r="C3311" s="82">
        <v>1.6023364026410341E-2</v>
      </c>
      <c r="D3311" s="89">
        <v>2.3653522524417197E-2</v>
      </c>
      <c r="E3311" s="89">
        <v>3.0111671488158655E-2</v>
      </c>
      <c r="F3311" s="89">
        <v>3.5021107103537681E-2</v>
      </c>
      <c r="G3311" s="90">
        <v>3.861013496281316E-2</v>
      </c>
      <c r="H3311" s="90">
        <v>4.1032946233141472E-2</v>
      </c>
      <c r="I3311" s="90">
        <v>4.2706389905088696E-2</v>
      </c>
      <c r="J3311" s="90">
        <v>4.3684130389179045E-2</v>
      </c>
    </row>
    <row r="3312" spans="3:10" x14ac:dyDescent="0.25">
      <c r="C3312" s="82">
        <v>1.3834507529820359E-2</v>
      </c>
      <c r="D3312" s="89">
        <v>1.7883395952358164E-2</v>
      </c>
      <c r="E3312" s="89">
        <v>2.0858641365966497E-2</v>
      </c>
      <c r="F3312" s="89">
        <v>2.2863592788892835E-2</v>
      </c>
      <c r="G3312" s="90">
        <v>2.4162067240866971E-2</v>
      </c>
      <c r="H3312" s="90">
        <v>2.4860382062630283E-2</v>
      </c>
      <c r="I3312" s="90">
        <v>2.5203778625881367E-2</v>
      </c>
      <c r="J3312" s="90">
        <v>2.5224817054431709E-2</v>
      </c>
    </row>
    <row r="3313" spans="3:10" x14ac:dyDescent="0.25">
      <c r="C3313" s="82">
        <v>1.9097414170792745E-2</v>
      </c>
      <c r="D3313" s="89">
        <v>2.1240531491818756E-2</v>
      </c>
      <c r="E3313" s="89">
        <v>2.2275139583004248E-2</v>
      </c>
      <c r="F3313" s="89">
        <v>2.2669006910482226E-2</v>
      </c>
      <c r="G3313" s="90">
        <v>2.276976152235342E-2</v>
      </c>
      <c r="H3313" s="90">
        <v>2.2659431096216476E-2</v>
      </c>
      <c r="I3313" s="90">
        <v>2.2522182599289536E-2</v>
      </c>
      <c r="J3313" s="90">
        <v>2.2348719988888908E-2</v>
      </c>
    </row>
    <row r="3314" spans="3:10" x14ac:dyDescent="0.25">
      <c r="C3314" s="82">
        <v>1.0384916172607991E-2</v>
      </c>
      <c r="D3314" s="89">
        <v>1.2829180758959953E-2</v>
      </c>
      <c r="E3314" s="89">
        <v>1.4680592232323812E-2</v>
      </c>
      <c r="F3314" s="89">
        <v>1.6064242611764694E-2</v>
      </c>
      <c r="G3314" s="90">
        <v>1.7128801521670487E-2</v>
      </c>
      <c r="H3314" s="90">
        <v>1.788655361190709E-2</v>
      </c>
      <c r="I3314" s="90">
        <v>1.8455812539619112E-2</v>
      </c>
      <c r="J3314" s="90">
        <v>1.8820514334006944E-2</v>
      </c>
    </row>
    <row r="3315" spans="3:10" x14ac:dyDescent="0.25">
      <c r="C3315" s="82">
        <v>2.3043480147308226E-2</v>
      </c>
      <c r="D3315" s="89">
        <v>2.5066731878340406E-2</v>
      </c>
      <c r="E3315" s="89">
        <v>2.577991006492682E-2</v>
      </c>
      <c r="F3315" s="89">
        <v>2.5734398610622232E-2</v>
      </c>
      <c r="G3315" s="90">
        <v>2.5317163744793619E-2</v>
      </c>
      <c r="H3315" s="90">
        <v>2.4613162991215409E-2</v>
      </c>
      <c r="I3315" s="90">
        <v>2.3823260621820205E-2</v>
      </c>
      <c r="J3315" s="90">
        <v>2.2939646262156416E-2</v>
      </c>
    </row>
    <row r="3316" spans="3:10" x14ac:dyDescent="0.25">
      <c r="C3316" s="82">
        <v>4.6333321522304301E-2</v>
      </c>
      <c r="D3316" s="89">
        <v>4.4476071405999379E-2</v>
      </c>
      <c r="E3316" s="89">
        <v>4.2160606120536043E-2</v>
      </c>
      <c r="F3316" s="89">
        <v>4.0113062966700926E-2</v>
      </c>
      <c r="G3316" s="90">
        <v>3.8579252058066019E-2</v>
      </c>
      <c r="H3316" s="90">
        <v>3.7362993811663511E-2</v>
      </c>
      <c r="I3316" s="90">
        <v>3.6518297484124156E-2</v>
      </c>
      <c r="J3316" s="90">
        <v>3.5845908048548161E-2</v>
      </c>
    </row>
    <row r="3317" spans="3:10" x14ac:dyDescent="0.25">
      <c r="C3317" s="82">
        <v>2.5402482896870793E-2</v>
      </c>
      <c r="D3317" s="89">
        <v>2.8370354113186731E-2</v>
      </c>
      <c r="E3317" s="89">
        <v>3.0221161233685429E-2</v>
      </c>
      <c r="F3317" s="89">
        <v>3.1371664572948994E-2</v>
      </c>
      <c r="G3317" s="90">
        <v>3.2165176153104651E-2</v>
      </c>
      <c r="H3317" s="90">
        <v>3.2655066365035165E-2</v>
      </c>
      <c r="I3317" s="90">
        <v>3.3081069258010139E-2</v>
      </c>
      <c r="J3317" s="90">
        <v>3.341483753175465E-2</v>
      </c>
    </row>
    <row r="3318" spans="3:10" x14ac:dyDescent="0.25">
      <c r="C3318" s="82">
        <v>8.9484569846809588E-3</v>
      </c>
      <c r="D3318" s="89">
        <v>1.3275734469847544E-2</v>
      </c>
      <c r="E3318" s="89">
        <v>1.7244192929999593E-2</v>
      </c>
      <c r="F3318" s="89">
        <v>2.0553109920901997E-2</v>
      </c>
      <c r="G3318" s="90">
        <v>2.3174326421628162E-2</v>
      </c>
      <c r="H3318" s="90">
        <v>2.5059531905591854E-2</v>
      </c>
      <c r="I3318" s="90">
        <v>2.6380093882264366E-2</v>
      </c>
      <c r="J3318" s="90">
        <v>2.714588377700957E-2</v>
      </c>
    </row>
    <row r="3319" spans="3:10" x14ac:dyDescent="0.25">
      <c r="C3319" s="82">
        <v>3.09328015955456E-3</v>
      </c>
      <c r="D3319" s="89">
        <v>4.9862887678263097E-3</v>
      </c>
      <c r="E3319" s="89">
        <v>6.900154587911024E-3</v>
      </c>
      <c r="F3319" s="89">
        <v>8.6352776432550207E-3</v>
      </c>
      <c r="G3319" s="90">
        <v>1.0126366562216708E-2</v>
      </c>
      <c r="H3319" s="90">
        <v>1.1334461910578986E-2</v>
      </c>
      <c r="I3319" s="90">
        <v>1.2345229078879319E-2</v>
      </c>
      <c r="J3319" s="90">
        <v>1.3187308522231321E-2</v>
      </c>
    </row>
    <row r="3320" spans="3:10" x14ac:dyDescent="0.25">
      <c r="C3320" s="82">
        <v>4.9163553910744045E-3</v>
      </c>
      <c r="D3320" s="89">
        <v>7.0328423442100598E-3</v>
      </c>
      <c r="E3320" s="89">
        <v>9.0404766768401243E-3</v>
      </c>
      <c r="F3320" s="89">
        <v>1.0871365662652651E-2</v>
      </c>
      <c r="G3320" s="90">
        <v>1.2562242764200371E-2</v>
      </c>
      <c r="H3320" s="90">
        <v>1.4119786489226663E-2</v>
      </c>
      <c r="I3320" s="90">
        <v>1.56664670606163E-2</v>
      </c>
      <c r="J3320" s="90">
        <v>1.7234435910365671E-2</v>
      </c>
    </row>
    <row r="3321" spans="3:10" x14ac:dyDescent="0.25">
      <c r="C3321" s="82">
        <v>2.3351541116012141E-2</v>
      </c>
      <c r="D3321" s="89">
        <v>2.4838127075494654E-2</v>
      </c>
      <c r="E3321" s="89">
        <v>2.5979048583256371E-2</v>
      </c>
      <c r="F3321" s="89">
        <v>2.7063919407496275E-2</v>
      </c>
      <c r="G3321" s="90">
        <v>2.8275147773240333E-2</v>
      </c>
      <c r="H3321" s="90">
        <v>2.956151467343552E-2</v>
      </c>
      <c r="I3321" s="90">
        <v>3.1070715598624586E-2</v>
      </c>
      <c r="J3321" s="90">
        <v>3.2739237744187487E-2</v>
      </c>
    </row>
    <row r="3322" spans="3:10" x14ac:dyDescent="0.25">
      <c r="C3322" s="82">
        <v>4.3602289013839966E-2</v>
      </c>
      <c r="D3322" s="89">
        <v>4.2079917016656553E-2</v>
      </c>
      <c r="E3322" s="89">
        <v>4.0584509632901625E-2</v>
      </c>
      <c r="F3322" s="89">
        <v>3.9384557453004065E-2</v>
      </c>
      <c r="G3322" s="90">
        <v>3.8525665383818519E-2</v>
      </c>
      <c r="H3322" s="90">
        <v>3.7743292161859447E-2</v>
      </c>
      <c r="I3322" s="90">
        <v>3.7077377137295864E-2</v>
      </c>
      <c r="J3322" s="90">
        <v>3.6333014726707226E-2</v>
      </c>
    </row>
    <row r="3323" spans="3:10" x14ac:dyDescent="0.25">
      <c r="C3323" s="82">
        <v>8.8573887538812898E-3</v>
      </c>
      <c r="D3323" s="89">
        <v>1.0228305722953478E-2</v>
      </c>
      <c r="E3323" s="89">
        <v>1.1276294224206625E-2</v>
      </c>
      <c r="F3323" s="89">
        <v>1.2090798321217197E-2</v>
      </c>
      <c r="G3323" s="90">
        <v>1.2743730707768235E-2</v>
      </c>
      <c r="H3323" s="90">
        <v>1.3210626318130103E-2</v>
      </c>
      <c r="I3323" s="90">
        <v>1.3561948642417112E-2</v>
      </c>
      <c r="J3323" s="90">
        <v>1.3782561466178438E-2</v>
      </c>
    </row>
    <row r="3324" spans="3:10" x14ac:dyDescent="0.25">
      <c r="C3324" s="82">
        <v>1.5282419106703861E-2</v>
      </c>
      <c r="D3324" s="89">
        <v>1.6746080618998217E-2</v>
      </c>
      <c r="E3324" s="89">
        <v>1.75210325403246E-2</v>
      </c>
      <c r="F3324" s="89">
        <v>1.7897293711505089E-2</v>
      </c>
      <c r="G3324" s="90">
        <v>1.8095238981333198E-2</v>
      </c>
      <c r="H3324" s="90">
        <v>1.816089059139198E-2</v>
      </c>
      <c r="I3324" s="90">
        <v>1.8247249182581478E-2</v>
      </c>
      <c r="J3324" s="90">
        <v>1.8366435207654318E-2</v>
      </c>
    </row>
    <row r="3325" spans="3:10" x14ac:dyDescent="0.25">
      <c r="C3325" s="82">
        <v>1.078815863642003E-2</v>
      </c>
      <c r="D3325" s="89">
        <v>1.8528669994490224E-2</v>
      </c>
      <c r="E3325" s="89">
        <v>2.599554038757311E-2</v>
      </c>
      <c r="F3325" s="89">
        <v>3.2193084760215512E-2</v>
      </c>
      <c r="G3325" s="90">
        <v>3.7009776107300774E-2</v>
      </c>
      <c r="H3325" s="90">
        <v>4.0520627237011143E-2</v>
      </c>
      <c r="I3325" s="90">
        <v>4.3163557787047974E-2</v>
      </c>
      <c r="J3325" s="90">
        <v>4.5044092875221757E-2</v>
      </c>
    </row>
    <row r="3326" spans="3:10" x14ac:dyDescent="0.25">
      <c r="C3326" s="82">
        <v>6.3283063287912404E-3</v>
      </c>
      <c r="D3326" s="89">
        <v>8.7321414437190846E-3</v>
      </c>
      <c r="E3326" s="89">
        <v>1.0914496125475846E-2</v>
      </c>
      <c r="F3326" s="89">
        <v>1.2828306098692763E-2</v>
      </c>
      <c r="G3326" s="90">
        <v>1.4525898101263533E-2</v>
      </c>
      <c r="H3326" s="90">
        <v>1.6001750182028675E-2</v>
      </c>
      <c r="I3326" s="90">
        <v>1.7366096552096692E-2</v>
      </c>
      <c r="J3326" s="90">
        <v>1.8613501693753167E-2</v>
      </c>
    </row>
    <row r="3327" spans="3:10" x14ac:dyDescent="0.25">
      <c r="C3327" s="82">
        <v>1.7454362100349799E-2</v>
      </c>
      <c r="D3327" s="89">
        <v>2.0848027944420488E-2</v>
      </c>
      <c r="E3327" s="89">
        <v>2.3471100142568261E-2</v>
      </c>
      <c r="F3327" s="89">
        <v>2.5512784684980964E-2</v>
      </c>
      <c r="G3327" s="90">
        <v>2.7163838012256008E-2</v>
      </c>
      <c r="H3327" s="90">
        <v>2.8405718858449114E-2</v>
      </c>
      <c r="I3327" s="90">
        <v>2.9400285138620148E-2</v>
      </c>
      <c r="J3327" s="90">
        <v>3.0100324439826815E-2</v>
      </c>
    </row>
    <row r="3328" spans="3:10" x14ac:dyDescent="0.25">
      <c r="C3328" s="82">
        <v>1.414037776614939E-2</v>
      </c>
      <c r="D3328" s="89">
        <v>1.8349944887591806E-2</v>
      </c>
      <c r="E3328" s="89">
        <v>2.1304973153157394E-2</v>
      </c>
      <c r="F3328" s="89">
        <v>2.314897484257784E-2</v>
      </c>
      <c r="G3328" s="90">
        <v>2.4208849291754393E-2</v>
      </c>
      <c r="H3328" s="90">
        <v>2.4637269238296015E-2</v>
      </c>
      <c r="I3328" s="90">
        <v>2.4704847196560201E-2</v>
      </c>
      <c r="J3328" s="90">
        <v>2.4456058042302598E-2</v>
      </c>
    </row>
    <row r="3329" spans="3:10" x14ac:dyDescent="0.25">
      <c r="C3329" s="82">
        <v>1.4097787720404979E-2</v>
      </c>
      <c r="D3329" s="89">
        <v>1.5246709587458204E-2</v>
      </c>
      <c r="E3329" s="89">
        <v>1.5982490238223287E-2</v>
      </c>
      <c r="F3329" s="89">
        <v>1.6512616443315992E-2</v>
      </c>
      <c r="G3329" s="90">
        <v>1.6961751972278349E-2</v>
      </c>
      <c r="H3329" s="90">
        <v>1.7297720099498134E-2</v>
      </c>
      <c r="I3329" s="90">
        <v>1.76018831018099E-2</v>
      </c>
      <c r="J3329" s="90">
        <v>1.7836564447175619E-2</v>
      </c>
    </row>
    <row r="3330" spans="3:10" x14ac:dyDescent="0.25">
      <c r="C3330" s="82">
        <v>1.8020850038748273E-2</v>
      </c>
      <c r="D3330" s="89">
        <v>2.1469982859910891E-2</v>
      </c>
      <c r="E3330" s="89">
        <v>2.3613319606783551E-2</v>
      </c>
      <c r="F3330" s="89">
        <v>2.4833569450715402E-2</v>
      </c>
      <c r="G3330" s="90">
        <v>2.5510145762573305E-2</v>
      </c>
      <c r="H3330" s="90">
        <v>2.5763893527675844E-2</v>
      </c>
      <c r="I3330" s="90">
        <v>2.5830195413131352E-2</v>
      </c>
      <c r="J3330" s="90">
        <v>2.5717448177897902E-2</v>
      </c>
    </row>
    <row r="3331" spans="3:10" x14ac:dyDescent="0.25">
      <c r="C3331" s="82">
        <v>2.2520081075194962E-2</v>
      </c>
      <c r="D3331" s="89">
        <v>2.8554457672806781E-2</v>
      </c>
      <c r="E3331" s="89">
        <v>3.3206767994994751E-2</v>
      </c>
      <c r="F3331" s="89">
        <v>3.6810671375832459E-2</v>
      </c>
      <c r="G3331" s="90">
        <v>3.9863369060745814E-2</v>
      </c>
      <c r="H3331" s="90">
        <v>4.2559413956461789E-2</v>
      </c>
      <c r="I3331" s="90">
        <v>4.529985702594784E-2</v>
      </c>
      <c r="J3331" s="90">
        <v>4.8098142817465515E-2</v>
      </c>
    </row>
    <row r="3332" spans="3:10" x14ac:dyDescent="0.25">
      <c r="C3332" s="82">
        <v>4.3861355526419853E-3</v>
      </c>
      <c r="D3332" s="89">
        <v>7.212862721933882E-3</v>
      </c>
      <c r="E3332" s="89">
        <v>1.0215091676456293E-2</v>
      </c>
      <c r="F3332" s="89">
        <v>1.3080341117538183E-2</v>
      </c>
      <c r="G3332" s="90">
        <v>1.5652631783266226E-2</v>
      </c>
      <c r="H3332" s="90">
        <v>1.7797709178795345E-2</v>
      </c>
      <c r="I3332" s="90">
        <v>1.9574483172027649E-2</v>
      </c>
      <c r="J3332" s="90">
        <v>2.0960008717975362E-2</v>
      </c>
    </row>
    <row r="3333" spans="3:10" x14ac:dyDescent="0.25">
      <c r="C3333" s="82">
        <v>3.6282132068394611E-2</v>
      </c>
      <c r="D3333" s="89">
        <v>4.0790999829037812E-2</v>
      </c>
      <c r="E3333" s="89">
        <v>4.3263983982195442E-2</v>
      </c>
      <c r="F3333" s="89">
        <v>4.4630684350486907E-2</v>
      </c>
      <c r="G3333" s="90">
        <v>4.5602919739077083E-2</v>
      </c>
      <c r="H3333" s="90">
        <v>4.6356355527267176E-2</v>
      </c>
      <c r="I3333" s="90">
        <v>4.7252474932784734E-2</v>
      </c>
      <c r="J3333" s="90">
        <v>4.823470426764654E-2</v>
      </c>
    </row>
    <row r="3334" spans="3:10" x14ac:dyDescent="0.25">
      <c r="C3334" s="82">
        <v>3.0971447405544725E-2</v>
      </c>
      <c r="D3334" s="89">
        <v>3.3467593577284814E-2</v>
      </c>
      <c r="E3334" s="89">
        <v>3.4704843162660683E-2</v>
      </c>
      <c r="F3334" s="89">
        <v>3.5448403480528537E-2</v>
      </c>
      <c r="G3334" s="90">
        <v>3.61868705032184E-2</v>
      </c>
      <c r="H3334" s="90">
        <v>3.6973256422208715E-2</v>
      </c>
      <c r="I3334" s="90">
        <v>3.8026931420142233E-2</v>
      </c>
      <c r="J3334" s="90">
        <v>3.9254717089207809E-2</v>
      </c>
    </row>
    <row r="3335" spans="3:10" x14ac:dyDescent="0.25">
      <c r="C3335" s="82">
        <v>4.1654398422584695E-3</v>
      </c>
      <c r="D3335" s="89">
        <v>7.5921998980458929E-3</v>
      </c>
      <c r="E3335" s="89">
        <v>1.1064982990933772E-2</v>
      </c>
      <c r="F3335" s="89">
        <v>1.3980824541644387E-2</v>
      </c>
      <c r="G3335" s="90">
        <v>1.6157131140883445E-2</v>
      </c>
      <c r="H3335" s="90">
        <v>1.7575726770207224E-2</v>
      </c>
      <c r="I3335" s="90">
        <v>1.844253597010408E-2</v>
      </c>
      <c r="J3335" s="90">
        <v>1.8857872205671432E-2</v>
      </c>
    </row>
    <row r="3336" spans="3:10" x14ac:dyDescent="0.25">
      <c r="C3336" s="82">
        <v>8.820752659589896E-3</v>
      </c>
      <c r="D3336" s="89">
        <v>1.0218547948972057E-2</v>
      </c>
      <c r="E3336" s="89">
        <v>1.1174162109412583E-2</v>
      </c>
      <c r="F3336" s="89">
        <v>1.1818892207284722E-2</v>
      </c>
      <c r="G3336" s="90">
        <v>1.2271643205657897E-2</v>
      </c>
      <c r="H3336" s="90">
        <v>1.2550361676953071E-2</v>
      </c>
      <c r="I3336" s="90">
        <v>1.2753803698468026E-2</v>
      </c>
      <c r="J3336" s="90">
        <v>1.2888987504161478E-2</v>
      </c>
    </row>
    <row r="3337" spans="3:10" x14ac:dyDescent="0.25">
      <c r="C3337" s="82">
        <v>3.4186900181632777E-2</v>
      </c>
      <c r="D3337" s="89">
        <v>3.8168347124957487E-2</v>
      </c>
      <c r="E3337" s="89">
        <v>4.0085210661865711E-2</v>
      </c>
      <c r="F3337" s="89">
        <v>4.0722733799350236E-2</v>
      </c>
      <c r="G3337" s="90">
        <v>4.068222450374577E-2</v>
      </c>
      <c r="H3337" s="90">
        <v>4.009841673706923E-2</v>
      </c>
      <c r="I3337" s="90">
        <v>3.9285496477993266E-2</v>
      </c>
      <c r="J3337" s="90">
        <v>3.8209330575349823E-2</v>
      </c>
    </row>
    <row r="3338" spans="3:10" x14ac:dyDescent="0.25">
      <c r="C3338" s="82">
        <v>1.4262003935303627E-2</v>
      </c>
      <c r="D3338" s="89">
        <v>1.8262097672359742E-2</v>
      </c>
      <c r="E3338" s="89">
        <v>2.1158527980775447E-2</v>
      </c>
      <c r="F3338" s="89">
        <v>2.3079553335644844E-2</v>
      </c>
      <c r="G3338" s="90">
        <v>2.4297715676418578E-2</v>
      </c>
      <c r="H3338" s="90">
        <v>2.4920556476190164E-2</v>
      </c>
      <c r="I3338" s="90">
        <v>2.5196094090336175E-2</v>
      </c>
      <c r="J3338" s="90">
        <v>2.5162399470309467E-2</v>
      </c>
    </row>
    <row r="3339" spans="3:10" x14ac:dyDescent="0.25">
      <c r="C3339" s="82">
        <v>3.4498420991447322E-3</v>
      </c>
      <c r="D3339" s="89">
        <v>5.6602595893525285E-3</v>
      </c>
      <c r="E3339" s="89">
        <v>8.1604522857239275E-3</v>
      </c>
      <c r="F3339" s="89">
        <v>1.0796624174849825E-2</v>
      </c>
      <c r="G3339" s="90">
        <v>1.3506274674479178E-2</v>
      </c>
      <c r="H3339" s="90">
        <v>1.6213946712533008E-2</v>
      </c>
      <c r="I3339" s="90">
        <v>1.8992864967442843E-2</v>
      </c>
      <c r="J3339" s="90">
        <v>2.1826850109087421E-2</v>
      </c>
    </row>
    <row r="3340" spans="3:10" x14ac:dyDescent="0.25">
      <c r="C3340" s="82">
        <v>1.3087970923214283E-3</v>
      </c>
      <c r="D3340" s="89">
        <v>2.7836422837606545E-3</v>
      </c>
      <c r="E3340" s="89">
        <v>4.6024941004266491E-3</v>
      </c>
      <c r="F3340" s="89">
        <v>6.4281850373209782E-3</v>
      </c>
      <c r="G3340" s="90">
        <v>8.0213512707452313E-3</v>
      </c>
      <c r="H3340" s="90">
        <v>9.2302351734574843E-3</v>
      </c>
      <c r="I3340" s="90">
        <v>1.0069187111067102E-2</v>
      </c>
      <c r="J3340" s="90">
        <v>1.0553230411672951E-2</v>
      </c>
    </row>
    <row r="3341" spans="3:10" x14ac:dyDescent="0.25">
      <c r="C3341" s="82">
        <v>3.9577117716651553E-2</v>
      </c>
      <c r="D3341" s="89">
        <v>5.3674191158527396E-2</v>
      </c>
      <c r="E3341" s="89">
        <v>6.2187965923193089E-2</v>
      </c>
      <c r="F3341" s="89">
        <v>6.5931537205024288E-2</v>
      </c>
      <c r="G3341" s="90">
        <v>6.6702207307824612E-2</v>
      </c>
      <c r="H3341" s="90">
        <v>6.5561645498124418E-2</v>
      </c>
      <c r="I3341" s="90">
        <v>6.3552366729027573E-2</v>
      </c>
      <c r="J3341" s="90">
        <v>6.0881590207047066E-2</v>
      </c>
    </row>
    <row r="3342" spans="3:10" x14ac:dyDescent="0.25">
      <c r="C3342" s="82">
        <v>7.0066859632229401E-3</v>
      </c>
      <c r="D3342" s="89">
        <v>9.8515232847644508E-3</v>
      </c>
      <c r="E3342" s="89">
        <v>1.2446691743759055E-2</v>
      </c>
      <c r="F3342" s="89">
        <v>1.4690079379110691E-2</v>
      </c>
      <c r="G3342" s="90">
        <v>1.6616018360194652E-2</v>
      </c>
      <c r="H3342" s="90">
        <v>1.8211884945137955E-2</v>
      </c>
      <c r="I3342" s="90">
        <v>1.9610633302735291E-2</v>
      </c>
      <c r="J3342" s="90">
        <v>2.0823026280570523E-2</v>
      </c>
    </row>
    <row r="3343" spans="3:10" x14ac:dyDescent="0.25">
      <c r="C3343" s="82">
        <v>2.0566918467840117E-2</v>
      </c>
      <c r="D3343" s="89">
        <v>2.5757746723927482E-2</v>
      </c>
      <c r="E3343" s="89">
        <v>2.9900899681724276E-2</v>
      </c>
      <c r="F3343" s="89">
        <v>3.3224224605567496E-2</v>
      </c>
      <c r="G3343" s="90">
        <v>3.6069418507861939E-2</v>
      </c>
      <c r="H3343" s="90">
        <v>3.8533207896606365E-2</v>
      </c>
      <c r="I3343" s="90">
        <v>4.0942249104535873E-2</v>
      </c>
      <c r="J3343" s="90">
        <v>4.3310959747459014E-2</v>
      </c>
    </row>
    <row r="3344" spans="3:10" x14ac:dyDescent="0.25">
      <c r="C3344" s="82">
        <v>8.4806555763742072E-3</v>
      </c>
      <c r="D3344" s="89">
        <v>1.3088676593660453E-2</v>
      </c>
      <c r="E3344" s="89">
        <v>1.7584345095919156E-2</v>
      </c>
      <c r="F3344" s="89">
        <v>2.1608701936123811E-2</v>
      </c>
      <c r="G3344" s="90">
        <v>2.5090477841045945E-2</v>
      </c>
      <c r="H3344" s="90">
        <v>2.7944598010613234E-2</v>
      </c>
      <c r="I3344" s="90">
        <v>3.0325652302579491E-2</v>
      </c>
      <c r="J3344" s="90">
        <v>3.2200633696885216E-2</v>
      </c>
    </row>
    <row r="3345" spans="3:10" x14ac:dyDescent="0.25">
      <c r="C3345" s="82">
        <v>1.9119411787127009E-2</v>
      </c>
      <c r="D3345" s="89">
        <v>2.5347160016739836E-2</v>
      </c>
      <c r="E3345" s="89">
        <v>3.045244892893895E-2</v>
      </c>
      <c r="F3345" s="89">
        <v>3.444391813695144E-2</v>
      </c>
      <c r="G3345" s="90">
        <v>3.7566049600774518E-2</v>
      </c>
      <c r="H3345" s="90">
        <v>3.9856757214744305E-2</v>
      </c>
      <c r="I3345" s="90">
        <v>4.1607834287853175E-2</v>
      </c>
      <c r="J3345" s="90">
        <v>4.2797965321067291E-2</v>
      </c>
    </row>
    <row r="3346" spans="3:10" x14ac:dyDescent="0.25">
      <c r="C3346" s="82">
        <v>1.3384276562594221E-3</v>
      </c>
      <c r="D3346" s="89">
        <v>2.9306203154481456E-3</v>
      </c>
      <c r="E3346" s="89">
        <v>4.980296589698634E-3</v>
      </c>
      <c r="F3346" s="89">
        <v>7.1479318622165184E-3</v>
      </c>
      <c r="G3346" s="90">
        <v>9.1784627433866683E-3</v>
      </c>
      <c r="H3346" s="90">
        <v>1.0899796225418727E-2</v>
      </c>
      <c r="I3346" s="90">
        <v>1.2321791175684034E-2</v>
      </c>
      <c r="J3346" s="90">
        <v>1.3448957676942378E-2</v>
      </c>
    </row>
    <row r="3347" spans="3:10" x14ac:dyDescent="0.25">
      <c r="C3347" s="82">
        <v>1.9676795372605766E-2</v>
      </c>
      <c r="D3347" s="89">
        <v>2.1512238344637186E-2</v>
      </c>
      <c r="E3347" s="89">
        <v>2.227759476188031E-2</v>
      </c>
      <c r="F3347" s="89">
        <v>2.246615347355143E-2</v>
      </c>
      <c r="G3347" s="90">
        <v>2.2429770839127512E-2</v>
      </c>
      <c r="H3347" s="90">
        <v>2.2251610215059631E-2</v>
      </c>
      <c r="I3347" s="90">
        <v>2.2113438629897501E-2</v>
      </c>
      <c r="J3347" s="90">
        <v>2.2004796970274597E-2</v>
      </c>
    </row>
    <row r="3348" spans="3:10" x14ac:dyDescent="0.25">
      <c r="C3348" s="82">
        <v>4.1159876783361622E-3</v>
      </c>
      <c r="D3348" s="89">
        <v>7.9000874329683158E-3</v>
      </c>
      <c r="E3348" s="89">
        <v>1.232583718745609E-2</v>
      </c>
      <c r="F3348" s="89">
        <v>1.6761665105798972E-2</v>
      </c>
      <c r="G3348" s="90">
        <v>2.0821132825624707E-2</v>
      </c>
      <c r="H3348" s="90">
        <v>2.4227766502775316E-2</v>
      </c>
      <c r="I3348" s="90">
        <v>2.7015938835495527E-2</v>
      </c>
      <c r="J3348" s="90">
        <v>2.9132131887093612E-2</v>
      </c>
    </row>
    <row r="3349" spans="3:10" x14ac:dyDescent="0.25">
      <c r="C3349" s="82">
        <v>5.1162588855359669E-3</v>
      </c>
      <c r="D3349" s="89">
        <v>8.2476025685692782E-3</v>
      </c>
      <c r="E3349" s="89">
        <v>1.1333747497800771E-2</v>
      </c>
      <c r="F3349" s="89">
        <v>1.4058104677617636E-2</v>
      </c>
      <c r="G3349" s="90">
        <v>1.6347916815655637E-2</v>
      </c>
      <c r="H3349" s="90">
        <v>1.8162619224011464E-2</v>
      </c>
      <c r="I3349" s="90">
        <v>1.9636984087631048E-2</v>
      </c>
      <c r="J3349" s="90">
        <v>2.0789510725965975E-2</v>
      </c>
    </row>
    <row r="3350" spans="3:10" x14ac:dyDescent="0.25">
      <c r="C3350" s="82">
        <v>2.4334051106368881E-3</v>
      </c>
      <c r="D3350" s="89">
        <v>4.3092133511991272E-3</v>
      </c>
      <c r="E3350" s="89">
        <v>6.4511948038539976E-3</v>
      </c>
      <c r="F3350" s="89">
        <v>8.615926488372715E-3</v>
      </c>
      <c r="G3350" s="90">
        <v>1.0642850678936415E-2</v>
      </c>
      <c r="H3350" s="90">
        <v>1.2385238716956895E-2</v>
      </c>
      <c r="I3350" s="90">
        <v>1.383775870019895E-2</v>
      </c>
      <c r="J3350" s="90">
        <v>1.495302549095848E-2</v>
      </c>
    </row>
    <row r="3351" spans="3:10" x14ac:dyDescent="0.25">
      <c r="C3351" s="82">
        <v>1.0698518217117587E-2</v>
      </c>
      <c r="D3351" s="89">
        <v>1.1769774540493575E-2</v>
      </c>
      <c r="E3351" s="89">
        <v>1.256505872690057E-2</v>
      </c>
      <c r="F3351" s="89">
        <v>1.3155345833130602E-2</v>
      </c>
      <c r="G3351" s="90">
        <v>1.3592041245768372E-2</v>
      </c>
      <c r="H3351" s="90">
        <v>1.3837816704819952E-2</v>
      </c>
      <c r="I3351" s="90">
        <v>1.3970323731266325E-2</v>
      </c>
      <c r="J3351" s="90">
        <v>1.3985150889765652E-2</v>
      </c>
    </row>
    <row r="3352" spans="3:10" x14ac:dyDescent="0.25">
      <c r="C3352" s="82">
        <v>4.8409486575678826E-2</v>
      </c>
      <c r="D3352" s="89">
        <v>4.9986466256157262E-2</v>
      </c>
      <c r="E3352" s="89">
        <v>4.9054137904824435E-2</v>
      </c>
      <c r="F3352" s="89">
        <v>4.70532745555126E-2</v>
      </c>
      <c r="G3352" s="90">
        <v>4.4800699122743037E-2</v>
      </c>
      <c r="H3352" s="90">
        <v>4.2417734863532092E-2</v>
      </c>
      <c r="I3352" s="90">
        <v>4.0173529686400755E-2</v>
      </c>
      <c r="J3352" s="90">
        <v>3.7961565036597721E-2</v>
      </c>
    </row>
    <row r="3353" spans="3:10" x14ac:dyDescent="0.25">
      <c r="C3353" s="82">
        <v>1.0656556300184396E-2</v>
      </c>
      <c r="D3353" s="89">
        <v>1.2543078623429973E-2</v>
      </c>
      <c r="E3353" s="89">
        <v>1.3956768842593432E-2</v>
      </c>
      <c r="F3353" s="89">
        <v>1.5027135461089722E-2</v>
      </c>
      <c r="G3353" s="90">
        <v>1.5874487388597491E-2</v>
      </c>
      <c r="H3353" s="90">
        <v>1.6493125486816917E-2</v>
      </c>
      <c r="I3353" s="90">
        <v>1.6983173471865631E-2</v>
      </c>
      <c r="J3353" s="90">
        <v>1.7325054402538363E-2</v>
      </c>
    </row>
    <row r="3354" spans="3:10" x14ac:dyDescent="0.25">
      <c r="C3354" s="82">
        <v>1.1648174433177233E-2</v>
      </c>
      <c r="D3354" s="89">
        <v>2.0561229198222931E-2</v>
      </c>
      <c r="E3354" s="89">
        <v>2.9570108257213939E-2</v>
      </c>
      <c r="F3354" s="89">
        <v>3.7390665836564065E-2</v>
      </c>
      <c r="G3354" s="90">
        <v>4.3669035192563731E-2</v>
      </c>
      <c r="H3354" s="90">
        <v>4.8280576615700399E-2</v>
      </c>
      <c r="I3354" s="90">
        <v>5.1576612506623154E-2</v>
      </c>
      <c r="J3354" s="90">
        <v>5.356414302744944E-2</v>
      </c>
    </row>
    <row r="3355" spans="3:10" x14ac:dyDescent="0.25">
      <c r="C3355" s="82">
        <v>1.4246043557854277E-2</v>
      </c>
      <c r="D3355" s="89">
        <v>1.898284963500993E-2</v>
      </c>
      <c r="E3355" s="89">
        <v>2.2844313992946359E-2</v>
      </c>
      <c r="F3355" s="89">
        <v>2.5806631168336622E-2</v>
      </c>
      <c r="G3355" s="90">
        <v>2.8050170750509466E-2</v>
      </c>
      <c r="H3355" s="90">
        <v>2.9629285232377532E-2</v>
      </c>
      <c r="I3355" s="90">
        <v>3.0811274278627419E-2</v>
      </c>
      <c r="J3355" s="90">
        <v>3.1646993157737571E-2</v>
      </c>
    </row>
    <row r="3356" spans="3:10" x14ac:dyDescent="0.25">
      <c r="C3356" s="82">
        <v>6.0606831425314249E-3</v>
      </c>
      <c r="D3356" s="89">
        <v>7.900771915645189E-3</v>
      </c>
      <c r="E3356" s="89">
        <v>9.4600285934878098E-3</v>
      </c>
      <c r="F3356" s="89">
        <v>1.0712192087364372E-2</v>
      </c>
      <c r="G3356" s="90">
        <v>1.1697395146736374E-2</v>
      </c>
      <c r="H3356" s="90">
        <v>1.2411222012566753E-2</v>
      </c>
      <c r="I3356" s="90">
        <v>1.2952709209300216E-2</v>
      </c>
      <c r="J3356" s="90">
        <v>1.3342191733004091E-2</v>
      </c>
    </row>
    <row r="3357" spans="3:10" x14ac:dyDescent="0.25">
      <c r="C3357" s="82">
        <v>2.1968414768239134E-2</v>
      </c>
      <c r="D3357" s="89">
        <v>2.4837727570236449E-2</v>
      </c>
      <c r="E3357" s="89">
        <v>2.7061099584844865E-2</v>
      </c>
      <c r="F3357" s="89">
        <v>2.8955214817187588E-2</v>
      </c>
      <c r="G3357" s="90">
        <v>3.0787851873019547E-2</v>
      </c>
      <c r="H3357" s="90">
        <v>3.2580379811863354E-2</v>
      </c>
      <c r="I3357" s="90">
        <v>3.4556942454993564E-2</v>
      </c>
      <c r="J3357" s="90">
        <v>3.6691607285888876E-2</v>
      </c>
    </row>
    <row r="3358" spans="3:10" x14ac:dyDescent="0.25">
      <c r="C3358" s="82">
        <v>3.5858513228397039E-3</v>
      </c>
      <c r="D3358" s="89">
        <v>6.8024039611736427E-3</v>
      </c>
      <c r="E3358" s="89">
        <v>1.0406131034854584E-2</v>
      </c>
      <c r="F3358" s="89">
        <v>1.3847617053414805E-2</v>
      </c>
      <c r="G3358" s="90">
        <v>1.6857403920503843E-2</v>
      </c>
      <c r="H3358" s="90">
        <v>1.9285330254388625E-2</v>
      </c>
      <c r="I3358" s="90">
        <v>2.1227194363585559E-2</v>
      </c>
      <c r="J3358" s="90">
        <v>2.2692755546029016E-2</v>
      </c>
    </row>
    <row r="3359" spans="3:10" x14ac:dyDescent="0.25">
      <c r="C3359" s="82">
        <v>1.0473971234547491E-2</v>
      </c>
      <c r="D3359" s="89">
        <v>1.3293194635433799E-2</v>
      </c>
      <c r="E3359" s="89">
        <v>1.5229496399199646E-2</v>
      </c>
      <c r="F3359" s="89">
        <v>1.6501242313391437E-2</v>
      </c>
      <c r="G3359" s="90">
        <v>1.7398615338136657E-2</v>
      </c>
      <c r="H3359" s="90">
        <v>1.8046301223821618E-2</v>
      </c>
      <c r="I3359" s="90">
        <v>1.8635462882237174E-2</v>
      </c>
      <c r="J3359" s="90">
        <v>1.9185623412130381E-2</v>
      </c>
    </row>
    <row r="3360" spans="3:10" x14ac:dyDescent="0.25">
      <c r="C3360" s="82">
        <v>2.4032799426750031E-3</v>
      </c>
      <c r="D3360" s="89">
        <v>4.8590888071526599E-3</v>
      </c>
      <c r="E3360" s="89">
        <v>7.8281389453894179E-3</v>
      </c>
      <c r="F3360" s="89">
        <v>1.0839045475280994E-2</v>
      </c>
      <c r="G3360" s="90">
        <v>1.3579072092471802E-2</v>
      </c>
      <c r="H3360" s="90">
        <v>1.5837030799093894E-2</v>
      </c>
      <c r="I3360" s="90">
        <v>1.763343736457073E-2</v>
      </c>
      <c r="J3360" s="90">
        <v>1.8949631679313864E-2</v>
      </c>
    </row>
    <row r="3361" spans="3:10" x14ac:dyDescent="0.25">
      <c r="C3361" s="82">
        <v>1.9026102830490756E-3</v>
      </c>
      <c r="D3361" s="89">
        <v>3.5526862361496387E-3</v>
      </c>
      <c r="E3361" s="89">
        <v>5.4930264498364344E-3</v>
      </c>
      <c r="F3361" s="89">
        <v>7.4661176099195866E-3</v>
      </c>
      <c r="G3361" s="90">
        <v>9.2849871847088331E-3</v>
      </c>
      <c r="H3361" s="90">
        <v>1.0789406627709724E-2</v>
      </c>
      <c r="I3361" s="90">
        <v>1.1961626375338078E-2</v>
      </c>
      <c r="J3361" s="90">
        <v>1.2765754668893551E-2</v>
      </c>
    </row>
    <row r="3362" spans="3:10" x14ac:dyDescent="0.25">
      <c r="C3362" s="82">
        <v>5.8202231803121118E-3</v>
      </c>
      <c r="D3362" s="89">
        <v>9.2720187150509194E-3</v>
      </c>
      <c r="E3362" s="89">
        <v>1.2662692131332294E-2</v>
      </c>
      <c r="F3362" s="89">
        <v>1.5659724974325984E-2</v>
      </c>
      <c r="G3362" s="90">
        <v>1.8181491430392299E-2</v>
      </c>
      <c r="H3362" s="90">
        <v>2.0170337885686045E-2</v>
      </c>
      <c r="I3362" s="90">
        <v>2.1762822641352948E-2</v>
      </c>
      <c r="J3362" s="90">
        <v>2.2972772176235674E-2</v>
      </c>
    </row>
    <row r="3363" spans="3:10" x14ac:dyDescent="0.25">
      <c r="C3363" s="82">
        <v>3.0333006028419325E-2</v>
      </c>
      <c r="D3363" s="89">
        <v>3.0954554957199332E-2</v>
      </c>
      <c r="E3363" s="89">
        <v>3.068379140799855E-2</v>
      </c>
      <c r="F3363" s="89">
        <v>3.0195227179787419E-2</v>
      </c>
      <c r="G3363" s="90">
        <v>2.9855287480075248E-2</v>
      </c>
      <c r="H3363" s="90">
        <v>2.9660820101601319E-2</v>
      </c>
      <c r="I3363" s="90">
        <v>2.975562847579033E-2</v>
      </c>
      <c r="J3363" s="90">
        <v>3.0039581286758904E-2</v>
      </c>
    </row>
    <row r="3364" spans="3:10" x14ac:dyDescent="0.25">
      <c r="C3364" s="82">
        <v>4.0651245496892176E-2</v>
      </c>
      <c r="D3364" s="89">
        <v>3.7523069773469392E-2</v>
      </c>
      <c r="E3364" s="89">
        <v>3.4780048268784752E-2</v>
      </c>
      <c r="F3364" s="89">
        <v>3.2673163565988886E-2</v>
      </c>
      <c r="G3364" s="90">
        <v>3.12106289121146E-2</v>
      </c>
      <c r="H3364" s="90">
        <v>3.0146492553761679E-2</v>
      </c>
      <c r="I3364" s="90">
        <v>2.9494887762390919E-2</v>
      </c>
      <c r="J3364" s="90">
        <v>2.9092808088296999E-2</v>
      </c>
    </row>
    <row r="3365" spans="3:10" x14ac:dyDescent="0.25">
      <c r="C3365" s="82">
        <v>1.0705366217016864E-2</v>
      </c>
      <c r="D3365" s="89">
        <v>1.527030165635436E-2</v>
      </c>
      <c r="E3365" s="89">
        <v>1.9517189849416122E-2</v>
      </c>
      <c r="F3365" s="89">
        <v>2.3306809377225037E-2</v>
      </c>
      <c r="G3365" s="90">
        <v>2.6736482727935867E-2</v>
      </c>
      <c r="H3365" s="90">
        <v>2.9829635101062089E-2</v>
      </c>
      <c r="I3365" s="90">
        <v>3.2831747483457498E-2</v>
      </c>
      <c r="J3365" s="90">
        <v>3.5765237323951052E-2</v>
      </c>
    </row>
    <row r="3366" spans="3:10" x14ac:dyDescent="0.25">
      <c r="C3366" s="82">
        <v>2.8908498841539714E-3</v>
      </c>
      <c r="D3366" s="89">
        <v>4.9015145049155374E-3</v>
      </c>
      <c r="E3366" s="89">
        <v>7.0661159035530366E-3</v>
      </c>
      <c r="F3366" s="89">
        <v>9.1324650416781776E-3</v>
      </c>
      <c r="G3366" s="90">
        <v>1.0968958464352143E-2</v>
      </c>
      <c r="H3366" s="90">
        <v>1.2475504923093163E-2</v>
      </c>
      <c r="I3366" s="90">
        <v>1.3702935599347318E-2</v>
      </c>
      <c r="J3366" s="90">
        <v>1.4658580489420236E-2</v>
      </c>
    </row>
    <row r="3367" spans="3:10" x14ac:dyDescent="0.25">
      <c r="C3367" s="82">
        <v>1.5387968219686032E-2</v>
      </c>
      <c r="D3367" s="89">
        <v>1.7506247337688307E-2</v>
      </c>
      <c r="E3367" s="89">
        <v>1.8867505138124793E-2</v>
      </c>
      <c r="F3367" s="89">
        <v>1.9686752376571269E-2</v>
      </c>
      <c r="G3367" s="90">
        <v>2.0147832940036692E-2</v>
      </c>
      <c r="H3367" s="90">
        <v>2.0267264441511494E-2</v>
      </c>
      <c r="I3367" s="90">
        <v>2.0195538731157103E-2</v>
      </c>
      <c r="J3367" s="90">
        <v>1.9935794439079172E-2</v>
      </c>
    </row>
    <row r="3368" spans="3:10" x14ac:dyDescent="0.25">
      <c r="C3368" s="82">
        <v>2.4648377136427365E-2</v>
      </c>
      <c r="D3368" s="89">
        <v>2.9150303133757417E-2</v>
      </c>
      <c r="E3368" s="89">
        <v>3.1590937165834831E-2</v>
      </c>
      <c r="F3368" s="89">
        <v>3.2594924139343159E-2</v>
      </c>
      <c r="G3368" s="90">
        <v>3.2780249324368932E-2</v>
      </c>
      <c r="H3368" s="90">
        <v>3.2390883907672981E-2</v>
      </c>
      <c r="I3368" s="90">
        <v>3.1777152364564083E-2</v>
      </c>
      <c r="J3368" s="90">
        <v>3.0970467871575483E-2</v>
      </c>
    </row>
    <row r="3369" spans="3:10" x14ac:dyDescent="0.25">
      <c r="C3369" s="82">
        <v>7.3408277390814257E-3</v>
      </c>
      <c r="D3369" s="89">
        <v>1.3895002841954234E-2</v>
      </c>
      <c r="E3369" s="89">
        <v>2.1248124509646749E-2</v>
      </c>
      <c r="F3369" s="89">
        <v>2.826058104135263E-2</v>
      </c>
      <c r="G3369" s="90">
        <v>3.4329006343184379E-2</v>
      </c>
      <c r="H3369" s="90">
        <v>3.9073831205115594E-2</v>
      </c>
      <c r="I3369" s="90">
        <v>4.2611769656531816E-2</v>
      </c>
      <c r="J3369" s="90">
        <v>4.489317494396862E-2</v>
      </c>
    </row>
    <row r="3370" spans="3:10" x14ac:dyDescent="0.25">
      <c r="C3370" s="82">
        <v>6.9044718785519418E-2</v>
      </c>
      <c r="D3370" s="89">
        <v>7.0939416238914546E-2</v>
      </c>
      <c r="E3370" s="89">
        <v>6.8323930856726153E-2</v>
      </c>
      <c r="F3370" s="89">
        <v>6.3993893653189901E-2</v>
      </c>
      <c r="G3370" s="90">
        <v>5.9447664683069272E-2</v>
      </c>
      <c r="H3370" s="90">
        <v>5.4944883108920296E-2</v>
      </c>
      <c r="I3370" s="90">
        <v>5.0811534502517471E-2</v>
      </c>
      <c r="J3370" s="90">
        <v>4.6854807272596624E-2</v>
      </c>
    </row>
    <row r="3371" spans="3:10" x14ac:dyDescent="0.25">
      <c r="C3371" s="82">
        <v>3.5663792686339672E-2</v>
      </c>
      <c r="D3371" s="89">
        <v>3.5568598015311044E-2</v>
      </c>
      <c r="E3371" s="89">
        <v>3.49946979095518E-2</v>
      </c>
      <c r="F3371" s="89">
        <v>3.4458184384127732E-2</v>
      </c>
      <c r="G3371" s="90">
        <v>3.4216296417652413E-2</v>
      </c>
      <c r="H3371" s="90">
        <v>3.4192133242034191E-2</v>
      </c>
      <c r="I3371" s="90">
        <v>3.4530325985692681E-2</v>
      </c>
      <c r="J3371" s="90">
        <v>3.5118958538227746E-2</v>
      </c>
    </row>
    <row r="3372" spans="3:10" x14ac:dyDescent="0.25">
      <c r="C3372" s="82">
        <v>7.0620185928479138E-3</v>
      </c>
      <c r="D3372" s="89">
        <v>1.0780036169346141E-2</v>
      </c>
      <c r="E3372" s="89">
        <v>1.4253737658621935E-2</v>
      </c>
      <c r="F3372" s="89">
        <v>1.7189415969291733E-2</v>
      </c>
      <c r="G3372" s="90">
        <v>1.9552457334424542E-2</v>
      </c>
      <c r="H3372" s="90">
        <v>2.130929874321252E-2</v>
      </c>
      <c r="I3372" s="90">
        <v>2.2618491684205246E-2</v>
      </c>
      <c r="J3372" s="90">
        <v>2.3502533989103853E-2</v>
      </c>
    </row>
    <row r="3373" spans="3:10" x14ac:dyDescent="0.25">
      <c r="C3373" s="82">
        <v>8.7600935002893864E-3</v>
      </c>
      <c r="D3373" s="89">
        <v>1.4267825362326438E-2</v>
      </c>
      <c r="E3373" s="89">
        <v>1.9633751141906013E-2</v>
      </c>
      <c r="F3373" s="89">
        <v>2.425778104722565E-2</v>
      </c>
      <c r="G3373" s="90">
        <v>2.7988577834780686E-2</v>
      </c>
      <c r="H3373" s="90">
        <v>3.0734279520528485E-2</v>
      </c>
      <c r="I3373" s="90">
        <v>3.2701466008738959E-2</v>
      </c>
      <c r="J3373" s="90">
        <v>3.3908102025983024E-2</v>
      </c>
    </row>
    <row r="3374" spans="3:10" x14ac:dyDescent="0.25">
      <c r="C3374" s="82">
        <v>1.6710687515148738E-2</v>
      </c>
      <c r="D3374" s="89">
        <v>1.7775647677512076E-2</v>
      </c>
      <c r="E3374" s="89">
        <v>1.8656134450667512E-2</v>
      </c>
      <c r="F3374" s="89">
        <v>1.9486671759375008E-2</v>
      </c>
      <c r="G3374" s="90">
        <v>2.0349370411650025E-2</v>
      </c>
      <c r="H3374" s="90">
        <v>2.1177732579863374E-2</v>
      </c>
      <c r="I3374" s="90">
        <v>2.2061721933897258E-2</v>
      </c>
      <c r="J3374" s="90">
        <v>2.2949745706724718E-2</v>
      </c>
    </row>
    <row r="3375" spans="3:10" x14ac:dyDescent="0.25">
      <c r="C3375" s="82">
        <v>1.1603258123893399E-2</v>
      </c>
      <c r="D3375" s="89">
        <v>1.3843251520269478E-2</v>
      </c>
      <c r="E3375" s="89">
        <v>1.5461258988492306E-2</v>
      </c>
      <c r="F3375" s="89">
        <v>1.6641087705358732E-2</v>
      </c>
      <c r="G3375" s="90">
        <v>1.7564985867062562E-2</v>
      </c>
      <c r="H3375" s="90">
        <v>1.8263515349755434E-2</v>
      </c>
      <c r="I3375" s="90">
        <v>1.8867507265148221E-2</v>
      </c>
      <c r="J3375" s="90">
        <v>1.9359638187038251E-2</v>
      </c>
    </row>
    <row r="3376" spans="3:10" x14ac:dyDescent="0.25">
      <c r="C3376" s="82">
        <v>2.3901918880603699E-2</v>
      </c>
      <c r="D3376" s="89">
        <v>2.9191435645030035E-2</v>
      </c>
      <c r="E3376" s="89">
        <v>3.2220289851479726E-2</v>
      </c>
      <c r="F3376" s="89">
        <v>3.3652726410347868E-2</v>
      </c>
      <c r="G3376" s="90">
        <v>3.4196794032994852E-2</v>
      </c>
      <c r="H3376" s="90">
        <v>3.4148428399311301E-2</v>
      </c>
      <c r="I3376" s="90">
        <v>3.3886883358734229E-2</v>
      </c>
      <c r="J3376" s="90">
        <v>3.3442276260680852E-2</v>
      </c>
    </row>
    <row r="3377" spans="3:10" x14ac:dyDescent="0.25">
      <c r="C3377" s="82">
        <v>5.6772448848903104E-2</v>
      </c>
      <c r="D3377" s="89">
        <v>6.6522767402963867E-2</v>
      </c>
      <c r="E3377" s="89">
        <v>7.1426315919038294E-2</v>
      </c>
      <c r="F3377" s="89">
        <v>7.3406524043871699E-2</v>
      </c>
      <c r="G3377" s="90">
        <v>7.4096491973795156E-2</v>
      </c>
      <c r="H3377" s="90">
        <v>7.4058231226183574E-2</v>
      </c>
      <c r="I3377" s="90">
        <v>7.3965434750420916E-2</v>
      </c>
      <c r="J3377" s="90">
        <v>7.3696555733290592E-2</v>
      </c>
    </row>
    <row r="3378" spans="3:10" x14ac:dyDescent="0.25">
      <c r="C3378" s="82">
        <v>1.1133182699024085E-2</v>
      </c>
      <c r="D3378" s="89">
        <v>1.3764836173446992E-2</v>
      </c>
      <c r="E3378" s="89">
        <v>1.5564189333747478E-2</v>
      </c>
      <c r="F3378" s="89">
        <v>1.66906420546469E-2</v>
      </c>
      <c r="G3378" s="90">
        <v>1.7362004194154349E-2</v>
      </c>
      <c r="H3378" s="90">
        <v>1.7655891053121677E-2</v>
      </c>
      <c r="I3378" s="90">
        <v>1.7742973697638911E-2</v>
      </c>
      <c r="J3378" s="90">
        <v>1.7643395356117173E-2</v>
      </c>
    </row>
    <row r="3379" spans="3:10" x14ac:dyDescent="0.25">
      <c r="C3379" s="82">
        <v>1.413077200396875E-2</v>
      </c>
      <c r="D3379" s="89">
        <v>1.7770748406833344E-2</v>
      </c>
      <c r="E3379" s="89">
        <v>2.0499994510133627E-2</v>
      </c>
      <c r="F3379" s="89">
        <v>2.2564517150879117E-2</v>
      </c>
      <c r="G3379" s="90">
        <v>2.4289623402466255E-2</v>
      </c>
      <c r="H3379" s="90">
        <v>2.5801047411193996E-2</v>
      </c>
      <c r="I3379" s="90">
        <v>2.7346869923747436E-2</v>
      </c>
      <c r="J3379" s="90">
        <v>2.8945263314666642E-2</v>
      </c>
    </row>
    <row r="3380" spans="3:10" x14ac:dyDescent="0.25">
      <c r="C3380" s="82">
        <v>1.4843555927997559E-2</v>
      </c>
      <c r="D3380" s="89">
        <v>2.0188490325024185E-2</v>
      </c>
      <c r="E3380" s="89">
        <v>2.5169273944403409E-2</v>
      </c>
      <c r="F3380" s="89">
        <v>2.9628826575844303E-2</v>
      </c>
      <c r="G3380" s="90">
        <v>3.3607267760965405E-2</v>
      </c>
      <c r="H3380" s="90">
        <v>3.702911934593732E-2</v>
      </c>
      <c r="I3380" s="90">
        <v>4.0114201180996407E-2</v>
      </c>
      <c r="J3380" s="90">
        <v>4.2832552433418998E-2</v>
      </c>
    </row>
    <row r="3381" spans="3:10" x14ac:dyDescent="0.25">
      <c r="C3381" s="82">
        <v>2.3710247603639871E-2</v>
      </c>
      <c r="D3381" s="89">
        <v>2.5860790473778067E-2</v>
      </c>
      <c r="E3381" s="89">
        <v>2.7239779375725179E-2</v>
      </c>
      <c r="F3381" s="89">
        <v>2.8158618023317355E-2</v>
      </c>
      <c r="G3381" s="90">
        <v>2.8821694659636896E-2</v>
      </c>
      <c r="H3381" s="90">
        <v>2.9178405242991184E-2</v>
      </c>
      <c r="I3381" s="90">
        <v>2.9368140462828266E-2</v>
      </c>
      <c r="J3381" s="90">
        <v>2.9319716539994115E-2</v>
      </c>
    </row>
    <row r="3382" spans="3:10" x14ac:dyDescent="0.25">
      <c r="C3382" s="82">
        <v>7.0482363481282539E-3</v>
      </c>
      <c r="D3382" s="89">
        <v>1.1318536592679914E-2</v>
      </c>
      <c r="E3382" s="89">
        <v>1.5254085895546552E-2</v>
      </c>
      <c r="F3382" s="89">
        <v>1.8431925235704971E-2</v>
      </c>
      <c r="G3382" s="90">
        <v>2.0861148355190508E-2</v>
      </c>
      <c r="H3382" s="90">
        <v>2.2616181493980349E-2</v>
      </c>
      <c r="I3382" s="90">
        <v>2.3971673388644883E-2</v>
      </c>
      <c r="J3382" s="90">
        <v>2.5024923772407951E-2</v>
      </c>
    </row>
    <row r="3383" spans="3:10" x14ac:dyDescent="0.25">
      <c r="C3383" s="82">
        <v>5.0720966896911869E-3</v>
      </c>
      <c r="D3383" s="89">
        <v>7.8077613003637797E-3</v>
      </c>
      <c r="E3383" s="89">
        <v>1.0271778811630753E-2</v>
      </c>
      <c r="F3383" s="89">
        <v>1.221673871228352E-2</v>
      </c>
      <c r="G3383" s="90">
        <v>1.3619538999994458E-2</v>
      </c>
      <c r="H3383" s="90">
        <v>1.4477042483227969E-2</v>
      </c>
      <c r="I3383" s="90">
        <v>1.4926222124866637E-2</v>
      </c>
      <c r="J3383" s="90">
        <v>1.5014122604177576E-2</v>
      </c>
    </row>
    <row r="3384" spans="3:10" x14ac:dyDescent="0.25">
      <c r="C3384" s="82">
        <v>8.6474084729388639E-3</v>
      </c>
      <c r="D3384" s="89">
        <v>1.0624744738286654E-2</v>
      </c>
      <c r="E3384" s="89">
        <v>1.2043728901035848E-2</v>
      </c>
      <c r="F3384" s="89">
        <v>1.303812072189661E-2</v>
      </c>
      <c r="G3384" s="90">
        <v>1.3772036144531442E-2</v>
      </c>
      <c r="H3384" s="90">
        <v>1.4299014550068934E-2</v>
      </c>
      <c r="I3384" s="90">
        <v>1.475204221815748E-2</v>
      </c>
      <c r="J3384" s="90">
        <v>1.5148224236039219E-2</v>
      </c>
    </row>
    <row r="3385" spans="3:10" x14ac:dyDescent="0.25">
      <c r="C3385" s="82">
        <v>1.5520000426111395E-2</v>
      </c>
      <c r="D3385" s="89">
        <v>1.9350184238784478E-2</v>
      </c>
      <c r="E3385" s="89">
        <v>2.2349337911765833E-2</v>
      </c>
      <c r="F3385" s="89">
        <v>2.4603028248625754E-2</v>
      </c>
      <c r="G3385" s="90">
        <v>2.6259748839285169E-2</v>
      </c>
      <c r="H3385" s="90">
        <v>2.7294213271831288E-2</v>
      </c>
      <c r="I3385" s="90">
        <v>2.7872314038551439E-2</v>
      </c>
      <c r="J3385" s="90">
        <v>2.7975523290762441E-2</v>
      </c>
    </row>
    <row r="3386" spans="3:10" x14ac:dyDescent="0.25">
      <c r="C3386" s="82">
        <v>7.9631041714490584E-3</v>
      </c>
      <c r="D3386" s="89">
        <v>1.0770352603428349E-2</v>
      </c>
      <c r="E3386" s="89">
        <v>1.2940234124604827E-2</v>
      </c>
      <c r="F3386" s="89">
        <v>1.4477621533155046E-2</v>
      </c>
      <c r="G3386" s="90">
        <v>1.5542064689373294E-2</v>
      </c>
      <c r="H3386" s="90">
        <v>1.6214674455214077E-2</v>
      </c>
      <c r="I3386" s="90">
        <v>1.6671200432330315E-2</v>
      </c>
      <c r="J3386" s="90">
        <v>1.6947865750493979E-2</v>
      </c>
    </row>
    <row r="3387" spans="3:10" x14ac:dyDescent="0.25">
      <c r="C3387" s="82">
        <v>2.6386971546193821E-3</v>
      </c>
      <c r="D3387" s="89">
        <v>4.8628881442027948E-3</v>
      </c>
      <c r="E3387" s="89">
        <v>7.1930572190689454E-3</v>
      </c>
      <c r="F3387" s="89">
        <v>9.2392433899373353E-3</v>
      </c>
      <c r="G3387" s="90">
        <v>1.0856809971870622E-2</v>
      </c>
      <c r="H3387" s="90">
        <v>1.2001761505579247E-2</v>
      </c>
      <c r="I3387" s="90">
        <v>1.2787228694579961E-2</v>
      </c>
      <c r="J3387" s="90">
        <v>1.326483540648327E-2</v>
      </c>
    </row>
    <row r="3388" spans="3:10" x14ac:dyDescent="0.25">
      <c r="C3388" s="82">
        <v>3.6345784086222227E-3</v>
      </c>
      <c r="D3388" s="89">
        <v>6.0346836475476326E-3</v>
      </c>
      <c r="E3388" s="89">
        <v>8.4281790570209011E-3</v>
      </c>
      <c r="F3388" s="89">
        <v>1.0538235548873769E-2</v>
      </c>
      <c r="G3388" s="90">
        <v>1.2292839333987818E-2</v>
      </c>
      <c r="H3388" s="90">
        <v>1.3662197020742374E-2</v>
      </c>
      <c r="I3388" s="90">
        <v>1.4759481299049901E-2</v>
      </c>
      <c r="J3388" s="90">
        <v>1.5617834614091457E-2</v>
      </c>
    </row>
    <row r="3389" spans="3:10" x14ac:dyDescent="0.25">
      <c r="C3389" s="82">
        <v>1.4039143838724257E-2</v>
      </c>
      <c r="D3389" s="89">
        <v>1.5741236934801586E-2</v>
      </c>
      <c r="E3389" s="89">
        <v>1.6891733427062246E-2</v>
      </c>
      <c r="F3389" s="89">
        <v>1.7647094303732198E-2</v>
      </c>
      <c r="G3389" s="90">
        <v>1.8126431051841405E-2</v>
      </c>
      <c r="H3389" s="90">
        <v>1.8308581287528183E-2</v>
      </c>
      <c r="I3389" s="90">
        <v>1.8308029549686453E-2</v>
      </c>
      <c r="J3389" s="90">
        <v>1.812044155069693E-2</v>
      </c>
    </row>
    <row r="3390" spans="3:10" x14ac:dyDescent="0.25">
      <c r="C3390" s="82">
        <v>8.0861842397460006E-3</v>
      </c>
      <c r="D3390" s="89">
        <v>1.0963532151414466E-2</v>
      </c>
      <c r="E3390" s="89">
        <v>1.3377638305295134E-2</v>
      </c>
      <c r="F3390" s="89">
        <v>1.5270819266092372E-2</v>
      </c>
      <c r="G3390" s="90">
        <v>1.6730534904800899E-2</v>
      </c>
      <c r="H3390" s="90">
        <v>1.7788260059100475E-2</v>
      </c>
      <c r="I3390" s="90">
        <v>1.8610229842318051E-2</v>
      </c>
      <c r="J3390" s="90">
        <v>1.9231981949814052E-2</v>
      </c>
    </row>
    <row r="3391" spans="3:10" x14ac:dyDescent="0.25">
      <c r="C3391" s="82">
        <v>1.9181495606439922E-3</v>
      </c>
      <c r="D3391" s="89">
        <v>3.9925934197114817E-3</v>
      </c>
      <c r="E3391" s="89">
        <v>6.4925461703848166E-3</v>
      </c>
      <c r="F3391" s="89">
        <v>8.9873544260312185E-3</v>
      </c>
      <c r="G3391" s="90">
        <v>1.121114718374549E-2</v>
      </c>
      <c r="H3391" s="90">
        <v>1.3003433486512722E-2</v>
      </c>
      <c r="I3391" s="90">
        <v>1.4400588388400028E-2</v>
      </c>
      <c r="J3391" s="90">
        <v>1.5407569211278596E-2</v>
      </c>
    </row>
    <row r="3392" spans="3:10" x14ac:dyDescent="0.25">
      <c r="C3392" s="82">
        <v>1.7425608089275105E-3</v>
      </c>
      <c r="D3392" s="89">
        <v>3.6421351264658941E-3</v>
      </c>
      <c r="E3392" s="89">
        <v>6.0794485743546145E-3</v>
      </c>
      <c r="F3392" s="89">
        <v>8.7339766507855618E-3</v>
      </c>
      <c r="G3392" s="90">
        <v>1.1371766923795046E-2</v>
      </c>
      <c r="H3392" s="90">
        <v>1.3820233729141911E-2</v>
      </c>
      <c r="I3392" s="90">
        <v>1.6097930451123399E-2</v>
      </c>
      <c r="J3392" s="90">
        <v>1.8191379854140866E-2</v>
      </c>
    </row>
    <row r="3393" spans="3:10" x14ac:dyDescent="0.25">
      <c r="C3393" s="82">
        <v>2.26431285019515E-2</v>
      </c>
      <c r="D3393" s="89">
        <v>2.7224813405680299E-2</v>
      </c>
      <c r="E3393" s="89">
        <v>3.015124779796553E-2</v>
      </c>
      <c r="F3393" s="89">
        <v>3.1824386530544473E-2</v>
      </c>
      <c r="G3393" s="90">
        <v>3.2702711667781735E-2</v>
      </c>
      <c r="H3393" s="90">
        <v>3.2958681272219667E-2</v>
      </c>
      <c r="I3393" s="90">
        <v>3.2932391064309487E-2</v>
      </c>
      <c r="J3393" s="90">
        <v>3.2675914236539878E-2</v>
      </c>
    </row>
    <row r="3394" spans="3:10" x14ac:dyDescent="0.25">
      <c r="C3394" s="82">
        <v>2.6528605947805015E-2</v>
      </c>
      <c r="D3394" s="89">
        <v>2.9974770720496795E-2</v>
      </c>
      <c r="E3394" s="89">
        <v>3.1715236807291089E-2</v>
      </c>
      <c r="F3394" s="89">
        <v>3.2507885895130394E-2</v>
      </c>
      <c r="G3394" s="90">
        <v>3.2928842554894935E-2</v>
      </c>
      <c r="H3394" s="90">
        <v>3.3132497949418867E-2</v>
      </c>
      <c r="I3394" s="90">
        <v>3.3387027034912954E-2</v>
      </c>
      <c r="J3394" s="90">
        <v>3.3654468725607393E-2</v>
      </c>
    </row>
    <row r="3395" spans="3:10" x14ac:dyDescent="0.25">
      <c r="C3395" s="82">
        <v>1.5187824336249203E-2</v>
      </c>
      <c r="D3395" s="89">
        <v>2.202202978394683E-2</v>
      </c>
      <c r="E3395" s="89">
        <v>2.7359159601196472E-2</v>
      </c>
      <c r="F3395" s="89">
        <v>3.0918914500043748E-2</v>
      </c>
      <c r="G3395" s="90">
        <v>3.3026501746141565E-2</v>
      </c>
      <c r="H3395" s="90">
        <v>3.393740795262902E-2</v>
      </c>
      <c r="I3395" s="90">
        <v>3.4101493787603444E-2</v>
      </c>
      <c r="J3395" s="90">
        <v>3.3642344313189999E-2</v>
      </c>
    </row>
    <row r="3396" spans="3:10" x14ac:dyDescent="0.25">
      <c r="C3396" s="82">
        <v>3.5834604276048431E-3</v>
      </c>
      <c r="D3396" s="89">
        <v>4.9650462913379267E-3</v>
      </c>
      <c r="E3396" s="89">
        <v>6.3315761814709322E-3</v>
      </c>
      <c r="F3396" s="89">
        <v>7.642791377986494E-3</v>
      </c>
      <c r="G3396" s="90">
        <v>8.8998282377182811E-3</v>
      </c>
      <c r="H3396" s="90">
        <v>1.0072541410469241E-2</v>
      </c>
      <c r="I3396" s="90">
        <v>1.1215012010939794E-2</v>
      </c>
      <c r="J3396" s="90">
        <v>1.2322467893893291E-2</v>
      </c>
    </row>
    <row r="3397" spans="3:10" x14ac:dyDescent="0.25">
      <c r="C3397" s="82">
        <v>4.1899903000750189E-3</v>
      </c>
      <c r="D3397" s="89">
        <v>7.8754428568393025E-3</v>
      </c>
      <c r="E3397" s="89">
        <v>1.1990123686184285E-2</v>
      </c>
      <c r="F3397" s="89">
        <v>1.5928566466219735E-2</v>
      </c>
      <c r="G3397" s="90">
        <v>1.940401602405635E-2</v>
      </c>
      <c r="H3397" s="90">
        <v>2.2259702872647124E-2</v>
      </c>
      <c r="I3397" s="90">
        <v>2.4616811412664912E-2</v>
      </c>
      <c r="J3397" s="90">
        <v>2.6493905231976776E-2</v>
      </c>
    </row>
    <row r="3398" spans="3:10" x14ac:dyDescent="0.25">
      <c r="C3398" s="82">
        <v>3.3944730049191864E-3</v>
      </c>
      <c r="D3398" s="89">
        <v>6.1351819877934529E-3</v>
      </c>
      <c r="E3398" s="89">
        <v>9.3044191274920304E-3</v>
      </c>
      <c r="F3398" s="89">
        <v>1.2569169766240668E-2</v>
      </c>
      <c r="G3398" s="90">
        <v>1.5749823460975917E-2</v>
      </c>
      <c r="H3398" s="90">
        <v>1.8702760706849311E-2</v>
      </c>
      <c r="I3398" s="90">
        <v>2.148873615528589E-2</v>
      </c>
      <c r="J3398" s="90">
        <v>2.408330061855201E-2</v>
      </c>
    </row>
    <row r="3399" spans="3:10" x14ac:dyDescent="0.25">
      <c r="C3399" s="82">
        <v>3.5998445558413526E-3</v>
      </c>
      <c r="D3399" s="89">
        <v>7.1307706686179438E-3</v>
      </c>
      <c r="E3399" s="89">
        <v>1.1195363948887189E-2</v>
      </c>
      <c r="F3399" s="89">
        <v>1.5089217190674254E-2</v>
      </c>
      <c r="G3399" s="90">
        <v>1.8412181215306488E-2</v>
      </c>
      <c r="H3399" s="90">
        <v>2.0933157226488513E-2</v>
      </c>
      <c r="I3399" s="90">
        <v>2.2727898486911334E-2</v>
      </c>
      <c r="J3399" s="90">
        <v>2.3806972012102124E-2</v>
      </c>
    </row>
    <row r="3400" spans="3:10" x14ac:dyDescent="0.25">
      <c r="C3400" s="82">
        <v>7.5941080142365447E-3</v>
      </c>
      <c r="D3400" s="89">
        <v>1.0969889173857161E-2</v>
      </c>
      <c r="E3400" s="89">
        <v>1.3937617806676289E-2</v>
      </c>
      <c r="F3400" s="89">
        <v>1.6318121401916921E-2</v>
      </c>
      <c r="G3400" s="90">
        <v>1.8151294321388439E-2</v>
      </c>
      <c r="H3400" s="90">
        <v>1.9452718085160744E-2</v>
      </c>
      <c r="I3400" s="90">
        <v>2.0398819569497458E-2</v>
      </c>
      <c r="J3400" s="90">
        <v>2.1028649976349546E-2</v>
      </c>
    </row>
    <row r="3401" spans="3:10" x14ac:dyDescent="0.25">
      <c r="C3401" s="82">
        <v>2.5658549429214569E-3</v>
      </c>
      <c r="D3401" s="89">
        <v>3.8273591162352408E-3</v>
      </c>
      <c r="E3401" s="89">
        <v>5.1173601254132384E-3</v>
      </c>
      <c r="F3401" s="89">
        <v>6.3608197418562485E-3</v>
      </c>
      <c r="G3401" s="90">
        <v>7.5374792324864439E-3</v>
      </c>
      <c r="H3401" s="90">
        <v>8.6181042186799939E-3</v>
      </c>
      <c r="I3401" s="90">
        <v>9.6573144323321529E-3</v>
      </c>
      <c r="J3401" s="90">
        <v>1.0668595564242231E-2</v>
      </c>
    </row>
    <row r="3402" spans="3:10" x14ac:dyDescent="0.25">
      <c r="C3402" s="82">
        <v>5.9876873202458587E-3</v>
      </c>
      <c r="D3402" s="89">
        <v>8.3159055241806504E-3</v>
      </c>
      <c r="E3402" s="89">
        <v>1.0512642446782594E-2</v>
      </c>
      <c r="F3402" s="89">
        <v>1.2506884729596952E-2</v>
      </c>
      <c r="G3402" s="90">
        <v>1.4312686702622601E-2</v>
      </c>
      <c r="H3402" s="90">
        <v>1.5894382340418508E-2</v>
      </c>
      <c r="I3402" s="90">
        <v>1.734616814612893E-2</v>
      </c>
      <c r="J3402" s="90">
        <v>1.8665392352441544E-2</v>
      </c>
    </row>
    <row r="3403" spans="3:10" x14ac:dyDescent="0.25">
      <c r="C3403" s="82">
        <v>1.7184575072200104E-2</v>
      </c>
      <c r="D3403" s="89">
        <v>1.8950370166464028E-2</v>
      </c>
      <c r="E3403" s="89">
        <v>1.9918374909380067E-2</v>
      </c>
      <c r="F3403" s="89">
        <v>2.0509672507059529E-2</v>
      </c>
      <c r="G3403" s="90">
        <v>2.1029831645410696E-2</v>
      </c>
      <c r="H3403" s="90">
        <v>2.1547712055020027E-2</v>
      </c>
      <c r="I3403" s="90">
        <v>2.2231606223901787E-2</v>
      </c>
      <c r="J3403" s="90">
        <v>2.3065316347563581E-2</v>
      </c>
    </row>
    <row r="3404" spans="3:10" x14ac:dyDescent="0.25">
      <c r="C3404" s="82">
        <v>1.5077714020148311E-2</v>
      </c>
      <c r="D3404" s="89">
        <v>1.9527098274203656E-2</v>
      </c>
      <c r="E3404" s="89">
        <v>2.3413111909236561E-2</v>
      </c>
      <c r="F3404" s="89">
        <v>2.6899140950876664E-2</v>
      </c>
      <c r="G3404" s="90">
        <v>3.0244663754093095E-2</v>
      </c>
      <c r="H3404" s="90">
        <v>3.3501367655852321E-2</v>
      </c>
      <c r="I3404" s="90">
        <v>3.6905582913934261E-2</v>
      </c>
      <c r="J3404" s="90">
        <v>4.0410929690513242E-2</v>
      </c>
    </row>
    <row r="3405" spans="3:10" x14ac:dyDescent="0.25">
      <c r="C3405" s="82">
        <v>4.4262061417769914E-3</v>
      </c>
      <c r="D3405" s="89">
        <v>5.7237665053561128E-3</v>
      </c>
      <c r="E3405" s="89">
        <v>6.8289433729901115E-3</v>
      </c>
      <c r="F3405" s="89">
        <v>7.7228500963656575E-3</v>
      </c>
      <c r="G3405" s="90">
        <v>8.4284052943981568E-3</v>
      </c>
      <c r="H3405" s="90">
        <v>8.9371335911377862E-3</v>
      </c>
      <c r="I3405" s="90">
        <v>9.3199052268389069E-3</v>
      </c>
      <c r="J3405" s="90">
        <v>9.5970524986019445E-3</v>
      </c>
    </row>
    <row r="3406" spans="3:10" x14ac:dyDescent="0.25">
      <c r="C3406" s="82">
        <v>7.3946055104225474E-3</v>
      </c>
      <c r="D3406" s="89">
        <v>1.1853342870078058E-2</v>
      </c>
      <c r="E3406" s="89">
        <v>1.6196164726146395E-2</v>
      </c>
      <c r="F3406" s="89">
        <v>1.9960941052328617E-2</v>
      </c>
      <c r="G3406" s="90">
        <v>2.3023947995395758E-2</v>
      </c>
      <c r="H3406" s="90">
        <v>2.5300107763205102E-2</v>
      </c>
      <c r="I3406" s="90">
        <v>2.6951059560144684E-2</v>
      </c>
      <c r="J3406" s="90">
        <v>2.7984991831691588E-2</v>
      </c>
    </row>
    <row r="3407" spans="3:10" x14ac:dyDescent="0.25">
      <c r="C3407" s="82">
        <v>4.2690948241164584E-3</v>
      </c>
      <c r="D3407" s="89">
        <v>6.3260059930945927E-3</v>
      </c>
      <c r="E3407" s="89">
        <v>8.1545126028507494E-3</v>
      </c>
      <c r="F3407" s="89">
        <v>9.5691478748413487E-3</v>
      </c>
      <c r="G3407" s="90">
        <v>1.0538306043620615E-2</v>
      </c>
      <c r="H3407" s="90">
        <v>1.105517469937527E-2</v>
      </c>
      <c r="I3407" s="90">
        <v>1.1240292354959559E-2</v>
      </c>
      <c r="J3407" s="90">
        <v>1.1159128905596749E-2</v>
      </c>
    </row>
    <row r="3408" spans="3:10" x14ac:dyDescent="0.25">
      <c r="C3408" s="82">
        <v>1.9346065934292864E-2</v>
      </c>
      <c r="D3408" s="89">
        <v>2.3430468819751603E-2</v>
      </c>
      <c r="E3408" s="89">
        <v>2.5953191334093108E-2</v>
      </c>
      <c r="F3408" s="89">
        <v>2.7343528054943562E-2</v>
      </c>
      <c r="G3408" s="90">
        <v>2.8051953477587595E-2</v>
      </c>
      <c r="H3408" s="90">
        <v>2.8233322230312479E-2</v>
      </c>
      <c r="I3408" s="90">
        <v>2.8152159715317454E-2</v>
      </c>
      <c r="J3408" s="90">
        <v>2.7812866013988385E-2</v>
      </c>
    </row>
    <row r="3409" spans="3:10" x14ac:dyDescent="0.25">
      <c r="C3409" s="82">
        <v>3.6941689203574368E-3</v>
      </c>
      <c r="D3409" s="89">
        <v>6.4443349241866303E-3</v>
      </c>
      <c r="E3409" s="89">
        <v>9.3546820956603299E-3</v>
      </c>
      <c r="F3409" s="89">
        <v>1.2071388476218234E-2</v>
      </c>
      <c r="G3409" s="90">
        <v>1.4463283722736399E-2</v>
      </c>
      <c r="H3409" s="90">
        <v>1.6452888787805507E-2</v>
      </c>
      <c r="I3409" s="90">
        <v>1.8138117074754212E-2</v>
      </c>
      <c r="J3409" s="90">
        <v>1.9525602469470417E-2</v>
      </c>
    </row>
    <row r="3410" spans="3:10" x14ac:dyDescent="0.25">
      <c r="C3410" s="82">
        <v>3.0387094914866884E-2</v>
      </c>
      <c r="D3410" s="89">
        <v>3.5026097877064385E-2</v>
      </c>
      <c r="E3410" s="89">
        <v>3.7371732054714162E-2</v>
      </c>
      <c r="F3410" s="89">
        <v>3.8324504761731229E-2</v>
      </c>
      <c r="G3410" s="90">
        <v>3.8626912545438208E-2</v>
      </c>
      <c r="H3410" s="90">
        <v>3.8519594263014621E-2</v>
      </c>
      <c r="I3410" s="90">
        <v>3.8351546787672774E-2</v>
      </c>
      <c r="J3410" s="90">
        <v>3.8089825793703042E-2</v>
      </c>
    </row>
    <row r="3411" spans="3:10" x14ac:dyDescent="0.25">
      <c r="C3411" s="82">
        <v>3.5705860937653251E-3</v>
      </c>
      <c r="D3411" s="89">
        <v>6.3845236212827765E-3</v>
      </c>
      <c r="E3411" s="89">
        <v>9.4851540783851187E-3</v>
      </c>
      <c r="F3411" s="89">
        <v>1.2461366049678419E-2</v>
      </c>
      <c r="G3411" s="90">
        <v>1.5097927530560721E-2</v>
      </c>
      <c r="H3411" s="90">
        <v>1.7247765774654998E-2</v>
      </c>
      <c r="I3411" s="90">
        <v>1.8976901892609567E-2</v>
      </c>
      <c r="J3411" s="90">
        <v>2.0283452114823915E-2</v>
      </c>
    </row>
    <row r="3412" spans="3:10" x14ac:dyDescent="0.25">
      <c r="C3412" s="82">
        <v>5.861534150005494E-3</v>
      </c>
      <c r="D3412" s="89">
        <v>8.2397131352309784E-3</v>
      </c>
      <c r="E3412" s="89">
        <v>1.0456637748407419E-2</v>
      </c>
      <c r="F3412" s="89">
        <v>1.2436773488967824E-2</v>
      </c>
      <c r="G3412" s="90">
        <v>1.4210467314780416E-2</v>
      </c>
      <c r="H3412" s="90">
        <v>1.5765661330937833E-2</v>
      </c>
      <c r="I3412" s="90">
        <v>1.721669580592133E-2</v>
      </c>
      <c r="J3412" s="90">
        <v>1.8574594816513385E-2</v>
      </c>
    </row>
    <row r="3413" spans="3:10" x14ac:dyDescent="0.25">
      <c r="C3413" s="82">
        <v>7.7789908285243962E-3</v>
      </c>
      <c r="D3413" s="89">
        <v>1.1589143806962611E-2</v>
      </c>
      <c r="E3413" s="89">
        <v>1.469243515618656E-2</v>
      </c>
      <c r="F3413" s="89">
        <v>1.6899426348986741E-2</v>
      </c>
      <c r="G3413" s="90">
        <v>1.8359579976243771E-2</v>
      </c>
      <c r="H3413" s="90">
        <v>1.9188115715036591E-2</v>
      </c>
      <c r="I3413" s="90">
        <v>1.9614871761564286E-2</v>
      </c>
      <c r="J3413" s="90">
        <v>1.9694886952056959E-2</v>
      </c>
    </row>
    <row r="3414" spans="3:10" x14ac:dyDescent="0.25">
      <c r="C3414" s="82">
        <v>5.5005727396809801E-3</v>
      </c>
      <c r="D3414" s="89">
        <v>7.5911340258141375E-3</v>
      </c>
      <c r="E3414" s="89">
        <v>9.3578312779258495E-3</v>
      </c>
      <c r="F3414" s="89">
        <v>1.0746694362461338E-2</v>
      </c>
      <c r="G3414" s="90">
        <v>1.1806930730215163E-2</v>
      </c>
      <c r="H3414" s="90">
        <v>1.254448253193351E-2</v>
      </c>
      <c r="I3414" s="90">
        <v>1.3060257516113694E-2</v>
      </c>
      <c r="J3414" s="90">
        <v>1.3368588295453272E-2</v>
      </c>
    </row>
    <row r="3415" spans="3:10" x14ac:dyDescent="0.25">
      <c r="C3415" s="82">
        <v>1.0474939752449884E-2</v>
      </c>
      <c r="D3415" s="89">
        <v>1.4521511616690982E-2</v>
      </c>
      <c r="E3415" s="89">
        <v>1.7627962097966746E-2</v>
      </c>
      <c r="F3415" s="89">
        <v>1.9754634371944798E-2</v>
      </c>
      <c r="G3415" s="90">
        <v>2.1135903349093266E-2</v>
      </c>
      <c r="H3415" s="90">
        <v>2.1913167686530611E-2</v>
      </c>
      <c r="I3415" s="90">
        <v>2.2347358833861887E-2</v>
      </c>
      <c r="J3415" s="90">
        <v>2.2498025329430491E-2</v>
      </c>
    </row>
    <row r="3416" spans="3:10" x14ac:dyDescent="0.25">
      <c r="C3416" s="82">
        <v>1.4740486640415405E-2</v>
      </c>
      <c r="D3416" s="89">
        <v>1.8234940482313559E-2</v>
      </c>
      <c r="E3416" s="89">
        <v>2.0781429776561541E-2</v>
      </c>
      <c r="F3416" s="89">
        <v>2.258507356074034E-2</v>
      </c>
      <c r="G3416" s="90">
        <v>2.3904974993629587E-2</v>
      </c>
      <c r="H3416" s="90">
        <v>2.4806181604063986E-2</v>
      </c>
      <c r="I3416" s="90">
        <v>2.5487471585958595E-2</v>
      </c>
      <c r="J3416" s="90">
        <v>2.5942868656482404E-2</v>
      </c>
    </row>
    <row r="3417" spans="3:10" x14ac:dyDescent="0.25">
      <c r="C3417" s="82">
        <v>1.2008093797701737E-2</v>
      </c>
      <c r="D3417" s="89">
        <v>1.7357783556486404E-2</v>
      </c>
      <c r="E3417" s="89">
        <v>2.2183164814930333E-2</v>
      </c>
      <c r="F3417" s="89">
        <v>2.6187381593162539E-2</v>
      </c>
      <c r="G3417" s="90">
        <v>2.9401249874013932E-2</v>
      </c>
      <c r="H3417" s="90">
        <v>3.1816236242823398E-2</v>
      </c>
      <c r="I3417" s="90">
        <v>3.3689505414522751E-2</v>
      </c>
      <c r="J3417" s="90">
        <v>3.5055035456685452E-2</v>
      </c>
    </row>
    <row r="3418" spans="3:10" x14ac:dyDescent="0.25">
      <c r="C3418" s="82">
        <v>2.466175371383E-3</v>
      </c>
      <c r="D3418" s="89">
        <v>5.1122891113262537E-3</v>
      </c>
      <c r="E3418" s="89">
        <v>8.3254573381379548E-3</v>
      </c>
      <c r="F3418" s="89">
        <v>1.1582185525459242E-2</v>
      </c>
      <c r="G3418" s="90">
        <v>1.4566074847000086E-2</v>
      </c>
      <c r="H3418" s="90">
        <v>1.7093436212623391E-2</v>
      </c>
      <c r="I3418" s="90">
        <v>1.9231580647054745E-2</v>
      </c>
      <c r="J3418" s="90">
        <v>2.0995923103212206E-2</v>
      </c>
    </row>
    <row r="3419" spans="3:10" x14ac:dyDescent="0.25">
      <c r="C3419" s="82">
        <v>1.9863481357644472E-3</v>
      </c>
      <c r="D3419" s="89">
        <v>3.6991722021209217E-3</v>
      </c>
      <c r="E3419" s="89">
        <v>5.7531229750985968E-3</v>
      </c>
      <c r="F3419" s="89">
        <v>7.9468264757378178E-3</v>
      </c>
      <c r="G3419" s="90">
        <v>1.0170555383113665E-2</v>
      </c>
      <c r="H3419" s="90">
        <v>1.2340228263876438E-2</v>
      </c>
      <c r="I3419" s="90">
        <v>1.4508069077963986E-2</v>
      </c>
      <c r="J3419" s="90">
        <v>1.6670644165015711E-2</v>
      </c>
    </row>
    <row r="3420" spans="3:10" x14ac:dyDescent="0.25">
      <c r="C3420" s="82">
        <v>4.3506057266608729E-2</v>
      </c>
      <c r="D3420" s="89">
        <v>4.1035014059383777E-2</v>
      </c>
      <c r="E3420" s="89">
        <v>3.840254848056756E-2</v>
      </c>
      <c r="F3420" s="89">
        <v>3.6169277272409872E-2</v>
      </c>
      <c r="G3420" s="90">
        <v>3.4526210172768787E-2</v>
      </c>
      <c r="H3420" s="90">
        <v>3.3305689072002119E-2</v>
      </c>
      <c r="I3420" s="90">
        <v>3.2577957984191608E-2</v>
      </c>
      <c r="J3420" s="90">
        <v>3.2184963326679833E-2</v>
      </c>
    </row>
    <row r="3421" spans="3:10" x14ac:dyDescent="0.25">
      <c r="C3421" s="82">
        <v>6.2225902507560193E-3</v>
      </c>
      <c r="D3421" s="89">
        <v>8.4418908126768222E-3</v>
      </c>
      <c r="E3421" s="89">
        <v>1.0219632294379643E-2</v>
      </c>
      <c r="F3421" s="89">
        <v>1.1579338812194057E-2</v>
      </c>
      <c r="G3421" s="90">
        <v>1.266065203269523E-2</v>
      </c>
      <c r="H3421" s="90">
        <v>1.353605315101615E-2</v>
      </c>
      <c r="I3421" s="90">
        <v>1.4354188649425859E-2</v>
      </c>
      <c r="J3421" s="90">
        <v>1.514703199595752E-2</v>
      </c>
    </row>
    <row r="3422" spans="3:10" x14ac:dyDescent="0.25">
      <c r="C3422" s="82">
        <v>2.5021027527178333E-3</v>
      </c>
      <c r="D3422" s="89">
        <v>3.9877431738170772E-3</v>
      </c>
      <c r="E3422" s="89">
        <v>5.3887572562614306E-3</v>
      </c>
      <c r="F3422" s="89">
        <v>6.5300809039053288E-3</v>
      </c>
      <c r="G3422" s="90">
        <v>7.3698308440586866E-3</v>
      </c>
      <c r="H3422" s="90">
        <v>7.9014691213626555E-3</v>
      </c>
      <c r="I3422" s="90">
        <v>8.2125094388685333E-3</v>
      </c>
      <c r="J3422" s="90">
        <v>8.3491362037607982E-3</v>
      </c>
    </row>
    <row r="3423" spans="3:10" x14ac:dyDescent="0.25">
      <c r="C3423" s="82">
        <v>1.6066610390227717E-2</v>
      </c>
      <c r="D3423" s="89">
        <v>2.0686341965848148E-2</v>
      </c>
      <c r="E3423" s="89">
        <v>2.4268864017161461E-2</v>
      </c>
      <c r="F3423" s="89">
        <v>2.6995660247710839E-2</v>
      </c>
      <c r="G3423" s="90">
        <v>2.9199558281564387E-2</v>
      </c>
      <c r="H3423" s="90">
        <v>3.1012034466631144E-2</v>
      </c>
      <c r="I3423" s="90">
        <v>3.2731333340758152E-2</v>
      </c>
      <c r="J3423" s="90">
        <v>3.4389672808314828E-2</v>
      </c>
    </row>
    <row r="3424" spans="3:10" x14ac:dyDescent="0.25">
      <c r="C3424" s="82">
        <v>1.2614098983563114E-2</v>
      </c>
      <c r="D3424" s="89">
        <v>1.7204604987173227E-2</v>
      </c>
      <c r="E3424" s="89">
        <v>2.1061927201861529E-2</v>
      </c>
      <c r="F3424" s="89">
        <v>2.4102528877825873E-2</v>
      </c>
      <c r="G3424" s="90">
        <v>2.6480700916087715E-2</v>
      </c>
      <c r="H3424" s="90">
        <v>2.8257267259109695E-2</v>
      </c>
      <c r="I3424" s="90">
        <v>2.9698271778640102E-2</v>
      </c>
      <c r="J3424" s="90">
        <v>3.0856255985001323E-2</v>
      </c>
    </row>
    <row r="3425" spans="3:10" x14ac:dyDescent="0.25">
      <c r="C3425" s="82">
        <v>6.1156765146076295E-3</v>
      </c>
      <c r="D3425" s="89">
        <v>7.2185936198187715E-3</v>
      </c>
      <c r="E3425" s="89">
        <v>8.2582446711788951E-3</v>
      </c>
      <c r="F3425" s="89">
        <v>9.236685659995492E-3</v>
      </c>
      <c r="G3425" s="90">
        <v>1.01624262015973E-2</v>
      </c>
      <c r="H3425" s="90">
        <v>1.0993288745243813E-2</v>
      </c>
      <c r="I3425" s="90">
        <v>1.1783947855454788E-2</v>
      </c>
      <c r="J3425" s="90">
        <v>1.2532164206831061E-2</v>
      </c>
    </row>
    <row r="3426" spans="3:10" x14ac:dyDescent="0.25">
      <c r="C3426" s="82">
        <v>1.0923480259632952E-2</v>
      </c>
      <c r="D3426" s="89">
        <v>1.4918804107464847E-2</v>
      </c>
      <c r="E3426" s="89">
        <v>1.7907609517346632E-2</v>
      </c>
      <c r="F3426" s="89">
        <v>1.9977769952098875E-2</v>
      </c>
      <c r="G3426" s="90">
        <v>2.1446898642086435E-2</v>
      </c>
      <c r="H3426" s="90">
        <v>2.2487200464361572E-2</v>
      </c>
      <c r="I3426" s="90">
        <v>2.3363184102637408E-2</v>
      </c>
      <c r="J3426" s="90">
        <v>2.4121655863015349E-2</v>
      </c>
    </row>
    <row r="3427" spans="3:10" x14ac:dyDescent="0.25">
      <c r="C3427" s="82">
        <v>7.0386494092377358E-3</v>
      </c>
      <c r="D3427" s="89">
        <v>1.0519015885532739E-2</v>
      </c>
      <c r="E3427" s="89">
        <v>1.3657180397853233E-2</v>
      </c>
      <c r="F3427" s="89">
        <v>1.6186449817352823E-2</v>
      </c>
      <c r="G3427" s="90">
        <v>1.8086117052175121E-2</v>
      </c>
      <c r="H3427" s="90">
        <v>1.9339245570904488E-2</v>
      </c>
      <c r="I3427" s="90">
        <v>2.0111021060406287E-2</v>
      </c>
      <c r="J3427" s="90">
        <v>2.0448237143900507E-2</v>
      </c>
    </row>
    <row r="3428" spans="3:10" x14ac:dyDescent="0.25">
      <c r="C3428" s="82">
        <v>1.4934182815176812E-2</v>
      </c>
      <c r="D3428" s="89">
        <v>1.8931049927079016E-2</v>
      </c>
      <c r="E3428" s="89">
        <v>2.2127637159838145E-2</v>
      </c>
      <c r="F3428" s="89">
        <v>2.4487157290836618E-2</v>
      </c>
      <c r="G3428" s="90">
        <v>2.6108606766182738E-2</v>
      </c>
      <c r="H3428" s="90">
        <v>2.6984377403128729E-2</v>
      </c>
      <c r="I3428" s="90">
        <v>2.7333323709927086E-2</v>
      </c>
      <c r="J3428" s="90">
        <v>2.7198838891392969E-2</v>
      </c>
    </row>
    <row r="3429" spans="3:10" x14ac:dyDescent="0.25">
      <c r="C3429" s="82">
        <v>1.0094620181976172E-2</v>
      </c>
      <c r="D3429" s="89">
        <v>1.3669064198965197E-2</v>
      </c>
      <c r="E3429" s="89">
        <v>1.6304382627635366E-2</v>
      </c>
      <c r="F3429" s="89">
        <v>1.802733412166356E-2</v>
      </c>
      <c r="G3429" s="90">
        <v>1.9090110813629546E-2</v>
      </c>
      <c r="H3429" s="90">
        <v>1.9643919891406972E-2</v>
      </c>
      <c r="I3429" s="90">
        <v>1.9939553645700277E-2</v>
      </c>
      <c r="J3429" s="90">
        <v>2.0042585338332617E-2</v>
      </c>
    </row>
    <row r="3430" spans="3:10" x14ac:dyDescent="0.25">
      <c r="C3430" s="82">
        <v>5.7993477822798128E-3</v>
      </c>
      <c r="D3430" s="89">
        <v>7.5592694173585761E-3</v>
      </c>
      <c r="E3430" s="89">
        <v>8.9357582606478213E-3</v>
      </c>
      <c r="F3430" s="89">
        <v>9.9424215590734714E-3</v>
      </c>
      <c r="G3430" s="90">
        <v>1.0657967281060559E-2</v>
      </c>
      <c r="H3430" s="90">
        <v>1.1104334504228531E-2</v>
      </c>
      <c r="I3430" s="90">
        <v>1.1382350407687576E-2</v>
      </c>
      <c r="J3430" s="90">
        <v>1.1514502767352374E-2</v>
      </c>
    </row>
    <row r="3431" spans="3:10" x14ac:dyDescent="0.25">
      <c r="C3431" s="82">
        <v>4.8809289871847199E-3</v>
      </c>
      <c r="D3431" s="89">
        <v>7.2418744075247515E-3</v>
      </c>
      <c r="E3431" s="89">
        <v>9.4920308471863925E-3</v>
      </c>
      <c r="F3431" s="89">
        <v>1.1517257909815511E-2</v>
      </c>
      <c r="G3431" s="90">
        <v>1.3332644973996728E-2</v>
      </c>
      <c r="H3431" s="90">
        <v>1.492441037869937E-2</v>
      </c>
      <c r="I3431" s="90">
        <v>1.6397685256886032E-2</v>
      </c>
      <c r="J3431" s="90">
        <v>1.7758528126275569E-2</v>
      </c>
    </row>
    <row r="3432" spans="3:10" x14ac:dyDescent="0.25">
      <c r="C3432" s="82">
        <v>2.738513729294045E-2</v>
      </c>
      <c r="D3432" s="89">
        <v>3.0437599893226933E-2</v>
      </c>
      <c r="E3432" s="89">
        <v>3.1991937083464074E-2</v>
      </c>
      <c r="F3432" s="89">
        <v>3.2758006879777972E-2</v>
      </c>
      <c r="G3432" s="90">
        <v>3.325709115749468E-2</v>
      </c>
      <c r="H3432" s="90">
        <v>3.3610107066771602E-2</v>
      </c>
      <c r="I3432" s="90">
        <v>3.4073505710610276E-2</v>
      </c>
      <c r="J3432" s="90">
        <v>3.4602496227362133E-2</v>
      </c>
    </row>
    <row r="3433" spans="3:10" x14ac:dyDescent="0.25">
      <c r="C3433" s="82">
        <v>2.0013910386946689E-3</v>
      </c>
      <c r="D3433" s="89">
        <v>3.8270837810740351E-3</v>
      </c>
      <c r="E3433" s="89">
        <v>6.0301663447889621E-3</v>
      </c>
      <c r="F3433" s="89">
        <v>8.3384862194823446E-3</v>
      </c>
      <c r="G3433" s="90">
        <v>1.057109187271324E-2</v>
      </c>
      <c r="H3433" s="90">
        <v>1.2589228185104688E-2</v>
      </c>
      <c r="I3433" s="90">
        <v>1.441520011320821E-2</v>
      </c>
      <c r="J3433" s="90">
        <v>1.6031923134203398E-2</v>
      </c>
    </row>
    <row r="3434" spans="3:10" x14ac:dyDescent="0.25">
      <c r="C3434" s="82">
        <v>1.9211003122762832E-2</v>
      </c>
      <c r="D3434" s="89">
        <v>2.2729985635233693E-2</v>
      </c>
      <c r="E3434" s="89">
        <v>2.5527612032349389E-2</v>
      </c>
      <c r="F3434" s="89">
        <v>2.7808019100062486E-2</v>
      </c>
      <c r="G3434" s="90">
        <v>2.9764340631070745E-2</v>
      </c>
      <c r="H3434" s="90">
        <v>3.1361021302676317E-2</v>
      </c>
      <c r="I3434" s="90">
        <v>3.2761219592323101E-2</v>
      </c>
      <c r="J3434" s="90">
        <v>3.3894671351560844E-2</v>
      </c>
    </row>
    <row r="3435" spans="3:10" x14ac:dyDescent="0.25">
      <c r="C3435" s="82">
        <v>1.0584206191529492E-2</v>
      </c>
      <c r="D3435" s="89">
        <v>1.2923921711712649E-2</v>
      </c>
      <c r="E3435" s="89">
        <v>1.4821313615864201E-2</v>
      </c>
      <c r="F3435" s="89">
        <v>1.6395017840131129E-2</v>
      </c>
      <c r="G3435" s="90">
        <v>1.780046979169958E-2</v>
      </c>
      <c r="H3435" s="90">
        <v>1.9076507837464746E-2</v>
      </c>
      <c r="I3435" s="90">
        <v>2.0387433688965666E-2</v>
      </c>
      <c r="J3435" s="90">
        <v>2.1755388672956025E-2</v>
      </c>
    </row>
    <row r="3436" spans="3:10" x14ac:dyDescent="0.25">
      <c r="C3436" s="82">
        <v>1.2203265540218855E-2</v>
      </c>
      <c r="D3436" s="89">
        <v>1.7535838150150751E-2</v>
      </c>
      <c r="E3436" s="89">
        <v>2.2240962505242885E-2</v>
      </c>
      <c r="F3436" s="89">
        <v>2.6100991167351369E-2</v>
      </c>
      <c r="G3436" s="90">
        <v>2.9236256237160384E-2</v>
      </c>
      <c r="H3436" s="90">
        <v>3.1703926395064419E-2</v>
      </c>
      <c r="I3436" s="90">
        <v>3.3796295026981643E-2</v>
      </c>
      <c r="J3436" s="90">
        <v>3.5561146659171622E-2</v>
      </c>
    </row>
    <row r="3437" spans="3:10" x14ac:dyDescent="0.25">
      <c r="C3437" s="82">
        <v>2.2061396177038266E-2</v>
      </c>
      <c r="D3437" s="89">
        <v>2.606639523137929E-2</v>
      </c>
      <c r="E3437" s="89">
        <v>2.7980280412991762E-2</v>
      </c>
      <c r="F3437" s="89">
        <v>2.842858599327986E-2</v>
      </c>
      <c r="G3437" s="90">
        <v>2.8029931119360921E-2</v>
      </c>
      <c r="H3437" s="90">
        <v>2.7054872285572604E-2</v>
      </c>
      <c r="I3437" s="90">
        <v>2.5847044038420683E-2</v>
      </c>
      <c r="J3437" s="90">
        <v>2.4476173582512341E-2</v>
      </c>
    </row>
    <row r="3438" spans="3:10" x14ac:dyDescent="0.25">
      <c r="C3438" s="82">
        <v>3.0049970354572757E-3</v>
      </c>
      <c r="D3438" s="89">
        <v>4.8496758340841745E-3</v>
      </c>
      <c r="E3438" s="89">
        <v>6.6979664261972941E-3</v>
      </c>
      <c r="F3438" s="89">
        <v>8.3749398552718755E-3</v>
      </c>
      <c r="G3438" s="90">
        <v>9.8468458038921923E-3</v>
      </c>
      <c r="H3438" s="90">
        <v>1.1101785547251814E-2</v>
      </c>
      <c r="I3438" s="90">
        <v>1.2240582832791462E-2</v>
      </c>
      <c r="J3438" s="90">
        <v>1.3301104966896319E-2</v>
      </c>
    </row>
    <row r="3439" spans="3:10" x14ac:dyDescent="0.25">
      <c r="C3439" s="82">
        <v>8.441384262077873E-3</v>
      </c>
      <c r="D3439" s="89">
        <v>1.2000871469789273E-2</v>
      </c>
      <c r="E3439" s="89">
        <v>1.5198355683553242E-2</v>
      </c>
      <c r="F3439" s="89">
        <v>1.7872033315119436E-2</v>
      </c>
      <c r="G3439" s="90">
        <v>2.0049338776692918E-2</v>
      </c>
      <c r="H3439" s="90">
        <v>2.1708498716200498E-2</v>
      </c>
      <c r="I3439" s="90">
        <v>2.3001433388539189E-2</v>
      </c>
      <c r="J3439" s="90">
        <v>2.393054273398116E-2</v>
      </c>
    </row>
    <row r="3440" spans="3:10" x14ac:dyDescent="0.25">
      <c r="C3440" s="82">
        <v>1.1781448900611623E-2</v>
      </c>
      <c r="D3440" s="89">
        <v>1.5828938028110331E-2</v>
      </c>
      <c r="E3440" s="89">
        <v>1.8773122826567786E-2</v>
      </c>
      <c r="F3440" s="89">
        <v>2.0676239592705162E-2</v>
      </c>
      <c r="G3440" s="90">
        <v>2.182633048707296E-2</v>
      </c>
      <c r="H3440" s="90">
        <v>2.2374320200366418E-2</v>
      </c>
      <c r="I3440" s="90">
        <v>2.257892223529024E-2</v>
      </c>
      <c r="J3440" s="90">
        <v>2.249207607604925E-2</v>
      </c>
    </row>
    <row r="3441" spans="3:10" x14ac:dyDescent="0.25">
      <c r="C3441" s="82">
        <v>1.1274411732766859E-2</v>
      </c>
      <c r="D3441" s="89">
        <v>1.5637824145313471E-2</v>
      </c>
      <c r="E3441" s="89">
        <v>1.9349691428623746E-2</v>
      </c>
      <c r="F3441" s="89">
        <v>2.2310690711844113E-2</v>
      </c>
      <c r="G3441" s="90">
        <v>2.4675519449295847E-2</v>
      </c>
      <c r="H3441" s="90">
        <v>2.6523054605609456E-2</v>
      </c>
      <c r="I3441" s="90">
        <v>2.8118362174139804E-2</v>
      </c>
      <c r="J3441" s="90">
        <v>2.951298769857353E-2</v>
      </c>
    </row>
    <row r="3442" spans="3:10" x14ac:dyDescent="0.25">
      <c r="C3442" s="82">
        <v>1.1813170177396352E-2</v>
      </c>
      <c r="D3442" s="89">
        <v>1.4275082106348563E-2</v>
      </c>
      <c r="E3442" s="89">
        <v>1.6004223883719148E-2</v>
      </c>
      <c r="F3442" s="89">
        <v>1.7204774533092937E-2</v>
      </c>
      <c r="G3442" s="90">
        <v>1.8093483945768308E-2</v>
      </c>
      <c r="H3442" s="90">
        <v>1.8727265635801481E-2</v>
      </c>
      <c r="I3442" s="90">
        <v>1.9260930669152507E-2</v>
      </c>
      <c r="J3442" s="90">
        <v>1.9694716367029352E-2</v>
      </c>
    </row>
    <row r="3443" spans="3:10" x14ac:dyDescent="0.25">
      <c r="C3443" s="82">
        <v>3.2714671569056393E-2</v>
      </c>
      <c r="D3443" s="89">
        <v>3.4508026443872443E-2</v>
      </c>
      <c r="E3443" s="89">
        <v>3.4954133299479911E-2</v>
      </c>
      <c r="F3443" s="89">
        <v>3.4752759131706952E-2</v>
      </c>
      <c r="G3443" s="90">
        <v>3.4313078622692193E-2</v>
      </c>
      <c r="H3443" s="90">
        <v>3.3639074938849059E-2</v>
      </c>
      <c r="I3443" s="90">
        <v>3.2915776227321732E-2</v>
      </c>
      <c r="J3443" s="90">
        <v>3.2069257520243706E-2</v>
      </c>
    </row>
    <row r="3444" spans="3:10" x14ac:dyDescent="0.25">
      <c r="C3444" s="82">
        <v>6.7076010181463608E-3</v>
      </c>
      <c r="D3444" s="89">
        <v>9.3900571826405436E-3</v>
      </c>
      <c r="E3444" s="89">
        <v>1.1840138938311595E-2</v>
      </c>
      <c r="F3444" s="89">
        <v>1.4016963581685396E-2</v>
      </c>
      <c r="G3444" s="90">
        <v>1.599606414624884E-2</v>
      </c>
      <c r="H3444" s="90">
        <v>1.7785162921683615E-2</v>
      </c>
      <c r="I3444" s="90">
        <v>1.9513174963266423E-2</v>
      </c>
      <c r="J3444" s="90">
        <v>2.1176142856960411E-2</v>
      </c>
    </row>
    <row r="3445" spans="3:10" x14ac:dyDescent="0.25">
      <c r="C3445" s="82">
        <v>1.7909614703123706E-2</v>
      </c>
      <c r="D3445" s="89">
        <v>2.1070138289833951E-2</v>
      </c>
      <c r="E3445" s="89">
        <v>2.2972330094610013E-2</v>
      </c>
      <c r="F3445" s="89">
        <v>2.4077460201493088E-2</v>
      </c>
      <c r="G3445" s="90">
        <v>2.4815386103900838E-2</v>
      </c>
      <c r="H3445" s="90">
        <v>2.5340738116335824E-2</v>
      </c>
      <c r="I3445" s="90">
        <v>2.5901006087194908E-2</v>
      </c>
      <c r="J3445" s="90">
        <v>2.6504177663350961E-2</v>
      </c>
    </row>
    <row r="3446" spans="3:10" x14ac:dyDescent="0.25">
      <c r="C3446" s="82">
        <v>1.9516741308992416E-2</v>
      </c>
      <c r="D3446" s="89">
        <v>2.1855518491879795E-2</v>
      </c>
      <c r="E3446" s="89">
        <v>2.3289582701113504E-2</v>
      </c>
      <c r="F3446" s="89">
        <v>2.420027748478111E-2</v>
      </c>
      <c r="G3446" s="90">
        <v>2.4879721585644859E-2</v>
      </c>
      <c r="H3446" s="90">
        <v>2.5372686119039027E-2</v>
      </c>
      <c r="I3446" s="90">
        <v>2.586114930388957E-2</v>
      </c>
      <c r="J3446" s="90">
        <v>2.6323903641178856E-2</v>
      </c>
    </row>
    <row r="3447" spans="3:10" x14ac:dyDescent="0.25">
      <c r="C3447" s="82">
        <v>1.9633557914768129E-2</v>
      </c>
      <c r="D3447" s="89">
        <v>2.4348457174781464E-2</v>
      </c>
      <c r="E3447" s="89">
        <v>2.7812305925313151E-2</v>
      </c>
      <c r="F3447" s="89">
        <v>3.0305495390055892E-2</v>
      </c>
      <c r="G3447" s="90">
        <v>3.220019381633224E-2</v>
      </c>
      <c r="H3447" s="90">
        <v>3.3612071140139269E-2</v>
      </c>
      <c r="I3447" s="90">
        <v>3.4828693994693662E-2</v>
      </c>
      <c r="J3447" s="90">
        <v>3.5843388491080132E-2</v>
      </c>
    </row>
    <row r="3448" spans="3:10" x14ac:dyDescent="0.25">
      <c r="C3448" s="82">
        <v>2.1148175349534341E-2</v>
      </c>
      <c r="D3448" s="89">
        <v>2.642174804479288E-2</v>
      </c>
      <c r="E3448" s="89">
        <v>3.0178703742540884E-2</v>
      </c>
      <c r="F3448" s="89">
        <v>3.2838046633359361E-2</v>
      </c>
      <c r="G3448" s="90">
        <v>3.4883398362418737E-2</v>
      </c>
      <c r="H3448" s="90">
        <v>3.645082116459971E-2</v>
      </c>
      <c r="I3448" s="90">
        <v>3.7807133319327231E-2</v>
      </c>
      <c r="J3448" s="90">
        <v>3.8868123708944102E-2</v>
      </c>
    </row>
    <row r="3449" spans="3:10" x14ac:dyDescent="0.25">
      <c r="C3449" s="82">
        <v>1.6809544330952813E-2</v>
      </c>
      <c r="D3449" s="89">
        <v>2.3670290180791476E-2</v>
      </c>
      <c r="E3449" s="89">
        <v>2.9542436588474143E-2</v>
      </c>
      <c r="F3449" s="89">
        <v>3.4199214007099993E-2</v>
      </c>
      <c r="G3449" s="90">
        <v>3.7794356976451365E-2</v>
      </c>
      <c r="H3449" s="90">
        <v>4.0348310030166139E-2</v>
      </c>
      <c r="I3449" s="90">
        <v>4.2158449186788197E-2</v>
      </c>
      <c r="J3449" s="90">
        <v>4.320590742264132E-2</v>
      </c>
    </row>
    <row r="3450" spans="3:10" x14ac:dyDescent="0.25">
      <c r="C3450" s="82">
        <v>3.6555764689530271E-2</v>
      </c>
      <c r="D3450" s="89">
        <v>4.0723039045133226E-2</v>
      </c>
      <c r="E3450" s="89">
        <v>4.298789599676274E-2</v>
      </c>
      <c r="F3450" s="89">
        <v>4.4091078243373001E-2</v>
      </c>
      <c r="G3450" s="90">
        <v>4.456336498244147E-2</v>
      </c>
      <c r="H3450" s="90">
        <v>4.444779388993262E-2</v>
      </c>
      <c r="I3450" s="90">
        <v>4.4007997572217857E-2</v>
      </c>
      <c r="J3450" s="90">
        <v>4.3143401370865038E-2</v>
      </c>
    </row>
    <row r="3451" spans="3:10" x14ac:dyDescent="0.25">
      <c r="C3451" s="82">
        <v>6.563784166016536E-3</v>
      </c>
      <c r="D3451" s="89">
        <v>9.539853066692399E-3</v>
      </c>
      <c r="E3451" s="89">
        <v>1.2128984266435799E-2</v>
      </c>
      <c r="F3451" s="89">
        <v>1.4219259714772767E-2</v>
      </c>
      <c r="G3451" s="90">
        <v>1.5918960936046025E-2</v>
      </c>
      <c r="H3451" s="90">
        <v>1.7313267597880086E-2</v>
      </c>
      <c r="I3451" s="90">
        <v>1.8615567609751603E-2</v>
      </c>
      <c r="J3451" s="90">
        <v>1.9904259875426978E-2</v>
      </c>
    </row>
    <row r="3452" spans="3:10" x14ac:dyDescent="0.25">
      <c r="C3452" s="82">
        <v>4.4899251728709871E-3</v>
      </c>
      <c r="D3452" s="89">
        <v>7.666757145439713E-3</v>
      </c>
      <c r="E3452" s="89">
        <v>1.08586331629296E-2</v>
      </c>
      <c r="F3452" s="89">
        <v>1.3665888234576181E-2</v>
      </c>
      <c r="G3452" s="90">
        <v>1.5994356211073528E-2</v>
      </c>
      <c r="H3452" s="90">
        <v>1.7822637342603434E-2</v>
      </c>
      <c r="I3452" s="90">
        <v>1.9311847738046964E-2</v>
      </c>
      <c r="J3452" s="90">
        <v>2.0506284629217997E-2</v>
      </c>
    </row>
    <row r="3453" spans="3:10" x14ac:dyDescent="0.25">
      <c r="C3453" s="82">
        <v>9.5480741509529846E-3</v>
      </c>
      <c r="D3453" s="89">
        <v>1.3679085705883824E-2</v>
      </c>
      <c r="E3453" s="89">
        <v>1.7249187645019436E-2</v>
      </c>
      <c r="F3453" s="89">
        <v>2.0100460813019961E-2</v>
      </c>
      <c r="G3453" s="90">
        <v>2.2320460360434266E-2</v>
      </c>
      <c r="H3453" s="90">
        <v>2.3926506956848448E-2</v>
      </c>
      <c r="I3453" s="90">
        <v>2.5103651725208155E-2</v>
      </c>
      <c r="J3453" s="90">
        <v>2.5854813857359202E-2</v>
      </c>
    </row>
    <row r="3454" spans="3:10" x14ac:dyDescent="0.25">
      <c r="C3454" s="82">
        <v>2.0661680182763417E-2</v>
      </c>
      <c r="D3454" s="89">
        <v>2.4006938439850276E-2</v>
      </c>
      <c r="E3454" s="89">
        <v>2.6222359937767413E-2</v>
      </c>
      <c r="F3454" s="89">
        <v>2.7691987642722592E-2</v>
      </c>
      <c r="G3454" s="90">
        <v>2.8762163604243739E-2</v>
      </c>
      <c r="H3454" s="90">
        <v>2.9510770861601397E-2</v>
      </c>
      <c r="I3454" s="90">
        <v>3.0169161404707802E-2</v>
      </c>
      <c r="J3454" s="90">
        <v>3.0720171884321128E-2</v>
      </c>
    </row>
    <row r="3455" spans="3:10" x14ac:dyDescent="0.25">
      <c r="C3455" s="82">
        <v>2.0969809170636077E-2</v>
      </c>
      <c r="D3455" s="89">
        <v>2.9757479061569826E-2</v>
      </c>
      <c r="E3455" s="89">
        <v>3.69500779598569E-2</v>
      </c>
      <c r="F3455" s="89">
        <v>4.2445161618549353E-2</v>
      </c>
      <c r="G3455" s="90">
        <v>4.6701123969136581E-2</v>
      </c>
      <c r="H3455" s="90">
        <v>4.9944337157632503E-2</v>
      </c>
      <c r="I3455" s="90">
        <v>5.2641682691293989E-2</v>
      </c>
      <c r="J3455" s="90">
        <v>5.4781027330072132E-2</v>
      </c>
    </row>
    <row r="3456" spans="3:10" x14ac:dyDescent="0.25">
      <c r="C3456" s="82">
        <v>1.8035483626254255E-2</v>
      </c>
      <c r="D3456" s="89">
        <v>2.266091314654263E-2</v>
      </c>
      <c r="E3456" s="89">
        <v>2.6139334810293516E-2</v>
      </c>
      <c r="F3456" s="89">
        <v>2.862755837275318E-2</v>
      </c>
      <c r="G3456" s="90">
        <v>3.0398279803229875E-2</v>
      </c>
      <c r="H3456" s="90">
        <v>3.1510019019517894E-2</v>
      </c>
      <c r="I3456" s="90">
        <v>3.2205344044537849E-2</v>
      </c>
      <c r="J3456" s="90">
        <v>3.2469954502863621E-2</v>
      </c>
    </row>
    <row r="3457" spans="3:10" x14ac:dyDescent="0.25">
      <c r="C3457" s="82">
        <v>8.0607230893181142E-3</v>
      </c>
      <c r="D3457" s="89">
        <v>1.2243459485299859E-2</v>
      </c>
      <c r="E3457" s="89">
        <v>1.625770563657505E-2</v>
      </c>
      <c r="F3457" s="89">
        <v>1.9773439916022307E-2</v>
      </c>
      <c r="G3457" s="90">
        <v>2.2700236437226462E-2</v>
      </c>
      <c r="H3457" s="90">
        <v>2.4927232820763947E-2</v>
      </c>
      <c r="I3457" s="90">
        <v>2.6569598727143422E-2</v>
      </c>
      <c r="J3457" s="90">
        <v>2.7596821004382089E-2</v>
      </c>
    </row>
    <row r="3458" spans="3:10" x14ac:dyDescent="0.25">
      <c r="C3458" s="82">
        <v>1.4600356302722358E-2</v>
      </c>
      <c r="D3458" s="89">
        <v>1.7313902393967857E-2</v>
      </c>
      <c r="E3458" s="89">
        <v>1.9264985610669132E-2</v>
      </c>
      <c r="F3458" s="89">
        <v>2.0650890437803403E-2</v>
      </c>
      <c r="G3458" s="90">
        <v>2.1669383785688053E-2</v>
      </c>
      <c r="H3458" s="90">
        <v>2.2342423379808719E-2</v>
      </c>
      <c r="I3458" s="90">
        <v>2.2828278901826336E-2</v>
      </c>
      <c r="J3458" s="90">
        <v>2.3114680589337178E-2</v>
      </c>
    </row>
    <row r="3459" spans="3:10" x14ac:dyDescent="0.25">
      <c r="C3459" s="82">
        <v>3.0222937890167528E-2</v>
      </c>
      <c r="D3459" s="89">
        <v>3.8213812470011217E-2</v>
      </c>
      <c r="E3459" s="89">
        <v>4.3412764872800776E-2</v>
      </c>
      <c r="F3459" s="89">
        <v>4.6489256838193702E-2</v>
      </c>
      <c r="G3459" s="90">
        <v>4.8342245958383351E-2</v>
      </c>
      <c r="H3459" s="90">
        <v>4.9386416449799783E-2</v>
      </c>
      <c r="I3459" s="90">
        <v>5.017157092947281E-2</v>
      </c>
      <c r="J3459" s="90">
        <v>5.071737267718656E-2</v>
      </c>
    </row>
    <row r="3460" spans="3:10" x14ac:dyDescent="0.25">
      <c r="C3460" s="82">
        <v>4.0637841022576277E-3</v>
      </c>
      <c r="D3460" s="89">
        <v>7.2212433510951881E-3</v>
      </c>
      <c r="E3460" s="89">
        <v>1.0633110668972087E-2</v>
      </c>
      <c r="F3460" s="89">
        <v>1.3846233691512073E-2</v>
      </c>
      <c r="G3460" s="90">
        <v>1.6648668608480164E-2</v>
      </c>
      <c r="H3460" s="90">
        <v>1.8903075801121941E-2</v>
      </c>
      <c r="I3460" s="90">
        <v>2.0694661928790919E-2</v>
      </c>
      <c r="J3460" s="90">
        <v>2.2022257938187736E-2</v>
      </c>
    </row>
    <row r="3461" spans="3:10" x14ac:dyDescent="0.25">
      <c r="C3461" s="82">
        <v>1.5630642092066556E-2</v>
      </c>
      <c r="D3461" s="89">
        <v>2.2163500177024485E-2</v>
      </c>
      <c r="E3461" s="89">
        <v>2.7644837825085006E-2</v>
      </c>
      <c r="F3461" s="89">
        <v>3.193677907543388E-2</v>
      </c>
      <c r="G3461" s="90">
        <v>3.53152466089258E-2</v>
      </c>
      <c r="H3461" s="90">
        <v>3.7926553471974024E-2</v>
      </c>
      <c r="I3461" s="90">
        <v>4.0145713141391232E-2</v>
      </c>
      <c r="J3461" s="90">
        <v>4.2012979335590811E-2</v>
      </c>
    </row>
    <row r="3462" spans="3:10" x14ac:dyDescent="0.25">
      <c r="C3462" s="82">
        <v>1.2274934374088527E-2</v>
      </c>
      <c r="D3462" s="89">
        <v>1.6661930202981953E-2</v>
      </c>
      <c r="E3462" s="89">
        <v>2.012308231275977E-2</v>
      </c>
      <c r="F3462" s="89">
        <v>2.2599450565212165E-2</v>
      </c>
      <c r="G3462" s="90">
        <v>2.4262887899670096E-2</v>
      </c>
      <c r="H3462" s="90">
        <v>2.5180248197284254E-2</v>
      </c>
      <c r="I3462" s="90">
        <v>2.5592574998170366E-2</v>
      </c>
      <c r="J3462" s="90">
        <v>2.5551132690736555E-2</v>
      </c>
    </row>
    <row r="3463" spans="3:10" x14ac:dyDescent="0.25">
      <c r="C3463" s="82">
        <v>2.0974950260741507E-2</v>
      </c>
      <c r="D3463" s="89">
        <v>2.8275732032809586E-2</v>
      </c>
      <c r="E3463" s="89">
        <v>3.3427923500918312E-2</v>
      </c>
      <c r="F3463" s="89">
        <v>3.6630344933179959E-2</v>
      </c>
      <c r="G3463" s="90">
        <v>3.8496009665063613E-2</v>
      </c>
      <c r="H3463" s="90">
        <v>3.9348625995480994E-2</v>
      </c>
      <c r="I3463" s="90">
        <v>3.965501435290323E-2</v>
      </c>
      <c r="J3463" s="90">
        <v>3.9489159070008779E-2</v>
      </c>
    </row>
    <row r="3464" spans="3:10" x14ac:dyDescent="0.25">
      <c r="C3464" s="82">
        <v>3.0421310202349899E-3</v>
      </c>
      <c r="D3464" s="89">
        <v>5.5351399764486317E-3</v>
      </c>
      <c r="E3464" s="89">
        <v>8.2541078992148121E-3</v>
      </c>
      <c r="F3464" s="89">
        <v>1.0813832794851222E-2</v>
      </c>
      <c r="G3464" s="90">
        <v>1.3041586675027889E-2</v>
      </c>
      <c r="H3464" s="90">
        <v>1.4846809706816779E-2</v>
      </c>
      <c r="I3464" s="90">
        <v>1.6325609562750018E-2</v>
      </c>
      <c r="J3464" s="90">
        <v>1.7508747637379248E-2</v>
      </c>
    </row>
    <row r="3465" spans="3:10" x14ac:dyDescent="0.25">
      <c r="C3465" s="82">
        <v>6.6207331060278221E-3</v>
      </c>
      <c r="D3465" s="89">
        <v>1.0798249738372031E-2</v>
      </c>
      <c r="E3465" s="89">
        <v>1.4448308376393996E-2</v>
      </c>
      <c r="F3465" s="89">
        <v>1.7068509604844226E-2</v>
      </c>
      <c r="G3465" s="90">
        <v>1.865670459665681E-2</v>
      </c>
      <c r="H3465" s="90">
        <v>1.9306268215137347E-2</v>
      </c>
      <c r="I3465" s="90">
        <v>1.9293190400478326E-2</v>
      </c>
      <c r="J3465" s="90">
        <v>1.8744401931692526E-2</v>
      </c>
    </row>
    <row r="3466" spans="3:10" x14ac:dyDescent="0.25">
      <c r="C3466" s="82">
        <v>1.3816391445274412E-2</v>
      </c>
      <c r="D3466" s="89">
        <v>2.2510637655622005E-2</v>
      </c>
      <c r="E3466" s="89">
        <v>3.0101813297027664E-2</v>
      </c>
      <c r="F3466" s="89">
        <v>3.5648690338468285E-2</v>
      </c>
      <c r="G3466" s="90">
        <v>3.9281301338000126E-2</v>
      </c>
      <c r="H3466" s="90">
        <v>4.128747533706021E-2</v>
      </c>
      <c r="I3466" s="90">
        <v>4.2268335241575611E-2</v>
      </c>
      <c r="J3466" s="90">
        <v>4.243456298034827E-2</v>
      </c>
    </row>
    <row r="3467" spans="3:10" x14ac:dyDescent="0.25">
      <c r="C3467" s="82">
        <v>1.2022491700158074E-2</v>
      </c>
      <c r="D3467" s="89">
        <v>1.4322085302999686E-2</v>
      </c>
      <c r="E3467" s="89">
        <v>1.5888371065072571E-2</v>
      </c>
      <c r="F3467" s="89">
        <v>1.6925899591335187E-2</v>
      </c>
      <c r="G3467" s="90">
        <v>1.7645866026710755E-2</v>
      </c>
      <c r="H3467" s="90">
        <v>1.8105114679782913E-2</v>
      </c>
      <c r="I3467" s="90">
        <v>1.8457471072966015E-2</v>
      </c>
      <c r="J3467" s="90">
        <v>1.8705884096267986E-2</v>
      </c>
    </row>
    <row r="3468" spans="3:10" x14ac:dyDescent="0.25">
      <c r="C3468" s="82">
        <v>7.7746511505737258E-3</v>
      </c>
      <c r="D3468" s="89">
        <v>1.1803652459568418E-2</v>
      </c>
      <c r="E3468" s="89">
        <v>1.5740935674453657E-2</v>
      </c>
      <c r="F3468" s="89">
        <v>1.9314740031488212E-2</v>
      </c>
      <c r="G3468" s="90">
        <v>2.2480498864155988E-2</v>
      </c>
      <c r="H3468" s="90">
        <v>2.5165094550395943E-2</v>
      </c>
      <c r="I3468" s="90">
        <v>2.7508347694185382E-2</v>
      </c>
      <c r="J3468" s="90">
        <v>2.9486781881191904E-2</v>
      </c>
    </row>
    <row r="3469" spans="3:10" x14ac:dyDescent="0.25">
      <c r="C3469" s="82">
        <v>8.555343172222717E-3</v>
      </c>
      <c r="D3469" s="89">
        <v>1.3148518903453336E-2</v>
      </c>
      <c r="E3469" s="89">
        <v>1.7364026957036944E-2</v>
      </c>
      <c r="F3469" s="89">
        <v>2.084406564625247E-2</v>
      </c>
      <c r="G3469" s="90">
        <v>2.3599640178825303E-2</v>
      </c>
      <c r="H3469" s="90">
        <v>2.5655883658174502E-2</v>
      </c>
      <c r="I3469" s="90">
        <v>2.7256297065454588E-2</v>
      </c>
      <c r="J3469" s="90">
        <v>2.8457125995201372E-2</v>
      </c>
    </row>
    <row r="3470" spans="3:10" x14ac:dyDescent="0.25">
      <c r="C3470" s="82">
        <v>1.1275771940813332E-2</v>
      </c>
      <c r="D3470" s="89">
        <v>1.5487391109239124E-2</v>
      </c>
      <c r="E3470" s="89">
        <v>1.906360760984268E-2</v>
      </c>
      <c r="F3470" s="89">
        <v>2.1899193848720334E-2</v>
      </c>
      <c r="G3470" s="90">
        <v>2.4107702001313305E-2</v>
      </c>
      <c r="H3470" s="90">
        <v>2.5719801124033371E-2</v>
      </c>
      <c r="I3470" s="90">
        <v>2.6952909680007027E-2</v>
      </c>
      <c r="J3470" s="90">
        <v>2.7828970579118931E-2</v>
      </c>
    </row>
    <row r="3471" spans="3:10" x14ac:dyDescent="0.25">
      <c r="C3471" s="82">
        <v>1.1935645898987039E-2</v>
      </c>
      <c r="D3471" s="89">
        <v>1.5523809169918841E-2</v>
      </c>
      <c r="E3471" s="89">
        <v>1.8596310376913002E-2</v>
      </c>
      <c r="F3471" s="89">
        <v>2.1153453197794509E-2</v>
      </c>
      <c r="G3471" s="90">
        <v>2.3311980436353068E-2</v>
      </c>
      <c r="H3471" s="90">
        <v>2.5077035033374172E-2</v>
      </c>
      <c r="I3471" s="90">
        <v>2.6635517302154837E-2</v>
      </c>
      <c r="J3471" s="90">
        <v>2.7991901692464669E-2</v>
      </c>
    </row>
    <row r="3472" spans="3:10" x14ac:dyDescent="0.25">
      <c r="C3472" s="82">
        <v>7.9208727755663653E-3</v>
      </c>
      <c r="D3472" s="89">
        <v>1.117751733729515E-2</v>
      </c>
      <c r="E3472" s="89">
        <v>1.4195951066470662E-2</v>
      </c>
      <c r="F3472" s="89">
        <v>1.6832649889945053E-2</v>
      </c>
      <c r="G3472" s="90">
        <v>1.9083480263147767E-2</v>
      </c>
      <c r="H3472" s="90">
        <v>2.0885919788182609E-2</v>
      </c>
      <c r="I3472" s="90">
        <v>2.2346949176993695E-2</v>
      </c>
      <c r="J3472" s="90">
        <v>2.3439259547219739E-2</v>
      </c>
    </row>
    <row r="3473" spans="3:10" x14ac:dyDescent="0.25">
      <c r="C3473" s="82">
        <v>3.0564554174667725E-2</v>
      </c>
      <c r="D3473" s="89">
        <v>3.867220593544167E-2</v>
      </c>
      <c r="E3473" s="89">
        <v>4.3773092106105034E-2</v>
      </c>
      <c r="F3473" s="89">
        <v>4.6570508737080796E-2</v>
      </c>
      <c r="G3473" s="90">
        <v>4.7974537602815358E-2</v>
      </c>
      <c r="H3473" s="90">
        <v>4.8368727232434301E-2</v>
      </c>
      <c r="I3473" s="90">
        <v>4.825615718873337E-2</v>
      </c>
      <c r="J3473" s="90">
        <v>4.7640109025808113E-2</v>
      </c>
    </row>
    <row r="3474" spans="3:10" x14ac:dyDescent="0.25">
      <c r="C3474" s="82">
        <v>1.5821847529145703E-2</v>
      </c>
      <c r="D3474" s="89">
        <v>2.2911199678149797E-2</v>
      </c>
      <c r="E3474" s="89">
        <v>2.8961474278820065E-2</v>
      </c>
      <c r="F3474" s="89">
        <v>3.362519571975451E-2</v>
      </c>
      <c r="G3474" s="90">
        <v>3.7055679582162132E-2</v>
      </c>
      <c r="H3474" s="90">
        <v>3.9338642740951814E-2</v>
      </c>
      <c r="I3474" s="90">
        <v>4.0848813473645516E-2</v>
      </c>
      <c r="J3474" s="90">
        <v>4.1650491919382082E-2</v>
      </c>
    </row>
    <row r="3475" spans="3:10" x14ac:dyDescent="0.25">
      <c r="C3475" s="82">
        <v>6.1093099174307663E-2</v>
      </c>
      <c r="D3475" s="89">
        <v>5.5690091195310473E-2</v>
      </c>
      <c r="E3475" s="89">
        <v>5.0352088037534555E-2</v>
      </c>
      <c r="F3475" s="89">
        <v>4.5797663754633934E-2</v>
      </c>
      <c r="G3475" s="90">
        <v>4.2128627763240181E-2</v>
      </c>
      <c r="H3475" s="90">
        <v>3.8988998664015145E-2</v>
      </c>
      <c r="I3475" s="90">
        <v>3.6344250351376638E-2</v>
      </c>
      <c r="J3475" s="90">
        <v>3.3932634635376928E-2</v>
      </c>
    </row>
    <row r="3476" spans="3:10" x14ac:dyDescent="0.25">
      <c r="C3476" s="82">
        <v>1.1198148578729186E-2</v>
      </c>
      <c r="D3476" s="89">
        <v>1.5855394411922758E-2</v>
      </c>
      <c r="E3476" s="89">
        <v>1.9527132744423095E-2</v>
      </c>
      <c r="F3476" s="89">
        <v>2.2093535301279492E-2</v>
      </c>
      <c r="G3476" s="90">
        <v>2.3767075118464487E-2</v>
      </c>
      <c r="H3476" s="90">
        <v>2.4678352793903287E-2</v>
      </c>
      <c r="I3476" s="90">
        <v>2.5111208828444254E-2</v>
      </c>
      <c r="J3476" s="90">
        <v>2.5140344295574234E-2</v>
      </c>
    </row>
    <row r="3477" spans="3:10" x14ac:dyDescent="0.25">
      <c r="C3477" s="82">
        <v>4.4763569733136813E-3</v>
      </c>
      <c r="D3477" s="89">
        <v>7.99833933495505E-3</v>
      </c>
      <c r="E3477" s="89">
        <v>1.1925862351890295E-2</v>
      </c>
      <c r="F3477" s="89">
        <v>1.5772187907966362E-2</v>
      </c>
      <c r="G3477" s="90">
        <v>1.9282607182303908E-2</v>
      </c>
      <c r="H3477" s="90">
        <v>2.2276553174332688E-2</v>
      </c>
      <c r="I3477" s="90">
        <v>2.483821017866969E-2</v>
      </c>
      <c r="J3477" s="90">
        <v>2.6958389228374999E-2</v>
      </c>
    </row>
    <row r="3478" spans="3:10" x14ac:dyDescent="0.25">
      <c r="C3478" s="82">
        <v>9.5006029674333612E-3</v>
      </c>
      <c r="D3478" s="89">
        <v>1.3271392561355698E-2</v>
      </c>
      <c r="E3478" s="89">
        <v>1.6270817553821589E-2</v>
      </c>
      <c r="F3478" s="89">
        <v>1.8443446022597187E-2</v>
      </c>
      <c r="G3478" s="90">
        <v>1.9985591047880343E-2</v>
      </c>
      <c r="H3478" s="90">
        <v>2.1014954234431584E-2</v>
      </c>
      <c r="I3478" s="90">
        <v>2.1772601775199758E-2</v>
      </c>
      <c r="J3478" s="90">
        <v>2.2313727116175526E-2</v>
      </c>
    </row>
    <row r="3479" spans="3:10" x14ac:dyDescent="0.25">
      <c r="C3479" s="82">
        <v>3.3728384418379382E-3</v>
      </c>
      <c r="D3479" s="89">
        <v>5.6269542391245587E-3</v>
      </c>
      <c r="E3479" s="89">
        <v>7.9936492914826716E-3</v>
      </c>
      <c r="F3479" s="89">
        <v>1.0186230551151632E-2</v>
      </c>
      <c r="G3479" s="90">
        <v>1.2073161614528424E-2</v>
      </c>
      <c r="H3479" s="90">
        <v>1.3572974598288018E-2</v>
      </c>
      <c r="I3479" s="90">
        <v>1.4774161908404967E-2</v>
      </c>
      <c r="J3479" s="90">
        <v>1.5711767321384119E-2</v>
      </c>
    </row>
    <row r="3480" spans="3:10" x14ac:dyDescent="0.25">
      <c r="C3480" s="82">
        <v>1.0759870360302176E-2</v>
      </c>
      <c r="D3480" s="89">
        <v>1.5777256476190042E-2</v>
      </c>
      <c r="E3480" s="89">
        <v>2.0245982396772028E-2</v>
      </c>
      <c r="F3480" s="89">
        <v>2.3857446631837885E-2</v>
      </c>
      <c r="G3480" s="90">
        <v>2.6643023268339526E-2</v>
      </c>
      <c r="H3480" s="90">
        <v>2.8611388424336925E-2</v>
      </c>
      <c r="I3480" s="90">
        <v>3.0012879873642425E-2</v>
      </c>
      <c r="J3480" s="90">
        <v>3.0898027370683111E-2</v>
      </c>
    </row>
    <row r="3481" spans="3:10" x14ac:dyDescent="0.25">
      <c r="C3481" s="82">
        <v>1.193800677922611E-2</v>
      </c>
      <c r="D3481" s="89">
        <v>1.6150209837130086E-2</v>
      </c>
      <c r="E3481" s="89">
        <v>1.9982517496112281E-2</v>
      </c>
      <c r="F3481" s="89">
        <v>2.3329960014111969E-2</v>
      </c>
      <c r="G3481" s="90">
        <v>2.6205026024229916E-2</v>
      </c>
      <c r="H3481" s="90">
        <v>2.8492938835049362E-2</v>
      </c>
      <c r="I3481" s="90">
        <v>3.0294715187105654E-2</v>
      </c>
      <c r="J3481" s="90">
        <v>3.153229096412162E-2</v>
      </c>
    </row>
    <row r="3482" spans="3:10" x14ac:dyDescent="0.25">
      <c r="C3482" s="82">
        <v>9.5980975001082845E-3</v>
      </c>
      <c r="D3482" s="89">
        <v>1.5334511077591099E-2</v>
      </c>
      <c r="E3482" s="89">
        <v>2.0899664700031694E-2</v>
      </c>
      <c r="F3482" s="89">
        <v>2.5760949481850221E-2</v>
      </c>
      <c r="G3482" s="90">
        <v>2.9833992703022841E-2</v>
      </c>
      <c r="H3482" s="90">
        <v>3.3064349846658847E-2</v>
      </c>
      <c r="I3482" s="90">
        <v>3.5684392472595861E-2</v>
      </c>
      <c r="J3482" s="90">
        <v>3.7690185815166428E-2</v>
      </c>
    </row>
    <row r="3483" spans="3:10" x14ac:dyDescent="0.25">
      <c r="C3483" s="82">
        <v>2.9049479972046714E-2</v>
      </c>
      <c r="D3483" s="89">
        <v>3.1965412390630679E-2</v>
      </c>
      <c r="E3483" s="89">
        <v>3.3194500594385661E-2</v>
      </c>
      <c r="F3483" s="89">
        <v>3.3549644584160154E-2</v>
      </c>
      <c r="G3483" s="90">
        <v>3.3631894534847169E-2</v>
      </c>
      <c r="H3483" s="90">
        <v>3.3614520649779669E-2</v>
      </c>
      <c r="I3483" s="90">
        <v>3.3793735677997781E-2</v>
      </c>
      <c r="J3483" s="90">
        <v>3.4156283072761362E-2</v>
      </c>
    </row>
    <row r="3484" spans="3:10" x14ac:dyDescent="0.25">
      <c r="C3484" s="82">
        <v>4.1698520803188661E-3</v>
      </c>
      <c r="D3484" s="89">
        <v>6.5123271367019302E-3</v>
      </c>
      <c r="E3484" s="89">
        <v>8.9713186387026245E-3</v>
      </c>
      <c r="F3484" s="89">
        <v>1.1346411202772451E-2</v>
      </c>
      <c r="G3484" s="90">
        <v>1.3549836917661014E-2</v>
      </c>
      <c r="H3484" s="90">
        <v>1.5497651926258627E-2</v>
      </c>
      <c r="I3484" s="90">
        <v>1.7269309851059483E-2</v>
      </c>
      <c r="J3484" s="90">
        <v>1.8873521043369239E-2</v>
      </c>
    </row>
    <row r="3485" spans="3:10" x14ac:dyDescent="0.25">
      <c r="C3485" s="82">
        <v>1.1046389556929642E-2</v>
      </c>
      <c r="D3485" s="89">
        <v>1.4444609861203139E-2</v>
      </c>
      <c r="E3485" s="89">
        <v>1.7292216572414715E-2</v>
      </c>
      <c r="F3485" s="89">
        <v>1.9583489147360085E-2</v>
      </c>
      <c r="G3485" s="90">
        <v>2.1405502396193866E-2</v>
      </c>
      <c r="H3485" s="90">
        <v>2.2722192504544582E-2</v>
      </c>
      <c r="I3485" s="90">
        <v>2.3655214521208272E-2</v>
      </c>
      <c r="J3485" s="90">
        <v>2.4168124817385235E-2</v>
      </c>
    </row>
    <row r="3486" spans="3:10" x14ac:dyDescent="0.25">
      <c r="C3486" s="82">
        <v>8.6748845153861859E-3</v>
      </c>
      <c r="D3486" s="89">
        <v>1.1850488806904454E-2</v>
      </c>
      <c r="E3486" s="89">
        <v>1.4432304275742483E-2</v>
      </c>
      <c r="F3486" s="89">
        <v>1.6328063800214003E-2</v>
      </c>
      <c r="G3486" s="90">
        <v>1.7633949898447816E-2</v>
      </c>
      <c r="H3486" s="90">
        <v>1.8399246498308194E-2</v>
      </c>
      <c r="I3486" s="90">
        <v>1.881496581230295E-2</v>
      </c>
      <c r="J3486" s="90">
        <v>1.8932648215044739E-2</v>
      </c>
    </row>
    <row r="3487" spans="3:10" x14ac:dyDescent="0.25">
      <c r="C3487" s="82">
        <v>8.9954261816435812E-3</v>
      </c>
      <c r="D3487" s="89">
        <v>1.0866621188844384E-2</v>
      </c>
      <c r="E3487" s="89">
        <v>1.2355822442042221E-2</v>
      </c>
      <c r="F3487" s="89">
        <v>1.3569518019508515E-2</v>
      </c>
      <c r="G3487" s="90">
        <v>1.4620139273799061E-2</v>
      </c>
      <c r="H3487" s="90">
        <v>1.5508902396762673E-2</v>
      </c>
      <c r="I3487" s="90">
        <v>1.6333477797114471E-2</v>
      </c>
      <c r="J3487" s="90">
        <v>1.7075550205405406E-2</v>
      </c>
    </row>
    <row r="3488" spans="3:10" x14ac:dyDescent="0.25">
      <c r="C3488" s="82">
        <v>3.6531565506795899E-2</v>
      </c>
      <c r="D3488" s="89">
        <v>3.5653571434674507E-2</v>
      </c>
      <c r="E3488" s="89">
        <v>3.4133113356311133E-2</v>
      </c>
      <c r="F3488" s="89">
        <v>3.2631953858622061E-2</v>
      </c>
      <c r="G3488" s="90">
        <v>3.1409841715600802E-2</v>
      </c>
      <c r="H3488" s="90">
        <v>3.0344511530891693E-2</v>
      </c>
      <c r="I3488" s="90">
        <v>2.95018932668853E-2</v>
      </c>
      <c r="J3488" s="90">
        <v>2.8734679224835347E-2</v>
      </c>
    </row>
    <row r="3489" spans="3:10" x14ac:dyDescent="0.25">
      <c r="C3489" s="82">
        <v>4.7316974356569228E-3</v>
      </c>
      <c r="D3489" s="89">
        <v>7.5150942508507845E-3</v>
      </c>
      <c r="E3489" s="89">
        <v>1.0453280016451325E-2</v>
      </c>
      <c r="F3489" s="89">
        <v>1.3311632966711333E-2</v>
      </c>
      <c r="G3489" s="90">
        <v>1.59886267647091E-2</v>
      </c>
      <c r="H3489" s="90">
        <v>1.8373057423842262E-2</v>
      </c>
      <c r="I3489" s="90">
        <v>2.0528445489811496E-2</v>
      </c>
      <c r="J3489" s="90">
        <v>2.2420716390667256E-2</v>
      </c>
    </row>
    <row r="3490" spans="3:10" x14ac:dyDescent="0.25">
      <c r="C3490" s="82">
        <v>1.6359632511614774E-2</v>
      </c>
      <c r="D3490" s="89">
        <v>2.2162889480022308E-2</v>
      </c>
      <c r="E3490" s="89">
        <v>2.6452319771793232E-2</v>
      </c>
      <c r="F3490" s="89">
        <v>2.9298053689329674E-2</v>
      </c>
      <c r="G3490" s="90">
        <v>3.1080672959349399E-2</v>
      </c>
      <c r="H3490" s="90">
        <v>3.197472401310681E-2</v>
      </c>
      <c r="I3490" s="90">
        <v>3.2304571975795629E-2</v>
      </c>
      <c r="J3490" s="90">
        <v>3.2104884698967856E-2</v>
      </c>
    </row>
    <row r="3491" spans="3:10" x14ac:dyDescent="0.25">
      <c r="C3491" s="82">
        <v>2.0893104444691658E-2</v>
      </c>
      <c r="D3491" s="89">
        <v>2.5647940935524614E-2</v>
      </c>
      <c r="E3491" s="89">
        <v>2.8825131329034196E-2</v>
      </c>
      <c r="F3491" s="89">
        <v>3.0774196566347198E-2</v>
      </c>
      <c r="G3491" s="90">
        <v>3.1923437643081157E-2</v>
      </c>
      <c r="H3491" s="90">
        <v>3.241443521660374E-2</v>
      </c>
      <c r="I3491" s="90">
        <v>3.2538516019617103E-2</v>
      </c>
      <c r="J3491" s="90">
        <v>3.2297191974351762E-2</v>
      </c>
    </row>
    <row r="3492" spans="3:10" x14ac:dyDescent="0.25">
      <c r="C3492" s="82">
        <v>4.3739459561662093E-3</v>
      </c>
      <c r="D3492" s="89">
        <v>6.2671118274617698E-3</v>
      </c>
      <c r="E3492" s="89">
        <v>7.9357502836663527E-3</v>
      </c>
      <c r="F3492" s="89">
        <v>9.299414054061178E-3</v>
      </c>
      <c r="G3492" s="90">
        <v>1.0391519074763917E-2</v>
      </c>
      <c r="H3492" s="90">
        <v>1.1224272168548242E-2</v>
      </c>
      <c r="I3492" s="90">
        <v>1.1900899745065393E-2</v>
      </c>
      <c r="J3492" s="90">
        <v>1.2448516171832413E-2</v>
      </c>
    </row>
    <row r="3493" spans="3:10" x14ac:dyDescent="0.25">
      <c r="C3493" s="82">
        <v>4.4967183370718195E-3</v>
      </c>
      <c r="D3493" s="89">
        <v>6.9563008054219829E-3</v>
      </c>
      <c r="E3493" s="89">
        <v>9.210840546539683E-3</v>
      </c>
      <c r="F3493" s="89">
        <v>1.1035886206503712E-2</v>
      </c>
      <c r="G3493" s="90">
        <v>1.2411183286361274E-2</v>
      </c>
      <c r="H3493" s="90">
        <v>1.3340168119479334E-2</v>
      </c>
      <c r="I3493" s="90">
        <v>1.3956641102041541E-2</v>
      </c>
      <c r="J3493" s="90">
        <v>1.4309603986506412E-2</v>
      </c>
    </row>
    <row r="3494" spans="3:10" x14ac:dyDescent="0.25">
      <c r="C3494" s="82">
        <v>2.2916489552294663E-2</v>
      </c>
      <c r="D3494" s="89">
        <v>2.7554942369475238E-2</v>
      </c>
      <c r="E3494" s="89">
        <v>3.0663372392594486E-2</v>
      </c>
      <c r="F3494" s="89">
        <v>3.2713203953824044E-2</v>
      </c>
      <c r="G3494" s="90">
        <v>3.4176820323825151E-2</v>
      </c>
      <c r="H3494" s="90">
        <v>3.5183310631781962E-2</v>
      </c>
      <c r="I3494" s="90">
        <v>3.6007798840073581E-2</v>
      </c>
      <c r="J3494" s="90">
        <v>3.6602767897399482E-2</v>
      </c>
    </row>
    <row r="3495" spans="3:10" x14ac:dyDescent="0.25">
      <c r="C3495" s="82">
        <v>1.3586518589857603E-2</v>
      </c>
      <c r="D3495" s="89">
        <v>1.6560258823016125E-2</v>
      </c>
      <c r="E3495" s="89">
        <v>1.8701050553849685E-2</v>
      </c>
      <c r="F3495" s="89">
        <v>2.0240177198832473E-2</v>
      </c>
      <c r="G3495" s="90">
        <v>2.1444764767105256E-2</v>
      </c>
      <c r="H3495" s="90">
        <v>2.2400864789001863E-2</v>
      </c>
      <c r="I3495" s="90">
        <v>2.3308417098521467E-2</v>
      </c>
      <c r="J3495" s="90">
        <v>2.4174381353059167E-2</v>
      </c>
    </row>
    <row r="3496" spans="3:10" x14ac:dyDescent="0.25">
      <c r="C3496" s="82">
        <v>8.3707284771999402E-3</v>
      </c>
      <c r="D3496" s="89">
        <v>1.2243966092638801E-2</v>
      </c>
      <c r="E3496" s="89">
        <v>1.5803303638828967E-2</v>
      </c>
      <c r="F3496" s="89">
        <v>1.8813653662710001E-2</v>
      </c>
      <c r="G3496" s="90">
        <v>2.1288818724424258E-2</v>
      </c>
      <c r="H3496" s="90">
        <v>2.3229108865866897E-2</v>
      </c>
      <c r="I3496" s="90">
        <v>2.4834820570168531E-2</v>
      </c>
      <c r="J3496" s="90">
        <v>2.6142091470982169E-2</v>
      </c>
    </row>
    <row r="3497" spans="3:10" x14ac:dyDescent="0.25">
      <c r="C3497" s="82">
        <v>1.1512280860292545E-2</v>
      </c>
      <c r="D3497" s="89">
        <v>1.5514325315907839E-2</v>
      </c>
      <c r="E3497" s="89">
        <v>1.8747632992099948E-2</v>
      </c>
      <c r="F3497" s="89">
        <v>2.1203564214537857E-2</v>
      </c>
      <c r="G3497" s="90">
        <v>2.306481463569314E-2</v>
      </c>
      <c r="H3497" s="90">
        <v>2.4403191109736752E-2</v>
      </c>
      <c r="I3497" s="90">
        <v>2.544746271885499E-2</v>
      </c>
      <c r="J3497" s="90">
        <v>2.6230510492073381E-2</v>
      </c>
    </row>
    <row r="3498" spans="3:10" x14ac:dyDescent="0.25">
      <c r="C3498" s="82">
        <v>3.4922137555781115E-2</v>
      </c>
      <c r="D3498" s="89">
        <v>3.763827987704662E-2</v>
      </c>
      <c r="E3498" s="89">
        <v>3.8489164913900767E-2</v>
      </c>
      <c r="F3498" s="89">
        <v>3.8448794802348384E-2</v>
      </c>
      <c r="G3498" s="90">
        <v>3.8115928613149608E-2</v>
      </c>
      <c r="H3498" s="90">
        <v>3.7558333750898405E-2</v>
      </c>
      <c r="I3498" s="90">
        <v>3.6984720061653258E-2</v>
      </c>
      <c r="J3498" s="90">
        <v>3.627924562358855E-2</v>
      </c>
    </row>
    <row r="3499" spans="3:10" x14ac:dyDescent="0.25">
      <c r="C3499" s="82">
        <v>4.7710967302475378E-2</v>
      </c>
      <c r="D3499" s="89">
        <v>5.4272658792798419E-2</v>
      </c>
      <c r="E3499" s="89">
        <v>5.740499952965214E-2</v>
      </c>
      <c r="F3499" s="89">
        <v>5.8547474547270655E-2</v>
      </c>
      <c r="G3499" s="90">
        <v>5.8848221698028912E-2</v>
      </c>
      <c r="H3499" s="90">
        <v>5.8674400880078595E-2</v>
      </c>
      <c r="I3499" s="90">
        <v>5.8558676095385322E-2</v>
      </c>
      <c r="J3499" s="90">
        <v>5.8456044051866732E-2</v>
      </c>
    </row>
    <row r="3500" spans="3:10" x14ac:dyDescent="0.25">
      <c r="C3500" s="82">
        <v>1.4538190033257587E-2</v>
      </c>
      <c r="D3500" s="89">
        <v>1.7440718257883889E-2</v>
      </c>
      <c r="E3500" s="89">
        <v>1.948359937845616E-2</v>
      </c>
      <c r="F3500" s="89">
        <v>2.0891602623130605E-2</v>
      </c>
      <c r="G3500" s="90">
        <v>2.1890658903873039E-2</v>
      </c>
      <c r="H3500" s="90">
        <v>2.2518376842137033E-2</v>
      </c>
      <c r="I3500" s="90">
        <v>2.2942441554326679E-2</v>
      </c>
      <c r="J3500" s="90">
        <v>2.3156947559682169E-2</v>
      </c>
    </row>
    <row r="3501" spans="3:10" x14ac:dyDescent="0.25">
      <c r="C3501" s="82">
        <v>3.9334235958449447E-2</v>
      </c>
      <c r="D3501" s="89">
        <v>3.8239656350576155E-2</v>
      </c>
      <c r="E3501" s="89">
        <v>3.6709123565203644E-2</v>
      </c>
      <c r="F3501" s="89">
        <v>3.5293466074759479E-2</v>
      </c>
      <c r="G3501" s="90">
        <v>3.4220748097713374E-2</v>
      </c>
      <c r="H3501" s="90">
        <v>3.336352242482217E-2</v>
      </c>
      <c r="I3501" s="90">
        <v>3.2819055528299793E-2</v>
      </c>
      <c r="J3501" s="90">
        <v>3.244701099561996E-2</v>
      </c>
    </row>
    <row r="3502" spans="3:10" x14ac:dyDescent="0.25">
      <c r="C3502" s="82">
        <v>7.1992571254583838E-3</v>
      </c>
      <c r="D3502" s="89">
        <v>1.1862782020840127E-2</v>
      </c>
      <c r="E3502" s="89">
        <v>1.666934596986426E-2</v>
      </c>
      <c r="F3502" s="89">
        <v>2.113115832361416E-2</v>
      </c>
      <c r="G3502" s="90">
        <v>2.5096673823035938E-2</v>
      </c>
      <c r="H3502" s="90">
        <v>2.8462603956894792E-2</v>
      </c>
      <c r="I3502" s="90">
        <v>3.1402439068360578E-2</v>
      </c>
      <c r="J3502" s="90">
        <v>3.3909861905441048E-2</v>
      </c>
    </row>
    <row r="3503" spans="3:10" x14ac:dyDescent="0.25">
      <c r="C3503" s="82">
        <v>3.9514473573215421E-2</v>
      </c>
      <c r="D3503" s="89">
        <v>4.3185228201277452E-2</v>
      </c>
      <c r="E3503" s="89">
        <v>4.4157463757220072E-2</v>
      </c>
      <c r="F3503" s="89">
        <v>4.3799244202748402E-2</v>
      </c>
      <c r="G3503" s="90">
        <v>4.3047978298634521E-2</v>
      </c>
      <c r="H3503" s="90">
        <v>4.2162013848926053E-2</v>
      </c>
      <c r="I3503" s="90">
        <v>4.1489070074700228E-2</v>
      </c>
      <c r="J3503" s="90">
        <v>4.096065531677856E-2</v>
      </c>
    </row>
    <row r="3504" spans="3:10" x14ac:dyDescent="0.25">
      <c r="C3504" s="82">
        <v>7.9755549003965968E-3</v>
      </c>
      <c r="D3504" s="89">
        <v>1.1525989308421103E-2</v>
      </c>
      <c r="E3504" s="89">
        <v>1.4514197080859196E-2</v>
      </c>
      <c r="F3504" s="89">
        <v>1.6827381541433113E-2</v>
      </c>
      <c r="G3504" s="90">
        <v>1.8601615039273996E-2</v>
      </c>
      <c r="H3504" s="90">
        <v>1.9914306626804924E-2</v>
      </c>
      <c r="I3504" s="90">
        <v>2.0963677402431428E-2</v>
      </c>
      <c r="J3504" s="90">
        <v>2.1772887121377385E-2</v>
      </c>
    </row>
    <row r="3505" spans="3:10" x14ac:dyDescent="0.25">
      <c r="C3505" s="82">
        <v>9.2192251013988834E-3</v>
      </c>
      <c r="D3505" s="89">
        <v>1.3920178280037169E-2</v>
      </c>
      <c r="E3505" s="89">
        <v>1.8145629622731044E-2</v>
      </c>
      <c r="F3505" s="89">
        <v>2.1566629516780868E-2</v>
      </c>
      <c r="G3505" s="90">
        <v>2.4218522848465547E-2</v>
      </c>
      <c r="H3505" s="90">
        <v>2.6131632738063484E-2</v>
      </c>
      <c r="I3505" s="90">
        <v>2.7545669945249856E-2</v>
      </c>
      <c r="J3505" s="90">
        <v>2.8500118046847416E-2</v>
      </c>
    </row>
    <row r="3506" spans="3:10" x14ac:dyDescent="0.25">
      <c r="C3506" s="82">
        <v>3.6411306180626601E-2</v>
      </c>
      <c r="D3506" s="89">
        <v>3.4643495070769213E-2</v>
      </c>
      <c r="E3506" s="89">
        <v>3.2677736841312255E-2</v>
      </c>
      <c r="F3506" s="89">
        <v>3.09284656173517E-2</v>
      </c>
      <c r="G3506" s="90">
        <v>2.9535127315316573E-2</v>
      </c>
      <c r="H3506" s="90">
        <v>2.8354388183852306E-2</v>
      </c>
      <c r="I3506" s="90">
        <v>2.7461170060966014E-2</v>
      </c>
      <c r="J3506" s="90">
        <v>2.6746931807994718E-2</v>
      </c>
    </row>
    <row r="3507" spans="3:10" x14ac:dyDescent="0.25">
      <c r="C3507" s="82">
        <v>1.3933941456943932E-2</v>
      </c>
      <c r="D3507" s="89">
        <v>1.5885599951256324E-2</v>
      </c>
      <c r="E3507" s="89">
        <v>1.7043358101833984E-2</v>
      </c>
      <c r="F3507" s="89">
        <v>1.7680337094535158E-2</v>
      </c>
      <c r="G3507" s="90">
        <v>1.8027117752818338E-2</v>
      </c>
      <c r="H3507" s="90">
        <v>1.8139317984306749E-2</v>
      </c>
      <c r="I3507" s="90">
        <v>1.8172037906372104E-2</v>
      </c>
      <c r="J3507" s="90">
        <v>1.8135000031138999E-2</v>
      </c>
    </row>
    <row r="3508" spans="3:10" x14ac:dyDescent="0.25">
      <c r="C3508" s="82">
        <v>3.989856764531962E-2</v>
      </c>
      <c r="D3508" s="89">
        <v>4.2707925322238958E-2</v>
      </c>
      <c r="E3508" s="89">
        <v>4.3763437404101414E-2</v>
      </c>
      <c r="F3508" s="89">
        <v>4.3872724776639643E-2</v>
      </c>
      <c r="G3508" s="90">
        <v>4.357288053047572E-2</v>
      </c>
      <c r="H3508" s="90">
        <v>4.291114467628436E-2</v>
      </c>
      <c r="I3508" s="90">
        <v>4.2147458842646868E-2</v>
      </c>
      <c r="J3508" s="90">
        <v>4.1178722449954394E-2</v>
      </c>
    </row>
    <row r="3509" spans="3:10" x14ac:dyDescent="0.25">
      <c r="C3509" s="82">
        <v>1.6722911233709597E-2</v>
      </c>
      <c r="D3509" s="89">
        <v>2.2610825922378688E-2</v>
      </c>
      <c r="E3509" s="89">
        <v>2.6886190894679942E-2</v>
      </c>
      <c r="F3509" s="89">
        <v>2.9601524534343924E-2</v>
      </c>
      <c r="G3509" s="90">
        <v>3.1164468924344296E-2</v>
      </c>
      <c r="H3509" s="90">
        <v>3.1802046986511033E-2</v>
      </c>
      <c r="I3509" s="90">
        <v>3.1897832192073275E-2</v>
      </c>
      <c r="J3509" s="90">
        <v>3.1537958927117769E-2</v>
      </c>
    </row>
    <row r="3510" spans="3:10" x14ac:dyDescent="0.25">
      <c r="C3510" s="82">
        <v>1.9493090083693532E-3</v>
      </c>
      <c r="D3510" s="89">
        <v>3.8725206766863172E-3</v>
      </c>
      <c r="E3510" s="89">
        <v>6.1920932604158799E-3</v>
      </c>
      <c r="F3510" s="89">
        <v>8.5617797063157874E-3</v>
      </c>
      <c r="G3510" s="90">
        <v>1.0757714512320719E-2</v>
      </c>
      <c r="H3510" s="90">
        <v>1.2634164778307415E-2</v>
      </c>
      <c r="I3510" s="90">
        <v>1.4230196429993652E-2</v>
      </c>
      <c r="J3510" s="90">
        <v>1.5554401741367786E-2</v>
      </c>
    </row>
    <row r="3511" spans="3:10" x14ac:dyDescent="0.25">
      <c r="C3511" s="82">
        <v>1.1957984990702438E-2</v>
      </c>
      <c r="D3511" s="89">
        <v>1.5960888979615933E-2</v>
      </c>
      <c r="E3511" s="89">
        <v>1.9460391011813957E-2</v>
      </c>
      <c r="F3511" s="89">
        <v>2.2416276589313909E-2</v>
      </c>
      <c r="G3511" s="90">
        <v>2.4930774541498644E-2</v>
      </c>
      <c r="H3511" s="90">
        <v>2.6991752338174069E-2</v>
      </c>
      <c r="I3511" s="90">
        <v>2.8782658314876652E-2</v>
      </c>
      <c r="J3511" s="90">
        <v>3.0295160086051001E-2</v>
      </c>
    </row>
    <row r="3512" spans="3:10" x14ac:dyDescent="0.25">
      <c r="C3512" s="82">
        <v>5.6412416415539662E-3</v>
      </c>
      <c r="D3512" s="89">
        <v>8.9355373018363601E-3</v>
      </c>
      <c r="E3512" s="89">
        <v>1.220267533502669E-2</v>
      </c>
      <c r="F3512" s="89">
        <v>1.5122400469788778E-2</v>
      </c>
      <c r="G3512" s="90">
        <v>1.7611654063214219E-2</v>
      </c>
      <c r="H3512" s="90">
        <v>1.962450339050497E-2</v>
      </c>
      <c r="I3512" s="90">
        <v>2.1319059185629256E-2</v>
      </c>
      <c r="J3512" s="90">
        <v>2.2741549789718214E-2</v>
      </c>
    </row>
    <row r="3513" spans="3:10" x14ac:dyDescent="0.25">
      <c r="C3513" s="82">
        <v>3.874373510636229E-3</v>
      </c>
      <c r="D3513" s="89">
        <v>6.2715155391992565E-3</v>
      </c>
      <c r="E3513" s="89">
        <v>8.6846911493534355E-3</v>
      </c>
      <c r="F3513" s="89">
        <v>1.0869072514495337E-2</v>
      </c>
      <c r="G3513" s="90">
        <v>1.2754721649318176E-2</v>
      </c>
      <c r="H3513" s="90">
        <v>1.4296578328828892E-2</v>
      </c>
      <c r="I3513" s="90">
        <v>1.5592102648713361E-2</v>
      </c>
      <c r="J3513" s="90">
        <v>1.665257944691699E-2</v>
      </c>
    </row>
    <row r="3514" spans="3:10" x14ac:dyDescent="0.25">
      <c r="C3514" s="82">
        <v>5.8617476598811806E-3</v>
      </c>
      <c r="D3514" s="89">
        <v>8.2019249085945583E-3</v>
      </c>
      <c r="E3514" s="89">
        <v>1.053577748110383E-2</v>
      </c>
      <c r="F3514" s="89">
        <v>1.2793565194445501E-2</v>
      </c>
      <c r="G3514" s="90">
        <v>1.4978450714089764E-2</v>
      </c>
      <c r="H3514" s="90">
        <v>1.7044072908699741E-2</v>
      </c>
      <c r="I3514" s="90">
        <v>1.9089477367169566E-2</v>
      </c>
      <c r="J3514" s="90">
        <v>2.1119087138547297E-2</v>
      </c>
    </row>
    <row r="3515" spans="3:10" x14ac:dyDescent="0.25">
      <c r="C3515" s="82">
        <v>1.5943689879657181E-2</v>
      </c>
      <c r="D3515" s="89">
        <v>2.0434855159174311E-2</v>
      </c>
      <c r="E3515" s="89">
        <v>2.3861176435380792E-2</v>
      </c>
      <c r="F3515" s="89">
        <v>2.6332350335478556E-2</v>
      </c>
      <c r="G3515" s="90">
        <v>2.8112427996899125E-2</v>
      </c>
      <c r="H3515" s="90">
        <v>2.928685849014567E-2</v>
      </c>
      <c r="I3515" s="90">
        <v>3.0113509285552641E-2</v>
      </c>
      <c r="J3515" s="90">
        <v>3.0605904567514719E-2</v>
      </c>
    </row>
    <row r="3516" spans="3:10" x14ac:dyDescent="0.25">
      <c r="C3516" s="82">
        <v>2.0413367302369454E-2</v>
      </c>
      <c r="D3516" s="89">
        <v>2.4041953836232571E-2</v>
      </c>
      <c r="E3516" s="89">
        <v>2.6282622932989119E-2</v>
      </c>
      <c r="F3516" s="89">
        <v>2.7547788949839107E-2</v>
      </c>
      <c r="G3516" s="90">
        <v>2.823695264402825E-2</v>
      </c>
      <c r="H3516" s="90">
        <v>2.847216605775681E-2</v>
      </c>
      <c r="I3516" s="90">
        <v>2.8509620231050695E-2</v>
      </c>
      <c r="J3516" s="90">
        <v>2.8355744799529462E-2</v>
      </c>
    </row>
    <row r="3517" spans="3:10" x14ac:dyDescent="0.25">
      <c r="C3517" s="82">
        <v>8.961960210229181E-3</v>
      </c>
      <c r="D3517" s="89">
        <v>1.4223165882312401E-2</v>
      </c>
      <c r="E3517" s="89">
        <v>1.8982243897596212E-2</v>
      </c>
      <c r="F3517" s="89">
        <v>2.2715284604826202E-2</v>
      </c>
      <c r="G3517" s="90">
        <v>2.5407856077286128E-2</v>
      </c>
      <c r="H3517" s="90">
        <v>2.7109848341174372E-2</v>
      </c>
      <c r="I3517" s="90">
        <v>2.8113475178928253E-2</v>
      </c>
      <c r="J3517" s="90">
        <v>2.8508533780017348E-2</v>
      </c>
    </row>
    <row r="3518" spans="3:10" x14ac:dyDescent="0.25">
      <c r="C3518" s="82">
        <v>2.2989771984516981E-2</v>
      </c>
      <c r="D3518" s="89">
        <v>2.545174670494307E-2</v>
      </c>
      <c r="E3518" s="89">
        <v>2.6722862953788527E-2</v>
      </c>
      <c r="F3518" s="89">
        <v>2.7331734483177137E-2</v>
      </c>
      <c r="G3518" s="90">
        <v>2.7657038095644015E-2</v>
      </c>
      <c r="H3518" s="90">
        <v>2.7762953956410579E-2</v>
      </c>
      <c r="I3518" s="90">
        <v>2.7843738689266973E-2</v>
      </c>
      <c r="J3518" s="90">
        <v>2.7859454500321838E-2</v>
      </c>
    </row>
    <row r="3519" spans="3:10" x14ac:dyDescent="0.25">
      <c r="C3519" s="82">
        <v>2.2000060908080052E-3</v>
      </c>
      <c r="D3519" s="89">
        <v>4.1424548288566884E-3</v>
      </c>
      <c r="E3519" s="89">
        <v>6.2784549608184076E-3</v>
      </c>
      <c r="F3519" s="89">
        <v>8.2432384309023294E-3</v>
      </c>
      <c r="G3519" s="90">
        <v>9.8535961321825453E-3</v>
      </c>
      <c r="H3519" s="90">
        <v>1.1022877115128714E-2</v>
      </c>
      <c r="I3519" s="90">
        <v>1.1830985898769016E-2</v>
      </c>
      <c r="J3519" s="90">
        <v>1.2323073881069022E-2</v>
      </c>
    </row>
    <row r="3520" spans="3:10" x14ac:dyDescent="0.25">
      <c r="C3520" s="82">
        <v>1.071245419661537E-2</v>
      </c>
      <c r="D3520" s="89">
        <v>1.3314453104798354E-2</v>
      </c>
      <c r="E3520" s="89">
        <v>1.5281501047203104E-2</v>
      </c>
      <c r="F3520" s="89">
        <v>1.6793397193541431E-2</v>
      </c>
      <c r="G3520" s="90">
        <v>1.8071409319872615E-2</v>
      </c>
      <c r="H3520" s="90">
        <v>1.9189322077851685E-2</v>
      </c>
      <c r="I3520" s="90">
        <v>2.0319471973181825E-2</v>
      </c>
      <c r="J3520" s="90">
        <v>2.1471904254714819E-2</v>
      </c>
    </row>
    <row r="3521" spans="3:10" x14ac:dyDescent="0.25">
      <c r="C3521" s="82">
        <v>6.643711992148897E-3</v>
      </c>
      <c r="D3521" s="89">
        <v>1.0171661677812617E-2</v>
      </c>
      <c r="E3521" s="89">
        <v>1.3523626894353958E-2</v>
      </c>
      <c r="F3521" s="89">
        <v>1.6408000540651602E-2</v>
      </c>
      <c r="G3521" s="90">
        <v>1.877033162903197E-2</v>
      </c>
      <c r="H3521" s="90">
        <v>2.0562216988423764E-2</v>
      </c>
      <c r="I3521" s="90">
        <v>2.1928160084197509E-2</v>
      </c>
      <c r="J3521" s="90">
        <v>2.2886479253168363E-2</v>
      </c>
    </row>
    <row r="3522" spans="3:10" x14ac:dyDescent="0.25">
      <c r="C3522" s="82">
        <v>6.3313972855687517E-3</v>
      </c>
      <c r="D3522" s="89">
        <v>9.2403687024702058E-3</v>
      </c>
      <c r="E3522" s="89">
        <v>1.1982332645184978E-2</v>
      </c>
      <c r="F3522" s="89">
        <v>1.4386219803608113E-2</v>
      </c>
      <c r="G3522" s="90">
        <v>1.6436363755389233E-2</v>
      </c>
      <c r="H3522" s="90">
        <v>1.8093357960172363E-2</v>
      </c>
      <c r="I3522" s="90">
        <v>1.947795210269836E-2</v>
      </c>
      <c r="J3522" s="90">
        <v>2.0599705990819891E-2</v>
      </c>
    </row>
    <row r="3523" spans="3:10" x14ac:dyDescent="0.25">
      <c r="C3523" s="82">
        <v>3.7000250319433321E-3</v>
      </c>
      <c r="D3523" s="89">
        <v>6.30446919040381E-3</v>
      </c>
      <c r="E3523" s="89">
        <v>9.1006852182586046E-3</v>
      </c>
      <c r="F3523" s="89">
        <v>1.1778021503839515E-2</v>
      </c>
      <c r="G3523" s="90">
        <v>1.4190924471589563E-2</v>
      </c>
      <c r="H3523" s="90">
        <v>1.6225243542089804E-2</v>
      </c>
      <c r="I3523" s="90">
        <v>1.7943791481978867E-2</v>
      </c>
      <c r="J3523" s="90">
        <v>1.9333896847628106E-2</v>
      </c>
    </row>
    <row r="3524" spans="3:10" x14ac:dyDescent="0.25">
      <c r="C3524" s="82">
        <v>1.455615557192947E-2</v>
      </c>
      <c r="D3524" s="89">
        <v>2.0565925209446861E-2</v>
      </c>
      <c r="E3524" s="89">
        <v>2.5295802703474438E-2</v>
      </c>
      <c r="F3524" s="89">
        <v>2.8769438629049085E-2</v>
      </c>
      <c r="G3524" s="90">
        <v>3.141392321463353E-2</v>
      </c>
      <c r="H3524" s="90">
        <v>3.347253992021855E-2</v>
      </c>
      <c r="I3524" s="90">
        <v>3.5320116102352077E-2</v>
      </c>
      <c r="J3524" s="90">
        <v>3.699021124122092E-2</v>
      </c>
    </row>
    <row r="3525" spans="3:10" x14ac:dyDescent="0.25">
      <c r="C3525" s="82">
        <v>1.2571051646784815E-2</v>
      </c>
      <c r="D3525" s="89">
        <v>1.8897334919352929E-2</v>
      </c>
      <c r="E3525" s="89">
        <v>2.4150787357344515E-2</v>
      </c>
      <c r="F3525" s="89">
        <v>2.778001909562797E-2</v>
      </c>
      <c r="G3525" s="90">
        <v>2.9831071573247131E-2</v>
      </c>
      <c r="H3525" s="90">
        <v>3.041306173429387E-2</v>
      </c>
      <c r="I3525" s="90">
        <v>2.9926249328634878E-2</v>
      </c>
      <c r="J3525" s="90">
        <v>2.8561060130316809E-2</v>
      </c>
    </row>
    <row r="3526" spans="3:10" x14ac:dyDescent="0.25">
      <c r="C3526" s="82">
        <v>4.6734263697171289E-3</v>
      </c>
      <c r="D3526" s="89">
        <v>6.7235540718903024E-3</v>
      </c>
      <c r="E3526" s="89">
        <v>8.6737184313748147E-3</v>
      </c>
      <c r="F3526" s="89">
        <v>1.0421587601102482E-2</v>
      </c>
      <c r="G3526" s="90">
        <v>1.1958837902295929E-2</v>
      </c>
      <c r="H3526" s="90">
        <v>1.3252026972487349E-2</v>
      </c>
      <c r="I3526" s="90">
        <v>1.4385969615908867E-2</v>
      </c>
      <c r="J3526" s="90">
        <v>1.5370737997647379E-2</v>
      </c>
    </row>
    <row r="3527" spans="3:10" x14ac:dyDescent="0.25">
      <c r="C3527" s="82">
        <v>3.3548655651073969E-2</v>
      </c>
      <c r="D3527" s="89">
        <v>4.4032086911818681E-2</v>
      </c>
      <c r="E3527" s="89">
        <v>5.0816018494023854E-2</v>
      </c>
      <c r="F3527" s="89">
        <v>5.4471874462999954E-2</v>
      </c>
      <c r="G3527" s="90">
        <v>5.6074854253316604E-2</v>
      </c>
      <c r="H3527" s="90">
        <v>5.6172378317439382E-2</v>
      </c>
      <c r="I3527" s="90">
        <v>5.5461079513065857E-2</v>
      </c>
      <c r="J3527" s="90">
        <v>5.4048298218877543E-2</v>
      </c>
    </row>
    <row r="3528" spans="3:10" x14ac:dyDescent="0.25">
      <c r="C3528" s="82">
        <v>1.3012996385041123E-2</v>
      </c>
      <c r="D3528" s="89">
        <v>1.6663161772122743E-2</v>
      </c>
      <c r="E3528" s="89">
        <v>1.940322066683459E-2</v>
      </c>
      <c r="F3528" s="89">
        <v>2.1384517206079104E-2</v>
      </c>
      <c r="G3528" s="90">
        <v>2.28620271298768E-2</v>
      </c>
      <c r="H3528" s="90">
        <v>2.3921976668063557E-2</v>
      </c>
      <c r="I3528" s="90">
        <v>2.4782084737671434E-2</v>
      </c>
      <c r="J3528" s="90">
        <v>2.5465287437440871E-2</v>
      </c>
    </row>
    <row r="3529" spans="3:10" x14ac:dyDescent="0.25">
      <c r="C3529" s="82">
        <v>7.5800943350023088E-3</v>
      </c>
      <c r="D3529" s="89">
        <v>1.2920310733718514E-2</v>
      </c>
      <c r="E3529" s="89">
        <v>1.8300097847064441E-2</v>
      </c>
      <c r="F3529" s="89">
        <v>2.3054552343118033E-2</v>
      </c>
      <c r="G3529" s="90">
        <v>2.7023710325770937E-2</v>
      </c>
      <c r="H3529" s="90">
        <v>3.0161899999016369E-2</v>
      </c>
      <c r="I3529" s="90">
        <v>3.2723218284481402E-2</v>
      </c>
      <c r="J3529" s="90">
        <v>3.4754317402985985E-2</v>
      </c>
    </row>
    <row r="3530" spans="3:10" x14ac:dyDescent="0.25">
      <c r="C3530" s="82">
        <v>3.3661841118314091E-3</v>
      </c>
      <c r="D3530" s="89">
        <v>6.6412620436958015E-3</v>
      </c>
      <c r="E3530" s="89">
        <v>1.04280192602011E-2</v>
      </c>
      <c r="F3530" s="89">
        <v>1.4131813925212209E-2</v>
      </c>
      <c r="G3530" s="90">
        <v>1.7450513749592438E-2</v>
      </c>
      <c r="H3530" s="90">
        <v>2.0227208456662957E-2</v>
      </c>
      <c r="I3530" s="90">
        <v>2.2575154972843126E-2</v>
      </c>
      <c r="J3530" s="90">
        <v>2.452215701435656E-2</v>
      </c>
    </row>
    <row r="3531" spans="3:10" x14ac:dyDescent="0.25">
      <c r="C3531" s="82">
        <v>0.15710517798592541</v>
      </c>
      <c r="D3531" s="89">
        <v>9.881461337282868E-2</v>
      </c>
      <c r="E3531" s="89">
        <v>7.1352276160609088E-2</v>
      </c>
      <c r="F3531" s="89">
        <v>5.7081594021841361E-2</v>
      </c>
      <c r="G3531" s="90">
        <v>4.9207619120393752E-2</v>
      </c>
      <c r="H3531" s="90">
        <v>4.4512477804479131E-2</v>
      </c>
      <c r="I3531" s="90">
        <v>4.1734462145739025E-2</v>
      </c>
      <c r="J3531" s="90">
        <v>3.9981126622294791E-2</v>
      </c>
    </row>
    <row r="3532" spans="3:10" x14ac:dyDescent="0.25">
      <c r="C3532" s="82">
        <v>2.0529404281530307E-2</v>
      </c>
      <c r="D3532" s="89">
        <v>2.7235996386690536E-2</v>
      </c>
      <c r="E3532" s="89">
        <v>3.2452502728391515E-2</v>
      </c>
      <c r="F3532" s="89">
        <v>3.6180929639502285E-2</v>
      </c>
      <c r="G3532" s="90">
        <v>3.8732765554453215E-2</v>
      </c>
      <c r="H3532" s="90">
        <v>4.0216745849192659E-2</v>
      </c>
      <c r="I3532" s="90">
        <v>4.0995229740697657E-2</v>
      </c>
      <c r="J3532" s="90">
        <v>4.1106115542046698E-2</v>
      </c>
    </row>
    <row r="3533" spans="3:10" x14ac:dyDescent="0.25">
      <c r="C3533" s="82">
        <v>4.67302137174195E-3</v>
      </c>
      <c r="D3533" s="89">
        <v>9.1977206806643699E-3</v>
      </c>
      <c r="E3533" s="89">
        <v>1.43893175385291E-2</v>
      </c>
      <c r="F3533" s="89">
        <v>1.9411401375554853E-2</v>
      </c>
      <c r="G3533" s="90">
        <v>2.3827991666553593E-2</v>
      </c>
      <c r="H3533" s="90">
        <v>2.7386893169896565E-2</v>
      </c>
      <c r="I3533" s="90">
        <v>3.0186000235454296E-2</v>
      </c>
      <c r="J3533" s="90">
        <v>3.2195712974427443E-2</v>
      </c>
    </row>
    <row r="3534" spans="3:10" x14ac:dyDescent="0.25">
      <c r="C3534" s="82">
        <v>2.178193306663297E-2</v>
      </c>
      <c r="D3534" s="89">
        <v>3.0346016043162571E-2</v>
      </c>
      <c r="E3534" s="89">
        <v>3.7304833159996435E-2</v>
      </c>
      <c r="F3534" s="89">
        <v>4.249019111983765E-2</v>
      </c>
      <c r="G3534" s="90">
        <v>4.6239744594847663E-2</v>
      </c>
      <c r="H3534" s="90">
        <v>4.8688031133566796E-2</v>
      </c>
      <c r="I3534" s="90">
        <v>5.025619618333256E-2</v>
      </c>
      <c r="J3534" s="90">
        <v>5.0944595756143921E-2</v>
      </c>
    </row>
    <row r="3535" spans="3:10" x14ac:dyDescent="0.25">
      <c r="C3535" s="82">
        <v>2.8746665023628186E-3</v>
      </c>
      <c r="D3535" s="89">
        <v>5.0126328824831017E-3</v>
      </c>
      <c r="E3535" s="89">
        <v>7.2984652478024267E-3</v>
      </c>
      <c r="F3535" s="89">
        <v>9.4272502626512964E-3</v>
      </c>
      <c r="G3535" s="90">
        <v>1.1254995872349551E-2</v>
      </c>
      <c r="H3535" s="90">
        <v>1.2695179051138454E-2</v>
      </c>
      <c r="I3535" s="90">
        <v>1.3823380242995637E-2</v>
      </c>
      <c r="J3535" s="90">
        <v>1.4667380040335617E-2</v>
      </c>
    </row>
    <row r="3536" spans="3:10" x14ac:dyDescent="0.25">
      <c r="C3536" s="82">
        <v>8.416987814184056E-3</v>
      </c>
      <c r="D3536" s="89">
        <v>1.319435277256722E-2</v>
      </c>
      <c r="E3536" s="89">
        <v>1.7635257748390715E-2</v>
      </c>
      <c r="F3536" s="89">
        <v>2.13325936441063E-2</v>
      </c>
      <c r="G3536" s="90">
        <v>2.4278734498812491E-2</v>
      </c>
      <c r="H3536" s="90">
        <v>2.6488909030570228E-2</v>
      </c>
      <c r="I3536" s="90">
        <v>2.8202582264082628E-2</v>
      </c>
      <c r="J3536" s="90">
        <v>2.9464472819382612E-2</v>
      </c>
    </row>
    <row r="3537" spans="3:10" x14ac:dyDescent="0.25">
      <c r="C3537" s="82">
        <v>8.4320893768296615E-3</v>
      </c>
      <c r="D3537" s="89">
        <v>1.1032097372994588E-2</v>
      </c>
      <c r="E3537" s="89">
        <v>1.2963904237737942E-2</v>
      </c>
      <c r="F3537" s="89">
        <v>1.4260880404245639E-2</v>
      </c>
      <c r="G3537" s="90">
        <v>1.5075487425409023E-2</v>
      </c>
      <c r="H3537" s="90">
        <v>1.5476598492707423E-2</v>
      </c>
      <c r="I3537" s="90">
        <v>1.5629796336567293E-2</v>
      </c>
      <c r="J3537" s="90">
        <v>1.5574844706972082E-2</v>
      </c>
    </row>
    <row r="3538" spans="3:10" x14ac:dyDescent="0.25">
      <c r="C3538" s="82">
        <v>1.0825797201257058E-2</v>
      </c>
      <c r="D3538" s="89">
        <v>1.3042993411672673E-2</v>
      </c>
      <c r="E3538" s="89">
        <v>1.4846014557608677E-2</v>
      </c>
      <c r="F3538" s="89">
        <v>1.6419569923988419E-2</v>
      </c>
      <c r="G3538" s="90">
        <v>1.7948632155784114E-2</v>
      </c>
      <c r="H3538" s="90">
        <v>1.9474043509835105E-2</v>
      </c>
      <c r="I3538" s="90">
        <v>2.1148109123535475E-2</v>
      </c>
      <c r="J3538" s="90">
        <v>2.297012739066728E-2</v>
      </c>
    </row>
    <row r="3539" spans="3:10" x14ac:dyDescent="0.25">
      <c r="C3539" s="82">
        <v>1.2338371287772621E-2</v>
      </c>
      <c r="D3539" s="89">
        <v>1.685518562497133E-2</v>
      </c>
      <c r="E3539" s="89">
        <v>2.0306218399935901E-2</v>
      </c>
      <c r="F3539" s="89">
        <v>2.2584064630101586E-2</v>
      </c>
      <c r="G3539" s="90">
        <v>2.3891340866927371E-2</v>
      </c>
      <c r="H3539" s="90">
        <v>2.4365831988023282E-2</v>
      </c>
      <c r="I3539" s="90">
        <v>2.4319044144714346E-2</v>
      </c>
      <c r="J3539" s="90">
        <v>2.3860670360417443E-2</v>
      </c>
    </row>
    <row r="3540" spans="3:10" x14ac:dyDescent="0.25">
      <c r="C3540" s="82">
        <v>9.4198917295252212E-3</v>
      </c>
      <c r="D3540" s="89">
        <v>1.1908432500645168E-2</v>
      </c>
      <c r="E3540" s="89">
        <v>1.386219191196536E-2</v>
      </c>
      <c r="F3540" s="89">
        <v>1.5309597283405496E-2</v>
      </c>
      <c r="G3540" s="90">
        <v>1.6344257969003056E-2</v>
      </c>
      <c r="H3540" s="90">
        <v>1.6968104875974093E-2</v>
      </c>
      <c r="I3540" s="90">
        <v>1.7309679655672584E-2</v>
      </c>
      <c r="J3540" s="90">
        <v>1.7383582955720109E-2</v>
      </c>
    </row>
    <row r="3541" spans="3:10" x14ac:dyDescent="0.25">
      <c r="C3541" s="82">
        <v>4.2275452263891337E-2</v>
      </c>
      <c r="D3541" s="89">
        <v>5.3396355029525132E-2</v>
      </c>
      <c r="E3541" s="89">
        <v>6.1290898500539488E-2</v>
      </c>
      <c r="F3541" s="89">
        <v>6.6596456765333642E-2</v>
      </c>
      <c r="G3541" s="90">
        <v>7.0236903347736634E-2</v>
      </c>
      <c r="H3541" s="90">
        <v>7.252857591417905E-2</v>
      </c>
      <c r="I3541" s="90">
        <v>7.4092931246321617E-2</v>
      </c>
      <c r="J3541" s="90">
        <v>7.486711623432811E-2</v>
      </c>
    </row>
    <row r="3542" spans="3:10" x14ac:dyDescent="0.25">
      <c r="C3542" s="82">
        <v>3.1012052436183144E-3</v>
      </c>
      <c r="D3542" s="89">
        <v>6.0327237220308659E-3</v>
      </c>
      <c r="E3542" s="89">
        <v>9.2179513651424287E-3</v>
      </c>
      <c r="F3542" s="89">
        <v>1.2037804192772224E-2</v>
      </c>
      <c r="G3542" s="90">
        <v>1.4210909269435783E-2</v>
      </c>
      <c r="H3542" s="90">
        <v>1.5637053999473655E-2</v>
      </c>
      <c r="I3542" s="90">
        <v>1.6459259239745241E-2</v>
      </c>
      <c r="J3542" s="90">
        <v>1.676059394882231E-2</v>
      </c>
    </row>
    <row r="3543" spans="3:10" x14ac:dyDescent="0.25">
      <c r="C3543" s="82">
        <v>0.12671675608700494</v>
      </c>
      <c r="D3543" s="89">
        <v>9.4683075011642817E-2</v>
      </c>
      <c r="E3543" s="89">
        <v>7.4834402039554021E-2</v>
      </c>
      <c r="F3543" s="89">
        <v>6.2288731288299079E-2</v>
      </c>
      <c r="G3543" s="90">
        <v>5.4177734094058336E-2</v>
      </c>
      <c r="H3543" s="90">
        <v>4.8537815792653698E-2</v>
      </c>
      <c r="I3543" s="90">
        <v>4.4556117529718324E-2</v>
      </c>
      <c r="J3543" s="90">
        <v>4.1482245851332991E-2</v>
      </c>
    </row>
    <row r="3544" spans="3:10" x14ac:dyDescent="0.25">
      <c r="C3544" s="82">
        <v>8.0977371180669037E-4</v>
      </c>
      <c r="D3544" s="89">
        <v>2.0491312467180028E-3</v>
      </c>
      <c r="E3544" s="89">
        <v>3.8440374763883561E-3</v>
      </c>
      <c r="F3544" s="89">
        <v>5.9041638227084695E-3</v>
      </c>
      <c r="G3544" s="90">
        <v>7.9495246362070622E-3</v>
      </c>
      <c r="H3544" s="90">
        <v>9.7698641320045996E-3</v>
      </c>
      <c r="I3544" s="90">
        <v>1.133304673267526E-2</v>
      </c>
      <c r="J3544" s="90">
        <v>1.2617442962456019E-2</v>
      </c>
    </row>
    <row r="3545" spans="3:10" x14ac:dyDescent="0.25">
      <c r="C3545" s="82">
        <v>5.7625824849559483E-3</v>
      </c>
      <c r="D3545" s="89">
        <v>7.8752517047939695E-3</v>
      </c>
      <c r="E3545" s="89">
        <v>9.6579205243991183E-3</v>
      </c>
      <c r="F3545" s="89">
        <v>1.1072937805640778E-2</v>
      </c>
      <c r="G3545" s="90">
        <v>1.2199689832230257E-2</v>
      </c>
      <c r="H3545" s="90">
        <v>1.3080799592966569E-2</v>
      </c>
      <c r="I3545" s="90">
        <v>1.3857285839476255E-2</v>
      </c>
      <c r="J3545" s="90">
        <v>1.4573130218377688E-2</v>
      </c>
    </row>
    <row r="3546" spans="3:10" x14ac:dyDescent="0.25">
      <c r="C3546" s="82">
        <v>8.2674244727621027E-3</v>
      </c>
      <c r="D3546" s="89">
        <v>1.0914087563049251E-2</v>
      </c>
      <c r="E3546" s="89">
        <v>1.3169453343901384E-2</v>
      </c>
      <c r="F3546" s="89">
        <v>1.5010818334899813E-2</v>
      </c>
      <c r="G3546" s="90">
        <v>1.6513661203175059E-2</v>
      </c>
      <c r="H3546" s="90">
        <v>1.7683023076390893E-2</v>
      </c>
      <c r="I3546" s="90">
        <v>1.8660521833139491E-2</v>
      </c>
      <c r="J3546" s="90">
        <v>1.9469511900368733E-2</v>
      </c>
    </row>
    <row r="3547" spans="3:10" x14ac:dyDescent="0.25">
      <c r="C3547" s="82">
        <v>3.7157628885492451E-3</v>
      </c>
      <c r="D3547" s="89">
        <v>7.6006313772880871E-3</v>
      </c>
      <c r="E3547" s="89">
        <v>1.230439677321548E-2</v>
      </c>
      <c r="F3547" s="89">
        <v>1.7042339861977045E-2</v>
      </c>
      <c r="G3547" s="90">
        <v>2.1287406913835568E-2</v>
      </c>
      <c r="H3547" s="90">
        <v>2.4688195757983592E-2</v>
      </c>
      <c r="I3547" s="90">
        <v>2.7269863955406978E-2</v>
      </c>
      <c r="J3547" s="90">
        <v>2.900789862606061E-2</v>
      </c>
    </row>
    <row r="3548" spans="3:10" x14ac:dyDescent="0.25">
      <c r="C3548" s="82">
        <v>2.7376422454924994E-2</v>
      </c>
      <c r="D3548" s="89">
        <v>2.7652907258725341E-2</v>
      </c>
      <c r="E3548" s="89">
        <v>2.7537246898061956E-2</v>
      </c>
      <c r="F3548" s="89">
        <v>2.74008740117778E-2</v>
      </c>
      <c r="G3548" s="90">
        <v>2.742652080405639E-2</v>
      </c>
      <c r="H3548" s="90">
        <v>2.7536427926541443E-2</v>
      </c>
      <c r="I3548" s="90">
        <v>2.7838676206797509E-2</v>
      </c>
      <c r="J3548" s="90">
        <v>2.8247860534089609E-2</v>
      </c>
    </row>
    <row r="3549" spans="3:10" x14ac:dyDescent="0.25">
      <c r="C3549" s="82">
        <v>3.8004805080015963E-3</v>
      </c>
      <c r="D3549" s="89">
        <v>6.6666615321855907E-3</v>
      </c>
      <c r="E3549" s="89">
        <v>9.5554098973046966E-3</v>
      </c>
      <c r="F3549" s="89">
        <v>1.2012198559805924E-2</v>
      </c>
      <c r="G3549" s="90">
        <v>1.3886773031005316E-2</v>
      </c>
      <c r="H3549" s="90">
        <v>1.5142964732195795E-2</v>
      </c>
      <c r="I3549" s="90">
        <v>1.5939235984888295E-2</v>
      </c>
      <c r="J3549" s="90">
        <v>1.6354696032579778E-2</v>
      </c>
    </row>
    <row r="3550" spans="3:10" x14ac:dyDescent="0.25">
      <c r="C3550" s="82">
        <v>1.4737272295595993E-2</v>
      </c>
      <c r="D3550" s="89">
        <v>2.1870230675052161E-2</v>
      </c>
      <c r="E3550" s="89">
        <v>2.7987987910160175E-2</v>
      </c>
      <c r="F3550" s="89">
        <v>3.2679964675964832E-2</v>
      </c>
      <c r="G3550" s="90">
        <v>3.6066741846582998E-2</v>
      </c>
      <c r="H3550" s="90">
        <v>3.8201932745130437E-2</v>
      </c>
      <c r="I3550" s="90">
        <v>3.9411435904221553E-2</v>
      </c>
      <c r="J3550" s="90">
        <v>3.9724998848631649E-2</v>
      </c>
    </row>
    <row r="3551" spans="3:10" x14ac:dyDescent="0.25">
      <c r="C3551" s="82">
        <v>3.1746776710076087E-3</v>
      </c>
      <c r="D3551" s="89">
        <v>5.3659217556903576E-3</v>
      </c>
      <c r="E3551" s="89">
        <v>7.5846927990655096E-3</v>
      </c>
      <c r="F3551" s="89">
        <v>9.5739904656270015E-3</v>
      </c>
      <c r="G3551" s="90">
        <v>1.1262322811329559E-2</v>
      </c>
      <c r="H3551" s="90">
        <v>1.2611708121063376E-2</v>
      </c>
      <c r="I3551" s="90">
        <v>1.3709795016084252E-2</v>
      </c>
      <c r="J3551" s="90">
        <v>1.4567533208450487E-2</v>
      </c>
    </row>
    <row r="3552" spans="3:10" x14ac:dyDescent="0.25">
      <c r="C3552" s="82">
        <v>1.4514578961992911E-2</v>
      </c>
      <c r="D3552" s="89">
        <v>1.9940465182617353E-2</v>
      </c>
      <c r="E3552" s="89">
        <v>2.4793469452029634E-2</v>
      </c>
      <c r="F3552" s="89">
        <v>2.8953968422671828E-2</v>
      </c>
      <c r="G3552" s="90">
        <v>3.2537179803985447E-2</v>
      </c>
      <c r="H3552" s="90">
        <v>3.5531085622725583E-2</v>
      </c>
      <c r="I3552" s="90">
        <v>3.8176700180855956E-2</v>
      </c>
      <c r="J3552" s="90">
        <v>4.0446595117090318E-2</v>
      </c>
    </row>
    <row r="3553" spans="3:10" x14ac:dyDescent="0.25">
      <c r="C3553" s="82">
        <v>4.6623644835712017E-3</v>
      </c>
      <c r="D3553" s="89">
        <v>7.3492113055818112E-3</v>
      </c>
      <c r="E3553" s="89">
        <v>1.0125533642248835E-2</v>
      </c>
      <c r="F3553" s="89">
        <v>1.271851175860444E-2</v>
      </c>
      <c r="G3553" s="90">
        <v>1.4982714925986301E-2</v>
      </c>
      <c r="H3553" s="90">
        <v>1.677909461553952E-2</v>
      </c>
      <c r="I3553" s="90">
        <v>1.8156499514059055E-2</v>
      </c>
      <c r="J3553" s="90">
        <v>1.9102822458684516E-2</v>
      </c>
    </row>
    <row r="3554" spans="3:10" x14ac:dyDescent="0.25">
      <c r="C3554" s="82">
        <v>8.0085863240270297E-2</v>
      </c>
      <c r="D3554" s="89">
        <v>8.0395025231677963E-2</v>
      </c>
      <c r="E3554" s="89">
        <v>7.6760967233061236E-2</v>
      </c>
      <c r="F3554" s="89">
        <v>7.2183596997211164E-2</v>
      </c>
      <c r="G3554" s="90">
        <v>6.8088127569056051E-2</v>
      </c>
      <c r="H3554" s="90">
        <v>6.4587168742545914E-2</v>
      </c>
      <c r="I3554" s="90">
        <v>6.1946058332986803E-2</v>
      </c>
      <c r="J3554" s="90">
        <v>5.9843017315632394E-2</v>
      </c>
    </row>
    <row r="3555" spans="3:10" x14ac:dyDescent="0.25">
      <c r="C3555" s="82">
        <v>2.2595919097072162E-2</v>
      </c>
      <c r="D3555" s="89">
        <v>2.4480454568774904E-2</v>
      </c>
      <c r="E3555" s="89">
        <v>2.5361997150040783E-2</v>
      </c>
      <c r="F3555" s="89">
        <v>2.5691875800836695E-2</v>
      </c>
      <c r="G3555" s="90">
        <v>2.5778157785090502E-2</v>
      </c>
      <c r="H3555" s="90">
        <v>2.5655891747425122E-2</v>
      </c>
      <c r="I3555" s="90">
        <v>2.550297770687739E-2</v>
      </c>
      <c r="J3555" s="90">
        <v>2.5296971842408977E-2</v>
      </c>
    </row>
    <row r="3556" spans="3:10" x14ac:dyDescent="0.25">
      <c r="C3556" s="82">
        <v>5.7135163333374619E-3</v>
      </c>
      <c r="D3556" s="89">
        <v>8.4194926549108987E-3</v>
      </c>
      <c r="E3556" s="89">
        <v>1.0765956325047009E-2</v>
      </c>
      <c r="F3556" s="89">
        <v>1.2575491536897914E-2</v>
      </c>
      <c r="G3556" s="90">
        <v>1.3881334424432155E-2</v>
      </c>
      <c r="H3556" s="90">
        <v>1.4720335315108758E-2</v>
      </c>
      <c r="I3556" s="90">
        <v>1.5260382613254025E-2</v>
      </c>
      <c r="J3556" s="90">
        <v>1.5567386905770189E-2</v>
      </c>
    </row>
    <row r="3557" spans="3:10" x14ac:dyDescent="0.25">
      <c r="C3557" s="82">
        <v>2.4225051731295807E-3</v>
      </c>
      <c r="D3557" s="89">
        <v>5.0883847955863837E-3</v>
      </c>
      <c r="E3557" s="89">
        <v>8.6928034385763894E-3</v>
      </c>
      <c r="F3557" s="89">
        <v>1.2874003656690393E-2</v>
      </c>
      <c r="G3557" s="90">
        <v>1.7283189212969528E-2</v>
      </c>
      <c r="H3557" s="90">
        <v>2.1571464556826916E-2</v>
      </c>
      <c r="I3557" s="90">
        <v>2.5640176057392161E-2</v>
      </c>
      <c r="J3557" s="90">
        <v>2.9333186456529485E-2</v>
      </c>
    </row>
    <row r="3558" spans="3:10" x14ac:dyDescent="0.25">
      <c r="C3558" s="82">
        <v>8.8763763823669437E-3</v>
      </c>
      <c r="D3558" s="89">
        <v>1.0444412549027633E-2</v>
      </c>
      <c r="E3558" s="89">
        <v>1.178673929008903E-2</v>
      </c>
      <c r="F3558" s="89">
        <v>1.2992517678588604E-2</v>
      </c>
      <c r="G3558" s="90">
        <v>1.4160565791692793E-2</v>
      </c>
      <c r="H3558" s="90">
        <v>1.5303558273262075E-2</v>
      </c>
      <c r="I3558" s="90">
        <v>1.6549546483996775E-2</v>
      </c>
      <c r="J3558" s="90">
        <v>1.7929503378892587E-2</v>
      </c>
    </row>
    <row r="3559" spans="3:10" x14ac:dyDescent="0.25">
      <c r="C3559" s="82">
        <v>1.8307092493555135E-2</v>
      </c>
      <c r="D3559" s="89">
        <v>2.4846705167195848E-2</v>
      </c>
      <c r="E3559" s="89">
        <v>3.0315858655327339E-2</v>
      </c>
      <c r="F3559" s="89">
        <v>3.476035402348307E-2</v>
      </c>
      <c r="G3559" s="90">
        <v>3.8530577970596551E-2</v>
      </c>
      <c r="H3559" s="90">
        <v>4.1769071684130209E-2</v>
      </c>
      <c r="I3559" s="90">
        <v>4.4852658164533737E-2</v>
      </c>
      <c r="J3559" s="90">
        <v>4.7793349496088197E-2</v>
      </c>
    </row>
    <row r="3560" spans="3:10" x14ac:dyDescent="0.25">
      <c r="C3560" s="82">
        <v>3.7036546498665861E-3</v>
      </c>
      <c r="D3560" s="89">
        <v>6.4435401775849001E-3</v>
      </c>
      <c r="E3560" s="89">
        <v>9.3373182030684048E-3</v>
      </c>
      <c r="F3560" s="89">
        <v>1.1951770722209386E-2</v>
      </c>
      <c r="G3560" s="90">
        <v>1.4066896181594646E-2</v>
      </c>
      <c r="H3560" s="90">
        <v>1.5556689541123546E-2</v>
      </c>
      <c r="I3560" s="90">
        <v>1.6517307828766797E-2</v>
      </c>
      <c r="J3560" s="90">
        <v>1.6999236174758431E-2</v>
      </c>
    </row>
    <row r="3561" spans="3:10" x14ac:dyDescent="0.25">
      <c r="C3561" s="82">
        <v>3.7983279534668672E-2</v>
      </c>
      <c r="D3561" s="89">
        <v>3.9830528540965339E-2</v>
      </c>
      <c r="E3561" s="89">
        <v>4.0194070733267882E-2</v>
      </c>
      <c r="F3561" s="89">
        <v>3.9893995842824811E-2</v>
      </c>
      <c r="G3561" s="90">
        <v>3.9405111964289606E-2</v>
      </c>
      <c r="H3561" s="90">
        <v>3.8728227460739346E-2</v>
      </c>
      <c r="I3561" s="90">
        <v>3.8058198566392684E-2</v>
      </c>
      <c r="J3561" s="90">
        <v>3.7273953686905691E-2</v>
      </c>
    </row>
    <row r="3562" spans="3:10" x14ac:dyDescent="0.25">
      <c r="C3562" s="82">
        <v>6.2142839750618004E-2</v>
      </c>
      <c r="D3562" s="89">
        <v>5.2725252449055446E-2</v>
      </c>
      <c r="E3562" s="89">
        <v>4.5397365358417978E-2</v>
      </c>
      <c r="F3562" s="89">
        <v>3.9868927454940035E-2</v>
      </c>
      <c r="G3562" s="90">
        <v>3.5702492068720372E-2</v>
      </c>
      <c r="H3562" s="90">
        <v>3.2322642397933116E-2</v>
      </c>
      <c r="I3562" s="90">
        <v>2.956727909638587E-2</v>
      </c>
      <c r="J3562" s="90">
        <v>2.7157593914614007E-2</v>
      </c>
    </row>
    <row r="3563" spans="3:10" x14ac:dyDescent="0.25">
      <c r="C3563" s="82">
        <v>3.0373026648197847E-2</v>
      </c>
      <c r="D3563" s="89">
        <v>3.0471205395282919E-2</v>
      </c>
      <c r="E3563" s="89">
        <v>3.0027486809773341E-2</v>
      </c>
      <c r="F3563" s="89">
        <v>2.9481685079470347E-2</v>
      </c>
      <c r="G3563" s="90">
        <v>2.9057482561724787E-2</v>
      </c>
      <c r="H3563" s="90">
        <v>2.8695709121245215E-2</v>
      </c>
      <c r="I3563" s="90">
        <v>2.8531875295858589E-2</v>
      </c>
      <c r="J3563" s="90">
        <v>2.8498011042198599E-2</v>
      </c>
    </row>
    <row r="3564" spans="3:10" x14ac:dyDescent="0.25">
      <c r="C3564" s="82">
        <v>7.3396902747197039E-3</v>
      </c>
      <c r="D3564" s="89">
        <v>1.1732977090065282E-2</v>
      </c>
      <c r="E3564" s="89">
        <v>1.595680621233294E-2</v>
      </c>
      <c r="F3564" s="89">
        <v>1.9505952574288946E-2</v>
      </c>
      <c r="G3564" s="90">
        <v>2.2231272948010659E-2</v>
      </c>
      <c r="H3564" s="90">
        <v>2.4059485764563102E-2</v>
      </c>
      <c r="I3564" s="90">
        <v>2.5187203026475712E-2</v>
      </c>
      <c r="J3564" s="90">
        <v>2.568458312658663E-2</v>
      </c>
    </row>
    <row r="3565" spans="3:10" x14ac:dyDescent="0.25">
      <c r="C3565" s="82">
        <v>2.1884272613045146E-2</v>
      </c>
      <c r="D3565" s="89">
        <v>2.4534332227126324E-2</v>
      </c>
      <c r="E3565" s="89">
        <v>2.6588908371023418E-2</v>
      </c>
      <c r="F3565" s="89">
        <v>2.8244598313213957E-2</v>
      </c>
      <c r="G3565" s="90">
        <v>2.9657783717789554E-2</v>
      </c>
      <c r="H3565" s="90">
        <v>3.0771442584394095E-2</v>
      </c>
      <c r="I3565" s="90">
        <v>3.174874462216614E-2</v>
      </c>
      <c r="J3565" s="90">
        <v>3.2537864745312971E-2</v>
      </c>
    </row>
    <row r="3566" spans="3:10" x14ac:dyDescent="0.25">
      <c r="C3566" s="82">
        <v>7.1614925255669279E-3</v>
      </c>
      <c r="D3566" s="89">
        <v>1.1753821939104726E-2</v>
      </c>
      <c r="E3566" s="89">
        <v>1.6425225320947895E-2</v>
      </c>
      <c r="F3566" s="89">
        <v>2.0746476330547152E-2</v>
      </c>
      <c r="G3566" s="90">
        <v>2.4642983248222866E-2</v>
      </c>
      <c r="H3566" s="90">
        <v>2.8077981710063912E-2</v>
      </c>
      <c r="I3566" s="90">
        <v>3.1266261149156399E-2</v>
      </c>
      <c r="J3566" s="90">
        <v>3.4225753938516838E-2</v>
      </c>
    </row>
    <row r="3567" spans="3:10" x14ac:dyDescent="0.25">
      <c r="C3567" s="82">
        <v>4.1473473617989537E-3</v>
      </c>
      <c r="D3567" s="89">
        <v>5.8071697708061611E-3</v>
      </c>
      <c r="E3567" s="89">
        <v>7.4198001222645664E-3</v>
      </c>
      <c r="F3567" s="89">
        <v>8.9360930184864597E-3</v>
      </c>
      <c r="G3567" s="90">
        <v>1.0373236749289317E-2</v>
      </c>
      <c r="H3567" s="90">
        <v>1.1721834845948147E-2</v>
      </c>
      <c r="I3567" s="90">
        <v>1.3075373432662398E-2</v>
      </c>
      <c r="J3567" s="90">
        <v>1.4461898264580355E-2</v>
      </c>
    </row>
    <row r="3568" spans="3:10" x14ac:dyDescent="0.25">
      <c r="C3568" s="82">
        <v>1.0200868313810117E-2</v>
      </c>
      <c r="D3568" s="89">
        <v>1.2217832195487001E-2</v>
      </c>
      <c r="E3568" s="89">
        <v>1.3622611558973237E-2</v>
      </c>
      <c r="F3568" s="89">
        <v>1.45548444842002E-2</v>
      </c>
      <c r="G3568" s="90">
        <v>1.5169569671796519E-2</v>
      </c>
      <c r="H3568" s="90">
        <v>1.5501883320478992E-2</v>
      </c>
      <c r="I3568" s="90">
        <v>1.5681882780306959E-2</v>
      </c>
      <c r="J3568" s="90">
        <v>1.5720261290164333E-2</v>
      </c>
    </row>
    <row r="3569" spans="3:10" x14ac:dyDescent="0.25">
      <c r="C3569" s="82">
        <v>6.0952825649818118E-3</v>
      </c>
      <c r="D3569" s="89">
        <v>8.9536141737254753E-3</v>
      </c>
      <c r="E3569" s="89">
        <v>1.1426175987110723E-2</v>
      </c>
      <c r="F3569" s="89">
        <v>1.3373644923300891E-2</v>
      </c>
      <c r="G3569" s="90">
        <v>1.4875067750433478E-2</v>
      </c>
      <c r="H3569" s="90">
        <v>1.5990592182019949E-2</v>
      </c>
      <c r="I3569" s="90">
        <v>1.6897227812951703E-2</v>
      </c>
      <c r="J3569" s="90">
        <v>1.764269726259575E-2</v>
      </c>
    </row>
    <row r="3570" spans="3:10" x14ac:dyDescent="0.25">
      <c r="C3570" s="82">
        <v>6.8811937897685551E-3</v>
      </c>
      <c r="D3570" s="89">
        <v>9.6965521176805344E-3</v>
      </c>
      <c r="E3570" s="89">
        <v>1.225422851546616E-2</v>
      </c>
      <c r="F3570" s="89">
        <v>1.4424516286218004E-2</v>
      </c>
      <c r="G3570" s="90">
        <v>1.6207401720230635E-2</v>
      </c>
      <c r="H3570" s="90">
        <v>1.7557958630357279E-2</v>
      </c>
      <c r="I3570" s="90">
        <v>1.8577358150989456E-2</v>
      </c>
      <c r="J3570" s="90">
        <v>1.9255681855485551E-2</v>
      </c>
    </row>
    <row r="3571" spans="3:10" x14ac:dyDescent="0.25">
      <c r="C3571" s="82">
        <v>1.5091594492608346E-2</v>
      </c>
      <c r="D3571" s="89">
        <v>2.1118525442468974E-2</v>
      </c>
      <c r="E3571" s="89">
        <v>2.5737142864937786E-2</v>
      </c>
      <c r="F3571" s="89">
        <v>2.8879420484684792E-2</v>
      </c>
      <c r="G3571" s="90">
        <v>3.0867811122058279E-2</v>
      </c>
      <c r="H3571" s="90">
        <v>3.1868271373622567E-2</v>
      </c>
      <c r="I3571" s="90">
        <v>3.2214996233419738E-2</v>
      </c>
      <c r="J3571" s="90">
        <v>3.1960104674313088E-2</v>
      </c>
    </row>
    <row r="3572" spans="3:10" x14ac:dyDescent="0.25">
      <c r="C3572" s="82">
        <v>4.268857859758448E-2</v>
      </c>
      <c r="D3572" s="89">
        <v>3.9350759989183352E-2</v>
      </c>
      <c r="E3572" s="89">
        <v>3.647281316069053E-2</v>
      </c>
      <c r="F3572" s="89">
        <v>3.4276102853965568E-2</v>
      </c>
      <c r="G3572" s="90">
        <v>3.274600865708379E-2</v>
      </c>
      <c r="H3572" s="90">
        <v>3.1615110365773018E-2</v>
      </c>
      <c r="I3572" s="90">
        <v>3.0895839218426639E-2</v>
      </c>
      <c r="J3572" s="90">
        <v>3.0417555675728528E-2</v>
      </c>
    </row>
    <row r="3573" spans="3:10" x14ac:dyDescent="0.25">
      <c r="C3573" s="82">
        <v>1.0627812649539763E-2</v>
      </c>
      <c r="D3573" s="89">
        <v>1.2284667850017941E-2</v>
      </c>
      <c r="E3573" s="89">
        <v>1.3359124731885592E-2</v>
      </c>
      <c r="F3573" s="89">
        <v>1.3977746355211075E-2</v>
      </c>
      <c r="G3573" s="90">
        <v>1.4275334801375291E-2</v>
      </c>
      <c r="H3573" s="90">
        <v>1.4285344412264707E-2</v>
      </c>
      <c r="I3573" s="90">
        <v>1.414249361047369E-2</v>
      </c>
      <c r="J3573" s="90">
        <v>1.3876708194074225E-2</v>
      </c>
    </row>
    <row r="3574" spans="3:10" x14ac:dyDescent="0.25">
      <c r="C3574" s="82">
        <v>5.2724719020270918E-3</v>
      </c>
      <c r="D3574" s="89">
        <v>7.3463903386692953E-3</v>
      </c>
      <c r="E3574" s="89">
        <v>9.2027533041327634E-3</v>
      </c>
      <c r="F3574" s="89">
        <v>1.0761147847395867E-2</v>
      </c>
      <c r="G3574" s="90">
        <v>1.2046912043137624E-2</v>
      </c>
      <c r="H3574" s="90">
        <v>1.305816782237129E-2</v>
      </c>
      <c r="I3574" s="90">
        <v>1.3903050040027707E-2</v>
      </c>
      <c r="J3574" s="90">
        <v>1.4603513290404215E-2</v>
      </c>
    </row>
    <row r="3575" spans="3:10" x14ac:dyDescent="0.25">
      <c r="C3575" s="82">
        <v>7.015229539968219E-3</v>
      </c>
      <c r="D3575" s="89">
        <v>8.9577383921313029E-3</v>
      </c>
      <c r="E3575" s="89">
        <v>1.0508151650972127E-2</v>
      </c>
      <c r="F3575" s="89">
        <v>1.1683805903081136E-2</v>
      </c>
      <c r="G3575" s="90">
        <v>1.2570833340996386E-2</v>
      </c>
      <c r="H3575" s="90">
        <v>1.3195009386584203E-2</v>
      </c>
      <c r="I3575" s="90">
        <v>1.3679890621217015E-2</v>
      </c>
      <c r="J3575" s="90">
        <v>1.4054038659531131E-2</v>
      </c>
    </row>
    <row r="3576" spans="3:10" x14ac:dyDescent="0.25">
      <c r="C3576" s="82">
        <v>1.3318778614594257E-2</v>
      </c>
      <c r="D3576" s="89">
        <v>1.624536786290957E-2</v>
      </c>
      <c r="E3576" s="89">
        <v>1.866315933083133E-2</v>
      </c>
      <c r="F3576" s="89">
        <v>2.069142908634292E-2</v>
      </c>
      <c r="G3576" s="90">
        <v>2.2498165769707913E-2</v>
      </c>
      <c r="H3576" s="90">
        <v>2.4112565724209441E-2</v>
      </c>
      <c r="I3576" s="90">
        <v>2.572873444691063E-2</v>
      </c>
      <c r="J3576" s="90">
        <v>2.7363479775501229E-2</v>
      </c>
    </row>
    <row r="3577" spans="3:10" x14ac:dyDescent="0.25">
      <c r="C3577" s="82">
        <v>7.0981424194338089E-3</v>
      </c>
      <c r="D3577" s="89">
        <v>9.529272532257646E-3</v>
      </c>
      <c r="E3577" s="89">
        <v>1.166879282154458E-2</v>
      </c>
      <c r="F3577" s="89">
        <v>1.3525333885202676E-2</v>
      </c>
      <c r="G3577" s="90">
        <v>1.5206833199128264E-2</v>
      </c>
      <c r="H3577" s="90">
        <v>1.6755023469485004E-2</v>
      </c>
      <c r="I3577" s="90">
        <v>1.8330880026705777E-2</v>
      </c>
      <c r="J3577" s="90">
        <v>1.9975086995380247E-2</v>
      </c>
    </row>
    <row r="3578" spans="3:10" x14ac:dyDescent="0.25">
      <c r="C3578" s="82">
        <v>1.6523587340585486E-2</v>
      </c>
      <c r="D3578" s="89">
        <v>1.8208556186665115E-2</v>
      </c>
      <c r="E3578" s="89">
        <v>1.9403421605096047E-2</v>
      </c>
      <c r="F3578" s="89">
        <v>2.0296217550150653E-2</v>
      </c>
      <c r="G3578" s="90">
        <v>2.1002603771976457E-2</v>
      </c>
      <c r="H3578" s="90">
        <v>2.1462660650740976E-2</v>
      </c>
      <c r="I3578" s="90">
        <v>2.1767835223849424E-2</v>
      </c>
      <c r="J3578" s="90">
        <v>2.1869194912375274E-2</v>
      </c>
    </row>
    <row r="3579" spans="3:10" x14ac:dyDescent="0.25">
      <c r="C3579" s="82">
        <v>1.5467594762621354E-3</v>
      </c>
      <c r="D3579" s="89">
        <v>2.7787936559063031E-3</v>
      </c>
      <c r="E3579" s="89">
        <v>4.1605790431085976E-3</v>
      </c>
      <c r="F3579" s="89">
        <v>5.5305027062504206E-3</v>
      </c>
      <c r="G3579" s="90">
        <v>6.8153247588389095E-3</v>
      </c>
      <c r="H3579" s="90">
        <v>7.9732827419927814E-3</v>
      </c>
      <c r="I3579" s="90">
        <v>9.0602496247418913E-3</v>
      </c>
      <c r="J3579" s="90">
        <v>1.0101554230373575E-2</v>
      </c>
    </row>
    <row r="3580" spans="3:10" x14ac:dyDescent="0.25">
      <c r="C3580" s="82">
        <v>2.6389431291532223E-2</v>
      </c>
      <c r="D3580" s="89">
        <v>3.3609363678378065E-2</v>
      </c>
      <c r="E3580" s="89">
        <v>3.8415087478010999E-2</v>
      </c>
      <c r="F3580" s="89">
        <v>4.119496235358406E-2</v>
      </c>
      <c r="G3580" s="90">
        <v>4.2585041702303747E-2</v>
      </c>
      <c r="H3580" s="90">
        <v>4.285914220821279E-2</v>
      </c>
      <c r="I3580" s="90">
        <v>4.2477682638324271E-2</v>
      </c>
      <c r="J3580" s="90">
        <v>4.1508441334001722E-2</v>
      </c>
    </row>
    <row r="3581" spans="3:10" x14ac:dyDescent="0.25">
      <c r="C3581" s="82">
        <v>3.4426019794090754E-2</v>
      </c>
      <c r="D3581" s="89">
        <v>3.7833590319962029E-2</v>
      </c>
      <c r="E3581" s="89">
        <v>3.9091599818435248E-2</v>
      </c>
      <c r="F3581" s="89">
        <v>3.9247592071335671E-2</v>
      </c>
      <c r="G3581" s="90">
        <v>3.9019364071559537E-2</v>
      </c>
      <c r="H3581" s="90">
        <v>3.8568569022058831E-2</v>
      </c>
      <c r="I3581" s="90">
        <v>3.8170169655511607E-2</v>
      </c>
      <c r="J3581" s="90">
        <v>3.7733440982548515E-2</v>
      </c>
    </row>
    <row r="3582" spans="3:10" x14ac:dyDescent="0.25">
      <c r="C3582" s="82">
        <v>7.1066894272058569E-3</v>
      </c>
      <c r="D3582" s="89">
        <v>1.0427007342542823E-2</v>
      </c>
      <c r="E3582" s="89">
        <v>1.3209590323950153E-2</v>
      </c>
      <c r="F3582" s="89">
        <v>1.5218745591163037E-2</v>
      </c>
      <c r="G3582" s="90">
        <v>1.6485497818162626E-2</v>
      </c>
      <c r="H3582" s="90">
        <v>1.704963841866753E-2</v>
      </c>
      <c r="I3582" s="90">
        <v>1.7110531509177958E-2</v>
      </c>
      <c r="J3582" s="90">
        <v>1.6755938447472012E-2</v>
      </c>
    </row>
    <row r="3583" spans="3:10" x14ac:dyDescent="0.25">
      <c r="C3583" s="82">
        <v>2.1334272315658338E-2</v>
      </c>
      <c r="D3583" s="89">
        <v>2.3840174578436398E-2</v>
      </c>
      <c r="E3583" s="89">
        <v>2.511231880162388E-2</v>
      </c>
      <c r="F3583" s="89">
        <v>2.566046430787813E-2</v>
      </c>
      <c r="G3583" s="90">
        <v>2.5863003837530773E-2</v>
      </c>
      <c r="H3583" s="90">
        <v>2.5795604571600694E-2</v>
      </c>
      <c r="I3583" s="90">
        <v>2.5646289268088606E-2</v>
      </c>
      <c r="J3583" s="90">
        <v>2.5379528431208352E-2</v>
      </c>
    </row>
    <row r="3584" spans="3:10" x14ac:dyDescent="0.25">
      <c r="C3584" s="82">
        <v>2.7185943892459267E-3</v>
      </c>
      <c r="D3584" s="89">
        <v>4.9712531308798609E-3</v>
      </c>
      <c r="E3584" s="89">
        <v>7.6199721907526021E-3</v>
      </c>
      <c r="F3584" s="89">
        <v>1.0390020188604127E-2</v>
      </c>
      <c r="G3584" s="90">
        <v>1.3122768760758336E-2</v>
      </c>
      <c r="H3584" s="90">
        <v>1.5686025395273386E-2</v>
      </c>
      <c r="I3584" s="90">
        <v>1.8117655337831325E-2</v>
      </c>
      <c r="J3584" s="90">
        <v>2.0382821756160456E-2</v>
      </c>
    </row>
    <row r="3585" spans="3:10" x14ac:dyDescent="0.25">
      <c r="C3585" s="82">
        <v>1.2248551850563292E-2</v>
      </c>
      <c r="D3585" s="89">
        <v>1.7704647905179737E-2</v>
      </c>
      <c r="E3585" s="89">
        <v>2.2815900420410734E-2</v>
      </c>
      <c r="F3585" s="89">
        <v>2.7392764476315931E-2</v>
      </c>
      <c r="G3585" s="90">
        <v>3.154268747792742E-2</v>
      </c>
      <c r="H3585" s="90">
        <v>3.5287890648013284E-2</v>
      </c>
      <c r="I3585" s="90">
        <v>3.890319735006724E-2</v>
      </c>
      <c r="J3585" s="90">
        <v>4.2386396922850324E-2</v>
      </c>
    </row>
    <row r="3586" spans="3:10" x14ac:dyDescent="0.25">
      <c r="C3586" s="82">
        <v>1.6288144840043789E-2</v>
      </c>
      <c r="D3586" s="89">
        <v>2.0075962231532313E-2</v>
      </c>
      <c r="E3586" s="89">
        <v>2.2856054675652531E-2</v>
      </c>
      <c r="F3586" s="89">
        <v>2.4874405283502952E-2</v>
      </c>
      <c r="G3586" s="90">
        <v>2.6436484010695357E-2</v>
      </c>
      <c r="H3586" s="90">
        <v>2.7632814102049229E-2</v>
      </c>
      <c r="I3586" s="90">
        <v>2.8697782519781986E-2</v>
      </c>
      <c r="J3586" s="90">
        <v>2.9629662498308465E-2</v>
      </c>
    </row>
    <row r="3587" spans="3:10" x14ac:dyDescent="0.25">
      <c r="C3587" s="82">
        <v>1.0997760912501525E-2</v>
      </c>
      <c r="D3587" s="89">
        <v>1.2816430254433832E-2</v>
      </c>
      <c r="E3587" s="89">
        <v>1.4049866175218247E-2</v>
      </c>
      <c r="F3587" s="89">
        <v>1.4845690729557886E-2</v>
      </c>
      <c r="G3587" s="90">
        <v>1.5351084109930342E-2</v>
      </c>
      <c r="H3587" s="90">
        <v>1.559230621514447E-2</v>
      </c>
      <c r="I3587" s="90">
        <v>1.5695407610121132E-2</v>
      </c>
      <c r="J3587" s="90">
        <v>1.5667751576096081E-2</v>
      </c>
    </row>
    <row r="3588" spans="3:10" x14ac:dyDescent="0.25">
      <c r="C3588" s="82">
        <v>2.1463455816032023E-3</v>
      </c>
      <c r="D3588" s="89">
        <v>3.6818485760260647E-3</v>
      </c>
      <c r="E3588" s="89">
        <v>5.3257040494534913E-3</v>
      </c>
      <c r="F3588" s="89">
        <v>6.8936642242329298E-3</v>
      </c>
      <c r="G3588" s="90">
        <v>8.3106981238447401E-3</v>
      </c>
      <c r="H3588" s="90">
        <v>9.5286016217090153E-3</v>
      </c>
      <c r="I3588" s="90">
        <v>1.0606266268243854E-2</v>
      </c>
      <c r="J3588" s="90">
        <v>1.1558391186411502E-2</v>
      </c>
    </row>
    <row r="3589" spans="3:10" x14ac:dyDescent="0.25">
      <c r="C3589" s="82">
        <v>1.1886321384878421E-2</v>
      </c>
      <c r="D3589" s="89">
        <v>1.7423852580886121E-2</v>
      </c>
      <c r="E3589" s="89">
        <v>2.2011148959396744E-2</v>
      </c>
      <c r="F3589" s="89">
        <v>2.5432304282582145E-2</v>
      </c>
      <c r="G3589" s="90">
        <v>2.7922415217916639E-2</v>
      </c>
      <c r="H3589" s="90">
        <v>2.9653793515416239E-2</v>
      </c>
      <c r="I3589" s="90">
        <v>3.0979765366275093E-2</v>
      </c>
      <c r="J3589" s="90">
        <v>3.1987499624177268E-2</v>
      </c>
    </row>
    <row r="3590" spans="3:10" x14ac:dyDescent="0.25">
      <c r="C3590" s="82">
        <v>3.2075803722198442E-3</v>
      </c>
      <c r="D3590" s="89">
        <v>6.651079295656814E-3</v>
      </c>
      <c r="E3590" s="89">
        <v>1.1127785558491117E-2</v>
      </c>
      <c r="F3590" s="89">
        <v>1.6050130622283849E-2</v>
      </c>
      <c r="G3590" s="90">
        <v>2.0913755290812307E-2</v>
      </c>
      <c r="H3590" s="90">
        <v>2.5296956097982107E-2</v>
      </c>
      <c r="I3590" s="90">
        <v>2.914210467559596E-2</v>
      </c>
      <c r="J3590" s="90">
        <v>3.2361970803681347E-2</v>
      </c>
    </row>
    <row r="3591" spans="3:10" x14ac:dyDescent="0.25">
      <c r="C3591" s="82">
        <v>1.1164876249100699E-2</v>
      </c>
      <c r="D3591" s="89">
        <v>1.5212446931734019E-2</v>
      </c>
      <c r="E3591" s="89">
        <v>1.8484044634644904E-2</v>
      </c>
      <c r="F3591" s="89">
        <v>2.0984910115588746E-2</v>
      </c>
      <c r="G3591" s="90">
        <v>2.2933298495833501E-2</v>
      </c>
      <c r="H3591" s="90">
        <v>2.4433945122402156E-2</v>
      </c>
      <c r="I3591" s="90">
        <v>2.5735648062481128E-2</v>
      </c>
      <c r="J3591" s="90">
        <v>2.6879778988756323E-2</v>
      </c>
    </row>
    <row r="3592" spans="3:10" x14ac:dyDescent="0.25">
      <c r="C3592" s="82">
        <v>8.8049552678252461E-3</v>
      </c>
      <c r="D3592" s="89">
        <v>1.1293032865084802E-2</v>
      </c>
      <c r="E3592" s="89">
        <v>1.3178786765682996E-2</v>
      </c>
      <c r="F3592" s="89">
        <v>1.4531692875608106E-2</v>
      </c>
      <c r="G3592" s="90">
        <v>1.5522920667183708E-2</v>
      </c>
      <c r="H3592" s="90">
        <v>1.6235853180899366E-2</v>
      </c>
      <c r="I3592" s="90">
        <v>1.685463924464237E-2</v>
      </c>
      <c r="J3592" s="90">
        <v>1.7429693160441941E-2</v>
      </c>
    </row>
    <row r="3593" spans="3:10" x14ac:dyDescent="0.25">
      <c r="C3593" s="82">
        <v>1.5901590306291485E-2</v>
      </c>
      <c r="D3593" s="89">
        <v>1.8782971578021272E-2</v>
      </c>
      <c r="E3593" s="89">
        <v>2.0610566150101893E-2</v>
      </c>
      <c r="F3593" s="89">
        <v>2.1678834225786515E-2</v>
      </c>
      <c r="G3593" s="90">
        <v>2.2281506477502058E-2</v>
      </c>
      <c r="H3593" s="90">
        <v>2.2503183917234763E-2</v>
      </c>
      <c r="I3593" s="90">
        <v>2.2540203867841488E-2</v>
      </c>
      <c r="J3593" s="90">
        <v>2.2394362555381794E-2</v>
      </c>
    </row>
    <row r="3594" spans="3:10" x14ac:dyDescent="0.25">
      <c r="C3594" s="82">
        <v>3.8075197088472059E-3</v>
      </c>
      <c r="D3594" s="89">
        <v>5.5443923374116216E-3</v>
      </c>
      <c r="E3594" s="89">
        <v>7.1933786586242006E-3</v>
      </c>
      <c r="F3594" s="89">
        <v>8.6424361918382136E-3</v>
      </c>
      <c r="G3594" s="90">
        <v>9.8656991707394368E-3</v>
      </c>
      <c r="H3594" s="90">
        <v>1.0825793893195006E-2</v>
      </c>
      <c r="I3594" s="90">
        <v>1.158994400618114E-2</v>
      </c>
      <c r="J3594" s="90">
        <v>1.2169087175772154E-2</v>
      </c>
    </row>
    <row r="3595" spans="3:10" x14ac:dyDescent="0.25">
      <c r="C3595" s="82">
        <v>9.3755110125676045E-3</v>
      </c>
      <c r="D3595" s="89">
        <v>1.1335230914651169E-2</v>
      </c>
      <c r="E3595" s="89">
        <v>1.2960489788244637E-2</v>
      </c>
      <c r="F3595" s="89">
        <v>1.4340553855279527E-2</v>
      </c>
      <c r="G3595" s="90">
        <v>1.5566642327474081E-2</v>
      </c>
      <c r="H3595" s="90">
        <v>1.6613654211729275E-2</v>
      </c>
      <c r="I3595" s="90">
        <v>1.7561870928783273E-2</v>
      </c>
      <c r="J3595" s="90">
        <v>1.8369775822454682E-2</v>
      </c>
    </row>
    <row r="3596" spans="3:10" x14ac:dyDescent="0.25">
      <c r="C3596" s="82">
        <v>1.5243069835862239E-2</v>
      </c>
      <c r="D3596" s="89">
        <v>2.2807719968138445E-2</v>
      </c>
      <c r="E3596" s="89">
        <v>2.8924040598945024E-2</v>
      </c>
      <c r="F3596" s="89">
        <v>3.3182762524062957E-2</v>
      </c>
      <c r="G3596" s="90">
        <v>3.5881581421007828E-2</v>
      </c>
      <c r="H3596" s="90">
        <v>3.7263630156958362E-2</v>
      </c>
      <c r="I3596" s="90">
        <v>3.7790323507794203E-2</v>
      </c>
      <c r="J3596" s="90">
        <v>3.7573857119535793E-2</v>
      </c>
    </row>
    <row r="3597" spans="3:10" x14ac:dyDescent="0.25">
      <c r="C3597" s="82">
        <v>2.6191662439963268E-2</v>
      </c>
      <c r="D3597" s="89">
        <v>3.2211415149850993E-2</v>
      </c>
      <c r="E3597" s="89">
        <v>3.5896712376634984E-2</v>
      </c>
      <c r="F3597" s="89">
        <v>3.7824730323659614E-2</v>
      </c>
      <c r="G3597" s="90">
        <v>3.8710596065546055E-2</v>
      </c>
      <c r="H3597" s="90">
        <v>3.8885429229388861E-2</v>
      </c>
      <c r="I3597" s="90">
        <v>3.8810898592605815E-2</v>
      </c>
      <c r="J3597" s="90">
        <v>3.8553178534389103E-2</v>
      </c>
    </row>
    <row r="3598" spans="3:10" x14ac:dyDescent="0.25">
      <c r="C3598" s="82">
        <v>1.5538165800937077E-2</v>
      </c>
      <c r="D3598" s="89">
        <v>1.9780319219977121E-2</v>
      </c>
      <c r="E3598" s="89">
        <v>2.2768595237260977E-2</v>
      </c>
      <c r="F3598" s="89">
        <v>2.4705353525963317E-2</v>
      </c>
      <c r="G3598" s="90">
        <v>2.5932026411038617E-2</v>
      </c>
      <c r="H3598" s="90">
        <v>2.6588276752227573E-2</v>
      </c>
      <c r="I3598" s="90">
        <v>2.6943025593581933E-2</v>
      </c>
      <c r="J3598" s="90">
        <v>2.7027310956563803E-2</v>
      </c>
    </row>
    <row r="3599" spans="3:10" x14ac:dyDescent="0.25">
      <c r="C3599" s="82">
        <v>3.9851164835416836E-3</v>
      </c>
      <c r="D3599" s="89">
        <v>7.3161394599386854E-3</v>
      </c>
      <c r="E3599" s="89">
        <v>1.0964910200990984E-2</v>
      </c>
      <c r="F3599" s="89">
        <v>1.4391539794056404E-2</v>
      </c>
      <c r="G3599" s="90">
        <v>1.7337743372188647E-2</v>
      </c>
      <c r="H3599" s="90">
        <v>1.9656570770314033E-2</v>
      </c>
      <c r="I3599" s="90">
        <v>2.144864483809699E-2</v>
      </c>
      <c r="J3599" s="90">
        <v>2.2726212976043152E-2</v>
      </c>
    </row>
    <row r="3600" spans="3:10" x14ac:dyDescent="0.25">
      <c r="C3600" s="82">
        <v>1.5004442789546327E-2</v>
      </c>
      <c r="D3600" s="89">
        <v>1.474896908006724E-2</v>
      </c>
      <c r="E3600" s="89">
        <v>1.4645059645183657E-2</v>
      </c>
      <c r="F3600" s="89">
        <v>1.4708405022707956E-2</v>
      </c>
      <c r="G3600" s="90">
        <v>1.4929124435901896E-2</v>
      </c>
      <c r="H3600" s="90">
        <v>1.521005339079105E-2</v>
      </c>
      <c r="I3600" s="90">
        <v>1.5589154503901104E-2</v>
      </c>
      <c r="J3600" s="90">
        <v>1.6019059713302572E-2</v>
      </c>
    </row>
    <row r="3601" spans="3:10" x14ac:dyDescent="0.25">
      <c r="C3601" s="82">
        <v>2.4657778773640317E-2</v>
      </c>
      <c r="D3601" s="89">
        <v>3.2746481002628086E-2</v>
      </c>
      <c r="E3601" s="89">
        <v>3.8661042712830891E-2</v>
      </c>
      <c r="F3601" s="89">
        <v>4.2640822386804722E-2</v>
      </c>
      <c r="G3601" s="90">
        <v>4.5327231677867813E-2</v>
      </c>
      <c r="H3601" s="90">
        <v>4.7036758629836799E-2</v>
      </c>
      <c r="I3601" s="90">
        <v>4.828030421005175E-2</v>
      </c>
      <c r="J3601" s="90">
        <v>4.9106962450621364E-2</v>
      </c>
    </row>
    <row r="3602" spans="3:10" x14ac:dyDescent="0.25">
      <c r="C3602" s="82">
        <v>7.3480525796667208E-3</v>
      </c>
      <c r="D3602" s="89">
        <v>9.588262599063143E-3</v>
      </c>
      <c r="E3602" s="89">
        <v>1.1485904456426388E-2</v>
      </c>
      <c r="F3602" s="89">
        <v>1.3016622910532107E-2</v>
      </c>
      <c r="G3602" s="90">
        <v>1.4231012154167437E-2</v>
      </c>
      <c r="H3602" s="90">
        <v>1.5118646343889998E-2</v>
      </c>
      <c r="I3602" s="90">
        <v>1.5790749746033388E-2</v>
      </c>
      <c r="J3602" s="90">
        <v>1.6261858372661999E-2</v>
      </c>
    </row>
    <row r="3603" spans="3:10" x14ac:dyDescent="0.25">
      <c r="C3603" s="82">
        <v>4.2409495898643478E-2</v>
      </c>
      <c r="D3603" s="89">
        <v>4.1820979317797408E-2</v>
      </c>
      <c r="E3603" s="89">
        <v>4.0025671878313247E-2</v>
      </c>
      <c r="F3603" s="89">
        <v>3.8145482598667471E-2</v>
      </c>
      <c r="G3603" s="90">
        <v>3.6718670224850897E-2</v>
      </c>
      <c r="H3603" s="90">
        <v>3.5740762121673597E-2</v>
      </c>
      <c r="I3603" s="90">
        <v>3.5365943330540897E-2</v>
      </c>
      <c r="J3603" s="90">
        <v>3.5455511952218882E-2</v>
      </c>
    </row>
    <row r="3604" spans="3:10" x14ac:dyDescent="0.25">
      <c r="C3604" s="82">
        <v>2.578691492466281E-3</v>
      </c>
      <c r="D3604" s="89">
        <v>4.7539935888010381E-3</v>
      </c>
      <c r="E3604" s="89">
        <v>7.2283646262371534E-3</v>
      </c>
      <c r="F3604" s="89">
        <v>9.6862638626351253E-3</v>
      </c>
      <c r="G3604" s="90">
        <v>1.1958267487061061E-2</v>
      </c>
      <c r="H3604" s="90">
        <v>1.3925609094263351E-2</v>
      </c>
      <c r="I3604" s="90">
        <v>1.5638002911152315E-2</v>
      </c>
      <c r="J3604" s="90">
        <v>1.7091760817753002E-2</v>
      </c>
    </row>
    <row r="3605" spans="3:10" x14ac:dyDescent="0.25">
      <c r="C3605" s="82">
        <v>7.1217032269176236E-3</v>
      </c>
      <c r="D3605" s="89">
        <v>1.1254279827278342E-2</v>
      </c>
      <c r="E3605" s="89">
        <v>1.5061551530504536E-2</v>
      </c>
      <c r="F3605" s="89">
        <v>1.8108427398651393E-2</v>
      </c>
      <c r="G3605" s="90">
        <v>2.0327559701286902E-2</v>
      </c>
      <c r="H3605" s="90">
        <v>2.1707897047094353E-2</v>
      </c>
      <c r="I3605" s="90">
        <v>2.2453856034022602E-2</v>
      </c>
      <c r="J3605" s="90">
        <v>2.2628498949141661E-2</v>
      </c>
    </row>
    <row r="3606" spans="3:10" x14ac:dyDescent="0.25">
      <c r="C3606" s="82">
        <v>2.1895352498276288E-2</v>
      </c>
      <c r="D3606" s="89">
        <v>2.6161107942619916E-2</v>
      </c>
      <c r="E3606" s="89">
        <v>2.8653160298184027E-2</v>
      </c>
      <c r="F3606" s="89">
        <v>2.9952721101019077E-2</v>
      </c>
      <c r="G3606" s="90">
        <v>3.0627770658179426E-2</v>
      </c>
      <c r="H3606" s="90">
        <v>3.0890051351283952E-2</v>
      </c>
      <c r="I3606" s="90">
        <v>3.1045038462684426E-2</v>
      </c>
      <c r="J3606" s="90">
        <v>3.1091476622495916E-2</v>
      </c>
    </row>
    <row r="3607" spans="3:10" x14ac:dyDescent="0.25">
      <c r="C3607" s="82">
        <v>1.5644042981693959E-2</v>
      </c>
      <c r="D3607" s="89">
        <v>2.1207079615491366E-2</v>
      </c>
      <c r="E3607" s="89">
        <v>2.573993879525599E-2</v>
      </c>
      <c r="F3607" s="89">
        <v>2.9204046955091628E-2</v>
      </c>
      <c r="G3607" s="90">
        <v>3.1841198527763563E-2</v>
      </c>
      <c r="H3607" s="90">
        <v>3.3743748392580174E-2</v>
      </c>
      <c r="I3607" s="90">
        <v>3.5214512364528161E-2</v>
      </c>
      <c r="J3607" s="90">
        <v>3.6276202751943334E-2</v>
      </c>
    </row>
    <row r="3608" spans="3:10" x14ac:dyDescent="0.25">
      <c r="C3608" s="82">
        <v>3.4971347695248227E-2</v>
      </c>
      <c r="D3608" s="89">
        <v>3.6390730146741032E-2</v>
      </c>
      <c r="E3608" s="89">
        <v>3.6670216363710914E-2</v>
      </c>
      <c r="F3608" s="89">
        <v>3.6561823158732146E-2</v>
      </c>
      <c r="G3608" s="90">
        <v>3.6481852202050281E-2</v>
      </c>
      <c r="H3608" s="90">
        <v>3.6408924805051479E-2</v>
      </c>
      <c r="I3608" s="90">
        <v>3.650435018131834E-2</v>
      </c>
      <c r="J3608" s="90">
        <v>3.6633159396448234E-2</v>
      </c>
    </row>
    <row r="3609" spans="3:10" x14ac:dyDescent="0.25">
      <c r="C3609" s="82">
        <v>1.9140934284912019E-2</v>
      </c>
      <c r="D3609" s="89">
        <v>2.6348023243986204E-2</v>
      </c>
      <c r="E3609" s="89">
        <v>3.1176208849702212E-2</v>
      </c>
      <c r="F3609" s="89">
        <v>3.3719272237967043E-2</v>
      </c>
      <c r="G3609" s="90">
        <v>3.4668568611229258E-2</v>
      </c>
      <c r="H3609" s="90">
        <v>3.4503024238034717E-2</v>
      </c>
      <c r="I3609" s="90">
        <v>3.3797092006384886E-2</v>
      </c>
      <c r="J3609" s="90">
        <v>3.2726351643286453E-2</v>
      </c>
    </row>
    <row r="3610" spans="3:10" x14ac:dyDescent="0.25">
      <c r="C3610" s="82">
        <v>4.6080832015198345E-3</v>
      </c>
      <c r="D3610" s="89">
        <v>6.8496319970257694E-3</v>
      </c>
      <c r="E3610" s="89">
        <v>8.9717428793433546E-3</v>
      </c>
      <c r="F3610" s="89">
        <v>1.0787694261289364E-2</v>
      </c>
      <c r="G3610" s="90">
        <v>1.2249494262659857E-2</v>
      </c>
      <c r="H3610" s="90">
        <v>1.3322165435116868E-2</v>
      </c>
      <c r="I3610" s="90">
        <v>1.4114552421341844E-2</v>
      </c>
      <c r="J3610" s="90">
        <v>1.4668127783873526E-2</v>
      </c>
    </row>
    <row r="3611" spans="3:10" x14ac:dyDescent="0.25">
      <c r="C3611" s="82">
        <v>1.306506059104056E-2</v>
      </c>
      <c r="D3611" s="89">
        <v>1.6347707551793746E-2</v>
      </c>
      <c r="E3611" s="89">
        <v>1.8808333512118108E-2</v>
      </c>
      <c r="F3611" s="89">
        <v>2.058713048279643E-2</v>
      </c>
      <c r="G3611" s="90">
        <v>2.1906045011716287E-2</v>
      </c>
      <c r="H3611" s="90">
        <v>2.2834262115744904E-2</v>
      </c>
      <c r="I3611" s="90">
        <v>2.3576617790934746E-2</v>
      </c>
      <c r="J3611" s="90">
        <v>2.415358970321653E-2</v>
      </c>
    </row>
    <row r="3612" spans="3:10" x14ac:dyDescent="0.25">
      <c r="C3612" s="82">
        <v>2.0433272581915088E-2</v>
      </c>
      <c r="D3612" s="89">
        <v>2.0890791589747926E-2</v>
      </c>
      <c r="E3612" s="89">
        <v>2.1307876067703336E-2</v>
      </c>
      <c r="F3612" s="89">
        <v>2.177840191878366E-2</v>
      </c>
      <c r="G3612" s="90">
        <v>2.2342684356285902E-2</v>
      </c>
      <c r="H3612" s="90">
        <v>2.2893596084705169E-2</v>
      </c>
      <c r="I3612" s="90">
        <v>2.3512843669957175E-2</v>
      </c>
      <c r="J3612" s="90">
        <v>2.4143799077952662E-2</v>
      </c>
    </row>
    <row r="3613" spans="3:10" x14ac:dyDescent="0.25">
      <c r="C3613" s="82">
        <v>1.7840461979884727E-2</v>
      </c>
      <c r="D3613" s="89">
        <v>1.9481703342324543E-2</v>
      </c>
      <c r="E3613" s="89">
        <v>2.0332375566660534E-2</v>
      </c>
      <c r="F3613" s="89">
        <v>2.0753084895204253E-2</v>
      </c>
      <c r="G3613" s="90">
        <v>2.1004094570200697E-2</v>
      </c>
      <c r="H3613" s="90">
        <v>2.1129632782713976E-2</v>
      </c>
      <c r="I3613" s="90">
        <v>2.1290740050492016E-2</v>
      </c>
      <c r="J3613" s="90">
        <v>2.1481786657298801E-2</v>
      </c>
    </row>
    <row r="3614" spans="3:10" x14ac:dyDescent="0.25">
      <c r="C3614" s="82">
        <v>3.4378030152207931E-3</v>
      </c>
      <c r="D3614" s="89">
        <v>5.5091084738092492E-3</v>
      </c>
      <c r="E3614" s="89">
        <v>7.6267738690702965E-3</v>
      </c>
      <c r="F3614" s="89">
        <v>9.6195831394506881E-3</v>
      </c>
      <c r="G3614" s="90">
        <v>1.1455858841205264E-2</v>
      </c>
      <c r="H3614" s="90">
        <v>1.3114088046612718E-2</v>
      </c>
      <c r="I3614" s="90">
        <v>1.4696930296182053E-2</v>
      </c>
      <c r="J3614" s="90">
        <v>1.6228924572229162E-2</v>
      </c>
    </row>
    <row r="3615" spans="3:10" x14ac:dyDescent="0.25">
      <c r="C3615" s="82">
        <v>2.4458772604237095E-2</v>
      </c>
      <c r="D3615" s="89">
        <v>2.9296310744322002E-2</v>
      </c>
      <c r="E3615" s="89">
        <v>3.2586731282020387E-2</v>
      </c>
      <c r="F3615" s="89">
        <v>3.4731873164806318E-2</v>
      </c>
      <c r="G3615" s="90">
        <v>3.6154566522861246E-2</v>
      </c>
      <c r="H3615" s="90">
        <v>3.6953356435567845E-2</v>
      </c>
      <c r="I3615" s="90">
        <v>3.7415232143403518E-2</v>
      </c>
      <c r="J3615" s="90">
        <v>3.7513568253973999E-2</v>
      </c>
    </row>
    <row r="3616" spans="3:10" x14ac:dyDescent="0.25">
      <c r="C3616" s="82">
        <v>4.2013297495913426E-2</v>
      </c>
      <c r="D3616" s="89">
        <v>4.2434601660603186E-2</v>
      </c>
      <c r="E3616" s="89">
        <v>4.0724447074728456E-2</v>
      </c>
      <c r="F3616" s="89">
        <v>3.8312406744019457E-2</v>
      </c>
      <c r="G3616" s="90">
        <v>3.5942272270573512E-2</v>
      </c>
      <c r="H3616" s="90">
        <v>3.3711345869540194E-2</v>
      </c>
      <c r="I3616" s="90">
        <v>3.1808522486884983E-2</v>
      </c>
      <c r="J3616" s="90">
        <v>3.0119810807425266E-2</v>
      </c>
    </row>
    <row r="3617" spans="3:10" x14ac:dyDescent="0.25">
      <c r="C3617" s="82">
        <v>2.0210910885308762E-2</v>
      </c>
      <c r="D3617" s="89">
        <v>2.6493853858184317E-2</v>
      </c>
      <c r="E3617" s="89">
        <v>3.0937857708355276E-2</v>
      </c>
      <c r="F3617" s="89">
        <v>3.3674643108215274E-2</v>
      </c>
      <c r="G3617" s="90">
        <v>3.5120426071566478E-2</v>
      </c>
      <c r="H3617" s="90">
        <v>3.5458507169348195E-2</v>
      </c>
      <c r="I3617" s="90">
        <v>3.5067176914141462E-2</v>
      </c>
      <c r="J3617" s="90">
        <v>3.4025932665239698E-2</v>
      </c>
    </row>
    <row r="3618" spans="3:10" x14ac:dyDescent="0.25">
      <c r="C3618" s="82">
        <v>9.1330517814631647E-3</v>
      </c>
      <c r="D3618" s="89">
        <v>1.5362797633024646E-2</v>
      </c>
      <c r="E3618" s="89">
        <v>2.146847980462728E-2</v>
      </c>
      <c r="F3618" s="89">
        <v>2.6754277076082175E-2</v>
      </c>
      <c r="G3618" s="90">
        <v>3.1126778383210884E-2</v>
      </c>
      <c r="H3618" s="90">
        <v>3.4584022860680554E-2</v>
      </c>
      <c r="I3618" s="90">
        <v>3.7426812013410082E-2</v>
      </c>
      <c r="J3618" s="90">
        <v>3.9694845079051938E-2</v>
      </c>
    </row>
    <row r="3619" spans="3:10" x14ac:dyDescent="0.25">
      <c r="C3619" s="82">
        <v>2.1595954358223876E-3</v>
      </c>
      <c r="D3619" s="89">
        <v>3.7954943362418845E-3</v>
      </c>
      <c r="E3619" s="89">
        <v>5.6794748371805726E-3</v>
      </c>
      <c r="F3619" s="89">
        <v>7.621987311190616E-3</v>
      </c>
      <c r="G3619" s="90">
        <v>9.5170500691692805E-3</v>
      </c>
      <c r="H3619" s="90">
        <v>1.1283908198864946E-2</v>
      </c>
      <c r="I3619" s="90">
        <v>1.2977864171621676E-2</v>
      </c>
      <c r="J3619" s="90">
        <v>1.4616814676773643E-2</v>
      </c>
    </row>
    <row r="3620" spans="3:10" x14ac:dyDescent="0.25">
      <c r="C3620" s="82">
        <v>2.1808115933804526E-2</v>
      </c>
      <c r="D3620" s="89">
        <v>2.5175020644411985E-2</v>
      </c>
      <c r="E3620" s="89">
        <v>2.7143952315110589E-2</v>
      </c>
      <c r="F3620" s="89">
        <v>2.8216775686809237E-2</v>
      </c>
      <c r="G3620" s="90">
        <v>2.8799140198509772E-2</v>
      </c>
      <c r="H3620" s="90">
        <v>2.8971840259305784E-2</v>
      </c>
      <c r="I3620" s="90">
        <v>2.8941472378970139E-2</v>
      </c>
      <c r="J3620" s="90">
        <v>2.8666510048374453E-2</v>
      </c>
    </row>
    <row r="3621" spans="3:10" x14ac:dyDescent="0.25">
      <c r="C3621" s="82">
        <v>1.7947917503840775E-2</v>
      </c>
      <c r="D3621" s="89">
        <v>2.5158430336708441E-2</v>
      </c>
      <c r="E3621" s="89">
        <v>3.1597080034107841E-2</v>
      </c>
      <c r="F3621" s="89">
        <v>3.7061090098365758E-2</v>
      </c>
      <c r="G3621" s="90">
        <v>4.1718103072810278E-2</v>
      </c>
      <c r="H3621" s="90">
        <v>4.5602362944918748E-2</v>
      </c>
      <c r="I3621" s="90">
        <v>4.9074248672454225E-2</v>
      </c>
      <c r="J3621" s="90">
        <v>5.213714787585419E-2</v>
      </c>
    </row>
    <row r="3622" spans="3:10" x14ac:dyDescent="0.25">
      <c r="C3622" s="82">
        <v>4.2413379069107153E-3</v>
      </c>
      <c r="D3622" s="89">
        <v>7.1716517953908923E-3</v>
      </c>
      <c r="E3622" s="89">
        <v>1.0037745180360434E-2</v>
      </c>
      <c r="F3622" s="89">
        <v>1.2448639529062718E-2</v>
      </c>
      <c r="G3622" s="90">
        <v>1.4316478525531147E-2</v>
      </c>
      <c r="H3622" s="90">
        <v>1.5639216279839212E-2</v>
      </c>
      <c r="I3622" s="90">
        <v>1.6588574035461771E-2</v>
      </c>
      <c r="J3622" s="90">
        <v>1.7237219826182284E-2</v>
      </c>
    </row>
    <row r="3623" spans="3:10" x14ac:dyDescent="0.25">
      <c r="C3623" s="82">
        <v>5.3974805653319823E-2</v>
      </c>
      <c r="D3623" s="89">
        <v>5.0899237653418576E-2</v>
      </c>
      <c r="E3623" s="89">
        <v>4.7619256453348163E-2</v>
      </c>
      <c r="F3623" s="89">
        <v>4.4611133853529328E-2</v>
      </c>
      <c r="G3623" s="90">
        <v>4.1965775161010473E-2</v>
      </c>
      <c r="H3623" s="90">
        <v>3.9392982966963232E-2</v>
      </c>
      <c r="I3623" s="90">
        <v>3.6941135888544516E-2</v>
      </c>
      <c r="J3623" s="90">
        <v>3.4435000214097518E-2</v>
      </c>
    </row>
    <row r="3624" spans="3:10" x14ac:dyDescent="0.25">
      <c r="C3624" s="82">
        <v>1.1938931393490584E-2</v>
      </c>
      <c r="D3624" s="89">
        <v>1.5708239129863195E-2</v>
      </c>
      <c r="E3624" s="89">
        <v>1.8585471048376309E-2</v>
      </c>
      <c r="F3624" s="89">
        <v>2.0582065366769278E-2</v>
      </c>
      <c r="G3624" s="90">
        <v>2.1886326575488186E-2</v>
      </c>
      <c r="H3624" s="90">
        <v>2.2576490024911949E-2</v>
      </c>
      <c r="I3624" s="90">
        <v>2.2878457063902652E-2</v>
      </c>
      <c r="J3624" s="90">
        <v>2.2837292051017258E-2</v>
      </c>
    </row>
    <row r="3625" spans="3:10" x14ac:dyDescent="0.25">
      <c r="C3625" s="82">
        <v>1.2773782980194169E-3</v>
      </c>
      <c r="D3625" s="89">
        <v>2.620618677168163E-3</v>
      </c>
      <c r="E3625" s="89">
        <v>4.2240703118998739E-3</v>
      </c>
      <c r="F3625" s="89">
        <v>5.7945378245236089E-3</v>
      </c>
      <c r="G3625" s="90">
        <v>7.1433352714574466E-3</v>
      </c>
      <c r="H3625" s="90">
        <v>8.1614998519670308E-3</v>
      </c>
      <c r="I3625" s="90">
        <v>8.880710870038621E-3</v>
      </c>
      <c r="J3625" s="90">
        <v>9.3231314160230512E-3</v>
      </c>
    </row>
    <row r="3626" spans="3:10" x14ac:dyDescent="0.25">
      <c r="C3626" s="82">
        <v>3.2379086924824226E-2</v>
      </c>
      <c r="D3626" s="89">
        <v>3.397061948160357E-2</v>
      </c>
      <c r="E3626" s="89">
        <v>3.4571638447661694E-2</v>
      </c>
      <c r="F3626" s="89">
        <v>3.4862512607807573E-2</v>
      </c>
      <c r="G3626" s="90">
        <v>3.5267066063574271E-2</v>
      </c>
      <c r="H3626" s="90">
        <v>3.5822182368125156E-2</v>
      </c>
      <c r="I3626" s="90">
        <v>3.6755961706062892E-2</v>
      </c>
      <c r="J3626" s="90">
        <v>3.8008158957425021E-2</v>
      </c>
    </row>
    <row r="3627" spans="3:10" x14ac:dyDescent="0.25">
      <c r="C3627" s="82">
        <v>3.8710618740350243E-3</v>
      </c>
      <c r="D3627" s="89">
        <v>5.8634646148629068E-3</v>
      </c>
      <c r="E3627" s="89">
        <v>7.7220819028064784E-3</v>
      </c>
      <c r="F3627" s="89">
        <v>9.2915716498883066E-3</v>
      </c>
      <c r="G3627" s="90">
        <v>1.0553397131619804E-2</v>
      </c>
      <c r="H3627" s="90">
        <v>1.1492661992112426E-2</v>
      </c>
      <c r="I3627" s="90">
        <v>1.2203363223244886E-2</v>
      </c>
      <c r="J3627" s="90">
        <v>1.2709961931060462E-2</v>
      </c>
    </row>
    <row r="3628" spans="3:10" x14ac:dyDescent="0.25">
      <c r="C3628" s="82">
        <v>2.5862202988404339E-3</v>
      </c>
      <c r="D3628" s="89">
        <v>4.1834807448947039E-3</v>
      </c>
      <c r="E3628" s="89">
        <v>5.8753433790357185E-3</v>
      </c>
      <c r="F3628" s="89">
        <v>7.5022499244902967E-3</v>
      </c>
      <c r="G3628" s="90">
        <v>8.9863267189227644E-3</v>
      </c>
      <c r="H3628" s="90">
        <v>1.0257246572212334E-2</v>
      </c>
      <c r="I3628" s="90">
        <v>1.1357681960488229E-2</v>
      </c>
      <c r="J3628" s="90">
        <v>1.2290313716672876E-2</v>
      </c>
    </row>
    <row r="3629" spans="3:10" x14ac:dyDescent="0.25">
      <c r="C3629" s="82">
        <v>3.5077058915988606E-2</v>
      </c>
      <c r="D3629" s="89">
        <v>4.3712820809875534E-2</v>
      </c>
      <c r="E3629" s="89">
        <v>4.928268387066969E-2</v>
      </c>
      <c r="F3629" s="89">
        <v>5.2425955589815589E-2</v>
      </c>
      <c r="G3629" s="90">
        <v>5.3968203072223692E-2</v>
      </c>
      <c r="H3629" s="90">
        <v>5.4212608347674135E-2</v>
      </c>
      <c r="I3629" s="90">
        <v>5.367430512411224E-2</v>
      </c>
      <c r="J3629" s="90">
        <v>5.2363770238904324E-2</v>
      </c>
    </row>
    <row r="3630" spans="3:10" x14ac:dyDescent="0.25">
      <c r="C3630" s="82">
        <v>1.0949021932924583E-2</v>
      </c>
      <c r="D3630" s="89">
        <v>1.4740286355769856E-2</v>
      </c>
      <c r="E3630" s="89">
        <v>1.8240868450103895E-2</v>
      </c>
      <c r="F3630" s="89">
        <v>2.1416980137798192E-2</v>
      </c>
      <c r="G3630" s="90">
        <v>2.436723869041231E-2</v>
      </c>
      <c r="H3630" s="90">
        <v>2.7086401538065297E-2</v>
      </c>
      <c r="I3630" s="90">
        <v>2.9765578877222393E-2</v>
      </c>
      <c r="J3630" s="90">
        <v>3.2399336908591106E-2</v>
      </c>
    </row>
    <row r="3631" spans="3:10" x14ac:dyDescent="0.25">
      <c r="C3631" s="82">
        <v>2.8526191503499667E-3</v>
      </c>
      <c r="D3631" s="89">
        <v>4.6565002743668123E-3</v>
      </c>
      <c r="E3631" s="89">
        <v>6.3549496650806662E-3</v>
      </c>
      <c r="F3631" s="89">
        <v>7.7453450954260662E-3</v>
      </c>
      <c r="G3631" s="90">
        <v>8.8020338354450715E-3</v>
      </c>
      <c r="H3631" s="90">
        <v>9.5333148213600661E-3</v>
      </c>
      <c r="I3631" s="90">
        <v>1.0042925233330821E-2</v>
      </c>
      <c r="J3631" s="90">
        <v>1.0371532399032437E-2</v>
      </c>
    </row>
    <row r="3632" spans="3:10" x14ac:dyDescent="0.25">
      <c r="C3632" s="82">
        <v>2.6190604554802838E-2</v>
      </c>
      <c r="D3632" s="89">
        <v>3.1911738122052315E-2</v>
      </c>
      <c r="E3632" s="89">
        <v>3.4907875506578187E-2</v>
      </c>
      <c r="F3632" s="89">
        <v>3.607009929720352E-2</v>
      </c>
      <c r="G3632" s="90">
        <v>3.6313620752979711E-2</v>
      </c>
      <c r="H3632" s="90">
        <v>3.6039779732649033E-2</v>
      </c>
      <c r="I3632" s="90">
        <v>3.5675669142445958E-2</v>
      </c>
      <c r="J3632" s="90">
        <v>3.5237839688060067E-2</v>
      </c>
    </row>
    <row r="3633" spans="3:10" x14ac:dyDescent="0.25">
      <c r="C3633" s="82">
        <v>9.3804802633514466E-3</v>
      </c>
      <c r="D3633" s="89">
        <v>1.2112564169319126E-2</v>
      </c>
      <c r="E3633" s="89">
        <v>1.4204265316168403E-2</v>
      </c>
      <c r="F3633" s="89">
        <v>1.5730301213627614E-2</v>
      </c>
      <c r="G3633" s="90">
        <v>1.6850137034169592E-2</v>
      </c>
      <c r="H3633" s="90">
        <v>1.7607948085893999E-2</v>
      </c>
      <c r="I3633" s="90">
        <v>1.8150161054748783E-2</v>
      </c>
      <c r="J3633" s="90">
        <v>1.8482085379007633E-2</v>
      </c>
    </row>
    <row r="3634" spans="3:10" x14ac:dyDescent="0.25">
      <c r="C3634" s="82">
        <v>4.2411072336387863E-2</v>
      </c>
      <c r="D3634" s="89">
        <v>4.0348891429312667E-2</v>
      </c>
      <c r="E3634" s="89">
        <v>3.8008185826379007E-2</v>
      </c>
      <c r="F3634" s="89">
        <v>3.589532113354095E-2</v>
      </c>
      <c r="G3634" s="90">
        <v>3.418248634547498E-2</v>
      </c>
      <c r="H3634" s="90">
        <v>3.2697625932803259E-2</v>
      </c>
      <c r="I3634" s="90">
        <v>3.1508445655754176E-2</v>
      </c>
      <c r="J3634" s="90">
        <v>3.0462605184882842E-2</v>
      </c>
    </row>
    <row r="3635" spans="3:10" x14ac:dyDescent="0.25">
      <c r="C3635" s="82">
        <v>9.5609002578821069E-3</v>
      </c>
      <c r="D3635" s="89">
        <v>1.4284437029308509E-2</v>
      </c>
      <c r="E3635" s="89">
        <v>1.8569477570693018E-2</v>
      </c>
      <c r="F3635" s="89">
        <v>2.2125806290905319E-2</v>
      </c>
      <c r="G3635" s="90">
        <v>2.4995169506612312E-2</v>
      </c>
      <c r="H3635" s="90">
        <v>2.7194516609821407E-2</v>
      </c>
      <c r="I3635" s="90">
        <v>2.8955339381522796E-2</v>
      </c>
      <c r="J3635" s="90">
        <v>3.0306342252757221E-2</v>
      </c>
    </row>
    <row r="3636" spans="3:10" x14ac:dyDescent="0.25">
      <c r="C3636" s="82">
        <v>7.9797067359470997E-3</v>
      </c>
      <c r="D3636" s="89">
        <v>1.0952832074351554E-2</v>
      </c>
      <c r="E3636" s="89">
        <v>1.3577289477785906E-2</v>
      </c>
      <c r="F3636" s="89">
        <v>1.5776275626055894E-2</v>
      </c>
      <c r="G3636" s="90">
        <v>1.7584858056276756E-2</v>
      </c>
      <c r="H3636" s="90">
        <v>1.896013641440078E-2</v>
      </c>
      <c r="I3636" s="90">
        <v>2.000020322284753E-2</v>
      </c>
      <c r="J3636" s="90">
        <v>2.0677173818017792E-2</v>
      </c>
    </row>
    <row r="3637" spans="3:10" x14ac:dyDescent="0.25">
      <c r="C3637" s="82">
        <v>8.8999505939339908E-3</v>
      </c>
      <c r="D3637" s="89">
        <v>1.1064119862745624E-2</v>
      </c>
      <c r="E3637" s="89">
        <v>1.2773815074892834E-2</v>
      </c>
      <c r="F3637" s="89">
        <v>1.4115655062383596E-2</v>
      </c>
      <c r="G3637" s="90">
        <v>1.5225045066661159E-2</v>
      </c>
      <c r="H3637" s="90">
        <v>1.6140670190963064E-2</v>
      </c>
      <c r="I3637" s="90">
        <v>1.700688666091461E-2</v>
      </c>
      <c r="J3637" s="90">
        <v>1.784606501942906E-2</v>
      </c>
    </row>
    <row r="3638" spans="3:10" x14ac:dyDescent="0.25">
      <c r="C3638" s="82">
        <v>9.2083533170120982E-2</v>
      </c>
      <c r="D3638" s="89">
        <v>7.9230296316953053E-2</v>
      </c>
      <c r="E3638" s="89">
        <v>7.0052686135245387E-2</v>
      </c>
      <c r="F3638" s="89">
        <v>6.3919497193809627E-2</v>
      </c>
      <c r="G3638" s="90">
        <v>6.0076259089477516E-2</v>
      </c>
      <c r="H3638" s="90">
        <v>5.754621141735846E-2</v>
      </c>
      <c r="I3638" s="90">
        <v>5.6006255586497938E-2</v>
      </c>
      <c r="J3638" s="90">
        <v>5.4870163827921703E-2</v>
      </c>
    </row>
    <row r="3639" spans="3:10" x14ac:dyDescent="0.25">
      <c r="C3639" s="82">
        <v>4.5476772892052077E-2</v>
      </c>
      <c r="D3639" s="89">
        <v>3.9261550626450065E-2</v>
      </c>
      <c r="E3639" s="89">
        <v>3.528677939908887E-2</v>
      </c>
      <c r="F3639" s="89">
        <v>3.2923418692806718E-2</v>
      </c>
      <c r="G3639" s="90">
        <v>3.1737556359414297E-2</v>
      </c>
      <c r="H3639" s="90">
        <v>3.1272126763410575E-2</v>
      </c>
      <c r="I3639" s="90">
        <v>3.1447068200647015E-2</v>
      </c>
      <c r="J3639" s="90">
        <v>3.2046475177611937E-2</v>
      </c>
    </row>
    <row r="3640" spans="3:10" x14ac:dyDescent="0.25">
      <c r="C3640" s="82">
        <v>1.1061734714927884E-2</v>
      </c>
      <c r="D3640" s="89">
        <v>1.5200603827575446E-2</v>
      </c>
      <c r="E3640" s="89">
        <v>1.880799230564776E-2</v>
      </c>
      <c r="F3640" s="89">
        <v>2.1812435763287553E-2</v>
      </c>
      <c r="G3640" s="90">
        <v>2.4331784573996006E-2</v>
      </c>
      <c r="H3640" s="90">
        <v>2.6380292426124712E-2</v>
      </c>
      <c r="I3640" s="90">
        <v>2.8149122836559029E-2</v>
      </c>
      <c r="J3640" s="90">
        <v>2.962203689314525E-2</v>
      </c>
    </row>
    <row r="3641" spans="3:10" x14ac:dyDescent="0.25">
      <c r="C3641" s="82">
        <v>8.5570771269750916E-3</v>
      </c>
      <c r="D3641" s="89">
        <v>1.2155815860153216E-2</v>
      </c>
      <c r="E3641" s="89">
        <v>1.5306535590451986E-2</v>
      </c>
      <c r="F3641" s="89">
        <v>1.7885288882602803E-2</v>
      </c>
      <c r="G3641" s="90">
        <v>1.9979049880799689E-2</v>
      </c>
      <c r="H3641" s="90">
        <v>2.1617874297835377E-2</v>
      </c>
      <c r="I3641" s="90">
        <v>2.2986685673990856E-2</v>
      </c>
      <c r="J3641" s="90">
        <v>2.4102800520413088E-2</v>
      </c>
    </row>
    <row r="3642" spans="3:10" x14ac:dyDescent="0.25">
      <c r="C3642" s="82">
        <v>5.5097019540601415E-2</v>
      </c>
      <c r="D3642" s="89">
        <v>4.613626692991965E-2</v>
      </c>
      <c r="E3642" s="89">
        <v>4.0428097428464024E-2</v>
      </c>
      <c r="F3642" s="89">
        <v>3.6787629509844752E-2</v>
      </c>
      <c r="G3642" s="90">
        <v>3.4456997017021686E-2</v>
      </c>
      <c r="H3642" s="90">
        <v>3.2762562068681562E-2</v>
      </c>
      <c r="I3642" s="90">
        <v>3.1502280761751281E-2</v>
      </c>
      <c r="J3642" s="90">
        <v>3.0377040488625884E-2</v>
      </c>
    </row>
    <row r="3643" spans="3:10" x14ac:dyDescent="0.25">
      <c r="C3643" s="82">
        <v>4.0327471523270111E-2</v>
      </c>
      <c r="D3643" s="89">
        <v>5.0435378862744955E-2</v>
      </c>
      <c r="E3643" s="89">
        <v>5.7106603220058103E-2</v>
      </c>
      <c r="F3643" s="89">
        <v>6.1204641115650819E-2</v>
      </c>
      <c r="G3643" s="90">
        <v>6.3796524604766022E-2</v>
      </c>
      <c r="H3643" s="90">
        <v>6.5287660711883702E-2</v>
      </c>
      <c r="I3643" s="90">
        <v>6.6276506478995079E-2</v>
      </c>
      <c r="J3643" s="90">
        <v>6.6692570869440609E-2</v>
      </c>
    </row>
    <row r="3644" spans="3:10" x14ac:dyDescent="0.25">
      <c r="C3644" s="82">
        <v>2.889385451777588E-3</v>
      </c>
      <c r="D3644" s="89">
        <v>4.5768719031876251E-3</v>
      </c>
      <c r="E3644" s="89">
        <v>6.2253412841973745E-3</v>
      </c>
      <c r="F3644" s="89">
        <v>7.6701941868721488E-3</v>
      </c>
      <c r="G3644" s="90">
        <v>8.8731718162004414E-3</v>
      </c>
      <c r="H3644" s="90">
        <v>9.8148735218569465E-3</v>
      </c>
      <c r="I3644" s="90">
        <v>1.0577808454253566E-2</v>
      </c>
      <c r="J3644" s="90">
        <v>1.1189683040597156E-2</v>
      </c>
    </row>
    <row r="3645" spans="3:10" x14ac:dyDescent="0.25">
      <c r="C3645" s="82">
        <v>3.4801557203157307E-2</v>
      </c>
      <c r="D3645" s="89">
        <v>3.6328837861507257E-2</v>
      </c>
      <c r="E3645" s="89">
        <v>3.6785497531955501E-2</v>
      </c>
      <c r="F3645" s="89">
        <v>3.6824342451304962E-2</v>
      </c>
      <c r="G3645" s="90">
        <v>3.6807325639091074E-2</v>
      </c>
      <c r="H3645" s="90">
        <v>3.6686534455859725E-2</v>
      </c>
      <c r="I3645" s="90">
        <v>3.6617634372769478E-2</v>
      </c>
      <c r="J3645" s="90">
        <v>3.6472087105377332E-2</v>
      </c>
    </row>
    <row r="3646" spans="3:10" x14ac:dyDescent="0.25">
      <c r="C3646" s="82">
        <v>5.5909307607043338E-3</v>
      </c>
      <c r="D3646" s="89">
        <v>8.5210208389255668E-3</v>
      </c>
      <c r="E3646" s="89">
        <v>1.1234254773238075E-2</v>
      </c>
      <c r="F3646" s="89">
        <v>1.3526547474359768E-2</v>
      </c>
      <c r="G3646" s="90">
        <v>1.5411828194651863E-2</v>
      </c>
      <c r="H3646" s="90">
        <v>1.6903781255228876E-2</v>
      </c>
      <c r="I3646" s="90">
        <v>1.8159922432554345E-2</v>
      </c>
      <c r="J3646" s="90">
        <v>1.9220310359331257E-2</v>
      </c>
    </row>
    <row r="3647" spans="3:10" x14ac:dyDescent="0.25">
      <c r="C3647" s="82">
        <v>2.1473709492761266E-2</v>
      </c>
      <c r="D3647" s="89">
        <v>2.2951417713895986E-2</v>
      </c>
      <c r="E3647" s="89">
        <v>2.396671337042286E-2</v>
      </c>
      <c r="F3647" s="89">
        <v>2.4811687110418798E-2</v>
      </c>
      <c r="G3647" s="90">
        <v>2.5662945258151368E-2</v>
      </c>
      <c r="H3647" s="90">
        <v>2.6472964647754664E-2</v>
      </c>
      <c r="I3647" s="90">
        <v>2.7372939163866086E-2</v>
      </c>
      <c r="J3647" s="90">
        <v>2.831222088980417E-2</v>
      </c>
    </row>
    <row r="3648" spans="3:10" x14ac:dyDescent="0.25">
      <c r="C3648" s="82">
        <v>1.0646491983137066E-2</v>
      </c>
      <c r="D3648" s="89">
        <v>1.4867898437506867E-2</v>
      </c>
      <c r="E3648" s="89">
        <v>1.8257480230692409E-2</v>
      </c>
      <c r="F3648" s="89">
        <v>2.0748519244247792E-2</v>
      </c>
      <c r="G3648" s="90">
        <v>2.2542405189565386E-2</v>
      </c>
      <c r="H3648" s="90">
        <v>2.3747853140191566E-2</v>
      </c>
      <c r="I3648" s="90">
        <v>2.461306748616169E-2</v>
      </c>
      <c r="J3648" s="90">
        <v>2.5176656055883002E-2</v>
      </c>
    </row>
    <row r="3649" spans="3:10" x14ac:dyDescent="0.25">
      <c r="C3649" s="82">
        <v>6.6969731469298252E-3</v>
      </c>
      <c r="D3649" s="89">
        <v>1.0002813329988595E-2</v>
      </c>
      <c r="E3649" s="89">
        <v>1.3207190048381287E-2</v>
      </c>
      <c r="F3649" s="89">
        <v>1.6060172051014093E-2</v>
      </c>
      <c r="G3649" s="90">
        <v>1.848323661595426E-2</v>
      </c>
      <c r="H3649" s="90">
        <v>2.0383111295411701E-2</v>
      </c>
      <c r="I3649" s="90">
        <v>2.18625178751665E-2</v>
      </c>
      <c r="J3649" s="90">
        <v>2.2914490259779152E-2</v>
      </c>
    </row>
    <row r="3650" spans="3:10" x14ac:dyDescent="0.25">
      <c r="C3650" s="82">
        <v>1.2232052319415303E-2</v>
      </c>
      <c r="D3650" s="89">
        <v>1.5079673574525642E-2</v>
      </c>
      <c r="E3650" s="89">
        <v>1.7086017026861935E-2</v>
      </c>
      <c r="F3650" s="89">
        <v>1.8385434263545438E-2</v>
      </c>
      <c r="G3650" s="90">
        <v>1.9165680150175644E-2</v>
      </c>
      <c r="H3650" s="90">
        <v>1.9471750876416498E-2</v>
      </c>
      <c r="I3650" s="90">
        <v>1.9469857133129934E-2</v>
      </c>
      <c r="J3650" s="90">
        <v>1.9178278542421726E-2</v>
      </c>
    </row>
    <row r="3651" spans="3:10" x14ac:dyDescent="0.25">
      <c r="C3651" s="82">
        <v>2.9207886433632771E-2</v>
      </c>
      <c r="D3651" s="89">
        <v>3.6311994646257041E-2</v>
      </c>
      <c r="E3651" s="89">
        <v>4.0072156124160971E-2</v>
      </c>
      <c r="F3651" s="89">
        <v>4.1304010751282282E-2</v>
      </c>
      <c r="G3651" s="90">
        <v>4.1004396140437271E-2</v>
      </c>
      <c r="H3651" s="90">
        <v>3.9653128810126108E-2</v>
      </c>
      <c r="I3651" s="90">
        <v>3.7782415704251483E-2</v>
      </c>
      <c r="J3651" s="90">
        <v>3.5486232005917578E-2</v>
      </c>
    </row>
    <row r="3652" spans="3:10" x14ac:dyDescent="0.25">
      <c r="C3652" s="82">
        <v>4.7438173372380675E-2</v>
      </c>
      <c r="D3652" s="89">
        <v>5.1998073405518978E-2</v>
      </c>
      <c r="E3652" s="89">
        <v>5.2833533548325699E-2</v>
      </c>
      <c r="F3652" s="89">
        <v>5.1855620356792045E-2</v>
      </c>
      <c r="G3652" s="90">
        <v>5.035642357540316E-2</v>
      </c>
      <c r="H3652" s="90">
        <v>4.8709091776676684E-2</v>
      </c>
      <c r="I3652" s="90">
        <v>4.7317105628949342E-2</v>
      </c>
      <c r="J3652" s="90">
        <v>4.6064772599085264E-2</v>
      </c>
    </row>
    <row r="3653" spans="3:10" x14ac:dyDescent="0.25">
      <c r="C3653" s="82">
        <v>5.7894065938459876E-3</v>
      </c>
      <c r="D3653" s="89">
        <v>9.7575648989717875E-3</v>
      </c>
      <c r="E3653" s="89">
        <v>1.3683943895695272E-2</v>
      </c>
      <c r="F3653" s="89">
        <v>1.707517135778043E-2</v>
      </c>
      <c r="G3653" s="90">
        <v>1.982095568963943E-2</v>
      </c>
      <c r="H3653" s="90">
        <v>2.1903839697225976E-2</v>
      </c>
      <c r="I3653" s="90">
        <v>2.3536322157682463E-2</v>
      </c>
      <c r="J3653" s="90">
        <v>2.4791630714093738E-2</v>
      </c>
    </row>
    <row r="3654" spans="3:10" x14ac:dyDescent="0.25">
      <c r="C3654" s="82">
        <v>2.4271923986797703E-2</v>
      </c>
      <c r="D3654" s="89">
        <v>3.00550720106138E-2</v>
      </c>
      <c r="E3654" s="89">
        <v>3.3960463621950182E-2</v>
      </c>
      <c r="F3654" s="89">
        <v>3.643216723434585E-2</v>
      </c>
      <c r="G3654" s="90">
        <v>3.8023508174537327E-2</v>
      </c>
      <c r="H3654" s="90">
        <v>3.8927820634886035E-2</v>
      </c>
      <c r="I3654" s="90">
        <v>3.9487241877372438E-2</v>
      </c>
      <c r="J3654" s="90">
        <v>3.9667365521995311E-2</v>
      </c>
    </row>
    <row r="3655" spans="3:10" x14ac:dyDescent="0.25">
      <c r="C3655" s="82">
        <v>1.5759859807435021E-3</v>
      </c>
      <c r="D3655" s="89">
        <v>3.0421806065037684E-3</v>
      </c>
      <c r="E3655" s="89">
        <v>4.7392187141042253E-3</v>
      </c>
      <c r="F3655" s="89">
        <v>6.3974879868734158E-3</v>
      </c>
      <c r="G3655" s="90">
        <v>7.8585338662748305E-3</v>
      </c>
      <c r="H3655" s="90">
        <v>9.0302572571008162E-3</v>
      </c>
      <c r="I3655" s="90">
        <v>9.9571330375203895E-3</v>
      </c>
      <c r="J3655" s="90">
        <v>1.0661827151222722E-2</v>
      </c>
    </row>
    <row r="3656" spans="3:10" x14ac:dyDescent="0.25">
      <c r="C3656" s="82">
        <v>5.6701378628017378E-2</v>
      </c>
      <c r="D3656" s="89">
        <v>5.6999371050715432E-2</v>
      </c>
      <c r="E3656" s="89">
        <v>5.5633567864238384E-2</v>
      </c>
      <c r="F3656" s="89">
        <v>5.3957854566474076E-2</v>
      </c>
      <c r="G3656" s="90">
        <v>5.2625086799931525E-2</v>
      </c>
      <c r="H3656" s="90">
        <v>5.1573097543051859E-2</v>
      </c>
      <c r="I3656" s="90">
        <v>5.0984652099558408E-2</v>
      </c>
      <c r="J3656" s="90">
        <v>5.0622745720707317E-2</v>
      </c>
    </row>
    <row r="3657" spans="3:10" x14ac:dyDescent="0.25">
      <c r="C3657" s="82">
        <v>1.3746035378509226E-2</v>
      </c>
      <c r="D3657" s="89">
        <v>1.6479215078022642E-2</v>
      </c>
      <c r="E3657" s="89">
        <v>1.8427403572026661E-2</v>
      </c>
      <c r="F3657" s="89">
        <v>1.977850931356322E-2</v>
      </c>
      <c r="G3657" s="90">
        <v>2.0724304394448757E-2</v>
      </c>
      <c r="H3657" s="90">
        <v>2.1284422059942652E-2</v>
      </c>
      <c r="I3657" s="90">
        <v>2.1607518053642187E-2</v>
      </c>
      <c r="J3657" s="90">
        <v>2.1683282718707994E-2</v>
      </c>
    </row>
    <row r="3658" spans="3:10" x14ac:dyDescent="0.25">
      <c r="C3658" s="82">
        <v>3.2830417028654685E-3</v>
      </c>
      <c r="D3658" s="89">
        <v>6.0161119951112254E-3</v>
      </c>
      <c r="E3658" s="89">
        <v>9.1636981806517397E-3</v>
      </c>
      <c r="F3658" s="89">
        <v>1.2324493006478305E-2</v>
      </c>
      <c r="G3658" s="90">
        <v>1.5262246830112005E-2</v>
      </c>
      <c r="H3658" s="90">
        <v>1.7810818474836732E-2</v>
      </c>
      <c r="I3658" s="90">
        <v>2.0033433464285898E-2</v>
      </c>
      <c r="J3658" s="90">
        <v>2.1933015460963448E-2</v>
      </c>
    </row>
    <row r="3659" spans="3:10" x14ac:dyDescent="0.25">
      <c r="C3659" s="82">
        <v>0.10400680648651452</v>
      </c>
      <c r="D3659" s="89">
        <v>7.6775417640318727E-2</v>
      </c>
      <c r="E3659" s="89">
        <v>6.0031647161684631E-2</v>
      </c>
      <c r="F3659" s="89">
        <v>4.9742366293861064E-2</v>
      </c>
      <c r="G3659" s="90">
        <v>4.3465444486965495E-2</v>
      </c>
      <c r="H3659" s="90">
        <v>3.9580513462520055E-2</v>
      </c>
      <c r="I3659" s="90">
        <v>3.7450738872077338E-2</v>
      </c>
      <c r="J3659" s="90">
        <v>3.6513787501005625E-2</v>
      </c>
    </row>
    <row r="3660" spans="3:10" x14ac:dyDescent="0.25">
      <c r="C3660" s="82">
        <v>7.4990710373018269E-3</v>
      </c>
      <c r="D3660" s="89">
        <v>1.0739385057240274E-2</v>
      </c>
      <c r="E3660" s="89">
        <v>1.3722599660036196E-2</v>
      </c>
      <c r="F3660" s="89">
        <v>1.6290619308240557E-2</v>
      </c>
      <c r="G3660" s="90">
        <v>1.844610082202771E-2</v>
      </c>
      <c r="H3660" s="90">
        <v>2.0149652686650196E-2</v>
      </c>
      <c r="I3660" s="90">
        <v>2.1534131302183613E-2</v>
      </c>
      <c r="J3660" s="90">
        <v>2.2608921110137386E-2</v>
      </c>
    </row>
    <row r="3661" spans="3:10" x14ac:dyDescent="0.25">
      <c r="C3661" s="82">
        <v>8.8807861772497911E-3</v>
      </c>
      <c r="D3661" s="89">
        <v>1.3439826883654412E-2</v>
      </c>
      <c r="E3661" s="89">
        <v>1.7638653069377917E-2</v>
      </c>
      <c r="F3661" s="89">
        <v>2.1201581422412463E-2</v>
      </c>
      <c r="G3661" s="90">
        <v>2.4170886391100405E-2</v>
      </c>
      <c r="H3661" s="90">
        <v>2.6556396946667362E-2</v>
      </c>
      <c r="I3661" s="90">
        <v>2.8568314212002229E-2</v>
      </c>
      <c r="J3661" s="90">
        <v>3.0216813343211645E-2</v>
      </c>
    </row>
    <row r="3662" spans="3:10" x14ac:dyDescent="0.25">
      <c r="C3662" s="82">
        <v>2.1483680756598331E-2</v>
      </c>
      <c r="D3662" s="89">
        <v>2.7055748648952431E-2</v>
      </c>
      <c r="E3662" s="89">
        <v>3.0882357372687595E-2</v>
      </c>
      <c r="F3662" s="89">
        <v>3.3323712954913931E-2</v>
      </c>
      <c r="G3662" s="90">
        <v>3.488509724209702E-2</v>
      </c>
      <c r="H3662" s="90">
        <v>3.5769123961224551E-2</v>
      </c>
      <c r="I3662" s="90">
        <v>3.6338838124014484E-2</v>
      </c>
      <c r="J3662" s="90">
        <v>3.6635549222296629E-2</v>
      </c>
    </row>
    <row r="3663" spans="3:10" x14ac:dyDescent="0.25">
      <c r="C3663" s="82">
        <v>6.8642883045548539E-2</v>
      </c>
      <c r="D3663" s="89">
        <v>6.5380137119108311E-2</v>
      </c>
      <c r="E3663" s="89">
        <v>6.0535373785696893E-2</v>
      </c>
      <c r="F3663" s="89">
        <v>5.6003323653494232E-2</v>
      </c>
      <c r="G3663" s="90">
        <v>5.248870406892539E-2</v>
      </c>
      <c r="H3663" s="90">
        <v>4.9801872338589556E-2</v>
      </c>
      <c r="I3663" s="90">
        <v>4.7966935508536597E-2</v>
      </c>
      <c r="J3663" s="90">
        <v>4.6615011242472262E-2</v>
      </c>
    </row>
    <row r="3664" spans="3:10" x14ac:dyDescent="0.25">
      <c r="C3664" s="82">
        <v>2.1644110786767024E-2</v>
      </c>
      <c r="D3664" s="89">
        <v>2.1188920453522747E-2</v>
      </c>
      <c r="E3664" s="89">
        <v>2.0202538967661086E-2</v>
      </c>
      <c r="F3664" s="89">
        <v>1.9082870554190674E-2</v>
      </c>
      <c r="G3664" s="90">
        <v>1.8008174246970023E-2</v>
      </c>
      <c r="H3664" s="90">
        <v>1.6942135573494096E-2</v>
      </c>
      <c r="I3664" s="90">
        <v>1.5959834836757135E-2</v>
      </c>
      <c r="J3664" s="90">
        <v>1.5018565809844463E-2</v>
      </c>
    </row>
    <row r="3665" spans="3:10" x14ac:dyDescent="0.25">
      <c r="C3665" s="82">
        <v>1.7444917132832648E-2</v>
      </c>
      <c r="D3665" s="89">
        <v>2.3079541901592508E-2</v>
      </c>
      <c r="E3665" s="89">
        <v>2.7310414336680966E-2</v>
      </c>
      <c r="F3665" s="89">
        <v>3.0174994521134257E-2</v>
      </c>
      <c r="G3665" s="90">
        <v>3.1985864993306766E-2</v>
      </c>
      <c r="H3665" s="90">
        <v>3.2879944904318802E-2</v>
      </c>
      <c r="I3665" s="90">
        <v>3.3191359151677619E-2</v>
      </c>
      <c r="J3665" s="90">
        <v>3.2979161965708777E-2</v>
      </c>
    </row>
    <row r="3666" spans="3:10" x14ac:dyDescent="0.25">
      <c r="C3666" s="82">
        <v>2.6739784426950301E-2</v>
      </c>
      <c r="D3666" s="89">
        <v>3.3910488445666409E-2</v>
      </c>
      <c r="E3666" s="89">
        <v>3.8115821558171385E-2</v>
      </c>
      <c r="F3666" s="89">
        <v>3.9980021019355105E-2</v>
      </c>
      <c r="G3666" s="90">
        <v>4.0406777236855554E-2</v>
      </c>
      <c r="H3666" s="90">
        <v>3.9871189694025935E-2</v>
      </c>
      <c r="I3666" s="90">
        <v>3.8932177111128383E-2</v>
      </c>
      <c r="J3666" s="90">
        <v>3.7710436288645267E-2</v>
      </c>
    </row>
    <row r="3667" spans="3:10" x14ac:dyDescent="0.25">
      <c r="C3667" s="82">
        <v>1.0747946955201091E-2</v>
      </c>
      <c r="D3667" s="89">
        <v>1.5097335801281369E-2</v>
      </c>
      <c r="E3667" s="89">
        <v>1.8539042670520756E-2</v>
      </c>
      <c r="F3667" s="89">
        <v>2.1037314881610866E-2</v>
      </c>
      <c r="G3667" s="90">
        <v>2.2846502816326966E-2</v>
      </c>
      <c r="H3667" s="90">
        <v>2.4114049068927213E-2</v>
      </c>
      <c r="I3667" s="90">
        <v>2.5112315721536778E-2</v>
      </c>
      <c r="J3667" s="90">
        <v>2.589086549893347E-2</v>
      </c>
    </row>
    <row r="3668" spans="3:10" x14ac:dyDescent="0.25">
      <c r="C3668" s="82">
        <v>8.7849244946125605E-3</v>
      </c>
      <c r="D3668" s="89">
        <v>1.1439409332710612E-2</v>
      </c>
      <c r="E3668" s="89">
        <v>1.3680233159017835E-2</v>
      </c>
      <c r="F3668" s="89">
        <v>1.5461307338127655E-2</v>
      </c>
      <c r="G3668" s="90">
        <v>1.6825473287504267E-2</v>
      </c>
      <c r="H3668" s="90">
        <v>1.7747518743185951E-2</v>
      </c>
      <c r="I3668" s="90">
        <v>1.8350433204848617E-2</v>
      </c>
      <c r="J3668" s="90">
        <v>1.8647025797180403E-2</v>
      </c>
    </row>
    <row r="3669" spans="3:10" x14ac:dyDescent="0.25">
      <c r="C3669" s="82">
        <v>3.41001360754943E-3</v>
      </c>
      <c r="D3669" s="89">
        <v>5.6185654482538037E-3</v>
      </c>
      <c r="E3669" s="89">
        <v>7.826238617146701E-3</v>
      </c>
      <c r="F3669" s="89">
        <v>9.787641698910169E-3</v>
      </c>
      <c r="G3669" s="90">
        <v>1.1447511631943739E-2</v>
      </c>
      <c r="H3669" s="90">
        <v>1.2794885928394038E-2</v>
      </c>
      <c r="I3669" s="90">
        <v>1.3957231158153368E-2</v>
      </c>
      <c r="J3669" s="90">
        <v>1.4989769740243152E-2</v>
      </c>
    </row>
    <row r="3670" spans="3:10" x14ac:dyDescent="0.25">
      <c r="C3670" s="82">
        <v>5.4888502303126682E-2</v>
      </c>
      <c r="D3670" s="89">
        <v>5.5048188390497722E-2</v>
      </c>
      <c r="E3670" s="89">
        <v>5.348470743346203E-2</v>
      </c>
      <c r="F3670" s="89">
        <v>5.1538740222390446E-2</v>
      </c>
      <c r="G3670" s="90">
        <v>4.9865677906943837E-2</v>
      </c>
      <c r="H3670" s="90">
        <v>4.8421921847139116E-2</v>
      </c>
      <c r="I3670" s="90">
        <v>4.7383370622529411E-2</v>
      </c>
      <c r="J3670" s="90">
        <v>4.6525131363755634E-2</v>
      </c>
    </row>
    <row r="3671" spans="3:10" x14ac:dyDescent="0.25">
      <c r="C3671" s="82">
        <v>1.4707966172279211E-2</v>
      </c>
      <c r="D3671" s="89">
        <v>2.1656861484258196E-2</v>
      </c>
      <c r="E3671" s="89">
        <v>2.7801181186514409E-2</v>
      </c>
      <c r="F3671" s="89">
        <v>3.2787611164683407E-2</v>
      </c>
      <c r="G3671" s="90">
        <v>3.6734752078299793E-2</v>
      </c>
      <c r="H3671" s="90">
        <v>3.9679387460860825E-2</v>
      </c>
      <c r="I3671" s="90">
        <v>4.193055042790781E-2</v>
      </c>
      <c r="J3671" s="90">
        <v>4.3470408998430091E-2</v>
      </c>
    </row>
    <row r="3672" spans="3:10" x14ac:dyDescent="0.25">
      <c r="C3672" s="82">
        <v>1.3478365793061383E-2</v>
      </c>
      <c r="D3672" s="89">
        <v>1.6551846276711666E-2</v>
      </c>
      <c r="E3672" s="89">
        <v>1.8547013429899339E-2</v>
      </c>
      <c r="F3672" s="89">
        <v>1.9773333402514713E-2</v>
      </c>
      <c r="G3672" s="90">
        <v>2.0564588088601964E-2</v>
      </c>
      <c r="H3672" s="90">
        <v>2.1037791478399917E-2</v>
      </c>
      <c r="I3672" s="90">
        <v>2.1387764346145165E-2</v>
      </c>
      <c r="J3672" s="90">
        <v>2.1614454425185042E-2</v>
      </c>
    </row>
    <row r="3673" spans="3:10" x14ac:dyDescent="0.25">
      <c r="C3673" s="82">
        <v>1.1347078403304832E-2</v>
      </c>
      <c r="D3673" s="89">
        <v>1.6906539955522468E-2</v>
      </c>
      <c r="E3673" s="89">
        <v>2.1944741266972035E-2</v>
      </c>
      <c r="F3673" s="89">
        <v>2.6120297970656417E-2</v>
      </c>
      <c r="G3673" s="90">
        <v>2.9486847894555603E-2</v>
      </c>
      <c r="H3673" s="90">
        <v>3.2075859554463244E-2</v>
      </c>
      <c r="I3673" s="90">
        <v>3.417760526393112E-2</v>
      </c>
      <c r="J3673" s="90">
        <v>3.584516178756654E-2</v>
      </c>
    </row>
    <row r="3674" spans="3:10" x14ac:dyDescent="0.25">
      <c r="C3674" s="82">
        <v>6.4091132853137216E-3</v>
      </c>
      <c r="D3674" s="89">
        <v>9.4964232809957583E-3</v>
      </c>
      <c r="E3674" s="89">
        <v>1.2205332221922981E-2</v>
      </c>
      <c r="F3674" s="89">
        <v>1.4347349887722249E-2</v>
      </c>
      <c r="G3674" s="90">
        <v>1.5970164340068777E-2</v>
      </c>
      <c r="H3674" s="90">
        <v>1.7117257856104774E-2</v>
      </c>
      <c r="I3674" s="90">
        <v>1.7976349249230916E-2</v>
      </c>
      <c r="J3674" s="90">
        <v>1.8613462486402669E-2</v>
      </c>
    </row>
    <row r="3675" spans="3:10" x14ac:dyDescent="0.25">
      <c r="C3675" s="82">
        <v>3.6090221252223706E-3</v>
      </c>
      <c r="D3675" s="89">
        <v>6.1463525174389562E-3</v>
      </c>
      <c r="E3675" s="89">
        <v>8.9481992407134739E-3</v>
      </c>
      <c r="F3675" s="89">
        <v>1.1738010748371452E-2</v>
      </c>
      <c r="G3675" s="90">
        <v>1.4378990353108937E-2</v>
      </c>
      <c r="H3675" s="90">
        <v>1.6755753502893864E-2</v>
      </c>
      <c r="I3675" s="90">
        <v>1.8932321643230044E-2</v>
      </c>
      <c r="J3675" s="90">
        <v>2.0896555725728426E-2</v>
      </c>
    </row>
    <row r="3676" spans="3:10" x14ac:dyDescent="0.25">
      <c r="C3676" s="82">
        <v>0.19530474729082684</v>
      </c>
      <c r="D3676" s="89">
        <v>0.1690106939318694</v>
      </c>
      <c r="E3676" s="89">
        <v>0.14621878569926311</v>
      </c>
      <c r="F3676" s="89">
        <v>0.12926625832919492</v>
      </c>
      <c r="G3676" s="90">
        <v>0.11783911975581678</v>
      </c>
      <c r="H3676" s="90">
        <v>0.1102322979426166</v>
      </c>
      <c r="I3676" s="90">
        <v>0.10572579260727237</v>
      </c>
      <c r="J3676" s="90">
        <v>0.10301352312712432</v>
      </c>
    </row>
    <row r="3677" spans="3:10" x14ac:dyDescent="0.25">
      <c r="C3677" s="82">
        <v>3.1815881130707754E-2</v>
      </c>
      <c r="D3677" s="89">
        <v>3.2441722366075787E-2</v>
      </c>
      <c r="E3677" s="89">
        <v>3.2104414664683355E-2</v>
      </c>
      <c r="F3677" s="89">
        <v>3.1411055305155221E-2</v>
      </c>
      <c r="G3677" s="90">
        <v>3.067089677858088E-2</v>
      </c>
      <c r="H3677" s="90">
        <v>2.9834137840360375E-2</v>
      </c>
      <c r="I3677" s="90">
        <v>2.9022799330776727E-2</v>
      </c>
      <c r="J3677" s="90">
        <v>2.8135455614372105E-2</v>
      </c>
    </row>
    <row r="3678" spans="3:10" x14ac:dyDescent="0.25">
      <c r="C3678" s="82">
        <v>2.3210466226915666E-2</v>
      </c>
      <c r="D3678" s="89">
        <v>2.6224436092000671E-2</v>
      </c>
      <c r="E3678" s="89">
        <v>2.7882521965476196E-2</v>
      </c>
      <c r="F3678" s="89">
        <v>2.8721811455304641E-2</v>
      </c>
      <c r="G3678" s="90">
        <v>2.9176558476586199E-2</v>
      </c>
      <c r="H3678" s="90">
        <v>2.9358326378390323E-2</v>
      </c>
      <c r="I3678" s="90">
        <v>2.9505335135289929E-2</v>
      </c>
      <c r="J3678" s="90">
        <v>2.9592162904050784E-2</v>
      </c>
    </row>
    <row r="3679" spans="3:10" x14ac:dyDescent="0.25">
      <c r="C3679" s="82">
        <v>5.6506037873893912E-3</v>
      </c>
      <c r="D3679" s="89">
        <v>7.1862515698340543E-3</v>
      </c>
      <c r="E3679" s="89">
        <v>8.4719214832294377E-3</v>
      </c>
      <c r="F3679" s="89">
        <v>9.509359778386451E-3</v>
      </c>
      <c r="G3679" s="90">
        <v>1.0344899522302296E-2</v>
      </c>
      <c r="H3679" s="90">
        <v>1.0977669600320913E-2</v>
      </c>
      <c r="I3679" s="90">
        <v>1.1495070788713289E-2</v>
      </c>
      <c r="J3679" s="90">
        <v>1.1913764770330335E-2</v>
      </c>
    </row>
    <row r="3680" spans="3:10" x14ac:dyDescent="0.25">
      <c r="C3680" s="82">
        <v>1.1735458300038106E-2</v>
      </c>
      <c r="D3680" s="89">
        <v>1.8070495150591594E-2</v>
      </c>
      <c r="E3680" s="89">
        <v>2.3634742552364068E-2</v>
      </c>
      <c r="F3680" s="89">
        <v>2.8018863651883545E-2</v>
      </c>
      <c r="G3680" s="90">
        <v>3.1403013101379024E-2</v>
      </c>
      <c r="H3680" s="90">
        <v>3.3965678858288016E-2</v>
      </c>
      <c r="I3680" s="90">
        <v>3.6116870387344263E-2</v>
      </c>
      <c r="J3680" s="90">
        <v>3.7963879489047198E-2</v>
      </c>
    </row>
    <row r="3681" spans="3:10" x14ac:dyDescent="0.25">
      <c r="C3681" s="82">
        <v>3.6392924275486863E-3</v>
      </c>
      <c r="D3681" s="89">
        <v>6.3792644328086439E-3</v>
      </c>
      <c r="E3681" s="89">
        <v>9.2009438975094952E-3</v>
      </c>
      <c r="F3681" s="89">
        <v>1.1683805741075479E-2</v>
      </c>
      <c r="G3681" s="90">
        <v>1.3678089102591154E-2</v>
      </c>
      <c r="H3681" s="90">
        <v>1.5138317462502287E-2</v>
      </c>
      <c r="I3681" s="90">
        <v>1.6213331795195889E-2</v>
      </c>
      <c r="J3681" s="90">
        <v>1.6975876031523934E-2</v>
      </c>
    </row>
    <row r="3682" spans="3:10" x14ac:dyDescent="0.25">
      <c r="C3682" s="82">
        <v>1.9118589097614904E-2</v>
      </c>
      <c r="D3682" s="89">
        <v>2.3225899885202135E-2</v>
      </c>
      <c r="E3682" s="89">
        <v>2.5878482015799512E-2</v>
      </c>
      <c r="F3682" s="89">
        <v>2.7503784284912149E-2</v>
      </c>
      <c r="G3682" s="90">
        <v>2.8553111854558999E-2</v>
      </c>
      <c r="H3682" s="90">
        <v>2.9182375595048271E-2</v>
      </c>
      <c r="I3682" s="90">
        <v>2.9658928119684364E-2</v>
      </c>
      <c r="J3682" s="90">
        <v>2.9977023162851051E-2</v>
      </c>
    </row>
    <row r="3683" spans="3:10" x14ac:dyDescent="0.25">
      <c r="C3683" s="82">
        <v>9.899396453526603E-2</v>
      </c>
      <c r="D3683" s="89">
        <v>8.0409877436510818E-2</v>
      </c>
      <c r="E3683" s="89">
        <v>6.7075889593558743E-2</v>
      </c>
      <c r="F3683" s="89">
        <v>5.801483776327436E-2</v>
      </c>
      <c r="G3683" s="90">
        <v>5.2063920752595277E-2</v>
      </c>
      <c r="H3683" s="90">
        <v>4.8014404169244754E-2</v>
      </c>
      <c r="I3683" s="90">
        <v>4.5373813072608828E-2</v>
      </c>
      <c r="J3683" s="90">
        <v>4.3534106344179056E-2</v>
      </c>
    </row>
    <row r="3684" spans="3:10" x14ac:dyDescent="0.25">
      <c r="C3684" s="82">
        <v>2.2154179607952098E-2</v>
      </c>
      <c r="D3684" s="89">
        <v>2.3166548327000856E-2</v>
      </c>
      <c r="E3684" s="89">
        <v>2.3676776516983904E-2</v>
      </c>
      <c r="F3684" s="89">
        <v>2.4053922118322631E-2</v>
      </c>
      <c r="G3684" s="90">
        <v>2.4509803683287631E-2</v>
      </c>
      <c r="H3684" s="90">
        <v>2.5012815178872501E-2</v>
      </c>
      <c r="I3684" s="90">
        <v>2.568399878688684E-2</v>
      </c>
      <c r="J3684" s="90">
        <v>2.6458858298055138E-2</v>
      </c>
    </row>
    <row r="3685" spans="3:10" x14ac:dyDescent="0.25">
      <c r="C3685" s="82">
        <v>1.9640508951175806E-2</v>
      </c>
      <c r="D3685" s="89">
        <v>2.4383836208082384E-2</v>
      </c>
      <c r="E3685" s="89">
        <v>2.7470957813158982E-2</v>
      </c>
      <c r="F3685" s="89">
        <v>2.927873928359406E-2</v>
      </c>
      <c r="G3685" s="90">
        <v>3.028284054223105E-2</v>
      </c>
      <c r="H3685" s="90">
        <v>3.0669510102198851E-2</v>
      </c>
      <c r="I3685" s="90">
        <v>3.0745405730072981E-2</v>
      </c>
      <c r="J3685" s="90">
        <v>3.0527451849000461E-2</v>
      </c>
    </row>
    <row r="3686" spans="3:10" x14ac:dyDescent="0.25">
      <c r="C3686" s="82">
        <v>9.7467559364375813E-3</v>
      </c>
      <c r="D3686" s="89">
        <v>1.6303429374542509E-2</v>
      </c>
      <c r="E3686" s="89">
        <v>2.2744656596609816E-2</v>
      </c>
      <c r="F3686" s="89">
        <v>2.8333470225705277E-2</v>
      </c>
      <c r="G3686" s="90">
        <v>3.2961762973615451E-2</v>
      </c>
      <c r="H3686" s="90">
        <v>3.6630881773071729E-2</v>
      </c>
      <c r="I3686" s="90">
        <v>3.967501628845832E-2</v>
      </c>
      <c r="J3686" s="90">
        <v>4.2153294087411856E-2</v>
      </c>
    </row>
    <row r="3687" spans="3:10" x14ac:dyDescent="0.25">
      <c r="C3687" s="82">
        <v>7.5123160127957399E-3</v>
      </c>
      <c r="D3687" s="89">
        <v>1.0155138349852842E-2</v>
      </c>
      <c r="E3687" s="89">
        <v>1.2317651045271435E-2</v>
      </c>
      <c r="F3687" s="89">
        <v>1.3992364415542705E-2</v>
      </c>
      <c r="G3687" s="90">
        <v>1.5302506442069132E-2</v>
      </c>
      <c r="H3687" s="90">
        <v>1.6301045851069666E-2</v>
      </c>
      <c r="I3687" s="90">
        <v>1.714657401515713E-2</v>
      </c>
      <c r="J3687" s="90">
        <v>1.7867229744286738E-2</v>
      </c>
    </row>
    <row r="3688" spans="3:10" x14ac:dyDescent="0.25">
      <c r="C3688" s="82">
        <v>8.6212449617301349E-3</v>
      </c>
      <c r="D3688" s="89">
        <v>1.3685273349090013E-2</v>
      </c>
      <c r="E3688" s="89">
        <v>1.8471870627265213E-2</v>
      </c>
      <c r="F3688" s="89">
        <v>2.2538282626539782E-2</v>
      </c>
      <c r="G3688" s="90">
        <v>2.5874081705527449E-2</v>
      </c>
      <c r="H3688" s="90">
        <v>2.8500200306762351E-2</v>
      </c>
      <c r="I3688" s="90">
        <v>3.0676064070774018E-2</v>
      </c>
      <c r="J3688" s="90">
        <v>3.2444310291290385E-2</v>
      </c>
    </row>
    <row r="3689" spans="3:10" x14ac:dyDescent="0.25">
      <c r="C3689" s="82">
        <v>5.9239986208515696E-3</v>
      </c>
      <c r="D3689" s="89">
        <v>9.5122568995056802E-3</v>
      </c>
      <c r="E3689" s="89">
        <v>1.3140393465920724E-2</v>
      </c>
      <c r="F3689" s="89">
        <v>1.6488366005449222E-2</v>
      </c>
      <c r="G3689" s="90">
        <v>1.9487777714020233E-2</v>
      </c>
      <c r="H3689" s="90">
        <v>2.2091287023542946E-2</v>
      </c>
      <c r="I3689" s="90">
        <v>2.4457847008537599E-2</v>
      </c>
      <c r="J3689" s="90">
        <v>2.6605976999713909E-2</v>
      </c>
    </row>
    <row r="3690" spans="3:10" x14ac:dyDescent="0.25">
      <c r="C3690" s="82">
        <v>5.7868703872780087E-3</v>
      </c>
      <c r="D3690" s="89">
        <v>8.7090176731414413E-3</v>
      </c>
      <c r="E3690" s="89">
        <v>1.1243784484871578E-2</v>
      </c>
      <c r="F3690" s="89">
        <v>1.3184571962771037E-2</v>
      </c>
      <c r="G3690" s="90">
        <v>1.4559032398454855E-2</v>
      </c>
      <c r="H3690" s="90">
        <v>1.5391334309188051E-2</v>
      </c>
      <c r="I3690" s="90">
        <v>1.5833705281308532E-2</v>
      </c>
      <c r="J3690" s="90">
        <v>1.5929906386616236E-2</v>
      </c>
    </row>
    <row r="3691" spans="3:10" x14ac:dyDescent="0.25">
      <c r="C3691" s="82">
        <v>3.0734660102205179E-2</v>
      </c>
      <c r="D3691" s="89">
        <v>3.599319120105697E-2</v>
      </c>
      <c r="E3691" s="89">
        <v>3.863952877984534E-2</v>
      </c>
      <c r="F3691" s="89">
        <v>3.9722964935035875E-2</v>
      </c>
      <c r="G3691" s="90">
        <v>4.0114028360144958E-2</v>
      </c>
      <c r="H3691" s="90">
        <v>4.009817425368907E-2</v>
      </c>
      <c r="I3691" s="90">
        <v>4.0031673399579984E-2</v>
      </c>
      <c r="J3691" s="90">
        <v>3.9860902922765874E-2</v>
      </c>
    </row>
    <row r="3692" spans="3:10" x14ac:dyDescent="0.25">
      <c r="C3692" s="82">
        <v>1.0807742578632214E-2</v>
      </c>
      <c r="D3692" s="89">
        <v>1.4742809499663423E-2</v>
      </c>
      <c r="E3692" s="89">
        <v>1.7840161977996684E-2</v>
      </c>
      <c r="F3692" s="89">
        <v>2.009664428994247E-2</v>
      </c>
      <c r="G3692" s="90">
        <v>2.1722002779092676E-2</v>
      </c>
      <c r="H3692" s="90">
        <v>2.2813489098672854E-2</v>
      </c>
      <c r="I3692" s="90">
        <v>2.3599510438413455E-2</v>
      </c>
      <c r="J3692" s="90">
        <v>2.4114031467730297E-2</v>
      </c>
    </row>
    <row r="3693" spans="3:10" x14ac:dyDescent="0.25">
      <c r="C3693" s="82">
        <v>3.1291825225000382E-2</v>
      </c>
      <c r="D3693" s="89">
        <v>3.0758000171257502E-2</v>
      </c>
      <c r="E3693" s="89">
        <v>2.9438408161885501E-2</v>
      </c>
      <c r="F3693" s="89">
        <v>2.7937779548551454E-2</v>
      </c>
      <c r="G3693" s="90">
        <v>2.6533182477207217E-2</v>
      </c>
      <c r="H3693" s="90">
        <v>2.5173686688527062E-2</v>
      </c>
      <c r="I3693" s="90">
        <v>2.3960349129380276E-2</v>
      </c>
      <c r="J3693" s="90">
        <v>2.2810385250189965E-2</v>
      </c>
    </row>
    <row r="3694" spans="3:10" x14ac:dyDescent="0.25">
      <c r="C3694" s="82">
        <v>1.4917864245878289E-2</v>
      </c>
      <c r="D3694" s="89">
        <v>1.6744779482382448E-2</v>
      </c>
      <c r="E3694" s="89">
        <v>1.8066054161630075E-2</v>
      </c>
      <c r="F3694" s="89">
        <v>1.9043636949387856E-2</v>
      </c>
      <c r="G3694" s="90">
        <v>1.9793981319228087E-2</v>
      </c>
      <c r="H3694" s="90">
        <v>2.0277599797606721E-2</v>
      </c>
      <c r="I3694" s="90">
        <v>2.0600222053758437E-2</v>
      </c>
      <c r="J3694" s="90">
        <v>2.0733801157858316E-2</v>
      </c>
    </row>
    <row r="3695" spans="3:10" x14ac:dyDescent="0.25">
      <c r="C3695" s="82">
        <v>9.1469794250964073E-3</v>
      </c>
      <c r="D3695" s="89">
        <v>1.1620496684852887E-2</v>
      </c>
      <c r="E3695" s="89">
        <v>1.3585914302254707E-2</v>
      </c>
      <c r="F3695" s="89">
        <v>1.5087916677620062E-2</v>
      </c>
      <c r="G3695" s="90">
        <v>1.6242729309220633E-2</v>
      </c>
      <c r="H3695" s="90">
        <v>1.7072722876559341E-2</v>
      </c>
      <c r="I3695" s="90">
        <v>1.7716586236502307E-2</v>
      </c>
      <c r="J3695" s="90">
        <v>1.8185707558990863E-2</v>
      </c>
    </row>
    <row r="3696" spans="3:10" x14ac:dyDescent="0.25">
      <c r="C3696" s="82">
        <v>3.6152774950757721E-2</v>
      </c>
      <c r="D3696" s="89">
        <v>4.8585667532664779E-2</v>
      </c>
      <c r="E3696" s="89">
        <v>5.7025888458247985E-2</v>
      </c>
      <c r="F3696" s="89">
        <v>6.1909220663198206E-2</v>
      </c>
      <c r="G3696" s="90">
        <v>6.4386773739275135E-2</v>
      </c>
      <c r="H3696" s="90">
        <v>6.5063111087615227E-2</v>
      </c>
      <c r="I3696" s="90">
        <v>6.4719359774767948E-2</v>
      </c>
      <c r="J3696" s="90">
        <v>6.3446690942997916E-2</v>
      </c>
    </row>
    <row r="3697" spans="3:10" x14ac:dyDescent="0.25">
      <c r="C3697" s="82">
        <v>1.6325322640750588E-2</v>
      </c>
      <c r="D3697" s="89">
        <v>1.9015694450181267E-2</v>
      </c>
      <c r="E3697" s="89">
        <v>2.114459263194611E-2</v>
      </c>
      <c r="F3697" s="89">
        <v>2.2926453540933322E-2</v>
      </c>
      <c r="G3697" s="90">
        <v>2.4567192587577655E-2</v>
      </c>
      <c r="H3697" s="90">
        <v>2.6092671383931728E-2</v>
      </c>
      <c r="I3697" s="90">
        <v>2.7700111250559413E-2</v>
      </c>
      <c r="J3697" s="90">
        <v>2.9393822497015349E-2</v>
      </c>
    </row>
    <row r="3698" spans="3:10" x14ac:dyDescent="0.25">
      <c r="C3698" s="82">
        <v>2.1991531849946438E-2</v>
      </c>
      <c r="D3698" s="89">
        <v>2.8304754494559575E-2</v>
      </c>
      <c r="E3698" s="89">
        <v>3.2979003547183153E-2</v>
      </c>
      <c r="F3698" s="89">
        <v>3.623997574357829E-2</v>
      </c>
      <c r="G3698" s="90">
        <v>3.8529306239345064E-2</v>
      </c>
      <c r="H3698" s="90">
        <v>4.0005087287700407E-2</v>
      </c>
      <c r="I3698" s="90">
        <v>4.1023900446720815E-2</v>
      </c>
      <c r="J3698" s="90">
        <v>4.1584077640632176E-2</v>
      </c>
    </row>
    <row r="3699" spans="3:10" x14ac:dyDescent="0.25">
      <c r="C3699" s="82">
        <v>3.446368087866987E-2</v>
      </c>
      <c r="D3699" s="89">
        <v>3.9661433965666154E-2</v>
      </c>
      <c r="E3699" s="89">
        <v>4.1908945668167247E-2</v>
      </c>
      <c r="F3699" s="89">
        <v>4.2349588053623918E-2</v>
      </c>
      <c r="G3699" s="90">
        <v>4.1926747205916763E-2</v>
      </c>
      <c r="H3699" s="90">
        <v>4.0969251775835942E-2</v>
      </c>
      <c r="I3699" s="90">
        <v>3.9877830569995748E-2</v>
      </c>
      <c r="J3699" s="90">
        <v>3.8627234454202054E-2</v>
      </c>
    </row>
    <row r="3700" spans="3:10" x14ac:dyDescent="0.25">
      <c r="C3700" s="82">
        <v>2.739843891921221E-3</v>
      </c>
      <c r="D3700" s="89">
        <v>5.348700354178706E-3</v>
      </c>
      <c r="E3700" s="89">
        <v>8.3856503229783712E-3</v>
      </c>
      <c r="F3700" s="89">
        <v>1.1398402953238157E-2</v>
      </c>
      <c r="G3700" s="90">
        <v>1.4132576188614231E-2</v>
      </c>
      <c r="H3700" s="90">
        <v>1.6424619820819164E-2</v>
      </c>
      <c r="I3700" s="90">
        <v>1.8324550331768257E-2</v>
      </c>
      <c r="J3700" s="90">
        <v>1.9822022981086544E-2</v>
      </c>
    </row>
    <row r="3701" spans="3:10" x14ac:dyDescent="0.25">
      <c r="C3701" s="82">
        <v>1.9971208556570152E-2</v>
      </c>
      <c r="D3701" s="89">
        <v>2.4309135614529308E-2</v>
      </c>
      <c r="E3701" s="89">
        <v>2.7210385942855981E-2</v>
      </c>
      <c r="F3701" s="89">
        <v>2.9165096081074787E-2</v>
      </c>
      <c r="G3701" s="90">
        <v>3.0662895159268417E-2</v>
      </c>
      <c r="H3701" s="90">
        <v>3.1861601139324534E-2</v>
      </c>
      <c r="I3701" s="90">
        <v>3.3031903897348912E-2</v>
      </c>
      <c r="J3701" s="90">
        <v>3.4144004375394159E-2</v>
      </c>
    </row>
    <row r="3702" spans="3:10" x14ac:dyDescent="0.25">
      <c r="C3702" s="82">
        <v>5.823722563601115E-2</v>
      </c>
      <c r="D3702" s="89">
        <v>5.0484281102592517E-2</v>
      </c>
      <c r="E3702" s="89">
        <v>4.5099641841451918E-2</v>
      </c>
      <c r="F3702" s="89">
        <v>4.1579745235321652E-2</v>
      </c>
      <c r="G3702" s="90">
        <v>3.9447322301137525E-2</v>
      </c>
      <c r="H3702" s="90">
        <v>3.8108262658697767E-2</v>
      </c>
      <c r="I3702" s="90">
        <v>3.7403300328620964E-2</v>
      </c>
      <c r="J3702" s="90">
        <v>3.6998019396528303E-2</v>
      </c>
    </row>
    <row r="3703" spans="3:10" x14ac:dyDescent="0.25">
      <c r="C3703" s="82">
        <v>1.6535756505842603E-2</v>
      </c>
      <c r="D3703" s="89">
        <v>1.9230349788658826E-2</v>
      </c>
      <c r="E3703" s="89">
        <v>2.1024267060404177E-2</v>
      </c>
      <c r="F3703" s="89">
        <v>2.228860269373498E-2</v>
      </c>
      <c r="G3703" s="90">
        <v>2.3327037878521424E-2</v>
      </c>
      <c r="H3703" s="90">
        <v>2.4193198650301159E-2</v>
      </c>
      <c r="I3703" s="90">
        <v>2.5044619115839575E-2</v>
      </c>
      <c r="J3703" s="90">
        <v>2.5824215901097868E-2</v>
      </c>
    </row>
    <row r="3704" spans="3:10" x14ac:dyDescent="0.25">
      <c r="C3704" s="82">
        <v>7.9583345870303177E-3</v>
      </c>
      <c r="D3704" s="89">
        <v>1.218757666855024E-2</v>
      </c>
      <c r="E3704" s="89">
        <v>1.5923044156090995E-2</v>
      </c>
      <c r="F3704" s="89">
        <v>1.8861808371738949E-2</v>
      </c>
      <c r="G3704" s="90">
        <v>2.1063020481370685E-2</v>
      </c>
      <c r="H3704" s="90">
        <v>2.2584364809691254E-2</v>
      </c>
      <c r="I3704" s="90">
        <v>2.3655522088133131E-2</v>
      </c>
      <c r="J3704" s="90">
        <v>2.432667848790546E-2</v>
      </c>
    </row>
    <row r="3705" spans="3:10" x14ac:dyDescent="0.25">
      <c r="C3705" s="82">
        <v>2.8092368148506415E-3</v>
      </c>
      <c r="D3705" s="89">
        <v>4.6807732406220683E-3</v>
      </c>
      <c r="E3705" s="89">
        <v>6.6547691357175141E-3</v>
      </c>
      <c r="F3705" s="89">
        <v>8.5199502698459044E-3</v>
      </c>
      <c r="G3705" s="90">
        <v>1.0193137291408454E-2</v>
      </c>
      <c r="H3705" s="90">
        <v>1.1621442138094877E-2</v>
      </c>
      <c r="I3705" s="90">
        <v>1.2883065769316783E-2</v>
      </c>
      <c r="J3705" s="90">
        <v>1.4001548543763028E-2</v>
      </c>
    </row>
    <row r="3706" spans="3:10" x14ac:dyDescent="0.25">
      <c r="C3706" s="82">
        <v>1.5815120675808491E-2</v>
      </c>
      <c r="D3706" s="89">
        <v>1.9762140442536082E-2</v>
      </c>
      <c r="E3706" s="89">
        <v>2.2348106907879493E-2</v>
      </c>
      <c r="F3706" s="89">
        <v>2.3890629473601207E-2</v>
      </c>
      <c r="G3706" s="90">
        <v>2.4798042560648718E-2</v>
      </c>
      <c r="H3706" s="90">
        <v>2.523755280807043E-2</v>
      </c>
      <c r="I3706" s="90">
        <v>2.5467761374932407E-2</v>
      </c>
      <c r="J3706" s="90">
        <v>2.5502969183468095E-2</v>
      </c>
    </row>
    <row r="3707" spans="3:10" x14ac:dyDescent="0.25">
      <c r="C3707" s="82">
        <v>3.9843700174055433E-2</v>
      </c>
      <c r="D3707" s="89">
        <v>4.8673334992485023E-2</v>
      </c>
      <c r="E3707" s="89">
        <v>5.4313691510076714E-2</v>
      </c>
      <c r="F3707" s="89">
        <v>5.7598695932531523E-2</v>
      </c>
      <c r="G3707" s="90">
        <v>5.9387473196546289E-2</v>
      </c>
      <c r="H3707" s="90">
        <v>5.9894954718798826E-2</v>
      </c>
      <c r="I3707" s="90">
        <v>5.9564252555300679E-2</v>
      </c>
      <c r="J3707" s="90">
        <v>5.8306927827044643E-2</v>
      </c>
    </row>
    <row r="3708" spans="3:10" x14ac:dyDescent="0.25">
      <c r="C3708" s="82">
        <v>1.3247224649948635E-2</v>
      </c>
      <c r="D3708" s="89">
        <v>1.9581330361262968E-2</v>
      </c>
      <c r="E3708" s="89">
        <v>2.537256162345846E-2</v>
      </c>
      <c r="F3708" s="89">
        <v>3.0280008526277415E-2</v>
      </c>
      <c r="G3708" s="90">
        <v>3.4364168870780205E-2</v>
      </c>
      <c r="H3708" s="90">
        <v>3.7618726451611385E-2</v>
      </c>
      <c r="I3708" s="90">
        <v>4.031580242281383E-2</v>
      </c>
      <c r="J3708" s="90">
        <v>4.2438086063866551E-2</v>
      </c>
    </row>
    <row r="3709" spans="3:10" x14ac:dyDescent="0.25">
      <c r="C3709" s="82">
        <v>1.9173115283180511E-2</v>
      </c>
      <c r="D3709" s="89">
        <v>2.3189554425791598E-2</v>
      </c>
      <c r="E3709" s="89">
        <v>2.6639628473252568E-2</v>
      </c>
      <c r="F3709" s="89">
        <v>2.9744485632955123E-2</v>
      </c>
      <c r="G3709" s="90">
        <v>3.2751939775176424E-2</v>
      </c>
      <c r="H3709" s="90">
        <v>3.568369011097295E-2</v>
      </c>
      <c r="I3709" s="90">
        <v>3.8790098420795754E-2</v>
      </c>
      <c r="J3709" s="90">
        <v>4.2052946356398668E-2</v>
      </c>
    </row>
    <row r="3710" spans="3:10" x14ac:dyDescent="0.25">
      <c r="C3710" s="82">
        <v>1.8944169504790321E-2</v>
      </c>
      <c r="D3710" s="89">
        <v>2.4479319710234419E-2</v>
      </c>
      <c r="E3710" s="89">
        <v>2.8420566714803214E-2</v>
      </c>
      <c r="F3710" s="89">
        <v>3.0963217445223679E-2</v>
      </c>
      <c r="G3710" s="90">
        <v>3.2525718436933554E-2</v>
      </c>
      <c r="H3710" s="90">
        <v>3.3288766565764356E-2</v>
      </c>
      <c r="I3710" s="90">
        <v>3.3592149955449381E-2</v>
      </c>
      <c r="J3710" s="90">
        <v>3.3470183323314105E-2</v>
      </c>
    </row>
    <row r="3711" spans="3:10" x14ac:dyDescent="0.25">
      <c r="C3711" s="82">
        <v>5.4808771668868987E-3</v>
      </c>
      <c r="D3711" s="89">
        <v>8.6882164206025028E-3</v>
      </c>
      <c r="E3711" s="89">
        <v>1.2097343369538032E-2</v>
      </c>
      <c r="F3711" s="89">
        <v>1.5465983106387922E-2</v>
      </c>
      <c r="G3711" s="90">
        <v>1.8708980645243189E-2</v>
      </c>
      <c r="H3711" s="90">
        <v>2.1731063124536622E-2</v>
      </c>
      <c r="I3711" s="90">
        <v>2.4642846639944777E-2</v>
      </c>
      <c r="J3711" s="90">
        <v>2.7439955064314812E-2</v>
      </c>
    </row>
    <row r="3712" spans="3:10" x14ac:dyDescent="0.25">
      <c r="C3712" s="82">
        <v>6.4312220082219157E-3</v>
      </c>
      <c r="D3712" s="89">
        <v>9.3936851791367095E-3</v>
      </c>
      <c r="E3712" s="89">
        <v>1.1920070512945576E-2</v>
      </c>
      <c r="F3712" s="89">
        <v>1.3827585662618491E-2</v>
      </c>
      <c r="G3712" s="90">
        <v>1.5173316087934249E-2</v>
      </c>
      <c r="H3712" s="90">
        <v>1.6016381425203088E-2</v>
      </c>
      <c r="I3712" s="90">
        <v>1.6548762881784425E-2</v>
      </c>
      <c r="J3712" s="90">
        <v>1.6837788570840343E-2</v>
      </c>
    </row>
    <row r="3713" spans="3:10" x14ac:dyDescent="0.25">
      <c r="C3713" s="82">
        <v>1.297339622509531E-2</v>
      </c>
      <c r="D3713" s="89">
        <v>1.5466778843150545E-2</v>
      </c>
      <c r="E3713" s="89">
        <v>1.7337113061083605E-2</v>
      </c>
      <c r="F3713" s="89">
        <v>1.8733445361015705E-2</v>
      </c>
      <c r="G3713" s="90">
        <v>1.9816603603682037E-2</v>
      </c>
      <c r="H3713" s="90">
        <v>2.0600703003095331E-2</v>
      </c>
      <c r="I3713" s="90">
        <v>2.123407348377053E-2</v>
      </c>
      <c r="J3713" s="90">
        <v>2.1712379781746803E-2</v>
      </c>
    </row>
    <row r="3714" spans="3:10" x14ac:dyDescent="0.25">
      <c r="C3714" s="82">
        <v>1.9388972336914993E-2</v>
      </c>
      <c r="D3714" s="89">
        <v>2.4115633993963676E-2</v>
      </c>
      <c r="E3714" s="89">
        <v>2.7958291692892993E-2</v>
      </c>
      <c r="F3714" s="89">
        <v>3.111044571368771E-2</v>
      </c>
      <c r="G3714" s="90">
        <v>3.3822860653267645E-2</v>
      </c>
      <c r="H3714" s="90">
        <v>3.6099052655963408E-2</v>
      </c>
      <c r="I3714" s="90">
        <v>3.8157627810924181E-2</v>
      </c>
      <c r="J3714" s="90">
        <v>3.9933266795697801E-2</v>
      </c>
    </row>
    <row r="3715" spans="3:10" x14ac:dyDescent="0.25">
      <c r="C3715" s="82">
        <v>1.0811910963195436E-2</v>
      </c>
      <c r="D3715" s="89">
        <v>1.3176265564947545E-2</v>
      </c>
      <c r="E3715" s="89">
        <v>1.5046324196823802E-2</v>
      </c>
      <c r="F3715" s="89">
        <v>1.6554351550592889E-2</v>
      </c>
      <c r="G3715" s="90">
        <v>1.7858843053735699E-2</v>
      </c>
      <c r="H3715" s="90">
        <v>1.8990341345634064E-2</v>
      </c>
      <c r="I3715" s="90">
        <v>2.0098963550469251E-2</v>
      </c>
      <c r="J3715" s="90">
        <v>2.1191647826310313E-2</v>
      </c>
    </row>
    <row r="3716" spans="3:10" x14ac:dyDescent="0.25">
      <c r="C3716" s="82">
        <v>9.398584647408903E-2</v>
      </c>
      <c r="D3716" s="89">
        <v>0.10263085101692379</v>
      </c>
      <c r="E3716" s="89">
        <v>0.10457252384823019</v>
      </c>
      <c r="F3716" s="89">
        <v>0.10287443730215577</v>
      </c>
      <c r="G3716" s="90">
        <v>9.9540364654882946E-2</v>
      </c>
      <c r="H3716" s="90">
        <v>9.5053464397065482E-2</v>
      </c>
      <c r="I3716" s="90">
        <v>9.0175324223113196E-2</v>
      </c>
      <c r="J3716" s="90">
        <v>8.4786748926242939E-2</v>
      </c>
    </row>
    <row r="3717" spans="3:10" x14ac:dyDescent="0.25">
      <c r="C3717" s="82">
        <v>4.6131107748492994E-3</v>
      </c>
      <c r="D3717" s="89">
        <v>7.7392576785230522E-3</v>
      </c>
      <c r="E3717" s="89">
        <v>1.0750049051213672E-2</v>
      </c>
      <c r="F3717" s="89">
        <v>1.3198115387456784E-2</v>
      </c>
      <c r="G3717" s="90">
        <v>1.4972034213430281E-2</v>
      </c>
      <c r="H3717" s="90">
        <v>1.6074128518080631E-2</v>
      </c>
      <c r="I3717" s="90">
        <v>1.670493539331537E-2</v>
      </c>
      <c r="J3717" s="90">
        <v>1.6969995874707832E-2</v>
      </c>
    </row>
    <row r="3718" spans="3:10" x14ac:dyDescent="0.25">
      <c r="C3718" s="82">
        <v>8.1458514855045541E-3</v>
      </c>
      <c r="D3718" s="89">
        <v>1.3751280285611194E-2</v>
      </c>
      <c r="E3718" s="89">
        <v>1.9420999473999091E-2</v>
      </c>
      <c r="F3718" s="89">
        <v>2.4423758033157533E-2</v>
      </c>
      <c r="G3718" s="90">
        <v>2.8509354020314709E-2</v>
      </c>
      <c r="H3718" s="90">
        <v>3.1545238669275617E-2</v>
      </c>
      <c r="I3718" s="90">
        <v>3.3737404439674934E-2</v>
      </c>
      <c r="J3718" s="90">
        <v>3.510271663685844E-2</v>
      </c>
    </row>
    <row r="3719" spans="3:10" x14ac:dyDescent="0.25">
      <c r="C3719" s="82">
        <v>3.1614119825727357E-3</v>
      </c>
      <c r="D3719" s="89">
        <v>6.1474261144680974E-3</v>
      </c>
      <c r="E3719" s="89">
        <v>9.6234872348723802E-3</v>
      </c>
      <c r="F3719" s="89">
        <v>1.2996829957824422E-2</v>
      </c>
      <c r="G3719" s="90">
        <v>1.5878994188021658E-2</v>
      </c>
      <c r="H3719" s="90">
        <v>1.8024224510922011E-2</v>
      </c>
      <c r="I3719" s="90">
        <v>1.94859072508001E-2</v>
      </c>
      <c r="J3719" s="90">
        <v>2.0299034801300526E-2</v>
      </c>
    </row>
    <row r="3720" spans="3:10" x14ac:dyDescent="0.25">
      <c r="C3720" s="82">
        <v>8.3182824646356214E-3</v>
      </c>
      <c r="D3720" s="89">
        <v>1.1648076585907429E-2</v>
      </c>
      <c r="E3720" s="89">
        <v>1.4541616156946909E-2</v>
      </c>
      <c r="F3720" s="89">
        <v>1.6922093195610617E-2</v>
      </c>
      <c r="G3720" s="90">
        <v>1.8890115496816372E-2</v>
      </c>
      <c r="H3720" s="90">
        <v>2.0480693177316916E-2</v>
      </c>
      <c r="I3720" s="90">
        <v>2.1875343912035047E-2</v>
      </c>
      <c r="J3720" s="90">
        <v>2.3103793446243429E-2</v>
      </c>
    </row>
    <row r="3721" spans="3:10" x14ac:dyDescent="0.25">
      <c r="C3721" s="82">
        <v>3.6858909183375929E-3</v>
      </c>
      <c r="D3721" s="89">
        <v>5.7649498406471562E-3</v>
      </c>
      <c r="E3721" s="89">
        <v>7.7715520896878849E-3</v>
      </c>
      <c r="F3721" s="89">
        <v>9.5260650027719149E-3</v>
      </c>
      <c r="G3721" s="90">
        <v>1.0998935932053764E-2</v>
      </c>
      <c r="H3721" s="90">
        <v>1.2171677468516039E-2</v>
      </c>
      <c r="I3721" s="90">
        <v>1.3142745292973244E-2</v>
      </c>
      <c r="J3721" s="90">
        <v>1.393825627247405E-2</v>
      </c>
    </row>
    <row r="3722" spans="3:10" x14ac:dyDescent="0.25">
      <c r="C3722" s="82">
        <v>6.3061649660873673E-2</v>
      </c>
      <c r="D3722" s="89">
        <v>5.8814979688208258E-2</v>
      </c>
      <c r="E3722" s="89">
        <v>5.3966967771400975E-2</v>
      </c>
      <c r="F3722" s="89">
        <v>4.9571828399166476E-2</v>
      </c>
      <c r="G3722" s="90">
        <v>4.5952859639907043E-2</v>
      </c>
      <c r="H3722" s="90">
        <v>4.2856669598180207E-2</v>
      </c>
      <c r="I3722" s="90">
        <v>4.0320890508131806E-2</v>
      </c>
      <c r="J3722" s="90">
        <v>3.8092444782592168E-2</v>
      </c>
    </row>
    <row r="3723" spans="3:10" x14ac:dyDescent="0.25">
      <c r="C3723" s="82">
        <v>1.3839654309722919E-2</v>
      </c>
      <c r="D3723" s="89">
        <v>1.9240046853575062E-2</v>
      </c>
      <c r="E3723" s="89">
        <v>2.3645192581626642E-2</v>
      </c>
      <c r="F3723" s="89">
        <v>2.6964684161730961E-2</v>
      </c>
      <c r="G3723" s="90">
        <v>2.9426630313278392E-2</v>
      </c>
      <c r="H3723" s="90">
        <v>3.1133767581975013E-2</v>
      </c>
      <c r="I3723" s="90">
        <v>3.2375858586768988E-2</v>
      </c>
      <c r="J3723" s="90">
        <v>3.3174814174655731E-2</v>
      </c>
    </row>
    <row r="3724" spans="3:10" x14ac:dyDescent="0.25">
      <c r="C3724" s="82">
        <v>1.349034102515622E-2</v>
      </c>
      <c r="D3724" s="89">
        <v>1.6782495726676314E-2</v>
      </c>
      <c r="E3724" s="89">
        <v>1.8912191634127318E-2</v>
      </c>
      <c r="F3724" s="89">
        <v>2.0148454099176646E-2</v>
      </c>
      <c r="G3724" s="90">
        <v>2.0833888156230013E-2</v>
      </c>
      <c r="H3724" s="90">
        <v>2.1111357062718085E-2</v>
      </c>
      <c r="I3724" s="90">
        <v>2.1205620219658761E-2</v>
      </c>
      <c r="J3724" s="90">
        <v>2.1142106256228903E-2</v>
      </c>
    </row>
    <row r="3725" spans="3:10" x14ac:dyDescent="0.25">
      <c r="C3725" s="82">
        <v>1.1937641583868008E-2</v>
      </c>
      <c r="D3725" s="89">
        <v>1.6705990663193636E-2</v>
      </c>
      <c r="E3725" s="89">
        <v>2.0779928422181952E-2</v>
      </c>
      <c r="F3725" s="89">
        <v>2.4089480668587456E-2</v>
      </c>
      <c r="G3725" s="90">
        <v>2.6825847636766254E-2</v>
      </c>
      <c r="H3725" s="90">
        <v>2.906783541627983E-2</v>
      </c>
      <c r="I3725" s="90">
        <v>3.1073172892187254E-2</v>
      </c>
      <c r="J3725" s="90">
        <v>3.2853332484332393E-2</v>
      </c>
    </row>
    <row r="3726" spans="3:10" x14ac:dyDescent="0.25">
      <c r="C3726" s="82">
        <v>2.4542612989228618E-2</v>
      </c>
      <c r="D3726" s="89">
        <v>2.5533827049624525E-2</v>
      </c>
      <c r="E3726" s="89">
        <v>2.5605011271589248E-2</v>
      </c>
      <c r="F3726" s="89">
        <v>2.5288227236113219E-2</v>
      </c>
      <c r="G3726" s="90">
        <v>2.4895766556689913E-2</v>
      </c>
      <c r="H3726" s="90">
        <v>2.4443312337339634E-2</v>
      </c>
      <c r="I3726" s="90">
        <v>2.4073957124074816E-2</v>
      </c>
      <c r="J3726" s="90">
        <v>2.3735173408204632E-2</v>
      </c>
    </row>
    <row r="3727" spans="3:10" x14ac:dyDescent="0.25">
      <c r="C3727" s="82">
        <v>1.765983625972813E-2</v>
      </c>
      <c r="D3727" s="89">
        <v>2.664802812715137E-2</v>
      </c>
      <c r="E3727" s="89">
        <v>3.4314919631788773E-2</v>
      </c>
      <c r="F3727" s="89">
        <v>4.0116166458351088E-2</v>
      </c>
      <c r="G3727" s="90">
        <v>4.4317927632363606E-2</v>
      </c>
      <c r="H3727" s="90">
        <v>4.716459665382966E-2</v>
      </c>
      <c r="I3727" s="90">
        <v>4.9216392203957571E-2</v>
      </c>
      <c r="J3727" s="90">
        <v>5.0604959960613975E-2</v>
      </c>
    </row>
    <row r="3728" spans="3:10" x14ac:dyDescent="0.25">
      <c r="C3728" s="82">
        <v>1.1344288081761409E-2</v>
      </c>
      <c r="D3728" s="89">
        <v>1.7871413265392103E-2</v>
      </c>
      <c r="E3728" s="89">
        <v>2.4283550096889362E-2</v>
      </c>
      <c r="F3728" s="89">
        <v>3.004084605469947E-2</v>
      </c>
      <c r="G3728" s="90">
        <v>3.506373087865905E-2</v>
      </c>
      <c r="H3728" s="90">
        <v>3.9282582298582579E-2</v>
      </c>
      <c r="I3728" s="90">
        <v>4.2964428347191511E-2</v>
      </c>
      <c r="J3728" s="90">
        <v>4.6098898428786846E-2</v>
      </c>
    </row>
    <row r="3729" spans="3:10" x14ac:dyDescent="0.25">
      <c r="C3729" s="82">
        <v>3.8310470075853839E-3</v>
      </c>
      <c r="D3729" s="89">
        <v>6.0356756419556248E-3</v>
      </c>
      <c r="E3729" s="89">
        <v>8.0939443740272957E-3</v>
      </c>
      <c r="F3729" s="89">
        <v>9.8260077730259621E-3</v>
      </c>
      <c r="G3729" s="90">
        <v>1.1234492913977046E-2</v>
      </c>
      <c r="H3729" s="90">
        <v>1.2329911089734488E-2</v>
      </c>
      <c r="I3729" s="90">
        <v>1.322793292803362E-2</v>
      </c>
      <c r="J3729" s="90">
        <v>1.3958719376021729E-2</v>
      </c>
    </row>
    <row r="3730" spans="3:10" x14ac:dyDescent="0.25">
      <c r="C3730" s="82">
        <v>8.1653350672359713E-3</v>
      </c>
      <c r="D3730" s="89">
        <v>1.0478314190612648E-2</v>
      </c>
      <c r="E3730" s="89">
        <v>1.2364837460584676E-2</v>
      </c>
      <c r="F3730" s="89">
        <v>1.3822911441033819E-2</v>
      </c>
      <c r="G3730" s="90">
        <v>1.4930043525245948E-2</v>
      </c>
      <c r="H3730" s="90">
        <v>1.5696932331546884E-2</v>
      </c>
      <c r="I3730" s="90">
        <v>1.6257281473199003E-2</v>
      </c>
      <c r="J3730" s="90">
        <v>1.6638441047034023E-2</v>
      </c>
    </row>
    <row r="3731" spans="3:10" x14ac:dyDescent="0.25">
      <c r="C3731" s="82">
        <v>2.034642167968617E-3</v>
      </c>
      <c r="D3731" s="89">
        <v>3.7015345344415208E-3</v>
      </c>
      <c r="E3731" s="89">
        <v>5.6019588568276338E-3</v>
      </c>
      <c r="F3731" s="89">
        <v>7.5010222311158005E-3</v>
      </c>
      <c r="G3731" s="90">
        <v>9.2689694925024678E-3</v>
      </c>
      <c r="H3731" s="90">
        <v>1.0815359093304878E-2</v>
      </c>
      <c r="I3731" s="90">
        <v>1.2184533222383071E-2</v>
      </c>
      <c r="J3731" s="90">
        <v>1.3382201700668315E-2</v>
      </c>
    </row>
    <row r="3732" spans="3:10" x14ac:dyDescent="0.25">
      <c r="C3732" s="82">
        <v>2.200153080118445E-2</v>
      </c>
      <c r="D3732" s="89">
        <v>2.5562852995804658E-2</v>
      </c>
      <c r="E3732" s="89">
        <v>2.7937242207523937E-2</v>
      </c>
      <c r="F3732" s="89">
        <v>2.9599430218894954E-2</v>
      </c>
      <c r="G3732" s="90">
        <v>3.0979223850218902E-2</v>
      </c>
      <c r="H3732" s="90">
        <v>3.2205033266796287E-2</v>
      </c>
      <c r="I3732" s="90">
        <v>3.3558064605276321E-2</v>
      </c>
      <c r="J3732" s="90">
        <v>3.503686302141E-2</v>
      </c>
    </row>
    <row r="3733" spans="3:10" x14ac:dyDescent="0.25">
      <c r="C3733" s="82">
        <v>7.3809444161193937E-3</v>
      </c>
      <c r="D3733" s="89">
        <v>1.019801110253039E-2</v>
      </c>
      <c r="E3733" s="89">
        <v>1.2652504063158815E-2</v>
      </c>
      <c r="F3733" s="89">
        <v>1.4674044093305035E-2</v>
      </c>
      <c r="G3733" s="90">
        <v>1.6331171758976536E-2</v>
      </c>
      <c r="H3733" s="90">
        <v>1.7637709369603634E-2</v>
      </c>
      <c r="I3733" s="90">
        <v>1.8740640946462918E-2</v>
      </c>
      <c r="J3733" s="90">
        <v>1.9660827903136849E-2</v>
      </c>
    </row>
    <row r="3734" spans="3:10" x14ac:dyDescent="0.25">
      <c r="C3734" s="82">
        <v>1.1980835224639343E-3</v>
      </c>
      <c r="D3734" s="89">
        <v>2.5327275722895706E-3</v>
      </c>
      <c r="E3734" s="89">
        <v>4.1614584670970813E-3</v>
      </c>
      <c r="F3734" s="89">
        <v>5.7963077125779165E-3</v>
      </c>
      <c r="G3734" s="90">
        <v>7.2568958247937656E-3</v>
      </c>
      <c r="H3734" s="90">
        <v>8.4425348127348133E-3</v>
      </c>
      <c r="I3734" s="90">
        <v>9.3910140970140527E-3</v>
      </c>
      <c r="J3734" s="90">
        <v>1.0125284099787484E-2</v>
      </c>
    </row>
    <row r="3735" spans="3:10" x14ac:dyDescent="0.25">
      <c r="C3735" s="82">
        <v>1.0007789040926182E-2</v>
      </c>
      <c r="D3735" s="89">
        <v>1.1489137224052006E-2</v>
      </c>
      <c r="E3735" s="89">
        <v>1.262030217364382E-2</v>
      </c>
      <c r="F3735" s="89">
        <v>1.3507828920930177E-2</v>
      </c>
      <c r="G3735" s="90">
        <v>1.4247979461623499E-2</v>
      </c>
      <c r="H3735" s="90">
        <v>1.4833902945377611E-2</v>
      </c>
      <c r="I3735" s="90">
        <v>1.5363368474566265E-2</v>
      </c>
      <c r="J3735" s="90">
        <v>1.5831703230395872E-2</v>
      </c>
    </row>
    <row r="3736" spans="3:10" x14ac:dyDescent="0.25">
      <c r="C3736" s="82">
        <v>2.1062984314599343E-2</v>
      </c>
      <c r="D3736" s="89">
        <v>2.5447657841627048E-2</v>
      </c>
      <c r="E3736" s="89">
        <v>2.839960490379019E-2</v>
      </c>
      <c r="F3736" s="89">
        <v>3.0425932504316053E-2</v>
      </c>
      <c r="G3736" s="90">
        <v>3.2020458152635274E-2</v>
      </c>
      <c r="H3736" s="90">
        <v>3.3332775139711661E-2</v>
      </c>
      <c r="I3736" s="90">
        <v>3.4631423818774897E-2</v>
      </c>
      <c r="J3736" s="90">
        <v>3.5866088044743019E-2</v>
      </c>
    </row>
    <row r="3737" spans="3:10" x14ac:dyDescent="0.25">
      <c r="C3737" s="82">
        <v>4.0631009579962388E-3</v>
      </c>
      <c r="D3737" s="89">
        <v>6.2058879794797206E-3</v>
      </c>
      <c r="E3737" s="89">
        <v>8.2550211700371419E-3</v>
      </c>
      <c r="F3737" s="89">
        <v>1.0019293723302807E-2</v>
      </c>
      <c r="G3737" s="90">
        <v>1.1449744117209804E-2</v>
      </c>
      <c r="H3737" s="90">
        <v>1.2512016192615294E-2</v>
      </c>
      <c r="I3737" s="90">
        <v>1.3303889231971025E-2</v>
      </c>
      <c r="J3737" s="90">
        <v>1.3858160487314759E-2</v>
      </c>
    </row>
    <row r="3738" spans="3:10" x14ac:dyDescent="0.25">
      <c r="C3738" s="82">
        <v>3.7434687669837201E-2</v>
      </c>
      <c r="D3738" s="89">
        <v>3.2335477421458633E-2</v>
      </c>
      <c r="E3738" s="89">
        <v>2.870225403840582E-2</v>
      </c>
      <c r="F3738" s="89">
        <v>2.6198529693029684E-2</v>
      </c>
      <c r="G3738" s="90">
        <v>2.4528803046809353E-2</v>
      </c>
      <c r="H3738" s="90">
        <v>2.334210876512743E-2</v>
      </c>
      <c r="I3738" s="90">
        <v>2.2572589096983387E-2</v>
      </c>
      <c r="J3738" s="90">
        <v>2.2059880366689568E-2</v>
      </c>
    </row>
    <row r="3739" spans="3:10" x14ac:dyDescent="0.25">
      <c r="C3739" s="82">
        <v>4.7990209143007031E-3</v>
      </c>
      <c r="D3739" s="89">
        <v>7.2699871373525056E-3</v>
      </c>
      <c r="E3739" s="89">
        <v>9.4057853081462705E-3</v>
      </c>
      <c r="F3739" s="89">
        <v>1.0996054673965664E-2</v>
      </c>
      <c r="G3739" s="90">
        <v>1.2057408171641569E-2</v>
      </c>
      <c r="H3739" s="90">
        <v>1.2633292422100031E-2</v>
      </c>
      <c r="I3739" s="90">
        <v>1.2886828086642549E-2</v>
      </c>
      <c r="J3739" s="90">
        <v>1.2890951504833031E-2</v>
      </c>
    </row>
    <row r="3740" spans="3:10" x14ac:dyDescent="0.25">
      <c r="C3740" s="82">
        <v>5.3123385924801949E-3</v>
      </c>
      <c r="D3740" s="89">
        <v>8.6751944641515633E-3</v>
      </c>
      <c r="E3740" s="89">
        <v>1.18364415859286E-2</v>
      </c>
      <c r="F3740" s="89">
        <v>1.444321537356163E-2</v>
      </c>
      <c r="G3740" s="90">
        <v>1.646318985980965E-2</v>
      </c>
      <c r="H3740" s="90">
        <v>1.7904526661030228E-2</v>
      </c>
      <c r="I3740" s="90">
        <v>1.8935215137613398E-2</v>
      </c>
      <c r="J3740" s="90">
        <v>1.9596106337169777E-2</v>
      </c>
    </row>
    <row r="3741" spans="3:10" x14ac:dyDescent="0.25">
      <c r="C3741" s="82">
        <v>1.1001523404655659E-2</v>
      </c>
      <c r="D3741" s="89">
        <v>1.2575663357505597E-2</v>
      </c>
      <c r="E3741" s="89">
        <v>1.3813097555570048E-2</v>
      </c>
      <c r="F3741" s="89">
        <v>1.4832227429888741E-2</v>
      </c>
      <c r="G3741" s="90">
        <v>1.5727956900872902E-2</v>
      </c>
      <c r="H3741" s="90">
        <v>1.6476900173996892E-2</v>
      </c>
      <c r="I3741" s="90">
        <v>1.7171613098533756E-2</v>
      </c>
      <c r="J3741" s="90">
        <v>1.7794294618152889E-2</v>
      </c>
    </row>
    <row r="3742" spans="3:10" x14ac:dyDescent="0.25">
      <c r="C3742" s="82">
        <v>5.3838361405404338E-3</v>
      </c>
      <c r="D3742" s="89">
        <v>9.3391672916277729E-3</v>
      </c>
      <c r="E3742" s="89">
        <v>1.3583827184718542E-2</v>
      </c>
      <c r="F3742" s="89">
        <v>1.7612796339439307E-2</v>
      </c>
      <c r="G3742" s="90">
        <v>2.1207854905236679E-2</v>
      </c>
      <c r="H3742" s="90">
        <v>2.4219340995292261E-2</v>
      </c>
      <c r="I3742" s="90">
        <v>2.675923492772762E-2</v>
      </c>
      <c r="J3742" s="90">
        <v>2.8810028003349548E-2</v>
      </c>
    </row>
    <row r="3743" spans="3:10" x14ac:dyDescent="0.25">
      <c r="C3743" s="82">
        <v>2.7050081583672097E-2</v>
      </c>
      <c r="D3743" s="89">
        <v>3.2806992806557599E-2</v>
      </c>
      <c r="E3743" s="89">
        <v>3.6246711287400479E-2</v>
      </c>
      <c r="F3743" s="89">
        <v>3.7930271710489238E-2</v>
      </c>
      <c r="G3743" s="90">
        <v>3.8495376036790631E-2</v>
      </c>
      <c r="H3743" s="90">
        <v>3.819189323665978E-2</v>
      </c>
      <c r="I3743" s="90">
        <v>3.742253858120069E-2</v>
      </c>
      <c r="J3743" s="90">
        <v>3.6233317028433402E-2</v>
      </c>
    </row>
    <row r="3744" spans="3:10" x14ac:dyDescent="0.25">
      <c r="C3744" s="82">
        <v>6.4837741570330544E-3</v>
      </c>
      <c r="D3744" s="89">
        <v>1.1172304405563587E-2</v>
      </c>
      <c r="E3744" s="89">
        <v>1.6121020594574143E-2</v>
      </c>
      <c r="F3744" s="89">
        <v>2.0750114121981862E-2</v>
      </c>
      <c r="G3744" s="90">
        <v>2.4849108921133907E-2</v>
      </c>
      <c r="H3744" s="90">
        <v>2.8293016042746158E-2</v>
      </c>
      <c r="I3744" s="90">
        <v>3.1254679451844375E-2</v>
      </c>
      <c r="J3744" s="90">
        <v>3.3743974356779775E-2</v>
      </c>
    </row>
    <row r="3745" spans="3:10" x14ac:dyDescent="0.25">
      <c r="C3745" s="82">
        <v>6.3219431287551506E-3</v>
      </c>
      <c r="D3745" s="89">
        <v>8.9473745603389169E-3</v>
      </c>
      <c r="E3745" s="89">
        <v>1.1418586257577232E-2</v>
      </c>
      <c r="F3745" s="89">
        <v>1.3685243167267857E-2</v>
      </c>
      <c r="G3745" s="90">
        <v>1.5811125071794978E-2</v>
      </c>
      <c r="H3745" s="90">
        <v>1.7801031851423836E-2</v>
      </c>
      <c r="I3745" s="90">
        <v>1.9789145275059618E-2</v>
      </c>
      <c r="J3745" s="90">
        <v>2.1785382532913334E-2</v>
      </c>
    </row>
    <row r="3746" spans="3:10" x14ac:dyDescent="0.25">
      <c r="C3746" s="82">
        <v>1.2274445955427859E-2</v>
      </c>
      <c r="D3746" s="89">
        <v>1.4607873075575692E-2</v>
      </c>
      <c r="E3746" s="89">
        <v>1.5985259228102469E-2</v>
      </c>
      <c r="F3746" s="89">
        <v>1.6683169033542149E-2</v>
      </c>
      <c r="G3746" s="90">
        <v>1.6986410062411875E-2</v>
      </c>
      <c r="H3746" s="90">
        <v>1.70058130274412E-2</v>
      </c>
      <c r="I3746" s="90">
        <v>1.6923308814075538E-2</v>
      </c>
      <c r="J3746" s="90">
        <v>1.676502130194598E-2</v>
      </c>
    </row>
    <row r="3747" spans="3:10" x14ac:dyDescent="0.25">
      <c r="C3747" s="82">
        <v>3.7863815387603812E-2</v>
      </c>
      <c r="D3747" s="89">
        <v>3.9932663579062042E-2</v>
      </c>
      <c r="E3747" s="89">
        <v>4.0666766228410665E-2</v>
      </c>
      <c r="F3747" s="89">
        <v>4.0874835896641828E-2</v>
      </c>
      <c r="G3747" s="90">
        <v>4.1018978899877129E-2</v>
      </c>
      <c r="H3747" s="90">
        <v>4.1086558266785506E-2</v>
      </c>
      <c r="I3747" s="90">
        <v>4.1281494496461874E-2</v>
      </c>
      <c r="J3747" s="90">
        <v>4.1482802518944976E-2</v>
      </c>
    </row>
    <row r="3748" spans="3:10" x14ac:dyDescent="0.25">
      <c r="C3748" s="82">
        <v>2.9212771711186556E-3</v>
      </c>
      <c r="D3748" s="89">
        <v>5.8448583932952302E-3</v>
      </c>
      <c r="E3748" s="89">
        <v>9.2430874367705421E-3</v>
      </c>
      <c r="F3748" s="89">
        <v>1.2525519297239258E-2</v>
      </c>
      <c r="G3748" s="90">
        <v>1.5351068491556451E-2</v>
      </c>
      <c r="H3748" s="90">
        <v>1.7524138200620532E-2</v>
      </c>
      <c r="I3748" s="90">
        <v>1.9111523667908709E-2</v>
      </c>
      <c r="J3748" s="90">
        <v>2.0129978892588853E-2</v>
      </c>
    </row>
    <row r="3749" spans="3:10" x14ac:dyDescent="0.25">
      <c r="C3749" s="82">
        <v>0.1380766566782417</v>
      </c>
      <c r="D3749" s="89">
        <v>0.10436939427858365</v>
      </c>
      <c r="E3749" s="89">
        <v>8.1150332020022115E-2</v>
      </c>
      <c r="F3749" s="89">
        <v>6.5595082206245006E-2</v>
      </c>
      <c r="G3749" s="90">
        <v>5.5125358029178922E-2</v>
      </c>
      <c r="H3749" s="90">
        <v>4.7672251792898669E-2</v>
      </c>
      <c r="I3749" s="90">
        <v>4.2292530673644545E-2</v>
      </c>
      <c r="J3749" s="90">
        <v>3.8144683887444068E-2</v>
      </c>
    </row>
    <row r="3750" spans="3:10" x14ac:dyDescent="0.25">
      <c r="C3750" s="82">
        <v>2.2599180555237967E-2</v>
      </c>
      <c r="D3750" s="89">
        <v>2.6072465963522751E-2</v>
      </c>
      <c r="E3750" s="89">
        <v>2.8399411751808257E-2</v>
      </c>
      <c r="F3750" s="89">
        <v>2.9997004184541654E-2</v>
      </c>
      <c r="G3750" s="90">
        <v>3.1188335590631357E-2</v>
      </c>
      <c r="H3750" s="90">
        <v>3.1982837478465774E-2</v>
      </c>
      <c r="I3750" s="90">
        <v>3.2556457294225266E-2</v>
      </c>
      <c r="J3750" s="90">
        <v>3.2831426078234485E-2</v>
      </c>
    </row>
    <row r="3751" spans="3:10" x14ac:dyDescent="0.25">
      <c r="C3751" s="82">
        <v>4.0138896270283482E-3</v>
      </c>
      <c r="D3751" s="89">
        <v>6.9811984797359047E-3</v>
      </c>
      <c r="E3751" s="89">
        <v>1.0034789148394506E-2</v>
      </c>
      <c r="F3751" s="89">
        <v>1.274838741420813E-2</v>
      </c>
      <c r="G3751" s="90">
        <v>1.4963638536939789E-2</v>
      </c>
      <c r="H3751" s="90">
        <v>1.6603997415518035E-2</v>
      </c>
      <c r="I3751" s="90">
        <v>1.7787247785475625E-2</v>
      </c>
      <c r="J3751" s="90">
        <v>1.8544824539453348E-2</v>
      </c>
    </row>
    <row r="3752" spans="3:10" x14ac:dyDescent="0.25">
      <c r="C3752" s="82">
        <v>5.1568010947755254E-2</v>
      </c>
      <c r="D3752" s="89">
        <v>4.7369091248192545E-2</v>
      </c>
      <c r="E3752" s="89">
        <v>4.3470933524127328E-2</v>
      </c>
      <c r="F3752" s="89">
        <v>4.0396824432991259E-2</v>
      </c>
      <c r="G3752" s="90">
        <v>3.8207280479995186E-2</v>
      </c>
      <c r="H3752" s="90">
        <v>3.6580518567648851E-2</v>
      </c>
      <c r="I3752" s="90">
        <v>3.5484308849867717E-2</v>
      </c>
      <c r="J3752" s="90">
        <v>3.4657809122666985E-2</v>
      </c>
    </row>
    <row r="3753" spans="3:10" x14ac:dyDescent="0.25">
      <c r="C3753" s="82">
        <v>1.9335897156112249E-2</v>
      </c>
      <c r="D3753" s="89">
        <v>2.2598297739526412E-2</v>
      </c>
      <c r="E3753" s="89">
        <v>2.4801445609295498E-2</v>
      </c>
      <c r="F3753" s="89">
        <v>2.6274218096526521E-2</v>
      </c>
      <c r="G3753" s="90">
        <v>2.7332503013303009E-2</v>
      </c>
      <c r="H3753" s="90">
        <v>2.8052846220076491E-2</v>
      </c>
      <c r="I3753" s="90">
        <v>2.8666979057709076E-2</v>
      </c>
      <c r="J3753" s="90">
        <v>2.9176482172064078E-2</v>
      </c>
    </row>
    <row r="3754" spans="3:10" x14ac:dyDescent="0.25">
      <c r="C3754" s="82">
        <v>4.8648244361142153E-3</v>
      </c>
      <c r="D3754" s="89">
        <v>7.3434911081103078E-3</v>
      </c>
      <c r="E3754" s="89">
        <v>9.5814342594909407E-3</v>
      </c>
      <c r="F3754" s="89">
        <v>1.1383880197624723E-2</v>
      </c>
      <c r="G3754" s="90">
        <v>1.2742620822354264E-2</v>
      </c>
      <c r="H3754" s="90">
        <v>1.3658011804627605E-2</v>
      </c>
      <c r="I3754" s="90">
        <v>1.4259267153701918E-2</v>
      </c>
      <c r="J3754" s="90">
        <v>1.4589930767538664E-2</v>
      </c>
    </row>
    <row r="3755" spans="3:10" x14ac:dyDescent="0.25">
      <c r="C3755" s="82">
        <v>1.071148433806019E-2</v>
      </c>
      <c r="D3755" s="89">
        <v>1.3530160082104656E-2</v>
      </c>
      <c r="E3755" s="89">
        <v>1.5831737201533663E-2</v>
      </c>
      <c r="F3755" s="89">
        <v>1.7686403455051621E-2</v>
      </c>
      <c r="G3755" s="90">
        <v>1.9237998114935966E-2</v>
      </c>
      <c r="H3755" s="90">
        <v>2.0517662143311313E-2</v>
      </c>
      <c r="I3755" s="90">
        <v>2.169363868681019E-2</v>
      </c>
      <c r="J3755" s="90">
        <v>2.2778341102135308E-2</v>
      </c>
    </row>
    <row r="3756" spans="3:10" x14ac:dyDescent="0.25">
      <c r="C3756" s="82">
        <v>1.2815479091429575E-2</v>
      </c>
      <c r="D3756" s="89">
        <v>1.723556205521877E-2</v>
      </c>
      <c r="E3756" s="89">
        <v>2.0912794950459498E-2</v>
      </c>
      <c r="F3756" s="89">
        <v>2.3794192170214279E-2</v>
      </c>
      <c r="G3756" s="90">
        <v>2.602245846232892E-2</v>
      </c>
      <c r="H3756" s="90">
        <v>2.7624995742806833E-2</v>
      </c>
      <c r="I3756" s="90">
        <v>2.8822898409938284E-2</v>
      </c>
      <c r="J3756" s="90">
        <v>2.9630618069885546E-2</v>
      </c>
    </row>
    <row r="3757" spans="3:10" x14ac:dyDescent="0.25">
      <c r="C3757" s="82">
        <v>1.0614441696162411E-2</v>
      </c>
      <c r="D3757" s="89">
        <v>1.5738399378151646E-2</v>
      </c>
      <c r="E3757" s="89">
        <v>1.9989575678708203E-2</v>
      </c>
      <c r="F3757" s="89">
        <v>2.3053007295075756E-2</v>
      </c>
      <c r="G3757" s="90">
        <v>2.5068531273995581E-2</v>
      </c>
      <c r="H3757" s="90">
        <v>2.6171665183263495E-2</v>
      </c>
      <c r="I3757" s="90">
        <v>2.6694879133662627E-2</v>
      </c>
      <c r="J3757" s="90">
        <v>2.6753838062432412E-2</v>
      </c>
    </row>
    <row r="3758" spans="3:10" x14ac:dyDescent="0.25">
      <c r="C3758" s="82">
        <v>9.9456176202966026E-3</v>
      </c>
      <c r="D3758" s="89">
        <v>1.3071734524083396E-2</v>
      </c>
      <c r="E3758" s="89">
        <v>1.5792617999981204E-2</v>
      </c>
      <c r="F3758" s="89">
        <v>1.8143535583671631E-2</v>
      </c>
      <c r="G3758" s="90">
        <v>2.0247749282318112E-2</v>
      </c>
      <c r="H3758" s="90">
        <v>2.2108998701699797E-2</v>
      </c>
      <c r="I3758" s="90">
        <v>2.386964189834968E-2</v>
      </c>
      <c r="J3758" s="90">
        <v>2.5499751493474318E-2</v>
      </c>
    </row>
    <row r="3759" spans="3:10" x14ac:dyDescent="0.25">
      <c r="C3759" s="82">
        <v>1.7665233762046276E-2</v>
      </c>
      <c r="D3759" s="89">
        <v>2.5388070618065885E-2</v>
      </c>
      <c r="E3759" s="89">
        <v>3.1055919758151827E-2</v>
      </c>
      <c r="F3759" s="89">
        <v>3.4451975996557319E-2</v>
      </c>
      <c r="G3759" s="90">
        <v>3.6092928353433341E-2</v>
      </c>
      <c r="H3759" s="90">
        <v>3.6388995662864652E-2</v>
      </c>
      <c r="I3759" s="90">
        <v>3.5916367788224865E-2</v>
      </c>
      <c r="J3759" s="90">
        <v>3.4865728609714632E-2</v>
      </c>
    </row>
    <row r="3760" spans="3:10" x14ac:dyDescent="0.25">
      <c r="C3760" s="82">
        <v>3.7462379347967152E-2</v>
      </c>
      <c r="D3760" s="89">
        <v>4.2871488519893169E-2</v>
      </c>
      <c r="E3760" s="89">
        <v>4.4616910737672537E-2</v>
      </c>
      <c r="F3760" s="89">
        <v>4.413307711245603E-2</v>
      </c>
      <c r="G3760" s="90">
        <v>4.2556281310223799E-2</v>
      </c>
      <c r="H3760" s="90">
        <v>4.0299113610923441E-2</v>
      </c>
      <c r="I3760" s="90">
        <v>3.7808818670308129E-2</v>
      </c>
      <c r="J3760" s="90">
        <v>3.5114543805491241E-2</v>
      </c>
    </row>
    <row r="3761" spans="3:10" x14ac:dyDescent="0.25">
      <c r="C3761" s="82">
        <v>4.1948328227578137E-2</v>
      </c>
      <c r="D3761" s="89">
        <v>4.2825008594053159E-2</v>
      </c>
      <c r="E3761" s="89">
        <v>4.1498762978553795E-2</v>
      </c>
      <c r="F3761" s="89">
        <v>3.9428799081965081E-2</v>
      </c>
      <c r="G3761" s="90">
        <v>3.7367311960003806E-2</v>
      </c>
      <c r="H3761" s="90">
        <v>3.5389400942688165E-2</v>
      </c>
      <c r="I3761" s="90">
        <v>3.3665242368965898E-2</v>
      </c>
      <c r="J3761" s="90">
        <v>3.2054763403010882E-2</v>
      </c>
    </row>
    <row r="3762" spans="3:10" x14ac:dyDescent="0.25">
      <c r="C3762" s="82">
        <v>1.2467320994791739E-2</v>
      </c>
      <c r="D3762" s="89">
        <v>1.7387836631705463E-2</v>
      </c>
      <c r="E3762" s="89">
        <v>2.146121180581656E-2</v>
      </c>
      <c r="F3762" s="89">
        <v>2.450925779951664E-2</v>
      </c>
      <c r="G3762" s="90">
        <v>2.6663894564668056E-2</v>
      </c>
      <c r="H3762" s="90">
        <v>2.7994381356282259E-2</v>
      </c>
      <c r="I3762" s="90">
        <v>2.8784578368900415E-2</v>
      </c>
      <c r="J3762" s="90">
        <v>2.9106786634104622E-2</v>
      </c>
    </row>
    <row r="3763" spans="3:10" x14ac:dyDescent="0.25">
      <c r="C3763" s="82">
        <v>4.8251763161618081E-3</v>
      </c>
      <c r="D3763" s="89">
        <v>7.1769765109260444E-3</v>
      </c>
      <c r="E3763" s="89">
        <v>9.3230791806465183E-3</v>
      </c>
      <c r="F3763" s="89">
        <v>1.1088337518668501E-2</v>
      </c>
      <c r="G3763" s="90">
        <v>1.2449469164871644E-2</v>
      </c>
      <c r="H3763" s="90">
        <v>1.3380036760922292E-2</v>
      </c>
      <c r="I3763" s="90">
        <v>1.3980529979808674E-2</v>
      </c>
      <c r="J3763" s="90">
        <v>1.4273537402501778E-2</v>
      </c>
    </row>
    <row r="3764" spans="3:10" x14ac:dyDescent="0.25">
      <c r="C3764" s="82">
        <v>3.6926376445814476E-3</v>
      </c>
      <c r="D3764" s="89">
        <v>5.9170339350519329E-3</v>
      </c>
      <c r="E3764" s="89">
        <v>8.0495507085598279E-3</v>
      </c>
      <c r="F3764" s="89">
        <v>9.8677892412664149E-3</v>
      </c>
      <c r="G3764" s="90">
        <v>1.1329218709088934E-2</v>
      </c>
      <c r="H3764" s="90">
        <v>1.2413312925151224E-2</v>
      </c>
      <c r="I3764" s="90">
        <v>1.3222152299845982E-2</v>
      </c>
      <c r="J3764" s="90">
        <v>1.3784984386861564E-2</v>
      </c>
    </row>
    <row r="3765" spans="3:10" x14ac:dyDescent="0.25">
      <c r="C3765" s="82">
        <v>1.2733791871459641E-3</v>
      </c>
      <c r="D3765" s="89">
        <v>2.73922006115996E-3</v>
      </c>
      <c r="E3765" s="89">
        <v>4.6591711724248549E-3</v>
      </c>
      <c r="F3765" s="89">
        <v>6.7848715555173149E-3</v>
      </c>
      <c r="G3765" s="90">
        <v>8.9307713406701038E-3</v>
      </c>
      <c r="H3765" s="90">
        <v>1.0957192462934721E-2</v>
      </c>
      <c r="I3765" s="90">
        <v>1.287260318784835E-2</v>
      </c>
      <c r="J3765" s="90">
        <v>1.465821548172175E-2</v>
      </c>
    </row>
    <row r="3766" spans="3:10" x14ac:dyDescent="0.25">
      <c r="C3766" s="82">
        <v>5.7497241007747751E-3</v>
      </c>
      <c r="D3766" s="89">
        <v>8.123470129787343E-3</v>
      </c>
      <c r="E3766" s="89">
        <v>1.0090018305758458E-2</v>
      </c>
      <c r="F3766" s="89">
        <v>1.1558550305444695E-2</v>
      </c>
      <c r="G3766" s="90">
        <v>1.2600979907655623E-2</v>
      </c>
      <c r="H3766" s="90">
        <v>1.3265737085894383E-2</v>
      </c>
      <c r="I3766" s="90">
        <v>1.3704289288627219E-2</v>
      </c>
      <c r="J3766" s="90">
        <v>1.396845655399268E-2</v>
      </c>
    </row>
    <row r="3767" spans="3:10" x14ac:dyDescent="0.25">
      <c r="C3767" s="82">
        <v>5.8307962966230083E-3</v>
      </c>
      <c r="D3767" s="89">
        <v>1.0300807136982516E-2</v>
      </c>
      <c r="E3767" s="89">
        <v>1.4965743164038078E-2</v>
      </c>
      <c r="F3767" s="89">
        <v>1.9171706679079817E-2</v>
      </c>
      <c r="G3767" s="90">
        <v>2.2682968471301766E-2</v>
      </c>
      <c r="H3767" s="90">
        <v>2.5395824643434275E-2</v>
      </c>
      <c r="I3767" s="90">
        <v>2.7495459481415525E-2</v>
      </c>
      <c r="J3767" s="90">
        <v>2.9019554473864572E-2</v>
      </c>
    </row>
    <row r="3768" spans="3:10" x14ac:dyDescent="0.25">
      <c r="C3768" s="82">
        <v>1.0766077947859413E-2</v>
      </c>
      <c r="D3768" s="89">
        <v>1.4103348033472443E-2</v>
      </c>
      <c r="E3768" s="89">
        <v>1.6552608459527284E-2</v>
      </c>
      <c r="F3768" s="89">
        <v>1.8175964659734558E-2</v>
      </c>
      <c r="G3768" s="90">
        <v>1.9189096917028151E-2</v>
      </c>
      <c r="H3768" s="90">
        <v>1.9692817289335415E-2</v>
      </c>
      <c r="I3768" s="90">
        <v>1.9902207597919643E-2</v>
      </c>
      <c r="J3768" s="90">
        <v>1.9866247958395134E-2</v>
      </c>
    </row>
    <row r="3769" spans="3:10" x14ac:dyDescent="0.25">
      <c r="C3769" s="82">
        <v>2.9884977482326192E-3</v>
      </c>
      <c r="D3769" s="89">
        <v>5.4328820832855061E-3</v>
      </c>
      <c r="E3769" s="89">
        <v>8.1108841149988946E-3</v>
      </c>
      <c r="F3769" s="89">
        <v>1.0649267454208126E-2</v>
      </c>
      <c r="G3769" s="90">
        <v>1.2866098708266072E-2</v>
      </c>
      <c r="H3769" s="90">
        <v>1.4644808405746073E-2</v>
      </c>
      <c r="I3769" s="90">
        <v>1.6045497833888488E-2</v>
      </c>
      <c r="J3769" s="90">
        <v>1.706420807339383E-2</v>
      </c>
    </row>
    <row r="3770" spans="3:10" x14ac:dyDescent="0.25">
      <c r="C3770" s="82">
        <v>9.0452394327161807E-3</v>
      </c>
      <c r="D3770" s="89">
        <v>1.2064407189048306E-2</v>
      </c>
      <c r="E3770" s="89">
        <v>1.4479216274607031E-2</v>
      </c>
      <c r="F3770" s="89">
        <v>1.6333229485636008E-2</v>
      </c>
      <c r="G3770" s="90">
        <v>1.7808969795573514E-2</v>
      </c>
      <c r="H3770" s="90">
        <v>1.8992408481439911E-2</v>
      </c>
      <c r="I3770" s="90">
        <v>2.0083232285576322E-2</v>
      </c>
      <c r="J3770" s="90">
        <v>2.1124248133619981E-2</v>
      </c>
    </row>
    <row r="3771" spans="3:10" x14ac:dyDescent="0.25">
      <c r="C3771" s="82">
        <v>2.2352016521647168E-3</v>
      </c>
      <c r="D3771" s="89">
        <v>4.2387525596938105E-3</v>
      </c>
      <c r="E3771" s="89">
        <v>6.5511213101568612E-3</v>
      </c>
      <c r="F3771" s="89">
        <v>8.8642199427903853E-3</v>
      </c>
      <c r="G3771" s="90">
        <v>1.1023630566509545E-2</v>
      </c>
      <c r="H3771" s="90">
        <v>1.2941813263178658E-2</v>
      </c>
      <c r="I3771" s="90">
        <v>1.4695226968422213E-2</v>
      </c>
      <c r="J3771" s="90">
        <v>1.630820232677075E-2</v>
      </c>
    </row>
    <row r="3772" spans="3:10" x14ac:dyDescent="0.25">
      <c r="C3772" s="82">
        <v>2.8289951554641185E-3</v>
      </c>
      <c r="D3772" s="89">
        <v>5.1022990294790791E-3</v>
      </c>
      <c r="E3772" s="89">
        <v>7.6178024266215089E-3</v>
      </c>
      <c r="F3772" s="89">
        <v>1.0060418573686962E-2</v>
      </c>
      <c r="G3772" s="90">
        <v>1.2276151325802422E-2</v>
      </c>
      <c r="H3772" s="90">
        <v>1.4154545883483992E-2</v>
      </c>
      <c r="I3772" s="90">
        <v>1.574361258720525E-2</v>
      </c>
      <c r="J3772" s="90">
        <v>1.7024868163632394E-2</v>
      </c>
    </row>
    <row r="3773" spans="3:10" x14ac:dyDescent="0.25">
      <c r="C3773" s="82">
        <v>2.1604695312634283E-2</v>
      </c>
      <c r="D3773" s="89">
        <v>2.3407672083704624E-2</v>
      </c>
      <c r="E3773" s="89">
        <v>2.4321983389717593E-2</v>
      </c>
      <c r="F3773" s="89">
        <v>2.4789493548932444E-2</v>
      </c>
      <c r="G3773" s="90">
        <v>2.5108775724762115E-2</v>
      </c>
      <c r="H3773" s="90">
        <v>2.5312414302866605E-2</v>
      </c>
      <c r="I3773" s="90">
        <v>2.557038730280994E-2</v>
      </c>
      <c r="J3773" s="90">
        <v>2.5851481920101248E-2</v>
      </c>
    </row>
    <row r="3774" spans="3:10" x14ac:dyDescent="0.25">
      <c r="C3774" s="82">
        <v>3.580504439214275E-2</v>
      </c>
      <c r="D3774" s="89">
        <v>4.9303404183197952E-2</v>
      </c>
      <c r="E3774" s="89">
        <v>6.0903616879860553E-2</v>
      </c>
      <c r="F3774" s="89">
        <v>7.0517727782834896E-2</v>
      </c>
      <c r="G3774" s="90">
        <v>7.8650531928118869E-2</v>
      </c>
      <c r="H3774" s="90">
        <v>8.5366170658441584E-2</v>
      </c>
      <c r="I3774" s="90">
        <v>9.1185444051595038E-2</v>
      </c>
      <c r="J3774" s="90">
        <v>9.5864734540777291E-2</v>
      </c>
    </row>
    <row r="3775" spans="3:10" x14ac:dyDescent="0.25">
      <c r="C3775" s="82">
        <v>6.2820885205589996E-2</v>
      </c>
      <c r="D3775" s="89">
        <v>6.2772359963056135E-2</v>
      </c>
      <c r="E3775" s="89">
        <v>6.0651732010841126E-2</v>
      </c>
      <c r="F3775" s="89">
        <v>5.8009936390854097E-2</v>
      </c>
      <c r="G3775" s="90">
        <v>5.5605288460971333E-2</v>
      </c>
      <c r="H3775" s="90">
        <v>5.3400309516210318E-2</v>
      </c>
      <c r="I3775" s="90">
        <v>5.1600484402836058E-2</v>
      </c>
      <c r="J3775" s="90">
        <v>4.9975231676640267E-2</v>
      </c>
    </row>
    <row r="3776" spans="3:10" x14ac:dyDescent="0.25">
      <c r="C3776" s="82">
        <v>1.6508640221251584E-3</v>
      </c>
      <c r="D3776" s="89">
        <v>3.5676729778029593E-3</v>
      </c>
      <c r="E3776" s="89">
        <v>5.9616060358462005E-3</v>
      </c>
      <c r="F3776" s="89">
        <v>8.4337245212859988E-3</v>
      </c>
      <c r="G3776" s="90">
        <v>1.0740068076427455E-2</v>
      </c>
      <c r="H3776" s="90">
        <v>1.2747550466921009E-2</v>
      </c>
      <c r="I3776" s="90">
        <v>1.4514748967639867E-2</v>
      </c>
      <c r="J3776" s="90">
        <v>1.6059563774734487E-2</v>
      </c>
    </row>
    <row r="3777" spans="3:10" x14ac:dyDescent="0.25">
      <c r="C3777" s="82">
        <v>3.9964332344530219E-3</v>
      </c>
      <c r="D3777" s="89">
        <v>5.7388606684297258E-3</v>
      </c>
      <c r="E3777" s="89">
        <v>7.2975389830299388E-3</v>
      </c>
      <c r="F3777" s="89">
        <v>8.5858072940989891E-3</v>
      </c>
      <c r="G3777" s="90">
        <v>9.629807676758681E-3</v>
      </c>
      <c r="H3777" s="90">
        <v>1.044856548359196E-2</v>
      </c>
      <c r="I3777" s="90">
        <v>1.1153873113825709E-2</v>
      </c>
      <c r="J3777" s="90">
        <v>1.178926263030348E-2</v>
      </c>
    </row>
    <row r="3778" spans="3:10" x14ac:dyDescent="0.25">
      <c r="C3778" s="82">
        <v>3.3423479728031183E-3</v>
      </c>
      <c r="D3778" s="89">
        <v>5.679874552008966E-3</v>
      </c>
      <c r="E3778" s="89">
        <v>8.007470969780283E-3</v>
      </c>
      <c r="F3778" s="89">
        <v>1.0024083230928755E-2</v>
      </c>
      <c r="G3778" s="90">
        <v>1.1643533846336172E-2</v>
      </c>
      <c r="H3778" s="90">
        <v>1.2828690239218963E-2</v>
      </c>
      <c r="I3778" s="90">
        <v>1.3680004995241753E-2</v>
      </c>
      <c r="J3778" s="90">
        <v>1.4225676411803752E-2</v>
      </c>
    </row>
    <row r="3779" spans="3:10" x14ac:dyDescent="0.25">
      <c r="C3779" s="82">
        <v>7.2048135700774896E-3</v>
      </c>
      <c r="D3779" s="89">
        <v>1.0408012365596013E-2</v>
      </c>
      <c r="E3779" s="89">
        <v>1.3077506462858777E-2</v>
      </c>
      <c r="F3779" s="89">
        <v>1.5098148708259934E-2</v>
      </c>
      <c r="G3779" s="90">
        <v>1.6583427989107183E-2</v>
      </c>
      <c r="H3779" s="90">
        <v>1.759878157313555E-2</v>
      </c>
      <c r="I3779" s="90">
        <v>1.8321195359756147E-2</v>
      </c>
      <c r="J3779" s="90">
        <v>1.8777691840763788E-2</v>
      </c>
    </row>
    <row r="3780" spans="3:10" x14ac:dyDescent="0.25">
      <c r="C3780" s="82">
        <v>1.7895412653326396E-2</v>
      </c>
      <c r="D3780" s="89">
        <v>1.9926209136416843E-2</v>
      </c>
      <c r="E3780" s="89">
        <v>2.0791756035949877E-2</v>
      </c>
      <c r="F3780" s="89">
        <v>2.1007397466861633E-2</v>
      </c>
      <c r="G3780" s="90">
        <v>2.0950276802293426E-2</v>
      </c>
      <c r="H3780" s="90">
        <v>2.0719129419131545E-2</v>
      </c>
      <c r="I3780" s="90">
        <v>2.0483645844786905E-2</v>
      </c>
      <c r="J3780" s="90">
        <v>2.0223372171867378E-2</v>
      </c>
    </row>
    <row r="3781" spans="3:10" x14ac:dyDescent="0.25">
      <c r="C3781" s="82">
        <v>4.5225298677196131E-3</v>
      </c>
      <c r="D3781" s="89">
        <v>6.3548479278471648E-3</v>
      </c>
      <c r="E3781" s="89">
        <v>8.0151450929560955E-3</v>
      </c>
      <c r="F3781" s="89">
        <v>9.4762179813808606E-3</v>
      </c>
      <c r="G3781" s="90">
        <v>1.0796166649033616E-2</v>
      </c>
      <c r="H3781" s="90">
        <v>1.1991393988062251E-2</v>
      </c>
      <c r="I3781" s="90">
        <v>1.3164795424680851E-2</v>
      </c>
      <c r="J3781" s="90">
        <v>1.4336303433130046E-2</v>
      </c>
    </row>
    <row r="3782" spans="3:10" x14ac:dyDescent="0.25">
      <c r="C3782" s="82">
        <v>1.530337672806013E-3</v>
      </c>
      <c r="D3782" s="89">
        <v>3.1928267847380208E-3</v>
      </c>
      <c r="E3782" s="89">
        <v>5.2805354488958929E-3</v>
      </c>
      <c r="F3782" s="89">
        <v>7.4446766164511123E-3</v>
      </c>
      <c r="G3782" s="90">
        <v>9.4164100220703074E-3</v>
      </c>
      <c r="H3782" s="90">
        <v>1.1012777819949663E-2</v>
      </c>
      <c r="I3782" s="90">
        <v>1.2246640915002041E-2</v>
      </c>
      <c r="J3782" s="90">
        <v>1.3134144100151538E-2</v>
      </c>
    </row>
    <row r="3783" spans="3:10" x14ac:dyDescent="0.25">
      <c r="C3783" s="82">
        <v>6.7053302484925215E-3</v>
      </c>
      <c r="D3783" s="89">
        <v>1.0908979529823993E-2</v>
      </c>
      <c r="E3783" s="89">
        <v>1.4985274490128977E-2</v>
      </c>
      <c r="F3783" s="89">
        <v>1.8532742930658687E-2</v>
      </c>
      <c r="G3783" s="90">
        <v>2.1515917878595785E-2</v>
      </c>
      <c r="H3783" s="90">
        <v>2.3931990467073744E-2</v>
      </c>
      <c r="I3783" s="90">
        <v>2.5974659918498563E-2</v>
      </c>
      <c r="J3783" s="90">
        <v>2.7648008875499654E-2</v>
      </c>
    </row>
    <row r="3784" spans="3:10" x14ac:dyDescent="0.25">
      <c r="C3784" s="82">
        <v>8.5095462793431196E-3</v>
      </c>
      <c r="D3784" s="89">
        <v>1.2282323042719992E-2</v>
      </c>
      <c r="E3784" s="89">
        <v>1.5859579608097852E-2</v>
      </c>
      <c r="F3784" s="89">
        <v>1.9060490529556013E-2</v>
      </c>
      <c r="G3784" s="90">
        <v>2.1895143303045678E-2</v>
      </c>
      <c r="H3784" s="90">
        <v>2.4326878571222586E-2</v>
      </c>
      <c r="I3784" s="90">
        <v>2.6516160743806822E-2</v>
      </c>
      <c r="J3784" s="90">
        <v>2.8454584423720231E-2</v>
      </c>
    </row>
    <row r="3785" spans="3:10" x14ac:dyDescent="0.25">
      <c r="C3785" s="82">
        <v>5.1637052939602378E-2</v>
      </c>
      <c r="D3785" s="89">
        <v>4.3353373701452265E-2</v>
      </c>
      <c r="E3785" s="89">
        <v>3.8107763642534015E-2</v>
      </c>
      <c r="F3785" s="89">
        <v>3.4826241633960982E-2</v>
      </c>
      <c r="G3785" s="90">
        <v>3.2854156918768945E-2</v>
      </c>
      <c r="H3785" s="90">
        <v>3.1615147018296194E-2</v>
      </c>
      <c r="I3785" s="90">
        <v>3.096996066603706E-2</v>
      </c>
      <c r="J3785" s="90">
        <v>3.0663131509173224E-2</v>
      </c>
    </row>
    <row r="3786" spans="3:10" x14ac:dyDescent="0.25">
      <c r="C3786" s="82">
        <v>1.2403170479934486E-2</v>
      </c>
      <c r="D3786" s="89">
        <v>1.8240298641089416E-2</v>
      </c>
      <c r="E3786" s="89">
        <v>2.3080678869001319E-2</v>
      </c>
      <c r="F3786" s="89">
        <v>2.6573781269468202E-2</v>
      </c>
      <c r="G3786" s="90">
        <v>2.8866143642072267E-2</v>
      </c>
      <c r="H3786" s="90">
        <v>3.009001209457703E-2</v>
      </c>
      <c r="I3786" s="90">
        <v>3.0601596156287266E-2</v>
      </c>
      <c r="J3786" s="90">
        <v>3.0505426127778755E-2</v>
      </c>
    </row>
    <row r="3787" spans="3:10" x14ac:dyDescent="0.25">
      <c r="C3787" s="82">
        <v>5.8518282772946429E-3</v>
      </c>
      <c r="D3787" s="89">
        <v>1.0305036835574984E-2</v>
      </c>
      <c r="E3787" s="89">
        <v>1.4964554790625738E-2</v>
      </c>
      <c r="F3787" s="89">
        <v>1.9179710355364501E-2</v>
      </c>
      <c r="G3787" s="90">
        <v>2.2696843185718064E-2</v>
      </c>
      <c r="H3787" s="90">
        <v>2.5386030756529104E-2</v>
      </c>
      <c r="I3787" s="90">
        <v>2.7409812573355816E-2</v>
      </c>
      <c r="J3787" s="90">
        <v>2.8792194961417213E-2</v>
      </c>
    </row>
    <row r="3788" spans="3:10" x14ac:dyDescent="0.25">
      <c r="C3788" s="82">
        <v>1.9220105168059392E-3</v>
      </c>
      <c r="D3788" s="89">
        <v>3.8897967852381588E-3</v>
      </c>
      <c r="E3788" s="89">
        <v>6.2561787405951011E-3</v>
      </c>
      <c r="F3788" s="89">
        <v>8.6523937425953146E-3</v>
      </c>
      <c r="G3788" s="90">
        <v>1.0853371654724005E-2</v>
      </c>
      <c r="H3788" s="90">
        <v>1.2720690851122037E-2</v>
      </c>
      <c r="I3788" s="90">
        <v>1.4299306177710126E-2</v>
      </c>
      <c r="J3788" s="90">
        <v>1.5598769300730392E-2</v>
      </c>
    </row>
    <row r="3789" spans="3:10" x14ac:dyDescent="0.25">
      <c r="C3789" s="82">
        <v>1.062168530932564E-3</v>
      </c>
      <c r="D3789" s="89">
        <v>2.077997063508928E-3</v>
      </c>
      <c r="E3789" s="89">
        <v>3.2935031556882923E-3</v>
      </c>
      <c r="F3789" s="89">
        <v>4.5294048397887315E-3</v>
      </c>
      <c r="G3789" s="90">
        <v>5.6624956130599709E-3</v>
      </c>
      <c r="H3789" s="90">
        <v>6.6028855692720099E-3</v>
      </c>
      <c r="I3789" s="90">
        <v>7.3573440773160807E-3</v>
      </c>
      <c r="J3789" s="90">
        <v>7.9229021972897218E-3</v>
      </c>
    </row>
    <row r="3790" spans="3:10" x14ac:dyDescent="0.25">
      <c r="C3790" s="82">
        <v>3.2573784407591891E-3</v>
      </c>
      <c r="D3790" s="89">
        <v>5.209998959447253E-3</v>
      </c>
      <c r="E3790" s="89">
        <v>7.2238003646471699E-3</v>
      </c>
      <c r="F3790" s="89">
        <v>9.1266099027648151E-3</v>
      </c>
      <c r="G3790" s="90">
        <v>1.0864798017529254E-2</v>
      </c>
      <c r="H3790" s="90">
        <v>1.2391306153900848E-2</v>
      </c>
      <c r="I3790" s="90">
        <v>1.377955833613257E-2</v>
      </c>
      <c r="J3790" s="90">
        <v>1.5033539704857685E-2</v>
      </c>
    </row>
    <row r="3791" spans="3:10" x14ac:dyDescent="0.25">
      <c r="C3791" s="82">
        <v>1.0620065272483083E-2</v>
      </c>
      <c r="D3791" s="89">
        <v>1.4865963444814573E-2</v>
      </c>
      <c r="E3791" s="89">
        <v>1.8349054667473802E-2</v>
      </c>
      <c r="F3791" s="89">
        <v>2.0916990026559636E-2</v>
      </c>
      <c r="G3791" s="90">
        <v>2.2699774912749878E-2</v>
      </c>
      <c r="H3791" s="90">
        <v>2.3780387998087748E-2</v>
      </c>
      <c r="I3791" s="90">
        <v>2.4424525392515804E-2</v>
      </c>
      <c r="J3791" s="90">
        <v>2.4715069968786859E-2</v>
      </c>
    </row>
    <row r="3792" spans="3:10" x14ac:dyDescent="0.25">
      <c r="C3792" s="82">
        <v>1.1363442741417273E-2</v>
      </c>
      <c r="D3792" s="89">
        <v>1.6264724276073266E-2</v>
      </c>
      <c r="E3792" s="89">
        <v>1.9890759947677385E-2</v>
      </c>
      <c r="F3792" s="89">
        <v>2.2191439669514743E-2</v>
      </c>
      <c r="G3792" s="90">
        <v>2.3530329941197105E-2</v>
      </c>
      <c r="H3792" s="90">
        <v>2.4153654488523482E-2</v>
      </c>
      <c r="I3792" s="90">
        <v>2.4396710026287929E-2</v>
      </c>
      <c r="J3792" s="90">
        <v>2.4339407903168006E-2</v>
      </c>
    </row>
    <row r="3793" spans="3:10" x14ac:dyDescent="0.25">
      <c r="C3793" s="82">
        <v>1.9172944215006302E-2</v>
      </c>
      <c r="D3793" s="89">
        <v>2.4033756383894593E-2</v>
      </c>
      <c r="E3793" s="89">
        <v>2.7311416120595813E-2</v>
      </c>
      <c r="F3793" s="89">
        <v>2.9302232596782937E-2</v>
      </c>
      <c r="G3793" s="90">
        <v>3.042863014510851E-2</v>
      </c>
      <c r="H3793" s="90">
        <v>3.0849328649848407E-2</v>
      </c>
      <c r="I3793" s="90">
        <v>3.0862034645384211E-2</v>
      </c>
      <c r="J3793" s="90">
        <v>3.0484681738991576E-2</v>
      </c>
    </row>
    <row r="3794" spans="3:10" x14ac:dyDescent="0.25">
      <c r="C3794" s="82">
        <v>1.1902856445332987E-2</v>
      </c>
      <c r="D3794" s="89">
        <v>1.5746568874816291E-2</v>
      </c>
      <c r="E3794" s="89">
        <v>1.8642062893049663E-2</v>
      </c>
      <c r="F3794" s="89">
        <v>2.0569419536386673E-2</v>
      </c>
      <c r="G3794" s="90">
        <v>2.1705391477199715E-2</v>
      </c>
      <c r="H3794" s="90">
        <v>2.2136536982195427E-2</v>
      </c>
      <c r="I3794" s="90">
        <v>2.2112855686773607E-2</v>
      </c>
      <c r="J3794" s="90">
        <v>2.1719938397739877E-2</v>
      </c>
    </row>
    <row r="3795" spans="3:10" x14ac:dyDescent="0.25">
      <c r="C3795" s="82">
        <v>7.6497451690936665E-3</v>
      </c>
      <c r="D3795" s="89">
        <v>1.0799392034024196E-2</v>
      </c>
      <c r="E3795" s="89">
        <v>1.3511966018726748E-2</v>
      </c>
      <c r="F3795" s="89">
        <v>1.5690496772863875E-2</v>
      </c>
      <c r="G3795" s="90">
        <v>1.7429963117743599E-2</v>
      </c>
      <c r="H3795" s="90">
        <v>1.8779967073811202E-2</v>
      </c>
      <c r="I3795" s="90">
        <v>1.9928997642059774E-2</v>
      </c>
      <c r="J3795" s="90">
        <v>2.0923538615887586E-2</v>
      </c>
    </row>
    <row r="3796" spans="3:10" x14ac:dyDescent="0.25">
      <c r="C3796" s="82">
        <v>3.2097156643826198E-3</v>
      </c>
      <c r="D3796" s="89">
        <v>5.2435764986679652E-3</v>
      </c>
      <c r="E3796" s="89">
        <v>7.3812714029958867E-3</v>
      </c>
      <c r="F3796" s="89">
        <v>9.4094714149151604E-3</v>
      </c>
      <c r="G3796" s="90">
        <v>1.1236324557767302E-2</v>
      </c>
      <c r="H3796" s="90">
        <v>1.278922092540421E-2</v>
      </c>
      <c r="I3796" s="90">
        <v>1.4135879767530151E-2</v>
      </c>
      <c r="J3796" s="90">
        <v>1.528671869253613E-2</v>
      </c>
    </row>
    <row r="3797" spans="3:10" x14ac:dyDescent="0.25">
      <c r="C3797" s="82">
        <v>4.4300774693352168E-2</v>
      </c>
      <c r="D3797" s="89">
        <v>4.8361370156295859E-2</v>
      </c>
      <c r="E3797" s="89">
        <v>4.9568460758355318E-2</v>
      </c>
      <c r="F3797" s="89">
        <v>4.9225517604361606E-2</v>
      </c>
      <c r="G3797" s="90">
        <v>4.8212745165244875E-2</v>
      </c>
      <c r="H3797" s="90">
        <v>4.673859085476436E-2</v>
      </c>
      <c r="I3797" s="90">
        <v>4.5174914702998711E-2</v>
      </c>
      <c r="J3797" s="90">
        <v>4.3469084772253884E-2</v>
      </c>
    </row>
    <row r="3798" spans="3:10" x14ac:dyDescent="0.25">
      <c r="C3798" s="82">
        <v>1.7461616984683502E-3</v>
      </c>
      <c r="D3798" s="89">
        <v>4.0085591254910256E-3</v>
      </c>
      <c r="E3798" s="89">
        <v>7.04183092548349E-3</v>
      </c>
      <c r="F3798" s="89">
        <v>1.0330971601021524E-2</v>
      </c>
      <c r="G3798" s="90">
        <v>1.3437314709663457E-2</v>
      </c>
      <c r="H3798" s="90">
        <v>1.6038160343558077E-2</v>
      </c>
      <c r="I3798" s="90">
        <v>1.8089461305980725E-2</v>
      </c>
      <c r="J3798" s="90">
        <v>1.955205281705804E-2</v>
      </c>
    </row>
    <row r="3799" spans="3:10" x14ac:dyDescent="0.25">
      <c r="C3799" s="82">
        <v>2.3064316577713646E-3</v>
      </c>
      <c r="D3799" s="89">
        <v>4.839815443802708E-3</v>
      </c>
      <c r="E3799" s="89">
        <v>7.9001197617873577E-3</v>
      </c>
      <c r="F3799" s="89">
        <v>1.0891094811472697E-2</v>
      </c>
      <c r="G3799" s="90">
        <v>1.3416993256319541E-2</v>
      </c>
      <c r="H3799" s="90">
        <v>1.525712391755729E-2</v>
      </c>
      <c r="I3799" s="90">
        <v>1.6475611630890664E-2</v>
      </c>
      <c r="J3799" s="90">
        <v>1.7128061559094493E-2</v>
      </c>
    </row>
    <row r="3800" spans="3:10" x14ac:dyDescent="0.25">
      <c r="C3800" s="82">
        <v>1.0753437250046448E-2</v>
      </c>
      <c r="D3800" s="89">
        <v>1.4497971880996493E-2</v>
      </c>
      <c r="E3800" s="89">
        <v>1.7812877154913868E-2</v>
      </c>
      <c r="F3800" s="89">
        <v>2.0655138557567145E-2</v>
      </c>
      <c r="G3800" s="90">
        <v>2.3121875263911948E-2</v>
      </c>
      <c r="H3800" s="90">
        <v>2.5208306989367026E-2</v>
      </c>
      <c r="I3800" s="90">
        <v>2.7092179419554659E-2</v>
      </c>
      <c r="J3800" s="90">
        <v>2.877171381141308E-2</v>
      </c>
    </row>
    <row r="3801" spans="3:10" x14ac:dyDescent="0.25">
      <c r="C3801" s="82">
        <v>1.9559717100157359E-2</v>
      </c>
      <c r="D3801" s="89">
        <v>2.8382516041672322E-2</v>
      </c>
      <c r="E3801" s="89">
        <v>3.464347739350785E-2</v>
      </c>
      <c r="F3801" s="89">
        <v>3.8236219847256371E-2</v>
      </c>
      <c r="G3801" s="90">
        <v>3.9944836183963904E-2</v>
      </c>
      <c r="H3801" s="90">
        <v>4.0358289814971846E-2</v>
      </c>
      <c r="I3801" s="90">
        <v>4.0156213130130076E-2</v>
      </c>
      <c r="J3801" s="90">
        <v>3.9528073186103102E-2</v>
      </c>
    </row>
    <row r="3802" spans="3:10" x14ac:dyDescent="0.25">
      <c r="C3802" s="82">
        <v>3.1420425953458113E-2</v>
      </c>
      <c r="D3802" s="89">
        <v>3.4110188319574158E-2</v>
      </c>
      <c r="E3802" s="89">
        <v>3.5352942607725348E-2</v>
      </c>
      <c r="F3802" s="89">
        <v>3.5920714576966793E-2</v>
      </c>
      <c r="G3802" s="90">
        <v>3.6315524293450363E-2</v>
      </c>
      <c r="H3802" s="90">
        <v>3.6590067189101211E-2</v>
      </c>
      <c r="I3802" s="90">
        <v>3.6947973869780271E-2</v>
      </c>
      <c r="J3802" s="90">
        <v>3.7269192760448433E-2</v>
      </c>
    </row>
    <row r="3803" spans="3:10" x14ac:dyDescent="0.25">
      <c r="C3803" s="82">
        <v>1.2853306641032926E-2</v>
      </c>
      <c r="D3803" s="89">
        <v>1.7667090087025113E-2</v>
      </c>
      <c r="E3803" s="89">
        <v>2.1206676695625811E-2</v>
      </c>
      <c r="F3803" s="89">
        <v>2.3522808930231745E-2</v>
      </c>
      <c r="G3803" s="90">
        <v>2.4995791529033428E-2</v>
      </c>
      <c r="H3803" s="90">
        <v>2.586033027810386E-2</v>
      </c>
      <c r="I3803" s="90">
        <v>2.6455949408117987E-2</v>
      </c>
      <c r="J3803" s="90">
        <v>2.6857134613109974E-2</v>
      </c>
    </row>
    <row r="3804" spans="3:10" x14ac:dyDescent="0.25">
      <c r="C3804" s="82">
        <v>8.022877160936857E-3</v>
      </c>
      <c r="D3804" s="89">
        <v>1.0265361721021212E-2</v>
      </c>
      <c r="E3804" s="89">
        <v>1.2071638078755871E-2</v>
      </c>
      <c r="F3804" s="89">
        <v>1.3483460127095802E-2</v>
      </c>
      <c r="G3804" s="90">
        <v>1.4601981895904953E-2</v>
      </c>
      <c r="H3804" s="90">
        <v>1.5440176824265827E-2</v>
      </c>
      <c r="I3804" s="90">
        <v>1.6115883071052387E-2</v>
      </c>
      <c r="J3804" s="90">
        <v>1.6636362501110016E-2</v>
      </c>
    </row>
    <row r="3805" spans="3:10" x14ac:dyDescent="0.25">
      <c r="C3805" s="82">
        <v>1.6106340543114297E-2</v>
      </c>
      <c r="D3805" s="89">
        <v>2.1285844976550942E-2</v>
      </c>
      <c r="E3805" s="89">
        <v>2.5499998148131947E-2</v>
      </c>
      <c r="F3805" s="89">
        <v>2.8828878987149278E-2</v>
      </c>
      <c r="G3805" s="90">
        <v>3.153544653391107E-2</v>
      </c>
      <c r="H3805" s="90">
        <v>3.3679076918342994E-2</v>
      </c>
      <c r="I3805" s="90">
        <v>3.5502578156168647E-2</v>
      </c>
      <c r="J3805" s="90">
        <v>3.6959646145804242E-2</v>
      </c>
    </row>
    <row r="3806" spans="3:10" x14ac:dyDescent="0.25">
      <c r="C3806" s="82">
        <v>1.3079565279982898E-2</v>
      </c>
      <c r="D3806" s="89">
        <v>1.686501367741701E-2</v>
      </c>
      <c r="E3806" s="89">
        <v>1.9839247188330491E-2</v>
      </c>
      <c r="F3806" s="89">
        <v>2.2063471188437333E-2</v>
      </c>
      <c r="G3806" s="90">
        <v>2.3735364940377625E-2</v>
      </c>
      <c r="H3806" s="90">
        <v>2.4916545694409681E-2</v>
      </c>
      <c r="I3806" s="90">
        <v>2.5826147575169642E-2</v>
      </c>
      <c r="J3806" s="90">
        <v>2.648245467065366E-2</v>
      </c>
    </row>
    <row r="3807" spans="3:10" x14ac:dyDescent="0.25">
      <c r="C3807" s="82">
        <v>7.3017280909743205E-3</v>
      </c>
      <c r="D3807" s="89">
        <v>1.0658696625133777E-2</v>
      </c>
      <c r="E3807" s="89">
        <v>1.3531685932433533E-2</v>
      </c>
      <c r="F3807" s="89">
        <v>1.5786581034483153E-2</v>
      </c>
      <c r="G3807" s="90">
        <v>1.753688896331532E-2</v>
      </c>
      <c r="H3807" s="90">
        <v>1.8856525745549222E-2</v>
      </c>
      <c r="I3807" s="90">
        <v>1.9943282922490629E-2</v>
      </c>
      <c r="J3807" s="90">
        <v>2.0834152516157833E-2</v>
      </c>
    </row>
    <row r="3808" spans="3:10" x14ac:dyDescent="0.25">
      <c r="C3808" s="82">
        <v>5.8730686546045255E-3</v>
      </c>
      <c r="D3808" s="89">
        <v>9.0392524053784194E-3</v>
      </c>
      <c r="E3808" s="89">
        <v>1.1965554337284058E-2</v>
      </c>
      <c r="F3808" s="89">
        <v>1.4418758370659656E-2</v>
      </c>
      <c r="G3808" s="90">
        <v>1.6418682540050123E-2</v>
      </c>
      <c r="H3808" s="90">
        <v>1.7991843777454792E-2</v>
      </c>
      <c r="I3808" s="90">
        <v>1.9313818617238628E-2</v>
      </c>
      <c r="J3808" s="90">
        <v>2.0425594492680711E-2</v>
      </c>
    </row>
    <row r="3809" spans="3:10" x14ac:dyDescent="0.25">
      <c r="C3809" s="82">
        <v>9.9384198901656742E-3</v>
      </c>
      <c r="D3809" s="89">
        <v>1.3383376221221424E-2</v>
      </c>
      <c r="E3809" s="89">
        <v>1.6319307004714935E-2</v>
      </c>
      <c r="F3809" s="89">
        <v>1.8633085515383584E-2</v>
      </c>
      <c r="G3809" s="90">
        <v>2.0361313290239307E-2</v>
      </c>
      <c r="H3809" s="90">
        <v>2.1475462671477756E-2</v>
      </c>
      <c r="I3809" s="90">
        <v>2.2128210505669006E-2</v>
      </c>
      <c r="J3809" s="90">
        <v>2.2335877465712788E-2</v>
      </c>
    </row>
    <row r="3810" spans="3:10" x14ac:dyDescent="0.25">
      <c r="C3810" s="82">
        <v>1.4346010263794749E-2</v>
      </c>
      <c r="D3810" s="89">
        <v>1.5774507314204142E-2</v>
      </c>
      <c r="E3810" s="89">
        <v>1.6858797246256513E-2</v>
      </c>
      <c r="F3810" s="89">
        <v>1.7770829061169346E-2</v>
      </c>
      <c r="G3810" s="90">
        <v>1.8634191613779608E-2</v>
      </c>
      <c r="H3810" s="90">
        <v>1.942323016231752E-2</v>
      </c>
      <c r="I3810" s="90">
        <v>2.0241919294998873E-2</v>
      </c>
      <c r="J3810" s="90">
        <v>2.1053561011271323E-2</v>
      </c>
    </row>
    <row r="3811" spans="3:10" x14ac:dyDescent="0.25">
      <c r="C3811" s="82">
        <v>7.5608568730865106E-3</v>
      </c>
      <c r="D3811" s="89">
        <v>1.0655247788336731E-2</v>
      </c>
      <c r="E3811" s="89">
        <v>1.3135641878342683E-2</v>
      </c>
      <c r="F3811" s="89">
        <v>1.4902615040475494E-2</v>
      </c>
      <c r="G3811" s="90">
        <v>1.6083362783983587E-2</v>
      </c>
      <c r="H3811" s="90">
        <v>1.676902274920769E-2</v>
      </c>
      <c r="I3811" s="90">
        <v>1.7168515163867859E-2</v>
      </c>
      <c r="J3811" s="90">
        <v>1.7351779424313561E-2</v>
      </c>
    </row>
    <row r="3812" spans="3:10" x14ac:dyDescent="0.25">
      <c r="C3812" s="82">
        <v>2.766905648779627E-2</v>
      </c>
      <c r="D3812" s="89">
        <v>2.8739891934383727E-2</v>
      </c>
      <c r="E3812" s="89">
        <v>2.8919754048832069E-2</v>
      </c>
      <c r="F3812" s="89">
        <v>2.8781880047161156E-2</v>
      </c>
      <c r="G3812" s="90">
        <v>2.8637625116211807E-2</v>
      </c>
      <c r="H3812" s="90">
        <v>2.8466506804741221E-2</v>
      </c>
      <c r="I3812" s="90">
        <v>2.8404305609138408E-2</v>
      </c>
      <c r="J3812" s="90">
        <v>2.8366670986668212E-2</v>
      </c>
    </row>
    <row r="3813" spans="3:10" x14ac:dyDescent="0.25">
      <c r="C3813" s="82">
        <v>5.629329841373213E-3</v>
      </c>
      <c r="D3813" s="89">
        <v>9.7676300155304999E-3</v>
      </c>
      <c r="E3813" s="89">
        <v>1.4053518307892785E-2</v>
      </c>
      <c r="F3813" s="89">
        <v>1.7897125698096466E-2</v>
      </c>
      <c r="G3813" s="90">
        <v>2.1065066429370075E-2</v>
      </c>
      <c r="H3813" s="90">
        <v>2.3432456024697786E-2</v>
      </c>
      <c r="I3813" s="90">
        <v>2.5151054533630052E-2</v>
      </c>
      <c r="J3813" s="90">
        <v>2.6256878983179025E-2</v>
      </c>
    </row>
    <row r="3814" spans="3:10" x14ac:dyDescent="0.25">
      <c r="C3814" s="82">
        <v>1.6869416215171056E-2</v>
      </c>
      <c r="D3814" s="89">
        <v>2.4498644162309631E-2</v>
      </c>
      <c r="E3814" s="89">
        <v>3.0851835099456847E-2</v>
      </c>
      <c r="F3814" s="89">
        <v>3.5755573086805749E-2</v>
      </c>
      <c r="G3814" s="90">
        <v>3.9553185090949246E-2</v>
      </c>
      <c r="H3814" s="90">
        <v>4.2399651920499028E-2</v>
      </c>
      <c r="I3814" s="90">
        <v>4.4647970133327761E-2</v>
      </c>
      <c r="J3814" s="90">
        <v>4.6243688984607581E-2</v>
      </c>
    </row>
    <row r="3815" spans="3:10" x14ac:dyDescent="0.25">
      <c r="C3815" s="82">
        <v>2.247027702663865E-3</v>
      </c>
      <c r="D3815" s="89">
        <v>4.2750974297386477E-3</v>
      </c>
      <c r="E3815" s="89">
        <v>6.5757046996429277E-3</v>
      </c>
      <c r="F3815" s="89">
        <v>8.8194757453845651E-3</v>
      </c>
      <c r="G3815" s="90">
        <v>1.0847314301276528E-2</v>
      </c>
      <c r="H3815" s="90">
        <v>1.2570299331117791E-2</v>
      </c>
      <c r="I3815" s="90">
        <v>1.4055776691761035E-2</v>
      </c>
      <c r="J3815" s="90">
        <v>1.5314765828960972E-2</v>
      </c>
    </row>
    <row r="3816" spans="3:10" x14ac:dyDescent="0.25">
      <c r="C3816" s="82">
        <v>5.9345017851177842E-3</v>
      </c>
      <c r="D3816" s="89">
        <v>8.0289735998164986E-3</v>
      </c>
      <c r="E3816" s="89">
        <v>9.8051260941917854E-3</v>
      </c>
      <c r="F3816" s="89">
        <v>1.1200563289567528E-2</v>
      </c>
      <c r="G3816" s="90">
        <v>1.2249784138950823E-2</v>
      </c>
      <c r="H3816" s="90">
        <v>1.2949416179349088E-2</v>
      </c>
      <c r="I3816" s="90">
        <v>1.3404141012514519E-2</v>
      </c>
      <c r="J3816" s="90">
        <v>1.3634596527534269E-2</v>
      </c>
    </row>
    <row r="3817" spans="3:10" x14ac:dyDescent="0.25">
      <c r="C3817" s="82">
        <v>1.8452931011291852E-2</v>
      </c>
      <c r="D3817" s="89">
        <v>1.9135645371267239E-2</v>
      </c>
      <c r="E3817" s="89">
        <v>1.9207669107289702E-2</v>
      </c>
      <c r="F3817" s="89">
        <v>1.9032091037319922E-2</v>
      </c>
      <c r="G3817" s="90">
        <v>1.8811248142566173E-2</v>
      </c>
      <c r="H3817" s="90">
        <v>1.8535440412348114E-2</v>
      </c>
      <c r="I3817" s="90">
        <v>1.8303290816123308E-2</v>
      </c>
      <c r="J3817" s="90">
        <v>1.8076101567007303E-2</v>
      </c>
    </row>
    <row r="3818" spans="3:10" x14ac:dyDescent="0.25">
      <c r="C3818" s="82">
        <v>4.4565886348748567E-3</v>
      </c>
      <c r="D3818" s="89">
        <v>6.7842494143847912E-3</v>
      </c>
      <c r="E3818" s="89">
        <v>9.0362209514062136E-3</v>
      </c>
      <c r="F3818" s="89">
        <v>1.1052733101089512E-2</v>
      </c>
      <c r="G3818" s="90">
        <v>1.2812309061222833E-2</v>
      </c>
      <c r="H3818" s="90">
        <v>1.4281731281481403E-2</v>
      </c>
      <c r="I3818" s="90">
        <v>1.5553417801291354E-2</v>
      </c>
      <c r="J3818" s="90">
        <v>1.6632523083080244E-2</v>
      </c>
    </row>
    <row r="3819" spans="3:10" x14ac:dyDescent="0.25">
      <c r="C3819" s="82">
        <v>3.184447295603049E-2</v>
      </c>
      <c r="D3819" s="89">
        <v>3.480548774521354E-2</v>
      </c>
      <c r="E3819" s="89">
        <v>3.6518701768768168E-2</v>
      </c>
      <c r="F3819" s="89">
        <v>3.765521302929152E-2</v>
      </c>
      <c r="G3819" s="90">
        <v>3.87073079480953E-2</v>
      </c>
      <c r="H3819" s="90">
        <v>3.978033884845604E-2</v>
      </c>
      <c r="I3819" s="90">
        <v>4.1197605394548246E-2</v>
      </c>
      <c r="J3819" s="90">
        <v>4.2962663045542152E-2</v>
      </c>
    </row>
    <row r="3820" spans="3:10" x14ac:dyDescent="0.25">
      <c r="C3820" s="82">
        <v>2.7884921544233467E-4</v>
      </c>
      <c r="D3820" s="89">
        <v>9.696339104062065E-4</v>
      </c>
      <c r="E3820" s="89">
        <v>2.3074643557230816E-3</v>
      </c>
      <c r="F3820" s="89">
        <v>4.240880173589829E-3</v>
      </c>
      <c r="G3820" s="90">
        <v>6.5465612234184662E-3</v>
      </c>
      <c r="H3820" s="90">
        <v>8.9388920212274542E-3</v>
      </c>
      <c r="I3820" s="90">
        <v>1.1255503993576835E-2</v>
      </c>
      <c r="J3820" s="90">
        <v>1.3367597584059423E-2</v>
      </c>
    </row>
    <row r="3821" spans="3:10" x14ac:dyDescent="0.25">
      <c r="C3821" s="82">
        <v>2.1734839949477995E-2</v>
      </c>
      <c r="D3821" s="89">
        <v>2.4782619568146147E-2</v>
      </c>
      <c r="E3821" s="89">
        <v>2.7042297881961802E-2</v>
      </c>
      <c r="F3821" s="89">
        <v>2.8728262682896806E-2</v>
      </c>
      <c r="G3821" s="90">
        <v>3.0009421639945008E-2</v>
      </c>
      <c r="H3821" s="90">
        <v>3.0828759474254206E-2</v>
      </c>
      <c r="I3821" s="90">
        <v>3.1352582228677386E-2</v>
      </c>
      <c r="J3821" s="90">
        <v>3.1543864394194286E-2</v>
      </c>
    </row>
    <row r="3822" spans="3:10" x14ac:dyDescent="0.25">
      <c r="C3822" s="82">
        <v>2.1965731264914287E-2</v>
      </c>
      <c r="D3822" s="89">
        <v>2.5497227368333212E-2</v>
      </c>
      <c r="E3822" s="89">
        <v>2.7812003287156804E-2</v>
      </c>
      <c r="F3822" s="89">
        <v>2.9250985411320939E-2</v>
      </c>
      <c r="G3822" s="90">
        <v>3.011011581480743E-2</v>
      </c>
      <c r="H3822" s="90">
        <v>3.0415171703225431E-2</v>
      </c>
      <c r="I3822" s="90">
        <v>3.0369376100264134E-2</v>
      </c>
      <c r="J3822" s="90">
        <v>2.9938520029672136E-2</v>
      </c>
    </row>
    <row r="3823" spans="3:10" x14ac:dyDescent="0.25">
      <c r="C3823" s="82">
        <v>0.21410091146055787</v>
      </c>
      <c r="D3823" s="89">
        <v>0.16039226167846671</v>
      </c>
      <c r="E3823" s="89">
        <v>0.12607649998748677</v>
      </c>
      <c r="F3823" s="89">
        <v>0.10396553303839973</v>
      </c>
      <c r="G3823" s="90">
        <v>8.9400972445444385E-2</v>
      </c>
      <c r="H3823" s="90">
        <v>7.90392273915691E-2</v>
      </c>
      <c r="I3823" s="90">
        <v>7.1432302566156222E-2</v>
      </c>
      <c r="J3823" s="90">
        <v>6.5277745638260484E-2</v>
      </c>
    </row>
    <row r="3824" spans="3:10" x14ac:dyDescent="0.25">
      <c r="C3824" s="82">
        <v>4.4033587757690684E-3</v>
      </c>
      <c r="D3824" s="89">
        <v>6.0150142476996021E-3</v>
      </c>
      <c r="E3824" s="89">
        <v>7.452344823538147E-3</v>
      </c>
      <c r="F3824" s="89">
        <v>8.6671898420043816E-3</v>
      </c>
      <c r="G3824" s="90">
        <v>9.6800484629922471E-3</v>
      </c>
      <c r="H3824" s="90">
        <v>1.0483252404505431E-2</v>
      </c>
      <c r="I3824" s="90">
        <v>1.1160276777023975E-2</v>
      </c>
      <c r="J3824" s="90">
        <v>1.1733135322866059E-2</v>
      </c>
    </row>
    <row r="3825" spans="3:10" x14ac:dyDescent="0.25">
      <c r="C3825" s="82">
        <v>1.7239095343034503E-3</v>
      </c>
      <c r="D3825" s="89">
        <v>3.2407400572490664E-3</v>
      </c>
      <c r="E3825" s="89">
        <v>5.0045769868272555E-3</v>
      </c>
      <c r="F3825" s="89">
        <v>6.7519299720416488E-3</v>
      </c>
      <c r="G3825" s="90">
        <v>8.3025226141183323E-3</v>
      </c>
      <c r="H3825" s="90">
        <v>9.5259287282525341E-3</v>
      </c>
      <c r="I3825" s="90">
        <v>1.0437114117433643E-2</v>
      </c>
      <c r="J3825" s="90">
        <v>1.1041621060516722E-2</v>
      </c>
    </row>
    <row r="3826" spans="3:10" x14ac:dyDescent="0.25">
      <c r="C3826" s="82">
        <v>1.2733338030628162E-2</v>
      </c>
      <c r="D3826" s="89">
        <v>1.5816822333632088E-2</v>
      </c>
      <c r="E3826" s="89">
        <v>1.8077657020074696E-2</v>
      </c>
      <c r="F3826" s="89">
        <v>1.9603625178737767E-2</v>
      </c>
      <c r="G3826" s="90">
        <v>2.0566889327316266E-2</v>
      </c>
      <c r="H3826" s="90">
        <v>2.1013555658324624E-2</v>
      </c>
      <c r="I3826" s="90">
        <v>2.1134261960078577E-2</v>
      </c>
      <c r="J3826" s="90">
        <v>2.0962810498525403E-2</v>
      </c>
    </row>
    <row r="3827" spans="3:10" x14ac:dyDescent="0.25">
      <c r="C3827" s="82">
        <v>3.0247846342110796E-2</v>
      </c>
      <c r="D3827" s="89">
        <v>3.6080092492271267E-2</v>
      </c>
      <c r="E3827" s="89">
        <v>4.0665384960538488E-2</v>
      </c>
      <c r="F3827" s="89">
        <v>4.4320908165752196E-2</v>
      </c>
      <c r="G3827" s="90">
        <v>4.7387349112797128E-2</v>
      </c>
      <c r="H3827" s="90">
        <v>4.9854757479706753E-2</v>
      </c>
      <c r="I3827" s="90">
        <v>5.2028534554299649E-2</v>
      </c>
      <c r="J3827" s="90">
        <v>5.3836187964218539E-2</v>
      </c>
    </row>
    <row r="3828" spans="3:10" x14ac:dyDescent="0.25">
      <c r="C3828" s="82">
        <v>3.3054719524832285E-2</v>
      </c>
      <c r="D3828" s="89">
        <v>3.1246126407493312E-2</v>
      </c>
      <c r="E3828" s="89">
        <v>2.9418079052948392E-2</v>
      </c>
      <c r="F3828" s="89">
        <v>2.7918712318449512E-2</v>
      </c>
      <c r="G3828" s="90">
        <v>2.6860216931486502E-2</v>
      </c>
      <c r="H3828" s="90">
        <v>2.6102671191220801E-2</v>
      </c>
      <c r="I3828" s="90">
        <v>2.5702205653479884E-2</v>
      </c>
      <c r="J3828" s="90">
        <v>2.5539970121882576E-2</v>
      </c>
    </row>
    <row r="3829" spans="3:10" x14ac:dyDescent="0.25">
      <c r="C3829" s="82">
        <v>7.8458033675710449E-3</v>
      </c>
      <c r="D3829" s="89">
        <v>1.091315711120717E-2</v>
      </c>
      <c r="E3829" s="89">
        <v>1.3624242120325807E-2</v>
      </c>
      <c r="F3829" s="89">
        <v>1.5901332654961874E-2</v>
      </c>
      <c r="G3829" s="90">
        <v>1.7809005257922905E-2</v>
      </c>
      <c r="H3829" s="90">
        <v>1.9345607697304909E-2</v>
      </c>
      <c r="I3829" s="90">
        <v>2.065253558388035E-2</v>
      </c>
      <c r="J3829" s="90">
        <v>2.1735225497264955E-2</v>
      </c>
    </row>
    <row r="3830" spans="3:10" x14ac:dyDescent="0.25">
      <c r="C3830" s="82">
        <v>4.3903903701241172E-3</v>
      </c>
      <c r="D3830" s="89">
        <v>7.4646750027368364E-3</v>
      </c>
      <c r="E3830" s="89">
        <v>1.0850403513166979E-2</v>
      </c>
      <c r="F3830" s="89">
        <v>1.4251993616313463E-2</v>
      </c>
      <c r="G3830" s="90">
        <v>1.7578588905613101E-2</v>
      </c>
      <c r="H3830" s="90">
        <v>2.0780388710560756E-2</v>
      </c>
      <c r="I3830" s="90">
        <v>2.4022402575317282E-2</v>
      </c>
      <c r="J3830" s="90">
        <v>2.7353990620193093E-2</v>
      </c>
    </row>
    <row r="3831" spans="3:10" x14ac:dyDescent="0.25">
      <c r="C3831" s="82">
        <v>6.405116901572039E-3</v>
      </c>
      <c r="D3831" s="89">
        <v>1.0104905301815129E-2</v>
      </c>
      <c r="E3831" s="89">
        <v>1.3527412111575789E-2</v>
      </c>
      <c r="F3831" s="89">
        <v>1.6303147498240456E-2</v>
      </c>
      <c r="G3831" s="90">
        <v>1.8383113677760049E-2</v>
      </c>
      <c r="H3831" s="90">
        <v>1.9759377703373614E-2</v>
      </c>
      <c r="I3831" s="90">
        <v>2.0615036552229637E-2</v>
      </c>
      <c r="J3831" s="90">
        <v>2.1005226571790776E-2</v>
      </c>
    </row>
    <row r="3832" spans="3:10" x14ac:dyDescent="0.25">
      <c r="C3832" s="82">
        <v>3.4729361933012258E-2</v>
      </c>
      <c r="D3832" s="89">
        <v>4.2193500242210212E-2</v>
      </c>
      <c r="E3832" s="89">
        <v>4.7516865436227129E-2</v>
      </c>
      <c r="F3832" s="89">
        <v>5.1432526949180199E-2</v>
      </c>
      <c r="G3832" s="90">
        <v>5.4664655019309505E-2</v>
      </c>
      <c r="H3832" s="90">
        <v>5.7380896440562025E-2</v>
      </c>
      <c r="I3832" s="90">
        <v>5.9971449446998663E-2</v>
      </c>
      <c r="J3832" s="90">
        <v>6.2288718091528646E-2</v>
      </c>
    </row>
    <row r="3833" spans="3:10" x14ac:dyDescent="0.25">
      <c r="C3833" s="82">
        <v>3.5098055613963473E-3</v>
      </c>
      <c r="D3833" s="89">
        <v>5.405648000961126E-3</v>
      </c>
      <c r="E3833" s="89">
        <v>7.1639027689307348E-3</v>
      </c>
      <c r="F3833" s="89">
        <v>8.5927971809827228E-3</v>
      </c>
      <c r="G3833" s="90">
        <v>9.6372827562740491E-3</v>
      </c>
      <c r="H3833" s="90">
        <v>1.0260264845791674E-2</v>
      </c>
      <c r="I3833" s="90">
        <v>1.0539224124949091E-2</v>
      </c>
      <c r="J3833" s="90">
        <v>1.0504658779884353E-2</v>
      </c>
    </row>
    <row r="3834" spans="3:10" x14ac:dyDescent="0.25">
      <c r="C3834" s="82">
        <v>5.8568442515171792E-2</v>
      </c>
      <c r="D3834" s="89">
        <v>5.6169408428215127E-2</v>
      </c>
      <c r="E3834" s="89">
        <v>5.3276381901599439E-2</v>
      </c>
      <c r="F3834" s="89">
        <v>5.0747634477402402E-2</v>
      </c>
      <c r="G3834" s="90">
        <v>4.8865637622507604E-2</v>
      </c>
      <c r="H3834" s="90">
        <v>4.736076706022891E-2</v>
      </c>
      <c r="I3834" s="90">
        <v>4.6274513855570944E-2</v>
      </c>
      <c r="J3834" s="90">
        <v>4.5317530334241074E-2</v>
      </c>
    </row>
    <row r="3835" spans="3:10" x14ac:dyDescent="0.25">
      <c r="C3835" s="82">
        <v>6.7065422783829549E-3</v>
      </c>
      <c r="D3835" s="89">
        <v>1.1419595101822678E-2</v>
      </c>
      <c r="E3835" s="89">
        <v>1.6112590246435458E-2</v>
      </c>
      <c r="F3835" s="89">
        <v>2.0146311001815218E-2</v>
      </c>
      <c r="G3835" s="90">
        <v>2.3317955990121913E-2</v>
      </c>
      <c r="H3835" s="90">
        <v>2.5535600862873271E-2</v>
      </c>
      <c r="I3835" s="90">
        <v>2.6991076119431412E-2</v>
      </c>
      <c r="J3835" s="90">
        <v>2.7734783091711273E-2</v>
      </c>
    </row>
    <row r="3836" spans="3:10" x14ac:dyDescent="0.25">
      <c r="C3836" s="82">
        <v>1.0169517885940801E-2</v>
      </c>
      <c r="D3836" s="89">
        <v>1.5311592045292385E-2</v>
      </c>
      <c r="E3836" s="89">
        <v>2.0265792340717379E-2</v>
      </c>
      <c r="F3836" s="89">
        <v>2.4728763929097508E-2</v>
      </c>
      <c r="G3836" s="90">
        <v>2.8703835319542348E-2</v>
      </c>
      <c r="H3836" s="90">
        <v>3.2154926651166538E-2</v>
      </c>
      <c r="I3836" s="90">
        <v>3.5303893675181892E-2</v>
      </c>
      <c r="J3836" s="90">
        <v>3.8142218665640396E-2</v>
      </c>
    </row>
    <row r="3837" spans="3:10" x14ac:dyDescent="0.25">
      <c r="C3837" s="82">
        <v>2.9955699737470526E-3</v>
      </c>
      <c r="D3837" s="89">
        <v>4.5441154597872339E-3</v>
      </c>
      <c r="E3837" s="89">
        <v>6.0956671005754038E-3</v>
      </c>
      <c r="F3837" s="89">
        <v>7.5328880687195116E-3</v>
      </c>
      <c r="G3837" s="90">
        <v>8.817224783089328E-3</v>
      </c>
      <c r="H3837" s="90">
        <v>9.9068950102680665E-3</v>
      </c>
      <c r="I3837" s="90">
        <v>1.0859183934271091E-2</v>
      </c>
      <c r="J3837" s="90">
        <v>1.168223635418577E-2</v>
      </c>
    </row>
    <row r="3838" spans="3:10" x14ac:dyDescent="0.25">
      <c r="C3838" s="82">
        <v>1.8405617422226243E-2</v>
      </c>
      <c r="D3838" s="89">
        <v>2.1475136118017619E-2</v>
      </c>
      <c r="E3838" s="89">
        <v>2.3135944667299832E-2</v>
      </c>
      <c r="F3838" s="89">
        <v>2.3914739913859482E-2</v>
      </c>
      <c r="G3838" s="90">
        <v>2.4280215726174982E-2</v>
      </c>
      <c r="H3838" s="90">
        <v>2.4404309008350101E-2</v>
      </c>
      <c r="I3838" s="90">
        <v>2.4535605719584134E-2</v>
      </c>
      <c r="J3838" s="90">
        <v>2.4687128142966013E-2</v>
      </c>
    </row>
    <row r="3839" spans="3:10" x14ac:dyDescent="0.25">
      <c r="C3839" s="82">
        <v>6.3748195378470623E-3</v>
      </c>
      <c r="D3839" s="89">
        <v>1.0558602864501526E-2</v>
      </c>
      <c r="E3839" s="89">
        <v>1.5001363193319843E-2</v>
      </c>
      <c r="F3839" s="89">
        <v>1.9381206610965599E-2</v>
      </c>
      <c r="G3839" s="90">
        <v>2.3675726423010079E-2</v>
      </c>
      <c r="H3839" s="90">
        <v>2.7888738506603034E-2</v>
      </c>
      <c r="I3839" s="90">
        <v>3.227384065427176E-2</v>
      </c>
      <c r="J3839" s="90">
        <v>3.6898907011494196E-2</v>
      </c>
    </row>
    <row r="3840" spans="3:10" x14ac:dyDescent="0.25">
      <c r="C3840" s="82">
        <v>6.5560274287032707E-3</v>
      </c>
      <c r="D3840" s="89">
        <v>9.0747548363260318E-3</v>
      </c>
      <c r="E3840" s="89">
        <v>1.1279167968652373E-2</v>
      </c>
      <c r="F3840" s="89">
        <v>1.3128308093794243E-2</v>
      </c>
      <c r="G3840" s="90">
        <v>1.4720297154135255E-2</v>
      </c>
      <c r="H3840" s="90">
        <v>1.6113175552753083E-2</v>
      </c>
      <c r="I3840" s="90">
        <v>1.748943667886382E-2</v>
      </c>
      <c r="J3840" s="90">
        <v>1.891760232963131E-2</v>
      </c>
    </row>
    <row r="3841" spans="3:10" x14ac:dyDescent="0.25">
      <c r="C3841" s="82">
        <v>2.1088267885373685E-3</v>
      </c>
      <c r="D3841" s="89">
        <v>3.6325327776758442E-3</v>
      </c>
      <c r="E3841" s="89">
        <v>5.3974599883094875E-3</v>
      </c>
      <c r="F3841" s="89">
        <v>7.2442079042743237E-3</v>
      </c>
      <c r="G3841" s="90">
        <v>9.0751295578403775E-3</v>
      </c>
      <c r="H3841" s="90">
        <v>1.0802489119907966E-2</v>
      </c>
      <c r="I3841" s="90">
        <v>1.2461578064288777E-2</v>
      </c>
      <c r="J3841" s="90">
        <v>1.4049740773334103E-2</v>
      </c>
    </row>
    <row r="3842" spans="3:10" x14ac:dyDescent="0.25">
      <c r="C3842" s="82">
        <v>9.8406963647602961E-3</v>
      </c>
      <c r="D3842" s="89">
        <v>1.0919082889848379E-2</v>
      </c>
      <c r="E3842" s="89">
        <v>1.1668296175985936E-2</v>
      </c>
      <c r="F3842" s="89">
        <v>1.2294259510747396E-2</v>
      </c>
      <c r="G3842" s="90">
        <v>1.2954381175009353E-2</v>
      </c>
      <c r="H3842" s="90">
        <v>1.3686118255714502E-2</v>
      </c>
      <c r="I3842" s="90">
        <v>1.4609130320082321E-2</v>
      </c>
      <c r="J3842" s="90">
        <v>1.5743913413867879E-2</v>
      </c>
    </row>
    <row r="3843" spans="3:10" x14ac:dyDescent="0.25">
      <c r="C3843" s="82">
        <v>1.2140968379939528E-2</v>
      </c>
      <c r="D3843" s="89">
        <v>1.5975580289169723E-2</v>
      </c>
      <c r="E3843" s="89">
        <v>1.8974648851888151E-2</v>
      </c>
      <c r="F3843" s="89">
        <v>2.1203851388284137E-2</v>
      </c>
      <c r="G3843" s="90">
        <v>2.2886712914943659E-2</v>
      </c>
      <c r="H3843" s="90">
        <v>2.4107713143229119E-2</v>
      </c>
      <c r="I3843" s="90">
        <v>2.5087515549330967E-2</v>
      </c>
      <c r="J3843" s="90">
        <v>2.5840763722761048E-2</v>
      </c>
    </row>
    <row r="3844" spans="3:10" x14ac:dyDescent="0.25">
      <c r="C3844" s="82">
        <v>4.7990205046214665E-2</v>
      </c>
      <c r="D3844" s="89">
        <v>4.5428613089546176E-2</v>
      </c>
      <c r="E3844" s="89">
        <v>4.185132067345082E-2</v>
      </c>
      <c r="F3844" s="89">
        <v>3.8477449130583853E-2</v>
      </c>
      <c r="G3844" s="90">
        <v>3.5742872992409629E-2</v>
      </c>
      <c r="H3844" s="90">
        <v>3.3506402633169945E-2</v>
      </c>
      <c r="I3844" s="90">
        <v>3.1796818154189083E-2</v>
      </c>
      <c r="J3844" s="90">
        <v>3.0396353381973776E-2</v>
      </c>
    </row>
    <row r="3845" spans="3:10" x14ac:dyDescent="0.25">
      <c r="C3845" s="82">
        <v>3.0373672840777632E-2</v>
      </c>
      <c r="D3845" s="89">
        <v>3.3403995347627433E-2</v>
      </c>
      <c r="E3845" s="89">
        <v>3.4850457254354941E-2</v>
      </c>
      <c r="F3845" s="89">
        <v>3.5465004917415527E-2</v>
      </c>
      <c r="G3845" s="90">
        <v>3.5774918256521654E-2</v>
      </c>
      <c r="H3845" s="90">
        <v>3.5882635203716519E-2</v>
      </c>
      <c r="I3845" s="90">
        <v>3.6047886250321869E-2</v>
      </c>
      <c r="J3845" s="90">
        <v>3.6218039693385537E-2</v>
      </c>
    </row>
    <row r="3846" spans="3:10" x14ac:dyDescent="0.25">
      <c r="C3846" s="82">
        <v>2.2624971005416494E-2</v>
      </c>
      <c r="D3846" s="89">
        <v>2.4898712197755347E-2</v>
      </c>
      <c r="E3846" s="89">
        <v>2.587083250374949E-2</v>
      </c>
      <c r="F3846" s="89">
        <v>2.6158974229902137E-2</v>
      </c>
      <c r="G3846" s="90">
        <v>2.6175744083657741E-2</v>
      </c>
      <c r="H3846" s="90">
        <v>2.5988752837644718E-2</v>
      </c>
      <c r="I3846" s="90">
        <v>2.5766370495448668E-2</v>
      </c>
      <c r="J3846" s="90">
        <v>2.5451442575048683E-2</v>
      </c>
    </row>
    <row r="3847" spans="3:10" x14ac:dyDescent="0.25">
      <c r="C3847" s="82">
        <v>3.1772959243759072E-2</v>
      </c>
      <c r="D3847" s="89">
        <v>3.8743153880066633E-2</v>
      </c>
      <c r="E3847" s="89">
        <v>4.2810441175079539E-2</v>
      </c>
      <c r="F3847" s="89">
        <v>4.4697944647682147E-2</v>
      </c>
      <c r="G3847" s="90">
        <v>4.5275045269060663E-2</v>
      </c>
      <c r="H3847" s="90">
        <v>4.4944800715632921E-2</v>
      </c>
      <c r="I3847" s="90">
        <v>4.4253842868490406E-2</v>
      </c>
      <c r="J3847" s="90">
        <v>4.3288297889567888E-2</v>
      </c>
    </row>
    <row r="3848" spans="3:10" x14ac:dyDescent="0.25">
      <c r="C3848" s="82">
        <v>8.6280479238993459E-4</v>
      </c>
      <c r="D3848" s="89">
        <v>1.8184743710943311E-3</v>
      </c>
      <c r="E3848" s="89">
        <v>3.03395661970192E-3</v>
      </c>
      <c r="F3848" s="89">
        <v>4.3258887435603886E-3</v>
      </c>
      <c r="G3848" s="90">
        <v>5.5579319959520122E-3</v>
      </c>
      <c r="H3848" s="90">
        <v>6.6355175344932991E-3</v>
      </c>
      <c r="I3848" s="90">
        <v>7.5695575624136948E-3</v>
      </c>
      <c r="J3848" s="90">
        <v>8.3659363700048887E-3</v>
      </c>
    </row>
    <row r="3849" spans="3:10" x14ac:dyDescent="0.25">
      <c r="C3849" s="82">
        <v>2.9860819007440823E-2</v>
      </c>
      <c r="D3849" s="89">
        <v>3.1029366442837752E-2</v>
      </c>
      <c r="E3849" s="89">
        <v>3.0754866641738609E-2</v>
      </c>
      <c r="F3849" s="89">
        <v>2.9895823108955506E-2</v>
      </c>
      <c r="G3849" s="90">
        <v>2.8927546991380927E-2</v>
      </c>
      <c r="H3849" s="90">
        <v>2.7892470538503699E-2</v>
      </c>
      <c r="I3849" s="90">
        <v>2.6941335316195855E-2</v>
      </c>
      <c r="J3849" s="90">
        <v>2.5990977970546905E-2</v>
      </c>
    </row>
    <row r="3850" spans="3:10" x14ac:dyDescent="0.25">
      <c r="C3850" s="82">
        <v>2.1662718007059286E-3</v>
      </c>
      <c r="D3850" s="89">
        <v>4.2595191661222165E-3</v>
      </c>
      <c r="E3850" s="89">
        <v>6.7336491476089853E-3</v>
      </c>
      <c r="F3850" s="89">
        <v>9.2175708203463321E-3</v>
      </c>
      <c r="G3850" s="90">
        <v>1.1489599719216684E-2</v>
      </c>
      <c r="H3850" s="90">
        <v>1.3408757174191401E-2</v>
      </c>
      <c r="I3850" s="90">
        <v>1.5019396123981951E-2</v>
      </c>
      <c r="J3850" s="90">
        <v>1.6323507481571825E-2</v>
      </c>
    </row>
    <row r="3851" spans="3:10" x14ac:dyDescent="0.25">
      <c r="C3851" s="82">
        <v>6.4807250865390631E-2</v>
      </c>
      <c r="D3851" s="89">
        <v>5.9792261668487182E-2</v>
      </c>
      <c r="E3851" s="89">
        <v>5.4782844621860685E-2</v>
      </c>
      <c r="F3851" s="89">
        <v>5.0643314199158657E-2</v>
      </c>
      <c r="G3851" s="90">
        <v>4.7576840244375272E-2</v>
      </c>
      <c r="H3851" s="90">
        <v>4.5248876204200608E-2</v>
      </c>
      <c r="I3851" s="90">
        <v>4.3651454807161198E-2</v>
      </c>
      <c r="J3851" s="90">
        <v>4.2475051931971895E-2</v>
      </c>
    </row>
    <row r="3852" spans="3:10" x14ac:dyDescent="0.25">
      <c r="C3852" s="82">
        <v>3.3194111509872049E-3</v>
      </c>
      <c r="D3852" s="89">
        <v>5.0076087081551901E-3</v>
      </c>
      <c r="E3852" s="89">
        <v>6.7523036139078424E-3</v>
      </c>
      <c r="F3852" s="89">
        <v>8.4404829458100093E-3</v>
      </c>
      <c r="G3852" s="90">
        <v>1.0028223863657487E-2</v>
      </c>
      <c r="H3852" s="90">
        <v>1.1458756334618622E-2</v>
      </c>
      <c r="I3852" s="90">
        <v>1.2787375026675731E-2</v>
      </c>
      <c r="J3852" s="90">
        <v>1.4015812986373322E-2</v>
      </c>
    </row>
    <row r="3853" spans="3:10" x14ac:dyDescent="0.25">
      <c r="C3853" s="82">
        <v>3.8275436163157294E-3</v>
      </c>
      <c r="D3853" s="89">
        <v>7.0220519196147208E-3</v>
      </c>
      <c r="E3853" s="89">
        <v>1.0602887984830913E-2</v>
      </c>
      <c r="F3853" s="89">
        <v>1.4096291484131969E-2</v>
      </c>
      <c r="G3853" s="90">
        <v>1.7264972858687246E-2</v>
      </c>
      <c r="H3853" s="90">
        <v>1.9957277289924805E-2</v>
      </c>
      <c r="I3853" s="90">
        <v>2.226410630249288E-2</v>
      </c>
      <c r="J3853" s="90">
        <v>2.4192325142739859E-2</v>
      </c>
    </row>
    <row r="3854" spans="3:10" x14ac:dyDescent="0.25">
      <c r="C3854" s="82">
        <v>4.9157697862785106E-3</v>
      </c>
      <c r="D3854" s="89">
        <v>7.7775097238247668E-3</v>
      </c>
      <c r="E3854" s="89">
        <v>1.0421298794501837E-2</v>
      </c>
      <c r="F3854" s="89">
        <v>1.2612167422525978E-2</v>
      </c>
      <c r="G3854" s="90">
        <v>1.4375122731756862E-2</v>
      </c>
      <c r="H3854" s="90">
        <v>1.575119822447171E-2</v>
      </c>
      <c r="I3854" s="90">
        <v>1.6906925233164265E-2</v>
      </c>
      <c r="J3854" s="90">
        <v>1.788366792520537E-2</v>
      </c>
    </row>
    <row r="3855" spans="3:10" x14ac:dyDescent="0.25">
      <c r="C3855" s="82">
        <v>7.9780139341738819E-4</v>
      </c>
      <c r="D3855" s="89">
        <v>1.7045793925135218E-3</v>
      </c>
      <c r="E3855" s="89">
        <v>2.8862411865863487E-3</v>
      </c>
      <c r="F3855" s="89">
        <v>4.1838021522199722E-3</v>
      </c>
      <c r="G3855" s="90">
        <v>5.4744676261418955E-3</v>
      </c>
      <c r="H3855" s="90">
        <v>6.6659736792760655E-3</v>
      </c>
      <c r="I3855" s="90">
        <v>7.7635867711518154E-3</v>
      </c>
      <c r="J3855" s="90">
        <v>8.7649298757371819E-3</v>
      </c>
    </row>
    <row r="3856" spans="3:10" x14ac:dyDescent="0.25">
      <c r="C3856" s="82">
        <v>3.071950051623991E-3</v>
      </c>
      <c r="D3856" s="89">
        <v>5.2717773067269772E-3</v>
      </c>
      <c r="E3856" s="89">
        <v>7.5641414401648481E-3</v>
      </c>
      <c r="F3856" s="89">
        <v>9.6547588036609983E-3</v>
      </c>
      <c r="G3856" s="90">
        <v>1.1429661253788682E-2</v>
      </c>
      <c r="H3856" s="90">
        <v>1.2829690726600326E-2</v>
      </c>
      <c r="I3856" s="90">
        <v>1.3947636558741705E-2</v>
      </c>
      <c r="J3856" s="90">
        <v>1.4814694188285328E-2</v>
      </c>
    </row>
    <row r="3857" spans="3:10" x14ac:dyDescent="0.25">
      <c r="C3857" s="82">
        <v>1.3790390454572948E-2</v>
      </c>
      <c r="D3857" s="89">
        <v>1.7643875896971074E-2</v>
      </c>
      <c r="E3857" s="89">
        <v>2.0404678911621916E-2</v>
      </c>
      <c r="F3857" s="89">
        <v>2.2249490230481523E-2</v>
      </c>
      <c r="G3857" s="90">
        <v>2.3477549665458387E-2</v>
      </c>
      <c r="H3857" s="90">
        <v>2.4202596865413945E-2</v>
      </c>
      <c r="I3857" s="90">
        <v>2.4654176125552485E-2</v>
      </c>
      <c r="J3857" s="90">
        <v>2.4846580599986373E-2</v>
      </c>
    </row>
    <row r="3858" spans="3:10" x14ac:dyDescent="0.25">
      <c r="C3858" s="82">
        <v>1.6383423564183385E-2</v>
      </c>
      <c r="D3858" s="89">
        <v>2.0154430486743733E-2</v>
      </c>
      <c r="E3858" s="89">
        <v>2.2887066732566269E-2</v>
      </c>
      <c r="F3858" s="89">
        <v>2.4829015036136971E-2</v>
      </c>
      <c r="G3858" s="90">
        <v>2.6283171879511916E-2</v>
      </c>
      <c r="H3858" s="90">
        <v>2.7339677065211229E-2</v>
      </c>
      <c r="I3858" s="90">
        <v>2.8238654770662921E-2</v>
      </c>
      <c r="J3858" s="90">
        <v>2.8997591862695585E-2</v>
      </c>
    </row>
    <row r="3859" spans="3:10" x14ac:dyDescent="0.25">
      <c r="C3859" s="82">
        <v>1.5394059408610689E-2</v>
      </c>
      <c r="D3859" s="89">
        <v>1.6771267232560068E-2</v>
      </c>
      <c r="E3859" s="89">
        <v>1.7751573327864794E-2</v>
      </c>
      <c r="F3859" s="89">
        <v>1.8557323681837993E-2</v>
      </c>
      <c r="G3859" s="90">
        <v>1.9331004587442028E-2</v>
      </c>
      <c r="H3859" s="90">
        <v>2.0041252772360872E-2</v>
      </c>
      <c r="I3859" s="90">
        <v>2.0782770677221625E-2</v>
      </c>
      <c r="J3859" s="90">
        <v>2.1504418864328904E-2</v>
      </c>
    </row>
    <row r="3860" spans="3:10" x14ac:dyDescent="0.25">
      <c r="C3860" s="82">
        <v>1.9122321715864712E-3</v>
      </c>
      <c r="D3860" s="89">
        <v>3.9402680099639093E-3</v>
      </c>
      <c r="E3860" s="89">
        <v>6.4133750992376379E-3</v>
      </c>
      <c r="F3860" s="89">
        <v>8.9297095690880277E-3</v>
      </c>
      <c r="G3860" s="90">
        <v>1.1228200162877986E-2</v>
      </c>
      <c r="H3860" s="90">
        <v>1.3144894778764935E-2</v>
      </c>
      <c r="I3860" s="90">
        <v>1.471589893724206E-2</v>
      </c>
      <c r="J3860" s="90">
        <v>1.5947889719629633E-2</v>
      </c>
    </row>
    <row r="3861" spans="3:10" x14ac:dyDescent="0.25">
      <c r="C3861" s="82">
        <v>5.835158023960829E-3</v>
      </c>
      <c r="D3861" s="89">
        <v>9.105981429791847E-3</v>
      </c>
      <c r="E3861" s="89">
        <v>1.2361571014468902E-2</v>
      </c>
      <c r="F3861" s="89">
        <v>1.528519661174509E-2</v>
      </c>
      <c r="G3861" s="90">
        <v>1.7756287398290892E-2</v>
      </c>
      <c r="H3861" s="90">
        <v>1.9671256433927649E-2</v>
      </c>
      <c r="I3861" s="90">
        <v>2.1133579267494155E-2</v>
      </c>
      <c r="J3861" s="90">
        <v>2.2149278686610412E-2</v>
      </c>
    </row>
    <row r="3862" spans="3:10" x14ac:dyDescent="0.25">
      <c r="C3862" s="82">
        <v>1.9601780778312119E-3</v>
      </c>
      <c r="D3862" s="89">
        <v>3.7818514014233539E-3</v>
      </c>
      <c r="E3862" s="89">
        <v>5.9532781737381413E-3</v>
      </c>
      <c r="F3862" s="89">
        <v>8.1941400986840253E-3</v>
      </c>
      <c r="G3862" s="90">
        <v>1.0335867295456241E-2</v>
      </c>
      <c r="H3862" s="90">
        <v>1.2258995959848E-2</v>
      </c>
      <c r="I3862" s="90">
        <v>1.3997679946012587E-2</v>
      </c>
      <c r="J3862" s="90">
        <v>1.5541262252553869E-2</v>
      </c>
    </row>
    <row r="3863" spans="3:10" x14ac:dyDescent="0.25">
      <c r="C3863" s="82">
        <v>2.1961784193826803E-2</v>
      </c>
      <c r="D3863" s="89">
        <v>2.5385804857461607E-2</v>
      </c>
      <c r="E3863" s="89">
        <v>2.7917395132634214E-2</v>
      </c>
      <c r="F3863" s="89">
        <v>2.9957021214945229E-2</v>
      </c>
      <c r="G3863" s="90">
        <v>3.1858673321417105E-2</v>
      </c>
      <c r="H3863" s="90">
        <v>3.3698544036032667E-2</v>
      </c>
      <c r="I3863" s="90">
        <v>3.5742213085526803E-2</v>
      </c>
      <c r="J3863" s="90">
        <v>3.7985582396336585E-2</v>
      </c>
    </row>
    <row r="3864" spans="3:10" x14ac:dyDescent="0.25">
      <c r="C3864" s="82">
        <v>5.8193959395537584E-3</v>
      </c>
      <c r="D3864" s="89">
        <v>7.2749470433319217E-3</v>
      </c>
      <c r="E3864" s="89">
        <v>8.5316837991538143E-3</v>
      </c>
      <c r="F3864" s="89">
        <v>9.6153325998111806E-3</v>
      </c>
      <c r="G3864" s="90">
        <v>1.0587227504642716E-2</v>
      </c>
      <c r="H3864" s="90">
        <v>1.1459145999852951E-2</v>
      </c>
      <c r="I3864" s="90">
        <v>1.2335520399070491E-2</v>
      </c>
      <c r="J3864" s="90">
        <v>1.3250451394069308E-2</v>
      </c>
    </row>
    <row r="3865" spans="3:10" x14ac:dyDescent="0.25">
      <c r="C3865" s="82">
        <v>9.8274804431017077E-3</v>
      </c>
      <c r="D3865" s="89">
        <v>1.2149717965335633E-2</v>
      </c>
      <c r="E3865" s="89">
        <v>1.3863102089166515E-2</v>
      </c>
      <c r="F3865" s="89">
        <v>1.5030570567225694E-2</v>
      </c>
      <c r="G3865" s="90">
        <v>1.5762842767533862E-2</v>
      </c>
      <c r="H3865" s="90">
        <v>1.6071326131161946E-2</v>
      </c>
      <c r="I3865" s="90">
        <v>1.6085335881818826E-2</v>
      </c>
      <c r="J3865" s="90">
        <v>1.5825861478979731E-2</v>
      </c>
    </row>
    <row r="3866" spans="3:10" x14ac:dyDescent="0.25">
      <c r="C3866" s="82">
        <v>9.6753586058064053E-3</v>
      </c>
      <c r="D3866" s="89">
        <v>1.2912259417699693E-2</v>
      </c>
      <c r="E3866" s="89">
        <v>1.5612307592068159E-2</v>
      </c>
      <c r="F3866" s="89">
        <v>1.7837716603254058E-2</v>
      </c>
      <c r="G3866" s="90">
        <v>1.9774551017472216E-2</v>
      </c>
      <c r="H3866" s="90">
        <v>2.1490827694410269E-2</v>
      </c>
      <c r="I3866" s="90">
        <v>2.3178030410440871E-2</v>
      </c>
      <c r="J3866" s="90">
        <v>2.484937085883605E-2</v>
      </c>
    </row>
    <row r="3867" spans="3:10" x14ac:dyDescent="0.25">
      <c r="C3867" s="82">
        <v>3.846478854492387E-3</v>
      </c>
      <c r="D3867" s="89">
        <v>6.693163023433828E-3</v>
      </c>
      <c r="E3867" s="89">
        <v>9.766254982351983E-3</v>
      </c>
      <c r="F3867" s="89">
        <v>1.2672962015248831E-2</v>
      </c>
      <c r="G3867" s="90">
        <v>1.5214884390544154E-2</v>
      </c>
      <c r="H3867" s="90">
        <v>1.7251297128009404E-2</v>
      </c>
      <c r="I3867" s="90">
        <v>1.8846669977714746E-2</v>
      </c>
      <c r="J3867" s="90">
        <v>1.9992103317309041E-2</v>
      </c>
    </row>
    <row r="3868" spans="3:10" x14ac:dyDescent="0.25">
      <c r="C3868" s="82">
        <v>2.1751757679943622E-2</v>
      </c>
      <c r="D3868" s="89">
        <v>2.205463416889792E-2</v>
      </c>
      <c r="E3868" s="89">
        <v>2.1555364832803302E-2</v>
      </c>
      <c r="F3868" s="89">
        <v>2.0766584958678589E-2</v>
      </c>
      <c r="G3868" s="90">
        <v>1.9954966749358278E-2</v>
      </c>
      <c r="H3868" s="90">
        <v>1.912330266230786E-2</v>
      </c>
      <c r="I3868" s="90">
        <v>1.8375600361751988E-2</v>
      </c>
      <c r="J3868" s="90">
        <v>1.7670447365829518E-2</v>
      </c>
    </row>
    <row r="3869" spans="3:10" x14ac:dyDescent="0.25">
      <c r="C3869" s="82">
        <v>3.6740203796830199E-3</v>
      </c>
      <c r="D3869" s="89">
        <v>6.9808042607146402E-3</v>
      </c>
      <c r="E3869" s="89">
        <v>1.0588595189925437E-2</v>
      </c>
      <c r="F3869" s="89">
        <v>1.3892498941018738E-2</v>
      </c>
      <c r="G3869" s="90">
        <v>1.6628613874454318E-2</v>
      </c>
      <c r="H3869" s="90">
        <v>1.8686897592514535E-2</v>
      </c>
      <c r="I3869" s="90">
        <v>2.0208780874377268E-2</v>
      </c>
      <c r="J3869" s="90">
        <v>2.1250001785131676E-2</v>
      </c>
    </row>
    <row r="3870" spans="3:10" x14ac:dyDescent="0.25">
      <c r="C3870" s="82">
        <v>2.1003096992919957E-3</v>
      </c>
      <c r="D3870" s="89">
        <v>3.8115432450371335E-3</v>
      </c>
      <c r="E3870" s="89">
        <v>5.7554415960082679E-3</v>
      </c>
      <c r="F3870" s="89">
        <v>7.7053650835620041E-3</v>
      </c>
      <c r="G3870" s="90">
        <v>9.5540073081801097E-3</v>
      </c>
      <c r="H3870" s="90">
        <v>1.1237656424476982E-2</v>
      </c>
      <c r="I3870" s="90">
        <v>1.2829530257490538E-2</v>
      </c>
      <c r="J3870" s="90">
        <v>1.4358516709850069E-2</v>
      </c>
    </row>
    <row r="3871" spans="3:10" x14ac:dyDescent="0.25">
      <c r="C3871" s="82">
        <v>2.0655673173553463E-2</v>
      </c>
      <c r="D3871" s="89">
        <v>2.6088636990345051E-2</v>
      </c>
      <c r="E3871" s="89">
        <v>2.9186593832889643E-2</v>
      </c>
      <c r="F3871" s="89">
        <v>3.0489964831393195E-2</v>
      </c>
      <c r="G3871" s="90">
        <v>3.0735099572629695E-2</v>
      </c>
      <c r="H3871" s="90">
        <v>3.0306798492857744E-2</v>
      </c>
      <c r="I3871" s="90">
        <v>2.9637408825539852E-2</v>
      </c>
      <c r="J3871" s="90">
        <v>2.8818504137339059E-2</v>
      </c>
    </row>
    <row r="3872" spans="3:10" x14ac:dyDescent="0.25">
      <c r="C3872" s="82">
        <v>3.3246195182930734E-3</v>
      </c>
      <c r="D3872" s="89">
        <v>5.4008316433468845E-3</v>
      </c>
      <c r="E3872" s="89">
        <v>7.5747663398052145E-3</v>
      </c>
      <c r="F3872" s="89">
        <v>9.6128241041312165E-3</v>
      </c>
      <c r="G3872" s="90">
        <v>1.1406163044997367E-2</v>
      </c>
      <c r="H3872" s="90">
        <v>1.2875451657199756E-2</v>
      </c>
      <c r="I3872" s="90">
        <v>1.4094047369022967E-2</v>
      </c>
      <c r="J3872" s="90">
        <v>1.5083688586445361E-2</v>
      </c>
    </row>
    <row r="3873" spans="3:10" x14ac:dyDescent="0.25">
      <c r="C3873" s="82">
        <v>2.0043675854771872E-2</v>
      </c>
      <c r="D3873" s="89">
        <v>2.3709483926219094E-2</v>
      </c>
      <c r="E3873" s="89">
        <v>2.61984175433248E-2</v>
      </c>
      <c r="F3873" s="89">
        <v>2.7943499598648974E-2</v>
      </c>
      <c r="G3873" s="90">
        <v>2.934577382597868E-2</v>
      </c>
      <c r="H3873" s="90">
        <v>3.0512030573332467E-2</v>
      </c>
      <c r="I3873" s="90">
        <v>3.1684034410914753E-2</v>
      </c>
      <c r="J3873" s="90">
        <v>3.2831565061759146E-2</v>
      </c>
    </row>
    <row r="3874" spans="3:10" x14ac:dyDescent="0.25">
      <c r="C3874" s="82">
        <v>1.3692679982579784E-2</v>
      </c>
      <c r="D3874" s="89">
        <v>1.9265092300866031E-2</v>
      </c>
      <c r="E3874" s="89">
        <v>2.3821990438441566E-2</v>
      </c>
      <c r="F3874" s="89">
        <v>2.7237569244657034E-2</v>
      </c>
      <c r="G3874" s="90">
        <v>2.9743617293989118E-2</v>
      </c>
      <c r="H3874" s="90">
        <v>3.1461027779165061E-2</v>
      </c>
      <c r="I3874" s="90">
        <v>3.2704250095605569E-2</v>
      </c>
      <c r="J3874" s="90">
        <v>3.3517558742959974E-2</v>
      </c>
    </row>
    <row r="3875" spans="3:10" x14ac:dyDescent="0.25">
      <c r="C3875" s="82">
        <v>2.1732495921111046E-2</v>
      </c>
      <c r="D3875" s="89">
        <v>2.8754884830529515E-2</v>
      </c>
      <c r="E3875" s="89">
        <v>3.3988946966986726E-2</v>
      </c>
      <c r="F3875" s="89">
        <v>3.7572021903231875E-2</v>
      </c>
      <c r="G3875" s="90">
        <v>3.9989362720567183E-2</v>
      </c>
      <c r="H3875" s="90">
        <v>4.1477494585353894E-2</v>
      </c>
      <c r="I3875" s="90">
        <v>4.2480168900755955E-2</v>
      </c>
      <c r="J3875" s="90">
        <v>4.3054503771049628E-2</v>
      </c>
    </row>
    <row r="3876" spans="3:10" x14ac:dyDescent="0.25">
      <c r="C3876" s="82">
        <v>4.1094866645830794E-3</v>
      </c>
      <c r="D3876" s="89">
        <v>6.0935254033181487E-3</v>
      </c>
      <c r="E3876" s="89">
        <v>7.8580302700664104E-3</v>
      </c>
      <c r="F3876" s="89">
        <v>9.2812615552457858E-3</v>
      </c>
      <c r="G3876" s="90">
        <v>1.0381414932196065E-2</v>
      </c>
      <c r="H3876" s="90">
        <v>1.1168852741621224E-2</v>
      </c>
      <c r="I3876" s="90">
        <v>1.1749054674073752E-2</v>
      </c>
      <c r="J3876" s="90">
        <v>1.2152788259468099E-2</v>
      </c>
    </row>
    <row r="3877" spans="3:10" x14ac:dyDescent="0.25">
      <c r="C3877" s="82">
        <v>1.239077614327763E-2</v>
      </c>
      <c r="D3877" s="89">
        <v>1.264327618666824E-2</v>
      </c>
      <c r="E3877" s="89">
        <v>1.2845209209850906E-2</v>
      </c>
      <c r="F3877" s="89">
        <v>1.3114939663334345E-2</v>
      </c>
      <c r="G3877" s="90">
        <v>1.3509218560180527E-2</v>
      </c>
      <c r="H3877" s="90">
        <v>1.3978473836220076E-2</v>
      </c>
      <c r="I3877" s="90">
        <v>1.4579307064116771E-2</v>
      </c>
      <c r="J3877" s="90">
        <v>1.528191998041732E-2</v>
      </c>
    </row>
    <row r="3878" spans="3:10" x14ac:dyDescent="0.25">
      <c r="C3878" s="82">
        <v>1.2263582795251719E-2</v>
      </c>
      <c r="D3878" s="89">
        <v>1.6722869943438426E-2</v>
      </c>
      <c r="E3878" s="89">
        <v>2.0042024015913717E-2</v>
      </c>
      <c r="F3878" s="89">
        <v>2.2211475699328589E-2</v>
      </c>
      <c r="G3878" s="90">
        <v>2.3502469403433618E-2</v>
      </c>
      <c r="H3878" s="90">
        <v>2.4072634520440065E-2</v>
      </c>
      <c r="I3878" s="90">
        <v>2.4216094918368153E-2</v>
      </c>
      <c r="J3878" s="90">
        <v>2.4014306522651203E-2</v>
      </c>
    </row>
    <row r="3879" spans="3:10" x14ac:dyDescent="0.25">
      <c r="C3879" s="82">
        <v>6.0201585788073522E-3</v>
      </c>
      <c r="D3879" s="89">
        <v>1.0093576029317665E-2</v>
      </c>
      <c r="E3879" s="89">
        <v>1.3981692739823115E-2</v>
      </c>
      <c r="F3879" s="89">
        <v>1.7104190445442053E-2</v>
      </c>
      <c r="G3879" s="90">
        <v>1.9306843400418404E-2</v>
      </c>
      <c r="H3879" s="90">
        <v>2.0563961337328612E-2</v>
      </c>
      <c r="I3879" s="90">
        <v>2.1097693510808473E-2</v>
      </c>
      <c r="J3879" s="90">
        <v>2.1016265475497314E-2</v>
      </c>
    </row>
    <row r="3880" spans="3:10" x14ac:dyDescent="0.25">
      <c r="C3880" s="82">
        <v>2.1361701104162512E-2</v>
      </c>
      <c r="D3880" s="89">
        <v>2.0901556789461699E-2</v>
      </c>
      <c r="E3880" s="89">
        <v>2.0612675685446422E-2</v>
      </c>
      <c r="F3880" s="89">
        <v>2.0432707568042323E-2</v>
      </c>
      <c r="G3880" s="90">
        <v>2.0301125565428672E-2</v>
      </c>
      <c r="H3880" s="90">
        <v>2.0064105655314645E-2</v>
      </c>
      <c r="I3880" s="90">
        <v>1.9768934205196619E-2</v>
      </c>
      <c r="J3880" s="90">
        <v>1.9360774666743342E-2</v>
      </c>
    </row>
    <row r="3881" spans="3:10" x14ac:dyDescent="0.25">
      <c r="C3881" s="82">
        <v>4.9859928840022072E-3</v>
      </c>
      <c r="D3881" s="89">
        <v>8.3994700183351104E-3</v>
      </c>
      <c r="E3881" s="89">
        <v>1.1865357786373371E-2</v>
      </c>
      <c r="F3881" s="89">
        <v>1.4933130712202199E-2</v>
      </c>
      <c r="G3881" s="90">
        <v>1.7465762909563715E-2</v>
      </c>
      <c r="H3881" s="90">
        <v>1.9431948369095321E-2</v>
      </c>
      <c r="I3881" s="90">
        <v>2.1033991221902661E-2</v>
      </c>
      <c r="J3881" s="90">
        <v>2.2367655803979616E-2</v>
      </c>
    </row>
    <row r="3882" spans="3:10" x14ac:dyDescent="0.25">
      <c r="C3882" s="82">
        <v>2.901447096206117E-3</v>
      </c>
      <c r="D3882" s="89">
        <v>4.8148140088589862E-3</v>
      </c>
      <c r="E3882" s="89">
        <v>6.78125355764762E-3</v>
      </c>
      <c r="F3882" s="89">
        <v>8.5807215396341979E-3</v>
      </c>
      <c r="G3882" s="90">
        <v>1.0140177969164018E-2</v>
      </c>
      <c r="H3882" s="90">
        <v>1.1422416375649294E-2</v>
      </c>
      <c r="I3882" s="90">
        <v>1.2518086259674415E-2</v>
      </c>
      <c r="J3882" s="90">
        <v>1.3459615690368045E-2</v>
      </c>
    </row>
    <row r="3883" spans="3:10" x14ac:dyDescent="0.25">
      <c r="C3883" s="82">
        <v>8.5096679012422512E-3</v>
      </c>
      <c r="D3883" s="89">
        <v>1.1567121804565251E-2</v>
      </c>
      <c r="E3883" s="89">
        <v>1.4033386792019223E-2</v>
      </c>
      <c r="F3883" s="89">
        <v>1.5887694780066797E-2</v>
      </c>
      <c r="G3883" s="90">
        <v>1.727577081365508E-2</v>
      </c>
      <c r="H3883" s="90">
        <v>1.8269907900325129E-2</v>
      </c>
      <c r="I3883" s="90">
        <v>1.9061219023283414E-2</v>
      </c>
      <c r="J3883" s="90">
        <v>1.9692259088946281E-2</v>
      </c>
    </row>
    <row r="3884" spans="3:10" x14ac:dyDescent="0.25">
      <c r="C3884" s="82">
        <v>1.5771031821198479E-2</v>
      </c>
      <c r="D3884" s="89">
        <v>1.8828914482742903E-2</v>
      </c>
      <c r="E3884" s="89">
        <v>2.0466316051799764E-2</v>
      </c>
      <c r="F3884" s="89">
        <v>2.1104110780814658E-2</v>
      </c>
      <c r="G3884" s="90">
        <v>2.1165882594916675E-2</v>
      </c>
      <c r="H3884" s="90">
        <v>2.0823855990845432E-2</v>
      </c>
      <c r="I3884" s="90">
        <v>2.0312287882024618E-2</v>
      </c>
      <c r="J3884" s="90">
        <v>1.965984455109725E-2</v>
      </c>
    </row>
    <row r="3885" spans="3:10" x14ac:dyDescent="0.25">
      <c r="C3885" s="82">
        <v>3.3810472967285864E-2</v>
      </c>
      <c r="D3885" s="89">
        <v>4.3482739251474466E-2</v>
      </c>
      <c r="E3885" s="89">
        <v>5.0311479626851424E-2</v>
      </c>
      <c r="F3885" s="89">
        <v>5.4846273010119129E-2</v>
      </c>
      <c r="G3885" s="90">
        <v>5.7908239504226071E-2</v>
      </c>
      <c r="H3885" s="90">
        <v>5.9778019042508117E-2</v>
      </c>
      <c r="I3885" s="90">
        <v>6.0951141926730491E-2</v>
      </c>
      <c r="J3885" s="90">
        <v>6.1349426129718589E-2</v>
      </c>
    </row>
    <row r="3886" spans="3:10" x14ac:dyDescent="0.25">
      <c r="C3886" s="82">
        <v>5.5019479075755435E-3</v>
      </c>
      <c r="D3886" s="89">
        <v>7.4282869858389635E-3</v>
      </c>
      <c r="E3886" s="89">
        <v>9.0330890062594576E-3</v>
      </c>
      <c r="F3886" s="89">
        <v>1.0291295627554055E-2</v>
      </c>
      <c r="G3886" s="90">
        <v>1.1268564246471354E-2</v>
      </c>
      <c r="H3886" s="90">
        <v>1.1984839189830477E-2</v>
      </c>
      <c r="I3886" s="90">
        <v>1.2546109529607923E-2</v>
      </c>
      <c r="J3886" s="90">
        <v>1.2968943806123697E-2</v>
      </c>
    </row>
    <row r="3887" spans="3:10" x14ac:dyDescent="0.25">
      <c r="C3887" s="82">
        <v>9.8273258924291016E-4</v>
      </c>
      <c r="D3887" s="89">
        <v>2.1406428962544959E-3</v>
      </c>
      <c r="E3887" s="89">
        <v>3.6687956672059375E-3</v>
      </c>
      <c r="F3887" s="89">
        <v>5.3604364950766165E-3</v>
      </c>
      <c r="G3887" s="90">
        <v>7.055867452558047E-3</v>
      </c>
      <c r="H3887" s="90">
        <v>8.6385553126676548E-3</v>
      </c>
      <c r="I3887" s="90">
        <v>1.0119594734675143E-2</v>
      </c>
      <c r="J3887" s="90">
        <v>1.1498963607945155E-2</v>
      </c>
    </row>
    <row r="3888" spans="3:10" x14ac:dyDescent="0.25">
      <c r="C3888" s="82">
        <v>9.1002689801920073E-3</v>
      </c>
      <c r="D3888" s="89">
        <v>1.1300803563434599E-2</v>
      </c>
      <c r="E3888" s="89">
        <v>1.311675207522553E-2</v>
      </c>
      <c r="F3888" s="89">
        <v>1.4634792084042694E-2</v>
      </c>
      <c r="G3888" s="90">
        <v>1.5984786519365395E-2</v>
      </c>
      <c r="H3888" s="90">
        <v>1.7195523066339789E-2</v>
      </c>
      <c r="I3888" s="90">
        <v>1.8408479378314305E-2</v>
      </c>
      <c r="J3888" s="90">
        <v>1.9636077174090799E-2</v>
      </c>
    </row>
    <row r="3889" spans="3:10" x14ac:dyDescent="0.25">
      <c r="C3889" s="82">
        <v>1.5364770144666345E-2</v>
      </c>
      <c r="D3889" s="89">
        <v>2.2185556868107154E-2</v>
      </c>
      <c r="E3889" s="89">
        <v>2.8318735689055255E-2</v>
      </c>
      <c r="F3889" s="89">
        <v>3.3557933503918447E-2</v>
      </c>
      <c r="G3889" s="90">
        <v>3.8104990167214775E-2</v>
      </c>
      <c r="H3889" s="90">
        <v>4.2041487506070133E-2</v>
      </c>
      <c r="I3889" s="90">
        <v>4.5720844499806193E-2</v>
      </c>
      <c r="J3889" s="90">
        <v>4.9140820560153835E-2</v>
      </c>
    </row>
    <row r="3890" spans="3:10" x14ac:dyDescent="0.25">
      <c r="C3890" s="82">
        <v>3.5068768163724166E-3</v>
      </c>
      <c r="D3890" s="89">
        <v>4.8877256885423697E-3</v>
      </c>
      <c r="E3890" s="89">
        <v>6.1459091535563219E-3</v>
      </c>
      <c r="F3890" s="89">
        <v>7.2508754242290472E-3</v>
      </c>
      <c r="G3890" s="90">
        <v>8.229510770244022E-3</v>
      </c>
      <c r="H3890" s="90">
        <v>9.0779068738038021E-3</v>
      </c>
      <c r="I3890" s="90">
        <v>9.8627379461254643E-3</v>
      </c>
      <c r="J3890" s="90">
        <v>1.0593189491356942E-2</v>
      </c>
    </row>
    <row r="3891" spans="3:10" x14ac:dyDescent="0.25">
      <c r="C3891" s="82">
        <v>4.3547585958777319E-3</v>
      </c>
      <c r="D3891" s="89">
        <v>7.8726474246122845E-3</v>
      </c>
      <c r="E3891" s="89">
        <v>1.1550979405944E-2</v>
      </c>
      <c r="F3891" s="89">
        <v>1.4868736938252572E-2</v>
      </c>
      <c r="G3891" s="90">
        <v>1.7676830973635368E-2</v>
      </c>
      <c r="H3891" s="90">
        <v>1.9940980293211709E-2</v>
      </c>
      <c r="I3891" s="90">
        <v>2.184057699167375E-2</v>
      </c>
      <c r="J3891" s="90">
        <v>2.3421407032729172E-2</v>
      </c>
    </row>
    <row r="3892" spans="3:10" x14ac:dyDescent="0.25">
      <c r="C3892" s="82">
        <v>3.7420630251071246E-3</v>
      </c>
      <c r="D3892" s="89">
        <v>6.2398981312386439E-3</v>
      </c>
      <c r="E3892" s="89">
        <v>8.8708296764867436E-3</v>
      </c>
      <c r="F3892" s="89">
        <v>1.1351514153531918E-2</v>
      </c>
      <c r="G3892" s="90">
        <v>1.3560474460592008E-2</v>
      </c>
      <c r="H3892" s="90">
        <v>1.5406404513451493E-2</v>
      </c>
      <c r="I3892" s="90">
        <v>1.696682545510296E-2</v>
      </c>
      <c r="J3892" s="90">
        <v>1.8247521249872008E-2</v>
      </c>
    </row>
    <row r="3893" spans="3:10" x14ac:dyDescent="0.25">
      <c r="C3893" s="82">
        <v>5.1769343950305328E-3</v>
      </c>
      <c r="D3893" s="89">
        <v>7.8890767818157528E-3</v>
      </c>
      <c r="E3893" s="89">
        <v>1.0481530452678729E-2</v>
      </c>
      <c r="F3893" s="89">
        <v>1.2770233641456703E-2</v>
      </c>
      <c r="G3893" s="90">
        <v>1.4765939230050448E-2</v>
      </c>
      <c r="H3893" s="90">
        <v>1.6487918576702502E-2</v>
      </c>
      <c r="I3893" s="90">
        <v>1.8106014766171342E-2</v>
      </c>
      <c r="J3893" s="90">
        <v>1.96831277694814E-2</v>
      </c>
    </row>
    <row r="3894" spans="3:10" x14ac:dyDescent="0.25">
      <c r="C3894" s="82">
        <v>9.2348391685080772E-3</v>
      </c>
      <c r="D3894" s="89">
        <v>1.3121820466141916E-2</v>
      </c>
      <c r="E3894" s="89">
        <v>1.6439953808526787E-2</v>
      </c>
      <c r="F3894" s="89">
        <v>1.9025315276261296E-2</v>
      </c>
      <c r="G3894" s="90">
        <v>2.0963849032680858E-2</v>
      </c>
      <c r="H3894" s="90">
        <v>2.2298430649747399E-2</v>
      </c>
      <c r="I3894" s="90">
        <v>2.3243749053404202E-2</v>
      </c>
      <c r="J3894" s="90">
        <v>2.3847084262875327E-2</v>
      </c>
    </row>
    <row r="3895" spans="3:10" x14ac:dyDescent="0.25">
      <c r="C3895" s="82">
        <v>3.303559475032625E-3</v>
      </c>
      <c r="D3895" s="89">
        <v>5.3186498846229269E-3</v>
      </c>
      <c r="E3895" s="89">
        <v>7.4036667061257114E-3</v>
      </c>
      <c r="F3895" s="89">
        <v>9.3666434148759036E-3</v>
      </c>
      <c r="G3895" s="90">
        <v>1.1147476601952203E-2</v>
      </c>
      <c r="H3895" s="90">
        <v>1.2710353193431419E-2</v>
      </c>
      <c r="I3895" s="90">
        <v>1.4161236633468768E-2</v>
      </c>
      <c r="J3895" s="90">
        <v>1.5551171334976506E-2</v>
      </c>
    </row>
    <row r="3896" spans="3:10" x14ac:dyDescent="0.25">
      <c r="C3896" s="82">
        <v>2.0794643094431749E-2</v>
      </c>
      <c r="D3896" s="89">
        <v>2.4982427411117954E-2</v>
      </c>
      <c r="E3896" s="89">
        <v>2.8069657237782115E-2</v>
      </c>
      <c r="F3896" s="89">
        <v>3.0413766609075729E-2</v>
      </c>
      <c r="G3896" s="90">
        <v>3.2374879775493706E-2</v>
      </c>
      <c r="H3896" s="90">
        <v>3.4024650022586096E-2</v>
      </c>
      <c r="I3896" s="90">
        <v>3.5604172519820267E-2</v>
      </c>
      <c r="J3896" s="90">
        <v>3.7061459792013023E-2</v>
      </c>
    </row>
    <row r="3897" spans="3:10" x14ac:dyDescent="0.25">
      <c r="C3897" s="82">
        <v>0.16747125791706211</v>
      </c>
      <c r="D3897" s="89">
        <v>0.12891584981655438</v>
      </c>
      <c r="E3897" s="89">
        <v>0.10305660768727599</v>
      </c>
      <c r="F3897" s="89">
        <v>8.5896545814051581E-2</v>
      </c>
      <c r="G3897" s="90">
        <v>7.443406345293456E-2</v>
      </c>
      <c r="H3897" s="90">
        <v>6.62587941129099E-2</v>
      </c>
      <c r="I3897" s="90">
        <v>6.0322041500156055E-2</v>
      </c>
      <c r="J3897" s="90">
        <v>5.5601129191459805E-2</v>
      </c>
    </row>
    <row r="3898" spans="3:10" x14ac:dyDescent="0.25">
      <c r="C3898" s="82">
        <v>3.8227534094615552E-2</v>
      </c>
      <c r="D3898" s="89">
        <v>4.4864849897733088E-2</v>
      </c>
      <c r="E3898" s="89">
        <v>4.8296418271053458E-2</v>
      </c>
      <c r="F3898" s="89">
        <v>4.9577538315002709E-2</v>
      </c>
      <c r="G3898" s="90">
        <v>4.9644273500676225E-2</v>
      </c>
      <c r="H3898" s="90">
        <v>4.8803476002524444E-2</v>
      </c>
      <c r="I3898" s="90">
        <v>4.750853177662729E-2</v>
      </c>
      <c r="J3898" s="90">
        <v>4.5745770888794952E-2</v>
      </c>
    </row>
    <row r="3899" spans="3:10" x14ac:dyDescent="0.25">
      <c r="C3899" s="82">
        <v>4.216247968083211E-3</v>
      </c>
      <c r="D3899" s="89">
        <v>7.3447620881679047E-3</v>
      </c>
      <c r="E3899" s="89">
        <v>1.0515275204104039E-2</v>
      </c>
      <c r="F3899" s="89">
        <v>1.3283579238055428E-2</v>
      </c>
      <c r="G3899" s="90">
        <v>1.5519478759662695E-2</v>
      </c>
      <c r="H3899" s="90">
        <v>1.7186810629557448E-2</v>
      </c>
      <c r="I3899" s="90">
        <v>1.8443927954333559E-2</v>
      </c>
      <c r="J3899" s="90">
        <v>1.9348647141409811E-2</v>
      </c>
    </row>
    <row r="3900" spans="3:10" x14ac:dyDescent="0.25">
      <c r="C3900" s="82">
        <v>2.0687026567496887E-2</v>
      </c>
      <c r="D3900" s="89">
        <v>2.2373765771249155E-2</v>
      </c>
      <c r="E3900" s="89">
        <v>2.3264330196752885E-2</v>
      </c>
      <c r="F3900" s="89">
        <v>2.3602439312446655E-2</v>
      </c>
      <c r="G3900" s="90">
        <v>2.3575607940289976E-2</v>
      </c>
      <c r="H3900" s="90">
        <v>2.3189282987491639E-2</v>
      </c>
      <c r="I3900" s="90">
        <v>2.2623416007873251E-2</v>
      </c>
      <c r="J3900" s="90">
        <v>2.1898885966805226E-2</v>
      </c>
    </row>
    <row r="3901" spans="3:10" x14ac:dyDescent="0.25">
      <c r="C3901" s="82">
        <v>7.0460578774222031E-3</v>
      </c>
      <c r="D3901" s="89">
        <v>1.0673689403611313E-2</v>
      </c>
      <c r="E3901" s="89">
        <v>1.3933135655870838E-2</v>
      </c>
      <c r="F3901" s="89">
        <v>1.6590552506593585E-2</v>
      </c>
      <c r="G3901" s="90">
        <v>1.8697273724465925E-2</v>
      </c>
      <c r="H3901" s="90">
        <v>2.0295851726609845E-2</v>
      </c>
      <c r="I3901" s="90">
        <v>2.1585784106377112E-2</v>
      </c>
      <c r="J3901" s="90">
        <v>2.2609085798061767E-2</v>
      </c>
    </row>
    <row r="3902" spans="3:10" x14ac:dyDescent="0.25">
      <c r="C3902" s="82">
        <v>5.0982731478103798E-3</v>
      </c>
      <c r="D3902" s="89">
        <v>7.5251857561120282E-3</v>
      </c>
      <c r="E3902" s="89">
        <v>9.7904839636699E-3</v>
      </c>
      <c r="F3902" s="89">
        <v>1.1734628467970914E-2</v>
      </c>
      <c r="G3902" s="90">
        <v>1.3347709180158356E-2</v>
      </c>
      <c r="H3902" s="90">
        <v>1.4614138269204616E-2</v>
      </c>
      <c r="I3902" s="90">
        <v>1.5653437331291008E-2</v>
      </c>
      <c r="J3902" s="90">
        <v>1.6495735658262449E-2</v>
      </c>
    </row>
    <row r="3903" spans="3:10" x14ac:dyDescent="0.25">
      <c r="C3903" s="82">
        <v>2.9886299060395752E-2</v>
      </c>
      <c r="D3903" s="89">
        <v>3.2387110904881972E-2</v>
      </c>
      <c r="E3903" s="89">
        <v>3.35867336619513E-2</v>
      </c>
      <c r="F3903" s="89">
        <v>3.4123773197918462E-2</v>
      </c>
      <c r="G3903" s="90">
        <v>3.441564478993496E-2</v>
      </c>
      <c r="H3903" s="90">
        <v>3.4505314382837701E-2</v>
      </c>
      <c r="I3903" s="90">
        <v>3.462223787406029E-2</v>
      </c>
      <c r="J3903" s="90">
        <v>3.4723034824016251E-2</v>
      </c>
    </row>
    <row r="3904" spans="3:10" x14ac:dyDescent="0.25">
      <c r="C3904" s="82">
        <v>8.6808735517201925E-3</v>
      </c>
      <c r="D3904" s="89">
        <v>1.1360948169308025E-2</v>
      </c>
      <c r="E3904" s="89">
        <v>1.3685346751652519E-2</v>
      </c>
      <c r="F3904" s="89">
        <v>1.564207640236101E-2</v>
      </c>
      <c r="G3904" s="90">
        <v>1.7297752917629673E-2</v>
      </c>
      <c r="H3904" s="90">
        <v>1.8632600970016334E-2</v>
      </c>
      <c r="I3904" s="90">
        <v>1.9763643707628103E-2</v>
      </c>
      <c r="J3904" s="90">
        <v>2.0679557035613139E-2</v>
      </c>
    </row>
    <row r="3905" spans="3:10" x14ac:dyDescent="0.25">
      <c r="C3905" s="82">
        <v>6.0925727389036432E-3</v>
      </c>
      <c r="D3905" s="89">
        <v>9.4325883255954174E-3</v>
      </c>
      <c r="E3905" s="89">
        <v>1.2472192699116877E-2</v>
      </c>
      <c r="F3905" s="89">
        <v>1.4918677867533925E-2</v>
      </c>
      <c r="G3905" s="90">
        <v>1.675953684012382E-2</v>
      </c>
      <c r="H3905" s="90">
        <v>1.8004394563856264E-2</v>
      </c>
      <c r="I3905" s="90">
        <v>1.8825443730073881E-2</v>
      </c>
      <c r="J3905" s="90">
        <v>1.9269440326182018E-2</v>
      </c>
    </row>
    <row r="3906" spans="3:10" x14ac:dyDescent="0.25">
      <c r="C3906" s="82">
        <v>2.6847257994749327E-2</v>
      </c>
      <c r="D3906" s="89">
        <v>3.2290903592002436E-2</v>
      </c>
      <c r="E3906" s="89">
        <v>3.5506168710898948E-2</v>
      </c>
      <c r="F3906" s="89">
        <v>3.7227267896805277E-2</v>
      </c>
      <c r="G3906" s="90">
        <v>3.8208089161486665E-2</v>
      </c>
      <c r="H3906" s="90">
        <v>3.876430644141405E-2</v>
      </c>
      <c r="I3906" s="90">
        <v>3.9324558100578229E-2</v>
      </c>
      <c r="J3906" s="90">
        <v>3.9927963659305774E-2</v>
      </c>
    </row>
    <row r="3907" spans="3:10" x14ac:dyDescent="0.25">
      <c r="C3907" s="82">
        <v>2.4296151912889623E-2</v>
      </c>
      <c r="D3907" s="89">
        <v>2.5368073120053024E-2</v>
      </c>
      <c r="E3907" s="89">
        <v>2.606376092168634E-2</v>
      </c>
      <c r="F3907" s="89">
        <v>2.6712359930168756E-2</v>
      </c>
      <c r="G3907" s="90">
        <v>2.7478195927800552E-2</v>
      </c>
      <c r="H3907" s="90">
        <v>2.8264021665460472E-2</v>
      </c>
      <c r="I3907" s="90">
        <v>2.9149050401138465E-2</v>
      </c>
      <c r="J3907" s="90">
        <v>3.0005433052917491E-2</v>
      </c>
    </row>
    <row r="3908" spans="3:10" x14ac:dyDescent="0.25">
      <c r="C3908" s="82">
        <v>2.9828916512038478E-2</v>
      </c>
      <c r="D3908" s="89">
        <v>3.2435859843222073E-2</v>
      </c>
      <c r="E3908" s="89">
        <v>3.3454580104150068E-2</v>
      </c>
      <c r="F3908" s="89">
        <v>3.3697064047941643E-2</v>
      </c>
      <c r="G3908" s="90">
        <v>3.3696069660026209E-2</v>
      </c>
      <c r="H3908" s="90">
        <v>3.3541264280184696E-2</v>
      </c>
      <c r="I3908" s="90">
        <v>3.3453823353903012E-2</v>
      </c>
      <c r="J3908" s="90">
        <v>3.3361368784997313E-2</v>
      </c>
    </row>
    <row r="3909" spans="3:10" x14ac:dyDescent="0.25">
      <c r="C3909" s="82">
        <v>2.1277511677807249E-3</v>
      </c>
      <c r="D3909" s="89">
        <v>4.3635784440866406E-3</v>
      </c>
      <c r="E3909" s="89">
        <v>7.2358627245690237E-3</v>
      </c>
      <c r="F3909" s="89">
        <v>1.0371406922546521E-2</v>
      </c>
      <c r="G3909" s="90">
        <v>1.3465474507177196E-2</v>
      </c>
      <c r="H3909" s="90">
        <v>1.6266401544757749E-2</v>
      </c>
      <c r="I3909" s="90">
        <v>1.8746894626136996E-2</v>
      </c>
      <c r="J3909" s="90">
        <v>2.084813512028643E-2</v>
      </c>
    </row>
    <row r="3910" spans="3:10" x14ac:dyDescent="0.25">
      <c r="C3910" s="82">
        <v>2.3814167293293603E-3</v>
      </c>
      <c r="D3910" s="89">
        <v>4.4096403119280011E-3</v>
      </c>
      <c r="E3910" s="89">
        <v>6.8570225630562379E-3</v>
      </c>
      <c r="F3910" s="89">
        <v>9.4741963816524222E-3</v>
      </c>
      <c r="G3910" s="90">
        <v>1.2108072094780844E-2</v>
      </c>
      <c r="H3910" s="90">
        <v>1.4643347678551003E-2</v>
      </c>
      <c r="I3910" s="90">
        <v>1.7145355128746848E-2</v>
      </c>
      <c r="J3910" s="90">
        <v>1.9633543029660604E-2</v>
      </c>
    </row>
    <row r="3911" spans="3:10" x14ac:dyDescent="0.25">
      <c r="C3911" s="82">
        <v>9.3962300472941775E-3</v>
      </c>
      <c r="D3911" s="89">
        <v>1.2563532264335434E-2</v>
      </c>
      <c r="E3911" s="89">
        <v>1.554977474463822E-2</v>
      </c>
      <c r="F3911" s="89">
        <v>1.8289604320431745E-2</v>
      </c>
      <c r="G3911" s="90">
        <v>2.0795442614304705E-2</v>
      </c>
      <c r="H3911" s="90">
        <v>2.2980284065659232E-2</v>
      </c>
      <c r="I3911" s="90">
        <v>2.4928480839396402E-2</v>
      </c>
      <c r="J3911" s="90">
        <v>2.6570116199103783E-2</v>
      </c>
    </row>
    <row r="3912" spans="3:10" x14ac:dyDescent="0.25">
      <c r="C3912" s="82">
        <v>1.2318853058894637E-2</v>
      </c>
      <c r="D3912" s="89">
        <v>1.3697182276857831E-2</v>
      </c>
      <c r="E3912" s="89">
        <v>1.4227927147955314E-2</v>
      </c>
      <c r="F3912" s="89">
        <v>1.4288735880818391E-2</v>
      </c>
      <c r="G3912" s="90">
        <v>1.4156645451983894E-2</v>
      </c>
      <c r="H3912" s="90">
        <v>1.3914315939715583E-2</v>
      </c>
      <c r="I3912" s="90">
        <v>1.3690882074869418E-2</v>
      </c>
      <c r="J3912" s="90">
        <v>1.3488906508811876E-2</v>
      </c>
    </row>
    <row r="3913" spans="3:10" x14ac:dyDescent="0.25">
      <c r="C3913" s="82">
        <v>1.4072778807409004E-2</v>
      </c>
      <c r="D3913" s="89">
        <v>1.841282923425169E-2</v>
      </c>
      <c r="E3913" s="89">
        <v>2.1449728769267609E-2</v>
      </c>
      <c r="F3913" s="89">
        <v>2.330070189164617E-2</v>
      </c>
      <c r="G3913" s="90">
        <v>2.4315073334788863E-2</v>
      </c>
      <c r="H3913" s="90">
        <v>2.4693851529197713E-2</v>
      </c>
      <c r="I3913" s="90">
        <v>2.4764389784188486E-2</v>
      </c>
      <c r="J3913" s="90">
        <v>2.4623542277794473E-2</v>
      </c>
    </row>
    <row r="3914" spans="3:10" x14ac:dyDescent="0.25">
      <c r="C3914" s="82">
        <v>5.6419107623015179E-3</v>
      </c>
      <c r="D3914" s="89">
        <v>9.0693421109466401E-3</v>
      </c>
      <c r="E3914" s="89">
        <v>1.2291378673171085E-2</v>
      </c>
      <c r="F3914" s="89">
        <v>1.4970604347400159E-2</v>
      </c>
      <c r="G3914" s="90">
        <v>1.7078693463120919E-2</v>
      </c>
      <c r="H3914" s="90">
        <v>1.8623121123409556E-2</v>
      </c>
      <c r="I3914" s="90">
        <v>1.977919812614291E-2</v>
      </c>
      <c r="J3914" s="90">
        <v>2.0591327856970838E-2</v>
      </c>
    </row>
    <row r="3915" spans="3:10" x14ac:dyDescent="0.25">
      <c r="C3915" s="82">
        <v>2.3945564182337939E-3</v>
      </c>
      <c r="D3915" s="89">
        <v>4.4601447158047541E-3</v>
      </c>
      <c r="E3915" s="89">
        <v>6.8259977175348131E-3</v>
      </c>
      <c r="F3915" s="89">
        <v>9.1915674966582973E-3</v>
      </c>
      <c r="G3915" s="90">
        <v>1.1404830780718864E-2</v>
      </c>
      <c r="H3915" s="90">
        <v>1.3370520356893135E-2</v>
      </c>
      <c r="I3915" s="90">
        <v>1.5156602060738227E-2</v>
      </c>
      <c r="J3915" s="90">
        <v>1.6776505181408122E-2</v>
      </c>
    </row>
    <row r="3916" spans="3:10" x14ac:dyDescent="0.25">
      <c r="C3916" s="82">
        <v>6.1050104909943517E-2</v>
      </c>
      <c r="D3916" s="89">
        <v>5.5946509415563339E-2</v>
      </c>
      <c r="E3916" s="89">
        <v>5.1146705778244518E-2</v>
      </c>
      <c r="F3916" s="89">
        <v>4.71430439121934E-2</v>
      </c>
      <c r="G3916" s="90">
        <v>4.3944348144670083E-2</v>
      </c>
      <c r="H3916" s="90">
        <v>4.1147363648808145E-2</v>
      </c>
      <c r="I3916" s="90">
        <v>3.8706912769838071E-2</v>
      </c>
      <c r="J3916" s="90">
        <v>3.6349033675089341E-2</v>
      </c>
    </row>
    <row r="3917" spans="3:10" x14ac:dyDescent="0.25">
      <c r="C3917" s="82">
        <v>3.4277406937615021E-3</v>
      </c>
      <c r="D3917" s="89">
        <v>5.0114863962781881E-3</v>
      </c>
      <c r="E3917" s="89">
        <v>6.5642946077275758E-3</v>
      </c>
      <c r="F3917" s="89">
        <v>7.9813512853511258E-3</v>
      </c>
      <c r="G3917" s="90">
        <v>9.2323812094559192E-3</v>
      </c>
      <c r="H3917" s="90">
        <v>1.0280992157374843E-2</v>
      </c>
      <c r="I3917" s="90">
        <v>1.1196233954262409E-2</v>
      </c>
      <c r="J3917" s="90">
        <v>1.1999389646478016E-2</v>
      </c>
    </row>
    <row r="3918" spans="3:10" x14ac:dyDescent="0.25">
      <c r="C3918" s="82">
        <v>5.9393545828866651E-3</v>
      </c>
      <c r="D3918" s="89">
        <v>9.0752291695932741E-3</v>
      </c>
      <c r="E3918" s="89">
        <v>1.1999245535680825E-2</v>
      </c>
      <c r="F3918" s="89">
        <v>1.4475546721929165E-2</v>
      </c>
      <c r="G3918" s="90">
        <v>1.6496858460061627E-2</v>
      </c>
      <c r="H3918" s="90">
        <v>1.8058881961829049E-2</v>
      </c>
      <c r="I3918" s="90">
        <v>1.9315398739440371E-2</v>
      </c>
      <c r="J3918" s="90">
        <v>2.029687301822625E-2</v>
      </c>
    </row>
    <row r="3919" spans="3:10" x14ac:dyDescent="0.25">
      <c r="C3919" s="82">
        <v>1.8845950833549962E-2</v>
      </c>
      <c r="D3919" s="89">
        <v>2.3541621774903401E-2</v>
      </c>
      <c r="E3919" s="89">
        <v>2.7170325696246621E-2</v>
      </c>
      <c r="F3919" s="89">
        <v>2.9899281184862032E-2</v>
      </c>
      <c r="G3919" s="90">
        <v>3.2019522401659679E-2</v>
      </c>
      <c r="H3919" s="90">
        <v>3.3616893830167541E-2</v>
      </c>
      <c r="I3919" s="90">
        <v>3.498685912316668E-2</v>
      </c>
      <c r="J3919" s="90">
        <v>3.6154765423624856E-2</v>
      </c>
    </row>
    <row r="3920" spans="3:10" x14ac:dyDescent="0.25">
      <c r="C3920" s="82">
        <v>4.284887787887609E-2</v>
      </c>
      <c r="D3920" s="89">
        <v>4.0459778709290066E-2</v>
      </c>
      <c r="E3920" s="89">
        <v>3.783859211078449E-2</v>
      </c>
      <c r="F3920" s="89">
        <v>3.5574007751891089E-2</v>
      </c>
      <c r="G3920" s="90">
        <v>3.3850575540576279E-2</v>
      </c>
      <c r="H3920" s="90">
        <v>3.2486307872777918E-2</v>
      </c>
      <c r="I3920" s="90">
        <v>3.1532129549731572E-2</v>
      </c>
      <c r="J3920" s="90">
        <v>3.0822477680717525E-2</v>
      </c>
    </row>
    <row r="3921" spans="3:10" x14ac:dyDescent="0.25">
      <c r="C3921" s="82">
        <v>2.0656047279912224E-3</v>
      </c>
      <c r="D3921" s="89">
        <v>3.8215567052772748E-3</v>
      </c>
      <c r="E3921" s="89">
        <v>5.8190238829310958E-3</v>
      </c>
      <c r="F3921" s="89">
        <v>7.8076926807186123E-3</v>
      </c>
      <c r="G3921" s="90">
        <v>9.667829231274622E-3</v>
      </c>
      <c r="H3921" s="90">
        <v>1.1329237903682369E-2</v>
      </c>
      <c r="I3921" s="90">
        <v>1.2860113755245792E-2</v>
      </c>
      <c r="J3921" s="90">
        <v>1.4281922867123787E-2</v>
      </c>
    </row>
    <row r="3922" spans="3:10" x14ac:dyDescent="0.25">
      <c r="C3922" s="82">
        <v>6.4611870329322925E-3</v>
      </c>
      <c r="D3922" s="89">
        <v>1.0113870331378149E-2</v>
      </c>
      <c r="E3922" s="89">
        <v>1.3544244072054524E-2</v>
      </c>
      <c r="F3922" s="89">
        <v>1.6378943449648992E-2</v>
      </c>
      <c r="G3922" s="90">
        <v>1.8542301483230727E-2</v>
      </c>
      <c r="H3922" s="90">
        <v>2.0006146711541072E-2</v>
      </c>
      <c r="I3922" s="90">
        <v>2.0948604122097824E-2</v>
      </c>
      <c r="J3922" s="90">
        <v>2.1426032655696838E-2</v>
      </c>
    </row>
    <row r="3923" spans="3:10" x14ac:dyDescent="0.25">
      <c r="C3923" s="82">
        <v>1.2516161334063041E-2</v>
      </c>
      <c r="D3923" s="89">
        <v>1.8057286412506788E-2</v>
      </c>
      <c r="E3923" s="89">
        <v>2.317493608872534E-2</v>
      </c>
      <c r="F3923" s="89">
        <v>2.7638178743222077E-2</v>
      </c>
      <c r="G3923" s="90">
        <v>3.151601661118756E-2</v>
      </c>
      <c r="H3923" s="90">
        <v>3.4795632982335484E-2</v>
      </c>
      <c r="I3923" s="90">
        <v>3.7724176022765697E-2</v>
      </c>
      <c r="J3923" s="90">
        <v>4.0289357688324735E-2</v>
      </c>
    </row>
    <row r="3924" spans="3:10" x14ac:dyDescent="0.25">
      <c r="C3924" s="82">
        <v>8.9819816089918344E-3</v>
      </c>
      <c r="D3924" s="89">
        <v>1.1946563150651204E-2</v>
      </c>
      <c r="E3924" s="89">
        <v>1.4320901723103898E-2</v>
      </c>
      <c r="F3924" s="89">
        <v>1.6119961446475917E-2</v>
      </c>
      <c r="G3924" s="90">
        <v>1.7483908832598274E-2</v>
      </c>
      <c r="H3924" s="90">
        <v>1.8459563495153746E-2</v>
      </c>
      <c r="I3924" s="90">
        <v>1.9212821131710987E-2</v>
      </c>
      <c r="J3924" s="90">
        <v>1.9766649429414383E-2</v>
      </c>
    </row>
    <row r="3925" spans="3:10" x14ac:dyDescent="0.25">
      <c r="C3925" s="82">
        <v>3.5119395517591745E-2</v>
      </c>
      <c r="D3925" s="89">
        <v>3.3193072177229943E-2</v>
      </c>
      <c r="E3925" s="89">
        <v>3.1944901972803252E-2</v>
      </c>
      <c r="F3925" s="89">
        <v>3.1410573306541602E-2</v>
      </c>
      <c r="G3925" s="90">
        <v>3.1556849784969747E-2</v>
      </c>
      <c r="H3925" s="90">
        <v>3.2168618477316696E-2</v>
      </c>
      <c r="I3925" s="90">
        <v>3.3316511884716002E-2</v>
      </c>
      <c r="J3925" s="90">
        <v>3.4882493924111094E-2</v>
      </c>
    </row>
    <row r="3926" spans="3:10" x14ac:dyDescent="0.25">
      <c r="C3926" s="82">
        <v>3.3972680629421608E-3</v>
      </c>
      <c r="D3926" s="89">
        <v>6.3429509740701032E-3</v>
      </c>
      <c r="E3926" s="89">
        <v>9.7415217961479717E-3</v>
      </c>
      <c r="F3926" s="89">
        <v>1.3188351213300035E-2</v>
      </c>
      <c r="G3926" s="90">
        <v>1.6484148535703499E-2</v>
      </c>
      <c r="H3926" s="90">
        <v>1.9493032815400709E-2</v>
      </c>
      <c r="I3926" s="90">
        <v>2.2293957258605897E-2</v>
      </c>
      <c r="J3926" s="90">
        <v>2.4865888708977778E-2</v>
      </c>
    </row>
    <row r="3927" spans="3:10" x14ac:dyDescent="0.25">
      <c r="C3927" s="82">
        <v>1.8472631915424604E-2</v>
      </c>
      <c r="D3927" s="89">
        <v>2.0325848604851624E-2</v>
      </c>
      <c r="E3927" s="89">
        <v>2.154524271400755E-2</v>
      </c>
      <c r="F3927" s="89">
        <v>2.243828980191067E-2</v>
      </c>
      <c r="G3927" s="90">
        <v>2.3227733931911899E-2</v>
      </c>
      <c r="H3927" s="90">
        <v>2.3923245309003586E-2</v>
      </c>
      <c r="I3927" s="90">
        <v>2.4678690671846495E-2</v>
      </c>
      <c r="J3927" s="90">
        <v>2.5466392148548008E-2</v>
      </c>
    </row>
    <row r="3928" spans="3:10" x14ac:dyDescent="0.25">
      <c r="C3928" s="82">
        <v>2.10976822036773E-2</v>
      </c>
      <c r="D3928" s="89">
        <v>2.3256622029303335E-2</v>
      </c>
      <c r="E3928" s="89">
        <v>2.4466445792430083E-2</v>
      </c>
      <c r="F3928" s="89">
        <v>2.517512398883031E-2</v>
      </c>
      <c r="G3928" s="90">
        <v>2.5710336207923644E-2</v>
      </c>
      <c r="H3928" s="90">
        <v>2.6127225376559156E-2</v>
      </c>
      <c r="I3928" s="90">
        <v>2.6611444787129641E-2</v>
      </c>
      <c r="J3928" s="90">
        <v>2.7129001316158086E-2</v>
      </c>
    </row>
    <row r="3929" spans="3:10" x14ac:dyDescent="0.25">
      <c r="C3929" s="82">
        <v>1.8420434186811645E-2</v>
      </c>
      <c r="D3929" s="89">
        <v>2.5142620749834973E-2</v>
      </c>
      <c r="E3929" s="89">
        <v>3.0611813596765111E-2</v>
      </c>
      <c r="F3929" s="89">
        <v>3.4650388995764489E-2</v>
      </c>
      <c r="G3929" s="90">
        <v>3.7472350777636942E-2</v>
      </c>
      <c r="H3929" s="90">
        <v>3.9185526971640877E-2</v>
      </c>
      <c r="I3929" s="90">
        <v>4.0197897687451821E-2</v>
      </c>
      <c r="J3929" s="90">
        <v>4.062409814518407E-2</v>
      </c>
    </row>
    <row r="3930" spans="3:10" x14ac:dyDescent="0.25">
      <c r="C3930" s="82">
        <v>5.9219224930950219E-3</v>
      </c>
      <c r="D3930" s="89">
        <v>7.9203989022798484E-3</v>
      </c>
      <c r="E3930" s="89">
        <v>9.5973150919701749E-3</v>
      </c>
      <c r="F3930" s="89">
        <v>1.094584769382303E-2</v>
      </c>
      <c r="G3930" s="90">
        <v>1.2050366794188609E-2</v>
      </c>
      <c r="H3930" s="90">
        <v>1.2945626374123914E-2</v>
      </c>
      <c r="I3930" s="90">
        <v>1.3759749222509554E-2</v>
      </c>
      <c r="J3930" s="90">
        <v>1.4526123190867674E-2</v>
      </c>
    </row>
    <row r="3931" spans="3:10" x14ac:dyDescent="0.25">
      <c r="C3931" s="82">
        <v>1.1468380120226622E-2</v>
      </c>
      <c r="D3931" s="89">
        <v>1.3156788756022018E-2</v>
      </c>
      <c r="E3931" s="89">
        <v>1.4227525795515757E-2</v>
      </c>
      <c r="F3931" s="89">
        <v>1.4873304743776629E-2</v>
      </c>
      <c r="G3931" s="90">
        <v>1.5261584683414219E-2</v>
      </c>
      <c r="H3931" s="90">
        <v>1.5425863727074282E-2</v>
      </c>
      <c r="I3931" s="90">
        <v>1.5496303787867292E-2</v>
      </c>
      <c r="J3931" s="90">
        <v>1.5489500982839518E-2</v>
      </c>
    </row>
    <row r="3932" spans="3:10" x14ac:dyDescent="0.25">
      <c r="C3932" s="82">
        <v>2.3440255436132148E-2</v>
      </c>
      <c r="D3932" s="89">
        <v>2.8228046129982996E-2</v>
      </c>
      <c r="E3932" s="89">
        <v>3.0947685851699797E-2</v>
      </c>
      <c r="F3932" s="89">
        <v>3.2333519477888838E-2</v>
      </c>
      <c r="G3932" s="90">
        <v>3.309351586792824E-2</v>
      </c>
      <c r="H3932" s="90">
        <v>3.3502970311337171E-2</v>
      </c>
      <c r="I3932" s="90">
        <v>3.390144531057971E-2</v>
      </c>
      <c r="J3932" s="90">
        <v>3.4275565584276274E-2</v>
      </c>
    </row>
    <row r="3933" spans="3:10" x14ac:dyDescent="0.25">
      <c r="C3933" s="82">
        <v>2.9801935712774667E-2</v>
      </c>
      <c r="D3933" s="89">
        <v>3.1428701720045873E-2</v>
      </c>
      <c r="E3933" s="89">
        <v>3.2241498765199841E-2</v>
      </c>
      <c r="F3933" s="89">
        <v>3.2748560793614406E-2</v>
      </c>
      <c r="G3933" s="90">
        <v>3.3235496933471588E-2</v>
      </c>
      <c r="H3933" s="90">
        <v>3.3642404780719205E-2</v>
      </c>
      <c r="I3933" s="90">
        <v>3.4101486486344514E-2</v>
      </c>
      <c r="J3933" s="90">
        <v>3.4483402330395728E-2</v>
      </c>
    </row>
    <row r="3934" spans="3:10" x14ac:dyDescent="0.25">
      <c r="C3934" s="82">
        <v>2.8723262313131506E-3</v>
      </c>
      <c r="D3934" s="89">
        <v>5.3457861653709001E-3</v>
      </c>
      <c r="E3934" s="89">
        <v>8.041522112527389E-3</v>
      </c>
      <c r="F3934" s="89">
        <v>1.0506874016070606E-2</v>
      </c>
      <c r="G3934" s="90">
        <v>1.2515122864857918E-2</v>
      </c>
      <c r="H3934" s="90">
        <v>1.3951874626582379E-2</v>
      </c>
      <c r="I3934" s="90">
        <v>1.4907085963201176E-2</v>
      </c>
      <c r="J3934" s="90">
        <v>1.5425039941639728E-2</v>
      </c>
    </row>
    <row r="3935" spans="3:10" x14ac:dyDescent="0.25">
      <c r="C3935" s="82">
        <v>2.5111733141252555E-2</v>
      </c>
      <c r="D3935" s="89">
        <v>3.4958124689921238E-2</v>
      </c>
      <c r="E3935" s="89">
        <v>4.2165175760163397E-2</v>
      </c>
      <c r="F3935" s="89">
        <v>4.669367301955097E-2</v>
      </c>
      <c r="G3935" s="90">
        <v>4.9214185430793096E-2</v>
      </c>
      <c r="H3935" s="90">
        <v>5.013165516063172E-2</v>
      </c>
      <c r="I3935" s="90">
        <v>5.0067077189673126E-2</v>
      </c>
      <c r="J3935" s="90">
        <v>4.9141598083779409E-2</v>
      </c>
    </row>
    <row r="3936" spans="3:10" x14ac:dyDescent="0.25">
      <c r="C3936" s="82">
        <v>4.3901400276172627E-2</v>
      </c>
      <c r="D3936" s="89">
        <v>4.8378534567618675E-2</v>
      </c>
      <c r="E3936" s="89">
        <v>4.9855816886657328E-2</v>
      </c>
      <c r="F3936" s="89">
        <v>5.0024141200223846E-2</v>
      </c>
      <c r="G3936" s="90">
        <v>5.0029804432581822E-2</v>
      </c>
      <c r="H3936" s="90">
        <v>5.0186148481438299E-2</v>
      </c>
      <c r="I3936" s="90">
        <v>5.0876843086037286E-2</v>
      </c>
      <c r="J3936" s="90">
        <v>5.1961353244150306E-2</v>
      </c>
    </row>
    <row r="3937" spans="3:10" x14ac:dyDescent="0.25">
      <c r="C3937" s="82">
        <v>6.9834402964556883E-2</v>
      </c>
      <c r="D3937" s="89">
        <v>6.6821709676198479E-2</v>
      </c>
      <c r="E3937" s="89">
        <v>6.2128070693284458E-2</v>
      </c>
      <c r="F3937" s="89">
        <v>5.7492365301052901E-2</v>
      </c>
      <c r="G3937" s="90">
        <v>5.3614197592932275E-2</v>
      </c>
      <c r="H3937" s="90">
        <v>5.0354987356769E-2</v>
      </c>
      <c r="I3937" s="90">
        <v>4.7817791825383489E-2</v>
      </c>
      <c r="J3937" s="90">
        <v>4.5713507578653244E-2</v>
      </c>
    </row>
    <row r="3938" spans="3:10" x14ac:dyDescent="0.25">
      <c r="C3938" s="82">
        <v>4.3179679248893819E-3</v>
      </c>
      <c r="D3938" s="89">
        <v>7.4057873619045363E-3</v>
      </c>
      <c r="E3938" s="89">
        <v>1.0812509388053677E-2</v>
      </c>
      <c r="F3938" s="89">
        <v>1.4212633460980829E-2</v>
      </c>
      <c r="G3938" s="90">
        <v>1.7470490227162804E-2</v>
      </c>
      <c r="H3938" s="90">
        <v>2.0480944507766236E-2</v>
      </c>
      <c r="I3938" s="90">
        <v>2.334781073291534E-2</v>
      </c>
      <c r="J3938" s="90">
        <v>2.6064153058898025E-2</v>
      </c>
    </row>
    <row r="3939" spans="3:10" x14ac:dyDescent="0.25">
      <c r="C3939" s="82">
        <v>2.013032687459769E-2</v>
      </c>
      <c r="D3939" s="89">
        <v>2.5924591778562576E-2</v>
      </c>
      <c r="E3939" s="89">
        <v>2.9959366784130723E-2</v>
      </c>
      <c r="F3939" s="89">
        <v>3.2462472382850438E-2</v>
      </c>
      <c r="G3939" s="90">
        <v>3.3897529661465038E-2</v>
      </c>
      <c r="H3939" s="90">
        <v>3.4478183735857239E-2</v>
      </c>
      <c r="I3939" s="90">
        <v>3.4585450136256857E-2</v>
      </c>
      <c r="J3939" s="90">
        <v>3.4287670817181405E-2</v>
      </c>
    </row>
    <row r="3940" spans="3:10" x14ac:dyDescent="0.25">
      <c r="C3940" s="82">
        <v>2.5478703903522238E-2</v>
      </c>
      <c r="D3940" s="89">
        <v>2.7380119912244007E-2</v>
      </c>
      <c r="E3940" s="89">
        <v>2.7848021222863173E-2</v>
      </c>
      <c r="F3940" s="89">
        <v>2.7527258814882979E-2</v>
      </c>
      <c r="G3940" s="90">
        <v>2.686298888644308E-2</v>
      </c>
      <c r="H3940" s="90">
        <v>2.5967976012582984E-2</v>
      </c>
      <c r="I3940" s="90">
        <v>2.50703429673685E-2</v>
      </c>
      <c r="J3940" s="90">
        <v>2.4170314281907055E-2</v>
      </c>
    </row>
    <row r="3941" spans="3:10" x14ac:dyDescent="0.25">
      <c r="C3941" s="82">
        <v>7.1986522768911314E-3</v>
      </c>
      <c r="D3941" s="89">
        <v>1.0640299547152229E-2</v>
      </c>
      <c r="E3941" s="89">
        <v>1.3889773104409392E-2</v>
      </c>
      <c r="F3941" s="89">
        <v>1.6728045780348172E-2</v>
      </c>
      <c r="G3941" s="90">
        <v>1.9133608784174395E-2</v>
      </c>
      <c r="H3941" s="90">
        <v>2.1064020891211618E-2</v>
      </c>
      <c r="I3941" s="90">
        <v>2.2662180707062406E-2</v>
      </c>
      <c r="J3941" s="90">
        <v>2.3937101995141659E-2</v>
      </c>
    </row>
    <row r="3942" spans="3:10" x14ac:dyDescent="0.25">
      <c r="C3942" s="82">
        <v>1.5993941060755888E-2</v>
      </c>
      <c r="D3942" s="89">
        <v>1.9769466250759267E-2</v>
      </c>
      <c r="E3942" s="89">
        <v>2.2414324903703396E-2</v>
      </c>
      <c r="F3942" s="89">
        <v>2.4174313810173341E-2</v>
      </c>
      <c r="G3942" s="90">
        <v>2.5350912383375456E-2</v>
      </c>
      <c r="H3942" s="90">
        <v>2.6026593984622929E-2</v>
      </c>
      <c r="I3942" s="90">
        <v>2.6416854605682129E-2</v>
      </c>
      <c r="J3942" s="90">
        <v>2.6519960271385822E-2</v>
      </c>
    </row>
    <row r="3943" spans="3:10" x14ac:dyDescent="0.25">
      <c r="C3943" s="82">
        <v>0.1032959684258401</v>
      </c>
      <c r="D3943" s="89">
        <v>7.9647749492046047E-2</v>
      </c>
      <c r="E3943" s="89">
        <v>6.4568125162105972E-2</v>
      </c>
      <c r="F3943" s="89">
        <v>5.488293234232245E-2</v>
      </c>
      <c r="G3943" s="90">
        <v>4.860380152090546E-2</v>
      </c>
      <c r="H3943" s="90">
        <v>4.4263052182668128E-2</v>
      </c>
      <c r="I3943" s="90">
        <v>4.1289731626818364E-2</v>
      </c>
      <c r="J3943" s="90">
        <v>3.9101695502222693E-2</v>
      </c>
    </row>
    <row r="3944" spans="3:10" x14ac:dyDescent="0.25">
      <c r="C3944" s="82">
        <v>4.1636679518495236E-2</v>
      </c>
      <c r="D3944" s="89">
        <v>4.5286591312370394E-2</v>
      </c>
      <c r="E3944" s="89">
        <v>4.5830804190277893E-2</v>
      </c>
      <c r="F3944" s="89">
        <v>4.4683872974768502E-2</v>
      </c>
      <c r="G3944" s="90">
        <v>4.2819290547090522E-2</v>
      </c>
      <c r="H3944" s="90">
        <v>4.053039651093461E-2</v>
      </c>
      <c r="I3944" s="90">
        <v>3.8204458482892917E-2</v>
      </c>
      <c r="J3944" s="90">
        <v>3.5833045818487688E-2</v>
      </c>
    </row>
    <row r="3945" spans="3:10" x14ac:dyDescent="0.25">
      <c r="C3945" s="82">
        <v>5.8646221573934775E-3</v>
      </c>
      <c r="D3945" s="89">
        <v>8.5053216999030085E-3</v>
      </c>
      <c r="E3945" s="89">
        <v>1.0583258673650288E-2</v>
      </c>
      <c r="F3945" s="89">
        <v>1.1977597360207964E-2</v>
      </c>
      <c r="G3945" s="90">
        <v>1.2796008813496528E-2</v>
      </c>
      <c r="H3945" s="90">
        <v>1.3128685904412817E-2</v>
      </c>
      <c r="I3945" s="90">
        <v>1.3157197805262718E-2</v>
      </c>
      <c r="J3945" s="90">
        <v>1.2951776685143732E-2</v>
      </c>
    </row>
    <row r="3946" spans="3:10" x14ac:dyDescent="0.25">
      <c r="C3946" s="82">
        <v>7.7192367897653208E-3</v>
      </c>
      <c r="D3946" s="89">
        <v>9.1606709683919874E-3</v>
      </c>
      <c r="E3946" s="89">
        <v>1.0507674843464921E-2</v>
      </c>
      <c r="F3946" s="89">
        <v>1.181226982520343E-2</v>
      </c>
      <c r="G3946" s="90">
        <v>1.3125209710676936E-2</v>
      </c>
      <c r="H3946" s="90">
        <v>1.4415701953583495E-2</v>
      </c>
      <c r="I3946" s="90">
        <v>1.5762054236875791E-2</v>
      </c>
      <c r="J3946" s="90">
        <v>1.715491385738269E-2</v>
      </c>
    </row>
    <row r="3947" spans="3:10" x14ac:dyDescent="0.25">
      <c r="C3947" s="82">
        <v>4.5310035552740845E-2</v>
      </c>
      <c r="D3947" s="89">
        <v>4.6989737954528522E-2</v>
      </c>
      <c r="E3947" s="89">
        <v>4.6845991933973791E-2</v>
      </c>
      <c r="F3947" s="89">
        <v>4.586590900860054E-2</v>
      </c>
      <c r="G3947" s="90">
        <v>4.4592275408105328E-2</v>
      </c>
      <c r="H3947" s="90">
        <v>4.3010888660443954E-2</v>
      </c>
      <c r="I3947" s="90">
        <v>4.1333937627603255E-2</v>
      </c>
      <c r="J3947" s="90">
        <v>3.9442666479667959E-2</v>
      </c>
    </row>
    <row r="3948" spans="3:10" x14ac:dyDescent="0.25">
      <c r="C3948" s="82">
        <v>8.731195355433697E-3</v>
      </c>
      <c r="D3948" s="89">
        <v>1.1915729222134023E-2</v>
      </c>
      <c r="E3948" s="89">
        <v>1.4485952048835952E-2</v>
      </c>
      <c r="F3948" s="89">
        <v>1.6376928574711996E-2</v>
      </c>
      <c r="G3948" s="90">
        <v>1.7698260890747861E-2</v>
      </c>
      <c r="H3948" s="90">
        <v>1.8494187983293206E-2</v>
      </c>
      <c r="I3948" s="90">
        <v>1.8941367486487858E-2</v>
      </c>
      <c r="J3948" s="90">
        <v>1.9075880456545236E-2</v>
      </c>
    </row>
    <row r="3949" spans="3:10" x14ac:dyDescent="0.25">
      <c r="C3949" s="82">
        <v>6.6398864813183777E-3</v>
      </c>
      <c r="D3949" s="89">
        <v>1.164189388699367E-2</v>
      </c>
      <c r="E3949" s="89">
        <v>1.7104680908562819E-2</v>
      </c>
      <c r="F3949" s="89">
        <v>2.2360445813364469E-2</v>
      </c>
      <c r="G3949" s="90">
        <v>2.7091769630188303E-2</v>
      </c>
      <c r="H3949" s="90">
        <v>3.1081516652752467E-2</v>
      </c>
      <c r="I3949" s="90">
        <v>3.4462799697042169E-2</v>
      </c>
      <c r="J3949" s="90">
        <v>3.7209474477585255E-2</v>
      </c>
    </row>
    <row r="3950" spans="3:10" x14ac:dyDescent="0.25">
      <c r="C3950" s="82">
        <v>1.1288649981810127E-3</v>
      </c>
      <c r="D3950" s="89">
        <v>2.4635439587546793E-3</v>
      </c>
      <c r="E3950" s="89">
        <v>4.2033606754257099E-3</v>
      </c>
      <c r="F3950" s="89">
        <v>6.0787502440217168E-3</v>
      </c>
      <c r="G3950" s="90">
        <v>7.868921048822107E-3</v>
      </c>
      <c r="H3950" s="90">
        <v>9.4027867922543296E-3</v>
      </c>
      <c r="I3950" s="90">
        <v>1.0656177330781332E-2</v>
      </c>
      <c r="J3950" s="90">
        <v>1.1601595921526169E-2</v>
      </c>
    </row>
    <row r="3951" spans="3:10" x14ac:dyDescent="0.25">
      <c r="C3951" s="82">
        <v>5.2405745428956403E-3</v>
      </c>
      <c r="D3951" s="89">
        <v>8.2223572088075368E-3</v>
      </c>
      <c r="E3951" s="89">
        <v>1.1146354756800984E-2</v>
      </c>
      <c r="F3951" s="89">
        <v>1.371678115498828E-2</v>
      </c>
      <c r="G3951" s="90">
        <v>1.5841268935128328E-2</v>
      </c>
      <c r="H3951" s="90">
        <v>1.745458507591062E-2</v>
      </c>
      <c r="I3951" s="90">
        <v>1.8675560083732026E-2</v>
      </c>
      <c r="J3951" s="90">
        <v>1.9529681845205607E-2</v>
      </c>
    </row>
    <row r="3952" spans="3:10" x14ac:dyDescent="0.25">
      <c r="C3952" s="82">
        <v>5.3948348830685803E-3</v>
      </c>
      <c r="D3952" s="89">
        <v>7.6618481572538356E-3</v>
      </c>
      <c r="E3952" s="89">
        <v>9.7287792448758261E-3</v>
      </c>
      <c r="F3952" s="89">
        <v>1.1539939577833546E-2</v>
      </c>
      <c r="G3952" s="90">
        <v>1.3157379130597792E-2</v>
      </c>
      <c r="H3952" s="90">
        <v>1.4601557956927145E-2</v>
      </c>
      <c r="I3952" s="90">
        <v>1.5999654355151129E-2</v>
      </c>
      <c r="J3952" s="90">
        <v>1.737279149028809E-2</v>
      </c>
    </row>
    <row r="3953" spans="3:10" x14ac:dyDescent="0.25">
      <c r="C3953" s="82">
        <v>2.0349198490989952E-3</v>
      </c>
      <c r="D3953" s="89">
        <v>4.1111253053840837E-3</v>
      </c>
      <c r="E3953" s="89">
        <v>6.5973851670382876E-3</v>
      </c>
      <c r="F3953" s="89">
        <v>9.083168161094583E-3</v>
      </c>
      <c r="G3953" s="90">
        <v>1.1301748489250141E-2</v>
      </c>
      <c r="H3953" s="90">
        <v>1.3080303461001625E-2</v>
      </c>
      <c r="I3953" s="90">
        <v>1.444571873017465E-2</v>
      </c>
      <c r="J3953" s="90">
        <v>1.5399077880869139E-2</v>
      </c>
    </row>
    <row r="3954" spans="3:10" x14ac:dyDescent="0.25">
      <c r="C3954" s="82">
        <v>3.6391014236288918E-2</v>
      </c>
      <c r="D3954" s="89">
        <v>4.081720943798342E-2</v>
      </c>
      <c r="E3954" s="89">
        <v>4.3216714403892527E-2</v>
      </c>
      <c r="F3954" s="89">
        <v>4.4460440000813964E-2</v>
      </c>
      <c r="G3954" s="90">
        <v>4.5209030042006548E-2</v>
      </c>
      <c r="H3954" s="90">
        <v>4.5597001241200572E-2</v>
      </c>
      <c r="I3954" s="90">
        <v>4.5943371447897445E-2</v>
      </c>
      <c r="J3954" s="90">
        <v>4.615326527738331E-2</v>
      </c>
    </row>
    <row r="3955" spans="3:10" x14ac:dyDescent="0.25">
      <c r="C3955" s="82">
        <v>8.4393870756116886E-4</v>
      </c>
      <c r="D3955" s="89">
        <v>2.2773883933589474E-3</v>
      </c>
      <c r="E3955" s="89">
        <v>4.4365294292807644E-3</v>
      </c>
      <c r="F3955" s="89">
        <v>6.9633949338492171E-3</v>
      </c>
      <c r="G3955" s="90">
        <v>9.4939653060437477E-3</v>
      </c>
      <c r="H3955" s="90">
        <v>1.1759584645295243E-2</v>
      </c>
      <c r="I3955" s="90">
        <v>1.3720816194354831E-2</v>
      </c>
      <c r="J3955" s="90">
        <v>1.5360221210578446E-2</v>
      </c>
    </row>
    <row r="3956" spans="3:10" x14ac:dyDescent="0.25">
      <c r="C3956" s="82">
        <v>5.653130074683565E-3</v>
      </c>
      <c r="D3956" s="89">
        <v>8.418425506486877E-3</v>
      </c>
      <c r="E3956" s="89">
        <v>1.0798073644257522E-2</v>
      </c>
      <c r="F3956" s="89">
        <v>1.2615784225929034E-2</v>
      </c>
      <c r="G3956" s="90">
        <v>1.39225436298396E-2</v>
      </c>
      <c r="H3956" s="90">
        <v>1.4767633183861343E-2</v>
      </c>
      <c r="I3956" s="90">
        <v>1.531975974851219E-2</v>
      </c>
      <c r="J3956" s="90">
        <v>1.5635468375978498E-2</v>
      </c>
    </row>
    <row r="3957" spans="3:10" x14ac:dyDescent="0.25">
      <c r="C3957" s="82">
        <v>4.3816061337436296E-3</v>
      </c>
      <c r="D3957" s="89">
        <v>5.7981063600342142E-3</v>
      </c>
      <c r="E3957" s="89">
        <v>7.0461487286928963E-3</v>
      </c>
      <c r="F3957" s="89">
        <v>8.1051701544867707E-3</v>
      </c>
      <c r="G3957" s="90">
        <v>9.012587685226784E-3</v>
      </c>
      <c r="H3957" s="90">
        <v>9.7770106129461878E-3</v>
      </c>
      <c r="I3957" s="90">
        <v>1.0488751756507465E-2</v>
      </c>
      <c r="J3957" s="90">
        <v>1.1175436443054207E-2</v>
      </c>
    </row>
    <row r="3958" spans="3:10" x14ac:dyDescent="0.25">
      <c r="C3958" s="82">
        <v>5.5656117365157696E-4</v>
      </c>
      <c r="D3958" s="89">
        <v>1.41851491387211E-3</v>
      </c>
      <c r="E3958" s="89">
        <v>2.7405788542651278E-3</v>
      </c>
      <c r="F3958" s="89">
        <v>4.4052816844291536E-3</v>
      </c>
      <c r="G3958" s="90">
        <v>6.2835879212452105E-3</v>
      </c>
      <c r="H3958" s="90">
        <v>8.2634184132452052E-3</v>
      </c>
      <c r="I3958" s="90">
        <v>1.0348409458254038E-2</v>
      </c>
      <c r="J3958" s="90">
        <v>1.2538335354782321E-2</v>
      </c>
    </row>
    <row r="3959" spans="3:10" x14ac:dyDescent="0.25">
      <c r="C3959" s="82">
        <v>7.0443165786657821E-3</v>
      </c>
      <c r="D3959" s="89">
        <v>1.0181986932030922E-2</v>
      </c>
      <c r="E3959" s="89">
        <v>1.3141501853583617E-2</v>
      </c>
      <c r="F3959" s="89">
        <v>1.5793008471806338E-2</v>
      </c>
      <c r="G3959" s="90">
        <v>1.8177314613859553E-2</v>
      </c>
      <c r="H3959" s="90">
        <v>2.0302178905424816E-2</v>
      </c>
      <c r="I3959" s="90">
        <v>2.2342617783501776E-2</v>
      </c>
      <c r="J3959" s="90">
        <v>2.4335279500445121E-2</v>
      </c>
    </row>
    <row r="3960" spans="3:10" x14ac:dyDescent="0.25">
      <c r="C3960" s="82">
        <v>2.3952745134753796E-3</v>
      </c>
      <c r="D3960" s="89">
        <v>4.6022571646219326E-3</v>
      </c>
      <c r="E3960" s="89">
        <v>7.1116637188038115E-3</v>
      </c>
      <c r="F3960" s="89">
        <v>9.5501756196861402E-3</v>
      </c>
      <c r="G3960" s="90">
        <v>1.1734941257996845E-2</v>
      </c>
      <c r="H3960" s="90">
        <v>1.3565843201793198E-2</v>
      </c>
      <c r="I3960" s="90">
        <v>1.5115207883706717E-2</v>
      </c>
      <c r="J3960" s="90">
        <v>1.6395794098643647E-2</v>
      </c>
    </row>
    <row r="3961" spans="3:10" x14ac:dyDescent="0.25">
      <c r="C3961" s="82">
        <v>7.8775951993261956E-3</v>
      </c>
      <c r="D3961" s="89">
        <v>1.0721823920428078E-2</v>
      </c>
      <c r="E3961" s="89">
        <v>1.3244812129060687E-2</v>
      </c>
      <c r="F3961" s="89">
        <v>1.5395473643809046E-2</v>
      </c>
      <c r="G3961" s="90">
        <v>1.7241099117220274E-2</v>
      </c>
      <c r="H3961" s="90">
        <v>1.8783080716581926E-2</v>
      </c>
      <c r="I3961" s="90">
        <v>2.0165324176682046E-2</v>
      </c>
      <c r="J3961" s="90">
        <v>2.1402079384761453E-2</v>
      </c>
    </row>
    <row r="3962" spans="3:10" x14ac:dyDescent="0.25">
      <c r="C3962" s="82">
        <v>2.6650059438516279E-2</v>
      </c>
      <c r="D3962" s="89">
        <v>3.3585558322341044E-2</v>
      </c>
      <c r="E3962" s="89">
        <v>3.8022296664306399E-2</v>
      </c>
      <c r="F3962" s="89">
        <v>4.0398540767716408E-2</v>
      </c>
      <c r="G3962" s="90">
        <v>4.1380339622530335E-2</v>
      </c>
      <c r="H3962" s="90">
        <v>4.1265613868983503E-2</v>
      </c>
      <c r="I3962" s="90">
        <v>4.0520549760126111E-2</v>
      </c>
      <c r="J3962" s="90">
        <v>3.9221763722786046E-2</v>
      </c>
    </row>
    <row r="3963" spans="3:10" x14ac:dyDescent="0.25">
      <c r="C3963" s="82">
        <v>2.018082777156106E-2</v>
      </c>
      <c r="D3963" s="89">
        <v>2.4670796926536582E-2</v>
      </c>
      <c r="E3963" s="89">
        <v>2.7278792430736852E-2</v>
      </c>
      <c r="F3963" s="89">
        <v>2.8599243376438901E-2</v>
      </c>
      <c r="G3963" s="90">
        <v>2.9219518888894454E-2</v>
      </c>
      <c r="H3963" s="90">
        <v>2.9347738106645024E-2</v>
      </c>
      <c r="I3963" s="90">
        <v>2.9255782731738292E-2</v>
      </c>
      <c r="J3963" s="90">
        <v>2.8922188982394268E-2</v>
      </c>
    </row>
    <row r="3964" spans="3:10" x14ac:dyDescent="0.25">
      <c r="C3964" s="82">
        <v>6.3638432951554766E-3</v>
      </c>
      <c r="D3964" s="89">
        <v>9.7961609662773393E-3</v>
      </c>
      <c r="E3964" s="89">
        <v>1.3107031150423082E-2</v>
      </c>
      <c r="F3964" s="89">
        <v>1.5973129282683404E-2</v>
      </c>
      <c r="G3964" s="90">
        <v>1.830131311768296E-2</v>
      </c>
      <c r="H3964" s="90">
        <v>2.0025431189716565E-2</v>
      </c>
      <c r="I3964" s="90">
        <v>2.1290133393262647E-2</v>
      </c>
      <c r="J3964" s="90">
        <v>2.2132569479885865E-2</v>
      </c>
    </row>
    <row r="3965" spans="3:10" x14ac:dyDescent="0.25">
      <c r="C3965" s="82">
        <v>2.3814042779121448E-2</v>
      </c>
      <c r="D3965" s="89">
        <v>3.1019336940191381E-2</v>
      </c>
      <c r="E3965" s="89">
        <v>3.613830550924127E-2</v>
      </c>
      <c r="F3965" s="89">
        <v>3.947383480114855E-2</v>
      </c>
      <c r="G3965" s="90">
        <v>4.1623318882679616E-2</v>
      </c>
      <c r="H3965" s="90">
        <v>4.2848047844398211E-2</v>
      </c>
      <c r="I3965" s="90">
        <v>4.3577261863057166E-2</v>
      </c>
      <c r="J3965" s="90">
        <v>4.3820275700291844E-2</v>
      </c>
    </row>
    <row r="3966" spans="3:10" x14ac:dyDescent="0.25">
      <c r="C3966" s="82">
        <v>5.6587105298828233E-3</v>
      </c>
      <c r="D3966" s="89">
        <v>8.6075909600158325E-3</v>
      </c>
      <c r="E3966" s="89">
        <v>1.1544938538723661E-2</v>
      </c>
      <c r="F3966" s="89">
        <v>1.4282813970894082E-2</v>
      </c>
      <c r="G3966" s="90">
        <v>1.6791900014965722E-2</v>
      </c>
      <c r="H3966" s="90">
        <v>1.9024732537650878E-2</v>
      </c>
      <c r="I3966" s="90">
        <v>2.1104374450989404E-2</v>
      </c>
      <c r="J3966" s="90">
        <v>2.3043896640597267E-2</v>
      </c>
    </row>
    <row r="3967" spans="3:10" x14ac:dyDescent="0.25">
      <c r="C3967" s="82">
        <v>5.7642040528469073E-2</v>
      </c>
      <c r="D3967" s="89">
        <v>5.6709820460012592E-2</v>
      </c>
      <c r="E3967" s="89">
        <v>5.3978372903935305E-2</v>
      </c>
      <c r="F3967" s="89">
        <v>5.088231595544019E-2</v>
      </c>
      <c r="G3967" s="90">
        <v>4.8053904942443701E-2</v>
      </c>
      <c r="H3967" s="90">
        <v>4.5406589770986196E-2</v>
      </c>
      <c r="I3967" s="90">
        <v>4.3075254234071311E-2</v>
      </c>
      <c r="J3967" s="90">
        <v>4.0848282190407599E-2</v>
      </c>
    </row>
    <row r="3968" spans="3:10" x14ac:dyDescent="0.25">
      <c r="C3968" s="82">
        <v>1.6152541718842232E-2</v>
      </c>
      <c r="D3968" s="89">
        <v>1.9860993293798691E-2</v>
      </c>
      <c r="E3968" s="89">
        <v>2.2741342795037384E-2</v>
      </c>
      <c r="F3968" s="89">
        <v>2.4987712533075506E-2</v>
      </c>
      <c r="G3968" s="90">
        <v>2.6830419361414271E-2</v>
      </c>
      <c r="H3968" s="90">
        <v>2.8288036592450619E-2</v>
      </c>
      <c r="I3968" s="90">
        <v>2.9538292790957061E-2</v>
      </c>
      <c r="J3968" s="90">
        <v>3.0530722255254238E-2</v>
      </c>
    </row>
    <row r="3969" spans="3:10" x14ac:dyDescent="0.25">
      <c r="C3969" s="82">
        <v>2.5898752932204823E-3</v>
      </c>
      <c r="D3969" s="89">
        <v>4.7840620429785777E-3</v>
      </c>
      <c r="E3969" s="89">
        <v>7.3872609675895342E-3</v>
      </c>
      <c r="F3969" s="89">
        <v>1.0100048785778462E-2</v>
      </c>
      <c r="G3969" s="90">
        <v>1.2725082010387545E-2</v>
      </c>
      <c r="H3969" s="90">
        <v>1.5101890619531927E-2</v>
      </c>
      <c r="I3969" s="90">
        <v>1.7256433448205221E-2</v>
      </c>
      <c r="J3969" s="90">
        <v>1.916789206343698E-2</v>
      </c>
    </row>
    <row r="3970" spans="3:10" x14ac:dyDescent="0.25">
      <c r="C3970" s="82">
        <v>1.4558767082248548E-2</v>
      </c>
      <c r="D3970" s="89">
        <v>1.8795854802899158E-2</v>
      </c>
      <c r="E3970" s="89">
        <v>2.2061182843150146E-2</v>
      </c>
      <c r="F3970" s="89">
        <v>2.4416344394239155E-2</v>
      </c>
      <c r="G3970" s="90">
        <v>2.6078491130721276E-2</v>
      </c>
      <c r="H3970" s="90">
        <v>2.7113716878298083E-2</v>
      </c>
      <c r="I3970" s="90">
        <v>2.776158874707127E-2</v>
      </c>
      <c r="J3970" s="90">
        <v>2.8047399798568958E-2</v>
      </c>
    </row>
    <row r="3971" spans="3:10" x14ac:dyDescent="0.25">
      <c r="C3971" s="82">
        <v>1.9501283927071518E-2</v>
      </c>
      <c r="D3971" s="89">
        <v>2.4067880492601272E-2</v>
      </c>
      <c r="E3971" s="89">
        <v>2.7169216563407515E-2</v>
      </c>
      <c r="F3971" s="89">
        <v>2.9004770682419266E-2</v>
      </c>
      <c r="G3971" s="90">
        <v>2.9895476899090209E-2</v>
      </c>
      <c r="H3971" s="90">
        <v>2.9954993791034178E-2</v>
      </c>
      <c r="I3971" s="90">
        <v>2.9488612003410627E-2</v>
      </c>
      <c r="J3971" s="90">
        <v>2.8568744835437462E-2</v>
      </c>
    </row>
    <row r="3972" spans="3:10" x14ac:dyDescent="0.25">
      <c r="C3972" s="82">
        <v>5.7897755333707395E-3</v>
      </c>
      <c r="D3972" s="89">
        <v>1.1042008556370896E-2</v>
      </c>
      <c r="E3972" s="89">
        <v>1.7002321272186406E-2</v>
      </c>
      <c r="F3972" s="89">
        <v>2.2796348636874283E-2</v>
      </c>
      <c r="G3972" s="90">
        <v>2.7977283402546911E-2</v>
      </c>
      <c r="H3972" s="90">
        <v>3.2267330011790926E-2</v>
      </c>
      <c r="I3972" s="90">
        <v>3.5780954760449304E-2</v>
      </c>
      <c r="J3972" s="90">
        <v>3.8483165646929766E-2</v>
      </c>
    </row>
    <row r="3973" spans="3:10" x14ac:dyDescent="0.25">
      <c r="C3973" s="82">
        <v>6.2164988308756643E-3</v>
      </c>
      <c r="D3973" s="89">
        <v>9.6129823372064216E-3</v>
      </c>
      <c r="E3973" s="89">
        <v>1.2758293756212383E-2</v>
      </c>
      <c r="F3973" s="89">
        <v>1.5372588116807554E-2</v>
      </c>
      <c r="G3973" s="90">
        <v>1.7461613211386472E-2</v>
      </c>
      <c r="H3973" s="90">
        <v>1.9059498461093862E-2</v>
      </c>
      <c r="I3973" s="90">
        <v>2.03744017426476E-2</v>
      </c>
      <c r="J3973" s="90">
        <v>2.1480527555979234E-2</v>
      </c>
    </row>
    <row r="3974" spans="3:10" x14ac:dyDescent="0.25">
      <c r="C3974" s="82">
        <v>2.4126796920438068E-2</v>
      </c>
      <c r="D3974" s="89">
        <v>2.8477727978941523E-2</v>
      </c>
      <c r="E3974" s="89">
        <v>3.04295873994305E-2</v>
      </c>
      <c r="F3974" s="89">
        <v>3.0766049532947867E-2</v>
      </c>
      <c r="G3974" s="90">
        <v>3.0222341153236958E-2</v>
      </c>
      <c r="H3974" s="90">
        <v>2.9107131640863617E-2</v>
      </c>
      <c r="I3974" s="90">
        <v>2.7776811460530806E-2</v>
      </c>
      <c r="J3974" s="90">
        <v>2.6280363376324996E-2</v>
      </c>
    </row>
    <row r="3975" spans="3:10" x14ac:dyDescent="0.25">
      <c r="C3975" s="82">
        <v>2.510047115942721E-2</v>
      </c>
      <c r="D3975" s="89">
        <v>3.1825664490648511E-2</v>
      </c>
      <c r="E3975" s="89">
        <v>3.6305925224782785E-2</v>
      </c>
      <c r="F3975" s="89">
        <v>3.8980499593738865E-2</v>
      </c>
      <c r="G3975" s="90">
        <v>4.0506636752693233E-2</v>
      </c>
      <c r="H3975" s="90">
        <v>4.1175248107971435E-2</v>
      </c>
      <c r="I3975" s="90">
        <v>4.1426716886733744E-2</v>
      </c>
      <c r="J3975" s="90">
        <v>4.1291985184307337E-2</v>
      </c>
    </row>
    <row r="3976" spans="3:10" x14ac:dyDescent="0.25">
      <c r="C3976" s="82">
        <v>3.4867583886927837E-2</v>
      </c>
      <c r="D3976" s="89">
        <v>4.3476423840724358E-2</v>
      </c>
      <c r="E3976" s="89">
        <v>4.8809700195520389E-2</v>
      </c>
      <c r="F3976" s="89">
        <v>5.1911273613427913E-2</v>
      </c>
      <c r="G3976" s="90">
        <v>5.3885949050676937E-2</v>
      </c>
      <c r="H3976" s="90">
        <v>5.5143013012325638E-2</v>
      </c>
      <c r="I3976" s="90">
        <v>5.617811170390543E-2</v>
      </c>
      <c r="J3976" s="90">
        <v>5.6896002410198279E-2</v>
      </c>
    </row>
    <row r="3977" spans="3:10" x14ac:dyDescent="0.25">
      <c r="C3977" s="82">
        <v>4.2351456290885235E-3</v>
      </c>
      <c r="D3977" s="89">
        <v>6.1012008853734536E-3</v>
      </c>
      <c r="E3977" s="89">
        <v>7.9115555720402891E-3</v>
      </c>
      <c r="F3977" s="89">
        <v>9.5678316603216886E-3</v>
      </c>
      <c r="G3977" s="90">
        <v>1.1047939765282982E-2</v>
      </c>
      <c r="H3977" s="90">
        <v>1.2305288005332576E-2</v>
      </c>
      <c r="I3977" s="90">
        <v>1.3406215274347957E-2</v>
      </c>
      <c r="J3977" s="90">
        <v>1.4352814721939104E-2</v>
      </c>
    </row>
    <row r="3978" spans="3:10" x14ac:dyDescent="0.25">
      <c r="C3978" s="82">
        <v>6.9926718057700893E-3</v>
      </c>
      <c r="D3978" s="89">
        <v>9.9036431985854469E-3</v>
      </c>
      <c r="E3978" s="89">
        <v>1.2347284047732084E-2</v>
      </c>
      <c r="F3978" s="89">
        <v>1.4225845668592436E-2</v>
      </c>
      <c r="G3978" s="90">
        <v>1.5643970424521925E-2</v>
      </c>
      <c r="H3978" s="90">
        <v>1.6674999733916274E-2</v>
      </c>
      <c r="I3978" s="90">
        <v>1.75147662793546E-2</v>
      </c>
      <c r="J3978" s="90">
        <v>1.8227004667741131E-2</v>
      </c>
    </row>
    <row r="3979" spans="3:10" x14ac:dyDescent="0.25">
      <c r="C3979" s="82">
        <v>6.3302440044719762E-3</v>
      </c>
      <c r="D3979" s="89">
        <v>9.7234045574285787E-3</v>
      </c>
      <c r="E3979" s="89">
        <v>1.2763159638311861E-2</v>
      </c>
      <c r="F3979" s="89">
        <v>1.5210533440274371E-2</v>
      </c>
      <c r="G3979" s="90">
        <v>1.713037469373414E-2</v>
      </c>
      <c r="H3979" s="90">
        <v>1.8598826174352556E-2</v>
      </c>
      <c r="I3979" s="90">
        <v>1.9835770078363762E-2</v>
      </c>
      <c r="J3979" s="90">
        <v>2.090750977343617E-2</v>
      </c>
    </row>
    <row r="3980" spans="3:10" x14ac:dyDescent="0.25">
      <c r="C3980" s="82">
        <v>8.5591608027000242E-3</v>
      </c>
      <c r="D3980" s="89">
        <v>1.0281831568637385E-2</v>
      </c>
      <c r="E3980" s="89">
        <v>1.1607977786931366E-2</v>
      </c>
      <c r="F3980" s="89">
        <v>1.2655178131907668E-2</v>
      </c>
      <c r="G3980" s="90">
        <v>1.3538590548978756E-2</v>
      </c>
      <c r="H3980" s="90">
        <v>1.4265043865035926E-2</v>
      </c>
      <c r="I3980" s="90">
        <v>1.4931069714260996E-2</v>
      </c>
      <c r="J3980" s="90">
        <v>1.5531515801368325E-2</v>
      </c>
    </row>
    <row r="3981" spans="3:10" x14ac:dyDescent="0.25">
      <c r="C3981" s="82">
        <v>3.0961460254163319E-2</v>
      </c>
      <c r="D3981" s="89">
        <v>3.0962493068143197E-2</v>
      </c>
      <c r="E3981" s="89">
        <v>3.1280984500886518E-2</v>
      </c>
      <c r="F3981" s="89">
        <v>3.1999232995915755E-2</v>
      </c>
      <c r="G3981" s="90">
        <v>3.3148616893667243E-2</v>
      </c>
      <c r="H3981" s="90">
        <v>3.4553629285373429E-2</v>
      </c>
      <c r="I3981" s="90">
        <v>3.6314063703742037E-2</v>
      </c>
      <c r="J3981" s="90">
        <v>3.8302944457541566E-2</v>
      </c>
    </row>
    <row r="3982" spans="3:10" x14ac:dyDescent="0.25">
      <c r="C3982" s="82">
        <v>3.6892193610028583E-3</v>
      </c>
      <c r="D3982" s="89">
        <v>6.2683517618598965E-3</v>
      </c>
      <c r="E3982" s="89">
        <v>8.8756777326017538E-3</v>
      </c>
      <c r="F3982" s="89">
        <v>1.1172767247550008E-2</v>
      </c>
      <c r="G3982" s="90">
        <v>1.304084945036133E-2</v>
      </c>
      <c r="H3982" s="90">
        <v>1.4413937427397593E-2</v>
      </c>
      <c r="I3982" s="90">
        <v>1.5386433190260384E-2</v>
      </c>
      <c r="J3982" s="90">
        <v>1.5978331075573247E-2</v>
      </c>
    </row>
    <row r="3983" spans="3:10" x14ac:dyDescent="0.25">
      <c r="C3983" s="82">
        <v>2.9396676258178793E-3</v>
      </c>
      <c r="D3983" s="89">
        <v>5.1710371089264155E-3</v>
      </c>
      <c r="E3983" s="89">
        <v>7.651671106000687E-3</v>
      </c>
      <c r="F3983" s="89">
        <v>1.0138165820825606E-2</v>
      </c>
      <c r="G3983" s="90">
        <v>1.2535868862261121E-2</v>
      </c>
      <c r="H3983" s="90">
        <v>1.4775156435438308E-2</v>
      </c>
      <c r="I3983" s="90">
        <v>1.693399146641282E-2</v>
      </c>
      <c r="J3983" s="90">
        <v>1.9008819254149337E-2</v>
      </c>
    </row>
    <row r="3984" spans="3:10" x14ac:dyDescent="0.25">
      <c r="C3984" s="82">
        <v>3.4856477697215324E-2</v>
      </c>
      <c r="D3984" s="89">
        <v>3.3162525441247544E-2</v>
      </c>
      <c r="E3984" s="89">
        <v>3.1538348037101982E-2</v>
      </c>
      <c r="F3984" s="89">
        <v>3.0308677490031428E-2</v>
      </c>
      <c r="G3984" s="90">
        <v>2.9540754980167835E-2</v>
      </c>
      <c r="H3984" s="90">
        <v>2.9026709452483267E-2</v>
      </c>
      <c r="I3984" s="90">
        <v>2.8776750361247612E-2</v>
      </c>
      <c r="J3984" s="90">
        <v>2.8612045994241414E-2</v>
      </c>
    </row>
    <row r="3985" spans="3:10" x14ac:dyDescent="0.25">
      <c r="C3985" s="82">
        <v>3.3234953223605576E-3</v>
      </c>
      <c r="D3985" s="89">
        <v>4.9564485583211901E-3</v>
      </c>
      <c r="E3985" s="89">
        <v>6.7085415815464925E-3</v>
      </c>
      <c r="F3985" s="89">
        <v>8.4781015842532569E-3</v>
      </c>
      <c r="G3985" s="90">
        <v>1.0213568395224488E-2</v>
      </c>
      <c r="H3985" s="90">
        <v>1.1847580870388626E-2</v>
      </c>
      <c r="I3985" s="90">
        <v>1.3433912905539316E-2</v>
      </c>
      <c r="J3985" s="90">
        <v>1.497953513983785E-2</v>
      </c>
    </row>
    <row r="3986" spans="3:10" x14ac:dyDescent="0.25">
      <c r="C3986" s="82">
        <v>1.6833785942616964E-2</v>
      </c>
      <c r="D3986" s="89">
        <v>2.2116593398138502E-2</v>
      </c>
      <c r="E3986" s="89">
        <v>2.5974035010257867E-2</v>
      </c>
      <c r="F3986" s="89">
        <v>2.8553724051618632E-2</v>
      </c>
      <c r="G3986" s="90">
        <v>3.0239882689538946E-2</v>
      </c>
      <c r="H3986" s="90">
        <v>3.1206562890326306E-2</v>
      </c>
      <c r="I3986" s="90">
        <v>3.1778234767340846E-2</v>
      </c>
      <c r="J3986" s="90">
        <v>3.1994331420367006E-2</v>
      </c>
    </row>
    <row r="3987" spans="3:10" x14ac:dyDescent="0.25">
      <c r="C3987" s="82">
        <v>2.9827476638770715E-2</v>
      </c>
      <c r="D3987" s="89">
        <v>2.8722950846766019E-2</v>
      </c>
      <c r="E3987" s="89">
        <v>2.7388723602738488E-2</v>
      </c>
      <c r="F3987" s="89">
        <v>2.6200971334332898E-2</v>
      </c>
      <c r="G3987" s="90">
        <v>2.5290694588192893E-2</v>
      </c>
      <c r="H3987" s="90">
        <v>2.4535573937936282E-2</v>
      </c>
      <c r="I3987" s="90">
        <v>2.3993890327124453E-2</v>
      </c>
      <c r="J3987" s="90">
        <v>2.3564655235610087E-2</v>
      </c>
    </row>
    <row r="3988" spans="3:10" x14ac:dyDescent="0.25">
      <c r="C3988" s="82">
        <v>2.2376471396461789E-2</v>
      </c>
      <c r="D3988" s="89">
        <v>2.7594270821876207E-2</v>
      </c>
      <c r="E3988" s="89">
        <v>3.1833892136828128E-2</v>
      </c>
      <c r="F3988" s="89">
        <v>3.5276221910400758E-2</v>
      </c>
      <c r="G3988" s="90">
        <v>3.8170818139814565E-2</v>
      </c>
      <c r="H3988" s="90">
        <v>4.0502786508659169E-2</v>
      </c>
      <c r="I3988" s="90">
        <v>4.2510549459402136E-2</v>
      </c>
      <c r="J3988" s="90">
        <v>4.4117544713834146E-2</v>
      </c>
    </row>
    <row r="3989" spans="3:10" x14ac:dyDescent="0.25">
      <c r="C3989" s="82">
        <v>2.2732360381388793E-3</v>
      </c>
      <c r="D3989" s="89">
        <v>4.4387988292381962E-3</v>
      </c>
      <c r="E3989" s="89">
        <v>6.9548239696083057E-3</v>
      </c>
      <c r="F3989" s="89">
        <v>9.3971110343340613E-3</v>
      </c>
      <c r="G3989" s="90">
        <v>1.1497753118555155E-2</v>
      </c>
      <c r="H3989" s="90">
        <v>1.3088122419851725E-2</v>
      </c>
      <c r="I3989" s="90">
        <v>1.4206527904250225E-2</v>
      </c>
      <c r="J3989" s="90">
        <v>1.4870344079186816E-2</v>
      </c>
    </row>
    <row r="3990" spans="3:10" x14ac:dyDescent="0.25">
      <c r="C3990" s="82">
        <v>3.8902659900126486E-2</v>
      </c>
      <c r="D3990" s="89">
        <v>3.3053258728272375E-2</v>
      </c>
      <c r="E3990" s="89">
        <v>2.912363502992003E-2</v>
      </c>
      <c r="F3990" s="89">
        <v>2.6589201642501167E-2</v>
      </c>
      <c r="G3990" s="90">
        <v>2.5056914308134004E-2</v>
      </c>
      <c r="H3990" s="90">
        <v>2.4121611420998806E-2</v>
      </c>
      <c r="I3990" s="90">
        <v>2.3688686703055736E-2</v>
      </c>
      <c r="J3990" s="90">
        <v>2.3572584370164712E-2</v>
      </c>
    </row>
    <row r="3991" spans="3:10" x14ac:dyDescent="0.25">
      <c r="C3991" s="82">
        <v>8.8725644270517406E-3</v>
      </c>
      <c r="D3991" s="89">
        <v>1.1618794709666765E-2</v>
      </c>
      <c r="E3991" s="89">
        <v>1.3858488869578774E-2</v>
      </c>
      <c r="F3991" s="89">
        <v>1.5600512744578245E-2</v>
      </c>
      <c r="G3991" s="90">
        <v>1.6940467009388921E-2</v>
      </c>
      <c r="H3991" s="90">
        <v>1.7878946316147056E-2</v>
      </c>
      <c r="I3991" s="90">
        <v>1.8541366107355541E-2</v>
      </c>
      <c r="J3991" s="90">
        <v>1.8928480822155577E-2</v>
      </c>
    </row>
    <row r="3992" spans="3:10" x14ac:dyDescent="0.25">
      <c r="C3992" s="82">
        <v>2.4218289065870754E-2</v>
      </c>
      <c r="D3992" s="89">
        <v>2.7302838814103548E-2</v>
      </c>
      <c r="E3992" s="89">
        <v>2.9097997692478235E-2</v>
      </c>
      <c r="F3992" s="89">
        <v>3.0198458147547704E-2</v>
      </c>
      <c r="G3992" s="90">
        <v>3.1044574587508391E-2</v>
      </c>
      <c r="H3992" s="90">
        <v>3.1712140170577684E-2</v>
      </c>
      <c r="I3992" s="90">
        <v>3.2403424238500039E-2</v>
      </c>
      <c r="J3992" s="90">
        <v>3.303477103127176E-2</v>
      </c>
    </row>
    <row r="3993" spans="3:10" x14ac:dyDescent="0.25">
      <c r="C3993" s="82">
        <v>8.2738083787185432E-3</v>
      </c>
      <c r="D3993" s="89">
        <v>1.1649469382667772E-2</v>
      </c>
      <c r="E3993" s="89">
        <v>1.4389485645180524E-2</v>
      </c>
      <c r="F3993" s="89">
        <v>1.6409208061618573E-2</v>
      </c>
      <c r="G3993" s="90">
        <v>1.784837059471751E-2</v>
      </c>
      <c r="H3993" s="90">
        <v>1.8786319188123294E-2</v>
      </c>
      <c r="I3993" s="90">
        <v>1.9422462981320748E-2</v>
      </c>
      <c r="J3993" s="90">
        <v>1.9797618866636113E-2</v>
      </c>
    </row>
    <row r="3994" spans="3:10" x14ac:dyDescent="0.25">
      <c r="C3994" s="82">
        <v>1.1737786410852052E-2</v>
      </c>
      <c r="D3994" s="89">
        <v>1.3433217330342881E-2</v>
      </c>
      <c r="E3994" s="89">
        <v>1.4751557463462715E-2</v>
      </c>
      <c r="F3994" s="89">
        <v>1.5866016927812043E-2</v>
      </c>
      <c r="G3994" s="90">
        <v>1.6927888629451743E-2</v>
      </c>
      <c r="H3994" s="90">
        <v>1.7955221081591168E-2</v>
      </c>
      <c r="I3994" s="90">
        <v>1.9080759591787837E-2</v>
      </c>
      <c r="J3994" s="90">
        <v>2.0304873507384899E-2</v>
      </c>
    </row>
    <row r="3995" spans="3:10" x14ac:dyDescent="0.25">
      <c r="C3995" s="82">
        <v>3.6875179330160796E-2</v>
      </c>
      <c r="D3995" s="89">
        <v>4.0957196074039713E-2</v>
      </c>
      <c r="E3995" s="89">
        <v>4.2939937563122678E-2</v>
      </c>
      <c r="F3995" s="89">
        <v>4.376879856933772E-2</v>
      </c>
      <c r="G3995" s="90">
        <v>4.4135048270144313E-2</v>
      </c>
      <c r="H3995" s="90">
        <v>4.4191133978007155E-2</v>
      </c>
      <c r="I3995" s="90">
        <v>4.4264974220072181E-2</v>
      </c>
      <c r="J3995" s="90">
        <v>4.4287544225029896E-2</v>
      </c>
    </row>
    <row r="3996" spans="3:10" x14ac:dyDescent="0.25">
      <c r="C3996" s="82">
        <v>2.7165550511470207E-2</v>
      </c>
      <c r="D3996" s="89">
        <v>2.7354422671805802E-2</v>
      </c>
      <c r="E3996" s="89">
        <v>2.7381454150610472E-2</v>
      </c>
      <c r="F3996" s="89">
        <v>2.7510140836283125E-2</v>
      </c>
      <c r="G3996" s="90">
        <v>2.786317493632693E-2</v>
      </c>
      <c r="H3996" s="90">
        <v>2.8336842919321228E-2</v>
      </c>
      <c r="I3996" s="90">
        <v>2.9039515307220379E-2</v>
      </c>
      <c r="J3996" s="90">
        <v>2.9894435945835792E-2</v>
      </c>
    </row>
    <row r="3997" spans="3:10" x14ac:dyDescent="0.25">
      <c r="C3997" s="82">
        <v>5.3342482618217862E-2</v>
      </c>
      <c r="D3997" s="89">
        <v>4.8546761734798424E-2</v>
      </c>
      <c r="E3997" s="89">
        <v>4.3969144263472211E-2</v>
      </c>
      <c r="F3997" s="89">
        <v>4.0196245031724129E-2</v>
      </c>
      <c r="G3997" s="90">
        <v>3.7310725467015325E-2</v>
      </c>
      <c r="H3997" s="90">
        <v>3.5001846885532054E-2</v>
      </c>
      <c r="I3997" s="90">
        <v>3.3241562234046507E-2</v>
      </c>
      <c r="J3997" s="90">
        <v>3.1789888292155261E-2</v>
      </c>
    </row>
    <row r="3998" spans="3:10" x14ac:dyDescent="0.25">
      <c r="C3998" s="82">
        <v>2.7734584611905661E-3</v>
      </c>
      <c r="D3998" s="89">
        <v>4.7140561526725E-3</v>
      </c>
      <c r="E3998" s="89">
        <v>6.7579040552531548E-3</v>
      </c>
      <c r="F3998" s="89">
        <v>8.6770525774618554E-3</v>
      </c>
      <c r="G3998" s="90">
        <v>1.0382952013775659E-2</v>
      </c>
      <c r="H3998" s="90">
        <v>1.1813763723048808E-2</v>
      </c>
      <c r="I3998" s="90">
        <v>1.3032406603668535E-2</v>
      </c>
      <c r="J3998" s="90">
        <v>1.4040408564462974E-2</v>
      </c>
    </row>
    <row r="3999" spans="3:10" x14ac:dyDescent="0.25">
      <c r="C3999" s="82">
        <v>4.6960623678876708E-3</v>
      </c>
      <c r="D3999" s="89">
        <v>7.351294329468995E-3</v>
      </c>
      <c r="E3999" s="89">
        <v>9.9621293334298637E-3</v>
      </c>
      <c r="F3999" s="89">
        <v>1.2282630356871072E-2</v>
      </c>
      <c r="G3999" s="90">
        <v>1.4245913762638042E-2</v>
      </c>
      <c r="H3999" s="90">
        <v>1.5803460692978496E-2</v>
      </c>
      <c r="I3999" s="90">
        <v>1.7067501608133567E-2</v>
      </c>
      <c r="J3999" s="90">
        <v>1.8062976519367221E-2</v>
      </c>
    </row>
    <row r="4000" spans="3:10" x14ac:dyDescent="0.25">
      <c r="C4000" s="82">
        <v>4.6211660772622941E-3</v>
      </c>
      <c r="D4000" s="89">
        <v>7.333568721113749E-3</v>
      </c>
      <c r="E4000" s="89">
        <v>1.0105741638000739E-2</v>
      </c>
      <c r="F4000" s="89">
        <v>1.2688726366009834E-2</v>
      </c>
      <c r="G4000" s="90">
        <v>1.499628544908508E-2</v>
      </c>
      <c r="H4000" s="90">
        <v>1.6955671711354488E-2</v>
      </c>
      <c r="I4000" s="90">
        <v>1.8668367286931178E-2</v>
      </c>
      <c r="J4000" s="90">
        <v>2.0150107886035204E-2</v>
      </c>
    </row>
    <row r="4001" spans="3:10" x14ac:dyDescent="0.25">
      <c r="C4001" s="82">
        <v>1.5027933723693323E-2</v>
      </c>
      <c r="D4001" s="89">
        <v>1.7474274332672641E-2</v>
      </c>
      <c r="E4001" s="89">
        <v>1.8998933631115315E-2</v>
      </c>
      <c r="F4001" s="89">
        <v>1.9868091044417134E-2</v>
      </c>
      <c r="G4001" s="90">
        <v>2.0328313831976606E-2</v>
      </c>
      <c r="H4001" s="90">
        <v>2.0440701045755013E-2</v>
      </c>
      <c r="I4001" s="90">
        <v>2.0381281237863189E-2</v>
      </c>
      <c r="J4001" s="90">
        <v>2.016139004918318E-2</v>
      </c>
    </row>
    <row r="4002" spans="3:10" x14ac:dyDescent="0.25">
      <c r="C4002" s="82">
        <v>5.2834421793102595E-3</v>
      </c>
      <c r="D4002" s="89">
        <v>8.2362212739180429E-3</v>
      </c>
      <c r="E4002" s="89">
        <v>1.1035422546782003E-2</v>
      </c>
      <c r="F4002" s="89">
        <v>1.3390735716014318E-2</v>
      </c>
      <c r="G4002" s="90">
        <v>1.5232836946955219E-2</v>
      </c>
      <c r="H4002" s="90">
        <v>1.6521821235014399E-2</v>
      </c>
      <c r="I4002" s="90">
        <v>1.7390786704667559E-2</v>
      </c>
      <c r="J4002" s="90">
        <v>1.7882159437151112E-2</v>
      </c>
    </row>
    <row r="4003" spans="3:10" x14ac:dyDescent="0.25">
      <c r="C4003" s="82">
        <v>5.8037746563409228E-3</v>
      </c>
      <c r="D4003" s="89">
        <v>8.2144522319728339E-3</v>
      </c>
      <c r="E4003" s="89">
        <v>1.0329869974035434E-2</v>
      </c>
      <c r="F4003" s="89">
        <v>1.2075321843984398E-2</v>
      </c>
      <c r="G4003" s="90">
        <v>1.3502528391767941E-2</v>
      </c>
      <c r="H4003" s="90">
        <v>1.4615837989032559E-2</v>
      </c>
      <c r="I4003" s="90">
        <v>1.5524292567650965E-2</v>
      </c>
      <c r="J4003" s="90">
        <v>1.6229959893912408E-2</v>
      </c>
    </row>
    <row r="4004" spans="3:10" x14ac:dyDescent="0.25">
      <c r="C4004" s="82">
        <v>1.1782157517426459E-2</v>
      </c>
      <c r="D4004" s="89">
        <v>1.3615863444470534E-2</v>
      </c>
      <c r="E4004" s="89">
        <v>1.477626917513813E-2</v>
      </c>
      <c r="F4004" s="89">
        <v>1.5482782820774617E-2</v>
      </c>
      <c r="G4004" s="90">
        <v>1.594208875911006E-2</v>
      </c>
      <c r="H4004" s="90">
        <v>1.6218028713846182E-2</v>
      </c>
      <c r="I4004" s="90">
        <v>1.6464895979784962E-2</v>
      </c>
      <c r="J4004" s="90">
        <v>1.6705338073393947E-2</v>
      </c>
    </row>
    <row r="4005" spans="3:10" x14ac:dyDescent="0.25">
      <c r="C4005" s="82">
        <v>1.2205860982639961E-2</v>
      </c>
      <c r="D4005" s="89">
        <v>1.6355998191248985E-2</v>
      </c>
      <c r="E4005" s="89">
        <v>1.9579526910503606E-2</v>
      </c>
      <c r="F4005" s="89">
        <v>2.1887098776116394E-2</v>
      </c>
      <c r="G4005" s="90">
        <v>2.3498821617232359E-2</v>
      </c>
      <c r="H4005" s="90">
        <v>2.4512656608094138E-2</v>
      </c>
      <c r="I4005" s="90">
        <v>2.5173509198137319E-2</v>
      </c>
      <c r="J4005" s="90">
        <v>2.5520276835910908E-2</v>
      </c>
    </row>
    <row r="4006" spans="3:10" x14ac:dyDescent="0.25">
      <c r="C4006" s="82">
        <v>2.6608138828234207E-2</v>
      </c>
      <c r="D4006" s="89">
        <v>3.0609867308888122E-2</v>
      </c>
      <c r="E4006" s="89">
        <v>3.3218952642799365E-2</v>
      </c>
      <c r="F4006" s="89">
        <v>3.5006343796894719E-2</v>
      </c>
      <c r="G4006" s="90">
        <v>3.6443899478088113E-2</v>
      </c>
      <c r="H4006" s="90">
        <v>3.7629870663977855E-2</v>
      </c>
      <c r="I4006" s="90">
        <v>3.8839542428016363E-2</v>
      </c>
      <c r="J4006" s="90">
        <v>4.0022917297192623E-2</v>
      </c>
    </row>
    <row r="4007" spans="3:10" x14ac:dyDescent="0.25">
      <c r="C4007" s="82">
        <v>3.7571836132744729E-2</v>
      </c>
      <c r="D4007" s="89">
        <v>3.7541877783395662E-2</v>
      </c>
      <c r="E4007" s="89">
        <v>3.6851818044070943E-2</v>
      </c>
      <c r="F4007" s="89">
        <v>3.6028151170091026E-2</v>
      </c>
      <c r="G4007" s="90">
        <v>3.5304292366045355E-2</v>
      </c>
      <c r="H4007" s="90">
        <v>3.4563312160770292E-2</v>
      </c>
      <c r="I4007" s="90">
        <v>3.3927823514278449E-2</v>
      </c>
      <c r="J4007" s="90">
        <v>3.3282132696539457E-2</v>
      </c>
    </row>
    <row r="4008" spans="3:10" x14ac:dyDescent="0.25">
      <c r="C4008" s="82">
        <v>1.2392611172721295E-2</v>
      </c>
      <c r="D4008" s="89">
        <v>1.3518318418048616E-2</v>
      </c>
      <c r="E4008" s="89">
        <v>1.4162751660909292E-2</v>
      </c>
      <c r="F4008" s="89">
        <v>1.4543126851194329E-2</v>
      </c>
      <c r="G4008" s="90">
        <v>1.4812282369103352E-2</v>
      </c>
      <c r="H4008" s="90">
        <v>1.4981701704067981E-2</v>
      </c>
      <c r="I4008" s="90">
        <v>1.5153950164752805E-2</v>
      </c>
      <c r="J4008" s="90">
        <v>1.5319105458612444E-2</v>
      </c>
    </row>
    <row r="4009" spans="3:10" x14ac:dyDescent="0.25">
      <c r="C4009" s="82">
        <v>1.5938097480396873E-2</v>
      </c>
      <c r="D4009" s="89">
        <v>2.0462785202198415E-2</v>
      </c>
      <c r="E4009" s="89">
        <v>2.3773039748699133E-2</v>
      </c>
      <c r="F4009" s="89">
        <v>2.6024766112434074E-2</v>
      </c>
      <c r="G4009" s="90">
        <v>2.7536277717688039E-2</v>
      </c>
      <c r="H4009" s="90">
        <v>2.8432985669620266E-2</v>
      </c>
      <c r="I4009" s="90">
        <v>2.8991768647313478E-2</v>
      </c>
      <c r="J4009" s="90">
        <v>2.9243079681783725E-2</v>
      </c>
    </row>
    <row r="4010" spans="3:10" x14ac:dyDescent="0.25">
      <c r="C4010" s="82">
        <v>2.2364645480012317E-2</v>
      </c>
      <c r="D4010" s="89">
        <v>2.874816842570848E-2</v>
      </c>
      <c r="E4010" s="89">
        <v>3.2927346878756043E-2</v>
      </c>
      <c r="F4010" s="89">
        <v>3.5398353763675415E-2</v>
      </c>
      <c r="G4010" s="90">
        <v>3.6873896689467951E-2</v>
      </c>
      <c r="H4010" s="90">
        <v>3.7682661634375204E-2</v>
      </c>
      <c r="I4010" s="90">
        <v>3.8241185143281925E-2</v>
      </c>
      <c r="J4010" s="90">
        <v>3.8562251811708685E-2</v>
      </c>
    </row>
    <row r="4011" spans="3:10" x14ac:dyDescent="0.25">
      <c r="C4011" s="82">
        <v>4.66780285175661E-4</v>
      </c>
      <c r="D4011" s="89">
        <v>1.1890617434592234E-3</v>
      </c>
      <c r="E4011" s="89">
        <v>2.327786511870118E-3</v>
      </c>
      <c r="F4011" s="89">
        <v>3.7850626734057292E-3</v>
      </c>
      <c r="G4011" s="90">
        <v>5.4010953705975395E-3</v>
      </c>
      <c r="H4011" s="90">
        <v>6.9939611370172013E-3</v>
      </c>
      <c r="I4011" s="90">
        <v>8.4769864181678724E-3</v>
      </c>
      <c r="J4011" s="90">
        <v>9.7803149333042915E-3</v>
      </c>
    </row>
    <row r="4012" spans="3:10" x14ac:dyDescent="0.25">
      <c r="C4012" s="82">
        <v>3.7647731427070908E-3</v>
      </c>
      <c r="D4012" s="89">
        <v>6.1399221265869058E-3</v>
      </c>
      <c r="E4012" s="89">
        <v>8.5211335208032236E-3</v>
      </c>
      <c r="F4012" s="89">
        <v>1.0654795231686224E-2</v>
      </c>
      <c r="G4012" s="90">
        <v>1.246983785815493E-2</v>
      </c>
      <c r="H4012" s="90">
        <v>1.3926884092801002E-2</v>
      </c>
      <c r="I4012" s="90">
        <v>1.5130810647903602E-2</v>
      </c>
      <c r="J4012" s="90">
        <v>1.6107452534285489E-2</v>
      </c>
    </row>
    <row r="4013" spans="3:10" x14ac:dyDescent="0.25">
      <c r="C4013" s="82">
        <v>2.1004587382141348E-2</v>
      </c>
      <c r="D4013" s="89">
        <v>2.2466598983978493E-2</v>
      </c>
      <c r="E4013" s="89">
        <v>2.2891508990688404E-2</v>
      </c>
      <c r="F4013" s="89">
        <v>2.289700632640411E-2</v>
      </c>
      <c r="G4013" s="90">
        <v>2.2863574654155453E-2</v>
      </c>
      <c r="H4013" s="90">
        <v>2.2852405570854571E-2</v>
      </c>
      <c r="I4013" s="90">
        <v>2.3010417676686358E-2</v>
      </c>
      <c r="J4013" s="90">
        <v>2.3285950993494765E-2</v>
      </c>
    </row>
    <row r="4014" spans="3:10" x14ac:dyDescent="0.25">
      <c r="C4014" s="82">
        <v>4.064946129579531E-3</v>
      </c>
      <c r="D4014" s="89">
        <v>5.4575631713572638E-3</v>
      </c>
      <c r="E4014" s="89">
        <v>6.6909024190748628E-3</v>
      </c>
      <c r="F4014" s="89">
        <v>7.7385869662661057E-3</v>
      </c>
      <c r="G4014" s="90">
        <v>8.6215053145099283E-3</v>
      </c>
      <c r="H4014" s="90">
        <v>9.3267462690447625E-3</v>
      </c>
      <c r="I4014" s="90">
        <v>9.9201928160592891E-3</v>
      </c>
      <c r="J4014" s="90">
        <v>1.0415133584439891E-2</v>
      </c>
    </row>
    <row r="4015" spans="3:10" x14ac:dyDescent="0.25">
      <c r="C4015" s="82">
        <v>2.7362039373946885E-2</v>
      </c>
      <c r="D4015" s="89">
        <v>3.0741793242043944E-2</v>
      </c>
      <c r="E4015" s="89">
        <v>3.2689287264298109E-2</v>
      </c>
      <c r="F4015" s="89">
        <v>3.3779735473393593E-2</v>
      </c>
      <c r="G4015" s="90">
        <v>3.4448069501082909E-2</v>
      </c>
      <c r="H4015" s="90">
        <v>3.4762917355320708E-2</v>
      </c>
      <c r="I4015" s="90">
        <v>3.4966921942595007E-2</v>
      </c>
      <c r="J4015" s="90">
        <v>3.5016263201574603E-2</v>
      </c>
    </row>
    <row r="4016" spans="3:10" x14ac:dyDescent="0.25">
      <c r="C4016" s="82">
        <v>1.5400165809500738E-2</v>
      </c>
      <c r="D4016" s="89">
        <v>2.186343591040503E-2</v>
      </c>
      <c r="E4016" s="89">
        <v>2.6943385103995968E-2</v>
      </c>
      <c r="F4016" s="89">
        <v>3.0375732105046054E-2</v>
      </c>
      <c r="G4016" s="90">
        <v>3.238772447408985E-2</v>
      </c>
      <c r="H4016" s="90">
        <v>3.3137841394624626E-2</v>
      </c>
      <c r="I4016" s="90">
        <v>3.3020747004230418E-2</v>
      </c>
      <c r="J4016" s="90">
        <v>3.2162539221570134E-2</v>
      </c>
    </row>
    <row r="4017" spans="3:10" x14ac:dyDescent="0.25">
      <c r="C4017" s="82">
        <v>1.2261537976353425E-2</v>
      </c>
      <c r="D4017" s="89">
        <v>1.9131598616055494E-2</v>
      </c>
      <c r="E4017" s="89">
        <v>2.5281022872603493E-2</v>
      </c>
      <c r="F4017" s="89">
        <v>3.0081822129138562E-2</v>
      </c>
      <c r="G4017" s="90">
        <v>3.3530274549852759E-2</v>
      </c>
      <c r="H4017" s="90">
        <v>3.567491013552343E-2</v>
      </c>
      <c r="I4017" s="90">
        <v>3.6874178372083614E-2</v>
      </c>
      <c r="J4017" s="90">
        <v>3.7224189791976094E-2</v>
      </c>
    </row>
    <row r="4018" spans="3:10" x14ac:dyDescent="0.25">
      <c r="C4018" s="82">
        <v>8.9837184655409078E-3</v>
      </c>
      <c r="D4018" s="89">
        <v>1.2725211054972908E-2</v>
      </c>
      <c r="E4018" s="89">
        <v>1.5945361071683945E-2</v>
      </c>
      <c r="F4018" s="89">
        <v>1.8469471695201536E-2</v>
      </c>
      <c r="G4018" s="90">
        <v>2.0368757431726264E-2</v>
      </c>
      <c r="H4018" s="90">
        <v>2.168817929850711E-2</v>
      </c>
      <c r="I4018" s="90">
        <v>2.2651337983605059E-2</v>
      </c>
      <c r="J4018" s="90">
        <v>2.3322165365174886E-2</v>
      </c>
    </row>
    <row r="4019" spans="3:10" x14ac:dyDescent="0.25">
      <c r="C4019" s="82">
        <v>4.1402477617437849E-3</v>
      </c>
      <c r="D4019" s="89">
        <v>6.0092936216388834E-3</v>
      </c>
      <c r="E4019" s="89">
        <v>7.675689712898873E-3</v>
      </c>
      <c r="F4019" s="89">
        <v>9.0276470819454762E-3</v>
      </c>
      <c r="G4019" s="90">
        <v>1.0074008981011946E-2</v>
      </c>
      <c r="H4019" s="90">
        <v>1.0817261451799265E-2</v>
      </c>
      <c r="I4019" s="90">
        <v>1.1358921090341048E-2</v>
      </c>
      <c r="J4019" s="90">
        <v>1.1733406701965097E-2</v>
      </c>
    </row>
    <row r="4020" spans="3:10" x14ac:dyDescent="0.25">
      <c r="C4020" s="82">
        <v>0.21585650433564832</v>
      </c>
      <c r="D4020" s="89">
        <v>0.16256537662841672</v>
      </c>
      <c r="E4020" s="89">
        <v>0.12911725165091489</v>
      </c>
      <c r="F4020" s="89">
        <v>0.10791714523530546</v>
      </c>
      <c r="G4020" s="90">
        <v>9.4319609058564083E-2</v>
      </c>
      <c r="H4020" s="90">
        <v>8.5050794530357743E-2</v>
      </c>
      <c r="I4020" s="90">
        <v>7.8754823939632318E-2</v>
      </c>
      <c r="J4020" s="90">
        <v>7.4135277304158156E-2</v>
      </c>
    </row>
    <row r="4021" spans="3:10" x14ac:dyDescent="0.25">
      <c r="C4021" s="82">
        <v>5.6319154369291156E-3</v>
      </c>
      <c r="D4021" s="89">
        <v>9.3156640255817394E-3</v>
      </c>
      <c r="E4021" s="89">
        <v>1.2754917150177703E-2</v>
      </c>
      <c r="F4021" s="89">
        <v>1.5488057401096336E-2</v>
      </c>
      <c r="G4021" s="90">
        <v>1.7453711462396486E-2</v>
      </c>
      <c r="H4021" s="90">
        <v>1.8683389934863875E-2</v>
      </c>
      <c r="I4021" s="90">
        <v>1.9398342018739287E-2</v>
      </c>
      <c r="J4021" s="90">
        <v>1.9684636929012442E-2</v>
      </c>
    </row>
    <row r="4022" spans="3:10" x14ac:dyDescent="0.25">
      <c r="C4022" s="82">
        <v>1.2775535913572843E-2</v>
      </c>
      <c r="D4022" s="89">
        <v>1.7502661062544531E-2</v>
      </c>
      <c r="E4022" s="89">
        <v>2.157407770710721E-2</v>
      </c>
      <c r="F4022" s="89">
        <v>2.5005757189674054E-2</v>
      </c>
      <c r="G4022" s="90">
        <v>2.8035422773560654E-2</v>
      </c>
      <c r="H4022" s="90">
        <v>3.0758723253615255E-2</v>
      </c>
      <c r="I4022" s="90">
        <v>3.3447568451405098E-2</v>
      </c>
      <c r="J4022" s="90">
        <v>3.6104592164852491E-2</v>
      </c>
    </row>
    <row r="4023" spans="3:10" x14ac:dyDescent="0.25">
      <c r="C4023" s="82">
        <v>6.6685147911928859E-3</v>
      </c>
      <c r="D4023" s="89">
        <v>9.5894876289766805E-3</v>
      </c>
      <c r="E4023" s="89">
        <v>1.2125613543300693E-2</v>
      </c>
      <c r="F4023" s="89">
        <v>1.4110056389079348E-2</v>
      </c>
      <c r="G4023" s="90">
        <v>1.5558678184600059E-2</v>
      </c>
      <c r="H4023" s="90">
        <v>1.6464409298074238E-2</v>
      </c>
      <c r="I4023" s="90">
        <v>1.6961672237918189E-2</v>
      </c>
      <c r="J4023" s="90">
        <v>1.7077016995348377E-2</v>
      </c>
    </row>
    <row r="4024" spans="3:10" x14ac:dyDescent="0.25">
      <c r="C4024" s="82">
        <v>2.3477824567147733E-2</v>
      </c>
      <c r="D4024" s="89">
        <v>3.0553689020848609E-2</v>
      </c>
      <c r="E4024" s="89">
        <v>3.6146637360860906E-2</v>
      </c>
      <c r="F4024" s="89">
        <v>4.0400769969205726E-2</v>
      </c>
      <c r="G4024" s="90">
        <v>4.3718099743236899E-2</v>
      </c>
      <c r="H4024" s="90">
        <v>4.6227462115108926E-2</v>
      </c>
      <c r="I4024" s="90">
        <v>4.8318574798111198E-2</v>
      </c>
      <c r="J4024" s="90">
        <v>4.9982946590824306E-2</v>
      </c>
    </row>
    <row r="4025" spans="3:10" x14ac:dyDescent="0.25">
      <c r="C4025" s="82">
        <v>1.3504707358633398E-2</v>
      </c>
      <c r="D4025" s="89">
        <v>1.7407520142552636E-2</v>
      </c>
      <c r="E4025" s="89">
        <v>2.0129612853420329E-2</v>
      </c>
      <c r="F4025" s="89">
        <v>2.1835067947356495E-2</v>
      </c>
      <c r="G4025" s="90">
        <v>2.2845136725368764E-2</v>
      </c>
      <c r="H4025" s="90">
        <v>2.3308273206408849E-2</v>
      </c>
      <c r="I4025" s="90">
        <v>2.3481796808303972E-2</v>
      </c>
      <c r="J4025" s="90">
        <v>2.3409221078236741E-2</v>
      </c>
    </row>
    <row r="4026" spans="3:10" x14ac:dyDescent="0.25">
      <c r="C4026" s="82">
        <v>1.3529631530913563E-2</v>
      </c>
      <c r="D4026" s="89">
        <v>1.874888463144312E-2</v>
      </c>
      <c r="E4026" s="89">
        <v>2.271971891699669E-2</v>
      </c>
      <c r="F4026" s="89">
        <v>2.5358446828420814E-2</v>
      </c>
      <c r="G4026" s="90">
        <v>2.695431804061723E-2</v>
      </c>
      <c r="H4026" s="90">
        <v>2.7696666018648231E-2</v>
      </c>
      <c r="I4026" s="90">
        <v>2.7936551583279783E-2</v>
      </c>
      <c r="J4026" s="90">
        <v>2.7772074965517032E-2</v>
      </c>
    </row>
    <row r="4027" spans="3:10" x14ac:dyDescent="0.25">
      <c r="C4027" s="82">
        <v>2.4198812964704403E-2</v>
      </c>
      <c r="D4027" s="89">
        <v>2.889032527229473E-2</v>
      </c>
      <c r="E4027" s="89">
        <v>3.2066092850065168E-2</v>
      </c>
      <c r="F4027" s="89">
        <v>3.4272837234001569E-2</v>
      </c>
      <c r="G4027" s="90">
        <v>3.6031326222610856E-2</v>
      </c>
      <c r="H4027" s="90">
        <v>3.7493904688351218E-2</v>
      </c>
      <c r="I4027" s="90">
        <v>3.896835849696742E-2</v>
      </c>
      <c r="J4027" s="90">
        <v>4.0420109146217693E-2</v>
      </c>
    </row>
    <row r="4028" spans="3:10" x14ac:dyDescent="0.25">
      <c r="C4028" s="82">
        <v>2.0242043077084927E-3</v>
      </c>
      <c r="D4028" s="89">
        <v>4.5433865115894166E-3</v>
      </c>
      <c r="E4028" s="89">
        <v>7.7146499021744789E-3</v>
      </c>
      <c r="F4028" s="89">
        <v>1.0908486783717629E-2</v>
      </c>
      <c r="G4028" s="90">
        <v>1.370723709712534E-2</v>
      </c>
      <c r="H4028" s="90">
        <v>1.5887456439989813E-2</v>
      </c>
      <c r="I4028" s="90">
        <v>1.7515692074211719E-2</v>
      </c>
      <c r="J4028" s="90">
        <v>1.8637925626189919E-2</v>
      </c>
    </row>
    <row r="4029" spans="3:10" x14ac:dyDescent="0.25">
      <c r="C4029" s="82">
        <v>8.0289017209843605E-2</v>
      </c>
      <c r="D4029" s="89">
        <v>8.0751379492352046E-2</v>
      </c>
      <c r="E4029" s="89">
        <v>7.8280485110477457E-2</v>
      </c>
      <c r="F4029" s="89">
        <v>7.528761277672151E-2</v>
      </c>
      <c r="G4029" s="90">
        <v>7.2856178855701378E-2</v>
      </c>
      <c r="H4029" s="90">
        <v>7.0859619643826532E-2</v>
      </c>
      <c r="I4029" s="90">
        <v>6.9412456787130303E-2</v>
      </c>
      <c r="J4029" s="90">
        <v>6.8023148395112809E-2</v>
      </c>
    </row>
    <row r="4030" spans="3:10" x14ac:dyDescent="0.25">
      <c r="C4030" s="82">
        <v>1.4870425160074677E-2</v>
      </c>
      <c r="D4030" s="89">
        <v>1.7427929814491306E-2</v>
      </c>
      <c r="E4030" s="89">
        <v>1.9394054298227062E-2</v>
      </c>
      <c r="F4030" s="89">
        <v>2.0899448411166786E-2</v>
      </c>
      <c r="G4030" s="90">
        <v>2.2082908900821936E-2</v>
      </c>
      <c r="H4030" s="90">
        <v>2.2935953586368511E-2</v>
      </c>
      <c r="I4030" s="90">
        <v>2.3618287776384434E-2</v>
      </c>
      <c r="J4030" s="90">
        <v>2.4134269811913339E-2</v>
      </c>
    </row>
    <row r="4031" spans="3:10" x14ac:dyDescent="0.25">
      <c r="C4031" s="82">
        <v>2.7821789465555156E-2</v>
      </c>
      <c r="D4031" s="89">
        <v>2.830589942242628E-2</v>
      </c>
      <c r="E4031" s="89">
        <v>2.773312997448622E-2</v>
      </c>
      <c r="F4031" s="89">
        <v>2.6846406056197585E-2</v>
      </c>
      <c r="G4031" s="90">
        <v>2.6039758920677523E-2</v>
      </c>
      <c r="H4031" s="90">
        <v>2.5339179592217643E-2</v>
      </c>
      <c r="I4031" s="90">
        <v>2.4885223592993572E-2</v>
      </c>
      <c r="J4031" s="90">
        <v>2.4613283672973132E-2</v>
      </c>
    </row>
    <row r="4032" spans="3:10" x14ac:dyDescent="0.25">
      <c r="C4032" s="82">
        <v>7.2027563849779343E-3</v>
      </c>
      <c r="D4032" s="89">
        <v>1.1190192682321376E-2</v>
      </c>
      <c r="E4032" s="89">
        <v>1.4824830277132524E-2</v>
      </c>
      <c r="F4032" s="89">
        <v>1.7751208116445958E-2</v>
      </c>
      <c r="G4032" s="90">
        <v>1.9958256024479603E-2</v>
      </c>
      <c r="H4032" s="90">
        <v>2.1469494345719466E-2</v>
      </c>
      <c r="I4032" s="90">
        <v>2.2505676526694624E-2</v>
      </c>
      <c r="J4032" s="90">
        <v>2.3138019065499754E-2</v>
      </c>
    </row>
    <row r="4033" spans="3:10" x14ac:dyDescent="0.25">
      <c r="C4033" s="82">
        <v>1.8685216374652151E-2</v>
      </c>
      <c r="D4033" s="89">
        <v>2.3799235024434831E-2</v>
      </c>
      <c r="E4033" s="89">
        <v>2.7154914419803871E-2</v>
      </c>
      <c r="F4033" s="89">
        <v>2.9072618280499219E-2</v>
      </c>
      <c r="G4033" s="90">
        <v>3.0052068321905812E-2</v>
      </c>
      <c r="H4033" s="90">
        <v>3.0324863791531962E-2</v>
      </c>
      <c r="I4033" s="90">
        <v>3.0239314252647944E-2</v>
      </c>
      <c r="J4033" s="90">
        <v>2.9852319821537344E-2</v>
      </c>
    </row>
    <row r="4034" spans="3:10" x14ac:dyDescent="0.25">
      <c r="C4034" s="82">
        <v>6.399606559600679E-2</v>
      </c>
      <c r="D4034" s="89">
        <v>5.3764164689701618E-2</v>
      </c>
      <c r="E4034" s="89">
        <v>4.5962205943835606E-2</v>
      </c>
      <c r="F4034" s="89">
        <v>4.0257259366252796E-2</v>
      </c>
      <c r="G4034" s="90">
        <v>3.6164224756678111E-2</v>
      </c>
      <c r="H4034" s="90">
        <v>3.3081534047123655E-2</v>
      </c>
      <c r="I4034" s="90">
        <v>3.0836063132214434E-2</v>
      </c>
      <c r="J4034" s="90">
        <v>2.9131956051492817E-2</v>
      </c>
    </row>
    <row r="4035" spans="3:10" x14ac:dyDescent="0.25">
      <c r="C4035" s="82">
        <v>3.3827285015293309E-3</v>
      </c>
      <c r="D4035" s="89">
        <v>5.714434778871378E-3</v>
      </c>
      <c r="E4035" s="89">
        <v>8.2678091774876193E-3</v>
      </c>
      <c r="F4035" s="89">
        <v>1.0785064895919219E-2</v>
      </c>
      <c r="G4035" s="90">
        <v>1.3127741338534234E-2</v>
      </c>
      <c r="H4035" s="90">
        <v>1.5168024967399215E-2</v>
      </c>
      <c r="I4035" s="90">
        <v>1.6936721239347523E-2</v>
      </c>
      <c r="J4035" s="90">
        <v>1.8395105604451723E-2</v>
      </c>
    </row>
    <row r="4036" spans="3:10" x14ac:dyDescent="0.25">
      <c r="C4036" s="82">
        <v>6.5284673585612574E-2</v>
      </c>
      <c r="D4036" s="89">
        <v>5.5416401334245108E-2</v>
      </c>
      <c r="E4036" s="89">
        <v>4.8525769089618788E-2</v>
      </c>
      <c r="F4036" s="89">
        <v>4.3960183306936886E-2</v>
      </c>
      <c r="G4036" s="90">
        <v>4.1109593150966801E-2</v>
      </c>
      <c r="H4036" s="90">
        <v>3.9278754698140572E-2</v>
      </c>
      <c r="I4036" s="90">
        <v>3.8256758289729305E-2</v>
      </c>
      <c r="J4036" s="90">
        <v>3.7673202048238819E-2</v>
      </c>
    </row>
    <row r="4037" spans="3:10" x14ac:dyDescent="0.25">
      <c r="C4037" s="82">
        <v>5.1229079199680153E-3</v>
      </c>
      <c r="D4037" s="89">
        <v>8.5501254505122408E-3</v>
      </c>
      <c r="E4037" s="89">
        <v>1.2073545057979215E-2</v>
      </c>
      <c r="F4037" s="89">
        <v>1.5250402633142359E-2</v>
      </c>
      <c r="G4037" s="90">
        <v>1.7892712178149774E-2</v>
      </c>
      <c r="H4037" s="90">
        <v>1.988460401116255E-2</v>
      </c>
      <c r="I4037" s="90">
        <v>2.1348506261846915E-2</v>
      </c>
      <c r="J4037" s="90">
        <v>2.2317641803348231E-2</v>
      </c>
    </row>
    <row r="4038" spans="3:10" x14ac:dyDescent="0.25">
      <c r="C4038" s="82">
        <v>4.195036362807208E-3</v>
      </c>
      <c r="D4038" s="89">
        <v>6.3505420116952644E-3</v>
      </c>
      <c r="E4038" s="89">
        <v>8.401998051169049E-3</v>
      </c>
      <c r="F4038" s="89">
        <v>1.0224505792204724E-2</v>
      </c>
      <c r="G4038" s="90">
        <v>1.1831842358250752E-2</v>
      </c>
      <c r="H4038" s="90">
        <v>1.3222929597534192E-2</v>
      </c>
      <c r="I4038" s="90">
        <v>1.450130998136428E-2</v>
      </c>
      <c r="J4038" s="90">
        <v>1.5675583066315574E-2</v>
      </c>
    </row>
    <row r="4039" spans="3:10" x14ac:dyDescent="0.25">
      <c r="C4039" s="82">
        <v>1.1162339759506161E-2</v>
      </c>
      <c r="D4039" s="89">
        <v>1.4012661774183246E-2</v>
      </c>
      <c r="E4039" s="89">
        <v>1.6012557375061034E-2</v>
      </c>
      <c r="F4039" s="89">
        <v>1.7368226114889713E-2</v>
      </c>
      <c r="G4039" s="90">
        <v>1.8342919663983385E-2</v>
      </c>
      <c r="H4039" s="90">
        <v>1.9030189494616462E-2</v>
      </c>
      <c r="I4039" s="90">
        <v>1.9600665843099337E-2</v>
      </c>
      <c r="J4039" s="90">
        <v>2.0047517337136E-2</v>
      </c>
    </row>
    <row r="4040" spans="3:10" x14ac:dyDescent="0.25">
      <c r="C4040" s="82">
        <v>1.874287265333999E-2</v>
      </c>
      <c r="D4040" s="89">
        <v>2.0256879224210069E-2</v>
      </c>
      <c r="E4040" s="89">
        <v>2.0801831697797486E-2</v>
      </c>
      <c r="F4040" s="89">
        <v>2.0938181464364963E-2</v>
      </c>
      <c r="G4040" s="90">
        <v>2.1037924757929854E-2</v>
      </c>
      <c r="H4040" s="90">
        <v>2.1186706471529593E-2</v>
      </c>
      <c r="I4040" s="90">
        <v>2.1546718903834187E-2</v>
      </c>
      <c r="J4040" s="90">
        <v>2.2090602864220085E-2</v>
      </c>
    </row>
    <row r="4041" spans="3:10" x14ac:dyDescent="0.25">
      <c r="C4041" s="82">
        <v>2.0685074779409989E-2</v>
      </c>
      <c r="D4041" s="89">
        <v>2.5311399757217776E-2</v>
      </c>
      <c r="E4041" s="89">
        <v>2.8616941189466907E-2</v>
      </c>
      <c r="F4041" s="89">
        <v>3.0879007218248173E-2</v>
      </c>
      <c r="G4041" s="90">
        <v>3.2447281273650562E-2</v>
      </c>
      <c r="H4041" s="90">
        <v>3.3412948842530564E-2</v>
      </c>
      <c r="I4041" s="90">
        <v>3.4050945829875758E-2</v>
      </c>
      <c r="J4041" s="90">
        <v>3.4357604285033941E-2</v>
      </c>
    </row>
    <row r="4042" spans="3:10" x14ac:dyDescent="0.25">
      <c r="C4042" s="82">
        <v>2.1517697242960186E-3</v>
      </c>
      <c r="D4042" s="89">
        <v>4.3277138860543241E-3</v>
      </c>
      <c r="E4042" s="89">
        <v>6.9213240807569024E-3</v>
      </c>
      <c r="F4042" s="89">
        <v>9.493646554339704E-3</v>
      </c>
      <c r="G4042" s="90">
        <v>1.1763793493049006E-2</v>
      </c>
      <c r="H4042" s="90">
        <v>1.3560621591344494E-2</v>
      </c>
      <c r="I4042" s="90">
        <v>1.4926800855504263E-2</v>
      </c>
      <c r="J4042" s="90">
        <v>1.5875564956211924E-2</v>
      </c>
    </row>
    <row r="4043" spans="3:10" x14ac:dyDescent="0.25">
      <c r="C4043" s="82">
        <v>1.5909356426364048E-2</v>
      </c>
      <c r="D4043" s="89">
        <v>2.2456147682829285E-2</v>
      </c>
      <c r="E4043" s="89">
        <v>2.7537771736837115E-2</v>
      </c>
      <c r="F4043" s="89">
        <v>3.0861173471983513E-2</v>
      </c>
      <c r="G4043" s="90">
        <v>3.2660276422795342E-2</v>
      </c>
      <c r="H4043" s="90">
        <v>3.3132224928751536E-2</v>
      </c>
      <c r="I4043" s="90">
        <v>3.272988442314731E-2</v>
      </c>
      <c r="J4043" s="90">
        <v>3.1637354822818049E-2</v>
      </c>
    </row>
    <row r="4044" spans="3:10" x14ac:dyDescent="0.25">
      <c r="C4044" s="82">
        <v>2.1797658488368437E-2</v>
      </c>
      <c r="D4044" s="89">
        <v>2.5747047335114605E-2</v>
      </c>
      <c r="E4044" s="89">
        <v>2.812831940173096E-2</v>
      </c>
      <c r="F4044" s="89">
        <v>2.9487838302864691E-2</v>
      </c>
      <c r="G4044" s="90">
        <v>3.0320473674424607E-2</v>
      </c>
      <c r="H4044" s="90">
        <v>3.0777830374065472E-2</v>
      </c>
      <c r="I4044" s="90">
        <v>3.1126159957950171E-2</v>
      </c>
      <c r="J4044" s="90">
        <v>3.1347826559261598E-2</v>
      </c>
    </row>
    <row r="4045" spans="3:10" x14ac:dyDescent="0.25">
      <c r="C4045" s="82">
        <v>2.2212121172294711E-2</v>
      </c>
      <c r="D4045" s="89">
        <v>2.7209447529729827E-2</v>
      </c>
      <c r="E4045" s="89">
        <v>3.0106547743362713E-2</v>
      </c>
      <c r="F4045" s="89">
        <v>3.1542231235561505E-2</v>
      </c>
      <c r="G4045" s="90">
        <v>3.2193608803136278E-2</v>
      </c>
      <c r="H4045" s="90">
        <v>3.2337420123462537E-2</v>
      </c>
      <c r="I4045" s="90">
        <v>3.2316925626305289E-2</v>
      </c>
      <c r="J4045" s="90">
        <v>3.2137062766871408E-2</v>
      </c>
    </row>
    <row r="4046" spans="3:10" x14ac:dyDescent="0.25">
      <c r="C4046" s="82">
        <v>1.918312290488164E-3</v>
      </c>
      <c r="D4046" s="89">
        <v>3.6486437690358493E-3</v>
      </c>
      <c r="E4046" s="89">
        <v>5.6515255111063345E-3</v>
      </c>
      <c r="F4046" s="89">
        <v>7.6262482603619971E-3</v>
      </c>
      <c r="G4046" s="90">
        <v>9.3858872344085367E-3</v>
      </c>
      <c r="H4046" s="90">
        <v>1.0805797732904845E-2</v>
      </c>
      <c r="I4046" s="90">
        <v>1.1919666998806798E-2</v>
      </c>
      <c r="J4046" s="90">
        <v>1.2740387151172983E-2</v>
      </c>
    </row>
    <row r="4047" spans="3:10" x14ac:dyDescent="0.25">
      <c r="C4047" s="82">
        <v>4.2790339061992448E-3</v>
      </c>
      <c r="D4047" s="89">
        <v>7.9060854012152973E-3</v>
      </c>
      <c r="E4047" s="89">
        <v>1.186870489475911E-2</v>
      </c>
      <c r="F4047" s="89">
        <v>1.5605814935748407E-2</v>
      </c>
      <c r="G4047" s="90">
        <v>1.8902388814658007E-2</v>
      </c>
      <c r="H4047" s="90">
        <v>2.1676268273102383E-2</v>
      </c>
      <c r="I4047" s="90">
        <v>2.4107817560143463E-2</v>
      </c>
      <c r="J4047" s="90">
        <v>2.6264725742183689E-2</v>
      </c>
    </row>
    <row r="4048" spans="3:10" x14ac:dyDescent="0.25">
      <c r="C4048" s="82">
        <v>2.3647757839268015E-2</v>
      </c>
      <c r="D4048" s="89">
        <v>2.698596229751694E-2</v>
      </c>
      <c r="E4048" s="89">
        <v>2.9421202952003248E-2</v>
      </c>
      <c r="F4048" s="89">
        <v>3.1469020288977724E-2</v>
      </c>
      <c r="G4048" s="90">
        <v>3.3554127835846395E-2</v>
      </c>
      <c r="H4048" s="90">
        <v>3.5779700079807263E-2</v>
      </c>
      <c r="I4048" s="90">
        <v>3.8428143901659592E-2</v>
      </c>
      <c r="J4048" s="90">
        <v>4.1476123725093537E-2</v>
      </c>
    </row>
    <row r="4049" spans="3:10" x14ac:dyDescent="0.25">
      <c r="C4049" s="82">
        <v>8.1653553802654308E-2</v>
      </c>
      <c r="D4049" s="89">
        <v>7.7222951191629891E-2</v>
      </c>
      <c r="E4049" s="89">
        <v>7.2633665550968007E-2</v>
      </c>
      <c r="F4049" s="89">
        <v>6.8845575601157352E-2</v>
      </c>
      <c r="G4049" s="90">
        <v>6.6102200072315501E-2</v>
      </c>
      <c r="H4049" s="90">
        <v>6.399727358661661E-2</v>
      </c>
      <c r="I4049" s="90">
        <v>6.2606669789965305E-2</v>
      </c>
      <c r="J4049" s="90">
        <v>6.1580301681254043E-2</v>
      </c>
    </row>
    <row r="4050" spans="3:10" x14ac:dyDescent="0.25">
      <c r="C4050" s="82">
        <v>9.9513108157581846E-3</v>
      </c>
      <c r="D4050" s="89">
        <v>1.4015103160262218E-2</v>
      </c>
      <c r="E4050" s="89">
        <v>1.7296818149886338E-2</v>
      </c>
      <c r="F4050" s="89">
        <v>1.9719507109027336E-2</v>
      </c>
      <c r="G4050" s="90">
        <v>2.1489479472296076E-2</v>
      </c>
      <c r="H4050" s="90">
        <v>2.2743873700350751E-2</v>
      </c>
      <c r="I4050" s="90">
        <v>2.3763050698146333E-2</v>
      </c>
      <c r="J4050" s="90">
        <v>2.4631573827364365E-2</v>
      </c>
    </row>
    <row r="4051" spans="3:10" x14ac:dyDescent="0.25">
      <c r="C4051" s="82">
        <v>7.0801079235691521E-3</v>
      </c>
      <c r="D4051" s="89">
        <v>9.513009534593355E-3</v>
      </c>
      <c r="E4051" s="89">
        <v>1.1507926902567543E-2</v>
      </c>
      <c r="F4051" s="89">
        <v>1.3024830870567465E-2</v>
      </c>
      <c r="G4051" s="90">
        <v>1.4143370512813221E-2</v>
      </c>
      <c r="H4051" s="90">
        <v>1.4891841717628794E-2</v>
      </c>
      <c r="I4051" s="90">
        <v>1.5411492136773385E-2</v>
      </c>
      <c r="J4051" s="90">
        <v>1.5736020929531865E-2</v>
      </c>
    </row>
    <row r="4052" spans="3:10" x14ac:dyDescent="0.25">
      <c r="C4052" s="82">
        <v>9.758163818761054E-3</v>
      </c>
      <c r="D4052" s="89">
        <v>1.34769733069896E-2</v>
      </c>
      <c r="E4052" s="89">
        <v>1.6594108268992866E-2</v>
      </c>
      <c r="F4052" s="89">
        <v>1.9036785528384802E-2</v>
      </c>
      <c r="G4052" s="90">
        <v>2.0940454205818471E-2</v>
      </c>
      <c r="H4052" s="90">
        <v>2.2365415323889373E-2</v>
      </c>
      <c r="I4052" s="90">
        <v>2.352385304795352E-2</v>
      </c>
      <c r="J4052" s="90">
        <v>2.4447312070446148E-2</v>
      </c>
    </row>
    <row r="4053" spans="3:10" x14ac:dyDescent="0.25">
      <c r="C4053" s="82">
        <v>3.434614881520197E-3</v>
      </c>
      <c r="D4053" s="89">
        <v>5.1533559684984612E-3</v>
      </c>
      <c r="E4053" s="89">
        <v>6.9212483494361836E-3</v>
      </c>
      <c r="F4053" s="89">
        <v>8.6200433444453897E-3</v>
      </c>
      <c r="G4053" s="90">
        <v>1.0199591820140842E-2</v>
      </c>
      <c r="H4053" s="90">
        <v>1.159573132198595E-2</v>
      </c>
      <c r="I4053" s="90">
        <v>1.2857869829102456E-2</v>
      </c>
      <c r="J4053" s="90">
        <v>1.3980616253002263E-2</v>
      </c>
    </row>
    <row r="4054" spans="3:10" x14ac:dyDescent="0.25">
      <c r="C4054" s="82">
        <v>9.376403296417193E-3</v>
      </c>
      <c r="D4054" s="89">
        <v>1.1851274790635309E-2</v>
      </c>
      <c r="E4054" s="89">
        <v>1.3756293147905118E-2</v>
      </c>
      <c r="F4054" s="89">
        <v>1.5164810248885281E-2</v>
      </c>
      <c r="G4054" s="90">
        <v>1.6230822699035159E-2</v>
      </c>
      <c r="H4054" s="90">
        <v>1.7013078587794266E-2</v>
      </c>
      <c r="I4054" s="90">
        <v>1.7681418919749132E-2</v>
      </c>
      <c r="J4054" s="90">
        <v>1.8272875320403469E-2</v>
      </c>
    </row>
    <row r="4055" spans="3:10" x14ac:dyDescent="0.25">
      <c r="C4055" s="82">
        <v>1.6457717813192149E-2</v>
      </c>
      <c r="D4055" s="89">
        <v>1.7836768421634376E-2</v>
      </c>
      <c r="E4055" s="89">
        <v>1.858634417215255E-2</v>
      </c>
      <c r="F4055" s="89">
        <v>1.9031664826009244E-2</v>
      </c>
      <c r="G4055" s="90">
        <v>1.9382416099113908E-2</v>
      </c>
      <c r="H4055" s="90">
        <v>1.9643758943242499E-2</v>
      </c>
      <c r="I4055" s="90">
        <v>1.9930635714475609E-2</v>
      </c>
      <c r="J4055" s="90">
        <v>2.0207383086703053E-2</v>
      </c>
    </row>
    <row r="4056" spans="3:10" x14ac:dyDescent="0.25">
      <c r="C4056" s="82">
        <v>3.6713633394108583E-3</v>
      </c>
      <c r="D4056" s="89">
        <v>6.6085061244980509E-3</v>
      </c>
      <c r="E4056" s="89">
        <v>9.7148991345654793E-3</v>
      </c>
      <c r="F4056" s="89">
        <v>1.2533836899889671E-2</v>
      </c>
      <c r="G4056" s="90">
        <v>1.4894016223494054E-2</v>
      </c>
      <c r="H4056" s="90">
        <v>1.6730193662326257E-2</v>
      </c>
      <c r="I4056" s="90">
        <v>1.8182416364650341E-2</v>
      </c>
      <c r="J4056" s="90">
        <v>1.9303119542139785E-2</v>
      </c>
    </row>
    <row r="4057" spans="3:10" x14ac:dyDescent="0.25">
      <c r="C4057" s="82">
        <v>3.8285448155231331E-3</v>
      </c>
      <c r="D4057" s="89">
        <v>6.0739417260381725E-3</v>
      </c>
      <c r="E4057" s="89">
        <v>8.2220780454565108E-3</v>
      </c>
      <c r="F4057" s="89">
        <v>1.0069036629641318E-2</v>
      </c>
      <c r="G4057" s="90">
        <v>1.1587018391354908E-2</v>
      </c>
      <c r="H4057" s="90">
        <v>1.2761478474563222E-2</v>
      </c>
      <c r="I4057" s="90">
        <v>1.3694881473614647E-2</v>
      </c>
      <c r="J4057" s="90">
        <v>1.4407226006347949E-2</v>
      </c>
    </row>
    <row r="4058" spans="3:10" x14ac:dyDescent="0.25">
      <c r="C4058" s="82">
        <v>5.3094486849916619E-3</v>
      </c>
      <c r="D4058" s="89">
        <v>8.2161977941079788E-3</v>
      </c>
      <c r="E4058" s="89">
        <v>1.0864186428398761E-2</v>
      </c>
      <c r="F4058" s="89">
        <v>1.3003516668075381E-2</v>
      </c>
      <c r="G4058" s="90">
        <v>1.462261209598883E-2</v>
      </c>
      <c r="H4058" s="90">
        <v>1.5725138101509464E-2</v>
      </c>
      <c r="I4058" s="90">
        <v>1.6457136347554677E-2</v>
      </c>
      <c r="J4058" s="90">
        <v>1.685922530110175E-2</v>
      </c>
    </row>
    <row r="4059" spans="3:10" x14ac:dyDescent="0.25">
      <c r="C4059" s="82">
        <v>3.3707302321785361E-3</v>
      </c>
      <c r="D4059" s="89">
        <v>5.5316325351723135E-3</v>
      </c>
      <c r="E4059" s="89">
        <v>7.9019929493110846E-3</v>
      </c>
      <c r="F4059" s="89">
        <v>1.0314326027973972E-2</v>
      </c>
      <c r="G4059" s="90">
        <v>1.2711216671858594E-2</v>
      </c>
      <c r="H4059" s="90">
        <v>1.5032907109579489E-2</v>
      </c>
      <c r="I4059" s="90">
        <v>1.7361386781191267E-2</v>
      </c>
      <c r="J4059" s="90">
        <v>1.9697518681018541E-2</v>
      </c>
    </row>
    <row r="4060" spans="3:10" x14ac:dyDescent="0.25">
      <c r="C4060" s="82">
        <v>1.3719348431464263E-2</v>
      </c>
      <c r="D4060" s="89">
        <v>1.8031253480565942E-2</v>
      </c>
      <c r="E4060" s="89">
        <v>2.1165730707668379E-2</v>
      </c>
      <c r="F4060" s="89">
        <v>2.3199931983099949E-2</v>
      </c>
      <c r="G4060" s="90">
        <v>2.441955387220214E-2</v>
      </c>
      <c r="H4060" s="90">
        <v>2.4959992033702007E-2</v>
      </c>
      <c r="I4060" s="90">
        <v>2.5092236611341055E-2</v>
      </c>
      <c r="J4060" s="90">
        <v>2.4867721465675018E-2</v>
      </c>
    </row>
    <row r="4061" spans="3:10" x14ac:dyDescent="0.25">
      <c r="C4061" s="82">
        <v>1.9927016864070893E-2</v>
      </c>
      <c r="D4061" s="89">
        <v>2.4703937283576897E-2</v>
      </c>
      <c r="E4061" s="89">
        <v>2.7711790147564374E-2</v>
      </c>
      <c r="F4061" s="89">
        <v>2.9480450058771094E-2</v>
      </c>
      <c r="G4061" s="90">
        <v>3.0584271398725354E-2</v>
      </c>
      <c r="H4061" s="90">
        <v>3.1238610196541894E-2</v>
      </c>
      <c r="I4061" s="90">
        <v>3.1737478291470334E-2</v>
      </c>
      <c r="J4061" s="90">
        <v>3.2058582300107302E-2</v>
      </c>
    </row>
    <row r="4062" spans="3:10" x14ac:dyDescent="0.25">
      <c r="C4062" s="82">
        <v>3.7781663297875169E-2</v>
      </c>
      <c r="D4062" s="89">
        <v>4.4898202826307888E-2</v>
      </c>
      <c r="E4062" s="89">
        <v>4.8683639120147094E-2</v>
      </c>
      <c r="F4062" s="89">
        <v>5.0284930616907822E-2</v>
      </c>
      <c r="G4062" s="90">
        <v>5.0752146365801921E-2</v>
      </c>
      <c r="H4062" s="90">
        <v>5.0455217873166494E-2</v>
      </c>
      <c r="I4062" s="90">
        <v>4.9867672210746485E-2</v>
      </c>
      <c r="J4062" s="90">
        <v>4.8944013377176958E-2</v>
      </c>
    </row>
    <row r="4063" spans="3:10" x14ac:dyDescent="0.25">
      <c r="C4063" s="82">
        <v>1.2819023339462443E-2</v>
      </c>
      <c r="D4063" s="89">
        <v>1.699769368634171E-2</v>
      </c>
      <c r="E4063" s="89">
        <v>2.033272139785313E-2</v>
      </c>
      <c r="F4063" s="89">
        <v>2.2901802506212793E-2</v>
      </c>
      <c r="G4063" s="90">
        <v>2.4957410844985289E-2</v>
      </c>
      <c r="H4063" s="90">
        <v>2.6605492931555712E-2</v>
      </c>
      <c r="I4063" s="90">
        <v>2.8107047633613363E-2</v>
      </c>
      <c r="J4063" s="90">
        <v>2.9502966163892256E-2</v>
      </c>
    </row>
    <row r="4064" spans="3:10" x14ac:dyDescent="0.25">
      <c r="C4064" s="82">
        <v>3.9408598954819383E-3</v>
      </c>
      <c r="D4064" s="89">
        <v>6.8418148708297467E-3</v>
      </c>
      <c r="E4064" s="89">
        <v>9.8514488205713197E-3</v>
      </c>
      <c r="F4064" s="89">
        <v>1.2588215937769466E-2</v>
      </c>
      <c r="G4064" s="90">
        <v>1.4933153184309163E-2</v>
      </c>
      <c r="H4064" s="90">
        <v>1.6839475461434755E-2</v>
      </c>
      <c r="I4064" s="90">
        <v>1.8443806678396513E-2</v>
      </c>
      <c r="J4064" s="90">
        <v>1.9783796819523775E-2</v>
      </c>
    </row>
    <row r="4065" spans="3:10" x14ac:dyDescent="0.25">
      <c r="C4065" s="82">
        <v>7.3986203430044294E-3</v>
      </c>
      <c r="D4065" s="89">
        <v>9.6049088747927353E-3</v>
      </c>
      <c r="E4065" s="89">
        <v>1.1297610550243442E-2</v>
      </c>
      <c r="F4065" s="89">
        <v>1.2523528230781945E-2</v>
      </c>
      <c r="G4065" s="90">
        <v>1.3412515799595705E-2</v>
      </c>
      <c r="H4065" s="90">
        <v>1.401238720603752E-2</v>
      </c>
      <c r="I4065" s="90">
        <v>1.4455487921484791E-2</v>
      </c>
      <c r="J4065" s="90">
        <v>1.4760350659876251E-2</v>
      </c>
    </row>
    <row r="4066" spans="3:10" x14ac:dyDescent="0.25">
      <c r="C4066" s="82">
        <v>1.2594350422286064E-2</v>
      </c>
      <c r="D4066" s="89">
        <v>1.8957365357362279E-2</v>
      </c>
      <c r="E4066" s="89">
        <v>2.4627714752552148E-2</v>
      </c>
      <c r="F4066" s="89">
        <v>2.9255772749717173E-2</v>
      </c>
      <c r="G4066" s="90">
        <v>3.2978301697479132E-2</v>
      </c>
      <c r="H4066" s="90">
        <v>3.5882098068555371E-2</v>
      </c>
      <c r="I4066" s="90">
        <v>3.8298765334810421E-2</v>
      </c>
      <c r="J4066" s="90">
        <v>4.0257123566303822E-2</v>
      </c>
    </row>
    <row r="4067" spans="3:10" x14ac:dyDescent="0.25">
      <c r="C4067" s="82">
        <v>1.4303239328673208E-3</v>
      </c>
      <c r="D4067" s="89">
        <v>2.5619416390795643E-3</v>
      </c>
      <c r="E4067" s="89">
        <v>3.7952303578647909E-3</v>
      </c>
      <c r="F4067" s="89">
        <v>4.9756081685143391E-3</v>
      </c>
      <c r="G4067" s="90">
        <v>6.0377659171782115E-3</v>
      </c>
      <c r="H4067" s="90">
        <v>6.9435272282466287E-3</v>
      </c>
      <c r="I4067" s="90">
        <v>7.7353551861771112E-3</v>
      </c>
      <c r="J4067" s="90">
        <v>8.4240893703049109E-3</v>
      </c>
    </row>
    <row r="4068" spans="3:10" x14ac:dyDescent="0.25">
      <c r="C4068" s="82">
        <v>1.2893926148515645E-3</v>
      </c>
      <c r="D4068" s="89">
        <v>2.5849444104691344E-3</v>
      </c>
      <c r="E4068" s="89">
        <v>4.1832467204520251E-3</v>
      </c>
      <c r="F4068" s="89">
        <v>5.8554795268312585E-3</v>
      </c>
      <c r="G4068" s="90">
        <v>7.4400412538754368E-3</v>
      </c>
      <c r="H4068" s="90">
        <v>8.825099937822066E-3</v>
      </c>
      <c r="I4068" s="90">
        <v>1.0033563414084457E-2</v>
      </c>
      <c r="J4068" s="90">
        <v>1.1077686948516678E-2</v>
      </c>
    </row>
    <row r="4069" spans="3:10" x14ac:dyDescent="0.25">
      <c r="C4069" s="82">
        <v>4.9743804847817326E-3</v>
      </c>
      <c r="D4069" s="89">
        <v>7.3183793502378646E-3</v>
      </c>
      <c r="E4069" s="89">
        <v>9.519469500810597E-3</v>
      </c>
      <c r="F4069" s="89">
        <v>1.1422959759702247E-2</v>
      </c>
      <c r="G4069" s="90">
        <v>1.3018854931292595E-2</v>
      </c>
      <c r="H4069" s="90">
        <v>1.4295916283369701E-2</v>
      </c>
      <c r="I4069" s="90">
        <v>1.537872957907682E-2</v>
      </c>
      <c r="J4069" s="90">
        <v>1.6305569552282264E-2</v>
      </c>
    </row>
    <row r="4070" spans="3:10" x14ac:dyDescent="0.25">
      <c r="C4070" s="82">
        <v>2.0359741071316983E-3</v>
      </c>
      <c r="D4070" s="89">
        <v>4.1122234144432331E-3</v>
      </c>
      <c r="E4070" s="89">
        <v>6.6488307721433298E-3</v>
      </c>
      <c r="F4070" s="89">
        <v>9.2598785090736643E-3</v>
      </c>
      <c r="G4070" s="90">
        <v>1.1668554984693743E-2</v>
      </c>
      <c r="H4070" s="90">
        <v>1.3665118775287304E-2</v>
      </c>
      <c r="I4070" s="90">
        <v>1.5234995852233689E-2</v>
      </c>
      <c r="J4070" s="90">
        <v>1.6338731667616894E-2</v>
      </c>
    </row>
    <row r="4071" spans="3:10" x14ac:dyDescent="0.25">
      <c r="C4071" s="82">
        <v>1.0851057635193484E-2</v>
      </c>
      <c r="D4071" s="89">
        <v>1.5733720592839142E-2</v>
      </c>
      <c r="E4071" s="89">
        <v>1.9603650792594154E-2</v>
      </c>
      <c r="F4071" s="89">
        <v>2.2200382076997021E-2</v>
      </c>
      <c r="G4071" s="90">
        <v>2.3681840697120028E-2</v>
      </c>
      <c r="H4071" s="90">
        <v>2.4185009578576448E-2</v>
      </c>
      <c r="I4071" s="90">
        <v>2.40278161647423E-2</v>
      </c>
      <c r="J4071" s="90">
        <v>2.3331514417738571E-2</v>
      </c>
    </row>
    <row r="4072" spans="3:10" x14ac:dyDescent="0.25">
      <c r="C4072" s="82">
        <v>6.5925242791613171E-3</v>
      </c>
      <c r="D4072" s="89">
        <v>9.1728763732405929E-3</v>
      </c>
      <c r="E4072" s="89">
        <v>1.1412534279390839E-2</v>
      </c>
      <c r="F4072" s="89">
        <v>1.3229772405801076E-2</v>
      </c>
      <c r="G4072" s="90">
        <v>1.4668435411129751E-2</v>
      </c>
      <c r="H4072" s="90">
        <v>1.5722352018848078E-2</v>
      </c>
      <c r="I4072" s="90">
        <v>1.6506515340876347E-2</v>
      </c>
      <c r="J4072" s="90">
        <v>1.702868911454079E-2</v>
      </c>
    </row>
    <row r="4073" spans="3:10" x14ac:dyDescent="0.25">
      <c r="C4073" s="82">
        <v>4.8851867245224062E-3</v>
      </c>
      <c r="D4073" s="89">
        <v>7.4881588503457885E-3</v>
      </c>
      <c r="E4073" s="89">
        <v>9.9076090857815654E-3</v>
      </c>
      <c r="F4073" s="89">
        <v>1.1923968310985807E-2</v>
      </c>
      <c r="G4073" s="90">
        <v>1.3510552998864812E-2</v>
      </c>
      <c r="H4073" s="90">
        <v>1.4652572665276075E-2</v>
      </c>
      <c r="I4073" s="90">
        <v>1.5474638469146195E-2</v>
      </c>
      <c r="J4073" s="90">
        <v>1.6010637650659847E-2</v>
      </c>
    </row>
    <row r="4074" spans="3:10" x14ac:dyDescent="0.25">
      <c r="C4074" s="82">
        <v>2.0719530163737114E-2</v>
      </c>
      <c r="D4074" s="89">
        <v>2.3775267498269591E-2</v>
      </c>
      <c r="E4074" s="89">
        <v>2.5395024273486326E-2</v>
      </c>
      <c r="F4074" s="89">
        <v>2.6164181032274011E-2</v>
      </c>
      <c r="G4074" s="90">
        <v>2.6562756540984417E-2</v>
      </c>
      <c r="H4074" s="90">
        <v>2.6740280086800895E-2</v>
      </c>
      <c r="I4074" s="90">
        <v>2.6935144545048299E-2</v>
      </c>
      <c r="J4074" s="90">
        <v>2.7133049310491937E-2</v>
      </c>
    </row>
    <row r="4075" spans="3:10" x14ac:dyDescent="0.25">
      <c r="C4075" s="82">
        <v>7.2990139528026797E-3</v>
      </c>
      <c r="D4075" s="89">
        <v>1.0568856142523682E-2</v>
      </c>
      <c r="E4075" s="89">
        <v>1.3190679456502699E-2</v>
      </c>
      <c r="F4075" s="89">
        <v>1.504670414580506E-2</v>
      </c>
      <c r="G4075" s="90">
        <v>1.6286103586502235E-2</v>
      </c>
      <c r="H4075" s="90">
        <v>1.7020371818070933E-2</v>
      </c>
      <c r="I4075" s="90">
        <v>1.7467858612496553E-2</v>
      </c>
      <c r="J4075" s="90">
        <v>1.7696972451912422E-2</v>
      </c>
    </row>
    <row r="4076" spans="3:10" x14ac:dyDescent="0.25">
      <c r="C4076" s="82">
        <v>2.6933999458500078E-2</v>
      </c>
      <c r="D4076" s="89">
        <v>3.2076063189527763E-2</v>
      </c>
      <c r="E4076" s="89">
        <v>3.4451332863096741E-2</v>
      </c>
      <c r="F4076" s="89">
        <v>3.4894983747015294E-2</v>
      </c>
      <c r="G4076" s="90">
        <v>3.4220837111386126E-2</v>
      </c>
      <c r="H4076" s="90">
        <v>3.2783009845065686E-2</v>
      </c>
      <c r="I4076" s="90">
        <v>3.100460313934968E-2</v>
      </c>
      <c r="J4076" s="90">
        <v>2.8971013079600486E-2</v>
      </c>
    </row>
    <row r="4077" spans="3:10" x14ac:dyDescent="0.25">
      <c r="C4077" s="82">
        <v>1.164978032231513E-2</v>
      </c>
      <c r="D4077" s="89">
        <v>1.8015633551991355E-2</v>
      </c>
      <c r="E4077" s="89">
        <v>2.3953174500082611E-2</v>
      </c>
      <c r="F4077" s="89">
        <v>2.8796447833931666E-2</v>
      </c>
      <c r="G4077" s="90">
        <v>3.2378903009552248E-2</v>
      </c>
      <c r="H4077" s="90">
        <v>3.4631845135566192E-2</v>
      </c>
      <c r="I4077" s="90">
        <v>3.5876320250905189E-2</v>
      </c>
      <c r="J4077" s="90">
        <v>3.6246768896557952E-2</v>
      </c>
    </row>
    <row r="4078" spans="3:10" x14ac:dyDescent="0.25">
      <c r="C4078" s="82">
        <v>3.7484105687024094E-2</v>
      </c>
      <c r="D4078" s="89">
        <v>4.2770596314096063E-2</v>
      </c>
      <c r="E4078" s="89">
        <v>4.5507214743046302E-2</v>
      </c>
      <c r="F4078" s="89">
        <v>4.681518395793989E-2</v>
      </c>
      <c r="G4078" s="90">
        <v>4.7552672010162528E-2</v>
      </c>
      <c r="H4078" s="90">
        <v>4.793880587020035E-2</v>
      </c>
      <c r="I4078" s="90">
        <v>4.8328274670219551E-2</v>
      </c>
      <c r="J4078" s="90">
        <v>4.8613989046958329E-2</v>
      </c>
    </row>
    <row r="4079" spans="3:10" x14ac:dyDescent="0.25">
      <c r="C4079" s="82">
        <v>5.3446813557832757E-3</v>
      </c>
      <c r="D4079" s="89">
        <v>8.1017913926419265E-3</v>
      </c>
      <c r="E4079" s="89">
        <v>1.0806132265513071E-2</v>
      </c>
      <c r="F4079" s="89">
        <v>1.3217883895637285E-2</v>
      </c>
      <c r="G4079" s="90">
        <v>1.5245246082480752E-2</v>
      </c>
      <c r="H4079" s="90">
        <v>1.6799498629457614E-2</v>
      </c>
      <c r="I4079" s="90">
        <v>1.7969434229638339E-2</v>
      </c>
      <c r="J4079" s="90">
        <v>1.8766197468473744E-2</v>
      </c>
    </row>
    <row r="4080" spans="3:10" x14ac:dyDescent="0.25">
      <c r="C4080" s="82">
        <v>0.10379235014645558</v>
      </c>
      <c r="D4080" s="89">
        <v>8.4292274440688403E-2</v>
      </c>
      <c r="E4080" s="89">
        <v>7.0503757245256912E-2</v>
      </c>
      <c r="F4080" s="89">
        <v>6.0962770130224588E-2</v>
      </c>
      <c r="G4080" s="90">
        <v>5.436309534957396E-2</v>
      </c>
      <c r="H4080" s="90">
        <v>4.9453682306486627E-2</v>
      </c>
      <c r="I4080" s="90">
        <v>4.576164197069528E-2</v>
      </c>
      <c r="J4080" s="90">
        <v>4.2712995578982969E-2</v>
      </c>
    </row>
    <row r="4081" spans="3:10" x14ac:dyDescent="0.25">
      <c r="C4081" s="82">
        <v>9.5727114711237668E-2</v>
      </c>
      <c r="D4081" s="89">
        <v>8.4277409137311132E-2</v>
      </c>
      <c r="E4081" s="89">
        <v>7.4240516884191768E-2</v>
      </c>
      <c r="F4081" s="89">
        <v>6.6361884407314373E-2</v>
      </c>
      <c r="G4081" s="90">
        <v>6.0474136803836523E-2</v>
      </c>
      <c r="H4081" s="90">
        <v>5.5836965533942295E-2</v>
      </c>
      <c r="I4081" s="90">
        <v>5.2253833015153045E-2</v>
      </c>
      <c r="J4081" s="90">
        <v>4.9257977080551962E-2</v>
      </c>
    </row>
    <row r="4082" spans="3:10" x14ac:dyDescent="0.25">
      <c r="C4082" s="82">
        <v>2.8891529725970352E-2</v>
      </c>
      <c r="D4082" s="89">
        <v>3.2994884196306022E-2</v>
      </c>
      <c r="E4082" s="89">
        <v>3.4919687470119053E-2</v>
      </c>
      <c r="F4082" s="89">
        <v>3.5542198697130788E-2</v>
      </c>
      <c r="G4082" s="90">
        <v>3.557347951164868E-2</v>
      </c>
      <c r="H4082" s="90">
        <v>3.5249468470712454E-2</v>
      </c>
      <c r="I4082" s="90">
        <v>3.4903243964710319E-2</v>
      </c>
      <c r="J4082" s="90">
        <v>3.4521241587745048E-2</v>
      </c>
    </row>
    <row r="4083" spans="3:10" x14ac:dyDescent="0.25">
      <c r="C4083" s="82">
        <v>2.2256915633501243E-2</v>
      </c>
      <c r="D4083" s="89">
        <v>2.558943367316208E-2</v>
      </c>
      <c r="E4083" s="89">
        <v>2.8079577133251959E-2</v>
      </c>
      <c r="F4083" s="89">
        <v>3.006559291930206E-2</v>
      </c>
      <c r="G4083" s="90">
        <v>3.1833186366544565E-2</v>
      </c>
      <c r="H4083" s="90">
        <v>3.339822709747358E-2</v>
      </c>
      <c r="I4083" s="90">
        <v>3.497215996094722E-2</v>
      </c>
      <c r="J4083" s="90">
        <v>3.6500570335690721E-2</v>
      </c>
    </row>
    <row r="4084" spans="3:10" x14ac:dyDescent="0.25">
      <c r="C4084" s="82">
        <v>9.6453377332237356E-3</v>
      </c>
      <c r="D4084" s="89">
        <v>1.2516628600791774E-2</v>
      </c>
      <c r="E4084" s="89">
        <v>1.467305072728793E-2</v>
      </c>
      <c r="F4084" s="89">
        <v>1.6182191226871898E-2</v>
      </c>
      <c r="G4084" s="90">
        <v>1.7215856287651553E-2</v>
      </c>
      <c r="H4084" s="90">
        <v>1.7834268563822638E-2</v>
      </c>
      <c r="I4084" s="90">
        <v>1.8204369888712709E-2</v>
      </c>
      <c r="J4084" s="90">
        <v>1.8351600795377194E-2</v>
      </c>
    </row>
    <row r="4085" spans="3:10" x14ac:dyDescent="0.25">
      <c r="C4085" s="82">
        <v>4.2688835313397068E-3</v>
      </c>
      <c r="D4085" s="89">
        <v>6.5848365735254816E-3</v>
      </c>
      <c r="E4085" s="89">
        <v>8.7470303307415533E-3</v>
      </c>
      <c r="F4085" s="89">
        <v>1.0539021434723482E-2</v>
      </c>
      <c r="G4085" s="90">
        <v>1.1908624923996405E-2</v>
      </c>
      <c r="H4085" s="90">
        <v>1.2817937338190703E-2</v>
      </c>
      <c r="I4085" s="90">
        <v>1.3363485586634567E-2</v>
      </c>
      <c r="J4085" s="90">
        <v>1.3577729118663801E-2</v>
      </c>
    </row>
    <row r="4086" spans="3:10" x14ac:dyDescent="0.25">
      <c r="C4086" s="82">
        <v>5.3360180624081001E-3</v>
      </c>
      <c r="D4086" s="89">
        <v>7.4852731745718593E-3</v>
      </c>
      <c r="E4086" s="89">
        <v>9.4347599376875622E-3</v>
      </c>
      <c r="F4086" s="89">
        <v>1.1123060578666742E-2</v>
      </c>
      <c r="G4086" s="90">
        <v>1.2588234328094458E-2</v>
      </c>
      <c r="H4086" s="90">
        <v>1.3826339910826874E-2</v>
      </c>
      <c r="I4086" s="90">
        <v>1.4939688950394818E-2</v>
      </c>
      <c r="J4086" s="90">
        <v>1.593670659229415E-2</v>
      </c>
    </row>
    <row r="4087" spans="3:10" x14ac:dyDescent="0.25">
      <c r="C4087" s="82">
        <v>1.5987910707888374E-2</v>
      </c>
      <c r="D4087" s="89">
        <v>1.8592353689513938E-2</v>
      </c>
      <c r="E4087" s="89">
        <v>2.0033372884189819E-2</v>
      </c>
      <c r="F4087" s="89">
        <v>2.0741528634220265E-2</v>
      </c>
      <c r="G4087" s="90">
        <v>2.1086197634752196E-2</v>
      </c>
      <c r="H4087" s="90">
        <v>2.1184731457554191E-2</v>
      </c>
      <c r="I4087" s="90">
        <v>2.1231499756993465E-2</v>
      </c>
      <c r="J4087" s="90">
        <v>2.1227381887298408E-2</v>
      </c>
    </row>
    <row r="4088" spans="3:10" x14ac:dyDescent="0.25">
      <c r="C4088" s="82">
        <v>1.1030365269278699E-2</v>
      </c>
      <c r="D4088" s="89">
        <v>1.74841338978853E-2</v>
      </c>
      <c r="E4088" s="89">
        <v>2.3169179819840048E-2</v>
      </c>
      <c r="F4088" s="89">
        <v>2.7430002777886826E-2</v>
      </c>
      <c r="G4088" s="90">
        <v>3.0272982532016768E-2</v>
      </c>
      <c r="H4088" s="90">
        <v>3.1790060667151905E-2</v>
      </c>
      <c r="I4088" s="90">
        <v>3.2357561466877044E-2</v>
      </c>
      <c r="J4088" s="90">
        <v>3.2114278345597137E-2</v>
      </c>
    </row>
    <row r="4089" spans="3:10" x14ac:dyDescent="0.25">
      <c r="C4089" s="82">
        <v>1.510075082322665E-2</v>
      </c>
      <c r="D4089" s="89">
        <v>1.7991424753608883E-2</v>
      </c>
      <c r="E4089" s="89">
        <v>2.0164605985538108E-2</v>
      </c>
      <c r="F4089" s="89">
        <v>2.1798908718899661E-2</v>
      </c>
      <c r="G4089" s="90">
        <v>2.3094769919360755E-2</v>
      </c>
      <c r="H4089" s="90">
        <v>2.4083238423464298E-2</v>
      </c>
      <c r="I4089" s="90">
        <v>2.4947641422525403E-2</v>
      </c>
      <c r="J4089" s="90">
        <v>2.5685273268087554E-2</v>
      </c>
    </row>
    <row r="4090" spans="3:10" x14ac:dyDescent="0.25">
      <c r="C4090" s="82">
        <v>3.6224599674668498E-2</v>
      </c>
      <c r="D4090" s="89">
        <v>3.5564301330282835E-2</v>
      </c>
      <c r="E4090" s="89">
        <v>3.4499960455864065E-2</v>
      </c>
      <c r="F4090" s="89">
        <v>3.3448408043512561E-2</v>
      </c>
      <c r="G4090" s="90">
        <v>3.2572690009988164E-2</v>
      </c>
      <c r="H4090" s="90">
        <v>3.172943193448443E-2</v>
      </c>
      <c r="I4090" s="90">
        <v>3.1011233820020696E-2</v>
      </c>
      <c r="J4090" s="90">
        <v>3.0304663659035593E-2</v>
      </c>
    </row>
    <row r="4091" spans="3:10" x14ac:dyDescent="0.25">
      <c r="C4091" s="82">
        <v>1.9887891042675667E-3</v>
      </c>
      <c r="D4091" s="89">
        <v>3.4567683925766728E-3</v>
      </c>
      <c r="E4091" s="89">
        <v>5.0319101885832928E-3</v>
      </c>
      <c r="F4091" s="89">
        <v>6.5385420699969748E-3</v>
      </c>
      <c r="G4091" s="90">
        <v>7.91278168450852E-3</v>
      </c>
      <c r="H4091" s="90">
        <v>9.1183799689717477E-3</v>
      </c>
      <c r="I4091" s="90">
        <v>1.0220452212174646E-2</v>
      </c>
      <c r="J4091" s="90">
        <v>1.1241795949969685E-2</v>
      </c>
    </row>
    <row r="4092" spans="3:10" x14ac:dyDescent="0.25">
      <c r="C4092" s="82">
        <v>6.7975983599534258E-3</v>
      </c>
      <c r="D4092" s="89">
        <v>9.8858952737109051E-3</v>
      </c>
      <c r="E4092" s="89">
        <v>1.2537134515047101E-2</v>
      </c>
      <c r="F4092" s="89">
        <v>1.4597464844016472E-2</v>
      </c>
      <c r="G4092" s="90">
        <v>1.6128299987362951E-2</v>
      </c>
      <c r="H4092" s="90">
        <v>1.7161679079857543E-2</v>
      </c>
      <c r="I4092" s="90">
        <v>1.7858516154886903E-2</v>
      </c>
      <c r="J4092" s="90">
        <v>1.824934084150262E-2</v>
      </c>
    </row>
    <row r="4093" spans="3:10" x14ac:dyDescent="0.25">
      <c r="C4093" s="82">
        <v>8.2161809668351484E-3</v>
      </c>
      <c r="D4093" s="89">
        <v>1.1879006905259856E-2</v>
      </c>
      <c r="E4093" s="89">
        <v>1.5065865192995027E-2</v>
      </c>
      <c r="F4093" s="89">
        <v>1.7626129172864654E-2</v>
      </c>
      <c r="G4093" s="90">
        <v>1.9658737200763603E-2</v>
      </c>
      <c r="H4093" s="90">
        <v>2.1224406453188054E-2</v>
      </c>
      <c r="I4093" s="90">
        <v>2.2539519769241272E-2</v>
      </c>
      <c r="J4093" s="90">
        <v>2.3653729779639938E-2</v>
      </c>
    </row>
    <row r="4094" spans="3:10" x14ac:dyDescent="0.25">
      <c r="C4094" s="82">
        <v>8.1405060201119039E-3</v>
      </c>
      <c r="D4094" s="89">
        <v>1.1980212256249179E-2</v>
      </c>
      <c r="E4094" s="89">
        <v>1.5332834052445158E-2</v>
      </c>
      <c r="F4094" s="89">
        <v>1.7982215816754514E-2</v>
      </c>
      <c r="G4094" s="90">
        <v>1.9992458719232883E-2</v>
      </c>
      <c r="H4094" s="90">
        <v>2.1403010564528334E-2</v>
      </c>
      <c r="I4094" s="90">
        <v>2.2415993338627167E-2</v>
      </c>
      <c r="J4094" s="90">
        <v>2.3067180999313753E-2</v>
      </c>
    </row>
    <row r="4095" spans="3:10" x14ac:dyDescent="0.25">
      <c r="C4095" s="82">
        <v>1.1891105529173772E-2</v>
      </c>
      <c r="D4095" s="89">
        <v>1.6895357721295037E-2</v>
      </c>
      <c r="E4095" s="89">
        <v>2.1569071841040913E-2</v>
      </c>
      <c r="F4095" s="89">
        <v>2.5690192790746851E-2</v>
      </c>
      <c r="G4095" s="90">
        <v>2.9255660719919831E-2</v>
      </c>
      <c r="H4095" s="90">
        <v>3.2171867256571236E-2</v>
      </c>
      <c r="I4095" s="90">
        <v>3.4598664937361259E-2</v>
      </c>
      <c r="J4095" s="90">
        <v>3.6480091374470135E-2</v>
      </c>
    </row>
    <row r="4096" spans="3:10" x14ac:dyDescent="0.25">
      <c r="C4096" s="82">
        <v>2.3263633720859711E-2</v>
      </c>
      <c r="D4096" s="89">
        <v>2.9969011759293909E-2</v>
      </c>
      <c r="E4096" s="89">
        <v>3.5210366996446363E-2</v>
      </c>
      <c r="F4096" s="89">
        <v>3.9082351321997479E-2</v>
      </c>
      <c r="G4096" s="90">
        <v>4.1912936661190593E-2</v>
      </c>
      <c r="H4096" s="90">
        <v>4.378565848278735E-2</v>
      </c>
      <c r="I4096" s="90">
        <v>4.5063951054906758E-2</v>
      </c>
      <c r="J4096" s="90">
        <v>4.5765214847575911E-2</v>
      </c>
    </row>
    <row r="4097" spans="3:10" x14ac:dyDescent="0.25">
      <c r="C4097" s="82">
        <v>6.4055869671404307E-3</v>
      </c>
      <c r="D4097" s="89">
        <v>9.2297300401029698E-3</v>
      </c>
      <c r="E4097" s="89">
        <v>1.183462516736572E-2</v>
      </c>
      <c r="F4097" s="89">
        <v>1.4041565990140174E-2</v>
      </c>
      <c r="G4097" s="90">
        <v>1.5828869561186232E-2</v>
      </c>
      <c r="H4097" s="90">
        <v>1.7162834420096102E-2</v>
      </c>
      <c r="I4097" s="90">
        <v>1.8173770988915362E-2</v>
      </c>
      <c r="J4097" s="90">
        <v>1.8892723481011439E-2</v>
      </c>
    </row>
    <row r="4098" spans="3:10" x14ac:dyDescent="0.25">
      <c r="C4098" s="82">
        <v>3.6207112025451256E-3</v>
      </c>
      <c r="D4098" s="89">
        <v>5.6825276956355593E-3</v>
      </c>
      <c r="E4098" s="89">
        <v>7.6519333623405903E-3</v>
      </c>
      <c r="F4098" s="89">
        <v>9.3155894552626704E-3</v>
      </c>
      <c r="G4098" s="90">
        <v>1.060992579361642E-2</v>
      </c>
      <c r="H4098" s="90">
        <v>1.1493264679919233E-2</v>
      </c>
      <c r="I4098" s="90">
        <v>1.2050093420153226E-2</v>
      </c>
      <c r="J4098" s="90">
        <v>1.2309598837184556E-2</v>
      </c>
    </row>
    <row r="4099" spans="3:10" x14ac:dyDescent="0.25">
      <c r="C4099" s="82">
        <v>1.9940256488170799E-3</v>
      </c>
      <c r="D4099" s="89">
        <v>3.6060775501360097E-3</v>
      </c>
      <c r="E4099" s="89">
        <v>5.4385778224234236E-3</v>
      </c>
      <c r="F4099" s="89">
        <v>7.2678540022966653E-3</v>
      </c>
      <c r="G4099" s="90">
        <v>8.9751404844242693E-3</v>
      </c>
      <c r="H4099" s="90">
        <v>1.0483074786002577E-2</v>
      </c>
      <c r="I4099" s="90">
        <v>1.1846805948526244E-2</v>
      </c>
      <c r="J4099" s="90">
        <v>1.3083878014177935E-2</v>
      </c>
    </row>
    <row r="4100" spans="3:10" x14ac:dyDescent="0.25">
      <c r="C4100" s="82">
        <v>6.5127130562818254E-3</v>
      </c>
      <c r="D4100" s="89">
        <v>8.4978645533369014E-3</v>
      </c>
      <c r="E4100" s="89">
        <v>1.0332334397439783E-2</v>
      </c>
      <c r="F4100" s="89">
        <v>1.2032082268862203E-2</v>
      </c>
      <c r="G4100" s="90">
        <v>1.3664271736510027E-2</v>
      </c>
      <c r="H4100" s="90">
        <v>1.5229884692512631E-2</v>
      </c>
      <c r="I4100" s="90">
        <v>1.6843950357924121E-2</v>
      </c>
      <c r="J4100" s="90">
        <v>1.852189194486948E-2</v>
      </c>
    </row>
    <row r="4101" spans="3:10" x14ac:dyDescent="0.25">
      <c r="C4101" s="82">
        <v>2.33578890121274E-3</v>
      </c>
      <c r="D4101" s="89">
        <v>4.0127327452331527E-3</v>
      </c>
      <c r="E4101" s="89">
        <v>5.7882741605649888E-3</v>
      </c>
      <c r="F4101" s="89">
        <v>7.4864585830071162E-3</v>
      </c>
      <c r="G4101" s="90">
        <v>9.0694944946333074E-3</v>
      </c>
      <c r="H4101" s="90">
        <v>1.0527746129807935E-2</v>
      </c>
      <c r="I4101" s="90">
        <v>1.1958049067922834E-2</v>
      </c>
      <c r="J4101" s="90">
        <v>1.3396774629198664E-2</v>
      </c>
    </row>
    <row r="4102" spans="3:10" x14ac:dyDescent="0.25">
      <c r="C4102" s="82">
        <v>1.3954441174906058E-2</v>
      </c>
      <c r="D4102" s="89">
        <v>1.9013377070518495E-2</v>
      </c>
      <c r="E4102" s="89">
        <v>2.3123917403559298E-2</v>
      </c>
      <c r="F4102" s="89">
        <v>2.6277497998813151E-2</v>
      </c>
      <c r="G4102" s="90">
        <v>2.8734387610669501E-2</v>
      </c>
      <c r="H4102" s="90">
        <v>3.061491306626864E-2</v>
      </c>
      <c r="I4102" s="90">
        <v>3.2215446695366065E-2</v>
      </c>
      <c r="J4102" s="90">
        <v>3.3561136025963396E-2</v>
      </c>
    </row>
    <row r="4103" spans="3:10" x14ac:dyDescent="0.25">
      <c r="C4103" s="82">
        <v>9.2180651390481282E-3</v>
      </c>
      <c r="D4103" s="89">
        <v>1.1239879038644702E-2</v>
      </c>
      <c r="E4103" s="89">
        <v>1.2470384569989322E-2</v>
      </c>
      <c r="F4103" s="89">
        <v>1.3063795966497524E-2</v>
      </c>
      <c r="G4103" s="90">
        <v>1.3224549545431027E-2</v>
      </c>
      <c r="H4103" s="90">
        <v>1.3047682592155389E-2</v>
      </c>
      <c r="I4103" s="90">
        <v>1.2696280461926503E-2</v>
      </c>
      <c r="J4103" s="90">
        <v>1.2218461476863354E-2</v>
      </c>
    </row>
    <row r="4104" spans="3:10" x14ac:dyDescent="0.25">
      <c r="C4104" s="82">
        <v>1.8274536679081809E-2</v>
      </c>
      <c r="D4104" s="89">
        <v>2.0584533215733405E-2</v>
      </c>
      <c r="E4104" s="89">
        <v>2.1906648497219901E-2</v>
      </c>
      <c r="F4104" s="89">
        <v>2.2637461935826421E-2</v>
      </c>
      <c r="G4104" s="90">
        <v>2.3097418359331143E-2</v>
      </c>
      <c r="H4104" s="90">
        <v>2.3365112767491168E-2</v>
      </c>
      <c r="I4104" s="90">
        <v>2.363081684447382E-2</v>
      </c>
      <c r="J4104" s="90">
        <v>2.3882638030437303E-2</v>
      </c>
    </row>
    <row r="4105" spans="3:10" x14ac:dyDescent="0.25">
      <c r="C4105" s="82">
        <v>4.50092647326997E-2</v>
      </c>
      <c r="D4105" s="89">
        <v>4.0725145700330707E-2</v>
      </c>
      <c r="E4105" s="89">
        <v>3.6044392223140993E-2</v>
      </c>
      <c r="F4105" s="89">
        <v>3.1993344755465322E-2</v>
      </c>
      <c r="G4105" s="90">
        <v>2.883468160016113E-2</v>
      </c>
      <c r="H4105" s="90">
        <v>2.6359587226182896E-2</v>
      </c>
      <c r="I4105" s="90">
        <v>2.4525984947211209E-2</v>
      </c>
      <c r="J4105" s="90">
        <v>2.3124545273224394E-2</v>
      </c>
    </row>
    <row r="4106" spans="3:10" x14ac:dyDescent="0.25">
      <c r="C4106" s="82">
        <v>1.6473372318890424E-2</v>
      </c>
      <c r="D4106" s="89">
        <v>1.9331331062557983E-2</v>
      </c>
      <c r="E4106" s="89">
        <v>2.137889546087883E-2</v>
      </c>
      <c r="F4106" s="89">
        <v>2.288630044646631E-2</v>
      </c>
      <c r="G4106" s="90">
        <v>2.4095143560365802E-2</v>
      </c>
      <c r="H4106" s="90">
        <v>2.5032284100842354E-2</v>
      </c>
      <c r="I4106" s="90">
        <v>2.5864676920888313E-2</v>
      </c>
      <c r="J4106" s="90">
        <v>2.656150333117193E-2</v>
      </c>
    </row>
    <row r="4107" spans="3:10" x14ac:dyDescent="0.25">
      <c r="C4107" s="82">
        <v>8.5296311080377291E-3</v>
      </c>
      <c r="D4107" s="89">
        <v>1.4719900502705115E-2</v>
      </c>
      <c r="E4107" s="89">
        <v>2.0511199260370126E-2</v>
      </c>
      <c r="F4107" s="89">
        <v>2.4951765334127084E-2</v>
      </c>
      <c r="G4107" s="90">
        <v>2.7896384544239476E-2</v>
      </c>
      <c r="H4107" s="90">
        <v>2.9445815392284354E-2</v>
      </c>
      <c r="I4107" s="90">
        <v>3.0026993701468895E-2</v>
      </c>
      <c r="J4107" s="90">
        <v>2.9844966305389787E-2</v>
      </c>
    </row>
    <row r="4108" spans="3:10" x14ac:dyDescent="0.25">
      <c r="C4108" s="82">
        <v>1.8745125487402661E-2</v>
      </c>
      <c r="D4108" s="89">
        <v>2.1565342122072222E-2</v>
      </c>
      <c r="E4108" s="89">
        <v>2.3193831414197726E-2</v>
      </c>
      <c r="F4108" s="89">
        <v>2.422801697070481E-2</v>
      </c>
      <c r="G4108" s="90">
        <v>2.5145932048842266E-2</v>
      </c>
      <c r="H4108" s="90">
        <v>2.610719681070952E-2</v>
      </c>
      <c r="I4108" s="90">
        <v>2.7357990137175121E-2</v>
      </c>
      <c r="J4108" s="90">
        <v>2.8904062818916845E-2</v>
      </c>
    </row>
    <row r="4109" spans="3:10" x14ac:dyDescent="0.25">
      <c r="C4109" s="82">
        <v>2.596429531332487E-3</v>
      </c>
      <c r="D4109" s="89">
        <v>3.8386926490919931E-3</v>
      </c>
      <c r="E4109" s="89">
        <v>5.13667061657042E-3</v>
      </c>
      <c r="F4109" s="89">
        <v>6.4295781944373612E-3</v>
      </c>
      <c r="G4109" s="90">
        <v>7.6962418171701635E-3</v>
      </c>
      <c r="H4109" s="90">
        <v>8.893732169216028E-3</v>
      </c>
      <c r="I4109" s="90">
        <v>1.0057147254893314E-2</v>
      </c>
      <c r="J4109" s="90">
        <v>1.117517194655376E-2</v>
      </c>
    </row>
    <row r="4110" spans="3:10" x14ac:dyDescent="0.25">
      <c r="C4110" s="82">
        <v>4.8009679704127006E-2</v>
      </c>
      <c r="D4110" s="89">
        <v>4.4610916783738887E-2</v>
      </c>
      <c r="E4110" s="89">
        <v>4.2138123467589723E-2</v>
      </c>
      <c r="F4110" s="89">
        <v>4.0709356545537617E-2</v>
      </c>
      <c r="G4110" s="90">
        <v>4.0236730113998004E-2</v>
      </c>
      <c r="H4110" s="90">
        <v>4.0350211087420852E-2</v>
      </c>
      <c r="I4110" s="90">
        <v>4.1022604556933982E-2</v>
      </c>
      <c r="J4110" s="90">
        <v>4.198125548473803E-2</v>
      </c>
    </row>
    <row r="4111" spans="3:10" x14ac:dyDescent="0.25">
      <c r="C4111" s="82">
        <v>7.5382579926579468E-3</v>
      </c>
      <c r="D4111" s="89">
        <v>1.0305353782242602E-2</v>
      </c>
      <c r="E4111" s="89">
        <v>1.2742865984786684E-2</v>
      </c>
      <c r="F4111" s="89">
        <v>1.4762481639116939E-2</v>
      </c>
      <c r="G4111" s="90">
        <v>1.6403059195607823E-2</v>
      </c>
      <c r="H4111" s="90">
        <v>1.7656146490090497E-2</v>
      </c>
      <c r="I4111" s="90">
        <v>1.8659679731350697E-2</v>
      </c>
      <c r="J4111" s="90">
        <v>1.9435490222530549E-2</v>
      </c>
    </row>
    <row r="4112" spans="3:10" x14ac:dyDescent="0.25">
      <c r="C4112" s="82">
        <v>2.010197645872773E-2</v>
      </c>
      <c r="D4112" s="89">
        <v>2.2238207997825069E-2</v>
      </c>
      <c r="E4112" s="89">
        <v>2.3341855794420295E-2</v>
      </c>
      <c r="F4112" s="89">
        <v>2.3868548750862563E-2</v>
      </c>
      <c r="G4112" s="90">
        <v>2.4162934607168406E-2</v>
      </c>
      <c r="H4112" s="90">
        <v>2.4308388318630473E-2</v>
      </c>
      <c r="I4112" s="90">
        <v>2.4509137870771764E-2</v>
      </c>
      <c r="J4112" s="90">
        <v>2.4767261874872267E-2</v>
      </c>
    </row>
    <row r="4113" spans="3:10" x14ac:dyDescent="0.25">
      <c r="C4113" s="82">
        <v>3.8443620354956069E-3</v>
      </c>
      <c r="D4113" s="89">
        <v>6.30781871660498E-3</v>
      </c>
      <c r="E4113" s="89">
        <v>8.8450237334958322E-3</v>
      </c>
      <c r="F4113" s="89">
        <v>1.1166063989659466E-2</v>
      </c>
      <c r="G4113" s="90">
        <v>1.3147517118211922E-2</v>
      </c>
      <c r="H4113" s="90">
        <v>1.4702905800673136E-2</v>
      </c>
      <c r="I4113" s="90">
        <v>1.5912828163870012E-2</v>
      </c>
      <c r="J4113" s="90">
        <v>1.6788651754221055E-2</v>
      </c>
    </row>
    <row r="4114" spans="3:10" x14ac:dyDescent="0.25">
      <c r="C4114" s="82">
        <v>7.0486286595267201E-3</v>
      </c>
      <c r="D4114" s="89">
        <v>9.7504885119418221E-3</v>
      </c>
      <c r="E4114" s="89">
        <v>1.1912017754638817E-2</v>
      </c>
      <c r="F4114" s="89">
        <v>1.3441810993212998E-2</v>
      </c>
      <c r="G4114" s="90">
        <v>1.4423402662423222E-2</v>
      </c>
      <c r="H4114" s="90">
        <v>1.4908827188399818E-2</v>
      </c>
      <c r="I4114" s="90">
        <v>1.5069954332791825E-2</v>
      </c>
      <c r="J4114" s="90">
        <v>1.4970517703785938E-2</v>
      </c>
    </row>
    <row r="4115" spans="3:10" x14ac:dyDescent="0.25">
      <c r="C4115" s="82">
        <v>7.3673295441354049E-3</v>
      </c>
      <c r="D4115" s="89">
        <v>9.9214437175102737E-3</v>
      </c>
      <c r="E4115" s="89">
        <v>1.2078907307800873E-2</v>
      </c>
      <c r="F4115" s="89">
        <v>1.378479180823098E-2</v>
      </c>
      <c r="G4115" s="90">
        <v>1.5103489841966921E-2</v>
      </c>
      <c r="H4115" s="90">
        <v>1.6048307657721052E-2</v>
      </c>
      <c r="I4115" s="90">
        <v>1.6759662233146459E-2</v>
      </c>
      <c r="J4115" s="90">
        <v>1.7267547470095696E-2</v>
      </c>
    </row>
    <row r="4116" spans="3:10" x14ac:dyDescent="0.25">
      <c r="C4116" s="82">
        <v>4.9686363886235069E-3</v>
      </c>
      <c r="D4116" s="89">
        <v>7.8723188881091831E-3</v>
      </c>
      <c r="E4116" s="89">
        <v>1.0774126179900454E-2</v>
      </c>
      <c r="F4116" s="89">
        <v>1.3415256837400042E-2</v>
      </c>
      <c r="G4116" s="90">
        <v>1.5733248629781826E-2</v>
      </c>
      <c r="H4116" s="90">
        <v>1.7681196374607761E-2</v>
      </c>
      <c r="I4116" s="90">
        <v>1.9383379054708626E-2</v>
      </c>
      <c r="J4116" s="90">
        <v>2.0860374956937593E-2</v>
      </c>
    </row>
    <row r="4117" spans="3:10" x14ac:dyDescent="0.25">
      <c r="C4117" s="82">
        <v>1.0069483774094818E-2</v>
      </c>
      <c r="D4117" s="89">
        <v>1.3740072509278832E-2</v>
      </c>
      <c r="E4117" s="89">
        <v>1.6861964768812594E-2</v>
      </c>
      <c r="F4117" s="89">
        <v>1.936800790039438E-2</v>
      </c>
      <c r="G4117" s="90">
        <v>2.1367076447725199E-2</v>
      </c>
      <c r="H4117" s="90">
        <v>2.2886079032223106E-2</v>
      </c>
      <c r="I4117" s="90">
        <v>2.4117293525218211E-2</v>
      </c>
      <c r="J4117" s="90">
        <v>2.5082868446874882E-2</v>
      </c>
    </row>
    <row r="4118" spans="3:10" x14ac:dyDescent="0.25">
      <c r="C4118" s="82">
        <v>6.9755410643531149E-3</v>
      </c>
      <c r="D4118" s="89">
        <v>9.5274982638888523E-3</v>
      </c>
      <c r="E4118" s="89">
        <v>1.1572450024378093E-2</v>
      </c>
      <c r="F4118" s="89">
        <v>1.3067666471234654E-2</v>
      </c>
      <c r="G4118" s="90">
        <v>1.4102052311373415E-2</v>
      </c>
      <c r="H4118" s="90">
        <v>1.4705604254249396E-2</v>
      </c>
      <c r="I4118" s="90">
        <v>1.5014154394108654E-2</v>
      </c>
      <c r="J4118" s="90">
        <v>1.5058199849228533E-2</v>
      </c>
    </row>
    <row r="4119" spans="3:10" x14ac:dyDescent="0.25">
      <c r="C4119" s="82">
        <v>2.3966611787533468E-3</v>
      </c>
      <c r="D4119" s="89">
        <v>4.6857487937778854E-3</v>
      </c>
      <c r="E4119" s="89">
        <v>7.3865873950348685E-3</v>
      </c>
      <c r="F4119" s="89">
        <v>1.0085911602024255E-2</v>
      </c>
      <c r="G4119" s="90">
        <v>1.2528112634668631E-2</v>
      </c>
      <c r="H4119" s="90">
        <v>1.4549554462522478E-2</v>
      </c>
      <c r="I4119" s="90">
        <v>1.6196690521423938E-2</v>
      </c>
      <c r="J4119" s="90">
        <v>1.7476763532716825E-2</v>
      </c>
    </row>
    <row r="4120" spans="3:10" x14ac:dyDescent="0.25">
      <c r="C4120" s="82">
        <v>4.5413972264070077E-3</v>
      </c>
      <c r="D4120" s="89">
        <v>7.8321697684527024E-3</v>
      </c>
      <c r="E4120" s="89">
        <v>1.118860985017768E-2</v>
      </c>
      <c r="F4120" s="89">
        <v>1.4155461928805907E-2</v>
      </c>
      <c r="G4120" s="90">
        <v>1.6577350476416567E-2</v>
      </c>
      <c r="H4120" s="90">
        <v>1.838527074743725E-2</v>
      </c>
      <c r="I4120" s="90">
        <v>1.9721090331125114E-2</v>
      </c>
      <c r="J4120" s="90">
        <v>2.0628302083522648E-2</v>
      </c>
    </row>
    <row r="4121" spans="3:10" x14ac:dyDescent="0.25">
      <c r="C4121" s="82">
        <v>1.6181295141627322E-3</v>
      </c>
      <c r="D4121" s="89">
        <v>3.7274234744137723E-3</v>
      </c>
      <c r="E4121" s="89">
        <v>6.4500208995649979E-3</v>
      </c>
      <c r="F4121" s="89">
        <v>9.2481846352512193E-3</v>
      </c>
      <c r="G4121" s="90">
        <v>1.1735503389237043E-2</v>
      </c>
      <c r="H4121" s="90">
        <v>1.3683499093615013E-2</v>
      </c>
      <c r="I4121" s="90">
        <v>1.5118654360165544E-2</v>
      </c>
      <c r="J4121" s="90">
        <v>1.6062288179261103E-2</v>
      </c>
    </row>
    <row r="4122" spans="3:10" x14ac:dyDescent="0.25">
      <c r="C4122" s="82">
        <v>3.5155280836808231E-2</v>
      </c>
      <c r="D4122" s="89">
        <v>3.4183320261831539E-2</v>
      </c>
      <c r="E4122" s="89">
        <v>3.2924554586393096E-2</v>
      </c>
      <c r="F4122" s="89">
        <v>3.1805867674457589E-2</v>
      </c>
      <c r="G4122" s="90">
        <v>3.0980414438257942E-2</v>
      </c>
      <c r="H4122" s="90">
        <v>3.0295537956981741E-2</v>
      </c>
      <c r="I4122" s="90">
        <v>2.9814976598088204E-2</v>
      </c>
      <c r="J4122" s="90">
        <v>2.9399057188228869E-2</v>
      </c>
    </row>
    <row r="4123" spans="3:10" x14ac:dyDescent="0.25">
      <c r="C4123" s="82">
        <v>1.825603428596087E-2</v>
      </c>
      <c r="D4123" s="89">
        <v>2.4120607368092597E-2</v>
      </c>
      <c r="E4123" s="89">
        <v>2.8075977307568851E-2</v>
      </c>
      <c r="F4123" s="89">
        <v>3.0187950384759896E-2</v>
      </c>
      <c r="G4123" s="90">
        <v>3.0891368150730025E-2</v>
      </c>
      <c r="H4123" s="90">
        <v>3.0459851946812611E-2</v>
      </c>
      <c r="I4123" s="90">
        <v>2.93391605852872E-2</v>
      </c>
      <c r="J4123" s="90">
        <v>2.7698304736928869E-2</v>
      </c>
    </row>
    <row r="4124" spans="3:10" x14ac:dyDescent="0.25">
      <c r="C4124" s="82">
        <v>1.6586074712945095E-2</v>
      </c>
      <c r="D4124" s="89">
        <v>1.9793893269511295E-2</v>
      </c>
      <c r="E4124" s="89">
        <v>2.1500390754037969E-2</v>
      </c>
      <c r="F4124" s="89">
        <v>2.2143188480696456E-2</v>
      </c>
      <c r="G4124" s="90">
        <v>2.2183608409414461E-2</v>
      </c>
      <c r="H4124" s="90">
        <v>2.1829345679387737E-2</v>
      </c>
      <c r="I4124" s="90">
        <v>2.1352582749746662E-2</v>
      </c>
      <c r="J4124" s="90">
        <v>2.0803374938610144E-2</v>
      </c>
    </row>
    <row r="4125" spans="3:10" x14ac:dyDescent="0.25">
      <c r="C4125" s="82">
        <v>8.3813453691720455E-3</v>
      </c>
      <c r="D4125" s="89">
        <v>1.0271339483423247E-2</v>
      </c>
      <c r="E4125" s="89">
        <v>1.183340148579534E-2</v>
      </c>
      <c r="F4125" s="89">
        <v>1.3146539108061839E-2</v>
      </c>
      <c r="G4125" s="90">
        <v>1.4299988199995107E-2</v>
      </c>
      <c r="H4125" s="90">
        <v>1.5280161967929634E-2</v>
      </c>
      <c r="I4125" s="90">
        <v>1.6174349365404874E-2</v>
      </c>
      <c r="J4125" s="90">
        <v>1.6963095422540719E-2</v>
      </c>
    </row>
    <row r="4126" spans="3:10" x14ac:dyDescent="0.25">
      <c r="C4126" s="82">
        <v>6.6111812300433017E-4</v>
      </c>
      <c r="D4126" s="89">
        <v>1.7268338735417661E-3</v>
      </c>
      <c r="E4126" s="89">
        <v>3.3955544817969767E-3</v>
      </c>
      <c r="F4126" s="89">
        <v>5.4976042064870155E-3</v>
      </c>
      <c r="G4126" s="90">
        <v>7.8085219099875806E-3</v>
      </c>
      <c r="H4126" s="90">
        <v>1.0113091346278901E-2</v>
      </c>
      <c r="I4126" s="90">
        <v>1.2348425409869983E-2</v>
      </c>
      <c r="J4126" s="90">
        <v>1.4460225000271205E-2</v>
      </c>
    </row>
    <row r="4127" spans="3:10" x14ac:dyDescent="0.25">
      <c r="C4127" s="82">
        <v>3.5805217271027731E-3</v>
      </c>
      <c r="D4127" s="89">
        <v>6.2017911650311969E-3</v>
      </c>
      <c r="E4127" s="89">
        <v>9.0191132382635656E-3</v>
      </c>
      <c r="F4127" s="89">
        <v>1.1712229761494766E-2</v>
      </c>
      <c r="G4127" s="90">
        <v>1.4154287572497534E-2</v>
      </c>
      <c r="H4127" s="90">
        <v>1.6261811335394269E-2</v>
      </c>
      <c r="I4127" s="90">
        <v>1.8120107447110363E-2</v>
      </c>
      <c r="J4127" s="90">
        <v>1.9718819441717543E-2</v>
      </c>
    </row>
    <row r="4128" spans="3:10" x14ac:dyDescent="0.25">
      <c r="C4128" s="82">
        <v>3.2702919887428641E-2</v>
      </c>
      <c r="D4128" s="89">
        <v>3.2448265537310929E-2</v>
      </c>
      <c r="E4128" s="89">
        <v>3.1620604049632843E-2</v>
      </c>
      <c r="F4128" s="89">
        <v>3.0785441499174546E-2</v>
      </c>
      <c r="G4128" s="90">
        <v>3.0228344756263098E-2</v>
      </c>
      <c r="H4128" s="90">
        <v>2.9902194310071486E-2</v>
      </c>
      <c r="I4128" s="90">
        <v>2.9937790186447037E-2</v>
      </c>
      <c r="J4128" s="90">
        <v>3.023592291382864E-2</v>
      </c>
    </row>
    <row r="4129" spans="3:10" x14ac:dyDescent="0.25">
      <c r="C4129" s="82">
        <v>7.742390792862E-3</v>
      </c>
      <c r="D4129" s="89">
        <v>1.1131945900015178E-2</v>
      </c>
      <c r="E4129" s="89">
        <v>1.4169358768248805E-2</v>
      </c>
      <c r="F4129" s="89">
        <v>1.6599318201670998E-2</v>
      </c>
      <c r="G4129" s="90">
        <v>1.8355505981702418E-2</v>
      </c>
      <c r="H4129" s="90">
        <v>1.9369084983021766E-2</v>
      </c>
      <c r="I4129" s="90">
        <v>1.9782381850514636E-2</v>
      </c>
      <c r="J4129" s="90">
        <v>1.9653096289728198E-2</v>
      </c>
    </row>
    <row r="4130" spans="3:10" x14ac:dyDescent="0.25">
      <c r="C4130" s="82">
        <v>1.1686121186982262E-2</v>
      </c>
      <c r="D4130" s="89">
        <v>1.3853028699942139E-2</v>
      </c>
      <c r="E4130" s="89">
        <v>1.5357470951221693E-2</v>
      </c>
      <c r="F4130" s="89">
        <v>1.6395533669602187E-2</v>
      </c>
      <c r="G4130" s="90">
        <v>1.7174662336767229E-2</v>
      </c>
      <c r="H4130" s="90">
        <v>1.7760849060147358E-2</v>
      </c>
      <c r="I4130" s="90">
        <v>1.8320771521002727E-2</v>
      </c>
      <c r="J4130" s="90">
        <v>1.8876193523635475E-2</v>
      </c>
    </row>
    <row r="4131" spans="3:10" x14ac:dyDescent="0.25">
      <c r="C4131" s="82">
        <v>7.1658898880780685E-3</v>
      </c>
      <c r="D4131" s="89">
        <v>9.2697876978695692E-3</v>
      </c>
      <c r="E4131" s="89">
        <v>1.1139075039846865E-2</v>
      </c>
      <c r="F4131" s="89">
        <v>1.2771897272711002E-2</v>
      </c>
      <c r="G4131" s="90">
        <v>1.4213232313564158E-2</v>
      </c>
      <c r="H4131" s="90">
        <v>1.5433127397101907E-2</v>
      </c>
      <c r="I4131" s="90">
        <v>1.6517376594057141E-2</v>
      </c>
      <c r="J4131" s="90">
        <v>1.745168818111302E-2</v>
      </c>
    </row>
    <row r="4132" spans="3:10" x14ac:dyDescent="0.25">
      <c r="C4132" s="82">
        <v>2.6636134873595212E-2</v>
      </c>
      <c r="D4132" s="89">
        <v>2.9008131399674494E-2</v>
      </c>
      <c r="E4132" s="89">
        <v>3.0883394582431001E-2</v>
      </c>
      <c r="F4132" s="89">
        <v>3.2490920254735614E-2</v>
      </c>
      <c r="G4132" s="90">
        <v>3.3981075983314013E-2</v>
      </c>
      <c r="H4132" s="90">
        <v>3.5250638032823495E-2</v>
      </c>
      <c r="I4132" s="90">
        <v>3.6450748122791157E-2</v>
      </c>
      <c r="J4132" s="90">
        <v>3.7493371126258342E-2</v>
      </c>
    </row>
    <row r="4133" spans="3:10" x14ac:dyDescent="0.25">
      <c r="C4133" s="82">
        <v>1.1909790528404431E-2</v>
      </c>
      <c r="D4133" s="89">
        <v>1.4371764132740262E-2</v>
      </c>
      <c r="E4133" s="89">
        <v>1.6425039027355336E-2</v>
      </c>
      <c r="F4133" s="89">
        <v>1.8185020818237682E-2</v>
      </c>
      <c r="G4133" s="90">
        <v>1.9788865112687709E-2</v>
      </c>
      <c r="H4133" s="90">
        <v>2.1243420974237585E-2</v>
      </c>
      <c r="I4133" s="90">
        <v>2.2700519461220495E-2</v>
      </c>
      <c r="J4133" s="90">
        <v>2.4159670965029627E-2</v>
      </c>
    </row>
    <row r="4134" spans="3:10" x14ac:dyDescent="0.25">
      <c r="C4134" s="82">
        <v>4.2240903394010869E-2</v>
      </c>
      <c r="D4134" s="89">
        <v>4.3468085290112424E-2</v>
      </c>
      <c r="E4134" s="89">
        <v>4.2890434429956659E-2</v>
      </c>
      <c r="F4134" s="89">
        <v>4.1638249742293597E-2</v>
      </c>
      <c r="G4134" s="90">
        <v>4.0333441430605264E-2</v>
      </c>
      <c r="H4134" s="90">
        <v>3.9015183413202842E-2</v>
      </c>
      <c r="I4134" s="90">
        <v>3.7875220352257884E-2</v>
      </c>
      <c r="J4134" s="90">
        <v>3.6766142400613995E-2</v>
      </c>
    </row>
    <row r="4135" spans="3:10" x14ac:dyDescent="0.25">
      <c r="C4135" s="82">
        <v>3.9333637911454118E-3</v>
      </c>
      <c r="D4135" s="89">
        <v>6.1239452460688524E-3</v>
      </c>
      <c r="E4135" s="89">
        <v>8.3571849512093163E-3</v>
      </c>
      <c r="F4135" s="89">
        <v>1.0446924757506425E-2</v>
      </c>
      <c r="G4135" s="90">
        <v>1.2323677117166788E-2</v>
      </c>
      <c r="H4135" s="90">
        <v>1.3919645640313815E-2</v>
      </c>
      <c r="I4135" s="90">
        <v>1.5308839001004848E-2</v>
      </c>
      <c r="J4135" s="90">
        <v>1.6497760628931896E-2</v>
      </c>
    </row>
    <row r="4136" spans="3:10" x14ac:dyDescent="0.25">
      <c r="C4136" s="82">
        <v>2.2844839942126452E-2</v>
      </c>
      <c r="D4136" s="89">
        <v>2.7760907876609699E-2</v>
      </c>
      <c r="E4136" s="89">
        <v>3.1319074449544487E-2</v>
      </c>
      <c r="F4136" s="89">
        <v>3.3982441027696153E-2</v>
      </c>
      <c r="G4136" s="90">
        <v>3.6230098026530169E-2</v>
      </c>
      <c r="H4136" s="90">
        <v>3.8199191735607291E-2</v>
      </c>
      <c r="I4136" s="90">
        <v>4.0195790555130395E-2</v>
      </c>
      <c r="J4136" s="90">
        <v>4.2181658472978265E-2</v>
      </c>
    </row>
    <row r="4137" spans="3:10" x14ac:dyDescent="0.25">
      <c r="C4137" s="82">
        <v>3.2820252609437224E-3</v>
      </c>
      <c r="D4137" s="89">
        <v>5.2192498522263481E-3</v>
      </c>
      <c r="E4137" s="89">
        <v>7.0274531339868601E-3</v>
      </c>
      <c r="F4137" s="89">
        <v>8.5328402465177627E-3</v>
      </c>
      <c r="G4137" s="90">
        <v>9.7389657073118571E-3</v>
      </c>
      <c r="H4137" s="90">
        <v>1.0669521835207096E-2</v>
      </c>
      <c r="I4137" s="90">
        <v>1.1442889806541075E-2</v>
      </c>
      <c r="J4137" s="90">
        <v>1.2100203962939692E-2</v>
      </c>
    </row>
    <row r="4138" spans="3:10" x14ac:dyDescent="0.25">
      <c r="C4138" s="82">
        <v>1.1940849749802489E-2</v>
      </c>
      <c r="D4138" s="89">
        <v>1.4947460875786684E-2</v>
      </c>
      <c r="E4138" s="89">
        <v>1.7416696144595064E-2</v>
      </c>
      <c r="F4138" s="89">
        <v>1.9359554516237103E-2</v>
      </c>
      <c r="G4138" s="90">
        <v>2.0866028892493914E-2</v>
      </c>
      <c r="H4138" s="90">
        <v>2.1923136562934362E-2</v>
      </c>
      <c r="I4138" s="90">
        <v>2.2688218589258315E-2</v>
      </c>
      <c r="J4138" s="90">
        <v>2.316913228739723E-2</v>
      </c>
    </row>
    <row r="4139" spans="3:10" x14ac:dyDescent="0.25">
      <c r="C4139" s="82">
        <v>2.4473416134165333E-2</v>
      </c>
      <c r="D4139" s="89">
        <v>3.026588845134769E-2</v>
      </c>
      <c r="E4139" s="89">
        <v>3.446736482690696E-2</v>
      </c>
      <c r="F4139" s="89">
        <v>3.7312508891127812E-2</v>
      </c>
      <c r="G4139" s="90">
        <v>3.9167676578737029E-2</v>
      </c>
      <c r="H4139" s="90">
        <v>4.0124365860364809E-2</v>
      </c>
      <c r="I4139" s="90">
        <v>4.0522203317635855E-2</v>
      </c>
      <c r="J4139" s="90">
        <v>4.0384339741639207E-2</v>
      </c>
    </row>
    <row r="4140" spans="3:10" x14ac:dyDescent="0.25">
      <c r="C4140" s="82">
        <v>2.6628290859856386E-3</v>
      </c>
      <c r="D4140" s="89">
        <v>3.9858838949886066E-3</v>
      </c>
      <c r="E4140" s="89">
        <v>5.2306972335753365E-3</v>
      </c>
      <c r="F4140" s="89">
        <v>6.3075290179621596E-3</v>
      </c>
      <c r="G4140" s="90">
        <v>7.2194487771280727E-3</v>
      </c>
      <c r="H4140" s="90">
        <v>7.9753110050912474E-3</v>
      </c>
      <c r="I4140" s="90">
        <v>8.661157793778216E-3</v>
      </c>
      <c r="J4140" s="90">
        <v>9.3148530994534452E-3</v>
      </c>
    </row>
    <row r="4141" spans="3:10" x14ac:dyDescent="0.25">
      <c r="C4141" s="82">
        <v>2.8154224802666532E-2</v>
      </c>
      <c r="D4141" s="89">
        <v>3.1071032784459201E-2</v>
      </c>
      <c r="E4141" s="89">
        <v>3.2885078558804834E-2</v>
      </c>
      <c r="F4141" s="89">
        <v>3.4083938680524256E-2</v>
      </c>
      <c r="G4141" s="90">
        <v>3.4999933904153131E-2</v>
      </c>
      <c r="H4141" s="90">
        <v>3.5617684034460244E-2</v>
      </c>
      <c r="I4141" s="90">
        <v>3.6121199977476454E-2</v>
      </c>
      <c r="J4141" s="90">
        <v>3.6414483062610643E-2</v>
      </c>
    </row>
    <row r="4142" spans="3:10" x14ac:dyDescent="0.25">
      <c r="C4142" s="82">
        <v>1.1521192242658069E-2</v>
      </c>
      <c r="D4142" s="89">
        <v>1.5339641485420448E-2</v>
      </c>
      <c r="E4142" s="89">
        <v>1.830950064318471E-2</v>
      </c>
      <c r="F4142" s="89">
        <v>2.04795136647495E-2</v>
      </c>
      <c r="G4142" s="90">
        <v>2.2071694462906549E-2</v>
      </c>
      <c r="H4142" s="90">
        <v>2.3176829131987715E-2</v>
      </c>
      <c r="I4142" s="90">
        <v>2.401546551792192E-2</v>
      </c>
      <c r="J4142" s="90">
        <v>2.4610502208961139E-2</v>
      </c>
    </row>
    <row r="4143" spans="3:10" x14ac:dyDescent="0.25">
      <c r="C4143" s="82">
        <v>4.6133749048819998E-2</v>
      </c>
      <c r="D4143" s="89">
        <v>4.8307484664402524E-2</v>
      </c>
      <c r="E4143" s="89">
        <v>4.9324687650719248E-2</v>
      </c>
      <c r="F4143" s="89">
        <v>5.0021365630060079E-2</v>
      </c>
      <c r="G4143" s="90">
        <v>5.0859366066813155E-2</v>
      </c>
      <c r="H4143" s="90">
        <v>5.1750249831083263E-2</v>
      </c>
      <c r="I4143" s="90">
        <v>5.2884632237694858E-2</v>
      </c>
      <c r="J4143" s="90">
        <v>5.4037925282653124E-2</v>
      </c>
    </row>
    <row r="4144" spans="3:10" x14ac:dyDescent="0.25">
      <c r="C4144" s="82">
        <v>1.6519483569494326E-3</v>
      </c>
      <c r="D4144" s="89">
        <v>3.5121438269233251E-3</v>
      </c>
      <c r="E4144" s="89">
        <v>5.8668618120242518E-3</v>
      </c>
      <c r="F4144" s="89">
        <v>8.3274673366744208E-3</v>
      </c>
      <c r="G4144" s="90">
        <v>1.0586519277769236E-2</v>
      </c>
      <c r="H4144" s="90">
        <v>1.241132822071586E-2</v>
      </c>
      <c r="I4144" s="90">
        <v>1.3770992572411456E-2</v>
      </c>
      <c r="J4144" s="90">
        <v>1.4635680352465565E-2</v>
      </c>
    </row>
    <row r="4145" spans="3:10" x14ac:dyDescent="0.25">
      <c r="C4145" s="82">
        <v>8.0653097154941723E-3</v>
      </c>
      <c r="D4145" s="89">
        <v>1.0250221991874083E-2</v>
      </c>
      <c r="E4145" s="89">
        <v>1.171629803436184E-2</v>
      </c>
      <c r="F4145" s="89">
        <v>1.2614108119552494E-2</v>
      </c>
      <c r="G4145" s="90">
        <v>1.316137591410849E-2</v>
      </c>
      <c r="H4145" s="90">
        <v>1.3457631638941528E-2</v>
      </c>
      <c r="I4145" s="90">
        <v>1.3656932533545225E-2</v>
      </c>
      <c r="J4145" s="90">
        <v>1.3788225055862594E-2</v>
      </c>
    </row>
    <row r="4146" spans="3:10" x14ac:dyDescent="0.25">
      <c r="C4146" s="82">
        <v>1.4126289790837644E-2</v>
      </c>
      <c r="D4146" s="89">
        <v>1.685412009155083E-2</v>
      </c>
      <c r="E4146" s="89">
        <v>1.872671875938654E-2</v>
      </c>
      <c r="F4146" s="89">
        <v>1.9949804351589724E-2</v>
      </c>
      <c r="G4146" s="90">
        <v>2.0754366234993712E-2</v>
      </c>
      <c r="H4146" s="90">
        <v>2.1204614064527262E-2</v>
      </c>
      <c r="I4146" s="90">
        <v>2.1487560797619442E-2</v>
      </c>
      <c r="J4146" s="90">
        <v>2.1617818733754852E-2</v>
      </c>
    </row>
    <row r="4147" spans="3:10" x14ac:dyDescent="0.25">
      <c r="C4147" s="82">
        <v>5.0787742581023379E-2</v>
      </c>
      <c r="D4147" s="89">
        <v>4.5765758931842364E-2</v>
      </c>
      <c r="E4147" s="89">
        <v>4.13880472042795E-2</v>
      </c>
      <c r="F4147" s="89">
        <v>3.7972245038093155E-2</v>
      </c>
      <c r="G4147" s="90">
        <v>3.5479956677067319E-2</v>
      </c>
      <c r="H4147" s="90">
        <v>3.3567722263608366E-2</v>
      </c>
      <c r="I4147" s="90">
        <v>3.2190550527087719E-2</v>
      </c>
      <c r="J4147" s="90">
        <v>3.11095850904245E-2</v>
      </c>
    </row>
    <row r="4148" spans="3:10" x14ac:dyDescent="0.25">
      <c r="C4148" s="82">
        <v>2.506890035596886E-2</v>
      </c>
      <c r="D4148" s="89">
        <v>2.409518456567206E-2</v>
      </c>
      <c r="E4148" s="89">
        <v>2.2567717106614992E-2</v>
      </c>
      <c r="F4148" s="89">
        <v>2.1030982559836004E-2</v>
      </c>
      <c r="G4148" s="90">
        <v>1.9695697898861844E-2</v>
      </c>
      <c r="H4148" s="90">
        <v>1.8497195179848977E-2</v>
      </c>
      <c r="I4148" s="90">
        <v>1.7480358249417394E-2</v>
      </c>
      <c r="J4148" s="90">
        <v>1.6561035253921958E-2</v>
      </c>
    </row>
    <row r="4149" spans="3:10" x14ac:dyDescent="0.25">
      <c r="C4149" s="82">
        <v>1.8139188186941439E-2</v>
      </c>
      <c r="D4149" s="89">
        <v>2.1688710241792024E-2</v>
      </c>
      <c r="E4149" s="89">
        <v>2.3889196728247478E-2</v>
      </c>
      <c r="F4149" s="89">
        <v>2.5210791581174265E-2</v>
      </c>
      <c r="G4149" s="90">
        <v>2.6105275293433695E-2</v>
      </c>
      <c r="H4149" s="90">
        <v>2.6731907014368544E-2</v>
      </c>
      <c r="I4149" s="90">
        <v>2.7342169751383216E-2</v>
      </c>
      <c r="J4149" s="90">
        <v>2.7932678871839499E-2</v>
      </c>
    </row>
    <row r="4150" spans="3:10" x14ac:dyDescent="0.25">
      <c r="C4150" s="82">
        <v>1.1379467008474095E-3</v>
      </c>
      <c r="D4150" s="89">
        <v>2.5866059800848076E-3</v>
      </c>
      <c r="E4150" s="89">
        <v>4.5075138225716752E-3</v>
      </c>
      <c r="F4150" s="89">
        <v>6.5819980126752206E-3</v>
      </c>
      <c r="G4150" s="90">
        <v>8.5569898633151408E-3</v>
      </c>
      <c r="H4150" s="90">
        <v>1.0256074654233746E-2</v>
      </c>
      <c r="I4150" s="90">
        <v>1.1673446704233334E-2</v>
      </c>
      <c r="J4150" s="90">
        <v>1.2795981476544918E-2</v>
      </c>
    </row>
    <row r="4151" spans="3:10" x14ac:dyDescent="0.25">
      <c r="C4151" s="82">
        <v>5.2199085153551358E-3</v>
      </c>
      <c r="D4151" s="89">
        <v>8.0168988153131934E-3</v>
      </c>
      <c r="E4151" s="89">
        <v>1.0709402213680316E-2</v>
      </c>
      <c r="F4151" s="89">
        <v>1.3094345372349421E-2</v>
      </c>
      <c r="G4151" s="90">
        <v>1.5163987317377023E-2</v>
      </c>
      <c r="H4151" s="90">
        <v>1.6914372151836141E-2</v>
      </c>
      <c r="I4151" s="90">
        <v>1.8490789287493981E-2</v>
      </c>
      <c r="J4151" s="90">
        <v>1.9923435740533773E-2</v>
      </c>
    </row>
    <row r="4152" spans="3:10" x14ac:dyDescent="0.25">
      <c r="C4152" s="82">
        <v>9.9603509400589152E-2</v>
      </c>
      <c r="D4152" s="89">
        <v>8.4909597685605978E-2</v>
      </c>
      <c r="E4152" s="89">
        <v>7.3118725519654454E-2</v>
      </c>
      <c r="F4152" s="89">
        <v>6.4270361425027595E-2</v>
      </c>
      <c r="G4152" s="90">
        <v>5.7786590302515255E-2</v>
      </c>
      <c r="H4152" s="90">
        <v>5.2719226998174586E-2</v>
      </c>
      <c r="I4152" s="90">
        <v>4.8738988651665496E-2</v>
      </c>
      <c r="J4152" s="90">
        <v>4.5312835312281509E-2</v>
      </c>
    </row>
    <row r="4153" spans="3:10" x14ac:dyDescent="0.25">
      <c r="C4153" s="82">
        <v>1.1189196617891573E-2</v>
      </c>
      <c r="D4153" s="89">
        <v>1.3318290823328497E-2</v>
      </c>
      <c r="E4153" s="89">
        <v>1.4999037416878809E-2</v>
      </c>
      <c r="F4153" s="89">
        <v>1.6296418455716992E-2</v>
      </c>
      <c r="G4153" s="90">
        <v>1.7291751534109903E-2</v>
      </c>
      <c r="H4153" s="90">
        <v>1.7958865762811627E-2</v>
      </c>
      <c r="I4153" s="90">
        <v>1.8409092749961675E-2</v>
      </c>
      <c r="J4153" s="90">
        <v>1.8636636440758511E-2</v>
      </c>
    </row>
    <row r="4154" spans="3:10" x14ac:dyDescent="0.25">
      <c r="C4154" s="82">
        <v>1.4372625823931002E-3</v>
      </c>
      <c r="D4154" s="89">
        <v>2.8069052427757281E-3</v>
      </c>
      <c r="E4154" s="89">
        <v>4.3549179737374429E-3</v>
      </c>
      <c r="F4154" s="89">
        <v>5.829871388036716E-3</v>
      </c>
      <c r="G4154" s="90">
        <v>7.1215037715804752E-3</v>
      </c>
      <c r="H4154" s="90">
        <v>8.1918747220173747E-3</v>
      </c>
      <c r="I4154" s="90">
        <v>9.1177664344850792E-3</v>
      </c>
      <c r="J4154" s="90">
        <v>9.9412008270459099E-3</v>
      </c>
    </row>
    <row r="4155" spans="3:10" x14ac:dyDescent="0.25">
      <c r="C4155" s="82">
        <v>3.5310943095645617E-3</v>
      </c>
      <c r="D4155" s="89">
        <v>6.1683007453111182E-3</v>
      </c>
      <c r="E4155" s="89">
        <v>9.0350370170956852E-3</v>
      </c>
      <c r="F4155" s="89">
        <v>1.1773290991003287E-2</v>
      </c>
      <c r="G4155" s="90">
        <v>1.4203780139940409E-2</v>
      </c>
      <c r="H4155" s="90">
        <v>1.6199165440703222E-2</v>
      </c>
      <c r="I4155" s="90">
        <v>1.7821221613903437E-2</v>
      </c>
      <c r="J4155" s="90">
        <v>1.9058508128894047E-2</v>
      </c>
    </row>
    <row r="4156" spans="3:10" x14ac:dyDescent="0.25">
      <c r="C4156" s="82">
        <v>1.0359839996614727E-2</v>
      </c>
      <c r="D4156" s="89">
        <v>1.2334809328384906E-2</v>
      </c>
      <c r="E4156" s="89">
        <v>1.3816214230325793E-2</v>
      </c>
      <c r="F4156" s="89">
        <v>1.4953880616054098E-2</v>
      </c>
      <c r="G4156" s="90">
        <v>1.5909074700954082E-2</v>
      </c>
      <c r="H4156" s="90">
        <v>1.6721821917305372E-2</v>
      </c>
      <c r="I4156" s="90">
        <v>1.7534914310228567E-2</v>
      </c>
      <c r="J4156" s="90">
        <v>1.836268837978151E-2</v>
      </c>
    </row>
    <row r="4157" spans="3:10" x14ac:dyDescent="0.25">
      <c r="C4157" s="82">
        <v>6.9175357777348867E-3</v>
      </c>
      <c r="D4157" s="89">
        <v>8.896688948279545E-3</v>
      </c>
      <c r="E4157" s="89">
        <v>1.0356632314625339E-2</v>
      </c>
      <c r="F4157" s="89">
        <v>1.1397764563634036E-2</v>
      </c>
      <c r="G4157" s="90">
        <v>1.2183235775122425E-2</v>
      </c>
      <c r="H4157" s="90">
        <v>1.2781855828241527E-2</v>
      </c>
      <c r="I4157" s="90">
        <v>1.3325452317295766E-2</v>
      </c>
      <c r="J4157" s="90">
        <v>1.3835242700760879E-2</v>
      </c>
    </row>
    <row r="4158" spans="3:10" x14ac:dyDescent="0.25">
      <c r="C4158" s="82">
        <v>8.1514317949302507E-3</v>
      </c>
      <c r="D4158" s="89">
        <v>1.0755631067922738E-2</v>
      </c>
      <c r="E4158" s="89">
        <v>1.2915324345766839E-2</v>
      </c>
      <c r="F4158" s="89">
        <v>1.4647447429098138E-2</v>
      </c>
      <c r="G4158" s="90">
        <v>1.6071882029475664E-2</v>
      </c>
      <c r="H4158" s="90">
        <v>1.7228970767188049E-2</v>
      </c>
      <c r="I4158" s="90">
        <v>1.8276697093453965E-2</v>
      </c>
      <c r="J4158" s="90">
        <v>1.9244030504246432E-2</v>
      </c>
    </row>
    <row r="4159" spans="3:10" x14ac:dyDescent="0.25">
      <c r="C4159" s="82">
        <v>2.115762285917748E-2</v>
      </c>
      <c r="D4159" s="89">
        <v>2.204119270839228E-2</v>
      </c>
      <c r="E4159" s="89">
        <v>2.2415715009834879E-2</v>
      </c>
      <c r="F4159" s="89">
        <v>2.2555541909859145E-2</v>
      </c>
      <c r="G4159" s="90">
        <v>2.2615387952434632E-2</v>
      </c>
      <c r="H4159" s="90">
        <v>2.2546785678121021E-2</v>
      </c>
      <c r="I4159" s="90">
        <v>2.245893647528447E-2</v>
      </c>
      <c r="J4159" s="90">
        <v>2.2306774288729195E-2</v>
      </c>
    </row>
    <row r="4160" spans="3:10" x14ac:dyDescent="0.25">
      <c r="C4160" s="82">
        <v>4.2575645463801288E-3</v>
      </c>
      <c r="D4160" s="89">
        <v>7.1225811365094819E-3</v>
      </c>
      <c r="E4160" s="89">
        <v>1.0050559968257076E-2</v>
      </c>
      <c r="F4160" s="89">
        <v>1.2705299813466138E-2</v>
      </c>
      <c r="G4160" s="90">
        <v>1.498675226085017E-2</v>
      </c>
      <c r="H4160" s="90">
        <v>1.6851795570041829E-2</v>
      </c>
      <c r="I4160" s="90">
        <v>1.843976655909025E-2</v>
      </c>
      <c r="J4160" s="90">
        <v>1.9794192530025297E-2</v>
      </c>
    </row>
    <row r="4161" spans="3:10" x14ac:dyDescent="0.25">
      <c r="C4161" s="82">
        <v>2.0269353815858355E-3</v>
      </c>
      <c r="D4161" s="89">
        <v>3.7086919195994544E-3</v>
      </c>
      <c r="E4161" s="89">
        <v>5.7288950946161599E-3</v>
      </c>
      <c r="F4161" s="89">
        <v>7.8854558571769973E-3</v>
      </c>
      <c r="G4161" s="90">
        <v>1.0037294689982173E-2</v>
      </c>
      <c r="H4161" s="90">
        <v>1.205367773770737E-2</v>
      </c>
      <c r="I4161" s="90">
        <v>1.3942047530582036E-2</v>
      </c>
      <c r="J4161" s="90">
        <v>1.567287207262736E-2</v>
      </c>
    </row>
    <row r="4162" spans="3:10" x14ac:dyDescent="0.25">
      <c r="C4162" s="82">
        <v>1.1687710397790348E-2</v>
      </c>
      <c r="D4162" s="89">
        <v>1.3498074372272012E-2</v>
      </c>
      <c r="E4162" s="89">
        <v>1.4703657982746121E-2</v>
      </c>
      <c r="F4162" s="89">
        <v>1.5475089087894333E-2</v>
      </c>
      <c r="G4162" s="90">
        <v>1.5955692104160139E-2</v>
      </c>
      <c r="H4162" s="90">
        <v>1.6148623722637676E-2</v>
      </c>
      <c r="I4162" s="90">
        <v>1.6158038542246168E-2</v>
      </c>
      <c r="J4162" s="90">
        <v>1.5970629224617512E-2</v>
      </c>
    </row>
    <row r="4163" spans="3:10" x14ac:dyDescent="0.25">
      <c r="C4163" s="82">
        <v>1.5531320748628921E-2</v>
      </c>
      <c r="D4163" s="89">
        <v>2.1662502211546142E-2</v>
      </c>
      <c r="E4163" s="89">
        <v>2.6508330538395242E-2</v>
      </c>
      <c r="F4163" s="89">
        <v>3.0014231259648305E-2</v>
      </c>
      <c r="G4163" s="90">
        <v>3.2510901940255306E-2</v>
      </c>
      <c r="H4163" s="90">
        <v>3.4166657409198144E-2</v>
      </c>
      <c r="I4163" s="90">
        <v>3.5323882755088208E-2</v>
      </c>
      <c r="J4163" s="90">
        <v>3.6007366460733013E-2</v>
      </c>
    </row>
    <row r="4164" spans="3:10" x14ac:dyDescent="0.25">
      <c r="C4164" s="82">
        <v>1.2574734699459394E-2</v>
      </c>
      <c r="D4164" s="89">
        <v>1.7431374501571471E-2</v>
      </c>
      <c r="E4164" s="89">
        <v>2.1231418558652806E-2</v>
      </c>
      <c r="F4164" s="89">
        <v>2.3852301211706308E-2</v>
      </c>
      <c r="G4164" s="90">
        <v>2.5514107798086175E-2</v>
      </c>
      <c r="H4164" s="90">
        <v>2.636689037683413E-2</v>
      </c>
      <c r="I4164" s="90">
        <v>2.6740362963319185E-2</v>
      </c>
      <c r="J4164" s="90">
        <v>2.6741478663169036E-2</v>
      </c>
    </row>
    <row r="4165" spans="3:10" x14ac:dyDescent="0.25">
      <c r="C4165" s="82">
        <v>2.0790974347268159E-2</v>
      </c>
      <c r="D4165" s="89">
        <v>2.64902123404957E-2</v>
      </c>
      <c r="E4165" s="89">
        <v>3.0195396228665908E-2</v>
      </c>
      <c r="F4165" s="89">
        <v>3.2240317237205329E-2</v>
      </c>
      <c r="G4165" s="90">
        <v>3.3176348899853055E-2</v>
      </c>
      <c r="H4165" s="90">
        <v>3.3264659298696514E-2</v>
      </c>
      <c r="I4165" s="90">
        <v>3.2890055038284523E-2</v>
      </c>
      <c r="J4165" s="90">
        <v>3.2107375999342588E-2</v>
      </c>
    </row>
    <row r="4166" spans="3:10" x14ac:dyDescent="0.25">
      <c r="C4166" s="82">
        <v>9.8205196054063568E-3</v>
      </c>
      <c r="D4166" s="89">
        <v>1.3869138282482426E-2</v>
      </c>
      <c r="E4166" s="89">
        <v>1.7180904244064758E-2</v>
      </c>
      <c r="F4166" s="89">
        <v>1.9673650203255594E-2</v>
      </c>
      <c r="G4166" s="90">
        <v>2.1537229129475539E-2</v>
      </c>
      <c r="H4166" s="90">
        <v>2.288321503352889E-2</v>
      </c>
      <c r="I4166" s="90">
        <v>2.3958914983757785E-2</v>
      </c>
      <c r="J4166" s="90">
        <v>2.4807928515327326E-2</v>
      </c>
    </row>
    <row r="4167" spans="3:10" x14ac:dyDescent="0.25">
      <c r="C4167" s="82">
        <v>1.741290695624291E-2</v>
      </c>
      <c r="D4167" s="89">
        <v>2.2728298456082253E-2</v>
      </c>
      <c r="E4167" s="89">
        <v>2.7071115800940137E-2</v>
      </c>
      <c r="F4167" s="89">
        <v>3.0661560567620823E-2</v>
      </c>
      <c r="G4167" s="90">
        <v>3.3898745073951866E-2</v>
      </c>
      <c r="H4167" s="90">
        <v>3.6952604210589005E-2</v>
      </c>
      <c r="I4167" s="90">
        <v>4.0184618576660398E-2</v>
      </c>
      <c r="J4167" s="90">
        <v>4.3629274010588595E-2</v>
      </c>
    </row>
    <row r="4168" spans="3:10" x14ac:dyDescent="0.25">
      <c r="C4168" s="82">
        <v>1.8241329003721097E-2</v>
      </c>
      <c r="D4168" s="89">
        <v>2.3268740231648436E-2</v>
      </c>
      <c r="E4168" s="89">
        <v>2.666205789212827E-2</v>
      </c>
      <c r="F4168" s="89">
        <v>2.8782716404938583E-2</v>
      </c>
      <c r="G4168" s="90">
        <v>3.0143554279892241E-2</v>
      </c>
      <c r="H4168" s="90">
        <v>3.096546490719955E-2</v>
      </c>
      <c r="I4168" s="90">
        <v>3.1567604175002234E-2</v>
      </c>
      <c r="J4168" s="90">
        <v>3.1957094901785991E-2</v>
      </c>
    </row>
    <row r="4169" spans="3:10" x14ac:dyDescent="0.25">
      <c r="C4169" s="82">
        <v>2.4590571998048504E-2</v>
      </c>
      <c r="D4169" s="89">
        <v>2.9144089537621293E-2</v>
      </c>
      <c r="E4169" s="89">
        <v>3.1641989918606575E-2</v>
      </c>
      <c r="F4169" s="89">
        <v>3.2790869348147289E-2</v>
      </c>
      <c r="G4169" s="90">
        <v>3.3242645685875476E-2</v>
      </c>
      <c r="H4169" s="90">
        <v>3.3234975460893573E-2</v>
      </c>
      <c r="I4169" s="90">
        <v>3.3101472600228977E-2</v>
      </c>
      <c r="J4169" s="90">
        <v>3.2853140587075828E-2</v>
      </c>
    </row>
    <row r="4170" spans="3:10" x14ac:dyDescent="0.25">
      <c r="C4170" s="82">
        <v>5.5899667503357606E-3</v>
      </c>
      <c r="D4170" s="89">
        <v>7.8744643855995118E-3</v>
      </c>
      <c r="E4170" s="89">
        <v>1.0175151987194625E-2</v>
      </c>
      <c r="F4170" s="89">
        <v>1.2409598415350373E-2</v>
      </c>
      <c r="G4170" s="90">
        <v>1.4563393067883276E-2</v>
      </c>
      <c r="H4170" s="90">
        <v>1.6572698278295817E-2</v>
      </c>
      <c r="I4170" s="90">
        <v>1.8512832110163822E-2</v>
      </c>
      <c r="J4170" s="90">
        <v>2.0363210108912719E-2</v>
      </c>
    </row>
    <row r="4171" spans="3:10" x14ac:dyDescent="0.25">
      <c r="C4171" s="82">
        <v>4.6525338434791645E-3</v>
      </c>
      <c r="D4171" s="89">
        <v>8.4578112017889753E-3</v>
      </c>
      <c r="E4171" s="89">
        <v>1.2868711582455632E-2</v>
      </c>
      <c r="F4171" s="89">
        <v>1.7419470163591459E-2</v>
      </c>
      <c r="G4171" s="90">
        <v>2.1852790393505201E-2</v>
      </c>
      <c r="H4171" s="90">
        <v>2.5949068830958499E-2</v>
      </c>
      <c r="I4171" s="90">
        <v>2.975594465304484E-2</v>
      </c>
      <c r="J4171" s="90">
        <v>3.3187076521817613E-2</v>
      </c>
    </row>
    <row r="4172" spans="3:10" x14ac:dyDescent="0.25">
      <c r="C4172" s="82">
        <v>3.0907826053130187E-3</v>
      </c>
      <c r="D4172" s="89">
        <v>4.5826314064291596E-3</v>
      </c>
      <c r="E4172" s="89">
        <v>6.0239571852704274E-3</v>
      </c>
      <c r="F4172" s="89">
        <v>7.3231775599255072E-3</v>
      </c>
      <c r="G4172" s="90">
        <v>8.4762714131961861E-3</v>
      </c>
      <c r="H4172" s="90">
        <v>9.4782170682294956E-3</v>
      </c>
      <c r="I4172" s="90">
        <v>1.0416641945131189E-2</v>
      </c>
      <c r="J4172" s="90">
        <v>1.1328261474201424E-2</v>
      </c>
    </row>
    <row r="4173" spans="3:10" x14ac:dyDescent="0.25">
      <c r="C4173" s="82">
        <v>6.6729431672968454E-3</v>
      </c>
      <c r="D4173" s="89">
        <v>1.2669488193477439E-2</v>
      </c>
      <c r="E4173" s="89">
        <v>1.941684102065817E-2</v>
      </c>
      <c r="F4173" s="89">
        <v>2.5888146018256807E-2</v>
      </c>
      <c r="G4173" s="90">
        <v>3.1555958604725501E-2</v>
      </c>
      <c r="H4173" s="90">
        <v>3.609763040748927E-2</v>
      </c>
      <c r="I4173" s="90">
        <v>3.9638866356460217E-2</v>
      </c>
      <c r="J4173" s="90">
        <v>4.2138748198768818E-2</v>
      </c>
    </row>
    <row r="4174" spans="3:10" x14ac:dyDescent="0.25">
      <c r="C4174" s="82">
        <v>2.3802251170783245E-2</v>
      </c>
      <c r="D4174" s="89">
        <v>2.7953108047755165E-2</v>
      </c>
      <c r="E4174" s="89">
        <v>3.1048020709291524E-2</v>
      </c>
      <c r="F4174" s="89">
        <v>3.3399337715483153E-2</v>
      </c>
      <c r="G4174" s="90">
        <v>3.5284458181552916E-2</v>
      </c>
      <c r="H4174" s="90">
        <v>3.6685821527017673E-2</v>
      </c>
      <c r="I4174" s="90">
        <v>3.7807938683637757E-2</v>
      </c>
      <c r="J4174" s="90">
        <v>3.857857322159735E-2</v>
      </c>
    </row>
    <row r="4175" spans="3:10" x14ac:dyDescent="0.25">
      <c r="C4175" s="82">
        <v>2.8699402612404969E-2</v>
      </c>
      <c r="D4175" s="89">
        <v>2.8887061644515676E-2</v>
      </c>
      <c r="E4175" s="89">
        <v>2.8832861237178202E-2</v>
      </c>
      <c r="F4175" s="89">
        <v>2.8781545874622574E-2</v>
      </c>
      <c r="G4175" s="90">
        <v>2.8843376834450211E-2</v>
      </c>
      <c r="H4175" s="90">
        <v>2.8896807554225312E-2</v>
      </c>
      <c r="I4175" s="90">
        <v>2.9038453685381209E-2</v>
      </c>
      <c r="J4175" s="90">
        <v>2.9172969628263826E-2</v>
      </c>
    </row>
    <row r="4176" spans="3:10" x14ac:dyDescent="0.25">
      <c r="C4176" s="82">
        <v>1.2657214094013384E-2</v>
      </c>
      <c r="D4176" s="89">
        <v>1.4858805739057058E-2</v>
      </c>
      <c r="E4176" s="89">
        <v>1.6206086757517991E-2</v>
      </c>
      <c r="F4176" s="89">
        <v>1.6910078600071085E-2</v>
      </c>
      <c r="G4176" s="90">
        <v>1.7185703210581042E-2</v>
      </c>
      <c r="H4176" s="90">
        <v>1.7096803107449311E-2</v>
      </c>
      <c r="I4176" s="90">
        <v>1.6805228316588636E-2</v>
      </c>
      <c r="J4176" s="90">
        <v>1.6335236994716999E-2</v>
      </c>
    </row>
    <row r="4177" spans="3:10" x14ac:dyDescent="0.25">
      <c r="C4177" s="82">
        <v>1.3616666027778142E-2</v>
      </c>
      <c r="D4177" s="89">
        <v>1.8527636707535225E-2</v>
      </c>
      <c r="E4177" s="89">
        <v>2.2533861817307248E-2</v>
      </c>
      <c r="F4177" s="89">
        <v>2.5633416732517546E-2</v>
      </c>
      <c r="G4177" s="90">
        <v>2.8063764873231315E-2</v>
      </c>
      <c r="H4177" s="90">
        <v>2.9915969565096821E-2</v>
      </c>
      <c r="I4177" s="90">
        <v>3.1456343204362594E-2</v>
      </c>
      <c r="J4177" s="90">
        <v>3.2698645183750853E-2</v>
      </c>
    </row>
    <row r="4178" spans="3:10" x14ac:dyDescent="0.25">
      <c r="C4178" s="82">
        <v>1.7361746396233988E-3</v>
      </c>
      <c r="D4178" s="89">
        <v>3.4469099472164613E-3</v>
      </c>
      <c r="E4178" s="89">
        <v>5.5320419415513366E-3</v>
      </c>
      <c r="F4178" s="89">
        <v>7.723823736131741E-3</v>
      </c>
      <c r="G4178" s="90">
        <v>9.864405637978392E-3</v>
      </c>
      <c r="H4178" s="90">
        <v>1.1853072456341887E-2</v>
      </c>
      <c r="I4178" s="90">
        <v>1.3744826626300938E-2</v>
      </c>
      <c r="J4178" s="90">
        <v>1.555681677078067E-2</v>
      </c>
    </row>
    <row r="4179" spans="3:10" x14ac:dyDescent="0.25">
      <c r="C4179" s="82">
        <v>4.8609542568648162E-2</v>
      </c>
      <c r="D4179" s="89">
        <v>4.9802921556651968E-2</v>
      </c>
      <c r="E4179" s="89">
        <v>4.9134140219564561E-2</v>
      </c>
      <c r="F4179" s="89">
        <v>4.7820230332786963E-2</v>
      </c>
      <c r="G4179" s="90">
        <v>4.6525140719417234E-2</v>
      </c>
      <c r="H4179" s="90">
        <v>4.5278556797064176E-2</v>
      </c>
      <c r="I4179" s="90">
        <v>4.4312329846409371E-2</v>
      </c>
      <c r="J4179" s="90">
        <v>4.348038920462919E-2</v>
      </c>
    </row>
    <row r="4180" spans="3:10" x14ac:dyDescent="0.25">
      <c r="C4180" s="82">
        <v>1.4554302540387138E-2</v>
      </c>
      <c r="D4180" s="89">
        <v>1.9570252439917959E-2</v>
      </c>
      <c r="E4180" s="89">
        <v>2.3267338020314131E-2</v>
      </c>
      <c r="F4180" s="89">
        <v>2.5629512653806922E-2</v>
      </c>
      <c r="G4180" s="90">
        <v>2.6948266240504431E-2</v>
      </c>
      <c r="H4180" s="90">
        <v>2.7395556584064031E-2</v>
      </c>
      <c r="I4180" s="90">
        <v>2.7311442790797173E-2</v>
      </c>
      <c r="J4180" s="90">
        <v>2.6797242297227037E-2</v>
      </c>
    </row>
    <row r="4181" spans="3:10" x14ac:dyDescent="0.25">
      <c r="C4181" s="82">
        <v>2.3601994709584124E-3</v>
      </c>
      <c r="D4181" s="89">
        <v>4.4998610357713572E-3</v>
      </c>
      <c r="E4181" s="89">
        <v>7.0537322866456578E-3</v>
      </c>
      <c r="F4181" s="89">
        <v>9.6630752888122191E-3</v>
      </c>
      <c r="G4181" s="90">
        <v>1.207468164706268E-2</v>
      </c>
      <c r="H4181" s="90">
        <v>1.4100013939642005E-2</v>
      </c>
      <c r="I4181" s="90">
        <v>1.5755500867252085E-2</v>
      </c>
      <c r="J4181" s="90">
        <v>1.7033588590940861E-2</v>
      </c>
    </row>
    <row r="4182" spans="3:10" x14ac:dyDescent="0.25">
      <c r="C4182" s="82">
        <v>1.1679832945812972E-2</v>
      </c>
      <c r="D4182" s="89">
        <v>1.4072013757195747E-2</v>
      </c>
      <c r="E4182" s="89">
        <v>1.5978331552068899E-2</v>
      </c>
      <c r="F4182" s="89">
        <v>1.7566039047021326E-2</v>
      </c>
      <c r="G4182" s="90">
        <v>1.9018017076306463E-2</v>
      </c>
      <c r="H4182" s="90">
        <v>2.037619686638344E-2</v>
      </c>
      <c r="I4182" s="90">
        <v>2.180860237908706E-2</v>
      </c>
      <c r="J4182" s="90">
        <v>2.3329227458505988E-2</v>
      </c>
    </row>
    <row r="4183" spans="3:10" x14ac:dyDescent="0.25">
      <c r="C4183" s="82">
        <v>3.0510965895383036E-2</v>
      </c>
      <c r="D4183" s="89">
        <v>3.3282466123764461E-2</v>
      </c>
      <c r="E4183" s="89">
        <v>3.4981002867564261E-2</v>
      </c>
      <c r="F4183" s="89">
        <v>3.6125679790923307E-2</v>
      </c>
      <c r="G4183" s="90">
        <v>3.7083252039017016E-2</v>
      </c>
      <c r="H4183" s="90">
        <v>3.7873884465050363E-2</v>
      </c>
      <c r="I4183" s="90">
        <v>3.8745099796708829E-2</v>
      </c>
      <c r="J4183" s="90">
        <v>3.9653588588160663E-2</v>
      </c>
    </row>
    <row r="4184" spans="3:10" x14ac:dyDescent="0.25">
      <c r="C4184" s="82">
        <v>1.2338197446686468E-2</v>
      </c>
      <c r="D4184" s="89">
        <v>1.7699839842129205E-2</v>
      </c>
      <c r="E4184" s="89">
        <v>2.2333678187262188E-2</v>
      </c>
      <c r="F4184" s="89">
        <v>2.5978372357198076E-2</v>
      </c>
      <c r="G4184" s="90">
        <v>2.8716842639164783E-2</v>
      </c>
      <c r="H4184" s="90">
        <v>3.0573026424611537E-2</v>
      </c>
      <c r="I4184" s="90">
        <v>3.1803023919170073E-2</v>
      </c>
      <c r="J4184" s="90">
        <v>3.2431142123510698E-2</v>
      </c>
    </row>
    <row r="4185" spans="3:10" x14ac:dyDescent="0.25">
      <c r="C4185" s="82">
        <v>5.0337054452309713E-3</v>
      </c>
      <c r="D4185" s="89">
        <v>8.2434429188354818E-3</v>
      </c>
      <c r="E4185" s="89">
        <v>1.1227780264116291E-2</v>
      </c>
      <c r="F4185" s="89">
        <v>1.3583144278625402E-2</v>
      </c>
      <c r="G4185" s="90">
        <v>1.5231327610242701E-2</v>
      </c>
      <c r="H4185" s="90">
        <v>1.6170686654988255E-2</v>
      </c>
      <c r="I4185" s="90">
        <v>1.657878166446693E-2</v>
      </c>
      <c r="J4185" s="90">
        <v>1.6537791620283467E-2</v>
      </c>
    </row>
    <row r="4186" spans="3:10" x14ac:dyDescent="0.25">
      <c r="C4186" s="82">
        <v>5.1784286318063396E-3</v>
      </c>
      <c r="D4186" s="89">
        <v>7.6788312391371299E-3</v>
      </c>
      <c r="E4186" s="89">
        <v>9.9932517933946311E-3</v>
      </c>
      <c r="F4186" s="89">
        <v>1.1963794202989188E-2</v>
      </c>
      <c r="G4186" s="90">
        <v>1.3597597367732743E-2</v>
      </c>
      <c r="H4186" s="90">
        <v>1.4896735898651708E-2</v>
      </c>
      <c r="I4186" s="90">
        <v>1.5996103344147045E-2</v>
      </c>
      <c r="J4186" s="90">
        <v>1.6933738321955379E-2</v>
      </c>
    </row>
    <row r="4187" spans="3:10" x14ac:dyDescent="0.25">
      <c r="C4187" s="82">
        <v>4.8182802448428534E-2</v>
      </c>
      <c r="D4187" s="89">
        <v>5.448630661658279E-2</v>
      </c>
      <c r="E4187" s="89">
        <v>5.6760241687582973E-2</v>
      </c>
      <c r="F4187" s="89">
        <v>5.6652441577346689E-2</v>
      </c>
      <c r="G4187" s="90">
        <v>5.54532960685385E-2</v>
      </c>
      <c r="H4187" s="90">
        <v>5.3599439910803681E-2</v>
      </c>
      <c r="I4187" s="90">
        <v>5.1612734721907041E-2</v>
      </c>
      <c r="J4187" s="90">
        <v>4.9457167464479944E-2</v>
      </c>
    </row>
    <row r="4188" spans="3:10" x14ac:dyDescent="0.25">
      <c r="C4188" s="82">
        <v>1.1366708881801706E-2</v>
      </c>
      <c r="D4188" s="89">
        <v>1.3333413394779229E-2</v>
      </c>
      <c r="E4188" s="89">
        <v>1.4865642025827321E-2</v>
      </c>
      <c r="F4188" s="89">
        <v>1.6138695271211236E-2</v>
      </c>
      <c r="G4188" s="90">
        <v>1.732320374717455E-2</v>
      </c>
      <c r="H4188" s="90">
        <v>1.8458371483033264E-2</v>
      </c>
      <c r="I4188" s="90">
        <v>1.9701039097068787E-2</v>
      </c>
      <c r="J4188" s="90">
        <v>2.1071526734742899E-2</v>
      </c>
    </row>
    <row r="4189" spans="3:10" x14ac:dyDescent="0.25">
      <c r="C4189" s="82">
        <v>4.0426108968716158E-2</v>
      </c>
      <c r="D4189" s="89">
        <v>4.4781250514964628E-2</v>
      </c>
      <c r="E4189" s="89">
        <v>4.6440237778593164E-2</v>
      </c>
      <c r="F4189" s="89">
        <v>4.6565160055005939E-2</v>
      </c>
      <c r="G4189" s="90">
        <v>4.6014827334062335E-2</v>
      </c>
      <c r="H4189" s="90">
        <v>4.503154128928305E-2</v>
      </c>
      <c r="I4189" s="90">
        <v>4.4008617165765734E-2</v>
      </c>
      <c r="J4189" s="90">
        <v>4.2920603580335323E-2</v>
      </c>
    </row>
    <row r="4190" spans="3:10" x14ac:dyDescent="0.25">
      <c r="C4190" s="82">
        <v>4.9087688406908867E-3</v>
      </c>
      <c r="D4190" s="89">
        <v>7.6451732191357771E-3</v>
      </c>
      <c r="E4190" s="89">
        <v>1.0354182371015352E-2</v>
      </c>
      <c r="F4190" s="89">
        <v>1.2783769477204625E-2</v>
      </c>
      <c r="G4190" s="90">
        <v>1.4850722947770041E-2</v>
      </c>
      <c r="H4190" s="90">
        <v>1.6483558781477347E-2</v>
      </c>
      <c r="I4190" s="90">
        <v>1.777892971341042E-2</v>
      </c>
      <c r="J4190" s="90">
        <v>1.8746971906885734E-2</v>
      </c>
    </row>
    <row r="4191" spans="3:10" x14ac:dyDescent="0.25">
      <c r="C4191" s="82">
        <v>2.2679410823194277E-2</v>
      </c>
      <c r="D4191" s="89">
        <v>2.0755084958360839E-2</v>
      </c>
      <c r="E4191" s="89">
        <v>1.929586142401471E-2</v>
      </c>
      <c r="F4191" s="89">
        <v>1.8268676148817862E-2</v>
      </c>
      <c r="G4191" s="90">
        <v>1.759129014572481E-2</v>
      </c>
      <c r="H4191" s="90">
        <v>1.708733911888757E-2</v>
      </c>
      <c r="I4191" s="90">
        <v>1.67532160380626E-2</v>
      </c>
      <c r="J4191" s="90">
        <v>1.6499921395767985E-2</v>
      </c>
    </row>
    <row r="4192" spans="3:10" x14ac:dyDescent="0.25">
      <c r="C4192" s="82">
        <v>7.2199041641342211E-3</v>
      </c>
      <c r="D4192" s="89">
        <v>9.806520096274687E-3</v>
      </c>
      <c r="E4192" s="89">
        <v>1.2066829776292171E-2</v>
      </c>
      <c r="F4192" s="89">
        <v>1.391952459358684E-2</v>
      </c>
      <c r="G4192" s="90">
        <v>1.5377358852661709E-2</v>
      </c>
      <c r="H4192" s="90">
        <v>1.6390764711552677E-2</v>
      </c>
      <c r="I4192" s="90">
        <v>1.7043041934722884E-2</v>
      </c>
      <c r="J4192" s="90">
        <v>1.7318042750447724E-2</v>
      </c>
    </row>
    <row r="4193" spans="3:10" x14ac:dyDescent="0.25">
      <c r="C4193" s="82">
        <v>2.9840091999507209E-2</v>
      </c>
      <c r="D4193" s="89">
        <v>3.1856952456481527E-2</v>
      </c>
      <c r="E4193" s="89">
        <v>3.2776268595756573E-2</v>
      </c>
      <c r="F4193" s="89">
        <v>3.3227170284600795E-2</v>
      </c>
      <c r="G4193" s="90">
        <v>3.3591280543937729E-2</v>
      </c>
      <c r="H4193" s="90">
        <v>3.3868312120370961E-2</v>
      </c>
      <c r="I4193" s="90">
        <v>3.4232581471522375E-2</v>
      </c>
      <c r="J4193" s="90">
        <v>3.4588203944544288E-2</v>
      </c>
    </row>
    <row r="4194" spans="3:10" x14ac:dyDescent="0.25">
      <c r="C4194" s="82">
        <v>2.2289314385016714E-2</v>
      </c>
      <c r="D4194" s="89">
        <v>2.8404031915969942E-2</v>
      </c>
      <c r="E4194" s="89">
        <v>3.2433320473319906E-2</v>
      </c>
      <c r="F4194" s="89">
        <v>3.4789243927414615E-2</v>
      </c>
      <c r="G4194" s="90">
        <v>3.6096706434935483E-2</v>
      </c>
      <c r="H4194" s="90">
        <v>3.6644991013715017E-2</v>
      </c>
      <c r="I4194" s="90">
        <v>3.6845355720429289E-2</v>
      </c>
      <c r="J4194" s="90">
        <v>3.6739152074248271E-2</v>
      </c>
    </row>
    <row r="4195" spans="3:10" x14ac:dyDescent="0.25">
      <c r="C4195" s="82">
        <v>0.1190507470397015</v>
      </c>
      <c r="D4195" s="89">
        <v>0.10245050965945125</v>
      </c>
      <c r="E4195" s="89">
        <v>9.0771089673430019E-2</v>
      </c>
      <c r="F4195" s="89">
        <v>8.3006158926989759E-2</v>
      </c>
      <c r="G4195" s="90">
        <v>7.8130463849510681E-2</v>
      </c>
      <c r="H4195" s="90">
        <v>7.4896316287758891E-2</v>
      </c>
      <c r="I4195" s="90">
        <v>7.2926788945079576E-2</v>
      </c>
      <c r="J4195" s="90">
        <v>7.1498917004752791E-2</v>
      </c>
    </row>
    <row r="4196" spans="3:10" x14ac:dyDescent="0.25">
      <c r="C4196" s="82">
        <v>2.975362037628789E-3</v>
      </c>
      <c r="D4196" s="89">
        <v>4.8814272085207231E-3</v>
      </c>
      <c r="E4196" s="89">
        <v>6.8641183374426812E-3</v>
      </c>
      <c r="F4196" s="89">
        <v>8.7244958403001338E-3</v>
      </c>
      <c r="G4196" s="90">
        <v>1.0391732540545873E-2</v>
      </c>
      <c r="H4196" s="90">
        <v>1.1818341119304469E-2</v>
      </c>
      <c r="I4196" s="90">
        <v>1.3085089484153848E-2</v>
      </c>
      <c r="J4196" s="90">
        <v>1.4215830041073968E-2</v>
      </c>
    </row>
    <row r="4197" spans="3:10" x14ac:dyDescent="0.25">
      <c r="C4197" s="82">
        <v>1.0543145724023449E-2</v>
      </c>
      <c r="D4197" s="89">
        <v>1.458116078980856E-2</v>
      </c>
      <c r="E4197" s="89">
        <v>1.7965339962111075E-2</v>
      </c>
      <c r="F4197" s="89">
        <v>2.0596068364984312E-2</v>
      </c>
      <c r="G4197" s="90">
        <v>2.2600943017807157E-2</v>
      </c>
      <c r="H4197" s="90">
        <v>2.4035418169135077E-2</v>
      </c>
      <c r="I4197" s="90">
        <v>2.5129704642803841E-2</v>
      </c>
      <c r="J4197" s="90">
        <v>2.5929760115194583E-2</v>
      </c>
    </row>
    <row r="4198" spans="3:10" x14ac:dyDescent="0.25">
      <c r="C4198" s="82">
        <v>3.3412655941580886E-3</v>
      </c>
      <c r="D4198" s="89">
        <v>6.0367419550114414E-3</v>
      </c>
      <c r="E4198" s="89">
        <v>9.1017173842927318E-3</v>
      </c>
      <c r="F4198" s="89">
        <v>1.2166404002462399E-2</v>
      </c>
      <c r="G4198" s="90">
        <v>1.5021596948554487E-2</v>
      </c>
      <c r="H4198" s="90">
        <v>1.750619790989082E-2</v>
      </c>
      <c r="I4198" s="90">
        <v>1.9662884514579808E-2</v>
      </c>
      <c r="J4198" s="90">
        <v>2.1461041965217861E-2</v>
      </c>
    </row>
    <row r="4199" spans="3:10" x14ac:dyDescent="0.25">
      <c r="C4199" s="82">
        <v>1.3905234283634712E-2</v>
      </c>
      <c r="D4199" s="89">
        <v>2.0798941256778135E-2</v>
      </c>
      <c r="E4199" s="89">
        <v>2.6494862054705578E-2</v>
      </c>
      <c r="F4199" s="89">
        <v>3.0493601228423824E-2</v>
      </c>
      <c r="G4199" s="90">
        <v>3.2947557896546971E-2</v>
      </c>
      <c r="H4199" s="90">
        <v>3.4035458995107723E-2</v>
      </c>
      <c r="I4199" s="90">
        <v>3.4205481239115959E-2</v>
      </c>
      <c r="J4199" s="90">
        <v>3.362467110375137E-2</v>
      </c>
    </row>
    <row r="4200" spans="3:10" x14ac:dyDescent="0.25">
      <c r="C4200" s="82">
        <v>3.3046873923340998E-2</v>
      </c>
      <c r="D4200" s="89">
        <v>3.3965731748787885E-2</v>
      </c>
      <c r="E4200" s="89">
        <v>3.368104265658653E-2</v>
      </c>
      <c r="F4200" s="89">
        <v>3.2959438516905547E-2</v>
      </c>
      <c r="G4200" s="90">
        <v>3.2222548082978815E-2</v>
      </c>
      <c r="H4200" s="90">
        <v>3.1478904121004722E-2</v>
      </c>
      <c r="I4200" s="90">
        <v>3.0892462534655791E-2</v>
      </c>
      <c r="J4200" s="90">
        <v>3.0374917354014479E-2</v>
      </c>
    </row>
    <row r="4201" spans="3:10" x14ac:dyDescent="0.25">
      <c r="C4201" s="82">
        <v>4.1161487765143653E-2</v>
      </c>
      <c r="D4201" s="89">
        <v>4.5505632128587103E-2</v>
      </c>
      <c r="E4201" s="89">
        <v>4.7335987945888301E-2</v>
      </c>
      <c r="F4201" s="89">
        <v>4.7809684505892722E-2</v>
      </c>
      <c r="G4201" s="90">
        <v>4.7739724211233708E-2</v>
      </c>
      <c r="H4201" s="90">
        <v>4.7302343183378483E-2</v>
      </c>
      <c r="I4201" s="90">
        <v>4.6838660909686074E-2</v>
      </c>
      <c r="J4201" s="90">
        <v>4.6258648463543807E-2</v>
      </c>
    </row>
    <row r="4202" spans="3:10" x14ac:dyDescent="0.25">
      <c r="C4202" s="82">
        <v>1.8514030697455171E-2</v>
      </c>
      <c r="D4202" s="89">
        <v>2.0016787527503035E-2</v>
      </c>
      <c r="E4202" s="89">
        <v>2.0779831887876177E-2</v>
      </c>
      <c r="F4202" s="89">
        <v>2.1213557383287111E-2</v>
      </c>
      <c r="G4202" s="90">
        <v>2.1594215335661575E-2</v>
      </c>
      <c r="H4202" s="90">
        <v>2.1959926823540234E-2</v>
      </c>
      <c r="I4202" s="90">
        <v>2.2459672264049598E-2</v>
      </c>
      <c r="J4202" s="90">
        <v>2.3061714532399202E-2</v>
      </c>
    </row>
    <row r="4203" spans="3:10" x14ac:dyDescent="0.25">
      <c r="C4203" s="82">
        <v>1.2544972910515482E-2</v>
      </c>
      <c r="D4203" s="89">
        <v>1.7109329757400718E-2</v>
      </c>
      <c r="E4203" s="89">
        <v>2.1190978760067092E-2</v>
      </c>
      <c r="F4203" s="89">
        <v>2.4663866863036281E-2</v>
      </c>
      <c r="G4203" s="90">
        <v>2.7571054387986946E-2</v>
      </c>
      <c r="H4203" s="90">
        <v>2.9844875443745544E-2</v>
      </c>
      <c r="I4203" s="90">
        <v>3.1649992707564863E-2</v>
      </c>
      <c r="J4203" s="90">
        <v>3.2956450288098786E-2</v>
      </c>
    </row>
    <row r="4204" spans="3:10" x14ac:dyDescent="0.25">
      <c r="C4204" s="82">
        <v>5.1034895760216281E-3</v>
      </c>
      <c r="D4204" s="89">
        <v>8.2064308898010044E-3</v>
      </c>
      <c r="E4204" s="89">
        <v>1.1292074290418303E-2</v>
      </c>
      <c r="F4204" s="89">
        <v>1.4064870288205739E-2</v>
      </c>
      <c r="G4204" s="90">
        <v>1.6432137714579808E-2</v>
      </c>
      <c r="H4204" s="90">
        <v>1.8302257487349115E-2</v>
      </c>
      <c r="I4204" s="90">
        <v>1.9752184257459587E-2</v>
      </c>
      <c r="J4204" s="90">
        <v>2.0755489929439042E-2</v>
      </c>
    </row>
    <row r="4205" spans="3:10" x14ac:dyDescent="0.25">
      <c r="C4205" s="82">
        <v>0.12981865993675737</v>
      </c>
      <c r="D4205" s="89">
        <v>0.10825917045890536</v>
      </c>
      <c r="E4205" s="89">
        <v>9.1002624961281142E-2</v>
      </c>
      <c r="F4205" s="89">
        <v>7.8149701050279588E-2</v>
      </c>
      <c r="G4205" s="90">
        <v>6.8871499169642081E-2</v>
      </c>
      <c r="H4205" s="90">
        <v>6.1890730453725132E-2</v>
      </c>
      <c r="I4205" s="90">
        <v>5.6702464045134411E-2</v>
      </c>
      <c r="J4205" s="90">
        <v>5.2588505786568741E-2</v>
      </c>
    </row>
    <row r="4206" spans="3:10" x14ac:dyDescent="0.25">
      <c r="C4206" s="82">
        <v>9.8836021080477062E-3</v>
      </c>
      <c r="D4206" s="89">
        <v>1.3487439981373667E-2</v>
      </c>
      <c r="E4206" s="89">
        <v>1.6219809343064606E-2</v>
      </c>
      <c r="F4206" s="89">
        <v>1.803504748593919E-2</v>
      </c>
      <c r="G4206" s="90">
        <v>1.9138229812810319E-2</v>
      </c>
      <c r="H4206" s="90">
        <v>1.9670566815626025E-2</v>
      </c>
      <c r="I4206" s="90">
        <v>1.9898485801405491E-2</v>
      </c>
      <c r="J4206" s="90">
        <v>1.9914629747897993E-2</v>
      </c>
    </row>
    <row r="4207" spans="3:10" x14ac:dyDescent="0.25">
      <c r="C4207" s="82">
        <v>5.5561733610631457E-3</v>
      </c>
      <c r="D4207" s="89">
        <v>7.8422761430894695E-3</v>
      </c>
      <c r="E4207" s="89">
        <v>9.8701249340812838E-3</v>
      </c>
      <c r="F4207" s="89">
        <v>1.1553802912876096E-2</v>
      </c>
      <c r="G4207" s="90">
        <v>1.2926507014141728E-2</v>
      </c>
      <c r="H4207" s="90">
        <v>1.3985976185022406E-2</v>
      </c>
      <c r="I4207" s="90">
        <v>1.4841983873096641E-2</v>
      </c>
      <c r="J4207" s="90">
        <v>1.5511235598208786E-2</v>
      </c>
    </row>
    <row r="4208" spans="3:10" x14ac:dyDescent="0.25">
      <c r="C4208" s="82">
        <v>1.7910751474916158E-2</v>
      </c>
      <c r="D4208" s="89">
        <v>1.9778452146424326E-2</v>
      </c>
      <c r="E4208" s="89">
        <v>2.0725118979779449E-2</v>
      </c>
      <c r="F4208" s="89">
        <v>2.1147781610437885E-2</v>
      </c>
      <c r="G4208" s="90">
        <v>2.1335595279561453E-2</v>
      </c>
      <c r="H4208" s="90">
        <v>2.1346459543818006E-2</v>
      </c>
      <c r="I4208" s="90">
        <v>2.1350215050791418E-2</v>
      </c>
      <c r="J4208" s="90">
        <v>2.1346708823810467E-2</v>
      </c>
    </row>
    <row r="4209" spans="3:10" x14ac:dyDescent="0.25">
      <c r="C4209" s="82">
        <v>9.5419216194892482E-3</v>
      </c>
      <c r="D4209" s="89">
        <v>1.2647049781223258E-2</v>
      </c>
      <c r="E4209" s="89">
        <v>1.5237435729852413E-2</v>
      </c>
      <c r="F4209" s="89">
        <v>1.732288933945041E-2</v>
      </c>
      <c r="G4209" s="90">
        <v>1.9031589344773264E-2</v>
      </c>
      <c r="H4209" s="90">
        <v>2.0392214671120699E-2</v>
      </c>
      <c r="I4209" s="90">
        <v>2.1566844669940532E-2</v>
      </c>
      <c r="J4209" s="90">
        <v>2.2559466464005119E-2</v>
      </c>
    </row>
    <row r="4210" spans="3:10" x14ac:dyDescent="0.25">
      <c r="C4210" s="82">
        <v>4.4662213230134374E-3</v>
      </c>
      <c r="D4210" s="89">
        <v>7.4815536956116631E-3</v>
      </c>
      <c r="E4210" s="89">
        <v>1.0508016427955087E-2</v>
      </c>
      <c r="F4210" s="89">
        <v>1.3165949786125231E-2</v>
      </c>
      <c r="G4210" s="90">
        <v>1.5336133267105811E-2</v>
      </c>
      <c r="H4210" s="90">
        <v>1.6964778294243227E-2</v>
      </c>
      <c r="I4210" s="90">
        <v>1.8186444839163721E-2</v>
      </c>
      <c r="J4210" s="90">
        <v>1.9041807148217849E-2</v>
      </c>
    </row>
    <row r="4211" spans="3:10" x14ac:dyDescent="0.25">
      <c r="C4211" s="82">
        <v>3.4961768740678661E-2</v>
      </c>
      <c r="D4211" s="89">
        <v>3.9077518535372162E-2</v>
      </c>
      <c r="E4211" s="89">
        <v>4.1170041519550768E-2</v>
      </c>
      <c r="F4211" s="89">
        <v>4.198855681707505E-2</v>
      </c>
      <c r="G4211" s="90">
        <v>4.2090657676466761E-2</v>
      </c>
      <c r="H4211" s="90">
        <v>4.1565045162164103E-2</v>
      </c>
      <c r="I4211" s="90">
        <v>4.0703011906217626E-2</v>
      </c>
      <c r="J4211" s="90">
        <v>3.9452249504279092E-2</v>
      </c>
    </row>
    <row r="4212" spans="3:10" x14ac:dyDescent="0.25">
      <c r="C4212" s="82">
        <v>9.4386157643254552E-4</v>
      </c>
      <c r="D4212" s="89">
        <v>2.0137961024408579E-3</v>
      </c>
      <c r="E4212" s="89">
        <v>3.3909293677863721E-3</v>
      </c>
      <c r="F4212" s="89">
        <v>4.8698986622166028E-3</v>
      </c>
      <c r="G4212" s="90">
        <v>6.2952157077280999E-3</v>
      </c>
      <c r="H4212" s="90">
        <v>7.558218674662838E-3</v>
      </c>
      <c r="I4212" s="90">
        <v>8.6697332435720954E-3</v>
      </c>
      <c r="J4212" s="90">
        <v>9.6339156086409691E-3</v>
      </c>
    </row>
    <row r="4213" spans="3:10" x14ac:dyDescent="0.25">
      <c r="C4213" s="82">
        <v>2.4935569486197896E-3</v>
      </c>
      <c r="D4213" s="89">
        <v>4.3700611321152646E-3</v>
      </c>
      <c r="E4213" s="89">
        <v>6.5013201526877683E-3</v>
      </c>
      <c r="F4213" s="89">
        <v>8.6607162402753974E-3</v>
      </c>
      <c r="G4213" s="90">
        <v>1.0720730793033194E-2</v>
      </c>
      <c r="H4213" s="90">
        <v>1.2580524227249191E-2</v>
      </c>
      <c r="I4213" s="90">
        <v>1.4287691715518747E-2</v>
      </c>
      <c r="J4213" s="90">
        <v>1.5844518066482138E-2</v>
      </c>
    </row>
    <row r="4214" spans="3:10" x14ac:dyDescent="0.25">
      <c r="C4214" s="82">
        <v>1.1803997530936349E-2</v>
      </c>
      <c r="D4214" s="89">
        <v>1.46884769697023E-2</v>
      </c>
      <c r="E4214" s="89">
        <v>1.6774215443999946E-2</v>
      </c>
      <c r="F4214" s="89">
        <v>1.8183061933942132E-2</v>
      </c>
      <c r="G4214" s="90">
        <v>1.9103317046793723E-2</v>
      </c>
      <c r="H4214" s="90">
        <v>1.9587108770690052E-2</v>
      </c>
      <c r="I4214" s="90">
        <v>1.9806641632184509E-2</v>
      </c>
      <c r="J4214" s="90">
        <v>1.9780591360706614E-2</v>
      </c>
    </row>
    <row r="4215" spans="3:10" x14ac:dyDescent="0.25">
      <c r="C4215" s="82">
        <v>1.2661828951489143E-2</v>
      </c>
      <c r="D4215" s="89">
        <v>1.6753482250629472E-2</v>
      </c>
      <c r="E4215" s="89">
        <v>1.9843288058986594E-2</v>
      </c>
      <c r="F4215" s="89">
        <v>2.1895512955422251E-2</v>
      </c>
      <c r="G4215" s="90">
        <v>2.3105272990301452E-2</v>
      </c>
      <c r="H4215" s="90">
        <v>2.3583823908915551E-2</v>
      </c>
      <c r="I4215" s="90">
        <v>2.3613198526677027E-2</v>
      </c>
      <c r="J4215" s="90">
        <v>2.3287450723199661E-2</v>
      </c>
    </row>
    <row r="4216" spans="3:10" x14ac:dyDescent="0.25">
      <c r="C4216" s="82">
        <v>2.245507016687396E-2</v>
      </c>
      <c r="D4216" s="89">
        <v>2.2417730131867278E-2</v>
      </c>
      <c r="E4216" s="89">
        <v>2.2323339143576044E-2</v>
      </c>
      <c r="F4216" s="89">
        <v>2.2313678621272617E-2</v>
      </c>
      <c r="G4216" s="90">
        <v>2.245594822570313E-2</v>
      </c>
      <c r="H4216" s="90">
        <v>2.266135091593979E-2</v>
      </c>
      <c r="I4216" s="90">
        <v>2.3024574766366837E-2</v>
      </c>
      <c r="J4216" s="90">
        <v>2.3494487333341765E-2</v>
      </c>
    </row>
    <row r="4217" spans="3:10" x14ac:dyDescent="0.25">
      <c r="C4217" s="82">
        <v>3.361835463881991E-2</v>
      </c>
      <c r="D4217" s="89">
        <v>3.6504835840940324E-2</v>
      </c>
      <c r="E4217" s="89">
        <v>3.7504394997803656E-2</v>
      </c>
      <c r="F4217" s="89">
        <v>3.755688041451373E-2</v>
      </c>
      <c r="G4217" s="90">
        <v>3.7281941385528226E-2</v>
      </c>
      <c r="H4217" s="90">
        <v>3.6798889112100622E-2</v>
      </c>
      <c r="I4217" s="90">
        <v>3.6359995621252632E-2</v>
      </c>
      <c r="J4217" s="90">
        <v>3.5879964897888104E-2</v>
      </c>
    </row>
    <row r="4218" spans="3:10" x14ac:dyDescent="0.25">
      <c r="C4218" s="82">
        <v>4.9750843164953025E-3</v>
      </c>
      <c r="D4218" s="89">
        <v>7.9371361518947806E-3</v>
      </c>
      <c r="E4218" s="89">
        <v>1.0818164911292449E-2</v>
      </c>
      <c r="F4218" s="89">
        <v>1.3273019591904186E-2</v>
      </c>
      <c r="G4218" s="90">
        <v>1.5184439271098001E-2</v>
      </c>
      <c r="H4218" s="90">
        <v>1.6488484591487822E-2</v>
      </c>
      <c r="I4218" s="90">
        <v>1.731321738525016E-2</v>
      </c>
      <c r="J4218" s="90">
        <v>1.7705821597076985E-2</v>
      </c>
    </row>
    <row r="4219" spans="3:10" x14ac:dyDescent="0.25">
      <c r="C4219" s="82">
        <v>5.88116270949184E-3</v>
      </c>
      <c r="D4219" s="89">
        <v>9.0184203427997982E-3</v>
      </c>
      <c r="E4219" s="89">
        <v>1.1893476081233525E-2</v>
      </c>
      <c r="F4219" s="89">
        <v>1.4243555487394113E-2</v>
      </c>
      <c r="G4219" s="90">
        <v>1.6063907364061443E-2</v>
      </c>
      <c r="H4219" s="90">
        <v>1.7372522336486944E-2</v>
      </c>
      <c r="I4219" s="90">
        <v>1.8345432311737637E-2</v>
      </c>
      <c r="J4219" s="90">
        <v>1.9035244101566207E-2</v>
      </c>
    </row>
    <row r="4220" spans="3:10" x14ac:dyDescent="0.25">
      <c r="C4220" s="82">
        <v>4.5605896253854087E-3</v>
      </c>
      <c r="D4220" s="89">
        <v>8.1628488379558561E-3</v>
      </c>
      <c r="E4220" s="89">
        <v>1.2035818493311687E-2</v>
      </c>
      <c r="F4220" s="89">
        <v>1.5649621374080394E-2</v>
      </c>
      <c r="G4220" s="90">
        <v>1.8778375195825783E-2</v>
      </c>
      <c r="H4220" s="90">
        <v>2.1297828176013677E-2</v>
      </c>
      <c r="I4220" s="90">
        <v>2.3335604911885046E-2</v>
      </c>
      <c r="J4220" s="90">
        <v>2.4913390351943586E-2</v>
      </c>
    </row>
    <row r="4221" spans="3:10" x14ac:dyDescent="0.25">
      <c r="C4221" s="82">
        <v>2.1188266202167832E-3</v>
      </c>
      <c r="D4221" s="89">
        <v>3.0848555151345696E-3</v>
      </c>
      <c r="E4221" s="89">
        <v>4.0315671507849225E-3</v>
      </c>
      <c r="F4221" s="89">
        <v>4.8967860179996558E-3</v>
      </c>
      <c r="G4221" s="90">
        <v>5.6645162837379182E-3</v>
      </c>
      <c r="H4221" s="90">
        <v>6.3160886964500366E-3</v>
      </c>
      <c r="I4221" s="90">
        <v>6.8985570622097066E-3</v>
      </c>
      <c r="J4221" s="90">
        <v>7.4302281023074642E-3</v>
      </c>
    </row>
    <row r="4222" spans="3:10" x14ac:dyDescent="0.25">
      <c r="C4222" s="82">
        <v>8.464100364598855E-3</v>
      </c>
      <c r="D4222" s="89">
        <v>1.2455581218550754E-2</v>
      </c>
      <c r="E4222" s="89">
        <v>1.6108792741055124E-2</v>
      </c>
      <c r="F4222" s="89">
        <v>1.913495096027449E-2</v>
      </c>
      <c r="G4222" s="90">
        <v>2.1495705063629595E-2</v>
      </c>
      <c r="H4222" s="90">
        <v>2.3147802296047695E-2</v>
      </c>
      <c r="I4222" s="90">
        <v>2.426793000959309E-2</v>
      </c>
      <c r="J4222" s="90">
        <v>2.4893705457498781E-2</v>
      </c>
    </row>
    <row r="4223" spans="3:10" x14ac:dyDescent="0.25">
      <c r="C4223" s="82">
        <v>4.860717399556398E-3</v>
      </c>
      <c r="D4223" s="89">
        <v>6.780886610221401E-3</v>
      </c>
      <c r="E4223" s="89">
        <v>8.4536742810103968E-3</v>
      </c>
      <c r="F4223" s="89">
        <v>9.8211799652726389E-3</v>
      </c>
      <c r="G4223" s="90">
        <v>1.0910817645443055E-2</v>
      </c>
      <c r="H4223" s="90">
        <v>1.170684391806005E-2</v>
      </c>
      <c r="I4223" s="90">
        <v>1.2282936396992445E-2</v>
      </c>
      <c r="J4223" s="90">
        <v>1.2636999936954149E-2</v>
      </c>
    </row>
    <row r="4224" spans="3:10" x14ac:dyDescent="0.25">
      <c r="C4224" s="82">
        <v>4.7634331127176709E-2</v>
      </c>
      <c r="D4224" s="89">
        <v>4.8362363284745385E-2</v>
      </c>
      <c r="E4224" s="89">
        <v>4.7398094847199403E-2</v>
      </c>
      <c r="F4224" s="89">
        <v>4.595050606892026E-2</v>
      </c>
      <c r="G4224" s="90">
        <v>4.4657049514618533E-2</v>
      </c>
      <c r="H4224" s="90">
        <v>4.3531604811130317E-2</v>
      </c>
      <c r="I4224" s="90">
        <v>4.2777851421682438E-2</v>
      </c>
      <c r="J4224" s="90">
        <v>4.2233622182137796E-2</v>
      </c>
    </row>
    <row r="4225" spans="3:10" x14ac:dyDescent="0.25">
      <c r="C4225" s="82">
        <v>2.6055040697585193E-2</v>
      </c>
      <c r="D4225" s="89">
        <v>3.3260187769219345E-2</v>
      </c>
      <c r="E4225" s="89">
        <v>3.7913037069592648E-2</v>
      </c>
      <c r="F4225" s="89">
        <v>4.0402913066556176E-2</v>
      </c>
      <c r="G4225" s="90">
        <v>4.1410716495432744E-2</v>
      </c>
      <c r="H4225" s="90">
        <v>4.1265954563723152E-2</v>
      </c>
      <c r="I4225" s="90">
        <v>4.0461992536672084E-2</v>
      </c>
      <c r="J4225" s="90">
        <v>3.9093356658071281E-2</v>
      </c>
    </row>
    <row r="4226" spans="3:10" x14ac:dyDescent="0.25">
      <c r="C4226" s="82">
        <v>2.9080475832005898E-3</v>
      </c>
      <c r="D4226" s="89">
        <v>5.4395135034868928E-3</v>
      </c>
      <c r="E4226" s="89">
        <v>8.2607835272749744E-3</v>
      </c>
      <c r="F4226" s="89">
        <v>1.0934072054503183E-2</v>
      </c>
      <c r="G4226" s="90">
        <v>1.3234918670179081E-2</v>
      </c>
      <c r="H4226" s="90">
        <v>1.504165279343421E-2</v>
      </c>
      <c r="I4226" s="90">
        <v>1.6441776778227068E-2</v>
      </c>
      <c r="J4226" s="90">
        <v>1.7469700409624058E-2</v>
      </c>
    </row>
    <row r="4227" spans="3:10" x14ac:dyDescent="0.25">
      <c r="C4227" s="82">
        <v>1.4563002712328561E-3</v>
      </c>
      <c r="D4227" s="89">
        <v>3.0840435983227068E-3</v>
      </c>
      <c r="E4227" s="89">
        <v>5.1344182533213717E-3</v>
      </c>
      <c r="F4227" s="89">
        <v>7.2874113999002368E-3</v>
      </c>
      <c r="G4227" s="90">
        <v>9.3216748873969132E-3</v>
      </c>
      <c r="H4227" s="90">
        <v>1.1092203270804813E-2</v>
      </c>
      <c r="I4227" s="90">
        <v>1.262174424975445E-2</v>
      </c>
      <c r="J4227" s="90">
        <v>1.3908521846928507E-2</v>
      </c>
    </row>
    <row r="4228" spans="3:10" x14ac:dyDescent="0.25">
      <c r="C4228" s="82">
        <v>1.4114446601562554E-2</v>
      </c>
      <c r="D4228" s="89">
        <v>1.8281822276923293E-2</v>
      </c>
      <c r="E4228" s="89">
        <v>2.1517330439368133E-2</v>
      </c>
      <c r="F4228" s="89">
        <v>2.3906969487520441E-2</v>
      </c>
      <c r="G4228" s="90">
        <v>2.56770791371062E-2</v>
      </c>
      <c r="H4228" s="90">
        <v>2.6886646748282894E-2</v>
      </c>
      <c r="I4228" s="90">
        <v>2.7749759855442226E-2</v>
      </c>
      <c r="J4228" s="90">
        <v>2.8258102811773191E-2</v>
      </c>
    </row>
    <row r="4229" spans="3:10" x14ac:dyDescent="0.25">
      <c r="C4229" s="82">
        <v>3.6022462177046294E-3</v>
      </c>
      <c r="D4229" s="89">
        <v>6.1445559674117682E-3</v>
      </c>
      <c r="E4229" s="89">
        <v>8.729964193312973E-3</v>
      </c>
      <c r="F4229" s="89">
        <v>1.101895181888902E-2</v>
      </c>
      <c r="G4229" s="90">
        <v>1.2884120823602173E-2</v>
      </c>
      <c r="H4229" s="90">
        <v>1.4251390018618042E-2</v>
      </c>
      <c r="I4229" s="90">
        <v>1.5210224754211214E-2</v>
      </c>
      <c r="J4229" s="90">
        <v>1.5783181823858412E-2</v>
      </c>
    </row>
    <row r="4230" spans="3:10" x14ac:dyDescent="0.25">
      <c r="C4230" s="82">
        <v>4.7589623099078514E-3</v>
      </c>
      <c r="D4230" s="89">
        <v>6.2668772416558174E-3</v>
      </c>
      <c r="E4230" s="89">
        <v>7.6665395556322806E-3</v>
      </c>
      <c r="F4230" s="89">
        <v>8.9284393515939968E-3</v>
      </c>
      <c r="G4230" s="90">
        <v>1.0062053948881825E-2</v>
      </c>
      <c r="H4230" s="90">
        <v>1.1037318965385413E-2</v>
      </c>
      <c r="I4230" s="90">
        <v>1.1920323876310982E-2</v>
      </c>
      <c r="J4230" s="90">
        <v>1.2717474317032804E-2</v>
      </c>
    </row>
    <row r="4231" spans="3:10" x14ac:dyDescent="0.25">
      <c r="C4231" s="82">
        <v>2.7065679380689801E-3</v>
      </c>
      <c r="D4231" s="89">
        <v>4.4222875491961708E-3</v>
      </c>
      <c r="E4231" s="89">
        <v>6.208883110939617E-3</v>
      </c>
      <c r="F4231" s="89">
        <v>7.8824149772917119E-3</v>
      </c>
      <c r="G4231" s="90">
        <v>9.3672671234686072E-3</v>
      </c>
      <c r="H4231" s="90">
        <v>1.0607125140324854E-2</v>
      </c>
      <c r="I4231" s="90">
        <v>1.1663059884068112E-2</v>
      </c>
      <c r="J4231" s="90">
        <v>1.2547784846851887E-2</v>
      </c>
    </row>
    <row r="4232" spans="3:10" x14ac:dyDescent="0.25">
      <c r="C4232" s="82">
        <v>2.8526574737349982E-2</v>
      </c>
      <c r="D4232" s="89">
        <v>3.1918341844680176E-2</v>
      </c>
      <c r="E4232" s="89">
        <v>3.4130551134426118E-2</v>
      </c>
      <c r="F4232" s="89">
        <v>3.572815090444742E-2</v>
      </c>
      <c r="G4232" s="90">
        <v>3.7102210645061307E-2</v>
      </c>
      <c r="H4232" s="90">
        <v>3.8256509549114623E-2</v>
      </c>
      <c r="I4232" s="90">
        <v>3.9390371638456621E-2</v>
      </c>
      <c r="J4232" s="90">
        <v>4.039294015237041E-2</v>
      </c>
    </row>
    <row r="4233" spans="3:10" x14ac:dyDescent="0.25">
      <c r="C4233" s="82">
        <v>4.4364318708963298E-2</v>
      </c>
      <c r="D4233" s="89">
        <v>3.9196845868239967E-2</v>
      </c>
      <c r="E4233" s="89">
        <v>3.5852830722939363E-2</v>
      </c>
      <c r="F4233" s="89">
        <v>3.3783140889475011E-2</v>
      </c>
      <c r="G4233" s="90">
        <v>3.2595525335149131E-2</v>
      </c>
      <c r="H4233" s="90">
        <v>3.185024505965442E-2</v>
      </c>
      <c r="I4233" s="90">
        <v>3.1479949674397115E-2</v>
      </c>
      <c r="J4233" s="90">
        <v>3.1271321865106519E-2</v>
      </c>
    </row>
    <row r="4234" spans="3:10" x14ac:dyDescent="0.25">
      <c r="C4234" s="82">
        <v>9.1986134700547777E-3</v>
      </c>
      <c r="D4234" s="89">
        <v>1.2845740650391664E-2</v>
      </c>
      <c r="E4234" s="89">
        <v>1.5745857557228723E-2</v>
      </c>
      <c r="F4234" s="89">
        <v>1.7909474764423814E-2</v>
      </c>
      <c r="G4234" s="90">
        <v>1.956593375477559E-2</v>
      </c>
      <c r="H4234" s="90">
        <v>2.083365833104597E-2</v>
      </c>
      <c r="I4234" s="90">
        <v>2.1929537969509985E-2</v>
      </c>
      <c r="J4234" s="90">
        <v>2.2875613554508741E-2</v>
      </c>
    </row>
    <row r="4235" spans="3:10" x14ac:dyDescent="0.25">
      <c r="C4235" s="82">
        <v>3.0816648733735214E-2</v>
      </c>
      <c r="D4235" s="89">
        <v>3.0943351355188727E-2</v>
      </c>
      <c r="E4235" s="89">
        <v>3.047891557932654E-2</v>
      </c>
      <c r="F4235" s="89">
        <v>3.0019684189166514E-2</v>
      </c>
      <c r="G4235" s="90">
        <v>2.9857237254127571E-2</v>
      </c>
      <c r="H4235" s="90">
        <v>2.9939011719585278E-2</v>
      </c>
      <c r="I4235" s="90">
        <v>3.0383037890252318E-2</v>
      </c>
      <c r="J4235" s="90">
        <v>3.1079418866851685E-2</v>
      </c>
    </row>
    <row r="4236" spans="3:10" x14ac:dyDescent="0.25">
      <c r="C4236" s="82">
        <v>7.0365002320026699E-3</v>
      </c>
      <c r="D4236" s="89">
        <v>1.0807771371920457E-2</v>
      </c>
      <c r="E4236" s="89">
        <v>1.4349702318501275E-2</v>
      </c>
      <c r="F4236" s="89">
        <v>1.7385762772450752E-2</v>
      </c>
      <c r="G4236" s="90">
        <v>1.9909518983514656E-2</v>
      </c>
      <c r="H4236" s="90">
        <v>2.1906931271521445E-2</v>
      </c>
      <c r="I4236" s="90">
        <v>2.3542893922282853E-2</v>
      </c>
      <c r="J4236" s="90">
        <v>2.4823066042952095E-2</v>
      </c>
    </row>
    <row r="4237" spans="3:10" x14ac:dyDescent="0.25">
      <c r="C4237" s="82">
        <v>1.0229919070594113E-3</v>
      </c>
      <c r="D4237" s="89">
        <v>2.5202884230340816E-3</v>
      </c>
      <c r="E4237" s="89">
        <v>4.6793316669012609E-3</v>
      </c>
      <c r="F4237" s="89">
        <v>7.1806967700862078E-3</v>
      </c>
      <c r="G4237" s="90">
        <v>9.6986101909766701E-3</v>
      </c>
      <c r="H4237" s="90">
        <v>1.1958289321450497E-2</v>
      </c>
      <c r="I4237" s="90">
        <v>1.388209214853639E-2</v>
      </c>
      <c r="J4237" s="90">
        <v>1.5404441929499055E-2</v>
      </c>
    </row>
    <row r="4238" spans="3:10" x14ac:dyDescent="0.25">
      <c r="C4238" s="82">
        <v>1.1088148914871613E-2</v>
      </c>
      <c r="D4238" s="89">
        <v>1.6483867648731033E-2</v>
      </c>
      <c r="E4238" s="89">
        <v>2.1401194392950646E-2</v>
      </c>
      <c r="F4238" s="89">
        <v>2.5605957122753174E-2</v>
      </c>
      <c r="G4238" s="90">
        <v>2.9213434975472137E-2</v>
      </c>
      <c r="H4238" s="90">
        <v>3.2259915528478421E-2</v>
      </c>
      <c r="I4238" s="90">
        <v>3.4992352666190059E-2</v>
      </c>
      <c r="J4238" s="90">
        <v>3.7389621149295171E-2</v>
      </c>
    </row>
    <row r="4239" spans="3:10" x14ac:dyDescent="0.25">
      <c r="C4239" s="82">
        <v>2.3784622909278082E-2</v>
      </c>
      <c r="D4239" s="89">
        <v>3.1022948467710837E-2</v>
      </c>
      <c r="E4239" s="89">
        <v>3.6184503260883114E-2</v>
      </c>
      <c r="F4239" s="89">
        <v>3.9621434539874989E-2</v>
      </c>
      <c r="G4239" s="90">
        <v>4.1936371931322519E-2</v>
      </c>
      <c r="H4239" s="90">
        <v>4.3356145431577557E-2</v>
      </c>
      <c r="I4239" s="90">
        <v>4.4262006205273818E-2</v>
      </c>
      <c r="J4239" s="90">
        <v>4.4614005007679432E-2</v>
      </c>
    </row>
    <row r="4240" spans="3:10" x14ac:dyDescent="0.25">
      <c r="C4240" s="82">
        <v>2.8897506557929598E-2</v>
      </c>
      <c r="D4240" s="89">
        <v>3.0410187373134511E-2</v>
      </c>
      <c r="E4240" s="89">
        <v>3.067803758576558E-2</v>
      </c>
      <c r="F4240" s="89">
        <v>3.039773731986711E-2</v>
      </c>
      <c r="G4240" s="90">
        <v>2.9992092686666614E-2</v>
      </c>
      <c r="H4240" s="90">
        <v>2.9506413538311346E-2</v>
      </c>
      <c r="I4240" s="90">
        <v>2.9123612766241484E-2</v>
      </c>
      <c r="J4240" s="90">
        <v>2.8780793045183307E-2</v>
      </c>
    </row>
    <row r="4241" spans="3:10" x14ac:dyDescent="0.25">
      <c r="C4241" s="82">
        <v>3.0849462299634277E-2</v>
      </c>
      <c r="D4241" s="89">
        <v>3.365951725992556E-2</v>
      </c>
      <c r="E4241" s="89">
        <v>3.4303117387986568E-2</v>
      </c>
      <c r="F4241" s="89">
        <v>3.3843887812047301E-2</v>
      </c>
      <c r="G4241" s="90">
        <v>3.2991901703540494E-2</v>
      </c>
      <c r="H4241" s="90">
        <v>3.193032878536238E-2</v>
      </c>
      <c r="I4241" s="90">
        <v>3.0916372460397502E-2</v>
      </c>
      <c r="J4241" s="90">
        <v>2.9901964204617951E-2</v>
      </c>
    </row>
    <row r="4242" spans="3:10" x14ac:dyDescent="0.25">
      <c r="C4242" s="82">
        <v>1.0699977047875914E-2</v>
      </c>
      <c r="D4242" s="89">
        <v>1.4150163455837483E-2</v>
      </c>
      <c r="E4242" s="89">
        <v>1.6776373416807957E-2</v>
      </c>
      <c r="F4242" s="89">
        <v>1.8662031785486727E-2</v>
      </c>
      <c r="G4242" s="90">
        <v>2.0027482850821357E-2</v>
      </c>
      <c r="H4242" s="90">
        <v>2.0954639568939847E-2</v>
      </c>
      <c r="I4242" s="90">
        <v>2.1634762351698426E-2</v>
      </c>
      <c r="J4242" s="90">
        <v>2.2080728126492435E-2</v>
      </c>
    </row>
    <row r="4243" spans="3:10" x14ac:dyDescent="0.25">
      <c r="C4243" s="82">
        <v>3.5990825880081938E-3</v>
      </c>
      <c r="D4243" s="89">
        <v>5.6150772213812957E-3</v>
      </c>
      <c r="E4243" s="89">
        <v>7.5683128830895735E-3</v>
      </c>
      <c r="F4243" s="89">
        <v>9.2636239998343389E-3</v>
      </c>
      <c r="G4243" s="90">
        <v>1.065001338991314E-2</v>
      </c>
      <c r="H4243" s="90">
        <v>1.1699338865615418E-2</v>
      </c>
      <c r="I4243" s="90">
        <v>1.251098729235843E-2</v>
      </c>
      <c r="J4243" s="90">
        <v>1.3125448780367061E-2</v>
      </c>
    </row>
    <row r="4244" spans="3:10" x14ac:dyDescent="0.25">
      <c r="C4244" s="82">
        <v>1.8734372603085372E-2</v>
      </c>
      <c r="D4244" s="89">
        <v>2.4546177786591197E-2</v>
      </c>
      <c r="E4244" s="89">
        <v>2.8763508126387869E-2</v>
      </c>
      <c r="F4244" s="89">
        <v>3.1568720444743861E-2</v>
      </c>
      <c r="G4244" s="90">
        <v>3.3409968471122306E-2</v>
      </c>
      <c r="H4244" s="90">
        <v>3.4497207446149536E-2</v>
      </c>
      <c r="I4244" s="90">
        <v>3.5192514288139687E-2</v>
      </c>
      <c r="J4244" s="90">
        <v>3.5524369313255866E-2</v>
      </c>
    </row>
    <row r="4245" spans="3:10" x14ac:dyDescent="0.25">
      <c r="C4245" s="82">
        <v>1.5851756388145398E-3</v>
      </c>
      <c r="D4245" s="89">
        <v>3.45908176245563E-3</v>
      </c>
      <c r="E4245" s="89">
        <v>5.9340472786884443E-3</v>
      </c>
      <c r="F4245" s="89">
        <v>8.6814567729979961E-3</v>
      </c>
      <c r="G4245" s="90">
        <v>1.1437500968680835E-2</v>
      </c>
      <c r="H4245" s="90">
        <v>1.3982828154192509E-2</v>
      </c>
      <c r="I4245" s="90">
        <v>1.6277763553591784E-2</v>
      </c>
      <c r="J4245" s="90">
        <v>1.824495025043146E-2</v>
      </c>
    </row>
    <row r="4246" spans="3:10" x14ac:dyDescent="0.25">
      <c r="C4246" s="82">
        <v>1.8328260757256589E-3</v>
      </c>
      <c r="D4246" s="89">
        <v>3.541798348170695E-3</v>
      </c>
      <c r="E4246" s="89">
        <v>5.5431293767911538E-3</v>
      </c>
      <c r="F4246" s="89">
        <v>7.5273757561242528E-3</v>
      </c>
      <c r="G4246" s="90">
        <v>9.3117075177117856E-3</v>
      </c>
      <c r="H4246" s="90">
        <v>1.0796211547533978E-2</v>
      </c>
      <c r="I4246" s="90">
        <v>1.2048936984983959E-2</v>
      </c>
      <c r="J4246" s="90">
        <v>1.3113998864274768E-2</v>
      </c>
    </row>
    <row r="4247" spans="3:10" x14ac:dyDescent="0.25">
      <c r="C4247" s="82">
        <v>2.6370285549164801E-2</v>
      </c>
      <c r="D4247" s="89">
        <v>3.0685348129526495E-2</v>
      </c>
      <c r="E4247" s="89">
        <v>3.2836547415183298E-2</v>
      </c>
      <c r="F4247" s="89">
        <v>3.3652685722221007E-2</v>
      </c>
      <c r="G4247" s="90">
        <v>3.3823576450432068E-2</v>
      </c>
      <c r="H4247" s="90">
        <v>3.3575236909191106E-2</v>
      </c>
      <c r="I4247" s="90">
        <v>3.3213710181321292E-2</v>
      </c>
      <c r="J4247" s="90">
        <v>3.2709815200459416E-2</v>
      </c>
    </row>
    <row r="4248" spans="3:10" x14ac:dyDescent="0.25">
      <c r="C4248" s="82">
        <v>1.5020578813359171E-2</v>
      </c>
      <c r="D4248" s="89">
        <v>1.6861061518420255E-2</v>
      </c>
      <c r="E4248" s="89">
        <v>1.7947322608341906E-2</v>
      </c>
      <c r="F4248" s="89">
        <v>1.8617074249212797E-2</v>
      </c>
      <c r="G4248" s="90">
        <v>1.9111558898091054E-2</v>
      </c>
      <c r="H4248" s="90">
        <v>1.9458622866849164E-2</v>
      </c>
      <c r="I4248" s="90">
        <v>1.9778474400501605E-2</v>
      </c>
      <c r="J4248" s="90">
        <v>2.0030533730822687E-2</v>
      </c>
    </row>
    <row r="4249" spans="3:10" x14ac:dyDescent="0.25">
      <c r="C4249" s="82">
        <v>4.5387190717348161E-3</v>
      </c>
      <c r="D4249" s="89">
        <v>6.8112557408074375E-3</v>
      </c>
      <c r="E4249" s="89">
        <v>8.872429945109889E-3</v>
      </c>
      <c r="F4249" s="89">
        <v>1.0561098113891386E-2</v>
      </c>
      <c r="G4249" s="90">
        <v>1.1868796736710362E-2</v>
      </c>
      <c r="H4249" s="90">
        <v>1.2780975979774704E-2</v>
      </c>
      <c r="I4249" s="90">
        <v>1.3400521141974521E-2</v>
      </c>
      <c r="J4249" s="90">
        <v>1.3755942828349342E-2</v>
      </c>
    </row>
    <row r="4250" spans="3:10" x14ac:dyDescent="0.25">
      <c r="C4250" s="82">
        <v>1.338864436796839E-2</v>
      </c>
      <c r="D4250" s="89">
        <v>1.8243153788787669E-2</v>
      </c>
      <c r="E4250" s="89">
        <v>2.2261178820775815E-2</v>
      </c>
      <c r="F4250" s="89">
        <v>2.538716122219347E-2</v>
      </c>
      <c r="G4250" s="90">
        <v>2.7805701512304402E-2</v>
      </c>
      <c r="H4250" s="90">
        <v>2.957858895739552E-2</v>
      </c>
      <c r="I4250" s="90">
        <v>3.096360844200232E-2</v>
      </c>
      <c r="J4250" s="90">
        <v>3.1985646806288966E-2</v>
      </c>
    </row>
    <row r="4251" spans="3:10" x14ac:dyDescent="0.25">
      <c r="C4251" s="82">
        <v>2.8417368338958079E-2</v>
      </c>
      <c r="D4251" s="89">
        <v>3.3051210145207517E-2</v>
      </c>
      <c r="E4251" s="89">
        <v>3.5434325953106402E-2</v>
      </c>
      <c r="F4251" s="89">
        <v>3.6361838332259817E-2</v>
      </c>
      <c r="G4251" s="90">
        <v>3.6537491823965637E-2</v>
      </c>
      <c r="H4251" s="90">
        <v>3.6209441379455268E-2</v>
      </c>
      <c r="I4251" s="90">
        <v>3.5733993929470229E-2</v>
      </c>
      <c r="J4251" s="90">
        <v>3.511218627386993E-2</v>
      </c>
    </row>
    <row r="4252" spans="3:10" x14ac:dyDescent="0.25">
      <c r="C4252" s="82">
        <v>3.4222948652211163E-3</v>
      </c>
      <c r="D4252" s="89">
        <v>6.0659633368277417E-3</v>
      </c>
      <c r="E4252" s="89">
        <v>8.9469528385501575E-3</v>
      </c>
      <c r="F4252" s="89">
        <v>1.1686194356542926E-2</v>
      </c>
      <c r="G4252" s="90">
        <v>1.4094878027842565E-2</v>
      </c>
      <c r="H4252" s="90">
        <v>1.6047560329659052E-2</v>
      </c>
      <c r="I4252" s="90">
        <v>1.761419371797104E-2</v>
      </c>
      <c r="J4252" s="90">
        <v>1.8797874853471102E-2</v>
      </c>
    </row>
    <row r="4253" spans="3:10" x14ac:dyDescent="0.25">
      <c r="C4253" s="82">
        <v>1.401855712918872E-2</v>
      </c>
      <c r="D4253" s="89">
        <v>1.8271393901152198E-2</v>
      </c>
      <c r="E4253" s="89">
        <v>2.2017243680407549E-2</v>
      </c>
      <c r="F4253" s="89">
        <v>2.5249497216029659E-2</v>
      </c>
      <c r="G4253" s="90">
        <v>2.8063788077117426E-2</v>
      </c>
      <c r="H4253" s="90">
        <v>3.0401518757220053E-2</v>
      </c>
      <c r="I4253" s="90">
        <v>3.2420165281239595E-2</v>
      </c>
      <c r="J4253" s="90">
        <v>3.4067688842137782E-2</v>
      </c>
    </row>
    <row r="4254" spans="3:10" x14ac:dyDescent="0.25">
      <c r="C4254" s="82">
        <v>5.3299081685550956E-3</v>
      </c>
      <c r="D4254" s="89">
        <v>8.3161040842345806E-3</v>
      </c>
      <c r="E4254" s="89">
        <v>1.1069015386961402E-2</v>
      </c>
      <c r="F4254" s="89">
        <v>1.3342192013001571E-2</v>
      </c>
      <c r="G4254" s="90">
        <v>1.514618213187696E-2</v>
      </c>
      <c r="H4254" s="90">
        <v>1.650917999680045E-2</v>
      </c>
      <c r="I4254" s="90">
        <v>1.7599476174175174E-2</v>
      </c>
      <c r="J4254" s="90">
        <v>1.8461808425499573E-2</v>
      </c>
    </row>
    <row r="4255" spans="3:10" x14ac:dyDescent="0.25">
      <c r="C4255" s="82">
        <v>2.9228397189922126E-2</v>
      </c>
      <c r="D4255" s="89">
        <v>3.3337901379968435E-2</v>
      </c>
      <c r="E4255" s="89">
        <v>3.5046937589434279E-2</v>
      </c>
      <c r="F4255" s="89">
        <v>3.5325566774357262E-2</v>
      </c>
      <c r="G4255" s="90">
        <v>3.4918443534247556E-2</v>
      </c>
      <c r="H4255" s="90">
        <v>3.4047730197543487E-2</v>
      </c>
      <c r="I4255" s="90">
        <v>3.3008561301220263E-2</v>
      </c>
      <c r="J4255" s="90">
        <v>3.1762778787699709E-2</v>
      </c>
    </row>
    <row r="4256" spans="3:10" x14ac:dyDescent="0.25">
      <c r="C4256" s="82">
        <v>3.8519278381453051E-3</v>
      </c>
      <c r="D4256" s="89">
        <v>5.8734170294492015E-3</v>
      </c>
      <c r="E4256" s="89">
        <v>7.7908515556729336E-3</v>
      </c>
      <c r="F4256" s="89">
        <v>9.4205563342939329E-3</v>
      </c>
      <c r="G4256" s="90">
        <v>1.0710042795347104E-2</v>
      </c>
      <c r="H4256" s="90">
        <v>1.1618532973352427E-2</v>
      </c>
      <c r="I4256" s="90">
        <v>1.2230101075711172E-2</v>
      </c>
      <c r="J4256" s="90">
        <v>1.2572969204194101E-2</v>
      </c>
    </row>
    <row r="4257" spans="3:10" x14ac:dyDescent="0.25">
      <c r="C4257" s="82">
        <v>4.5381141860815011E-3</v>
      </c>
      <c r="D4257" s="89">
        <v>7.8644095012855887E-3</v>
      </c>
      <c r="E4257" s="89">
        <v>1.1238304316710581E-2</v>
      </c>
      <c r="F4257" s="89">
        <v>1.4213471052049592E-2</v>
      </c>
      <c r="G4257" s="90">
        <v>1.6666252049105889E-2</v>
      </c>
      <c r="H4257" s="90">
        <v>1.8556361412324692E-2</v>
      </c>
      <c r="I4257" s="90">
        <v>2.0039776077582915E-2</v>
      </c>
      <c r="J4257" s="90">
        <v>2.1156390403345472E-2</v>
      </c>
    </row>
    <row r="4258" spans="3:10" x14ac:dyDescent="0.25">
      <c r="C4258" s="82">
        <v>2.092932787396265E-2</v>
      </c>
      <c r="D4258" s="89">
        <v>2.6511595965343953E-2</v>
      </c>
      <c r="E4258" s="89">
        <v>3.0292054997186582E-2</v>
      </c>
      <c r="F4258" s="89">
        <v>3.2720345801614224E-2</v>
      </c>
      <c r="G4258" s="90">
        <v>3.439109422037754E-2</v>
      </c>
      <c r="H4258" s="90">
        <v>3.5560049918781061E-2</v>
      </c>
      <c r="I4258" s="90">
        <v>3.6597319827536348E-2</v>
      </c>
      <c r="J4258" s="90">
        <v>3.7516496840634295E-2</v>
      </c>
    </row>
    <row r="4259" spans="3:10" x14ac:dyDescent="0.25">
      <c r="C4259" s="82">
        <v>9.8580549019496259E-3</v>
      </c>
      <c r="D4259" s="89">
        <v>1.4030600570196729E-2</v>
      </c>
      <c r="E4259" s="89">
        <v>1.7607933841273873E-2</v>
      </c>
      <c r="F4259" s="89">
        <v>2.0388980483931091E-2</v>
      </c>
      <c r="G4259" s="90">
        <v>2.2433646180498871E-2</v>
      </c>
      <c r="H4259" s="90">
        <v>2.3759608228817165E-2</v>
      </c>
      <c r="I4259" s="90">
        <v>2.4576725060426942E-2</v>
      </c>
      <c r="J4259" s="90">
        <v>2.4925802659379791E-2</v>
      </c>
    </row>
    <row r="4260" spans="3:10" x14ac:dyDescent="0.25">
      <c r="C4260" s="82">
        <v>1.1914019531011858E-3</v>
      </c>
      <c r="D4260" s="89">
        <v>2.944799241321554E-3</v>
      </c>
      <c r="E4260" s="89">
        <v>5.375600698631266E-3</v>
      </c>
      <c r="F4260" s="89">
        <v>8.0489023083105075E-3</v>
      </c>
      <c r="G4260" s="90">
        <v>1.0607864736664021E-2</v>
      </c>
      <c r="H4260" s="90">
        <v>1.2812444393256761E-2</v>
      </c>
      <c r="I4260" s="90">
        <v>1.4644210070823864E-2</v>
      </c>
      <c r="J4260" s="90">
        <v>1.607157429748237E-2</v>
      </c>
    </row>
    <row r="4261" spans="3:10" x14ac:dyDescent="0.25">
      <c r="C4261" s="82">
        <v>1.3929081648353171E-2</v>
      </c>
      <c r="D4261" s="89">
        <v>1.691051941242282E-2</v>
      </c>
      <c r="E4261" s="89">
        <v>1.8827549735795895E-2</v>
      </c>
      <c r="F4261" s="89">
        <v>1.9846188318272544E-2</v>
      </c>
      <c r="G4261" s="90">
        <v>2.0203405602220437E-2</v>
      </c>
      <c r="H4261" s="90">
        <v>1.9990707249559501E-2</v>
      </c>
      <c r="I4261" s="90">
        <v>1.9427096642192342E-2</v>
      </c>
      <c r="J4261" s="90">
        <v>1.857412758844211E-2</v>
      </c>
    </row>
    <row r="4262" spans="3:10" x14ac:dyDescent="0.25">
      <c r="C4262" s="82">
        <v>1.689706108453148E-2</v>
      </c>
      <c r="D4262" s="89">
        <v>2.1962654060691627E-2</v>
      </c>
      <c r="E4262" s="89">
        <v>2.5552958007466649E-2</v>
      </c>
      <c r="F4262" s="89">
        <v>2.7890380585299506E-2</v>
      </c>
      <c r="G4262" s="90">
        <v>2.9407609772555899E-2</v>
      </c>
      <c r="H4262" s="90">
        <v>3.03054565982093E-2</v>
      </c>
      <c r="I4262" s="90">
        <v>3.0909726177417853E-2</v>
      </c>
      <c r="J4262" s="90">
        <v>3.1254378307937751E-2</v>
      </c>
    </row>
    <row r="4263" spans="3:10" x14ac:dyDescent="0.25">
      <c r="C4263" s="82">
        <v>1.829542856784E-2</v>
      </c>
      <c r="D4263" s="89">
        <v>2.2372014814145455E-2</v>
      </c>
      <c r="E4263" s="89">
        <v>2.5675527233408997E-2</v>
      </c>
      <c r="F4263" s="89">
        <v>2.827546326925828E-2</v>
      </c>
      <c r="G4263" s="90">
        <v>3.0313281226384735E-2</v>
      </c>
      <c r="H4263" s="90">
        <v>3.175668717178904E-2</v>
      </c>
      <c r="I4263" s="90">
        <v>3.2811203635631427E-2</v>
      </c>
      <c r="J4263" s="90">
        <v>3.3464870020371074E-2</v>
      </c>
    </row>
    <row r="4264" spans="3:10" x14ac:dyDescent="0.25">
      <c r="C4264" s="82">
        <v>9.3915432649951183E-3</v>
      </c>
      <c r="D4264" s="89">
        <v>1.3239314077483633E-2</v>
      </c>
      <c r="E4264" s="89">
        <v>1.6469424702258994E-2</v>
      </c>
      <c r="F4264" s="89">
        <v>1.9010379704920394E-2</v>
      </c>
      <c r="G4264" s="90">
        <v>2.1042482434588509E-2</v>
      </c>
      <c r="H4264" s="90">
        <v>2.2680789576719755E-2</v>
      </c>
      <c r="I4264" s="90">
        <v>2.4190718959821517E-2</v>
      </c>
      <c r="J4264" s="90">
        <v>2.5651843584302753E-2</v>
      </c>
    </row>
    <row r="4265" spans="3:10" x14ac:dyDescent="0.25">
      <c r="C4265" s="82">
        <v>8.7250429753733955E-3</v>
      </c>
      <c r="D4265" s="89">
        <v>1.4329597191835481E-2</v>
      </c>
      <c r="E4265" s="89">
        <v>1.9795275490503944E-2</v>
      </c>
      <c r="F4265" s="89">
        <v>2.4500792745988133E-2</v>
      </c>
      <c r="G4265" s="90">
        <v>2.8325672056264836E-2</v>
      </c>
      <c r="H4265" s="90">
        <v>3.1236941000622482E-2</v>
      </c>
      <c r="I4265" s="90">
        <v>3.3504838175699311E-2</v>
      </c>
      <c r="J4265" s="90">
        <v>3.5190330195781633E-2</v>
      </c>
    </row>
    <row r="4266" spans="3:10" x14ac:dyDescent="0.25">
      <c r="C4266" s="82">
        <v>3.6442559684848434E-3</v>
      </c>
      <c r="D4266" s="89">
        <v>5.9026722652554256E-3</v>
      </c>
      <c r="E4266" s="89">
        <v>8.3163745916859082E-3</v>
      </c>
      <c r="F4266" s="89">
        <v>1.066162631489119E-2</v>
      </c>
      <c r="G4266" s="90">
        <v>1.2826786304571831E-2</v>
      </c>
      <c r="H4266" s="90">
        <v>1.4708632504004882E-2</v>
      </c>
      <c r="I4266" s="90">
        <v>1.6361298151178684E-2</v>
      </c>
      <c r="J4266" s="90">
        <v>1.777461103901333E-2</v>
      </c>
    </row>
    <row r="4267" spans="3:10" x14ac:dyDescent="0.25">
      <c r="C4267" s="82">
        <v>2.455048699670272E-2</v>
      </c>
      <c r="D4267" s="89">
        <v>2.9026098664520369E-2</v>
      </c>
      <c r="E4267" s="89">
        <v>3.1356412452931186E-2</v>
      </c>
      <c r="F4267" s="89">
        <v>3.2191158333448759E-2</v>
      </c>
      <c r="G4267" s="90">
        <v>3.2173451354336455E-2</v>
      </c>
      <c r="H4267" s="90">
        <v>3.1567938346083194E-2</v>
      </c>
      <c r="I4267" s="90">
        <v>3.0733820424076942E-2</v>
      </c>
      <c r="J4267" s="90">
        <v>2.9712405136408854E-2</v>
      </c>
    </row>
    <row r="4268" spans="3:10" x14ac:dyDescent="0.25">
      <c r="C4268" s="82">
        <v>1.0989073363458137E-2</v>
      </c>
      <c r="D4268" s="89">
        <v>1.5384402120580776E-2</v>
      </c>
      <c r="E4268" s="89">
        <v>1.9169600134156306E-2</v>
      </c>
      <c r="F4268" s="89">
        <v>2.2223298624104312E-2</v>
      </c>
      <c r="G4268" s="90">
        <v>2.4693965589966831E-2</v>
      </c>
      <c r="H4268" s="90">
        <v>2.666713336949144E-2</v>
      </c>
      <c r="I4268" s="90">
        <v>2.8422136439186767E-2</v>
      </c>
      <c r="J4268" s="90">
        <v>3.0027732492509611E-2</v>
      </c>
    </row>
    <row r="4269" spans="3:10" x14ac:dyDescent="0.25">
      <c r="C4269" s="82">
        <v>9.9985792374844441E-3</v>
      </c>
      <c r="D4269" s="89">
        <v>1.1681080758152289E-2</v>
      </c>
      <c r="E4269" s="89">
        <v>1.2865686103906716E-2</v>
      </c>
      <c r="F4269" s="89">
        <v>1.3721715068664134E-2</v>
      </c>
      <c r="G4269" s="90">
        <v>1.4414028357684131E-2</v>
      </c>
      <c r="H4269" s="90">
        <v>1.4988889388960423E-2</v>
      </c>
      <c r="I4269" s="90">
        <v>1.558216134794849E-2</v>
      </c>
      <c r="J4269" s="90">
        <v>1.6213419787675393E-2</v>
      </c>
    </row>
    <row r="4270" spans="3:10" x14ac:dyDescent="0.25">
      <c r="C4270" s="82">
        <v>2.181627800373134E-2</v>
      </c>
      <c r="D4270" s="89">
        <v>2.8883732131251946E-2</v>
      </c>
      <c r="E4270" s="89">
        <v>3.396227134128825E-2</v>
      </c>
      <c r="F4270" s="89">
        <v>3.7156815702921876E-2</v>
      </c>
      <c r="G4270" s="90">
        <v>3.8956828554217234E-2</v>
      </c>
      <c r="H4270" s="90">
        <v>3.9622217760806148E-2</v>
      </c>
      <c r="I4270" s="90">
        <v>3.9622000624850759E-2</v>
      </c>
      <c r="J4270" s="90">
        <v>3.9065990280199962E-2</v>
      </c>
    </row>
    <row r="4271" spans="3:10" x14ac:dyDescent="0.25">
      <c r="C4271" s="82">
        <v>1.6251903364549243E-2</v>
      </c>
      <c r="D4271" s="89">
        <v>2.2181728392120795E-2</v>
      </c>
      <c r="E4271" s="89">
        <v>2.6670115361051929E-2</v>
      </c>
      <c r="F4271" s="89">
        <v>2.9697516645422271E-2</v>
      </c>
      <c r="G4271" s="90">
        <v>3.162065158259967E-2</v>
      </c>
      <c r="H4271" s="90">
        <v>3.2647448023843215E-2</v>
      </c>
      <c r="I4271" s="90">
        <v>3.3164679365663044E-2</v>
      </c>
      <c r="J4271" s="90">
        <v>3.3257954932044982E-2</v>
      </c>
    </row>
    <row r="4272" spans="3:10" x14ac:dyDescent="0.25">
      <c r="C4272" s="82">
        <v>0.21790991600782228</v>
      </c>
      <c r="D4272" s="89">
        <v>0.14707170837592795</v>
      </c>
      <c r="E4272" s="89">
        <v>0.10870988912964884</v>
      </c>
      <c r="F4272" s="89">
        <v>8.6771943513299102E-2</v>
      </c>
      <c r="G4272" s="90">
        <v>7.3632292826760828E-2</v>
      </c>
      <c r="H4272" s="90">
        <v>6.5095942586778949E-2</v>
      </c>
      <c r="I4272" s="90">
        <v>5.9405971150333942E-2</v>
      </c>
      <c r="J4272" s="90">
        <v>5.5255499966387102E-2</v>
      </c>
    </row>
    <row r="4273" spans="3:10" x14ac:dyDescent="0.25">
      <c r="C4273" s="82">
        <v>5.4630482129554049E-3</v>
      </c>
      <c r="D4273" s="89">
        <v>8.8308289251251941E-3</v>
      </c>
      <c r="E4273" s="89">
        <v>1.2134147072157153E-2</v>
      </c>
      <c r="F4273" s="89">
        <v>1.5035719664353219E-2</v>
      </c>
      <c r="G4273" s="90">
        <v>1.7479360411270281E-2</v>
      </c>
      <c r="H4273" s="90">
        <v>1.9453540812573708E-2</v>
      </c>
      <c r="I4273" s="90">
        <v>2.113668111344651E-2</v>
      </c>
      <c r="J4273" s="90">
        <v>2.2581550567492694E-2</v>
      </c>
    </row>
    <row r="4274" spans="3:10" x14ac:dyDescent="0.25">
      <c r="C4274" s="82">
        <v>2.4847154226589206E-3</v>
      </c>
      <c r="D4274" s="89">
        <v>4.435625172959535E-3</v>
      </c>
      <c r="E4274" s="89">
        <v>6.6424347927459115E-3</v>
      </c>
      <c r="F4274" s="89">
        <v>8.8304555576132621E-3</v>
      </c>
      <c r="G4274" s="90">
        <v>1.0835697787460163E-2</v>
      </c>
      <c r="H4274" s="90">
        <v>1.2535654017436147E-2</v>
      </c>
      <c r="I4274" s="90">
        <v>1.3969499066710998E-2</v>
      </c>
      <c r="J4274" s="90">
        <v>1.5140290292941613E-2</v>
      </c>
    </row>
    <row r="4275" spans="3:10" x14ac:dyDescent="0.25">
      <c r="C4275" s="82">
        <v>1.7117289126172205E-2</v>
      </c>
      <c r="D4275" s="89">
        <v>2.5783570059906211E-2</v>
      </c>
      <c r="E4275" s="89">
        <v>3.3210114709189227E-2</v>
      </c>
      <c r="F4275" s="89">
        <v>3.8886980483453189E-2</v>
      </c>
      <c r="G4275" s="90">
        <v>4.3018870867281102E-2</v>
      </c>
      <c r="H4275" s="90">
        <v>4.5738846991049319E-2</v>
      </c>
      <c r="I4275" s="90">
        <v>4.7473004603771671E-2</v>
      </c>
      <c r="J4275" s="90">
        <v>4.8250473736325371E-2</v>
      </c>
    </row>
    <row r="4276" spans="3:10" x14ac:dyDescent="0.25">
      <c r="C4276" s="82">
        <v>5.9525381718054278E-3</v>
      </c>
      <c r="D4276" s="89">
        <v>8.5432691395762785E-3</v>
      </c>
      <c r="E4276" s="89">
        <v>1.1029018180795574E-2</v>
      </c>
      <c r="F4276" s="89">
        <v>1.3314520167177504E-2</v>
      </c>
      <c r="G4276" s="90">
        <v>1.5423703871074812E-2</v>
      </c>
      <c r="H4276" s="90">
        <v>1.7336732471537237E-2</v>
      </c>
      <c r="I4276" s="90">
        <v>1.9167490760816062E-2</v>
      </c>
      <c r="J4276" s="90">
        <v>2.0907723591904275E-2</v>
      </c>
    </row>
    <row r="4277" spans="3:10" x14ac:dyDescent="0.25">
      <c r="C4277" s="82">
        <v>1.4924128404305202E-2</v>
      </c>
      <c r="D4277" s="89">
        <v>2.1088573134844996E-2</v>
      </c>
      <c r="E4277" s="89">
        <v>2.5869103121962229E-2</v>
      </c>
      <c r="F4277" s="89">
        <v>2.9098739952391768E-2</v>
      </c>
      <c r="G4277" s="90">
        <v>3.1064997603315363E-2</v>
      </c>
      <c r="H4277" s="90">
        <v>3.1951143336272823E-2</v>
      </c>
      <c r="I4277" s="90">
        <v>3.2136783352162884E-2</v>
      </c>
      <c r="J4277" s="90">
        <v>3.1725545187090039E-2</v>
      </c>
    </row>
    <row r="4278" spans="3:10" x14ac:dyDescent="0.25">
      <c r="C4278" s="82">
        <v>2.8881012847525095E-3</v>
      </c>
      <c r="D4278" s="89">
        <v>5.6123060461638376E-3</v>
      </c>
      <c r="E4278" s="89">
        <v>8.8928391059239116E-3</v>
      </c>
      <c r="F4278" s="89">
        <v>1.2278612059552916E-2</v>
      </c>
      <c r="G4278" s="90">
        <v>1.5462146935444588E-2</v>
      </c>
      <c r="H4278" s="90">
        <v>1.8213101081544267E-2</v>
      </c>
      <c r="I4278" s="90">
        <v>2.0548962537038983E-2</v>
      </c>
      <c r="J4278" s="90">
        <v>2.2441867908887289E-2</v>
      </c>
    </row>
    <row r="4279" spans="3:10" x14ac:dyDescent="0.25">
      <c r="C4279" s="82">
        <v>7.4691907699796145E-3</v>
      </c>
      <c r="D4279" s="89">
        <v>1.0654915139683628E-2</v>
      </c>
      <c r="E4279" s="89">
        <v>1.3607712309769598E-2</v>
      </c>
      <c r="F4279" s="89">
        <v>1.6179372239582327E-2</v>
      </c>
      <c r="G4279" s="90">
        <v>1.8372321422810665E-2</v>
      </c>
      <c r="H4279" s="90">
        <v>2.0142112819947953E-2</v>
      </c>
      <c r="I4279" s="90">
        <v>2.1612269601881045E-2</v>
      </c>
      <c r="J4279" s="90">
        <v>2.2779330690111291E-2</v>
      </c>
    </row>
    <row r="4280" spans="3:10" x14ac:dyDescent="0.25">
      <c r="C4280" s="82">
        <v>3.729647522934839E-2</v>
      </c>
      <c r="D4280" s="89">
        <v>4.4202240231632994E-2</v>
      </c>
      <c r="E4280" s="89">
        <v>4.7939904112180846E-2</v>
      </c>
      <c r="F4280" s="89">
        <v>4.9639248608954911E-2</v>
      </c>
      <c r="G4280" s="90">
        <v>5.0318829656969134E-2</v>
      </c>
      <c r="H4280" s="90">
        <v>5.0329123468727296E-2</v>
      </c>
      <c r="I4280" s="90">
        <v>5.0128616696636992E-2</v>
      </c>
      <c r="J4280" s="90">
        <v>4.9657166802647368E-2</v>
      </c>
    </row>
    <row r="4281" spans="3:10" x14ac:dyDescent="0.25">
      <c r="C4281" s="82">
        <v>9.1622628643623777E-3</v>
      </c>
      <c r="D4281" s="89">
        <v>1.5012122985502745E-2</v>
      </c>
      <c r="E4281" s="89">
        <v>2.0640295490018157E-2</v>
      </c>
      <c r="F4281" s="89">
        <v>2.5393786428367565E-2</v>
      </c>
      <c r="G4281" s="90">
        <v>2.916670813575048E-2</v>
      </c>
      <c r="H4281" s="90">
        <v>3.1951552250451362E-2</v>
      </c>
      <c r="I4281" s="90">
        <v>3.404842411083725E-2</v>
      </c>
      <c r="J4281" s="90">
        <v>3.5535628653284232E-2</v>
      </c>
    </row>
    <row r="4282" spans="3:10" x14ac:dyDescent="0.25">
      <c r="C4282" s="82">
        <v>3.9943609066309185E-2</v>
      </c>
      <c r="D4282" s="89">
        <v>4.0651700017166441E-2</v>
      </c>
      <c r="E4282" s="89">
        <v>4.0431261503882349E-2</v>
      </c>
      <c r="F4282" s="89">
        <v>3.9917977454819911E-2</v>
      </c>
      <c r="G4282" s="90">
        <v>3.9425081915959705E-2</v>
      </c>
      <c r="H4282" s="90">
        <v>3.8845940907665549E-2</v>
      </c>
      <c r="I4282" s="90">
        <v>3.8311684575788062E-2</v>
      </c>
      <c r="J4282" s="90">
        <v>3.7664815232694208E-2</v>
      </c>
    </row>
    <row r="4283" spans="3:10" x14ac:dyDescent="0.25">
      <c r="C4283" s="82">
        <v>4.2142849750102691E-3</v>
      </c>
      <c r="D4283" s="89">
        <v>6.5057657020945372E-3</v>
      </c>
      <c r="E4283" s="89">
        <v>8.7598049861169341E-3</v>
      </c>
      <c r="F4283" s="89">
        <v>1.0772568416111435E-2</v>
      </c>
      <c r="G4283" s="90">
        <v>1.2475771852227707E-2</v>
      </c>
      <c r="H4283" s="90">
        <v>1.3803825037344623E-2</v>
      </c>
      <c r="I4283" s="90">
        <v>1.4826648560358247E-2</v>
      </c>
      <c r="J4283" s="90">
        <v>1.5537608815498247E-2</v>
      </c>
    </row>
    <row r="4284" spans="3:10" x14ac:dyDescent="0.25">
      <c r="C4284" s="82">
        <v>3.9248823601405455E-2</v>
      </c>
      <c r="D4284" s="89">
        <v>4.228334878154958E-2</v>
      </c>
      <c r="E4284" s="89">
        <v>4.3278781505125402E-2</v>
      </c>
      <c r="F4284" s="89">
        <v>4.3379174462270118E-2</v>
      </c>
      <c r="G4284" s="90">
        <v>4.3350072984767465E-2</v>
      </c>
      <c r="H4284" s="90">
        <v>4.3367630894887411E-2</v>
      </c>
      <c r="I4284" s="90">
        <v>4.3756697938397204E-2</v>
      </c>
      <c r="J4284" s="90">
        <v>4.4438425874123035E-2</v>
      </c>
    </row>
    <row r="4285" spans="3:10" x14ac:dyDescent="0.25">
      <c r="C4285" s="82">
        <v>4.5496225196181031E-2</v>
      </c>
      <c r="D4285" s="89">
        <v>4.9941022986456703E-2</v>
      </c>
      <c r="E4285" s="89">
        <v>5.1683992184415405E-2</v>
      </c>
      <c r="F4285" s="89">
        <v>5.1842110114732491E-2</v>
      </c>
      <c r="G4285" s="90">
        <v>5.1184725231784946E-2</v>
      </c>
      <c r="H4285" s="90">
        <v>4.9841431242598128E-2</v>
      </c>
      <c r="I4285" s="90">
        <v>4.816031755310627E-2</v>
      </c>
      <c r="J4285" s="90">
        <v>4.6070415428112826E-2</v>
      </c>
    </row>
    <row r="4286" spans="3:10" x14ac:dyDescent="0.25">
      <c r="C4286" s="82">
        <v>1.057494897705912E-2</v>
      </c>
      <c r="D4286" s="89">
        <v>1.249520660990582E-2</v>
      </c>
      <c r="E4286" s="89">
        <v>1.3721795618953267E-2</v>
      </c>
      <c r="F4286" s="89">
        <v>1.4477291432576273E-2</v>
      </c>
      <c r="G4286" s="90">
        <v>1.4966124429047817E-2</v>
      </c>
      <c r="H4286" s="90">
        <v>1.5242669329652432E-2</v>
      </c>
      <c r="I4286" s="90">
        <v>1.5435966569412969E-2</v>
      </c>
      <c r="J4286" s="90">
        <v>1.5548800418189256E-2</v>
      </c>
    </row>
    <row r="4287" spans="3:10" x14ac:dyDescent="0.25">
      <c r="C4287" s="82">
        <v>2.1565369657494362E-2</v>
      </c>
      <c r="D4287" s="89">
        <v>2.6205706238642382E-2</v>
      </c>
      <c r="E4287" s="89">
        <v>2.8870845415907554E-2</v>
      </c>
      <c r="F4287" s="89">
        <v>3.0031743018214183E-2</v>
      </c>
      <c r="G4287" s="90">
        <v>3.0231094288706982E-2</v>
      </c>
      <c r="H4287" s="90">
        <v>2.9697225884356908E-2</v>
      </c>
      <c r="I4287" s="90">
        <v>2.8768574572285505E-2</v>
      </c>
      <c r="J4287" s="90">
        <v>2.7500797967544531E-2</v>
      </c>
    </row>
    <row r="4288" spans="3:10" x14ac:dyDescent="0.25">
      <c r="C4288" s="82">
        <v>3.0723394695979775E-2</v>
      </c>
      <c r="D4288" s="89">
        <v>3.4953181710591107E-2</v>
      </c>
      <c r="E4288" s="89">
        <v>3.7878836785592646E-2</v>
      </c>
      <c r="F4288" s="89">
        <v>4.0105560337266297E-2</v>
      </c>
      <c r="G4288" s="90">
        <v>4.2127986180980528E-2</v>
      </c>
      <c r="H4288" s="90">
        <v>4.4035527919342878E-2</v>
      </c>
      <c r="I4288" s="90">
        <v>4.6139252095435603E-2</v>
      </c>
      <c r="J4288" s="90">
        <v>4.8371370183028124E-2</v>
      </c>
    </row>
    <row r="4289" spans="3:10" x14ac:dyDescent="0.25">
      <c r="C4289" s="82">
        <v>4.4714597161478492E-2</v>
      </c>
      <c r="D4289" s="89">
        <v>5.351211574870042E-2</v>
      </c>
      <c r="E4289" s="89">
        <v>5.8177577863608387E-2</v>
      </c>
      <c r="F4289" s="89">
        <v>6.0009102029112769E-2</v>
      </c>
      <c r="G4289" s="90">
        <v>6.0202718737110333E-2</v>
      </c>
      <c r="H4289" s="90">
        <v>5.9207838891926427E-2</v>
      </c>
      <c r="I4289" s="90">
        <v>5.7643290639743175E-2</v>
      </c>
      <c r="J4289" s="90">
        <v>5.5536694296561578E-2</v>
      </c>
    </row>
    <row r="4290" spans="3:10" x14ac:dyDescent="0.25">
      <c r="C4290" s="82">
        <v>2.1419161839813243E-3</v>
      </c>
      <c r="D4290" s="89">
        <v>3.8029552669131038E-3</v>
      </c>
      <c r="E4290" s="89">
        <v>5.6750888833808294E-3</v>
      </c>
      <c r="F4290" s="89">
        <v>7.5389027458699128E-3</v>
      </c>
      <c r="G4290" s="90">
        <v>9.2755601340135749E-3</v>
      </c>
      <c r="H4290" s="90">
        <v>1.0801365726502249E-2</v>
      </c>
      <c r="I4290" s="90">
        <v>1.2167709104916652E-2</v>
      </c>
      <c r="J4290" s="90">
        <v>1.3390746500293435E-2</v>
      </c>
    </row>
    <row r="4291" spans="3:10" x14ac:dyDescent="0.25">
      <c r="C4291" s="82">
        <v>4.7774106032120404E-3</v>
      </c>
      <c r="D4291" s="89">
        <v>7.6292015761896953E-3</v>
      </c>
      <c r="E4291" s="89">
        <v>1.0509754069744755E-2</v>
      </c>
      <c r="F4291" s="89">
        <v>1.3123308665335204E-2</v>
      </c>
      <c r="G4291" s="90">
        <v>1.5357977447723315E-2</v>
      </c>
      <c r="H4291" s="90">
        <v>1.7129508432996071E-2</v>
      </c>
      <c r="I4291" s="90">
        <v>1.8540149431806038E-2</v>
      </c>
      <c r="J4291" s="90">
        <v>1.9610085213422696E-2</v>
      </c>
    </row>
    <row r="4292" spans="3:10" x14ac:dyDescent="0.25">
      <c r="C4292" s="82">
        <v>3.0583135035325499E-3</v>
      </c>
      <c r="D4292" s="89">
        <v>4.7610704256109675E-3</v>
      </c>
      <c r="E4292" s="89">
        <v>6.4386260481364569E-3</v>
      </c>
      <c r="F4292" s="89">
        <v>7.9319689555990228E-3</v>
      </c>
      <c r="G4292" s="90">
        <v>9.2003393696214221E-3</v>
      </c>
      <c r="H4292" s="90">
        <v>1.0222179557747863E-2</v>
      </c>
      <c r="I4292" s="90">
        <v>1.108555806746462E-2</v>
      </c>
      <c r="J4292" s="90">
        <v>1.1823670531366568E-2</v>
      </c>
    </row>
    <row r="4293" spans="3:10" x14ac:dyDescent="0.25">
      <c r="C4293" s="82">
        <v>0.11143951627272859</v>
      </c>
      <c r="D4293" s="89">
        <v>0.10110862263443665</v>
      </c>
      <c r="E4293" s="89">
        <v>9.0697377987927597E-2</v>
      </c>
      <c r="F4293" s="89">
        <v>8.1922064674378403E-2</v>
      </c>
      <c r="G4293" s="90">
        <v>7.5004255403763861E-2</v>
      </c>
      <c r="H4293" s="90">
        <v>6.9210756329005294E-2</v>
      </c>
      <c r="I4293" s="90">
        <v>6.4349742011414551E-2</v>
      </c>
      <c r="J4293" s="90">
        <v>5.9833639836650888E-2</v>
      </c>
    </row>
    <row r="4294" spans="3:10" x14ac:dyDescent="0.25">
      <c r="C4294" s="82">
        <v>1.4301829769757E-2</v>
      </c>
      <c r="D4294" s="89">
        <v>1.8507617592702273E-2</v>
      </c>
      <c r="E4294" s="89">
        <v>2.1651894919096911E-2</v>
      </c>
      <c r="F4294" s="89">
        <v>2.3851699577166003E-2</v>
      </c>
      <c r="G4294" s="90">
        <v>2.5378319731866734E-2</v>
      </c>
      <c r="H4294" s="90">
        <v>2.6331409939581E-2</v>
      </c>
      <c r="I4294" s="90">
        <v>2.6955387613493875E-2</v>
      </c>
      <c r="J4294" s="90">
        <v>2.7271117203364444E-2</v>
      </c>
    </row>
    <row r="4295" spans="3:10" x14ac:dyDescent="0.25">
      <c r="C4295" s="82">
        <v>2.7671547491312429E-2</v>
      </c>
      <c r="D4295" s="89">
        <v>3.120763321922863E-2</v>
      </c>
      <c r="E4295" s="89">
        <v>3.3405605423380863E-2</v>
      </c>
      <c r="F4295" s="89">
        <v>3.4890025504085861E-2</v>
      </c>
      <c r="G4295" s="90">
        <v>3.6112272659240045E-2</v>
      </c>
      <c r="H4295" s="90">
        <v>3.7117809380709112E-2</v>
      </c>
      <c r="I4295" s="90">
        <v>3.8113662861030038E-2</v>
      </c>
      <c r="J4295" s="90">
        <v>3.8982193548105878E-2</v>
      </c>
    </row>
    <row r="4296" spans="3:10" x14ac:dyDescent="0.25">
      <c r="C4296" s="82">
        <v>4.4383770175011128E-3</v>
      </c>
      <c r="D4296" s="89">
        <v>6.9173418287325683E-3</v>
      </c>
      <c r="E4296" s="89">
        <v>9.4705694973540207E-3</v>
      </c>
      <c r="F4296" s="89">
        <v>1.1883415098061186E-2</v>
      </c>
      <c r="G4296" s="90">
        <v>1.406457096989645E-2</v>
      </c>
      <c r="H4296" s="90">
        <v>1.5921875413007665E-2</v>
      </c>
      <c r="I4296" s="90">
        <v>1.7525948994765787E-2</v>
      </c>
      <c r="J4296" s="90">
        <v>1.8872052255101451E-2</v>
      </c>
    </row>
    <row r="4297" spans="3:10" x14ac:dyDescent="0.25">
      <c r="C4297" s="82">
        <v>4.1471655178648488E-2</v>
      </c>
      <c r="D4297" s="89">
        <v>3.7564037597750913E-2</v>
      </c>
      <c r="E4297" s="89">
        <v>3.4700054679500658E-2</v>
      </c>
      <c r="F4297" s="89">
        <v>3.2687604486292633E-2</v>
      </c>
      <c r="G4297" s="90">
        <v>3.1327090306578133E-2</v>
      </c>
      <c r="H4297" s="90">
        <v>3.0288889978409193E-2</v>
      </c>
      <c r="I4297" s="90">
        <v>2.9559758896684853E-2</v>
      </c>
      <c r="J4297" s="90">
        <v>2.8967570119081638E-2</v>
      </c>
    </row>
    <row r="4298" spans="3:10" x14ac:dyDescent="0.25">
      <c r="C4298" s="82">
        <v>1.7959827645483803E-2</v>
      </c>
      <c r="D4298" s="89">
        <v>1.8919383924488151E-2</v>
      </c>
      <c r="E4298" s="89">
        <v>1.939534307758559E-2</v>
      </c>
      <c r="F4298" s="89">
        <v>1.96298371908145E-2</v>
      </c>
      <c r="G4298" s="90">
        <v>1.975894708234396E-2</v>
      </c>
      <c r="H4298" s="90">
        <v>1.9737803329070467E-2</v>
      </c>
      <c r="I4298" s="90">
        <v>1.9657669892850931E-2</v>
      </c>
      <c r="J4298" s="90">
        <v>1.9475692292820972E-2</v>
      </c>
    </row>
    <row r="4299" spans="3:10" x14ac:dyDescent="0.25">
      <c r="C4299" s="82">
        <v>1.3077999949061321E-2</v>
      </c>
      <c r="D4299" s="89">
        <v>1.6156404359199052E-2</v>
      </c>
      <c r="E4299" s="89">
        <v>1.8567612774849293E-2</v>
      </c>
      <c r="F4299" s="89">
        <v>2.0464697558160185E-2</v>
      </c>
      <c r="G4299" s="90">
        <v>2.2025286041361565E-2</v>
      </c>
      <c r="H4299" s="90">
        <v>2.325296515133228E-2</v>
      </c>
      <c r="I4299" s="90">
        <v>2.4288042591054649E-2</v>
      </c>
      <c r="J4299" s="90">
        <v>2.509432472429832E-2</v>
      </c>
    </row>
    <row r="4300" spans="3:10" x14ac:dyDescent="0.25">
      <c r="C4300" s="82">
        <v>1.6284029930764176E-2</v>
      </c>
      <c r="D4300" s="89">
        <v>2.0275305761179814E-2</v>
      </c>
      <c r="E4300" s="89">
        <v>2.323043543224107E-2</v>
      </c>
      <c r="F4300" s="89">
        <v>2.5352958882613762E-2</v>
      </c>
      <c r="G4300" s="90">
        <v>2.695251406085766E-2</v>
      </c>
      <c r="H4300" s="90">
        <v>2.8147789401320882E-2</v>
      </c>
      <c r="I4300" s="90">
        <v>2.9215528983050978E-2</v>
      </c>
      <c r="J4300" s="90">
        <v>3.0193095667766442E-2</v>
      </c>
    </row>
    <row r="4301" spans="3:10" x14ac:dyDescent="0.25">
      <c r="C4301" s="82">
        <v>7.1920860717451952E-3</v>
      </c>
      <c r="D4301" s="89">
        <v>9.5723302667783516E-3</v>
      </c>
      <c r="E4301" s="89">
        <v>1.1759737682020288E-2</v>
      </c>
      <c r="F4301" s="89">
        <v>1.3761770817106582E-2</v>
      </c>
      <c r="G4301" s="90">
        <v>1.5664645147136412E-2</v>
      </c>
      <c r="H4301" s="90">
        <v>1.7485433876486461E-2</v>
      </c>
      <c r="I4301" s="90">
        <v>1.9370833757467228E-2</v>
      </c>
      <c r="J4301" s="90">
        <v>2.1348539385734271E-2</v>
      </c>
    </row>
    <row r="4302" spans="3:10" x14ac:dyDescent="0.25">
      <c r="C4302" s="82">
        <v>2.7549746851902399E-2</v>
      </c>
      <c r="D4302" s="89">
        <v>3.1994223874202199E-2</v>
      </c>
      <c r="E4302" s="89">
        <v>3.4028024590643254E-2</v>
      </c>
      <c r="F4302" s="89">
        <v>3.4588702364567701E-2</v>
      </c>
      <c r="G4302" s="90">
        <v>3.4461334082413038E-2</v>
      </c>
      <c r="H4302" s="90">
        <v>3.3931995909838961E-2</v>
      </c>
      <c r="I4302" s="90">
        <v>3.3351843579492418E-2</v>
      </c>
      <c r="J4302" s="90">
        <v>3.2725397138728234E-2</v>
      </c>
    </row>
    <row r="4303" spans="3:10" x14ac:dyDescent="0.25">
      <c r="C4303" s="82">
        <v>6.2678462337236087E-3</v>
      </c>
      <c r="D4303" s="89">
        <v>8.9313882373113912E-3</v>
      </c>
      <c r="E4303" s="89">
        <v>1.1040635598962864E-2</v>
      </c>
      <c r="F4303" s="89">
        <v>1.2503912546328972E-2</v>
      </c>
      <c r="G4303" s="90">
        <v>1.3441573075641066E-2</v>
      </c>
      <c r="H4303" s="90">
        <v>1.3947711928567311E-2</v>
      </c>
      <c r="I4303" s="90">
        <v>1.4212056978873825E-2</v>
      </c>
      <c r="J4303" s="90">
        <v>1.4305824596554712E-2</v>
      </c>
    </row>
    <row r="4304" spans="3:10" x14ac:dyDescent="0.25">
      <c r="C4304" s="82">
        <v>2.1023121323042793E-2</v>
      </c>
      <c r="D4304" s="89">
        <v>3.1417048778129959E-2</v>
      </c>
      <c r="E4304" s="89">
        <v>3.9884622211287635E-2</v>
      </c>
      <c r="F4304" s="89">
        <v>4.5913715649365437E-2</v>
      </c>
      <c r="G4304" s="90">
        <v>4.997502380969425E-2</v>
      </c>
      <c r="H4304" s="90">
        <v>5.2464544165970108E-2</v>
      </c>
      <c r="I4304" s="90">
        <v>5.407297722122633E-2</v>
      </c>
      <c r="J4304" s="90">
        <v>5.4978007429012606E-2</v>
      </c>
    </row>
    <row r="4305" spans="3:10" x14ac:dyDescent="0.25">
      <c r="C4305" s="82">
        <v>4.6673107106964418E-3</v>
      </c>
      <c r="D4305" s="89">
        <v>7.529640236096433E-3</v>
      </c>
      <c r="E4305" s="89">
        <v>1.0558230924888246E-2</v>
      </c>
      <c r="F4305" s="89">
        <v>1.3492374756811245E-2</v>
      </c>
      <c r="G4305" s="90">
        <v>1.6227302289896051E-2</v>
      </c>
      <c r="H4305" s="90">
        <v>1.8666777151973568E-2</v>
      </c>
      <c r="I4305" s="90">
        <v>2.0903122687454062E-2</v>
      </c>
      <c r="J4305" s="90">
        <v>2.2934643053463804E-2</v>
      </c>
    </row>
    <row r="4306" spans="3:10" x14ac:dyDescent="0.25">
      <c r="C4306" s="82">
        <v>5.630874772286644E-2</v>
      </c>
      <c r="D4306" s="89">
        <v>5.5379999830347658E-2</v>
      </c>
      <c r="E4306" s="89">
        <v>5.2085701918189703E-2</v>
      </c>
      <c r="F4306" s="89">
        <v>4.8200107573666544E-2</v>
      </c>
      <c r="G4306" s="90">
        <v>4.4576489940794474E-2</v>
      </c>
      <c r="H4306" s="90">
        <v>4.1270021016945053E-2</v>
      </c>
      <c r="I4306" s="90">
        <v>3.8470455565124247E-2</v>
      </c>
      <c r="J4306" s="90">
        <v>3.6012648840591105E-2</v>
      </c>
    </row>
    <row r="4307" spans="3:10" x14ac:dyDescent="0.25">
      <c r="C4307" s="82">
        <v>4.4549975117041521E-2</v>
      </c>
      <c r="D4307" s="89">
        <v>4.6958197354026933E-2</v>
      </c>
      <c r="E4307" s="89">
        <v>4.7120476446525408E-2</v>
      </c>
      <c r="F4307" s="89">
        <v>4.6258922081962535E-2</v>
      </c>
      <c r="G4307" s="90">
        <v>4.5133380517742398E-2</v>
      </c>
      <c r="H4307" s="90">
        <v>4.3873083226896703E-2</v>
      </c>
      <c r="I4307" s="90">
        <v>4.2767908059109495E-2</v>
      </c>
      <c r="J4307" s="90">
        <v>4.1710075995364131E-2</v>
      </c>
    </row>
    <row r="4308" spans="3:10" x14ac:dyDescent="0.25">
      <c r="C4308" s="82">
        <v>8.7853639556991145E-3</v>
      </c>
      <c r="D4308" s="89">
        <v>1.1818842209066446E-2</v>
      </c>
      <c r="E4308" s="89">
        <v>1.433897580507229E-2</v>
      </c>
      <c r="F4308" s="89">
        <v>1.6325887062776386E-2</v>
      </c>
      <c r="G4308" s="90">
        <v>1.7898630901947554E-2</v>
      </c>
      <c r="H4308" s="90">
        <v>1.9097863454350165E-2</v>
      </c>
      <c r="I4308" s="90">
        <v>2.009770798335761E-2</v>
      </c>
      <c r="J4308" s="90">
        <v>2.092977082720307E-2</v>
      </c>
    </row>
    <row r="4309" spans="3:10" x14ac:dyDescent="0.25">
      <c r="C4309" s="82">
        <v>1.1325290208422616E-2</v>
      </c>
      <c r="D4309" s="89">
        <v>1.5166439481837482E-2</v>
      </c>
      <c r="E4309" s="89">
        <v>1.816047798653643E-2</v>
      </c>
      <c r="F4309" s="89">
        <v>2.0277840759472796E-2</v>
      </c>
      <c r="G4309" s="90">
        <v>2.1696655745601204E-2</v>
      </c>
      <c r="H4309" s="90">
        <v>2.2506301155882088E-2</v>
      </c>
      <c r="I4309" s="90">
        <v>2.2950136324022152E-2</v>
      </c>
      <c r="J4309" s="90">
        <v>2.3091243281215642E-2</v>
      </c>
    </row>
    <row r="4310" spans="3:10" x14ac:dyDescent="0.25">
      <c r="C4310" s="82">
        <v>1.2475127536285074E-2</v>
      </c>
      <c r="D4310" s="89">
        <v>1.4917337609840974E-2</v>
      </c>
      <c r="E4310" s="89">
        <v>1.6649864977352012E-2</v>
      </c>
      <c r="F4310" s="89">
        <v>1.7899458069163425E-2</v>
      </c>
      <c r="G4310" s="90">
        <v>1.8888026825025137E-2</v>
      </c>
      <c r="H4310" s="90">
        <v>1.9666550673097052E-2</v>
      </c>
      <c r="I4310" s="90">
        <v>2.0389513649536218E-2</v>
      </c>
      <c r="J4310" s="90">
        <v>2.1051505914290333E-2</v>
      </c>
    </row>
    <row r="4311" spans="3:10" x14ac:dyDescent="0.25">
      <c r="C4311" s="82">
        <v>3.3270678308447307E-2</v>
      </c>
      <c r="D4311" s="89">
        <v>3.4055830549910605E-2</v>
      </c>
      <c r="E4311" s="89">
        <v>3.4135429202451044E-2</v>
      </c>
      <c r="F4311" s="89">
        <v>3.407536697452028E-2</v>
      </c>
      <c r="G4311" s="90">
        <v>3.4183586621190372E-2</v>
      </c>
      <c r="H4311" s="90">
        <v>3.441655076036499E-2</v>
      </c>
      <c r="I4311" s="90">
        <v>3.4939472445266975E-2</v>
      </c>
      <c r="J4311" s="90">
        <v>3.5656231505469524E-2</v>
      </c>
    </row>
    <row r="4312" spans="3:10" x14ac:dyDescent="0.25">
      <c r="C4312" s="82">
        <v>7.9349074317553812E-3</v>
      </c>
      <c r="D4312" s="89">
        <v>1.0095022855400976E-2</v>
      </c>
      <c r="E4312" s="89">
        <v>1.1682716913694952E-2</v>
      </c>
      <c r="F4312" s="89">
        <v>1.2780430476852365E-2</v>
      </c>
      <c r="G4312" s="90">
        <v>1.3536343928108874E-2</v>
      </c>
      <c r="H4312" s="90">
        <v>1.4003489113132241E-2</v>
      </c>
      <c r="I4312" s="90">
        <v>1.4315463178249228E-2</v>
      </c>
      <c r="J4312" s="90">
        <v>1.4491739905312112E-2</v>
      </c>
    </row>
    <row r="4313" spans="3:10" x14ac:dyDescent="0.25">
      <c r="C4313" s="82">
        <v>1.9523444168731321E-2</v>
      </c>
      <c r="D4313" s="89">
        <v>2.325256375262344E-2</v>
      </c>
      <c r="E4313" s="89">
        <v>2.5577687731761417E-2</v>
      </c>
      <c r="F4313" s="89">
        <v>2.6965864770619515E-2</v>
      </c>
      <c r="G4313" s="90">
        <v>2.7857731052643227E-2</v>
      </c>
      <c r="H4313" s="90">
        <v>2.8389904637218161E-2</v>
      </c>
      <c r="I4313" s="90">
        <v>2.8808957442794381E-2</v>
      </c>
      <c r="J4313" s="90">
        <v>2.9102090858616522E-2</v>
      </c>
    </row>
    <row r="4314" spans="3:10" x14ac:dyDescent="0.25">
      <c r="C4314" s="82">
        <v>2.6952542994990378E-2</v>
      </c>
      <c r="D4314" s="89">
        <v>2.9531822595457863E-2</v>
      </c>
      <c r="E4314" s="89">
        <v>3.0891858390905424E-2</v>
      </c>
      <c r="F4314" s="89">
        <v>3.1558914963702889E-2</v>
      </c>
      <c r="G4314" s="90">
        <v>3.1891115586643294E-2</v>
      </c>
      <c r="H4314" s="90">
        <v>3.1906347941226869E-2</v>
      </c>
      <c r="I4314" s="90">
        <v>3.1791481001181524E-2</v>
      </c>
      <c r="J4314" s="90">
        <v>3.1476741172519904E-2</v>
      </c>
    </row>
    <row r="4315" spans="3:10" x14ac:dyDescent="0.25">
      <c r="C4315" s="82">
        <v>7.1500700887680341E-4</v>
      </c>
      <c r="D4315" s="89">
        <v>1.7426299663499064E-3</v>
      </c>
      <c r="E4315" s="89">
        <v>3.2230929138129163E-3</v>
      </c>
      <c r="F4315" s="89">
        <v>4.9440471680747564E-3</v>
      </c>
      <c r="G4315" s="90">
        <v>6.6893814883745052E-3</v>
      </c>
      <c r="H4315" s="90">
        <v>8.2815432399075094E-3</v>
      </c>
      <c r="I4315" s="90">
        <v>9.6848370369007394E-3</v>
      </c>
      <c r="J4315" s="90">
        <v>1.0876040645029986E-2</v>
      </c>
    </row>
    <row r="4316" spans="3:10" x14ac:dyDescent="0.25">
      <c r="C4316" s="82">
        <v>4.3309779646053823E-3</v>
      </c>
      <c r="D4316" s="89">
        <v>6.4878332836949921E-3</v>
      </c>
      <c r="E4316" s="89">
        <v>8.4762314192638692E-3</v>
      </c>
      <c r="F4316" s="89">
        <v>1.0151516955564044E-2</v>
      </c>
      <c r="G4316" s="90">
        <v>1.1525218231358535E-2</v>
      </c>
      <c r="H4316" s="90">
        <v>1.2611520503288658E-2</v>
      </c>
      <c r="I4316" s="90">
        <v>1.3536697544731274E-2</v>
      </c>
      <c r="J4316" s="90">
        <v>1.4340815131349157E-2</v>
      </c>
    </row>
    <row r="4317" spans="3:10" x14ac:dyDescent="0.25">
      <c r="C4317" s="82">
        <v>1.1604412700346614E-2</v>
      </c>
      <c r="D4317" s="89">
        <v>1.5425315466575249E-2</v>
      </c>
      <c r="E4317" s="89">
        <v>1.8909995774607558E-2</v>
      </c>
      <c r="F4317" s="89">
        <v>2.2038156809086627E-2</v>
      </c>
      <c r="G4317" s="90">
        <v>2.4920272079278757E-2</v>
      </c>
      <c r="H4317" s="90">
        <v>2.756004525884E-2</v>
      </c>
      <c r="I4317" s="90">
        <v>3.0163826357419668E-2</v>
      </c>
      <c r="J4317" s="90">
        <v>3.274043297384889E-2</v>
      </c>
    </row>
    <row r="4318" spans="3:10" x14ac:dyDescent="0.25">
      <c r="C4318" s="82">
        <v>2.8667657594575166E-2</v>
      </c>
      <c r="D4318" s="89">
        <v>3.3689611023581541E-2</v>
      </c>
      <c r="E4318" s="89">
        <v>3.6501837139747167E-2</v>
      </c>
      <c r="F4318" s="89">
        <v>3.7859880089934239E-2</v>
      </c>
      <c r="G4318" s="90">
        <v>3.845691201932256E-2</v>
      </c>
      <c r="H4318" s="90">
        <v>3.8527980301796362E-2</v>
      </c>
      <c r="I4318" s="90">
        <v>3.8427929831088808E-2</v>
      </c>
      <c r="J4318" s="90">
        <v>3.8133058195143739E-2</v>
      </c>
    </row>
    <row r="4319" spans="3:10" x14ac:dyDescent="0.25">
      <c r="C4319" s="82">
        <v>3.4731670776555045E-3</v>
      </c>
      <c r="D4319" s="89">
        <v>6.3243232219050019E-3</v>
      </c>
      <c r="E4319" s="89">
        <v>9.491430510055238E-3</v>
      </c>
      <c r="F4319" s="89">
        <v>1.2540665371425916E-2</v>
      </c>
      <c r="G4319" s="90">
        <v>1.5261576684705964E-2</v>
      </c>
      <c r="H4319" s="90">
        <v>1.7536174582884267E-2</v>
      </c>
      <c r="I4319" s="90">
        <v>1.9470556644955575E-2</v>
      </c>
      <c r="J4319" s="90">
        <v>2.1097024880848001E-2</v>
      </c>
    </row>
    <row r="4320" spans="3:10" x14ac:dyDescent="0.25">
      <c r="C4320" s="82">
        <v>2.7516663373886485E-2</v>
      </c>
      <c r="D4320" s="89">
        <v>3.1728251141012749E-2</v>
      </c>
      <c r="E4320" s="89">
        <v>3.4242577049875163E-2</v>
      </c>
      <c r="F4320" s="89">
        <v>3.5631118734521551E-2</v>
      </c>
      <c r="G4320" s="90">
        <v>3.6371801050215632E-2</v>
      </c>
      <c r="H4320" s="90">
        <v>3.6559461739295689E-2</v>
      </c>
      <c r="I4320" s="90">
        <v>3.6459401797984077E-2</v>
      </c>
      <c r="J4320" s="90">
        <v>3.6022221212639753E-2</v>
      </c>
    </row>
    <row r="4321" spans="3:10" x14ac:dyDescent="0.25">
      <c r="C4321" s="82">
        <v>1.0742888321445942E-2</v>
      </c>
      <c r="D4321" s="89">
        <v>1.2324043757505161E-2</v>
      </c>
      <c r="E4321" s="89">
        <v>1.3519280026683093E-2</v>
      </c>
      <c r="F4321" s="89">
        <v>1.4421589194592126E-2</v>
      </c>
      <c r="G4321" s="90">
        <v>1.5124794224008099E-2</v>
      </c>
      <c r="H4321" s="90">
        <v>1.5625864108162989E-2</v>
      </c>
      <c r="I4321" s="90">
        <v>1.6042599824046429E-2</v>
      </c>
      <c r="J4321" s="90">
        <v>1.6390736347806568E-2</v>
      </c>
    </row>
    <row r="4322" spans="3:10" x14ac:dyDescent="0.25">
      <c r="C4322" s="82">
        <v>7.7766341825082925E-3</v>
      </c>
      <c r="D4322" s="89">
        <v>1.0830949279587049E-2</v>
      </c>
      <c r="E4322" s="89">
        <v>1.3615941325917615E-2</v>
      </c>
      <c r="F4322" s="89">
        <v>1.5971528511018976E-2</v>
      </c>
      <c r="G4322" s="90">
        <v>1.7865833886456146E-2</v>
      </c>
      <c r="H4322" s="90">
        <v>1.922734721361791E-2</v>
      </c>
      <c r="I4322" s="90">
        <v>2.0167013794729557E-2</v>
      </c>
      <c r="J4322" s="90">
        <v>2.0695894349469657E-2</v>
      </c>
    </row>
    <row r="4323" spans="3:10" x14ac:dyDescent="0.25">
      <c r="C4323" s="82">
        <v>1.734116267555065E-2</v>
      </c>
      <c r="D4323" s="89">
        <v>2.2427434845469819E-2</v>
      </c>
      <c r="E4323" s="89">
        <v>2.653760938697463E-2</v>
      </c>
      <c r="F4323" s="89">
        <v>2.9829925282312299E-2</v>
      </c>
      <c r="G4323" s="90">
        <v>3.2632382350774772E-2</v>
      </c>
      <c r="H4323" s="90">
        <v>3.5069915250007452E-2</v>
      </c>
      <c r="I4323" s="90">
        <v>3.7473234387739619E-2</v>
      </c>
      <c r="J4323" s="90">
        <v>3.9883886929323063E-2</v>
      </c>
    </row>
    <row r="4324" spans="3:10" x14ac:dyDescent="0.25">
      <c r="C4324" s="82">
        <v>9.6898515587753968E-3</v>
      </c>
      <c r="D4324" s="89">
        <v>1.2286055956739594E-2</v>
      </c>
      <c r="E4324" s="89">
        <v>1.4532377485381638E-2</v>
      </c>
      <c r="F4324" s="89">
        <v>1.6396090257815608E-2</v>
      </c>
      <c r="G4324" s="90">
        <v>1.7908035322323747E-2</v>
      </c>
      <c r="H4324" s="90">
        <v>1.902053182038279E-2</v>
      </c>
      <c r="I4324" s="90">
        <v>1.9848053170162611E-2</v>
      </c>
      <c r="J4324" s="90">
        <v>2.039319592896701E-2</v>
      </c>
    </row>
    <row r="4325" spans="3:10" x14ac:dyDescent="0.25">
      <c r="C4325" s="82">
        <v>3.3051790702148566E-3</v>
      </c>
      <c r="D4325" s="89">
        <v>5.6251026410982091E-3</v>
      </c>
      <c r="E4325" s="89">
        <v>8.1165689807450071E-3</v>
      </c>
      <c r="F4325" s="89">
        <v>1.0508067755858348E-2</v>
      </c>
      <c r="G4325" s="90">
        <v>1.2682459925343156E-2</v>
      </c>
      <c r="H4325" s="90">
        <v>1.4555438335754305E-2</v>
      </c>
      <c r="I4325" s="90">
        <v>1.6200357309535389E-2</v>
      </c>
      <c r="J4325" s="90">
        <v>1.7617032291535318E-2</v>
      </c>
    </row>
    <row r="4326" spans="3:10" x14ac:dyDescent="0.25">
      <c r="C4326" s="82">
        <v>0.14220444739686106</v>
      </c>
      <c r="D4326" s="89">
        <v>0.12325137318442517</v>
      </c>
      <c r="E4326" s="89">
        <v>0.10531607819516361</v>
      </c>
      <c r="F4326" s="89">
        <v>9.0819118664157775E-2</v>
      </c>
      <c r="G4326" s="90">
        <v>7.982784218216922E-2</v>
      </c>
      <c r="H4326" s="90">
        <v>7.1255555184785144E-2</v>
      </c>
      <c r="I4326" s="90">
        <v>6.4639556589548411E-2</v>
      </c>
      <c r="J4326" s="90">
        <v>5.9168378023598131E-2</v>
      </c>
    </row>
    <row r="4327" spans="3:10" x14ac:dyDescent="0.25">
      <c r="C4327" s="82">
        <v>3.8675776297173851E-3</v>
      </c>
      <c r="D4327" s="89">
        <v>7.2563888655052828E-3</v>
      </c>
      <c r="E4327" s="89">
        <v>1.0954040108369353E-2</v>
      </c>
      <c r="F4327" s="89">
        <v>1.4357115836521628E-2</v>
      </c>
      <c r="G4327" s="90">
        <v>1.7190007957406155E-2</v>
      </c>
      <c r="H4327" s="90">
        <v>1.9322647006443573E-2</v>
      </c>
      <c r="I4327" s="90">
        <v>2.088181480003937E-2</v>
      </c>
      <c r="J4327" s="90">
        <v>2.1905861818938815E-2</v>
      </c>
    </row>
    <row r="4328" spans="3:10" x14ac:dyDescent="0.25">
      <c r="C4328" s="82">
        <v>2.5388245212656833E-3</v>
      </c>
      <c r="D4328" s="89">
        <v>5.6086437142271748E-3</v>
      </c>
      <c r="E4328" s="89">
        <v>9.3428273922781697E-3</v>
      </c>
      <c r="F4328" s="89">
        <v>1.2910271981149954E-2</v>
      </c>
      <c r="G4328" s="90">
        <v>1.5776109305054162E-2</v>
      </c>
      <c r="H4328" s="90">
        <v>1.7673731446560023E-2</v>
      </c>
      <c r="I4328" s="90">
        <v>1.8697865134140731E-2</v>
      </c>
      <c r="J4328" s="90">
        <v>1.8940967398925562E-2</v>
      </c>
    </row>
    <row r="4329" spans="3:10" x14ac:dyDescent="0.25">
      <c r="C4329" s="82">
        <v>4.3387613077844375E-2</v>
      </c>
      <c r="D4329" s="89">
        <v>4.0421296532516145E-2</v>
      </c>
      <c r="E4329" s="89">
        <v>3.7606387534168062E-2</v>
      </c>
      <c r="F4329" s="89">
        <v>3.5365132763952048E-2</v>
      </c>
      <c r="G4329" s="90">
        <v>3.3770771601786979E-2</v>
      </c>
      <c r="H4329" s="90">
        <v>3.2574691280078574E-2</v>
      </c>
      <c r="I4329" s="90">
        <v>3.1786850508396906E-2</v>
      </c>
      <c r="J4329" s="90">
        <v>3.1214911927086815E-2</v>
      </c>
    </row>
    <row r="4330" spans="3:10" x14ac:dyDescent="0.25">
      <c r="C4330" s="82">
        <v>7.2116889666614713E-3</v>
      </c>
      <c r="D4330" s="89">
        <v>1.2453457918550195E-2</v>
      </c>
      <c r="E4330" s="89">
        <v>1.7980465175938029E-2</v>
      </c>
      <c r="F4330" s="89">
        <v>2.3044262913389499E-2</v>
      </c>
      <c r="G4330" s="90">
        <v>2.7289957480099949E-2</v>
      </c>
      <c r="H4330" s="90">
        <v>3.0487386993095583E-2</v>
      </c>
      <c r="I4330" s="90">
        <v>3.277838046252015E-2</v>
      </c>
      <c r="J4330" s="90">
        <v>3.4172892303726429E-2</v>
      </c>
    </row>
    <row r="4331" spans="3:10" x14ac:dyDescent="0.25">
      <c r="C4331" s="82">
        <v>4.1478212563588069E-3</v>
      </c>
      <c r="D4331" s="89">
        <v>7.2772733632746854E-3</v>
      </c>
      <c r="E4331" s="89">
        <v>1.0471926120607123E-2</v>
      </c>
      <c r="F4331" s="89">
        <v>1.3298264544977643E-2</v>
      </c>
      <c r="G4331" s="90">
        <v>1.5641284955442938E-2</v>
      </c>
      <c r="H4331" s="90">
        <v>1.74751781904199E-2</v>
      </c>
      <c r="I4331" s="90">
        <v>1.8960070076325223E-2</v>
      </c>
      <c r="J4331" s="90">
        <v>2.0142516324037768E-2</v>
      </c>
    </row>
    <row r="4332" spans="3:10" x14ac:dyDescent="0.25">
      <c r="C4332" s="82">
        <v>7.7323619776795971E-3</v>
      </c>
      <c r="D4332" s="89">
        <v>1.0271176164684521E-2</v>
      </c>
      <c r="E4332" s="89">
        <v>1.270019686717179E-2</v>
      </c>
      <c r="F4332" s="89">
        <v>1.4960562127150238E-2</v>
      </c>
      <c r="G4332" s="90">
        <v>1.7064479729359122E-2</v>
      </c>
      <c r="H4332" s="90">
        <v>1.8964850248916074E-2</v>
      </c>
      <c r="I4332" s="90">
        <v>2.078059092968499E-2</v>
      </c>
      <c r="J4332" s="90">
        <v>2.2524360325911451E-2</v>
      </c>
    </row>
    <row r="4333" spans="3:10" x14ac:dyDescent="0.25">
      <c r="C4333" s="82">
        <v>6.0878682895738438E-3</v>
      </c>
      <c r="D4333" s="89">
        <v>7.8806298559244009E-3</v>
      </c>
      <c r="E4333" s="89">
        <v>9.2459505334081902E-3</v>
      </c>
      <c r="F4333" s="89">
        <v>1.0203701364297798E-2</v>
      </c>
      <c r="G4333" s="90">
        <v>1.0846147542755565E-2</v>
      </c>
      <c r="H4333" s="90">
        <v>1.1209824016219233E-2</v>
      </c>
      <c r="I4333" s="90">
        <v>1.1410066446356176E-2</v>
      </c>
      <c r="J4333" s="90">
        <v>1.1478830477399142E-2</v>
      </c>
    </row>
    <row r="4334" spans="3:10" x14ac:dyDescent="0.25">
      <c r="C4334" s="82">
        <v>4.5181053340433526E-3</v>
      </c>
      <c r="D4334" s="89">
        <v>7.731776810870076E-3</v>
      </c>
      <c r="E4334" s="89">
        <v>1.0913891963475681E-2</v>
      </c>
      <c r="F4334" s="89">
        <v>1.3658819443482968E-2</v>
      </c>
      <c r="G4334" s="90">
        <v>1.5893952883007802E-2</v>
      </c>
      <c r="H4334" s="90">
        <v>1.7625560883320075E-2</v>
      </c>
      <c r="I4334" s="90">
        <v>1.9036095638587852E-2</v>
      </c>
      <c r="J4334" s="90">
        <v>2.0185496285037796E-2</v>
      </c>
    </row>
    <row r="4335" spans="3:10" x14ac:dyDescent="0.25">
      <c r="C4335" s="82">
        <v>1.7953025686130167E-2</v>
      </c>
      <c r="D4335" s="89">
        <v>1.9778779536186959E-2</v>
      </c>
      <c r="E4335" s="89">
        <v>2.0579374443188778E-2</v>
      </c>
      <c r="F4335" s="89">
        <v>2.0783073892555841E-2</v>
      </c>
      <c r="G4335" s="90">
        <v>2.0701666317841986E-2</v>
      </c>
      <c r="H4335" s="90">
        <v>2.0405615525050089E-2</v>
      </c>
      <c r="I4335" s="90">
        <v>2.0061033001257094E-2</v>
      </c>
      <c r="J4335" s="90">
        <v>1.9662060996110963E-2</v>
      </c>
    </row>
    <row r="4336" spans="3:10" x14ac:dyDescent="0.25">
      <c r="C4336" s="82">
        <v>1.3718607906873105E-2</v>
      </c>
      <c r="D4336" s="89">
        <v>2.0729950146817507E-2</v>
      </c>
      <c r="E4336" s="89">
        <v>2.7219186334979037E-2</v>
      </c>
      <c r="F4336" s="89">
        <v>3.2690501880759053E-2</v>
      </c>
      <c r="G4336" s="90">
        <v>3.7137977481031939E-2</v>
      </c>
      <c r="H4336" s="90">
        <v>4.0534125082809437E-2</v>
      </c>
      <c r="I4336" s="90">
        <v>4.3182486931648272E-2</v>
      </c>
      <c r="J4336" s="90">
        <v>4.5090827656964462E-2</v>
      </c>
    </row>
    <row r="4337" spans="3:10" x14ac:dyDescent="0.25">
      <c r="C4337" s="82">
        <v>1.296650742611931E-2</v>
      </c>
      <c r="D4337" s="89">
        <v>1.631197558995862E-2</v>
      </c>
      <c r="E4337" s="89">
        <v>1.9051998273340962E-2</v>
      </c>
      <c r="F4337" s="89">
        <v>2.1267654343329351E-2</v>
      </c>
      <c r="G4337" s="90">
        <v>2.3132106548876576E-2</v>
      </c>
      <c r="H4337" s="90">
        <v>2.4692441373471378E-2</v>
      </c>
      <c r="I4337" s="90">
        <v>2.6168929664314691E-2</v>
      </c>
      <c r="J4337" s="90">
        <v>2.7599096203960977E-2</v>
      </c>
    </row>
    <row r="4338" spans="3:10" x14ac:dyDescent="0.25">
      <c r="C4338" s="82">
        <v>3.0293880698157756E-2</v>
      </c>
      <c r="D4338" s="89">
        <v>3.4915171452664012E-2</v>
      </c>
      <c r="E4338" s="89">
        <v>3.7916322211127583E-2</v>
      </c>
      <c r="F4338" s="89">
        <v>4.0079221582703786E-2</v>
      </c>
      <c r="G4338" s="90">
        <v>4.2025797446025727E-2</v>
      </c>
      <c r="H4338" s="90">
        <v>4.3913095986976854E-2</v>
      </c>
      <c r="I4338" s="90">
        <v>4.6084883576201746E-2</v>
      </c>
      <c r="J4338" s="90">
        <v>4.8497681196391737E-2</v>
      </c>
    </row>
    <row r="4339" spans="3:10" x14ac:dyDescent="0.25">
      <c r="C4339" s="82">
        <v>0.13103837502286722</v>
      </c>
      <c r="D4339" s="89">
        <v>9.3475240293483614E-2</v>
      </c>
      <c r="E4339" s="89">
        <v>7.1437920518198361E-2</v>
      </c>
      <c r="F4339" s="89">
        <v>5.7943382179346685E-2</v>
      </c>
      <c r="G4339" s="90">
        <v>4.9308889238522911E-2</v>
      </c>
      <c r="H4339" s="90">
        <v>4.3285643931945769E-2</v>
      </c>
      <c r="I4339" s="90">
        <v>3.8937476219630333E-2</v>
      </c>
      <c r="J4339" s="90">
        <v>3.5512061302681447E-2</v>
      </c>
    </row>
    <row r="4340" spans="3:10" x14ac:dyDescent="0.25">
      <c r="C4340" s="82">
        <v>1.2238383055228305E-2</v>
      </c>
      <c r="D4340" s="89">
        <v>1.2963598528783251E-2</v>
      </c>
      <c r="E4340" s="89">
        <v>1.3424955630594365E-2</v>
      </c>
      <c r="F4340" s="89">
        <v>1.3804688649064612E-2</v>
      </c>
      <c r="G4340" s="90">
        <v>1.4230656472069293E-2</v>
      </c>
      <c r="H4340" s="90">
        <v>1.4713238748625731E-2</v>
      </c>
      <c r="I4340" s="90">
        <v>1.5366305453750765E-2</v>
      </c>
      <c r="J4340" s="90">
        <v>1.6205387819624686E-2</v>
      </c>
    </row>
    <row r="4341" spans="3:10" x14ac:dyDescent="0.25">
      <c r="C4341" s="82">
        <v>9.0415606023688845E-3</v>
      </c>
      <c r="D4341" s="89">
        <v>1.4040643474150299E-2</v>
      </c>
      <c r="E4341" s="89">
        <v>1.8990707438358984E-2</v>
      </c>
      <c r="F4341" s="89">
        <v>2.34883271292784E-2</v>
      </c>
      <c r="G4341" s="90">
        <v>2.7446508003990538E-2</v>
      </c>
      <c r="H4341" s="90">
        <v>3.0780119148484476E-2</v>
      </c>
      <c r="I4341" s="90">
        <v>3.368201391240401E-2</v>
      </c>
      <c r="J4341" s="90">
        <v>3.6146221274339689E-2</v>
      </c>
    </row>
    <row r="4342" spans="3:10" x14ac:dyDescent="0.25">
      <c r="C4342" s="82">
        <v>7.6219893160773969E-3</v>
      </c>
      <c r="D4342" s="89">
        <v>1.0414926432255953E-2</v>
      </c>
      <c r="E4342" s="89">
        <v>1.2897274568845504E-2</v>
      </c>
      <c r="F4342" s="89">
        <v>1.5005432935338035E-2</v>
      </c>
      <c r="G4342" s="90">
        <v>1.6784650090502704E-2</v>
      </c>
      <c r="H4342" s="90">
        <v>1.8210694370342662E-2</v>
      </c>
      <c r="I4342" s="90">
        <v>1.9395521260193543E-2</v>
      </c>
      <c r="J4342" s="90">
        <v>2.0326248383309237E-2</v>
      </c>
    </row>
    <row r="4343" spans="3:10" x14ac:dyDescent="0.25">
      <c r="C4343" s="82">
        <v>1.6913034682641766E-2</v>
      </c>
      <c r="D4343" s="89">
        <v>2.229977142832543E-2</v>
      </c>
      <c r="E4343" s="89">
        <v>2.6569630505270656E-2</v>
      </c>
      <c r="F4343" s="89">
        <v>2.9884773463710552E-2</v>
      </c>
      <c r="G4343" s="90">
        <v>3.2614267998620772E-2</v>
      </c>
      <c r="H4343" s="90">
        <v>3.4900576058915111E-2</v>
      </c>
      <c r="I4343" s="90">
        <v>3.7050976959608489E-2</v>
      </c>
      <c r="J4343" s="90">
        <v>3.9046751250329345E-2</v>
      </c>
    </row>
    <row r="4344" spans="3:10" x14ac:dyDescent="0.25">
      <c r="C4344" s="82">
        <v>1.3844594726015741E-2</v>
      </c>
      <c r="D4344" s="89">
        <v>1.5991316474081006E-2</v>
      </c>
      <c r="E4344" s="89">
        <v>1.7440703452313286E-2</v>
      </c>
      <c r="F4344" s="89">
        <v>1.8431221061558329E-2</v>
      </c>
      <c r="G4344" s="90">
        <v>1.9165514869586182E-2</v>
      </c>
      <c r="H4344" s="90">
        <v>1.9671869501661811E-2</v>
      </c>
      <c r="I4344" s="90">
        <v>2.0092051079421334E-2</v>
      </c>
      <c r="J4344" s="90">
        <v>2.0415661182214436E-2</v>
      </c>
    </row>
    <row r="4345" spans="3:10" x14ac:dyDescent="0.25">
      <c r="C4345" s="82">
        <v>6.3758192279039921E-2</v>
      </c>
      <c r="D4345" s="89">
        <v>6.5745241991233633E-2</v>
      </c>
      <c r="E4345" s="89">
        <v>6.6110262095546476E-2</v>
      </c>
      <c r="F4345" s="89">
        <v>6.6048004802095509E-2</v>
      </c>
      <c r="G4345" s="90">
        <v>6.618724864633177E-2</v>
      </c>
      <c r="H4345" s="90">
        <v>6.6403765829909533E-2</v>
      </c>
      <c r="I4345" s="90">
        <v>6.6923581012647823E-2</v>
      </c>
      <c r="J4345" s="90">
        <v>6.7435746711535294E-2</v>
      </c>
    </row>
    <row r="4346" spans="3:10" x14ac:dyDescent="0.25">
      <c r="C4346" s="82">
        <v>2.6127607072901946E-2</v>
      </c>
      <c r="D4346" s="89">
        <v>2.6882564845920654E-2</v>
      </c>
      <c r="E4346" s="89">
        <v>2.7122022465979632E-2</v>
      </c>
      <c r="F4346" s="89">
        <v>2.7260281035272216E-2</v>
      </c>
      <c r="G4346" s="90">
        <v>2.7521123537784114E-2</v>
      </c>
      <c r="H4346" s="90">
        <v>2.7853284768238611E-2</v>
      </c>
      <c r="I4346" s="90">
        <v>2.8378614541757097E-2</v>
      </c>
      <c r="J4346" s="90">
        <v>2.9013728700010677E-2</v>
      </c>
    </row>
    <row r="4347" spans="3:10" x14ac:dyDescent="0.25">
      <c r="C4347" s="82">
        <v>3.5285554810344931E-3</v>
      </c>
      <c r="D4347" s="89">
        <v>5.8874339666386607E-3</v>
      </c>
      <c r="E4347" s="89">
        <v>8.3497579891325842E-3</v>
      </c>
      <c r="F4347" s="89">
        <v>1.0666563133366926E-2</v>
      </c>
      <c r="G4347" s="90">
        <v>1.2753895082132826E-2</v>
      </c>
      <c r="H4347" s="90">
        <v>1.455122397792346E-2</v>
      </c>
      <c r="I4347" s="90">
        <v>1.614417553848951E-2</v>
      </c>
      <c r="J4347" s="90">
        <v>1.7537791742922935E-2</v>
      </c>
    </row>
    <row r="4348" spans="3:10" x14ac:dyDescent="0.25">
      <c r="C4348" s="82">
        <v>4.2301399998187442E-3</v>
      </c>
      <c r="D4348" s="89">
        <v>6.7132175399709894E-3</v>
      </c>
      <c r="E4348" s="89">
        <v>9.2484186342967969E-3</v>
      </c>
      <c r="F4348" s="89">
        <v>1.1604715840946935E-2</v>
      </c>
      <c r="G4348" s="90">
        <v>1.3704313958961553E-2</v>
      </c>
      <c r="H4348" s="90">
        <v>1.5487557972979939E-2</v>
      </c>
      <c r="I4348" s="90">
        <v>1.7057838325417886E-2</v>
      </c>
      <c r="J4348" s="90">
        <v>1.844066107326953E-2</v>
      </c>
    </row>
    <row r="4349" spans="3:10" x14ac:dyDescent="0.25">
      <c r="C4349" s="82">
        <v>2.2660826617891042E-2</v>
      </c>
      <c r="D4349" s="89">
        <v>2.4286145161053548E-2</v>
      </c>
      <c r="E4349" s="89">
        <v>2.4955809993265615E-2</v>
      </c>
      <c r="F4349" s="89">
        <v>2.5183526665301326E-2</v>
      </c>
      <c r="G4349" s="90">
        <v>2.5298984913205105E-2</v>
      </c>
      <c r="H4349" s="90">
        <v>2.5335502290268968E-2</v>
      </c>
      <c r="I4349" s="90">
        <v>2.5448001995430489E-2</v>
      </c>
      <c r="J4349" s="90">
        <v>2.5579856014519699E-2</v>
      </c>
    </row>
    <row r="4350" spans="3:10" x14ac:dyDescent="0.25">
      <c r="C4350" s="82">
        <v>3.7625651140241355E-3</v>
      </c>
      <c r="D4350" s="89">
        <v>5.7124790125434735E-3</v>
      </c>
      <c r="E4350" s="89">
        <v>7.6013482896045573E-3</v>
      </c>
      <c r="F4350" s="89">
        <v>9.2687222926783868E-3</v>
      </c>
      <c r="G4350" s="90">
        <v>1.0673067746475069E-2</v>
      </c>
      <c r="H4350" s="90">
        <v>1.1778873794885633E-2</v>
      </c>
      <c r="I4350" s="90">
        <v>1.2671133908000136E-2</v>
      </c>
      <c r="J4350" s="90">
        <v>1.3373278479416014E-2</v>
      </c>
    </row>
    <row r="4351" spans="3:10" x14ac:dyDescent="0.25">
      <c r="C4351" s="82">
        <v>8.9653969678900793E-3</v>
      </c>
      <c r="D4351" s="89">
        <v>1.2920494299550837E-2</v>
      </c>
      <c r="E4351" s="89">
        <v>1.6287396316336151E-2</v>
      </c>
      <c r="F4351" s="89">
        <v>1.8891692079045164E-2</v>
      </c>
      <c r="G4351" s="90">
        <v>2.0821094578331319E-2</v>
      </c>
      <c r="H4351" s="90">
        <v>2.211538958326326E-2</v>
      </c>
      <c r="I4351" s="90">
        <v>2.2979459164329013E-2</v>
      </c>
      <c r="J4351" s="90">
        <v>2.3454446608711578E-2</v>
      </c>
    </row>
    <row r="4352" spans="3:10" x14ac:dyDescent="0.25">
      <c r="C4352" s="82">
        <v>1.7598150548368981E-3</v>
      </c>
      <c r="D4352" s="89">
        <v>3.219258899974764E-3</v>
      </c>
      <c r="E4352" s="89">
        <v>4.8181530584726906E-3</v>
      </c>
      <c r="F4352" s="89">
        <v>6.3228408722909085E-3</v>
      </c>
      <c r="G4352" s="90">
        <v>7.6173165037732426E-3</v>
      </c>
      <c r="H4352" s="90">
        <v>8.6331797959498975E-3</v>
      </c>
      <c r="I4352" s="90">
        <v>9.4165196260534417E-3</v>
      </c>
      <c r="J4352" s="90">
        <v>9.9842569641438728E-3</v>
      </c>
    </row>
    <row r="4353" spans="3:10" x14ac:dyDescent="0.25">
      <c r="C4353" s="82">
        <v>8.1791434726814743E-2</v>
      </c>
      <c r="D4353" s="89">
        <v>7.1556243663179545E-2</v>
      </c>
      <c r="E4353" s="89">
        <v>6.3021825194835526E-2</v>
      </c>
      <c r="F4353" s="89">
        <v>5.6478098684035499E-2</v>
      </c>
      <c r="G4353" s="90">
        <v>5.16334317932272E-2</v>
      </c>
      <c r="H4353" s="90">
        <v>4.7799281133129201E-2</v>
      </c>
      <c r="I4353" s="90">
        <v>4.4776229245645276E-2</v>
      </c>
      <c r="J4353" s="90">
        <v>4.2130142025795202E-2</v>
      </c>
    </row>
    <row r="4354" spans="3:10" x14ac:dyDescent="0.25">
      <c r="C4354" s="82">
        <v>1.3100891659382323E-2</v>
      </c>
      <c r="D4354" s="89">
        <v>2.0588891070687662E-2</v>
      </c>
      <c r="E4354" s="89">
        <v>2.7091054854708953E-2</v>
      </c>
      <c r="F4354" s="89">
        <v>3.1954598217235439E-2</v>
      </c>
      <c r="G4354" s="90">
        <v>3.5282539447143942E-2</v>
      </c>
      <c r="H4354" s="90">
        <v>3.7221473666555149E-2</v>
      </c>
      <c r="I4354" s="90">
        <v>3.8199221217025923E-2</v>
      </c>
      <c r="J4354" s="90">
        <v>3.8333718255803832E-2</v>
      </c>
    </row>
    <row r="4355" spans="3:10" x14ac:dyDescent="0.25">
      <c r="C4355" s="82">
        <v>1.2557524429208078E-2</v>
      </c>
      <c r="D4355" s="89">
        <v>1.8883312770741921E-2</v>
      </c>
      <c r="E4355" s="89">
        <v>2.4633757842552562E-2</v>
      </c>
      <c r="F4355" s="89">
        <v>2.9440704202612897E-2</v>
      </c>
      <c r="G4355" s="90">
        <v>3.3405834911972833E-2</v>
      </c>
      <c r="H4355" s="90">
        <v>3.6597535199079718E-2</v>
      </c>
      <c r="I4355" s="90">
        <v>3.9354994797584912E-2</v>
      </c>
      <c r="J4355" s="90">
        <v>4.1722889222595705E-2</v>
      </c>
    </row>
    <row r="4356" spans="3:10" x14ac:dyDescent="0.25">
      <c r="C4356" s="82">
        <v>6.4993161076366468E-3</v>
      </c>
      <c r="D4356" s="89">
        <v>9.5035398538830945E-3</v>
      </c>
      <c r="E4356" s="89">
        <v>1.2210975010311534E-2</v>
      </c>
      <c r="F4356" s="89">
        <v>1.4467929713854513E-2</v>
      </c>
      <c r="G4356" s="90">
        <v>1.6327073809692082E-2</v>
      </c>
      <c r="H4356" s="90">
        <v>1.7827129265485405E-2</v>
      </c>
      <c r="I4356" s="90">
        <v>1.9153848034606531E-2</v>
      </c>
      <c r="J4356" s="90">
        <v>2.0365037060298744E-2</v>
      </c>
    </row>
    <row r="4357" spans="3:10" x14ac:dyDescent="0.25">
      <c r="C4357" s="82">
        <v>4.1751649419432706E-2</v>
      </c>
      <c r="D4357" s="89">
        <v>4.0879481793224877E-2</v>
      </c>
      <c r="E4357" s="89">
        <v>3.9943941126498642E-2</v>
      </c>
      <c r="F4357" s="89">
        <v>3.929038781090384E-2</v>
      </c>
      <c r="G4357" s="90">
        <v>3.9055042384700006E-2</v>
      </c>
      <c r="H4357" s="90">
        <v>3.9055521905529043E-2</v>
      </c>
      <c r="I4357" s="90">
        <v>3.9401913544025169E-2</v>
      </c>
      <c r="J4357" s="90">
        <v>3.9936065175445935E-2</v>
      </c>
    </row>
    <row r="4358" spans="3:10" x14ac:dyDescent="0.25">
      <c r="C4358" s="82">
        <v>1.5529451987431638E-2</v>
      </c>
      <c r="D4358" s="89">
        <v>2.1933142056316687E-2</v>
      </c>
      <c r="E4358" s="89">
        <v>2.7336130302744607E-2</v>
      </c>
      <c r="F4358" s="89">
        <v>3.1569080874808225E-2</v>
      </c>
      <c r="G4358" s="90">
        <v>3.4847004552227126E-2</v>
      </c>
      <c r="H4358" s="90">
        <v>3.7252852997835074E-2</v>
      </c>
      <c r="I4358" s="90">
        <v>3.9100759989982962E-2</v>
      </c>
      <c r="J4358" s="90">
        <v>4.0388341184063092E-2</v>
      </c>
    </row>
    <row r="4359" spans="3:10" x14ac:dyDescent="0.25">
      <c r="C4359" s="82">
        <v>3.1437667640525205E-2</v>
      </c>
      <c r="D4359" s="89">
        <v>3.1092059868509932E-2</v>
      </c>
      <c r="E4359" s="89">
        <v>3.035625745999216E-2</v>
      </c>
      <c r="F4359" s="89">
        <v>2.9674108165342619E-2</v>
      </c>
      <c r="G4359" s="90">
        <v>2.9249822498873083E-2</v>
      </c>
      <c r="H4359" s="90">
        <v>2.8995685018281404E-2</v>
      </c>
      <c r="I4359" s="90">
        <v>2.9018745445689918E-2</v>
      </c>
      <c r="J4359" s="90">
        <v>2.9221291419651803E-2</v>
      </c>
    </row>
    <row r="4360" spans="3:10" x14ac:dyDescent="0.25">
      <c r="C4360" s="82">
        <v>0.11244086364360599</v>
      </c>
      <c r="D4360" s="89">
        <v>9.2496328730849064E-2</v>
      </c>
      <c r="E4360" s="89">
        <v>7.8603981176808932E-2</v>
      </c>
      <c r="F4360" s="89">
        <v>6.9360087298354786E-2</v>
      </c>
      <c r="G4360" s="90">
        <v>6.3477169042824924E-2</v>
      </c>
      <c r="H4360" s="90">
        <v>5.9636331732676143E-2</v>
      </c>
      <c r="I4360" s="90">
        <v>5.734053255103979E-2</v>
      </c>
      <c r="J4360" s="90">
        <v>5.589000714789643E-2</v>
      </c>
    </row>
    <row r="4361" spans="3:10" x14ac:dyDescent="0.25">
      <c r="C4361" s="82">
        <v>1.5812637199192622E-2</v>
      </c>
      <c r="D4361" s="89">
        <v>1.7314097251029968E-2</v>
      </c>
      <c r="E4361" s="89">
        <v>1.777643454722844E-2</v>
      </c>
      <c r="F4361" s="89">
        <v>1.7676328925563763E-2</v>
      </c>
      <c r="G4361" s="90">
        <v>1.7357566739919863E-2</v>
      </c>
      <c r="H4361" s="90">
        <v>1.6922608710090652E-2</v>
      </c>
      <c r="I4361" s="90">
        <v>1.652792083124964E-2</v>
      </c>
      <c r="J4361" s="90">
        <v>1.617142948351398E-2</v>
      </c>
    </row>
    <row r="4362" spans="3:10" x14ac:dyDescent="0.25">
      <c r="C4362" s="82">
        <v>2.0863698214109703E-3</v>
      </c>
      <c r="D4362" s="89">
        <v>3.7275056218798869E-3</v>
      </c>
      <c r="E4362" s="89">
        <v>5.5420874062032891E-3</v>
      </c>
      <c r="F4362" s="89">
        <v>7.2749876802163547E-3</v>
      </c>
      <c r="G4362" s="90">
        <v>8.7782706280123378E-3</v>
      </c>
      <c r="H4362" s="90">
        <v>9.9501541217029768E-3</v>
      </c>
      <c r="I4362" s="90">
        <v>1.0825381991287724E-2</v>
      </c>
      <c r="J4362" s="90">
        <v>1.1412086534748407E-2</v>
      </c>
    </row>
    <row r="4363" spans="3:10" x14ac:dyDescent="0.25">
      <c r="C4363" s="82">
        <v>2.5944237999890471E-2</v>
      </c>
      <c r="D4363" s="89">
        <v>2.7709550433589508E-2</v>
      </c>
      <c r="E4363" s="89">
        <v>2.870912692703842E-2</v>
      </c>
      <c r="F4363" s="89">
        <v>2.9285935898737001E-2</v>
      </c>
      <c r="G4363" s="90">
        <v>2.9669942124398396E-2</v>
      </c>
      <c r="H4363" s="90">
        <v>2.9835053740899412E-2</v>
      </c>
      <c r="I4363" s="90">
        <v>2.9955781198724572E-2</v>
      </c>
      <c r="J4363" s="90">
        <v>2.9990013682446429E-2</v>
      </c>
    </row>
    <row r="4364" spans="3:10" x14ac:dyDescent="0.25">
      <c r="C4364" s="82">
        <v>1.456228978991639E-2</v>
      </c>
      <c r="D4364" s="89">
        <v>1.9096650793352238E-2</v>
      </c>
      <c r="E4364" s="89">
        <v>2.2491513901590682E-2</v>
      </c>
      <c r="F4364" s="89">
        <v>2.488564691003773E-2</v>
      </c>
      <c r="G4364" s="90">
        <v>2.660310898093942E-2</v>
      </c>
      <c r="H4364" s="90">
        <v>2.7781221928730147E-2</v>
      </c>
      <c r="I4364" s="90">
        <v>2.8694426626459345E-2</v>
      </c>
      <c r="J4364" s="90">
        <v>2.9369038332881667E-2</v>
      </c>
    </row>
    <row r="4365" spans="3:10" x14ac:dyDescent="0.25">
      <c r="C4365" s="82">
        <v>4.7611700850231E-3</v>
      </c>
      <c r="D4365" s="89">
        <v>7.9846103327960282E-3</v>
      </c>
      <c r="E4365" s="89">
        <v>1.13288203789543E-2</v>
      </c>
      <c r="F4365" s="89">
        <v>1.4464009985450596E-2</v>
      </c>
      <c r="G4365" s="90">
        <v>1.731599445198647E-2</v>
      </c>
      <c r="H4365" s="90">
        <v>1.9853930956755941E-2</v>
      </c>
      <c r="I4365" s="90">
        <v>2.2240254241490825E-2</v>
      </c>
      <c r="J4365" s="90">
        <v>2.4512505579023701E-2</v>
      </c>
    </row>
    <row r="4366" spans="3:10" x14ac:dyDescent="0.25">
      <c r="C4366" s="82">
        <v>2.339454342322498E-2</v>
      </c>
      <c r="D4366" s="89">
        <v>2.887073008867181E-2</v>
      </c>
      <c r="E4366" s="89">
        <v>3.1932695847803477E-2</v>
      </c>
      <c r="F4366" s="89">
        <v>3.3278605216243262E-2</v>
      </c>
      <c r="G4366" s="90">
        <v>3.3649755754259138E-2</v>
      </c>
      <c r="H4366" s="90">
        <v>3.3343477794135767E-2</v>
      </c>
      <c r="I4366" s="90">
        <v>3.2713577644481323E-2</v>
      </c>
      <c r="J4366" s="90">
        <v>3.1767674055283218E-2</v>
      </c>
    </row>
    <row r="4367" spans="3:10" x14ac:dyDescent="0.25">
      <c r="C4367" s="82">
        <v>1.835013308603315E-2</v>
      </c>
      <c r="D4367" s="89">
        <v>2.2764981223181869E-2</v>
      </c>
      <c r="E4367" s="89">
        <v>2.568887943984053E-2</v>
      </c>
      <c r="F4367" s="89">
        <v>2.7386499387819164E-2</v>
      </c>
      <c r="G4367" s="90">
        <v>2.8241382529254209E-2</v>
      </c>
      <c r="H4367" s="90">
        <v>2.8411960469102573E-2</v>
      </c>
      <c r="I4367" s="90">
        <v>2.820560771980023E-2</v>
      </c>
      <c r="J4367" s="90">
        <v>2.7684267734825255E-2</v>
      </c>
    </row>
    <row r="4368" spans="3:10" x14ac:dyDescent="0.25">
      <c r="C4368" s="82">
        <v>7.3709060512743918E-3</v>
      </c>
      <c r="D4368" s="89">
        <v>1.2104114680134019E-2</v>
      </c>
      <c r="E4368" s="89">
        <v>1.6300975338678761E-2</v>
      </c>
      <c r="F4368" s="89">
        <v>1.9383488568033225E-2</v>
      </c>
      <c r="G4368" s="90">
        <v>2.1344575085838119E-2</v>
      </c>
      <c r="H4368" s="90">
        <v>2.2291223134100632E-2</v>
      </c>
      <c r="I4368" s="90">
        <v>2.2537311604064487E-2</v>
      </c>
      <c r="J4368" s="90">
        <v>2.2216089730108402E-2</v>
      </c>
    </row>
    <row r="4369" spans="3:10" x14ac:dyDescent="0.25">
      <c r="C4369" s="82">
        <v>6.5594387956441325E-4</v>
      </c>
      <c r="D4369" s="89">
        <v>1.4480984332265324E-3</v>
      </c>
      <c r="E4369" s="89">
        <v>2.4951380560334093E-3</v>
      </c>
      <c r="F4369" s="89">
        <v>3.6365407994695875E-3</v>
      </c>
      <c r="G4369" s="90">
        <v>4.738621835227828E-3</v>
      </c>
      <c r="H4369" s="90">
        <v>5.7017577876608237E-3</v>
      </c>
      <c r="I4369" s="90">
        <v>6.520895900771621E-3</v>
      </c>
      <c r="J4369" s="90">
        <v>7.1925095221033004E-3</v>
      </c>
    </row>
    <row r="4370" spans="3:10" x14ac:dyDescent="0.25">
      <c r="C4370" s="82">
        <v>2.7607632582833707E-3</v>
      </c>
      <c r="D4370" s="89">
        <v>4.4824532075728217E-3</v>
      </c>
      <c r="E4370" s="89">
        <v>6.1503088390691876E-3</v>
      </c>
      <c r="F4370" s="89">
        <v>7.5597364310658766E-3</v>
      </c>
      <c r="G4370" s="90">
        <v>8.6567366555098165E-3</v>
      </c>
      <c r="H4370" s="90">
        <v>9.4260112728127444E-3</v>
      </c>
      <c r="I4370" s="90">
        <v>9.9619914130464823E-3</v>
      </c>
      <c r="J4370" s="90">
        <v>1.0310689039149086E-2</v>
      </c>
    </row>
    <row r="4371" spans="3:10" x14ac:dyDescent="0.25">
      <c r="C4371" s="82">
        <v>2.4261661213575824E-2</v>
      </c>
      <c r="D4371" s="89">
        <v>2.2735961913027465E-2</v>
      </c>
      <c r="E4371" s="89">
        <v>2.1502762258354229E-2</v>
      </c>
      <c r="F4371" s="89">
        <v>2.0589216702689404E-2</v>
      </c>
      <c r="G4371" s="90">
        <v>1.9959671974685223E-2</v>
      </c>
      <c r="H4371" s="90">
        <v>1.9458175565789961E-2</v>
      </c>
      <c r="I4371" s="90">
        <v>1.9111660363929712E-2</v>
      </c>
      <c r="J4371" s="90">
        <v>1.8838265740408353E-2</v>
      </c>
    </row>
    <row r="4372" spans="3:10" x14ac:dyDescent="0.25">
      <c r="C4372" s="82">
        <v>9.1427356432057828E-3</v>
      </c>
      <c r="D4372" s="89">
        <v>1.1718024547441669E-2</v>
      </c>
      <c r="E4372" s="89">
        <v>1.3609358757479371E-2</v>
      </c>
      <c r="F4372" s="89">
        <v>1.4972347357734672E-2</v>
      </c>
      <c r="G4372" s="90">
        <v>1.602797581001289E-2</v>
      </c>
      <c r="H4372" s="90">
        <v>1.6857931065573782E-2</v>
      </c>
      <c r="I4372" s="90">
        <v>1.761666375872729E-2</v>
      </c>
      <c r="J4372" s="90">
        <v>1.8306372704030467E-2</v>
      </c>
    </row>
    <row r="4373" spans="3:10" x14ac:dyDescent="0.25">
      <c r="C4373" s="82">
        <v>4.3259501164434173E-2</v>
      </c>
      <c r="D4373" s="89">
        <v>3.9864931163180586E-2</v>
      </c>
      <c r="E4373" s="89">
        <v>3.7310026073402724E-2</v>
      </c>
      <c r="F4373" s="89">
        <v>3.555479625687967E-2</v>
      </c>
      <c r="G4373" s="90">
        <v>3.4455594837947148E-2</v>
      </c>
      <c r="H4373" s="90">
        <v>3.3662218746031432E-2</v>
      </c>
      <c r="I4373" s="90">
        <v>3.3136224430377711E-2</v>
      </c>
      <c r="J4373" s="90">
        <v>3.2645967963092853E-2</v>
      </c>
    </row>
    <row r="4374" spans="3:10" x14ac:dyDescent="0.25">
      <c r="C4374" s="82">
        <v>6.9752364887020668E-3</v>
      </c>
      <c r="D4374" s="89">
        <v>9.9174672930400238E-3</v>
      </c>
      <c r="E4374" s="89">
        <v>1.2353247952473431E-2</v>
      </c>
      <c r="F4374" s="89">
        <v>1.4119773669697923E-2</v>
      </c>
      <c r="G4374" s="90">
        <v>1.5268149132320588E-2</v>
      </c>
      <c r="H4374" s="90">
        <v>1.5842479002421316E-2</v>
      </c>
      <c r="I4374" s="90">
        <v>1.6027910077652842E-2</v>
      </c>
      <c r="J4374" s="90">
        <v>1.5899417351397351E-2</v>
      </c>
    </row>
    <row r="4375" spans="3:10" x14ac:dyDescent="0.25">
      <c r="C4375" s="82">
        <v>6.8394438407447531E-3</v>
      </c>
      <c r="D4375" s="89">
        <v>1.0022316404698237E-2</v>
      </c>
      <c r="E4375" s="89">
        <v>1.292250197313048E-2</v>
      </c>
      <c r="F4375" s="89">
        <v>1.5380680920736736E-2</v>
      </c>
      <c r="G4375" s="90">
        <v>1.7435306224069819E-2</v>
      </c>
      <c r="H4375" s="90">
        <v>1.9097397427301113E-2</v>
      </c>
      <c r="I4375" s="90">
        <v>2.053483443609071E-2</v>
      </c>
      <c r="J4375" s="90">
        <v>2.1787279875979837E-2</v>
      </c>
    </row>
    <row r="4376" spans="3:10" x14ac:dyDescent="0.25">
      <c r="C4376" s="82">
        <v>9.0658956719518614E-3</v>
      </c>
      <c r="D4376" s="89">
        <v>1.1608598072633194E-2</v>
      </c>
      <c r="E4376" s="89">
        <v>1.3586620179347622E-2</v>
      </c>
      <c r="F4376" s="89">
        <v>1.5015319155132448E-2</v>
      </c>
      <c r="G4376" s="90">
        <v>1.600027763222844E-2</v>
      </c>
      <c r="H4376" s="90">
        <v>1.6565906177435794E-2</v>
      </c>
      <c r="I4376" s="90">
        <v>1.6857680224289386E-2</v>
      </c>
      <c r="J4376" s="90">
        <v>1.6901725859381218E-2</v>
      </c>
    </row>
    <row r="4377" spans="3:10" x14ac:dyDescent="0.25">
      <c r="C4377" s="82">
        <v>8.0093475958683043E-3</v>
      </c>
      <c r="D4377" s="89">
        <v>1.16170202204301E-2</v>
      </c>
      <c r="E4377" s="89">
        <v>1.4777051865315893E-2</v>
      </c>
      <c r="F4377" s="89">
        <v>1.7365995782738026E-2</v>
      </c>
      <c r="G4377" s="90">
        <v>1.9516158302559251E-2</v>
      </c>
      <c r="H4377" s="90">
        <v>2.1322361495875602E-2</v>
      </c>
      <c r="I4377" s="90">
        <v>2.3031147401494055E-2</v>
      </c>
      <c r="J4377" s="90">
        <v>2.471844684299113E-2</v>
      </c>
    </row>
    <row r="4378" spans="3:10" x14ac:dyDescent="0.25">
      <c r="C4378" s="82">
        <v>8.5146542414643468E-3</v>
      </c>
      <c r="D4378" s="89">
        <v>1.0721770542942464E-2</v>
      </c>
      <c r="E4378" s="89">
        <v>1.2302403756476558E-2</v>
      </c>
      <c r="F4378" s="89">
        <v>1.3306412768649016E-2</v>
      </c>
      <c r="G4378" s="90">
        <v>1.3865691518037005E-2</v>
      </c>
      <c r="H4378" s="90">
        <v>1.4034607068160865E-2</v>
      </c>
      <c r="I4378" s="90">
        <v>1.396397898016587E-2</v>
      </c>
      <c r="J4378" s="90">
        <v>1.3695717829401205E-2</v>
      </c>
    </row>
    <row r="4379" spans="3:10" x14ac:dyDescent="0.25">
      <c r="C4379" s="82">
        <v>1.6626379468100382E-2</v>
      </c>
      <c r="D4379" s="89">
        <v>2.115206783625076E-2</v>
      </c>
      <c r="E4379" s="89">
        <v>2.4760122702777523E-2</v>
      </c>
      <c r="F4379" s="89">
        <v>2.7629256354643784E-2</v>
      </c>
      <c r="G4379" s="90">
        <v>3.0020754101126042E-2</v>
      </c>
      <c r="H4379" s="90">
        <v>3.1963387811494423E-2</v>
      </c>
      <c r="I4379" s="90">
        <v>3.365583326910631E-2</v>
      </c>
      <c r="J4379" s="90">
        <v>3.5031969626718021E-2</v>
      </c>
    </row>
    <row r="4380" spans="3:10" x14ac:dyDescent="0.25">
      <c r="C4380" s="82">
        <v>2.4864587473128696E-2</v>
      </c>
      <c r="D4380" s="89">
        <v>2.659778446870429E-2</v>
      </c>
      <c r="E4380" s="89">
        <v>2.7369720095399175E-2</v>
      </c>
      <c r="F4380" s="89">
        <v>2.7780057152867712E-2</v>
      </c>
      <c r="G4380" s="90">
        <v>2.8205427312378219E-2</v>
      </c>
      <c r="H4380" s="90">
        <v>2.8689945851365414E-2</v>
      </c>
      <c r="I4380" s="90">
        <v>2.9417925638583392E-2</v>
      </c>
      <c r="J4380" s="90">
        <v>3.0340714886512136E-2</v>
      </c>
    </row>
    <row r="4381" spans="3:10" x14ac:dyDescent="0.25">
      <c r="C4381" s="82">
        <v>1.8911040244058274E-2</v>
      </c>
      <c r="D4381" s="89">
        <v>2.126356446998106E-2</v>
      </c>
      <c r="E4381" s="89">
        <v>2.3142976369653796E-2</v>
      </c>
      <c r="F4381" s="89">
        <v>2.4800477850106153E-2</v>
      </c>
      <c r="G4381" s="90">
        <v>2.6435122794224591E-2</v>
      </c>
      <c r="H4381" s="90">
        <v>2.8036282837782374E-2</v>
      </c>
      <c r="I4381" s="90">
        <v>2.9774230590921654E-2</v>
      </c>
      <c r="J4381" s="90">
        <v>3.1613130056123331E-2</v>
      </c>
    </row>
    <row r="4382" spans="3:10" x14ac:dyDescent="0.25">
      <c r="C4382" s="82">
        <v>1.1010996169535619E-2</v>
      </c>
      <c r="D4382" s="89">
        <v>1.5516066400362599E-2</v>
      </c>
      <c r="E4382" s="89">
        <v>1.9297789173533485E-2</v>
      </c>
      <c r="F4382" s="89">
        <v>2.2178262991008214E-2</v>
      </c>
      <c r="G4382" s="90">
        <v>2.4264993758369355E-2</v>
      </c>
      <c r="H4382" s="90">
        <v>2.5610974305601941E-2</v>
      </c>
      <c r="I4382" s="90">
        <v>2.6467757480833069E-2</v>
      </c>
      <c r="J4382" s="90">
        <v>2.6898324804425517E-2</v>
      </c>
    </row>
    <row r="4383" spans="3:10" x14ac:dyDescent="0.25">
      <c r="C4383" s="82">
        <v>5.3402936247071552E-3</v>
      </c>
      <c r="D4383" s="89">
        <v>8.3265900025977797E-3</v>
      </c>
      <c r="E4383" s="89">
        <v>1.1125439881593358E-2</v>
      </c>
      <c r="F4383" s="89">
        <v>1.3470779227373043E-2</v>
      </c>
      <c r="G4383" s="90">
        <v>1.5340284998492203E-2</v>
      </c>
      <c r="H4383" s="90">
        <v>1.6738745897822666E-2</v>
      </c>
      <c r="I4383" s="90">
        <v>1.7829848349566579E-2</v>
      </c>
      <c r="J4383" s="90">
        <v>1.8666426943472134E-2</v>
      </c>
    </row>
    <row r="4384" spans="3:10" x14ac:dyDescent="0.25">
      <c r="C4384" s="82">
        <v>1.4528900029778476E-2</v>
      </c>
      <c r="D4384" s="89">
        <v>2.1157949390273247E-2</v>
      </c>
      <c r="E4384" s="89">
        <v>2.696628809610278E-2</v>
      </c>
      <c r="F4384" s="89">
        <v>3.1580688131077707E-2</v>
      </c>
      <c r="G4384" s="90">
        <v>3.5055533886349952E-2</v>
      </c>
      <c r="H4384" s="90">
        <v>3.7379385582982073E-2</v>
      </c>
      <c r="I4384" s="90">
        <v>3.8833646303530735E-2</v>
      </c>
      <c r="J4384" s="90">
        <v>3.9432588754451062E-2</v>
      </c>
    </row>
    <row r="4385" spans="3:10" x14ac:dyDescent="0.25">
      <c r="C4385" s="82">
        <v>1.3447810039942696E-2</v>
      </c>
      <c r="D4385" s="89">
        <v>1.759271104980922E-2</v>
      </c>
      <c r="E4385" s="89">
        <v>2.0797900899628411E-2</v>
      </c>
      <c r="F4385" s="89">
        <v>2.3106496689782593E-2</v>
      </c>
      <c r="G4385" s="90">
        <v>2.4745569507398407E-2</v>
      </c>
      <c r="H4385" s="90">
        <v>2.5809912711882751E-2</v>
      </c>
      <c r="I4385" s="90">
        <v>2.6553907323016084E-2</v>
      </c>
      <c r="J4385" s="90">
        <v>2.701599438540387E-2</v>
      </c>
    </row>
    <row r="4386" spans="3:10" x14ac:dyDescent="0.25">
      <c r="C4386" s="82">
        <v>2.3394367498583365E-2</v>
      </c>
      <c r="D4386" s="89">
        <v>2.690443794772561E-2</v>
      </c>
      <c r="E4386" s="89">
        <v>2.8462218280890243E-2</v>
      </c>
      <c r="F4386" s="89">
        <v>2.8749625043137765E-2</v>
      </c>
      <c r="G4386" s="90">
        <v>2.8346334129610462E-2</v>
      </c>
      <c r="H4386" s="90">
        <v>2.7459470891565928E-2</v>
      </c>
      <c r="I4386" s="90">
        <v>2.6378147589514529E-2</v>
      </c>
      <c r="J4386" s="90">
        <v>2.5127509225852836E-2</v>
      </c>
    </row>
    <row r="4387" spans="3:10" x14ac:dyDescent="0.25">
      <c r="C4387" s="82">
        <v>9.6857967368098336E-3</v>
      </c>
      <c r="D4387" s="89">
        <v>1.314205197443173E-2</v>
      </c>
      <c r="E4387" s="89">
        <v>1.591844118489609E-2</v>
      </c>
      <c r="F4387" s="89">
        <v>1.7942059324311196E-2</v>
      </c>
      <c r="G4387" s="90">
        <v>1.9325232965664092E-2</v>
      </c>
      <c r="H4387" s="90">
        <v>2.0109752907067457E-2</v>
      </c>
      <c r="I4387" s="90">
        <v>2.0484234581973893E-2</v>
      </c>
      <c r="J4387" s="90">
        <v>2.0486093458045931E-2</v>
      </c>
    </row>
    <row r="4388" spans="3:10" x14ac:dyDescent="0.25">
      <c r="C4388" s="82">
        <v>2.3125751746390814E-2</v>
      </c>
      <c r="D4388" s="89">
        <v>2.6491051166924094E-2</v>
      </c>
      <c r="E4388" s="89">
        <v>2.8485292775562828E-2</v>
      </c>
      <c r="F4388" s="89">
        <v>2.9645727120341338E-2</v>
      </c>
      <c r="G4388" s="90">
        <v>3.0421721730538254E-2</v>
      </c>
      <c r="H4388" s="90">
        <v>3.0936097792871334E-2</v>
      </c>
      <c r="I4388" s="90">
        <v>3.1450244917470227E-2</v>
      </c>
      <c r="J4388" s="90">
        <v>3.1954457878115732E-2</v>
      </c>
    </row>
    <row r="4389" spans="3:10" x14ac:dyDescent="0.25">
      <c r="C4389" s="82">
        <v>4.3839007198669452E-3</v>
      </c>
      <c r="D4389" s="89">
        <v>7.2148465293408832E-3</v>
      </c>
      <c r="E4389" s="89">
        <v>1.0020341591561031E-2</v>
      </c>
      <c r="F4389" s="89">
        <v>1.2503309453754583E-2</v>
      </c>
      <c r="G4389" s="90">
        <v>1.4611473686377333E-2</v>
      </c>
      <c r="H4389" s="90">
        <v>1.633429836313402E-2</v>
      </c>
      <c r="I4389" s="90">
        <v>1.7820225549544134E-2</v>
      </c>
      <c r="J4389" s="90">
        <v>1.9111739070547272E-2</v>
      </c>
    </row>
    <row r="4390" spans="3:10" x14ac:dyDescent="0.25">
      <c r="C4390" s="82">
        <v>1.3187773924923847E-3</v>
      </c>
      <c r="D4390" s="89">
        <v>2.6089995906235851E-3</v>
      </c>
      <c r="E4390" s="89">
        <v>4.2167974724203012E-3</v>
      </c>
      <c r="F4390" s="89">
        <v>5.9446509207038067E-3</v>
      </c>
      <c r="G4390" s="90">
        <v>7.6493982782550119E-3</v>
      </c>
      <c r="H4390" s="90">
        <v>9.2178567360812202E-3</v>
      </c>
      <c r="I4390" s="90">
        <v>1.0659200848044994E-2</v>
      </c>
      <c r="J4390" s="90">
        <v>1.1961607317121382E-2</v>
      </c>
    </row>
    <row r="4391" spans="3:10" x14ac:dyDescent="0.25">
      <c r="C4391" s="82">
        <v>5.6175914260353224E-3</v>
      </c>
      <c r="D4391" s="89">
        <v>1.0556022344182825E-2</v>
      </c>
      <c r="E4391" s="89">
        <v>1.5832779074430828E-2</v>
      </c>
      <c r="F4391" s="89">
        <v>2.0547671893675536E-2</v>
      </c>
      <c r="G4391" s="90">
        <v>2.4344101370505005E-2</v>
      </c>
      <c r="H4391" s="90">
        <v>2.7098250614195588E-2</v>
      </c>
      <c r="I4391" s="90">
        <v>2.903895221728876E-2</v>
      </c>
      <c r="J4391" s="90">
        <v>3.0249353902823978E-2</v>
      </c>
    </row>
    <row r="4392" spans="3:10" x14ac:dyDescent="0.25">
      <c r="C4392" s="82">
        <v>1.2418947042765659E-2</v>
      </c>
      <c r="D4392" s="89">
        <v>1.7633219929517066E-2</v>
      </c>
      <c r="E4392" s="89">
        <v>2.197160674135781E-2</v>
      </c>
      <c r="F4392" s="89">
        <v>2.5317122631263896E-2</v>
      </c>
      <c r="G4392" s="90">
        <v>2.7895781070646518E-2</v>
      </c>
      <c r="H4392" s="90">
        <v>2.9831285707983712E-2</v>
      </c>
      <c r="I4392" s="90">
        <v>3.1424240429367277E-2</v>
      </c>
      <c r="J4392" s="90">
        <v>3.2711384557441464E-2</v>
      </c>
    </row>
    <row r="4393" spans="3:10" x14ac:dyDescent="0.25">
      <c r="C4393" s="82">
        <v>9.3343390785051855E-3</v>
      </c>
      <c r="D4393" s="89">
        <v>1.3764997662610471E-2</v>
      </c>
      <c r="E4393" s="89">
        <v>1.7671541288035775E-2</v>
      </c>
      <c r="F4393" s="89">
        <v>2.074144631095421E-2</v>
      </c>
      <c r="G4393" s="90">
        <v>2.2980583652417369E-2</v>
      </c>
      <c r="H4393" s="90">
        <v>2.4393270315461974E-2</v>
      </c>
      <c r="I4393" s="90">
        <v>2.5204537512697016E-2</v>
      </c>
      <c r="J4393" s="90">
        <v>2.5478642531224994E-2</v>
      </c>
    </row>
    <row r="4394" spans="3:10" x14ac:dyDescent="0.25">
      <c r="C4394" s="82">
        <v>1.2544253718109607E-2</v>
      </c>
      <c r="D4394" s="89">
        <v>1.4598983750768658E-2</v>
      </c>
      <c r="E4394" s="89">
        <v>1.6046645722009589E-2</v>
      </c>
      <c r="F4394" s="89">
        <v>1.7064702085840922E-2</v>
      </c>
      <c r="G4394" s="90">
        <v>1.7815550151198522E-2</v>
      </c>
      <c r="H4394" s="90">
        <v>1.8315567899680266E-2</v>
      </c>
      <c r="I4394" s="90">
        <v>1.8697048210311797E-2</v>
      </c>
      <c r="J4394" s="90">
        <v>1.8956737780331433E-2</v>
      </c>
    </row>
    <row r="4395" spans="3:10" x14ac:dyDescent="0.25">
      <c r="C4395" s="82">
        <v>1.128092327853226E-2</v>
      </c>
      <c r="D4395" s="89">
        <v>1.6798578125475236E-2</v>
      </c>
      <c r="E4395" s="89">
        <v>2.1419128715849049E-2</v>
      </c>
      <c r="F4395" s="89">
        <v>2.483796219249914E-2</v>
      </c>
      <c r="G4395" s="90">
        <v>2.7215303375481795E-2</v>
      </c>
      <c r="H4395" s="90">
        <v>2.8675818234767971E-2</v>
      </c>
      <c r="I4395" s="90">
        <v>2.9540723080721181E-2</v>
      </c>
      <c r="J4395" s="90">
        <v>2.9890732800366915E-2</v>
      </c>
    </row>
    <row r="4396" spans="3:10" x14ac:dyDescent="0.25">
      <c r="C4396" s="82">
        <v>8.2127492546833214E-3</v>
      </c>
      <c r="D4396" s="89">
        <v>1.1297009762534761E-2</v>
      </c>
      <c r="E4396" s="89">
        <v>1.42305249170353E-2</v>
      </c>
      <c r="F4396" s="89">
        <v>1.6968769777122011E-2</v>
      </c>
      <c r="G4396" s="90">
        <v>1.9583488793816984E-2</v>
      </c>
      <c r="H4396" s="90">
        <v>2.2073927231093051E-2</v>
      </c>
      <c r="I4396" s="90">
        <v>2.4606843437615197E-2</v>
      </c>
      <c r="J4396" s="90">
        <v>2.7197596658643589E-2</v>
      </c>
    </row>
    <row r="4397" spans="3:10" x14ac:dyDescent="0.25">
      <c r="C4397" s="82">
        <v>1.7408461324169668E-3</v>
      </c>
      <c r="D4397" s="89">
        <v>3.3312909596592234E-3</v>
      </c>
      <c r="E4397" s="89">
        <v>5.3298930077043871E-3</v>
      </c>
      <c r="F4397" s="89">
        <v>7.5699076148626728E-3</v>
      </c>
      <c r="G4397" s="90">
        <v>9.9365566107573969E-3</v>
      </c>
      <c r="H4397" s="90">
        <v>1.2313318231260714E-2</v>
      </c>
      <c r="I4397" s="90">
        <v>1.4705372467899856E-2</v>
      </c>
      <c r="J4397" s="90">
        <v>1.7062421801528452E-2</v>
      </c>
    </row>
    <row r="4398" spans="3:10" x14ac:dyDescent="0.25">
      <c r="C4398" s="82">
        <v>5.4169401249056287E-3</v>
      </c>
      <c r="D4398" s="89">
        <v>8.248936040247937E-3</v>
      </c>
      <c r="E4398" s="89">
        <v>1.0847270693938444E-2</v>
      </c>
      <c r="F4398" s="89">
        <v>1.3001528926452765E-2</v>
      </c>
      <c r="G4398" s="90">
        <v>1.4708726294569487E-2</v>
      </c>
      <c r="H4398" s="90">
        <v>1.5963767844369921E-2</v>
      </c>
      <c r="I4398" s="90">
        <v>1.6898448666504182E-2</v>
      </c>
      <c r="J4398" s="90">
        <v>1.7535380672505801E-2</v>
      </c>
    </row>
    <row r="4399" spans="3:10" x14ac:dyDescent="0.25">
      <c r="C4399" s="82">
        <v>3.480717338680666E-2</v>
      </c>
      <c r="D4399" s="89">
        <v>3.2249053268681452E-2</v>
      </c>
      <c r="E4399" s="89">
        <v>3.0018129605474172E-2</v>
      </c>
      <c r="F4399" s="89">
        <v>2.8344443475771669E-2</v>
      </c>
      <c r="G4399" s="90">
        <v>2.7224311592232594E-2</v>
      </c>
      <c r="H4399" s="90">
        <v>2.6426794811335103E-2</v>
      </c>
      <c r="I4399" s="90">
        <v>2.5949061985464109E-2</v>
      </c>
      <c r="J4399" s="90">
        <v>2.5637533629986303E-2</v>
      </c>
    </row>
    <row r="4400" spans="3:10" x14ac:dyDescent="0.25">
      <c r="C4400" s="82">
        <v>2.6845473952323375E-3</v>
      </c>
      <c r="D4400" s="89">
        <v>5.1145315392829875E-3</v>
      </c>
      <c r="E4400" s="89">
        <v>7.844844381698593E-3</v>
      </c>
      <c r="F4400" s="89">
        <v>1.0432086086107548E-2</v>
      </c>
      <c r="G4400" s="90">
        <v>1.2642724969785739E-2</v>
      </c>
      <c r="H4400" s="90">
        <v>1.4350095939255639E-2</v>
      </c>
      <c r="I4400" s="90">
        <v>1.5632180103697966E-2</v>
      </c>
      <c r="J4400" s="90">
        <v>1.6518305939777742E-2</v>
      </c>
    </row>
    <row r="4401" spans="3:10" x14ac:dyDescent="0.25">
      <c r="C4401" s="82">
        <v>9.6602357332606827E-3</v>
      </c>
      <c r="D4401" s="89">
        <v>1.2246576209227096E-2</v>
      </c>
      <c r="E4401" s="89">
        <v>1.4003940023712878E-2</v>
      </c>
      <c r="F4401" s="89">
        <v>1.5023019431889018E-2</v>
      </c>
      <c r="G4401" s="90">
        <v>1.5488576939965075E-2</v>
      </c>
      <c r="H4401" s="90">
        <v>1.5481914843822586E-2</v>
      </c>
      <c r="I4401" s="90">
        <v>1.5180519780147549E-2</v>
      </c>
      <c r="J4401" s="90">
        <v>1.463906044019264E-2</v>
      </c>
    </row>
    <row r="4402" spans="3:10" x14ac:dyDescent="0.25">
      <c r="C4402" s="82">
        <v>5.4804741772031687E-3</v>
      </c>
      <c r="D4402" s="89">
        <v>8.7348158902410648E-3</v>
      </c>
      <c r="E4402" s="89">
        <v>1.1945021327630267E-2</v>
      </c>
      <c r="F4402" s="89">
        <v>1.4781415791751953E-2</v>
      </c>
      <c r="G4402" s="90">
        <v>1.7160173137815156E-2</v>
      </c>
      <c r="H4402" s="90">
        <v>1.9037761471243371E-2</v>
      </c>
      <c r="I4402" s="90">
        <v>2.0565715940077046E-2</v>
      </c>
      <c r="J4402" s="90">
        <v>2.1781303102181373E-2</v>
      </c>
    </row>
    <row r="4403" spans="3:10" x14ac:dyDescent="0.25">
      <c r="C4403" s="82">
        <v>3.7340427764692634E-3</v>
      </c>
      <c r="D4403" s="89">
        <v>6.4477814241466003E-3</v>
      </c>
      <c r="E4403" s="89">
        <v>9.1489615896372528E-3</v>
      </c>
      <c r="F4403" s="89">
        <v>1.1475386955933316E-2</v>
      </c>
      <c r="G4403" s="90">
        <v>1.3343568655663607E-2</v>
      </c>
      <c r="H4403" s="90">
        <v>1.4739521064412387E-2</v>
      </c>
      <c r="I4403" s="90">
        <v>1.5802377783230289E-2</v>
      </c>
      <c r="J4403" s="90">
        <v>1.6575281334595116E-2</v>
      </c>
    </row>
    <row r="4404" spans="3:10" x14ac:dyDescent="0.25">
      <c r="C4404" s="82">
        <v>2.6331705593706043E-2</v>
      </c>
      <c r="D4404" s="89">
        <v>3.155338165340469E-2</v>
      </c>
      <c r="E4404" s="89">
        <v>3.4114958656970833E-2</v>
      </c>
      <c r="F4404" s="89">
        <v>3.4843939499925071E-2</v>
      </c>
      <c r="G4404" s="90">
        <v>3.453906408309089E-2</v>
      </c>
      <c r="H4404" s="90">
        <v>3.3517517493604584E-2</v>
      </c>
      <c r="I4404" s="90">
        <v>3.2151276651113073E-2</v>
      </c>
      <c r="J4404" s="90">
        <v>3.046359401406757E-2</v>
      </c>
    </row>
    <row r="4405" spans="3:10" x14ac:dyDescent="0.25">
      <c r="C4405" s="82">
        <v>4.9419177971577943E-3</v>
      </c>
      <c r="D4405" s="89">
        <v>7.6066458219876199E-3</v>
      </c>
      <c r="E4405" s="89">
        <v>1.0126034570797766E-2</v>
      </c>
      <c r="F4405" s="89">
        <v>1.2240704651152654E-2</v>
      </c>
      <c r="G4405" s="90">
        <v>1.3874893754030023E-2</v>
      </c>
      <c r="H4405" s="90">
        <v>1.4974556572135742E-2</v>
      </c>
      <c r="I4405" s="90">
        <v>1.5648021974058714E-2</v>
      </c>
      <c r="J4405" s="90">
        <v>1.5930437617136681E-2</v>
      </c>
    </row>
    <row r="4406" spans="3:10" x14ac:dyDescent="0.25">
      <c r="C4406" s="82">
        <v>5.3721948728517434E-3</v>
      </c>
      <c r="D4406" s="89">
        <v>8.1034078460714126E-3</v>
      </c>
      <c r="E4406" s="89">
        <v>1.0675689558926589E-2</v>
      </c>
      <c r="F4406" s="89">
        <v>1.2888556095372266E-2</v>
      </c>
      <c r="G4406" s="90">
        <v>1.4734433239299804E-2</v>
      </c>
      <c r="H4406" s="90">
        <v>1.62177884558849E-2</v>
      </c>
      <c r="I4406" s="90">
        <v>1.749908841068426E-2</v>
      </c>
      <c r="J4406" s="90">
        <v>1.8639332141520967E-2</v>
      </c>
    </row>
    <row r="4407" spans="3:10" x14ac:dyDescent="0.25">
      <c r="C4407" s="82">
        <v>2.3271362953231074E-2</v>
      </c>
      <c r="D4407" s="89">
        <v>2.7468499254361838E-2</v>
      </c>
      <c r="E4407" s="89">
        <v>3.0390096944344837E-2</v>
      </c>
      <c r="F4407" s="89">
        <v>3.2504592912339564E-2</v>
      </c>
      <c r="G4407" s="90">
        <v>3.4243079811231827E-2</v>
      </c>
      <c r="H4407" s="90">
        <v>3.5705987176938625E-2</v>
      </c>
      <c r="I4407" s="90">
        <v>3.7161563385307295E-2</v>
      </c>
      <c r="J4407" s="90">
        <v>3.8564953771752696E-2</v>
      </c>
    </row>
    <row r="4408" spans="3:10" x14ac:dyDescent="0.25">
      <c r="C4408" s="82">
        <v>2.1427112105598157E-2</v>
      </c>
      <c r="D4408" s="89">
        <v>2.4257822473818268E-2</v>
      </c>
      <c r="E4408" s="89">
        <v>2.5828663949323077E-2</v>
      </c>
      <c r="F4408" s="89">
        <v>2.6526914815964329E-2</v>
      </c>
      <c r="G4408" s="90">
        <v>2.6679940122365811E-2</v>
      </c>
      <c r="H4408" s="90">
        <v>2.636064393098039E-2</v>
      </c>
      <c r="I4408" s="90">
        <v>2.5793399976276724E-2</v>
      </c>
      <c r="J4408" s="90">
        <v>2.499407307193283E-2</v>
      </c>
    </row>
    <row r="4409" spans="3:10" x14ac:dyDescent="0.25">
      <c r="C4409" s="82">
        <v>1.8979683308257003E-3</v>
      </c>
      <c r="D4409" s="89">
        <v>3.3407367570225418E-3</v>
      </c>
      <c r="E4409" s="89">
        <v>5.0263002138381399E-3</v>
      </c>
      <c r="F4409" s="89">
        <v>6.7992126748421811E-3</v>
      </c>
      <c r="G4409" s="90">
        <v>8.5721080536379571E-3</v>
      </c>
      <c r="H4409" s="90">
        <v>1.027536822829604E-2</v>
      </c>
      <c r="I4409" s="90">
        <v>1.195958895464033E-2</v>
      </c>
      <c r="J4409" s="90">
        <v>1.3640031304929631E-2</v>
      </c>
    </row>
    <row r="4410" spans="3:10" x14ac:dyDescent="0.25">
      <c r="C4410" s="82">
        <v>4.4573159707941706E-3</v>
      </c>
      <c r="D4410" s="89">
        <v>6.5701203458533568E-3</v>
      </c>
      <c r="E4410" s="89">
        <v>8.3961542381826675E-3</v>
      </c>
      <c r="F4410" s="89">
        <v>9.7987545053681256E-3</v>
      </c>
      <c r="G4410" s="90">
        <v>1.0801434549215602E-2</v>
      </c>
      <c r="H4410" s="90">
        <v>1.1426126754123515E-2</v>
      </c>
      <c r="I4410" s="90">
        <v>1.1795376092848673E-2</v>
      </c>
      <c r="J4410" s="90">
        <v>1.1954372532712849E-2</v>
      </c>
    </row>
    <row r="4411" spans="3:10" x14ac:dyDescent="0.25">
      <c r="C4411" s="82">
        <v>1.8163898880952163E-2</v>
      </c>
      <c r="D4411" s="89">
        <v>2.1623018006571217E-2</v>
      </c>
      <c r="E4411" s="89">
        <v>2.3910691879200682E-2</v>
      </c>
      <c r="F4411" s="89">
        <v>2.5432072324062152E-2</v>
      </c>
      <c r="G4411" s="90">
        <v>2.6554622766739422E-2</v>
      </c>
      <c r="H4411" s="90">
        <v>2.7367487224775042E-2</v>
      </c>
      <c r="I4411" s="90">
        <v>2.807886636512506E-2</v>
      </c>
      <c r="J4411" s="90">
        <v>2.8658603126551385E-2</v>
      </c>
    </row>
    <row r="4412" spans="3:10" x14ac:dyDescent="0.25">
      <c r="C4412" s="82">
        <v>3.7541703518235809E-3</v>
      </c>
      <c r="D4412" s="89">
        <v>5.3707275952804834E-3</v>
      </c>
      <c r="E4412" s="89">
        <v>6.9840991120549787E-3</v>
      </c>
      <c r="F4412" s="89">
        <v>8.5279608498598156E-3</v>
      </c>
      <c r="G4412" s="90">
        <v>9.9951247548096707E-3</v>
      </c>
      <c r="H4412" s="90">
        <v>1.1353202952548849E-2</v>
      </c>
      <c r="I4412" s="90">
        <v>1.2672367143266462E-2</v>
      </c>
      <c r="J4412" s="90">
        <v>1.396428240405545E-2</v>
      </c>
    </row>
    <row r="4413" spans="3:10" x14ac:dyDescent="0.25">
      <c r="C4413" s="82">
        <v>5.1149917007166104E-2</v>
      </c>
      <c r="D4413" s="89">
        <v>4.8679446344668267E-2</v>
      </c>
      <c r="E4413" s="89">
        <v>4.6485078787949934E-2</v>
      </c>
      <c r="F4413" s="89">
        <v>4.4938327958447273E-2</v>
      </c>
      <c r="G4413" s="90">
        <v>4.4108815339428592E-2</v>
      </c>
      <c r="H4413" s="90">
        <v>4.3690237559327709E-2</v>
      </c>
      <c r="I4413" s="90">
        <v>4.3706032777267666E-2</v>
      </c>
      <c r="J4413" s="90">
        <v>4.3882708710681763E-2</v>
      </c>
    </row>
    <row r="4414" spans="3:10" x14ac:dyDescent="0.25">
      <c r="C4414" s="82">
        <v>1.0338865912606812E-2</v>
      </c>
      <c r="D4414" s="89">
        <v>1.2489699340519205E-2</v>
      </c>
      <c r="E4414" s="89">
        <v>1.4270729238957388E-2</v>
      </c>
      <c r="F4414" s="89">
        <v>1.570321311337421E-2</v>
      </c>
      <c r="G4414" s="90">
        <v>1.6833553205089981E-2</v>
      </c>
      <c r="H4414" s="90">
        <v>1.7616979872208699E-2</v>
      </c>
      <c r="I4414" s="90">
        <v>1.8156107491061658E-2</v>
      </c>
      <c r="J4414" s="90">
        <v>1.8450585466406471E-2</v>
      </c>
    </row>
    <row r="4415" spans="3:10" x14ac:dyDescent="0.25">
      <c r="C4415" s="82">
        <v>1.5689296346095442E-2</v>
      </c>
      <c r="D4415" s="89">
        <v>1.934671643665695E-2</v>
      </c>
      <c r="E4415" s="89">
        <v>2.177766416709434E-2</v>
      </c>
      <c r="F4415" s="89">
        <v>2.3306416307436201E-2</v>
      </c>
      <c r="G4415" s="90">
        <v>2.4289799478324121E-2</v>
      </c>
      <c r="H4415" s="90">
        <v>2.4837307130466071E-2</v>
      </c>
      <c r="I4415" s="90">
        <v>2.515777242116185E-2</v>
      </c>
      <c r="J4415" s="90">
        <v>2.5236694616939517E-2</v>
      </c>
    </row>
    <row r="4416" spans="3:10" x14ac:dyDescent="0.25">
      <c r="C4416" s="82">
        <v>1.4498359769205235E-2</v>
      </c>
      <c r="D4416" s="89">
        <v>1.7065802447796274E-2</v>
      </c>
      <c r="E4416" s="89">
        <v>1.8658779245893896E-2</v>
      </c>
      <c r="F4416" s="89">
        <v>1.9527083610191578E-2</v>
      </c>
      <c r="G4416" s="90">
        <v>1.9919282744460819E-2</v>
      </c>
      <c r="H4416" s="90">
        <v>1.9905052090359983E-2</v>
      </c>
      <c r="I4416" s="90">
        <v>1.9666965710040007E-2</v>
      </c>
      <c r="J4416" s="90">
        <v>1.9229124074866252E-2</v>
      </c>
    </row>
    <row r="4417" spans="3:10" x14ac:dyDescent="0.25">
      <c r="C4417" s="82">
        <v>3.3161329173318634E-2</v>
      </c>
      <c r="D4417" s="89">
        <v>3.1579829755865423E-2</v>
      </c>
      <c r="E4417" s="89">
        <v>3.0130189601726677E-2</v>
      </c>
      <c r="F4417" s="89">
        <v>2.8914310751451018E-2</v>
      </c>
      <c r="G4417" s="90">
        <v>2.7920118904384495E-2</v>
      </c>
      <c r="H4417" s="90">
        <v>2.6947010393737973E-2</v>
      </c>
      <c r="I4417" s="90">
        <v>2.6039942898473417E-2</v>
      </c>
      <c r="J4417" s="90">
        <v>2.5090367375875305E-2</v>
      </c>
    </row>
    <row r="4418" spans="3:10" x14ac:dyDescent="0.25">
      <c r="C4418" s="82">
        <v>7.2346503709253699E-3</v>
      </c>
      <c r="D4418" s="89">
        <v>1.013941336742546E-2</v>
      </c>
      <c r="E4418" s="89">
        <v>1.251765009574358E-2</v>
      </c>
      <c r="F4418" s="89">
        <v>1.4254099739947134E-2</v>
      </c>
      <c r="G4418" s="90">
        <v>1.5426432231722447E-2</v>
      </c>
      <c r="H4418" s="90">
        <v>1.6082863091876554E-2</v>
      </c>
      <c r="I4418" s="90">
        <v>1.6399744400029788E-2</v>
      </c>
      <c r="J4418" s="90">
        <v>1.6434585399156518E-2</v>
      </c>
    </row>
    <row r="4419" spans="3:10" x14ac:dyDescent="0.25">
      <c r="C4419" s="82">
        <v>4.4828306927941278E-3</v>
      </c>
      <c r="D4419" s="89">
        <v>6.8024431332091217E-3</v>
      </c>
      <c r="E4419" s="89">
        <v>9.1960767387193401E-3</v>
      </c>
      <c r="F4419" s="89">
        <v>1.1483141045433708E-2</v>
      </c>
      <c r="G4419" s="90">
        <v>1.3582201770529743E-2</v>
      </c>
      <c r="H4419" s="90">
        <v>1.5403288122866747E-2</v>
      </c>
      <c r="I4419" s="90">
        <v>1.70141189422073E-2</v>
      </c>
      <c r="J4419" s="90">
        <v>1.8411341560946103E-2</v>
      </c>
    </row>
    <row r="4420" spans="3:10" x14ac:dyDescent="0.25">
      <c r="C4420" s="82">
        <v>4.9292861980883597E-3</v>
      </c>
      <c r="D4420" s="89">
        <v>8.3551768921667231E-3</v>
      </c>
      <c r="E4420" s="89">
        <v>1.1765199163735869E-2</v>
      </c>
      <c r="F4420" s="89">
        <v>1.4726461550996538E-2</v>
      </c>
      <c r="G4420" s="90">
        <v>1.7126401571145877E-2</v>
      </c>
      <c r="H4420" s="90">
        <v>1.8925418674264439E-2</v>
      </c>
      <c r="I4420" s="90">
        <v>2.0281219628231355E-2</v>
      </c>
      <c r="J4420" s="90">
        <v>2.1234905478138187E-2</v>
      </c>
    </row>
    <row r="4421" spans="3:10" x14ac:dyDescent="0.25">
      <c r="C4421" s="82">
        <v>1.7362421729658723E-3</v>
      </c>
      <c r="D4421" s="89">
        <v>3.356532376275072E-3</v>
      </c>
      <c r="E4421" s="89">
        <v>5.3336945513140039E-3</v>
      </c>
      <c r="F4421" s="89">
        <v>7.4121433058338395E-3</v>
      </c>
      <c r="G4421" s="90">
        <v>9.3996018349051108E-3</v>
      </c>
      <c r="H4421" s="90">
        <v>1.1135290226369068E-2</v>
      </c>
      <c r="I4421" s="90">
        <v>1.2607452404974224E-2</v>
      </c>
      <c r="J4421" s="90">
        <v>1.3783526389492037E-2</v>
      </c>
    </row>
    <row r="4422" spans="3:10" x14ac:dyDescent="0.25">
      <c r="C4422" s="82">
        <v>1.48213370289326E-2</v>
      </c>
      <c r="D4422" s="89">
        <v>1.9738931111846412E-2</v>
      </c>
      <c r="E4422" s="89">
        <v>2.3399298394336548E-2</v>
      </c>
      <c r="F4422" s="89">
        <v>2.5938351617295109E-2</v>
      </c>
      <c r="G4422" s="90">
        <v>2.7739531243042518E-2</v>
      </c>
      <c r="H4422" s="90">
        <v>2.8997809735962332E-2</v>
      </c>
      <c r="I4422" s="90">
        <v>3.0035717117609065E-2</v>
      </c>
      <c r="J4422" s="90">
        <v>3.0895212386362361E-2</v>
      </c>
    </row>
    <row r="4423" spans="3:10" x14ac:dyDescent="0.25">
      <c r="C4423" s="82">
        <v>2.5484708302815793E-3</v>
      </c>
      <c r="D4423" s="89">
        <v>4.869499719381892E-3</v>
      </c>
      <c r="E4423" s="89">
        <v>7.5033769103617911E-3</v>
      </c>
      <c r="F4423" s="89">
        <v>1.0035010903168495E-2</v>
      </c>
      <c r="G4423" s="90">
        <v>1.2239799818692072E-2</v>
      </c>
      <c r="H4423" s="90">
        <v>1.3990411030216764E-2</v>
      </c>
      <c r="I4423" s="90">
        <v>1.5358595050790251E-2</v>
      </c>
      <c r="J4423" s="90">
        <v>1.637303694377908E-2</v>
      </c>
    </row>
    <row r="4424" spans="3:10" x14ac:dyDescent="0.25">
      <c r="C4424" s="82">
        <v>1.5414091312549012E-2</v>
      </c>
      <c r="D4424" s="89">
        <v>2.243395156702532E-2</v>
      </c>
      <c r="E4424" s="89">
        <v>2.8046756940141936E-2</v>
      </c>
      <c r="F4424" s="89">
        <v>3.197486023436398E-2</v>
      </c>
      <c r="G4424" s="90">
        <v>3.4551624648295032E-2</v>
      </c>
      <c r="H4424" s="90">
        <v>3.6039927727224308E-2</v>
      </c>
      <c r="I4424" s="90">
        <v>3.6913012146312416E-2</v>
      </c>
      <c r="J4424" s="90">
        <v>3.7300852324345657E-2</v>
      </c>
    </row>
    <row r="4425" spans="3:10" x14ac:dyDescent="0.25">
      <c r="C4425" s="82">
        <v>2.1932120765366922E-2</v>
      </c>
      <c r="D4425" s="89">
        <v>2.5789972632288573E-2</v>
      </c>
      <c r="E4425" s="89">
        <v>2.8107309750222007E-2</v>
      </c>
      <c r="F4425" s="89">
        <v>2.9412362305667992E-2</v>
      </c>
      <c r="G4425" s="90">
        <v>3.0178814393063118E-2</v>
      </c>
      <c r="H4425" s="90">
        <v>3.0542637814934277E-2</v>
      </c>
      <c r="I4425" s="90">
        <v>3.0758764838131846E-2</v>
      </c>
      <c r="J4425" s="90">
        <v>3.0805195244889658E-2</v>
      </c>
    </row>
    <row r="4426" spans="3:10" x14ac:dyDescent="0.25">
      <c r="C4426" s="82">
        <v>1.9377328368411315E-2</v>
      </c>
      <c r="D4426" s="89">
        <v>2.7822558571965226E-2</v>
      </c>
      <c r="E4426" s="89">
        <v>3.4574906820732984E-2</v>
      </c>
      <c r="F4426" s="89">
        <v>3.9499996499556794E-2</v>
      </c>
      <c r="G4426" s="90">
        <v>4.3096713988104045E-2</v>
      </c>
      <c r="H4426" s="90">
        <v>4.5674818324006779E-2</v>
      </c>
      <c r="I4426" s="90">
        <v>4.7754752607583377E-2</v>
      </c>
      <c r="J4426" s="90">
        <v>4.9402210751671026E-2</v>
      </c>
    </row>
    <row r="4427" spans="3:10" x14ac:dyDescent="0.25">
      <c r="C4427" s="82">
        <v>5.0242339415101072E-3</v>
      </c>
      <c r="D4427" s="89">
        <v>8.03688565133584E-3</v>
      </c>
      <c r="E4427" s="89">
        <v>1.0960739538007077E-2</v>
      </c>
      <c r="F4427" s="89">
        <v>1.3473064070828605E-2</v>
      </c>
      <c r="G4427" s="90">
        <v>1.5498204980807569E-2</v>
      </c>
      <c r="H4427" s="90">
        <v>1.7009006038857806E-2</v>
      </c>
      <c r="I4427" s="90">
        <v>1.8158481195958864E-2</v>
      </c>
      <c r="J4427" s="90">
        <v>1.8999475397695621E-2</v>
      </c>
    </row>
    <row r="4428" spans="3:10" x14ac:dyDescent="0.25">
      <c r="C4428" s="82">
        <v>5.1587354409057323E-3</v>
      </c>
      <c r="D4428" s="89">
        <v>7.0332404163101891E-3</v>
      </c>
      <c r="E4428" s="89">
        <v>8.7952637945876936E-3</v>
      </c>
      <c r="F4428" s="89">
        <v>1.0366775754447081E-2</v>
      </c>
      <c r="G4428" s="90">
        <v>1.172967741932477E-2</v>
      </c>
      <c r="H4428" s="90">
        <v>1.2829395351543229E-2</v>
      </c>
      <c r="I4428" s="90">
        <v>1.3727437653389107E-2</v>
      </c>
      <c r="J4428" s="90">
        <v>1.4416477367361052E-2</v>
      </c>
    </row>
    <row r="4429" spans="3:10" x14ac:dyDescent="0.25">
      <c r="C4429" s="82">
        <v>1.859981827375028E-2</v>
      </c>
      <c r="D4429" s="89">
        <v>2.3030860274491281E-2</v>
      </c>
      <c r="E4429" s="89">
        <v>2.5779345614529509E-2</v>
      </c>
      <c r="F4429" s="89">
        <v>2.7226414465515811E-2</v>
      </c>
      <c r="G4429" s="90">
        <v>2.7870071662976514E-2</v>
      </c>
      <c r="H4429" s="90">
        <v>2.7940767099492766E-2</v>
      </c>
      <c r="I4429" s="90">
        <v>2.776921827422392E-2</v>
      </c>
      <c r="J4429" s="90">
        <v>2.7408556685164731E-2</v>
      </c>
    </row>
    <row r="4430" spans="3:10" x14ac:dyDescent="0.25">
      <c r="C4430" s="82">
        <v>3.1859137399942748E-2</v>
      </c>
      <c r="D4430" s="89">
        <v>4.1132945183977809E-2</v>
      </c>
      <c r="E4430" s="89">
        <v>4.7970543133800107E-2</v>
      </c>
      <c r="F4430" s="89">
        <v>5.2833167595683857E-2</v>
      </c>
      <c r="G4430" s="90">
        <v>5.643449635669303E-2</v>
      </c>
      <c r="H4430" s="90">
        <v>5.8993939176843035E-2</v>
      </c>
      <c r="I4430" s="90">
        <v>6.0966965631099192E-2</v>
      </c>
      <c r="J4430" s="90">
        <v>6.2253118400071833E-2</v>
      </c>
    </row>
    <row r="4431" spans="3:10" x14ac:dyDescent="0.25">
      <c r="C4431" s="82">
        <v>1.2320490679210034E-2</v>
      </c>
      <c r="D4431" s="89">
        <v>1.6503334759233806E-2</v>
      </c>
      <c r="E4431" s="89">
        <v>1.9888941829861024E-2</v>
      </c>
      <c r="F4431" s="89">
        <v>2.2470175986880538E-2</v>
      </c>
      <c r="G4431" s="90">
        <v>2.4412552691160449E-2</v>
      </c>
      <c r="H4431" s="90">
        <v>2.57504820099883E-2</v>
      </c>
      <c r="I4431" s="90">
        <v>2.6685840645059768E-2</v>
      </c>
      <c r="J4431" s="90">
        <v>2.7225783530344629E-2</v>
      </c>
    </row>
    <row r="4432" spans="3:10" x14ac:dyDescent="0.25">
      <c r="C4432" s="82">
        <v>4.0083971510566814E-3</v>
      </c>
      <c r="D4432" s="89">
        <v>6.9581167137079463E-3</v>
      </c>
      <c r="E4432" s="89">
        <v>1.0266183952137442E-2</v>
      </c>
      <c r="F4432" s="89">
        <v>1.3548864100149789E-2</v>
      </c>
      <c r="G4432" s="90">
        <v>1.6565642533686406E-2</v>
      </c>
      <c r="H4432" s="90">
        <v>1.911267266649919E-2</v>
      </c>
      <c r="I4432" s="90">
        <v>2.1217332487587108E-2</v>
      </c>
      <c r="J4432" s="90">
        <v>2.2846263814570208E-2</v>
      </c>
    </row>
    <row r="4433" spans="3:10" x14ac:dyDescent="0.25">
      <c r="C4433" s="82">
        <v>2.2388217870205102E-3</v>
      </c>
      <c r="D4433" s="89">
        <v>4.3610176596249068E-3</v>
      </c>
      <c r="E4433" s="89">
        <v>6.7720486151877819E-3</v>
      </c>
      <c r="F4433" s="89">
        <v>9.0303089568062565E-3</v>
      </c>
      <c r="G4433" s="90">
        <v>1.0868025075678271E-2</v>
      </c>
      <c r="H4433" s="90">
        <v>1.2130805048065419E-2</v>
      </c>
      <c r="I4433" s="90">
        <v>1.2871917221048496E-2</v>
      </c>
      <c r="J4433" s="90">
        <v>1.313429854145292E-2</v>
      </c>
    </row>
    <row r="4434" spans="3:10" x14ac:dyDescent="0.25">
      <c r="C4434" s="82">
        <v>9.8184798286516679E-3</v>
      </c>
      <c r="D4434" s="89">
        <v>1.3745687181003899E-2</v>
      </c>
      <c r="E4434" s="89">
        <v>1.724286002651472E-2</v>
      </c>
      <c r="F4434" s="89">
        <v>2.0136470760894771E-2</v>
      </c>
      <c r="G4434" s="90">
        <v>2.2441333249695064E-2</v>
      </c>
      <c r="H4434" s="90">
        <v>2.4110880404831544E-2</v>
      </c>
      <c r="I4434" s="90">
        <v>2.5298682759342921E-2</v>
      </c>
      <c r="J4434" s="90">
        <v>2.6002661909108216E-2</v>
      </c>
    </row>
    <row r="4435" spans="3:10" x14ac:dyDescent="0.25">
      <c r="C4435" s="82">
        <v>5.1600668929935256E-2</v>
      </c>
      <c r="D4435" s="89">
        <v>5.0323920125858339E-2</v>
      </c>
      <c r="E4435" s="89">
        <v>4.8130716438828741E-2</v>
      </c>
      <c r="F4435" s="89">
        <v>4.5723044961263164E-2</v>
      </c>
      <c r="G4435" s="90">
        <v>4.3385680780173498E-2</v>
      </c>
      <c r="H4435" s="90">
        <v>4.0967424062990372E-2</v>
      </c>
      <c r="I4435" s="90">
        <v>3.8626644304660916E-2</v>
      </c>
      <c r="J4435" s="90">
        <v>3.6253769218458701E-2</v>
      </c>
    </row>
    <row r="4436" spans="3:10" x14ac:dyDescent="0.25">
      <c r="C4436" s="82">
        <v>2.7114727166884026E-2</v>
      </c>
      <c r="D4436" s="89">
        <v>3.0101490535336253E-2</v>
      </c>
      <c r="E4436" s="89">
        <v>3.1205051161971854E-2</v>
      </c>
      <c r="F4436" s="89">
        <v>3.1388566738773847E-2</v>
      </c>
      <c r="G4436" s="90">
        <v>3.1321862139126785E-2</v>
      </c>
      <c r="H4436" s="90">
        <v>3.1188043426513122E-2</v>
      </c>
      <c r="I4436" s="90">
        <v>3.1237968314781969E-2</v>
      </c>
      <c r="J4436" s="90">
        <v>3.1417920077857896E-2</v>
      </c>
    </row>
    <row r="4437" spans="3:10" x14ac:dyDescent="0.25">
      <c r="C4437" s="82">
        <v>3.4241612989387674E-2</v>
      </c>
      <c r="D4437" s="89">
        <v>3.1743984838136625E-2</v>
      </c>
      <c r="E4437" s="89">
        <v>2.9012606581283813E-2</v>
      </c>
      <c r="F4437" s="89">
        <v>2.6591066481764736E-2</v>
      </c>
      <c r="G4437" s="90">
        <v>2.4625111570514304E-2</v>
      </c>
      <c r="H4437" s="90">
        <v>2.2958763675204157E-2</v>
      </c>
      <c r="I4437" s="90">
        <v>2.1602605282063991E-2</v>
      </c>
      <c r="J4437" s="90">
        <v>2.0421183160255593E-2</v>
      </c>
    </row>
    <row r="4438" spans="3:10" x14ac:dyDescent="0.25">
      <c r="C4438" s="82">
        <v>6.1465259199847314E-2</v>
      </c>
      <c r="D4438" s="89">
        <v>5.1752011940439283E-2</v>
      </c>
      <c r="E4438" s="89">
        <v>4.4270362784483021E-2</v>
      </c>
      <c r="F4438" s="89">
        <v>3.8900007687583373E-2</v>
      </c>
      <c r="G4438" s="90">
        <v>3.5195851944034802E-2</v>
      </c>
      <c r="H4438" s="90">
        <v>3.2532006476257612E-2</v>
      </c>
      <c r="I4438" s="90">
        <v>3.0685006831814268E-2</v>
      </c>
      <c r="J4438" s="90">
        <v>2.9315349426427845E-2</v>
      </c>
    </row>
    <row r="4439" spans="3:10" x14ac:dyDescent="0.25">
      <c r="C4439" s="82">
        <v>1.8202889912958778E-2</v>
      </c>
      <c r="D4439" s="89">
        <v>2.2962830184588195E-2</v>
      </c>
      <c r="E4439" s="89">
        <v>2.6872928023789624E-2</v>
      </c>
      <c r="F4439" s="89">
        <v>3.0086865484665357E-2</v>
      </c>
      <c r="G4439" s="90">
        <v>3.2851363269563262E-2</v>
      </c>
      <c r="H4439" s="90">
        <v>3.519317074902141E-2</v>
      </c>
      <c r="I4439" s="90">
        <v>3.7358643805910835E-2</v>
      </c>
      <c r="J4439" s="90">
        <v>3.9324649884383396E-2</v>
      </c>
    </row>
    <row r="4440" spans="3:10" x14ac:dyDescent="0.25">
      <c r="C4440" s="82">
        <v>3.2700844649630146E-3</v>
      </c>
      <c r="D4440" s="89">
        <v>6.5040143067405104E-3</v>
      </c>
      <c r="E4440" s="89">
        <v>1.030843467950888E-2</v>
      </c>
      <c r="F4440" s="89">
        <v>1.4151348459349362E-2</v>
      </c>
      <c r="G4440" s="90">
        <v>1.7780115447158278E-2</v>
      </c>
      <c r="H4440" s="90">
        <v>2.1060183864005069E-2</v>
      </c>
      <c r="I4440" s="90">
        <v>2.4106500650532787E-2</v>
      </c>
      <c r="J4440" s="90">
        <v>2.6925236558766674E-2</v>
      </c>
    </row>
    <row r="4441" spans="3:10" x14ac:dyDescent="0.25">
      <c r="C4441" s="82">
        <v>1.7992799019480258E-2</v>
      </c>
      <c r="D4441" s="89">
        <v>2.1694271801242324E-2</v>
      </c>
      <c r="E4441" s="89">
        <v>2.4203722078390708E-2</v>
      </c>
      <c r="F4441" s="89">
        <v>2.5948703902886866E-2</v>
      </c>
      <c r="G4441" s="90">
        <v>2.7367474194591131E-2</v>
      </c>
      <c r="H4441" s="90">
        <v>2.8628311477948695E-2</v>
      </c>
      <c r="I4441" s="90">
        <v>3.0022066798736816E-2</v>
      </c>
      <c r="J4441" s="90">
        <v>3.1583647899040161E-2</v>
      </c>
    </row>
    <row r="4442" spans="3:10" x14ac:dyDescent="0.25">
      <c r="C4442" s="82">
        <v>1.4574519056954074E-2</v>
      </c>
      <c r="D4442" s="89">
        <v>1.7184529135433255E-2</v>
      </c>
      <c r="E4442" s="89">
        <v>1.8952386850777467E-2</v>
      </c>
      <c r="F4442" s="89">
        <v>2.0099229428923303E-2</v>
      </c>
      <c r="G4442" s="90">
        <v>2.0837300455817647E-2</v>
      </c>
      <c r="H4442" s="90">
        <v>2.119685279620652E-2</v>
      </c>
      <c r="I4442" s="90">
        <v>2.1330617350806744E-2</v>
      </c>
      <c r="J4442" s="90">
        <v>2.1225660629074838E-2</v>
      </c>
    </row>
    <row r="4443" spans="3:10" x14ac:dyDescent="0.25">
      <c r="C4443" s="82">
        <v>3.016236847923875E-3</v>
      </c>
      <c r="D4443" s="89">
        <v>5.4819442150894938E-3</v>
      </c>
      <c r="E4443" s="89">
        <v>8.051351334830285E-3</v>
      </c>
      <c r="F4443" s="89">
        <v>1.0275181950732246E-2</v>
      </c>
      <c r="G4443" s="90">
        <v>1.1965426485058116E-2</v>
      </c>
      <c r="H4443" s="90">
        <v>1.3058823505662067E-2</v>
      </c>
      <c r="I4443" s="90">
        <v>1.3686862858009548E-2</v>
      </c>
      <c r="J4443" s="90">
        <v>1.3931184296847973E-2</v>
      </c>
    </row>
    <row r="4444" spans="3:10" x14ac:dyDescent="0.25">
      <c r="C4444" s="82">
        <v>2.1255353521859612E-2</v>
      </c>
      <c r="D4444" s="89">
        <v>2.4351774144976791E-2</v>
      </c>
      <c r="E4444" s="89">
        <v>2.5921801579292227E-2</v>
      </c>
      <c r="F4444" s="89">
        <v>2.6567848790532516E-2</v>
      </c>
      <c r="G4444" s="90">
        <v>2.6765370837229411E-2</v>
      </c>
      <c r="H4444" s="90">
        <v>2.6646236724475882E-2</v>
      </c>
      <c r="I4444" s="90">
        <v>2.643380302953945E-2</v>
      </c>
      <c r="J4444" s="90">
        <v>2.6108816978330243E-2</v>
      </c>
    </row>
    <row r="4445" spans="3:10" x14ac:dyDescent="0.25">
      <c r="C4445" s="82">
        <v>1.8308854082642736E-2</v>
      </c>
      <c r="D4445" s="89">
        <v>2.1011532097054128E-2</v>
      </c>
      <c r="E4445" s="89">
        <v>2.2593915808556381E-2</v>
      </c>
      <c r="F4445" s="89">
        <v>2.3399500945594658E-2</v>
      </c>
      <c r="G4445" s="90">
        <v>2.3718591423008563E-2</v>
      </c>
      <c r="H4445" s="90">
        <v>2.3610287293907278E-2</v>
      </c>
      <c r="I4445" s="90">
        <v>2.326569762339151E-2</v>
      </c>
      <c r="J4445" s="90">
        <v>2.269040079583054E-2</v>
      </c>
    </row>
    <row r="4446" spans="3:10" x14ac:dyDescent="0.25">
      <c r="C4446" s="82">
        <v>2.5372866729503143E-2</v>
      </c>
      <c r="D4446" s="89">
        <v>3.0596647861274431E-2</v>
      </c>
      <c r="E4446" s="89">
        <v>3.356636148653476E-2</v>
      </c>
      <c r="F4446" s="89">
        <v>3.4865617248885587E-2</v>
      </c>
      <c r="G4446" s="90">
        <v>3.5145352061179205E-2</v>
      </c>
      <c r="H4446" s="90">
        <v>3.4690398825828812E-2</v>
      </c>
      <c r="I4446" s="90">
        <v>3.3915851304013589E-2</v>
      </c>
      <c r="J4446" s="90">
        <v>3.2905114589785046E-2</v>
      </c>
    </row>
    <row r="4447" spans="3:10" x14ac:dyDescent="0.25">
      <c r="C4447" s="82">
        <v>6.8980225529414281E-3</v>
      </c>
      <c r="D4447" s="89">
        <v>1.0369829511737972E-2</v>
      </c>
      <c r="E4447" s="89">
        <v>1.3505511857406543E-2</v>
      </c>
      <c r="F4447" s="89">
        <v>1.6112678181060096E-2</v>
      </c>
      <c r="G4447" s="90">
        <v>1.826380037335696E-2</v>
      </c>
      <c r="H4447" s="90">
        <v>2.0014217255882732E-2</v>
      </c>
      <c r="I4447" s="90">
        <v>2.1566701494735083E-2</v>
      </c>
      <c r="J4447" s="90">
        <v>2.2962664522404325E-2</v>
      </c>
    </row>
    <row r="4448" spans="3:10" x14ac:dyDescent="0.25">
      <c r="C4448" s="82">
        <v>3.6614334599836189E-3</v>
      </c>
      <c r="D4448" s="89">
        <v>5.4124791513042681E-3</v>
      </c>
      <c r="E4448" s="89">
        <v>7.0478619502225524E-3</v>
      </c>
      <c r="F4448" s="89">
        <v>8.4281938723723623E-3</v>
      </c>
      <c r="G4448" s="90">
        <v>9.5161360410121083E-3</v>
      </c>
      <c r="H4448" s="90">
        <v>1.0275177666422131E-2</v>
      </c>
      <c r="I4448" s="90">
        <v>1.0774983809733683E-2</v>
      </c>
      <c r="J4448" s="90">
        <v>1.1033451921832631E-2</v>
      </c>
    </row>
    <row r="4449" spans="3:10" x14ac:dyDescent="0.25">
      <c r="C4449" s="82">
        <v>8.3765133685167661E-3</v>
      </c>
      <c r="D4449" s="89">
        <v>1.2653422394476366E-2</v>
      </c>
      <c r="E4449" s="89">
        <v>1.6578676258022541E-2</v>
      </c>
      <c r="F4449" s="89">
        <v>1.9786687364121376E-2</v>
      </c>
      <c r="G4449" s="90">
        <v>2.22056607516888E-2</v>
      </c>
      <c r="H4449" s="90">
        <v>2.3772647591356728E-2</v>
      </c>
      <c r="I4449" s="90">
        <v>2.4655660146157478E-2</v>
      </c>
      <c r="J4449" s="90">
        <v>2.4885594069624345E-2</v>
      </c>
    </row>
    <row r="4450" spans="3:10" x14ac:dyDescent="0.25">
      <c r="C4450" s="82">
        <v>1.0831821405307144E-2</v>
      </c>
      <c r="D4450" s="89">
        <v>1.5285587478152639E-2</v>
      </c>
      <c r="E4450" s="89">
        <v>1.9401706413461207E-2</v>
      </c>
      <c r="F4450" s="89">
        <v>2.2977297731883874E-2</v>
      </c>
      <c r="G4450" s="90">
        <v>2.6022992138973876E-2</v>
      </c>
      <c r="H4450" s="90">
        <v>2.8492119644414546E-2</v>
      </c>
      <c r="I4450" s="90">
        <v>3.0581727795703603E-2</v>
      </c>
      <c r="J4450" s="90">
        <v>3.2306164950620476E-2</v>
      </c>
    </row>
    <row r="4451" spans="3:10" x14ac:dyDescent="0.25">
      <c r="C4451" s="82">
        <v>6.5590807638228568E-2</v>
      </c>
      <c r="D4451" s="89">
        <v>6.6224274444890707E-2</v>
      </c>
      <c r="E4451" s="89">
        <v>6.4842282658873027E-2</v>
      </c>
      <c r="F4451" s="89">
        <v>6.2946196352888478E-2</v>
      </c>
      <c r="G4451" s="90">
        <v>6.1297082007519571E-2</v>
      </c>
      <c r="H4451" s="90">
        <v>5.9840060274907889E-2</v>
      </c>
      <c r="I4451" s="90">
        <v>5.8802730314198901E-2</v>
      </c>
      <c r="J4451" s="90">
        <v>5.7920931285935576E-2</v>
      </c>
    </row>
    <row r="4452" spans="3:10" x14ac:dyDescent="0.25">
      <c r="C4452" s="82">
        <v>6.846701522997628E-3</v>
      </c>
      <c r="D4452" s="89">
        <v>1.0399068187600899E-2</v>
      </c>
      <c r="E4452" s="89">
        <v>1.3846019050945133E-2</v>
      </c>
      <c r="F4452" s="89">
        <v>1.695651390179069E-2</v>
      </c>
      <c r="G4452" s="90">
        <v>1.9708801767317735E-2</v>
      </c>
      <c r="H4452" s="90">
        <v>2.2054784901529789E-2</v>
      </c>
      <c r="I4452" s="90">
        <v>2.4124991993408385E-2</v>
      </c>
      <c r="J4452" s="90">
        <v>2.5895418719259773E-2</v>
      </c>
    </row>
    <row r="4453" spans="3:10" x14ac:dyDescent="0.25">
      <c r="C4453" s="82">
        <v>1.3894894847274089E-2</v>
      </c>
      <c r="D4453" s="89">
        <v>1.8371874982630987E-2</v>
      </c>
      <c r="E4453" s="89">
        <v>2.1814195432429344E-2</v>
      </c>
      <c r="F4453" s="89">
        <v>2.4203880303958567E-2</v>
      </c>
      <c r="G4453" s="90">
        <v>2.5717294102563588E-2</v>
      </c>
      <c r="H4453" s="90">
        <v>2.640094998850356E-2</v>
      </c>
      <c r="I4453" s="90">
        <v>2.6487844736679918E-2</v>
      </c>
      <c r="J4453" s="90">
        <v>2.6021482877506167E-2</v>
      </c>
    </row>
    <row r="4454" spans="3:10" x14ac:dyDescent="0.25">
      <c r="C4454" s="82">
        <v>1.758967945914526E-2</v>
      </c>
      <c r="D4454" s="89">
        <v>2.1667077162764271E-2</v>
      </c>
      <c r="E4454" s="89">
        <v>2.4670054984908624E-2</v>
      </c>
      <c r="F4454" s="89">
        <v>2.6833827827016925E-2</v>
      </c>
      <c r="G4454" s="90">
        <v>2.8467013576385199E-2</v>
      </c>
      <c r="H4454" s="90">
        <v>2.9661079587244076E-2</v>
      </c>
      <c r="I4454" s="90">
        <v>3.0674372499119158E-2</v>
      </c>
      <c r="J4454" s="90">
        <v>3.1520409882569315E-2</v>
      </c>
    </row>
    <row r="4455" spans="3:10" x14ac:dyDescent="0.25">
      <c r="C4455" s="82">
        <v>2.5116935023391635E-3</v>
      </c>
      <c r="D4455" s="89">
        <v>4.3271791600332562E-3</v>
      </c>
      <c r="E4455" s="89">
        <v>6.3010026930273239E-3</v>
      </c>
      <c r="F4455" s="89">
        <v>8.1958267385951362E-3</v>
      </c>
      <c r="G4455" s="90">
        <v>9.8760390284324678E-3</v>
      </c>
      <c r="H4455" s="90">
        <v>1.1228016549720235E-2</v>
      </c>
      <c r="I4455" s="90">
        <v>1.2271416127463941E-2</v>
      </c>
      <c r="J4455" s="90">
        <v>1.298956789007045E-2</v>
      </c>
    </row>
    <row r="4456" spans="3:10" x14ac:dyDescent="0.25">
      <c r="C4456" s="82">
        <v>6.3505693521558456E-3</v>
      </c>
      <c r="D4456" s="89">
        <v>9.3102713830441712E-3</v>
      </c>
      <c r="E4456" s="89">
        <v>1.1921738431454339E-2</v>
      </c>
      <c r="F4456" s="89">
        <v>1.402648984559801E-2</v>
      </c>
      <c r="G4456" s="90">
        <v>1.5670661360365126E-2</v>
      </c>
      <c r="H4456" s="90">
        <v>1.6879517733946116E-2</v>
      </c>
      <c r="I4456" s="90">
        <v>1.7811586699312442E-2</v>
      </c>
      <c r="J4456" s="90">
        <v>1.8501419784067982E-2</v>
      </c>
    </row>
    <row r="4457" spans="3:10" x14ac:dyDescent="0.25">
      <c r="C4457" s="82">
        <v>1.4747212262689764E-3</v>
      </c>
      <c r="D4457" s="89">
        <v>3.3053214643821143E-3</v>
      </c>
      <c r="E4457" s="89">
        <v>5.7215917975990188E-3</v>
      </c>
      <c r="F4457" s="89">
        <v>8.3684051839883998E-3</v>
      </c>
      <c r="G4457" s="90">
        <v>1.0982379507304027E-2</v>
      </c>
      <c r="H4457" s="90">
        <v>1.33750226531184E-2</v>
      </c>
      <c r="I4457" s="90">
        <v>1.5547942543417837E-2</v>
      </c>
      <c r="J4457" s="90">
        <v>1.7472015070865564E-2</v>
      </c>
    </row>
    <row r="4458" spans="3:10" x14ac:dyDescent="0.25">
      <c r="C4458" s="82">
        <v>8.1104054539811558E-3</v>
      </c>
      <c r="D4458" s="89">
        <v>1.0963283472092434E-2</v>
      </c>
      <c r="E4458" s="89">
        <v>1.3238965776339297E-2</v>
      </c>
      <c r="F4458" s="89">
        <v>1.4927971433759448E-2</v>
      </c>
      <c r="G4458" s="90">
        <v>1.6167137223174911E-2</v>
      </c>
      <c r="H4458" s="90">
        <v>1.7017248847416611E-2</v>
      </c>
      <c r="I4458" s="90">
        <v>1.7647480030098753E-2</v>
      </c>
      <c r="J4458" s="90">
        <v>1.8088805910284278E-2</v>
      </c>
    </row>
    <row r="4459" spans="3:10" x14ac:dyDescent="0.25">
      <c r="C4459" s="82">
        <v>7.0664262000416532E-3</v>
      </c>
      <c r="D4459" s="89">
        <v>1.0005853340863855E-2</v>
      </c>
      <c r="E4459" s="89">
        <v>1.2774679518557427E-2</v>
      </c>
      <c r="F4459" s="89">
        <v>1.5205467615223961E-2</v>
      </c>
      <c r="G4459" s="90">
        <v>1.7269068219521726E-2</v>
      </c>
      <c r="H4459" s="90">
        <v>1.8912544439589306E-2</v>
      </c>
      <c r="I4459" s="90">
        <v>2.0261831336150948E-2</v>
      </c>
      <c r="J4459" s="90">
        <v>2.1334604849815191E-2</v>
      </c>
    </row>
    <row r="4460" spans="3:10" x14ac:dyDescent="0.25">
      <c r="C4460" s="82">
        <v>2.3923845297934732E-2</v>
      </c>
      <c r="D4460" s="89">
        <v>2.6132743359502771E-2</v>
      </c>
      <c r="E4460" s="89">
        <v>2.7776305957577983E-2</v>
      </c>
      <c r="F4460" s="89">
        <v>2.9120613101625802E-2</v>
      </c>
      <c r="G4460" s="90">
        <v>3.0346434900820524E-2</v>
      </c>
      <c r="H4460" s="90">
        <v>3.1388657801570734E-2</v>
      </c>
      <c r="I4460" s="90">
        <v>3.2392402851771682E-2</v>
      </c>
      <c r="J4460" s="90">
        <v>3.3276217791265272E-2</v>
      </c>
    </row>
    <row r="4461" spans="3:10" x14ac:dyDescent="0.25">
      <c r="C4461" s="82">
        <v>8.9480713005875255E-3</v>
      </c>
      <c r="D4461" s="89">
        <v>1.0908797022299289E-2</v>
      </c>
      <c r="E4461" s="89">
        <v>1.2452722088269075E-2</v>
      </c>
      <c r="F4461" s="89">
        <v>1.364874600699238E-2</v>
      </c>
      <c r="G4461" s="90">
        <v>1.4590867689705049E-2</v>
      </c>
      <c r="H4461" s="90">
        <v>1.5279094659380892E-2</v>
      </c>
      <c r="I4461" s="90">
        <v>1.5823594661217393E-2</v>
      </c>
      <c r="J4461" s="90">
        <v>1.6231269005113513E-2</v>
      </c>
    </row>
    <row r="4462" spans="3:10" x14ac:dyDescent="0.25">
      <c r="C4462" s="82">
        <v>4.0867489076387042E-2</v>
      </c>
      <c r="D4462" s="89">
        <v>3.91912003574372E-2</v>
      </c>
      <c r="E4462" s="89">
        <v>3.7399460998358308E-2</v>
      </c>
      <c r="F4462" s="89">
        <v>3.5979931096863135E-2</v>
      </c>
      <c r="G4462" s="90">
        <v>3.5071805454136414E-2</v>
      </c>
      <c r="H4462" s="90">
        <v>3.446140978611243E-2</v>
      </c>
      <c r="I4462" s="90">
        <v>3.4181681706706629E-2</v>
      </c>
      <c r="J4462" s="90">
        <v>3.4036521035921162E-2</v>
      </c>
    </row>
    <row r="4463" spans="3:10" x14ac:dyDescent="0.25">
      <c r="C4463" s="82">
        <v>6.1778997146052861E-3</v>
      </c>
      <c r="D4463" s="89">
        <v>8.8257300011030815E-3</v>
      </c>
      <c r="E4463" s="89">
        <v>1.1110055550684787E-2</v>
      </c>
      <c r="F4463" s="89">
        <v>1.2922724670881758E-2</v>
      </c>
      <c r="G4463" s="90">
        <v>1.4325908348357232E-2</v>
      </c>
      <c r="H4463" s="90">
        <v>1.5351690338913549E-2</v>
      </c>
      <c r="I4463" s="90">
        <v>1.6149124155407292E-2</v>
      </c>
      <c r="J4463" s="90">
        <v>1.6752112795244401E-2</v>
      </c>
    </row>
    <row r="4464" spans="3:10" x14ac:dyDescent="0.25">
      <c r="C4464" s="82">
        <v>6.6777602438785003E-3</v>
      </c>
      <c r="D4464" s="89">
        <v>1.0022354457688983E-2</v>
      </c>
      <c r="E4464" s="89">
        <v>1.3339958034947377E-2</v>
      </c>
      <c r="F4464" s="89">
        <v>1.6408074228069777E-2</v>
      </c>
      <c r="G4464" s="90">
        <v>1.9162171432477906E-2</v>
      </c>
      <c r="H4464" s="90">
        <v>2.1506050778899662E-2</v>
      </c>
      <c r="I4464" s="90">
        <v>2.3535846441408055E-2</v>
      </c>
      <c r="J4464" s="90">
        <v>2.5225579360305596E-2</v>
      </c>
    </row>
    <row r="4465" spans="3:10" x14ac:dyDescent="0.25">
      <c r="C4465" s="82">
        <v>4.643040464515239E-3</v>
      </c>
      <c r="D4465" s="89">
        <v>6.2099484315452239E-3</v>
      </c>
      <c r="E4465" s="89">
        <v>7.4460887808125171E-3</v>
      </c>
      <c r="F4465" s="89">
        <v>8.3409773313198529E-3</v>
      </c>
      <c r="G4465" s="90">
        <v>8.9620852045207648E-3</v>
      </c>
      <c r="H4465" s="90">
        <v>9.3391428536325968E-3</v>
      </c>
      <c r="I4465" s="90">
        <v>9.5692246701754163E-3</v>
      </c>
      <c r="J4465" s="90">
        <v>9.6803909792156639E-3</v>
      </c>
    </row>
    <row r="4466" spans="3:10" x14ac:dyDescent="0.25">
      <c r="C4466" s="82">
        <v>1.5417148354368653E-3</v>
      </c>
      <c r="D4466" s="89">
        <v>3.2531117302105196E-3</v>
      </c>
      <c r="E4466" s="89">
        <v>5.4020385067969582E-3</v>
      </c>
      <c r="F4466" s="89">
        <v>7.6427277168201026E-3</v>
      </c>
      <c r="G4466" s="90">
        <v>9.7141513867583101E-3</v>
      </c>
      <c r="H4466" s="90">
        <v>1.1421367588830665E-2</v>
      </c>
      <c r="I4466" s="90">
        <v>1.2745322690215024E-2</v>
      </c>
      <c r="J4466" s="90">
        <v>1.3657705925240659E-2</v>
      </c>
    </row>
    <row r="4467" spans="3:10" x14ac:dyDescent="0.25">
      <c r="C4467" s="82">
        <v>3.1121453831493985E-2</v>
      </c>
      <c r="D4467" s="89">
        <v>3.5171472253642581E-2</v>
      </c>
      <c r="E4467" s="89">
        <v>3.7753959547008213E-2</v>
      </c>
      <c r="F4467" s="89">
        <v>3.9461981370360527E-2</v>
      </c>
      <c r="G4467" s="90">
        <v>4.078113613988598E-2</v>
      </c>
      <c r="H4467" s="90">
        <v>4.1802272599436245E-2</v>
      </c>
      <c r="I4467" s="90">
        <v>4.2831353724212852E-2</v>
      </c>
      <c r="J4467" s="90">
        <v>4.381845237819388E-2</v>
      </c>
    </row>
    <row r="4468" spans="3:10" x14ac:dyDescent="0.25">
      <c r="C4468" s="82">
        <v>4.7514376503228796E-2</v>
      </c>
      <c r="D4468" s="89">
        <v>4.3571833278939473E-2</v>
      </c>
      <c r="E4468" s="89">
        <v>4.0288875198886832E-2</v>
      </c>
      <c r="F4468" s="89">
        <v>3.7883900078851528E-2</v>
      </c>
      <c r="G4468" s="90">
        <v>3.6308581979631396E-2</v>
      </c>
      <c r="H4468" s="90">
        <v>3.523225296434819E-2</v>
      </c>
      <c r="I4468" s="90">
        <v>3.4633187575195401E-2</v>
      </c>
      <c r="J4468" s="90">
        <v>3.4284219637360586E-2</v>
      </c>
    </row>
    <row r="4469" spans="3:10" x14ac:dyDescent="0.25">
      <c r="C4469" s="82">
        <v>9.9685727548535514E-3</v>
      </c>
      <c r="D4469" s="89">
        <v>1.2971899025943595E-2</v>
      </c>
      <c r="E4469" s="89">
        <v>1.5227220885871992E-2</v>
      </c>
      <c r="F4469" s="89">
        <v>1.6839974384264784E-2</v>
      </c>
      <c r="G4469" s="90">
        <v>1.8046097193730036E-2</v>
      </c>
      <c r="H4469" s="90">
        <v>1.8964681159567748E-2</v>
      </c>
      <c r="I4469" s="90">
        <v>1.9812965177439371E-2</v>
      </c>
      <c r="J4469" s="90">
        <v>2.063728705630859E-2</v>
      </c>
    </row>
    <row r="4470" spans="3:10" x14ac:dyDescent="0.25">
      <c r="C4470" s="82">
        <v>4.1100428271389579E-2</v>
      </c>
      <c r="D4470" s="89">
        <v>3.8892020868669476E-2</v>
      </c>
      <c r="E4470" s="89">
        <v>3.6191072855445199E-2</v>
      </c>
      <c r="F4470" s="89">
        <v>3.3649505199237588E-2</v>
      </c>
      <c r="G4470" s="90">
        <v>3.1480504779146178E-2</v>
      </c>
      <c r="H4470" s="90">
        <v>2.9525944712863805E-2</v>
      </c>
      <c r="I4470" s="90">
        <v>2.78393488412313E-2</v>
      </c>
      <c r="J4470" s="90">
        <v>2.6284837624027124E-2</v>
      </c>
    </row>
    <row r="4471" spans="3:10" x14ac:dyDescent="0.25">
      <c r="C4471" s="82">
        <v>1.3919343874337018E-2</v>
      </c>
      <c r="D4471" s="89">
        <v>1.4898312684776769E-2</v>
      </c>
      <c r="E4471" s="89">
        <v>1.5719361228547824E-2</v>
      </c>
      <c r="F4471" s="89">
        <v>1.6490773946096406E-2</v>
      </c>
      <c r="G4471" s="90">
        <v>1.7285663903450876E-2</v>
      </c>
      <c r="H4471" s="90">
        <v>1.8058537975994687E-2</v>
      </c>
      <c r="I4471" s="90">
        <v>1.8903958111993264E-2</v>
      </c>
      <c r="J4471" s="90">
        <v>1.980299056883994E-2</v>
      </c>
    </row>
    <row r="4472" spans="3:10" x14ac:dyDescent="0.25">
      <c r="C4472" s="82">
        <v>8.4995788171461802E-4</v>
      </c>
      <c r="D4472" s="89">
        <v>2.1998054103071606E-3</v>
      </c>
      <c r="E4472" s="89">
        <v>4.1821388388671981E-3</v>
      </c>
      <c r="F4472" s="89">
        <v>6.4611501871672224E-3</v>
      </c>
      <c r="G4472" s="90">
        <v>8.685717902826311E-3</v>
      </c>
      <c r="H4472" s="90">
        <v>1.0571535761519615E-2</v>
      </c>
      <c r="I4472" s="90">
        <v>1.2036198326905979E-2</v>
      </c>
      <c r="J4472" s="90">
        <v>1.3027999603088524E-2</v>
      </c>
    </row>
    <row r="4473" spans="3:10" x14ac:dyDescent="0.25">
      <c r="C4473" s="82">
        <v>8.6471735194815057E-3</v>
      </c>
      <c r="D4473" s="89">
        <v>1.3879753996070433E-2</v>
      </c>
      <c r="E4473" s="89">
        <v>1.8862855142571956E-2</v>
      </c>
      <c r="F4473" s="89">
        <v>2.3161714939837472E-2</v>
      </c>
      <c r="G4473" s="90">
        <v>2.6805297756700926E-2</v>
      </c>
      <c r="H4473" s="90">
        <v>2.9847088231799889E-2</v>
      </c>
      <c r="I4473" s="90">
        <v>3.2568502937843136E-2</v>
      </c>
      <c r="J4473" s="90">
        <v>3.5002758292233753E-2</v>
      </c>
    </row>
    <row r="4474" spans="3:10" x14ac:dyDescent="0.25">
      <c r="C4474" s="82">
        <v>4.3099217862567043E-3</v>
      </c>
      <c r="D4474" s="89">
        <v>7.0544672404923171E-3</v>
      </c>
      <c r="E4474" s="89">
        <v>9.7536318898805568E-3</v>
      </c>
      <c r="F4474" s="89">
        <v>1.2116021507541024E-2</v>
      </c>
      <c r="G4474" s="90">
        <v>1.4087284496152536E-2</v>
      </c>
      <c r="H4474" s="90">
        <v>1.5656560032505044E-2</v>
      </c>
      <c r="I4474" s="90">
        <v>1.6971644790567692E-2</v>
      </c>
      <c r="J4474" s="90">
        <v>1.8085079634071386E-2</v>
      </c>
    </row>
    <row r="4475" spans="3:10" x14ac:dyDescent="0.25">
      <c r="C4475" s="82">
        <v>6.870385628102443E-3</v>
      </c>
      <c r="D4475" s="89">
        <v>1.0197064363370145E-2</v>
      </c>
      <c r="E4475" s="89">
        <v>1.3302644833439752E-2</v>
      </c>
      <c r="F4475" s="89">
        <v>1.5973650421012155E-2</v>
      </c>
      <c r="G4475" s="90">
        <v>1.8190198339475001E-2</v>
      </c>
      <c r="H4475" s="90">
        <v>1.9907345529589792E-2</v>
      </c>
      <c r="I4475" s="90">
        <v>2.1251812733655676E-2</v>
      </c>
      <c r="J4475" s="90">
        <v>2.2225061301716996E-2</v>
      </c>
    </row>
    <row r="4476" spans="3:10" x14ac:dyDescent="0.25">
      <c r="C4476" s="82">
        <v>4.8364789063197727E-3</v>
      </c>
      <c r="D4476" s="89">
        <v>8.7114258145088701E-3</v>
      </c>
      <c r="E4476" s="89">
        <v>1.2539429603528968E-2</v>
      </c>
      <c r="F4476" s="89">
        <v>1.5699185746767399E-2</v>
      </c>
      <c r="G4476" s="90">
        <v>1.80698816244673E-2</v>
      </c>
      <c r="H4476" s="90">
        <v>1.9685587659502943E-2</v>
      </c>
      <c r="I4476" s="90">
        <v>2.0788143667637937E-2</v>
      </c>
      <c r="J4476" s="90">
        <v>2.1468084062509624E-2</v>
      </c>
    </row>
    <row r="4477" spans="3:10" x14ac:dyDescent="0.25">
      <c r="C4477" s="82">
        <v>5.634453596958626E-2</v>
      </c>
      <c r="D4477" s="89">
        <v>4.774147979679471E-2</v>
      </c>
      <c r="E4477" s="89">
        <v>4.1381020395077649E-2</v>
      </c>
      <c r="F4477" s="89">
        <v>3.6983882343997194E-2</v>
      </c>
      <c r="G4477" s="90">
        <v>3.414957134909876E-2</v>
      </c>
      <c r="H4477" s="90">
        <v>3.2359712897425376E-2</v>
      </c>
      <c r="I4477" s="90">
        <v>3.1491749991057916E-2</v>
      </c>
      <c r="J4477" s="90">
        <v>3.129662169025979E-2</v>
      </c>
    </row>
    <row r="4478" spans="3:10" x14ac:dyDescent="0.25">
      <c r="C4478" s="82">
        <v>2.7445091466360448E-2</v>
      </c>
      <c r="D4478" s="89">
        <v>3.5446928881665903E-2</v>
      </c>
      <c r="E4478" s="89">
        <v>4.0483449739335486E-2</v>
      </c>
      <c r="F4478" s="89">
        <v>4.3073009026176078E-2</v>
      </c>
      <c r="G4478" s="90">
        <v>4.4043707643823468E-2</v>
      </c>
      <c r="H4478" s="90">
        <v>4.3779031238954234E-2</v>
      </c>
      <c r="I4478" s="90">
        <v>4.2785254880598929E-2</v>
      </c>
      <c r="J4478" s="90">
        <v>4.1129088692199021E-2</v>
      </c>
    </row>
    <row r="4479" spans="3:10" x14ac:dyDescent="0.25">
      <c r="C4479" s="82">
        <v>1.3535335515906438E-2</v>
      </c>
      <c r="D4479" s="89">
        <v>1.7362238594296035E-2</v>
      </c>
      <c r="E4479" s="89">
        <v>2.0315510265849601E-2</v>
      </c>
      <c r="F4479" s="89">
        <v>2.2492158836641209E-2</v>
      </c>
      <c r="G4479" s="90">
        <v>2.4098321177355147E-2</v>
      </c>
      <c r="H4479" s="90">
        <v>2.5179845301302066E-2</v>
      </c>
      <c r="I4479" s="90">
        <v>2.593827776023527E-2</v>
      </c>
      <c r="J4479" s="90">
        <v>2.6382891543613812E-2</v>
      </c>
    </row>
    <row r="4480" spans="3:10" x14ac:dyDescent="0.25">
      <c r="C4480" s="82">
        <v>1.3684948286937327E-2</v>
      </c>
      <c r="D4480" s="89">
        <v>1.7920930631827984E-2</v>
      </c>
      <c r="E4480" s="89">
        <v>2.087994347996068E-2</v>
      </c>
      <c r="F4480" s="89">
        <v>2.2688690896678586E-2</v>
      </c>
      <c r="G4480" s="90">
        <v>2.3676141467477416E-2</v>
      </c>
      <c r="H4480" s="90">
        <v>2.4004576884831944E-2</v>
      </c>
      <c r="I4480" s="90">
        <v>2.3950745062090818E-2</v>
      </c>
      <c r="J4480" s="90">
        <v>2.3571289733296561E-2</v>
      </c>
    </row>
    <row r="4481" spans="3:10" x14ac:dyDescent="0.25">
      <c r="C4481" s="82">
        <v>8.6104491615820507E-3</v>
      </c>
      <c r="D4481" s="89">
        <v>1.2233807110215673E-2</v>
      </c>
      <c r="E4481" s="89">
        <v>1.5547040765194815E-2</v>
      </c>
      <c r="F4481" s="89">
        <v>1.8407299484276846E-2</v>
      </c>
      <c r="G4481" s="90">
        <v>2.0871026197589206E-2</v>
      </c>
      <c r="H4481" s="90">
        <v>2.2952510045312121E-2</v>
      </c>
      <c r="I4481" s="90">
        <v>2.4852908103077484E-2</v>
      </c>
      <c r="J4481" s="90">
        <v>2.6613995543993411E-2</v>
      </c>
    </row>
    <row r="4482" spans="3:10" x14ac:dyDescent="0.25">
      <c r="C4482" s="82">
        <v>1.1344771108626644E-3</v>
      </c>
      <c r="D4482" s="89">
        <v>2.2733249012306094E-3</v>
      </c>
      <c r="E4482" s="89">
        <v>3.6938818819080366E-3</v>
      </c>
      <c r="F4482" s="89">
        <v>5.2098387096785239E-3</v>
      </c>
      <c r="G4482" s="90">
        <v>6.6805892508822028E-3</v>
      </c>
      <c r="H4482" s="90">
        <v>7.9912273361268868E-3</v>
      </c>
      <c r="I4482" s="90">
        <v>9.1345228688415828E-3</v>
      </c>
      <c r="J4482" s="90">
        <v>1.0088386372269159E-2</v>
      </c>
    </row>
    <row r="4483" spans="3:10" x14ac:dyDescent="0.25">
      <c r="C4483" s="82">
        <v>2.6267544575671957E-3</v>
      </c>
      <c r="D4483" s="89">
        <v>4.6604216085560481E-3</v>
      </c>
      <c r="E4483" s="89">
        <v>6.9151950004067188E-3</v>
      </c>
      <c r="F4483" s="89">
        <v>9.1060736144188657E-3</v>
      </c>
      <c r="G4483" s="90">
        <v>1.1091086994656734E-2</v>
      </c>
      <c r="H4483" s="90">
        <v>1.2783755578272217E-2</v>
      </c>
      <c r="I4483" s="90">
        <v>1.4258173062584771E-2</v>
      </c>
      <c r="J4483" s="90">
        <v>1.5535708303832255E-2</v>
      </c>
    </row>
    <row r="4484" spans="3:10" x14ac:dyDescent="0.25">
      <c r="C4484" s="82">
        <v>8.1107146541200808E-3</v>
      </c>
      <c r="D4484" s="89">
        <v>9.5244943561023053E-3</v>
      </c>
      <c r="E4484" s="89">
        <v>1.0663106954446786E-2</v>
      </c>
      <c r="F4484" s="89">
        <v>1.1587935005131066E-2</v>
      </c>
      <c r="G4484" s="90">
        <v>1.2363630738256024E-2</v>
      </c>
      <c r="H4484" s="90">
        <v>1.2975386348205319E-2</v>
      </c>
      <c r="I4484" s="90">
        <v>1.3506116641226664E-2</v>
      </c>
      <c r="J4484" s="90">
        <v>1.3953667582666654E-2</v>
      </c>
    </row>
    <row r="4485" spans="3:10" x14ac:dyDescent="0.25">
      <c r="C4485" s="82">
        <v>7.2143012953374622E-3</v>
      </c>
      <c r="D4485" s="89">
        <v>1.0207439421110043E-2</v>
      </c>
      <c r="E4485" s="89">
        <v>1.297972617535482E-2</v>
      </c>
      <c r="F4485" s="89">
        <v>1.5447979125076124E-2</v>
      </c>
      <c r="G4485" s="90">
        <v>1.7660499951121622E-2</v>
      </c>
      <c r="H4485" s="90">
        <v>1.9599721467326161E-2</v>
      </c>
      <c r="I4485" s="90">
        <v>2.1390831407949135E-2</v>
      </c>
      <c r="J4485" s="90">
        <v>2.3020915860822905E-2</v>
      </c>
    </row>
    <row r="4486" spans="3:10" x14ac:dyDescent="0.25">
      <c r="C4486" s="82">
        <v>2.8239705811133288E-3</v>
      </c>
      <c r="D4486" s="89">
        <v>5.1418287497890028E-3</v>
      </c>
      <c r="E4486" s="89">
        <v>7.7900256907943626E-3</v>
      </c>
      <c r="F4486" s="89">
        <v>1.0402187457433255E-2</v>
      </c>
      <c r="G4486" s="90">
        <v>1.2735159619797031E-2</v>
      </c>
      <c r="H4486" s="90">
        <v>1.460267611124536E-2</v>
      </c>
      <c r="I4486" s="90">
        <v>1.602200446337845E-2</v>
      </c>
      <c r="J4486" s="90">
        <v>1.6982492551135667E-2</v>
      </c>
    </row>
    <row r="4487" spans="3:10" x14ac:dyDescent="0.25">
      <c r="C4487" s="82">
        <v>7.5702516684850894E-3</v>
      </c>
      <c r="D4487" s="89">
        <v>1.0275338170782434E-2</v>
      </c>
      <c r="E4487" s="89">
        <v>1.2806268294773281E-2</v>
      </c>
      <c r="F4487" s="89">
        <v>1.5064120902040661E-2</v>
      </c>
      <c r="G4487" s="90">
        <v>1.7039558327922016E-2</v>
      </c>
      <c r="H4487" s="90">
        <v>1.8670849136007851E-2</v>
      </c>
      <c r="I4487" s="90">
        <v>2.0064232576570109E-2</v>
      </c>
      <c r="J4487" s="90">
        <v>2.1223904341420779E-2</v>
      </c>
    </row>
    <row r="4488" spans="3:10" x14ac:dyDescent="0.25">
      <c r="C4488" s="82">
        <v>1.1871884248469428E-2</v>
      </c>
      <c r="D4488" s="89">
        <v>1.8432231706962312E-2</v>
      </c>
      <c r="E4488" s="89">
        <v>2.4505356380117395E-2</v>
      </c>
      <c r="F4488" s="89">
        <v>2.9485597127612586E-2</v>
      </c>
      <c r="G4488" s="90">
        <v>3.3321470290865476E-2</v>
      </c>
      <c r="H4488" s="90">
        <v>3.602786137276285E-2</v>
      </c>
      <c r="I4488" s="90">
        <v>3.795611651820064E-2</v>
      </c>
      <c r="J4488" s="90">
        <v>3.9202898167846972E-2</v>
      </c>
    </row>
    <row r="4489" spans="3:10" x14ac:dyDescent="0.25">
      <c r="C4489" s="82">
        <v>3.2509726475772875E-2</v>
      </c>
      <c r="D4489" s="89">
        <v>4.0234705482345381E-2</v>
      </c>
      <c r="E4489" s="89">
        <v>4.4768940559837274E-2</v>
      </c>
      <c r="F4489" s="89">
        <v>4.7102526987187691E-2</v>
      </c>
      <c r="G4489" s="90">
        <v>4.8334808981460753E-2</v>
      </c>
      <c r="H4489" s="90">
        <v>4.8950569392433536E-2</v>
      </c>
      <c r="I4489" s="90">
        <v>4.9498459275249512E-2</v>
      </c>
      <c r="J4489" s="90">
        <v>4.9975804743089637E-2</v>
      </c>
    </row>
    <row r="4490" spans="3:10" x14ac:dyDescent="0.25">
      <c r="C4490" s="82">
        <v>2.3276242252738909E-2</v>
      </c>
      <c r="D4490" s="89">
        <v>2.7361503253604653E-2</v>
      </c>
      <c r="E4490" s="89">
        <v>2.9681025859715021E-2</v>
      </c>
      <c r="F4490" s="89">
        <v>3.0852547953665752E-2</v>
      </c>
      <c r="G4490" s="90">
        <v>3.1423901818600788E-2</v>
      </c>
      <c r="H4490" s="90">
        <v>3.1564359923385202E-2</v>
      </c>
      <c r="I4490" s="90">
        <v>3.1546536726148509E-2</v>
      </c>
      <c r="J4490" s="90">
        <v>3.1343735800351137E-2</v>
      </c>
    </row>
    <row r="4491" spans="3:10" x14ac:dyDescent="0.25">
      <c r="C4491" s="82">
        <v>4.8667085672615806E-3</v>
      </c>
      <c r="D4491" s="89">
        <v>8.6960184723746756E-3</v>
      </c>
      <c r="E4491" s="89">
        <v>1.2761870482642363E-2</v>
      </c>
      <c r="F4491" s="89">
        <v>1.6560069507878823E-2</v>
      </c>
      <c r="G4491" s="90">
        <v>1.9944802861016221E-2</v>
      </c>
      <c r="H4491" s="90">
        <v>2.2864223553433319E-2</v>
      </c>
      <c r="I4491" s="90">
        <v>2.5501698335153828E-2</v>
      </c>
      <c r="J4491" s="90">
        <v>2.7895890531859965E-2</v>
      </c>
    </row>
    <row r="4492" spans="3:10" x14ac:dyDescent="0.25">
      <c r="C4492" s="82">
        <v>5.8333478618879993E-3</v>
      </c>
      <c r="D4492" s="89">
        <v>9.1765036530817041E-3</v>
      </c>
      <c r="E4492" s="89">
        <v>1.2375130504983969E-2</v>
      </c>
      <c r="F4492" s="89">
        <v>1.512033487808797E-2</v>
      </c>
      <c r="G4492" s="90">
        <v>1.7353875068252013E-2</v>
      </c>
      <c r="H4492" s="90">
        <v>1.9035606087869118E-2</v>
      </c>
      <c r="I4492" s="90">
        <v>2.0302600706672762E-2</v>
      </c>
      <c r="J4492" s="90">
        <v>2.1170375608888146E-2</v>
      </c>
    </row>
    <row r="4493" spans="3:10" x14ac:dyDescent="0.25">
      <c r="C4493" s="82">
        <v>1.7411633378543175E-2</v>
      </c>
      <c r="D4493" s="89">
        <v>2.182566015096668E-2</v>
      </c>
      <c r="E4493" s="89">
        <v>2.4508089954785078E-2</v>
      </c>
      <c r="F4493" s="89">
        <v>2.5936622928352495E-2</v>
      </c>
      <c r="G4493" s="90">
        <v>2.6703167547707036E-2</v>
      </c>
      <c r="H4493" s="90">
        <v>2.7094348696463062E-2</v>
      </c>
      <c r="I4493" s="90">
        <v>2.7449091427145522E-2</v>
      </c>
      <c r="J4493" s="90">
        <v>2.7810476712718336E-2</v>
      </c>
    </row>
    <row r="4494" spans="3:10" x14ac:dyDescent="0.25">
      <c r="C4494" s="82">
        <v>9.2290334346970346E-3</v>
      </c>
      <c r="D4494" s="89">
        <v>1.3628222185153947E-2</v>
      </c>
      <c r="E4494" s="89">
        <v>1.7442286101666472E-2</v>
      </c>
      <c r="F4494" s="89">
        <v>2.04039379321811E-2</v>
      </c>
      <c r="G4494" s="90">
        <v>2.257915874695544E-2</v>
      </c>
      <c r="H4494" s="90">
        <v>2.401817890258711E-2</v>
      </c>
      <c r="I4494" s="90">
        <v>2.4965234653965461E-2</v>
      </c>
      <c r="J4494" s="90">
        <v>2.5487226110171367E-2</v>
      </c>
    </row>
    <row r="4495" spans="3:10" x14ac:dyDescent="0.25">
      <c r="C4495" s="82">
        <v>7.6718014011354432E-2</v>
      </c>
      <c r="D4495" s="89">
        <v>7.2559549329741707E-2</v>
      </c>
      <c r="E4495" s="89">
        <v>6.7662709069437069E-2</v>
      </c>
      <c r="F4495" s="89">
        <v>6.3219785473063922E-2</v>
      </c>
      <c r="G4495" s="90">
        <v>5.965172203625238E-2</v>
      </c>
      <c r="H4495" s="90">
        <v>5.6687268689146163E-2</v>
      </c>
      <c r="I4495" s="90">
        <v>5.4433991555364665E-2</v>
      </c>
      <c r="J4495" s="90">
        <v>5.2598725937149676E-2</v>
      </c>
    </row>
    <row r="4496" spans="3:10" x14ac:dyDescent="0.25">
      <c r="C4496" s="82">
        <v>6.5771480976631784E-3</v>
      </c>
      <c r="D4496" s="89">
        <v>1.0773409807508422E-2</v>
      </c>
      <c r="E4496" s="89">
        <v>1.469339342759917E-2</v>
      </c>
      <c r="F4496" s="89">
        <v>1.7903989922371712E-2</v>
      </c>
      <c r="G4496" s="90">
        <v>2.0393502972094722E-2</v>
      </c>
      <c r="H4496" s="90">
        <v>2.2202693949853091E-2</v>
      </c>
      <c r="I4496" s="90">
        <v>2.3559837751681398E-2</v>
      </c>
      <c r="J4496" s="90">
        <v>2.4520978585640542E-2</v>
      </c>
    </row>
    <row r="4497" spans="3:10" x14ac:dyDescent="0.25">
      <c r="C4497" s="82">
        <v>2.0123452143096021E-2</v>
      </c>
      <c r="D4497" s="89">
        <v>2.3643487947678277E-2</v>
      </c>
      <c r="E4497" s="89">
        <v>2.6005212024743238E-2</v>
      </c>
      <c r="F4497" s="89">
        <v>2.7728415620599876E-2</v>
      </c>
      <c r="G4497" s="90">
        <v>2.9271220936819161E-2</v>
      </c>
      <c r="H4497" s="90">
        <v>3.0779424545979251E-2</v>
      </c>
      <c r="I4497" s="90">
        <v>3.2525569944522804E-2</v>
      </c>
      <c r="J4497" s="90">
        <v>3.4504457660482844E-2</v>
      </c>
    </row>
    <row r="4498" spans="3:10" x14ac:dyDescent="0.25">
      <c r="C4498" s="82">
        <v>2.7373830473967575E-2</v>
      </c>
      <c r="D4498" s="89">
        <v>3.0091504669812124E-2</v>
      </c>
      <c r="E4498" s="89">
        <v>3.1950374866002496E-2</v>
      </c>
      <c r="F4498" s="89">
        <v>3.3415988439391212E-2</v>
      </c>
      <c r="G4498" s="90">
        <v>3.4808096778283962E-2</v>
      </c>
      <c r="H4498" s="90">
        <v>3.6112267445801573E-2</v>
      </c>
      <c r="I4498" s="90">
        <v>3.7515252015290393E-2</v>
      </c>
      <c r="J4498" s="90">
        <v>3.8914485175717065E-2</v>
      </c>
    </row>
    <row r="4499" spans="3:10" x14ac:dyDescent="0.25">
      <c r="C4499" s="82">
        <v>6.2668604981140717E-3</v>
      </c>
      <c r="D4499" s="89">
        <v>1.0058021454425877E-2</v>
      </c>
      <c r="E4499" s="89">
        <v>1.3769245843039768E-2</v>
      </c>
      <c r="F4499" s="89">
        <v>1.7011739577549038E-2</v>
      </c>
      <c r="G4499" s="90">
        <v>1.9695729098858805E-2</v>
      </c>
      <c r="H4499" s="90">
        <v>2.1774892179250195E-2</v>
      </c>
      <c r="I4499" s="90">
        <v>2.3416642771224953E-2</v>
      </c>
      <c r="J4499" s="90">
        <v>2.4649513165347345E-2</v>
      </c>
    </row>
    <row r="4500" spans="3:10" x14ac:dyDescent="0.25">
      <c r="C4500" s="82">
        <v>5.9086222187141437E-3</v>
      </c>
      <c r="D4500" s="89">
        <v>8.0299442392038223E-3</v>
      </c>
      <c r="E4500" s="89">
        <v>9.8492480978252181E-3</v>
      </c>
      <c r="F4500" s="89">
        <v>1.1334962537430396E-2</v>
      </c>
      <c r="G4500" s="90">
        <v>1.2545659326219361E-2</v>
      </c>
      <c r="H4500" s="90">
        <v>1.348633621567066E-2</v>
      </c>
      <c r="I4500" s="90">
        <v>1.4260326007174024E-2</v>
      </c>
      <c r="J4500" s="90">
        <v>1.4875979401276851E-2</v>
      </c>
    </row>
    <row r="4501" spans="3:10" x14ac:dyDescent="0.25">
      <c r="C4501" s="82">
        <v>3.5267532756597512E-3</v>
      </c>
      <c r="D4501" s="89">
        <v>6.025699333115914E-3</v>
      </c>
      <c r="E4501" s="89">
        <v>8.6104545911563947E-3</v>
      </c>
      <c r="F4501" s="89">
        <v>1.0938271109663718E-2</v>
      </c>
      <c r="G4501" s="90">
        <v>1.2872462755075042E-2</v>
      </c>
      <c r="H4501" s="90">
        <v>1.4342827585636301E-2</v>
      </c>
      <c r="I4501" s="90">
        <v>1.545546073930879E-2</v>
      </c>
      <c r="J4501" s="90">
        <v>1.6252255867857678E-2</v>
      </c>
    </row>
    <row r="4502" spans="3:10" x14ac:dyDescent="0.25">
      <c r="C4502" s="82">
        <v>1.0016492216592351E-3</v>
      </c>
      <c r="D4502" s="89">
        <v>2.2525305884976924E-3</v>
      </c>
      <c r="E4502" s="89">
        <v>4.0231081322409162E-3</v>
      </c>
      <c r="F4502" s="89">
        <v>6.1266127781798834E-3</v>
      </c>
      <c r="G4502" s="90">
        <v>8.3578838533256965E-3</v>
      </c>
      <c r="H4502" s="90">
        <v>1.0509393643996954E-2</v>
      </c>
      <c r="I4502" s="90">
        <v>1.2505981609889126E-2</v>
      </c>
      <c r="J4502" s="90">
        <v>1.4261300401840656E-2</v>
      </c>
    </row>
    <row r="4503" spans="3:10" x14ac:dyDescent="0.25">
      <c r="C4503" s="82">
        <v>1.0779038583377429E-2</v>
      </c>
      <c r="D4503" s="89">
        <v>1.4227744652734556E-2</v>
      </c>
      <c r="E4503" s="89">
        <v>1.738673051282557E-2</v>
      </c>
      <c r="F4503" s="89">
        <v>2.0161569022299344E-2</v>
      </c>
      <c r="G4503" s="90">
        <v>2.2553085788181E-2</v>
      </c>
      <c r="H4503" s="90">
        <v>2.44717592027432E-2</v>
      </c>
      <c r="I4503" s="90">
        <v>2.6033484951148027E-2</v>
      </c>
      <c r="J4503" s="90">
        <v>2.7208056246962011E-2</v>
      </c>
    </row>
    <row r="4504" spans="3:10" x14ac:dyDescent="0.25">
      <c r="C4504" s="82">
        <v>3.6953963706453639E-3</v>
      </c>
      <c r="D4504" s="89">
        <v>6.1390005938688555E-3</v>
      </c>
      <c r="E4504" s="89">
        <v>8.5576537222276025E-3</v>
      </c>
      <c r="F4504" s="89">
        <v>1.0635120432356107E-2</v>
      </c>
      <c r="G4504" s="90">
        <v>1.2268461095277726E-2</v>
      </c>
      <c r="H4504" s="90">
        <v>1.3412977011981799E-2</v>
      </c>
      <c r="I4504" s="90">
        <v>1.4180977231306423E-2</v>
      </c>
      <c r="J4504" s="90">
        <v>1.4616433957635235E-2</v>
      </c>
    </row>
    <row r="4505" spans="3:10" x14ac:dyDescent="0.25">
      <c r="C4505" s="82">
        <v>9.0343779998041992E-3</v>
      </c>
      <c r="D4505" s="89">
        <v>1.3125316638394785E-2</v>
      </c>
      <c r="E4505" s="89">
        <v>1.6396828154520635E-2</v>
      </c>
      <c r="F4505" s="89">
        <v>1.8707323748268286E-2</v>
      </c>
      <c r="G4505" s="90">
        <v>2.0262611596791567E-2</v>
      </c>
      <c r="H4505" s="90">
        <v>2.1221979968081419E-2</v>
      </c>
      <c r="I4505" s="90">
        <v>2.1870789400770894E-2</v>
      </c>
      <c r="J4505" s="90">
        <v>2.2299466846031381E-2</v>
      </c>
    </row>
    <row r="4506" spans="3:10" x14ac:dyDescent="0.25">
      <c r="C4506" s="82">
        <v>0.12379250816707529</v>
      </c>
      <c r="D4506" s="89">
        <v>0.11090412745166309</v>
      </c>
      <c r="E4506" s="89">
        <v>9.8679490929071717E-2</v>
      </c>
      <c r="F4506" s="89">
        <v>8.8835261112259201E-2</v>
      </c>
      <c r="G4506" s="90">
        <v>8.153015676687736E-2</v>
      </c>
      <c r="H4506" s="90">
        <v>7.5928018879263717E-2</v>
      </c>
      <c r="I4506" s="90">
        <v>7.1796188561210714E-2</v>
      </c>
      <c r="J4506" s="90">
        <v>6.8457484508321911E-2</v>
      </c>
    </row>
    <row r="4507" spans="3:10" x14ac:dyDescent="0.25">
      <c r="C4507" s="82">
        <v>1.6485894751382461E-2</v>
      </c>
      <c r="D4507" s="89">
        <v>2.2429344782156895E-2</v>
      </c>
      <c r="E4507" s="89">
        <v>2.6518682167668305E-2</v>
      </c>
      <c r="F4507" s="89">
        <v>2.8841562097847589E-2</v>
      </c>
      <c r="G4507" s="90">
        <v>2.9906745967111015E-2</v>
      </c>
      <c r="H4507" s="90">
        <v>3.0041903233002785E-2</v>
      </c>
      <c r="I4507" s="90">
        <v>2.9694287609395513E-2</v>
      </c>
      <c r="J4507" s="90">
        <v>2.9001797817684902E-2</v>
      </c>
    </row>
    <row r="4508" spans="3:10" x14ac:dyDescent="0.25">
      <c r="C4508" s="82">
        <v>1.2645939133979543E-2</v>
      </c>
      <c r="D4508" s="89">
        <v>1.8859368053747987E-2</v>
      </c>
      <c r="E4508" s="89">
        <v>2.4271325867567393E-2</v>
      </c>
      <c r="F4508" s="89">
        <v>2.8404377036008795E-2</v>
      </c>
      <c r="G4508" s="90">
        <v>3.1265249818363761E-2</v>
      </c>
      <c r="H4508" s="90">
        <v>3.2871665825246074E-2</v>
      </c>
      <c r="I4508" s="90">
        <v>3.3537663579552165E-2</v>
      </c>
      <c r="J4508" s="90">
        <v>3.3356076341630868E-2</v>
      </c>
    </row>
    <row r="4509" spans="3:10" x14ac:dyDescent="0.25">
      <c r="C4509" s="82">
        <v>1.8092969990924121E-3</v>
      </c>
      <c r="D4509" s="89">
        <v>3.5944306558934615E-3</v>
      </c>
      <c r="E4509" s="89">
        <v>5.7356906476108936E-3</v>
      </c>
      <c r="F4509" s="89">
        <v>7.8754270381989708E-3</v>
      </c>
      <c r="G4509" s="90">
        <v>9.7549804180332156E-3</v>
      </c>
      <c r="H4509" s="90">
        <v>1.1195147607759538E-2</v>
      </c>
      <c r="I4509" s="90">
        <v>1.2207076734020899E-2</v>
      </c>
      <c r="J4509" s="90">
        <v>1.2802888496409585E-2</v>
      </c>
    </row>
    <row r="4510" spans="3:10" x14ac:dyDescent="0.25">
      <c r="C4510" s="82">
        <v>2.8285639202746127E-3</v>
      </c>
      <c r="D4510" s="89">
        <v>4.7078880586217649E-3</v>
      </c>
      <c r="E4510" s="89">
        <v>6.7349163382756771E-3</v>
      </c>
      <c r="F4510" s="89">
        <v>8.7087239981060022E-3</v>
      </c>
      <c r="G4510" s="90">
        <v>1.052853987073823E-2</v>
      </c>
      <c r="H4510" s="90">
        <v>1.2104715686429712E-2</v>
      </c>
      <c r="I4510" s="90">
        <v>1.3478100146152932E-2</v>
      </c>
      <c r="J4510" s="90">
        <v>1.4638288484069542E-2</v>
      </c>
    </row>
    <row r="4511" spans="3:10" x14ac:dyDescent="0.25">
      <c r="C4511" s="82">
        <v>1.3125061246776591E-2</v>
      </c>
      <c r="D4511" s="89">
        <v>1.7978089534685042E-2</v>
      </c>
      <c r="E4511" s="89">
        <v>2.1993437685468652E-2</v>
      </c>
      <c r="F4511" s="89">
        <v>2.5121668000778176E-2</v>
      </c>
      <c r="G4511" s="90">
        <v>2.7565187009702747E-2</v>
      </c>
      <c r="H4511" s="90">
        <v>2.9399200971168896E-2</v>
      </c>
      <c r="I4511" s="90">
        <v>3.0877606691726532E-2</v>
      </c>
      <c r="J4511" s="90">
        <v>3.2004681804578335E-2</v>
      </c>
    </row>
    <row r="4512" spans="3:10" x14ac:dyDescent="0.25">
      <c r="C4512" s="82">
        <v>8.0808980160713747E-3</v>
      </c>
      <c r="D4512" s="89">
        <v>1.4013244000147087E-2</v>
      </c>
      <c r="E4512" s="89">
        <v>1.9790720043249464E-2</v>
      </c>
      <c r="F4512" s="89">
        <v>2.4666559089834471E-2</v>
      </c>
      <c r="G4512" s="90">
        <v>2.8584129243679181E-2</v>
      </c>
      <c r="H4512" s="90">
        <v>3.1623735120837201E-2</v>
      </c>
      <c r="I4512" s="90">
        <v>3.4130399504999485E-2</v>
      </c>
      <c r="J4512" s="90">
        <v>3.6172399886628251E-2</v>
      </c>
    </row>
    <row r="4513" spans="3:10" x14ac:dyDescent="0.25">
      <c r="C4513" s="82">
        <v>6.8151585798659112E-2</v>
      </c>
      <c r="D4513" s="89">
        <v>6.4509124833745102E-2</v>
      </c>
      <c r="E4513" s="89">
        <v>5.8992320703398361E-2</v>
      </c>
      <c r="F4513" s="89">
        <v>5.3464191356562586E-2</v>
      </c>
      <c r="G4513" s="90">
        <v>4.8623633240637169E-2</v>
      </c>
      <c r="H4513" s="90">
        <v>4.4323329906541357E-2</v>
      </c>
      <c r="I4513" s="90">
        <v>4.062842485928593E-2</v>
      </c>
      <c r="J4513" s="90">
        <v>3.7279478486245965E-2</v>
      </c>
    </row>
    <row r="4514" spans="3:10" x14ac:dyDescent="0.25">
      <c r="C4514" s="82">
        <v>1.8967341634190175E-2</v>
      </c>
      <c r="D4514" s="89">
        <v>2.4204063027779645E-2</v>
      </c>
      <c r="E4514" s="89">
        <v>2.8046859005010499E-2</v>
      </c>
      <c r="F4514" s="89">
        <v>3.0695454081417314E-2</v>
      </c>
      <c r="G4514" s="90">
        <v>3.2513215909710014E-2</v>
      </c>
      <c r="H4514" s="90">
        <v>3.3625535543611064E-2</v>
      </c>
      <c r="I4514" s="90">
        <v>3.4335197216120612E-2</v>
      </c>
      <c r="J4514" s="90">
        <v>3.4654855486367354E-2</v>
      </c>
    </row>
    <row r="4515" spans="3:10" x14ac:dyDescent="0.25">
      <c r="C4515" s="82">
        <v>7.7388344278115518E-3</v>
      </c>
      <c r="D4515" s="89">
        <v>8.8749153157905852E-3</v>
      </c>
      <c r="E4515" s="89">
        <v>9.5994078388386469E-3</v>
      </c>
      <c r="F4515" s="89">
        <v>1.0033019686388249E-2</v>
      </c>
      <c r="G4515" s="90">
        <v>1.0273939676281613E-2</v>
      </c>
      <c r="H4515" s="90">
        <v>1.0330759905868684E-2</v>
      </c>
      <c r="I4515" s="90">
        <v>1.0281620547429444E-2</v>
      </c>
      <c r="J4515" s="90">
        <v>1.0134594377689744E-2</v>
      </c>
    </row>
    <row r="4516" spans="3:10" x14ac:dyDescent="0.25">
      <c r="C4516" s="82">
        <v>4.1805308934596171E-2</v>
      </c>
      <c r="D4516" s="89">
        <v>4.4499264760083514E-2</v>
      </c>
      <c r="E4516" s="89">
        <v>4.5632235642177943E-2</v>
      </c>
      <c r="F4516" s="89">
        <v>4.6156126888795536E-2</v>
      </c>
      <c r="G4516" s="90">
        <v>4.6652916165368229E-2</v>
      </c>
      <c r="H4516" s="90">
        <v>4.7154575257678299E-2</v>
      </c>
      <c r="I4516" s="90">
        <v>4.7918861952384713E-2</v>
      </c>
      <c r="J4516" s="90">
        <v>4.8809354700040442E-2</v>
      </c>
    </row>
    <row r="4517" spans="3:10" x14ac:dyDescent="0.25">
      <c r="C4517" s="82">
        <v>6.2510052705678325E-3</v>
      </c>
      <c r="D4517" s="89">
        <v>9.1450124923208326E-3</v>
      </c>
      <c r="E4517" s="89">
        <v>1.1599951757256715E-2</v>
      </c>
      <c r="F4517" s="89">
        <v>1.3498043789466087E-2</v>
      </c>
      <c r="G4517" s="90">
        <v>1.4936630583889153E-2</v>
      </c>
      <c r="H4517" s="90">
        <v>1.5979129569771398E-2</v>
      </c>
      <c r="I4517" s="90">
        <v>1.6796348286784026E-2</v>
      </c>
      <c r="J4517" s="90">
        <v>1.7427912477090714E-2</v>
      </c>
    </row>
    <row r="4518" spans="3:10" x14ac:dyDescent="0.25">
      <c r="C4518" s="82">
        <v>6.9764147033568716E-2</v>
      </c>
      <c r="D4518" s="89">
        <v>6.8431190023622288E-2</v>
      </c>
      <c r="E4518" s="89">
        <v>6.4291241825846654E-2</v>
      </c>
      <c r="F4518" s="89">
        <v>5.9543900485809056E-2</v>
      </c>
      <c r="G4518" s="90">
        <v>5.5173316149197203E-2</v>
      </c>
      <c r="H4518" s="90">
        <v>5.1175172207897947E-2</v>
      </c>
      <c r="I4518" s="90">
        <v>4.7729171306942944E-2</v>
      </c>
      <c r="J4518" s="90">
        <v>4.459352350226628E-2</v>
      </c>
    </row>
    <row r="4519" spans="3:10" x14ac:dyDescent="0.25">
      <c r="C4519" s="82">
        <v>3.1489560688760924E-3</v>
      </c>
      <c r="D4519" s="89">
        <v>4.9667739870535481E-3</v>
      </c>
      <c r="E4519" s="89">
        <v>6.6109707098785751E-3</v>
      </c>
      <c r="F4519" s="89">
        <v>7.875885428946584E-3</v>
      </c>
      <c r="G4519" s="90">
        <v>8.7389834258675345E-3</v>
      </c>
      <c r="H4519" s="90">
        <v>9.2230389980607168E-3</v>
      </c>
      <c r="I4519" s="90">
        <v>9.454251158096014E-3</v>
      </c>
      <c r="J4519" s="90">
        <v>9.4998437623577941E-3</v>
      </c>
    </row>
    <row r="4520" spans="3:10" x14ac:dyDescent="0.25">
      <c r="C4520" s="82">
        <v>2.8172101287090782E-3</v>
      </c>
      <c r="D4520" s="89">
        <v>5.5999740105487734E-3</v>
      </c>
      <c r="E4520" s="89">
        <v>8.9560800730943135E-3</v>
      </c>
      <c r="F4520" s="89">
        <v>1.242538932365635E-2</v>
      </c>
      <c r="G4520" s="90">
        <v>1.5744444354835734E-2</v>
      </c>
      <c r="H4520" s="90">
        <v>1.8754170800537616E-2</v>
      </c>
      <c r="I4520" s="90">
        <v>2.1543321722957202E-2</v>
      </c>
      <c r="J4520" s="90">
        <v>2.4131438168987687E-2</v>
      </c>
    </row>
    <row r="4521" spans="3:10" x14ac:dyDescent="0.25">
      <c r="C4521" s="82">
        <v>1.5835801820503162E-2</v>
      </c>
      <c r="D4521" s="89">
        <v>1.9822661461052486E-2</v>
      </c>
      <c r="E4521" s="89">
        <v>2.2731562363464613E-2</v>
      </c>
      <c r="F4521" s="89">
        <v>2.4747883864124458E-2</v>
      </c>
      <c r="G4521" s="90">
        <v>2.6167913352261141E-2</v>
      </c>
      <c r="H4521" s="90">
        <v>2.7100186530133342E-2</v>
      </c>
      <c r="I4521" s="90">
        <v>2.7803878770859287E-2</v>
      </c>
      <c r="J4521" s="90">
        <v>2.8307370241440637E-2</v>
      </c>
    </row>
    <row r="4522" spans="3:10" x14ac:dyDescent="0.25">
      <c r="C4522" s="82">
        <v>1.5352734086131095E-2</v>
      </c>
      <c r="D4522" s="89">
        <v>1.8744290451637825E-2</v>
      </c>
      <c r="E4522" s="89">
        <v>2.0955319015002086E-2</v>
      </c>
      <c r="F4522" s="89">
        <v>2.2299175335831121E-2</v>
      </c>
      <c r="G4522" s="90">
        <v>2.3140235050089459E-2</v>
      </c>
      <c r="H4522" s="90">
        <v>2.3623745419040571E-2</v>
      </c>
      <c r="I4522" s="90">
        <v>2.3993639603404882E-2</v>
      </c>
      <c r="J4522" s="90">
        <v>2.427380085067601E-2</v>
      </c>
    </row>
    <row r="4523" spans="3:10" x14ac:dyDescent="0.25">
      <c r="C4523" s="82">
        <v>5.872283932012938E-2</v>
      </c>
      <c r="D4523" s="89">
        <v>6.5419104806999542E-2</v>
      </c>
      <c r="E4523" s="89">
        <v>6.7256998316185077E-2</v>
      </c>
      <c r="F4523" s="89">
        <v>6.6197852244443953E-2</v>
      </c>
      <c r="G4523" s="90">
        <v>6.373407652464147E-2</v>
      </c>
      <c r="H4523" s="90">
        <v>6.0388429778682619E-2</v>
      </c>
      <c r="I4523" s="90">
        <v>5.6808080424177829E-2</v>
      </c>
      <c r="J4523" s="90">
        <v>5.3024999373229124E-2</v>
      </c>
    </row>
    <row r="4524" spans="3:10" x14ac:dyDescent="0.25">
      <c r="C4524" s="82">
        <v>9.0258210285730518E-3</v>
      </c>
      <c r="D4524" s="89">
        <v>1.2774596372951389E-2</v>
      </c>
      <c r="E4524" s="89">
        <v>1.6031302568976502E-2</v>
      </c>
      <c r="F4524" s="89">
        <v>1.8723336421157977E-2</v>
      </c>
      <c r="G4524" s="90">
        <v>2.1003996239528602E-2</v>
      </c>
      <c r="H4524" s="90">
        <v>2.2956074380509728E-2</v>
      </c>
      <c r="I4524" s="90">
        <v>2.4812207577868881E-2</v>
      </c>
      <c r="J4524" s="90">
        <v>2.6615232193261069E-2</v>
      </c>
    </row>
    <row r="4525" spans="3:10" x14ac:dyDescent="0.25">
      <c r="C4525" s="82">
        <v>1.8863744354946456E-2</v>
      </c>
      <c r="D4525" s="89">
        <v>2.3605754035873675E-2</v>
      </c>
      <c r="E4525" s="89">
        <v>2.61925584046428E-2</v>
      </c>
      <c r="F4525" s="89">
        <v>2.7137052940844775E-2</v>
      </c>
      <c r="G4525" s="90">
        <v>2.7078516424286745E-2</v>
      </c>
      <c r="H4525" s="90">
        <v>2.6325845569772341E-2</v>
      </c>
      <c r="I4525" s="90">
        <v>2.5233846012772548E-2</v>
      </c>
      <c r="J4525" s="90">
        <v>2.3875526455319287E-2</v>
      </c>
    </row>
    <row r="4526" spans="3:10" x14ac:dyDescent="0.25">
      <c r="C4526" s="82">
        <v>1.4371637145734081E-2</v>
      </c>
      <c r="D4526" s="89">
        <v>1.7142551385047392E-2</v>
      </c>
      <c r="E4526" s="89">
        <v>1.91280927609749E-2</v>
      </c>
      <c r="F4526" s="89">
        <v>2.0565650236579063E-2</v>
      </c>
      <c r="G4526" s="90">
        <v>2.1700736536883047E-2</v>
      </c>
      <c r="H4526" s="90">
        <v>2.2600552758305165E-2</v>
      </c>
      <c r="I4526" s="90">
        <v>2.3464607891299671E-2</v>
      </c>
      <c r="J4526" s="90">
        <v>2.4316601589059295E-2</v>
      </c>
    </row>
    <row r="4527" spans="3:10" x14ac:dyDescent="0.25">
      <c r="C4527" s="82">
        <v>7.7956084598013462E-3</v>
      </c>
      <c r="D4527" s="89">
        <v>9.3514747856349775E-3</v>
      </c>
      <c r="E4527" s="89">
        <v>1.0714158181755268E-2</v>
      </c>
      <c r="F4527" s="89">
        <v>1.1960630594938437E-2</v>
      </c>
      <c r="G4527" s="90">
        <v>1.3174237173494285E-2</v>
      </c>
      <c r="H4527" s="90">
        <v>1.4351775989433678E-2</v>
      </c>
      <c r="I4527" s="90">
        <v>1.5590158321349915E-2</v>
      </c>
      <c r="J4527" s="90">
        <v>1.6887999832399633E-2</v>
      </c>
    </row>
    <row r="4528" spans="3:10" x14ac:dyDescent="0.25">
      <c r="C4528" s="82">
        <v>1.176749829200883E-2</v>
      </c>
      <c r="D4528" s="89">
        <v>1.5533942393866891E-2</v>
      </c>
      <c r="E4528" s="89">
        <v>1.8354877661332591E-2</v>
      </c>
      <c r="F4528" s="89">
        <v>2.0279508329863211E-2</v>
      </c>
      <c r="G4528" s="90">
        <v>2.1538559693803475E-2</v>
      </c>
      <c r="H4528" s="90">
        <v>2.223921819785039E-2</v>
      </c>
      <c r="I4528" s="90">
        <v>2.261681658244153E-2</v>
      </c>
      <c r="J4528" s="90">
        <v>2.2716389812159191E-2</v>
      </c>
    </row>
    <row r="4529" spans="3:10" x14ac:dyDescent="0.25">
      <c r="C4529" s="82">
        <v>5.4825112069365857E-3</v>
      </c>
      <c r="D4529" s="89">
        <v>8.9788930109295888E-3</v>
      </c>
      <c r="E4529" s="89">
        <v>1.2316096300800822E-2</v>
      </c>
      <c r="F4529" s="89">
        <v>1.5064646413015513E-2</v>
      </c>
      <c r="G4529" s="90">
        <v>1.7120669256362488E-2</v>
      </c>
      <c r="H4529" s="90">
        <v>1.8453965048906423E-2</v>
      </c>
      <c r="I4529" s="90">
        <v>1.9235607641757569E-2</v>
      </c>
      <c r="J4529" s="90">
        <v>1.9529152221323988E-2</v>
      </c>
    </row>
    <row r="4530" spans="3:10" x14ac:dyDescent="0.25">
      <c r="C4530" s="82">
        <v>2.0530101631973118E-2</v>
      </c>
      <c r="D4530" s="89">
        <v>2.4982862033654258E-2</v>
      </c>
      <c r="E4530" s="89">
        <v>2.7767220001899361E-2</v>
      </c>
      <c r="F4530" s="89">
        <v>2.9362876778549984E-2</v>
      </c>
      <c r="G4530" s="90">
        <v>3.0287261163814704E-2</v>
      </c>
      <c r="H4530" s="90">
        <v>3.0737645016090324E-2</v>
      </c>
      <c r="I4530" s="90">
        <v>3.1021540802877501E-2</v>
      </c>
      <c r="J4530" s="90">
        <v>3.1153718074422007E-2</v>
      </c>
    </row>
    <row r="4531" spans="3:10" x14ac:dyDescent="0.25">
      <c r="C4531" s="82">
        <v>3.509639651642491E-3</v>
      </c>
      <c r="D4531" s="89">
        <v>5.4610480769131655E-3</v>
      </c>
      <c r="E4531" s="89">
        <v>7.3491371346386799E-3</v>
      </c>
      <c r="F4531" s="89">
        <v>9.0165097349759436E-3</v>
      </c>
      <c r="G4531" s="90">
        <v>1.044549940115651E-2</v>
      </c>
      <c r="H4531" s="90">
        <v>1.1627766656194746E-2</v>
      </c>
      <c r="I4531" s="90">
        <v>1.2665608222203308E-2</v>
      </c>
      <c r="J4531" s="90">
        <v>1.3591196546899983E-2</v>
      </c>
    </row>
    <row r="4532" spans="3:10" x14ac:dyDescent="0.25">
      <c r="C4532" s="82">
        <v>1.063890993664506E-2</v>
      </c>
      <c r="D4532" s="89">
        <v>1.3367155616540578E-2</v>
      </c>
      <c r="E4532" s="89">
        <v>1.5588186356171551E-2</v>
      </c>
      <c r="F4532" s="89">
        <v>1.7350072391984727E-2</v>
      </c>
      <c r="G4532" s="90">
        <v>1.8754456420939997E-2</v>
      </c>
      <c r="H4532" s="90">
        <v>1.9788536373885657E-2</v>
      </c>
      <c r="I4532" s="90">
        <v>2.0579072770392136E-2</v>
      </c>
      <c r="J4532" s="90">
        <v>2.111478757297143E-2</v>
      </c>
    </row>
    <row r="4533" spans="3:10" x14ac:dyDescent="0.25">
      <c r="C4533" s="82">
        <v>8.9728478211811621E-3</v>
      </c>
      <c r="D4533" s="89">
        <v>9.974313370588489E-3</v>
      </c>
      <c r="E4533" s="89">
        <v>1.0541637703271949E-2</v>
      </c>
      <c r="F4533" s="89">
        <v>1.0856943936666252E-2</v>
      </c>
      <c r="G4533" s="90">
        <v>1.1056591098751119E-2</v>
      </c>
      <c r="H4533" s="90">
        <v>1.1167007804754617E-2</v>
      </c>
      <c r="I4533" s="90">
        <v>1.1279522213615499E-2</v>
      </c>
      <c r="J4533" s="90">
        <v>1.1401126255807243E-2</v>
      </c>
    </row>
    <row r="4534" spans="3:10" x14ac:dyDescent="0.25">
      <c r="C4534" s="82">
        <v>5.497122536228507E-3</v>
      </c>
      <c r="D4534" s="89">
        <v>8.9503853739684846E-3</v>
      </c>
      <c r="E4534" s="89">
        <v>1.2271335045320885E-2</v>
      </c>
      <c r="F4534" s="89">
        <v>1.5053217930511434E-2</v>
      </c>
      <c r="G4534" s="90">
        <v>1.7201421983938231E-2</v>
      </c>
      <c r="H4534" s="90">
        <v>1.8691159030616522E-2</v>
      </c>
      <c r="I4534" s="90">
        <v>1.9699522237277705E-2</v>
      </c>
      <c r="J4534" s="90">
        <v>2.0292607251953868E-2</v>
      </c>
    </row>
    <row r="4535" spans="3:10" x14ac:dyDescent="0.25">
      <c r="C4535" s="82">
        <v>1.4291123837188155E-2</v>
      </c>
      <c r="D4535" s="89">
        <v>1.5400034706506506E-2</v>
      </c>
      <c r="E4535" s="89">
        <v>1.6263370854961053E-2</v>
      </c>
      <c r="F4535" s="89">
        <v>1.6980167218348712E-2</v>
      </c>
      <c r="G4535" s="90">
        <v>1.7613317587570787E-2</v>
      </c>
      <c r="H4535" s="90">
        <v>1.8104400585541643E-2</v>
      </c>
      <c r="I4535" s="90">
        <v>1.8538337336364459E-2</v>
      </c>
      <c r="J4535" s="90">
        <v>1.8887491498140514E-2</v>
      </c>
    </row>
    <row r="4536" spans="3:10" x14ac:dyDescent="0.25">
      <c r="C4536" s="82">
        <v>6.0811661145013509E-3</v>
      </c>
      <c r="D4536" s="89">
        <v>9.7364135041961945E-3</v>
      </c>
      <c r="E4536" s="89">
        <v>1.3297171392433367E-2</v>
      </c>
      <c r="F4536" s="89">
        <v>1.6419722671207962E-2</v>
      </c>
      <c r="G4536" s="90">
        <v>1.9053366694753486E-2</v>
      </c>
      <c r="H4536" s="90">
        <v>2.1182113487422896E-2</v>
      </c>
      <c r="I4536" s="90">
        <v>2.2989689389123703E-2</v>
      </c>
      <c r="J4536" s="90">
        <v>2.4521050128756546E-2</v>
      </c>
    </row>
    <row r="4537" spans="3:10" x14ac:dyDescent="0.25">
      <c r="C4537" s="82">
        <v>1.8794553806975999E-3</v>
      </c>
      <c r="D4537" s="89">
        <v>3.0364440170302627E-3</v>
      </c>
      <c r="E4537" s="89">
        <v>4.2460526757305272E-3</v>
      </c>
      <c r="F4537" s="89">
        <v>5.3693231011134957E-3</v>
      </c>
      <c r="G4537" s="90">
        <v>6.3275996187784614E-3</v>
      </c>
      <c r="H4537" s="90">
        <v>7.057985466433726E-3</v>
      </c>
      <c r="I4537" s="90">
        <v>7.5897169953095516E-3</v>
      </c>
      <c r="J4537" s="90">
        <v>7.9353509303202018E-3</v>
      </c>
    </row>
    <row r="4538" spans="3:10" x14ac:dyDescent="0.25">
      <c r="C4538" s="82">
        <v>2.1183196770628493E-2</v>
      </c>
      <c r="D4538" s="89">
        <v>3.0352792289444978E-2</v>
      </c>
      <c r="E4538" s="89">
        <v>3.7178280848750238E-2</v>
      </c>
      <c r="F4538" s="89">
        <v>4.148742481271795E-2</v>
      </c>
      <c r="G4538" s="90">
        <v>4.3901549454052918E-2</v>
      </c>
      <c r="H4538" s="90">
        <v>4.4859645680698987E-2</v>
      </c>
      <c r="I4538" s="90">
        <v>4.498812382475522E-2</v>
      </c>
      <c r="J4538" s="90">
        <v>4.4444146064524105E-2</v>
      </c>
    </row>
    <row r="4539" spans="3:10" x14ac:dyDescent="0.25">
      <c r="C4539" s="82">
        <v>9.923697183927202E-3</v>
      </c>
      <c r="D4539" s="89">
        <v>1.3926166456343796E-2</v>
      </c>
      <c r="E4539" s="89">
        <v>1.7210087951394466E-2</v>
      </c>
      <c r="F4539" s="89">
        <v>1.9707407347158444E-2</v>
      </c>
      <c r="G4539" s="90">
        <v>2.1611241585124639E-2</v>
      </c>
      <c r="H4539" s="90">
        <v>2.3036182539285702E-2</v>
      </c>
      <c r="I4539" s="90">
        <v>2.4237103416899147E-2</v>
      </c>
      <c r="J4539" s="90">
        <v>2.5267190540627232E-2</v>
      </c>
    </row>
    <row r="4540" spans="3:10" x14ac:dyDescent="0.25">
      <c r="C4540" s="82">
        <v>1.2559226809798315E-2</v>
      </c>
      <c r="D4540" s="89">
        <v>1.7147939005351481E-2</v>
      </c>
      <c r="E4540" s="89">
        <v>2.09557751394048E-2</v>
      </c>
      <c r="F4540" s="89">
        <v>2.3954907532832945E-2</v>
      </c>
      <c r="G4540" s="90">
        <v>2.632883437070668E-2</v>
      </c>
      <c r="H4540" s="90">
        <v>2.8123755538708328E-2</v>
      </c>
      <c r="I4540" s="90">
        <v>2.9555530189294493E-2</v>
      </c>
      <c r="J4540" s="90">
        <v>3.0610298282801235E-2</v>
      </c>
    </row>
    <row r="4541" spans="3:10" x14ac:dyDescent="0.25">
      <c r="C4541" s="82">
        <v>7.2452072988240393E-3</v>
      </c>
      <c r="D4541" s="89">
        <v>1.04800335111536E-2</v>
      </c>
      <c r="E4541" s="89">
        <v>1.3132372416172051E-2</v>
      </c>
      <c r="F4541" s="89">
        <v>1.5097763304398708E-2</v>
      </c>
      <c r="G4541" s="90">
        <v>1.6525128910747831E-2</v>
      </c>
      <c r="H4541" s="90">
        <v>1.7521611873886525E-2</v>
      </c>
      <c r="I4541" s="90">
        <v>1.8301754504800566E-2</v>
      </c>
      <c r="J4541" s="90">
        <v>1.8923187316246561E-2</v>
      </c>
    </row>
    <row r="4542" spans="3:10" x14ac:dyDescent="0.25">
      <c r="C4542" s="82">
        <v>2.018953552763756E-2</v>
      </c>
      <c r="D4542" s="89">
        <v>2.3501801939775101E-2</v>
      </c>
      <c r="E4542" s="89">
        <v>2.5798880385581993E-2</v>
      </c>
      <c r="F4542" s="89">
        <v>2.7519255243323229E-2</v>
      </c>
      <c r="G4542" s="90">
        <v>2.9068376607568579E-2</v>
      </c>
      <c r="H4542" s="90">
        <v>3.0583401643298497E-2</v>
      </c>
      <c r="I4542" s="90">
        <v>3.2359602515860043E-2</v>
      </c>
      <c r="J4542" s="90">
        <v>3.4439141483667259E-2</v>
      </c>
    </row>
    <row r="4543" spans="3:10" x14ac:dyDescent="0.25">
      <c r="C4543" s="82">
        <v>5.4754689155247322E-3</v>
      </c>
      <c r="D4543" s="89">
        <v>9.1815790828342642E-3</v>
      </c>
      <c r="E4543" s="89">
        <v>1.2899557944658668E-2</v>
      </c>
      <c r="F4543" s="89">
        <v>1.6160394900073784E-2</v>
      </c>
      <c r="G4543" s="90">
        <v>1.8804408116080643E-2</v>
      </c>
      <c r="H4543" s="90">
        <v>2.0740841491286879E-2</v>
      </c>
      <c r="I4543" s="90">
        <v>2.2104563355030429E-2</v>
      </c>
      <c r="J4543" s="90">
        <v>2.2918372668935625E-2</v>
      </c>
    </row>
    <row r="4544" spans="3:10" x14ac:dyDescent="0.25">
      <c r="C4544" s="82">
        <v>2.3413233766808716E-2</v>
      </c>
      <c r="D4544" s="89">
        <v>2.7922781008922679E-2</v>
      </c>
      <c r="E4544" s="89">
        <v>3.0766922308720294E-2</v>
      </c>
      <c r="F4544" s="89">
        <v>3.2471110868664353E-2</v>
      </c>
      <c r="G4544" s="90">
        <v>3.3533339144899012E-2</v>
      </c>
      <c r="H4544" s="90">
        <v>3.4090567814625591E-2</v>
      </c>
      <c r="I4544" s="90">
        <v>3.4414624636346085E-2</v>
      </c>
      <c r="J4544" s="90">
        <v>3.446778698802689E-2</v>
      </c>
    </row>
    <row r="4545" spans="3:10" x14ac:dyDescent="0.25">
      <c r="C4545" s="82">
        <v>1.6161858417710403E-3</v>
      </c>
      <c r="D4545" s="89">
        <v>3.7635931966228647E-3</v>
      </c>
      <c r="E4545" s="89">
        <v>6.5939921525516951E-3</v>
      </c>
      <c r="F4545" s="89">
        <v>9.544976188684386E-3</v>
      </c>
      <c r="G4545" s="90">
        <v>1.2167888485407332E-2</v>
      </c>
      <c r="H4545" s="90">
        <v>1.4175859479240525E-2</v>
      </c>
      <c r="I4545" s="90">
        <v>1.5568539331124199E-2</v>
      </c>
      <c r="J4545" s="90">
        <v>1.6363507166592507E-2</v>
      </c>
    </row>
    <row r="4546" spans="3:10" x14ac:dyDescent="0.25">
      <c r="C4546" s="82">
        <v>4.3516930877359073E-3</v>
      </c>
      <c r="D4546" s="89">
        <v>7.3749591376911063E-3</v>
      </c>
      <c r="E4546" s="89">
        <v>1.0459050140547347E-2</v>
      </c>
      <c r="F4546" s="89">
        <v>1.3255375258474868E-2</v>
      </c>
      <c r="G4546" s="90">
        <v>1.568188249552438E-2</v>
      </c>
      <c r="H4546" s="90">
        <v>1.7712836878432243E-2</v>
      </c>
      <c r="I4546" s="90">
        <v>1.9500563046086231E-2</v>
      </c>
      <c r="J4546" s="90">
        <v>2.1084956207395051E-2</v>
      </c>
    </row>
    <row r="4547" spans="3:10" x14ac:dyDescent="0.25">
      <c r="C4547" s="82">
        <v>1.3848194532100655E-2</v>
      </c>
      <c r="D4547" s="89">
        <v>1.7406424108121456E-2</v>
      </c>
      <c r="E4547" s="89">
        <v>1.9973421182336481E-2</v>
      </c>
      <c r="F4547" s="89">
        <v>2.1698251338583382E-2</v>
      </c>
      <c r="G4547" s="90">
        <v>2.28236570947489E-2</v>
      </c>
      <c r="H4547" s="90">
        <v>2.3430306752955144E-2</v>
      </c>
      <c r="I4547" s="90">
        <v>2.3739474625603732E-2</v>
      </c>
      <c r="J4547" s="90">
        <v>2.3786569992859771E-2</v>
      </c>
    </row>
    <row r="4548" spans="3:10" x14ac:dyDescent="0.25">
      <c r="C4548" s="82">
        <v>8.3966763417064258E-3</v>
      </c>
      <c r="D4548" s="89">
        <v>1.1250340379408174E-2</v>
      </c>
      <c r="E4548" s="89">
        <v>1.3346290589877272E-2</v>
      </c>
      <c r="F4548" s="89">
        <v>1.4695323690435982E-2</v>
      </c>
      <c r="G4548" s="90">
        <v>1.5480107512774607E-2</v>
      </c>
      <c r="H4548" s="90">
        <v>1.5810781623674108E-2</v>
      </c>
      <c r="I4548" s="90">
        <v>1.5893429445686856E-2</v>
      </c>
      <c r="J4548" s="90">
        <v>1.5797996957146031E-2</v>
      </c>
    </row>
    <row r="4549" spans="3:10" x14ac:dyDescent="0.25">
      <c r="C4549" s="82">
        <v>3.421551187196735E-2</v>
      </c>
      <c r="D4549" s="89">
        <v>3.5852288441495947E-2</v>
      </c>
      <c r="E4549" s="89">
        <v>3.5943242458192977E-2</v>
      </c>
      <c r="F4549" s="89">
        <v>3.5393652229041853E-2</v>
      </c>
      <c r="G4549" s="90">
        <v>3.4755503711237215E-2</v>
      </c>
      <c r="H4549" s="90">
        <v>3.4110015226836217E-2</v>
      </c>
      <c r="I4549" s="90">
        <v>3.3674094112990438E-2</v>
      </c>
      <c r="J4549" s="90">
        <v>3.3363002747819191E-2</v>
      </c>
    </row>
    <row r="4550" spans="3:10" x14ac:dyDescent="0.25">
      <c r="C4550" s="82">
        <v>9.5514335544944207E-3</v>
      </c>
      <c r="D4550" s="89">
        <v>1.4363027339266679E-2</v>
      </c>
      <c r="E4550" s="89">
        <v>1.8767273667970461E-2</v>
      </c>
      <c r="F4550" s="89">
        <v>2.2523418359292571E-2</v>
      </c>
      <c r="G4550" s="90">
        <v>2.5717807963457077E-2</v>
      </c>
      <c r="H4550" s="90">
        <v>2.8379767416424579E-2</v>
      </c>
      <c r="I4550" s="90">
        <v>3.0730598834462053E-2</v>
      </c>
      <c r="J4550" s="90">
        <v>3.2760178805003939E-2</v>
      </c>
    </row>
    <row r="4551" spans="3:10" x14ac:dyDescent="0.25">
      <c r="C4551" s="82">
        <v>3.3988298342431571E-3</v>
      </c>
      <c r="D4551" s="89">
        <v>5.9519250989598978E-3</v>
      </c>
      <c r="E4551" s="89">
        <v>8.7090722388510969E-3</v>
      </c>
      <c r="F4551" s="89">
        <v>1.1316835385939385E-2</v>
      </c>
      <c r="G4551" s="90">
        <v>1.3608615378207886E-2</v>
      </c>
      <c r="H4551" s="90">
        <v>1.5478306841914842E-2</v>
      </c>
      <c r="I4551" s="90">
        <v>1.7006652473427072E-2</v>
      </c>
      <c r="J4551" s="90">
        <v>1.820773078561325E-2</v>
      </c>
    </row>
    <row r="4552" spans="3:10" x14ac:dyDescent="0.25">
      <c r="C4552" s="82">
        <v>3.3825917962326507E-2</v>
      </c>
      <c r="D4552" s="89">
        <v>4.2368936196461905E-2</v>
      </c>
      <c r="E4552" s="89">
        <v>4.8834515422180473E-2</v>
      </c>
      <c r="F4552" s="89">
        <v>5.3767056631841934E-2</v>
      </c>
      <c r="G4552" s="90">
        <v>5.787148697158484E-2</v>
      </c>
      <c r="H4552" s="90">
        <v>6.1380417372388744E-2</v>
      </c>
      <c r="I4552" s="90">
        <v>6.4815814806529995E-2</v>
      </c>
      <c r="J4552" s="90">
        <v>6.8132832589087811E-2</v>
      </c>
    </row>
    <row r="4553" spans="3:10" x14ac:dyDescent="0.25">
      <c r="C4553" s="82">
        <v>3.9841286584048896E-2</v>
      </c>
      <c r="D4553" s="89">
        <v>4.4308094952289677E-2</v>
      </c>
      <c r="E4553" s="89">
        <v>4.6444620414917974E-2</v>
      </c>
      <c r="F4553" s="89">
        <v>4.7392026563397943E-2</v>
      </c>
      <c r="G4553" s="90">
        <v>4.7953829614559219E-2</v>
      </c>
      <c r="H4553" s="90">
        <v>4.8287127297142726E-2</v>
      </c>
      <c r="I4553" s="90">
        <v>4.8693912848084754E-2</v>
      </c>
      <c r="J4553" s="90">
        <v>4.900950096791435E-2</v>
      </c>
    </row>
    <row r="4554" spans="3:10" x14ac:dyDescent="0.25">
      <c r="C4554" s="82">
        <v>8.309365471066343E-3</v>
      </c>
      <c r="D4554" s="89">
        <v>1.1520167070948478E-2</v>
      </c>
      <c r="E4554" s="89">
        <v>1.4478135818609718E-2</v>
      </c>
      <c r="F4554" s="89">
        <v>1.7082656519469188E-2</v>
      </c>
      <c r="G4554" s="90">
        <v>1.9367234885937706E-2</v>
      </c>
      <c r="H4554" s="90">
        <v>2.1301518038351151E-2</v>
      </c>
      <c r="I4554" s="90">
        <v>2.3023379052363038E-2</v>
      </c>
      <c r="J4554" s="90">
        <v>2.4527637688779455E-2</v>
      </c>
    </row>
    <row r="4555" spans="3:10" x14ac:dyDescent="0.25">
      <c r="C4555" s="82">
        <v>1.6532014263085772E-3</v>
      </c>
      <c r="D4555" s="89">
        <v>2.6023778388436273E-3</v>
      </c>
      <c r="E4555" s="89">
        <v>3.6209416839784467E-3</v>
      </c>
      <c r="F4555" s="89">
        <v>4.6146068820111189E-3</v>
      </c>
      <c r="G4555" s="90">
        <v>5.5273891016932933E-3</v>
      </c>
      <c r="H4555" s="90">
        <v>6.3091879761464952E-3</v>
      </c>
      <c r="I4555" s="90">
        <v>6.9877910800595121E-3</v>
      </c>
      <c r="J4555" s="90">
        <v>7.5748947084339751E-3</v>
      </c>
    </row>
    <row r="4556" spans="3:10" x14ac:dyDescent="0.25">
      <c r="C4556" s="82">
        <v>2.4020016935811149E-2</v>
      </c>
      <c r="D4556" s="89">
        <v>2.6263904661530873E-2</v>
      </c>
      <c r="E4556" s="89">
        <v>2.7612619776860088E-2</v>
      </c>
      <c r="F4556" s="89">
        <v>2.855263113045884E-2</v>
      </c>
      <c r="G4556" s="90">
        <v>2.9420397953389323E-2</v>
      </c>
      <c r="H4556" s="90">
        <v>3.0247178771054602E-2</v>
      </c>
      <c r="I4556" s="90">
        <v>3.1223714759572373E-2</v>
      </c>
      <c r="J4556" s="90">
        <v>3.2296131312600777E-2</v>
      </c>
    </row>
    <row r="4557" spans="3:10" x14ac:dyDescent="0.25">
      <c r="C4557" s="82">
        <v>7.4788893742441876E-3</v>
      </c>
      <c r="D4557" s="89">
        <v>9.672792607137071E-3</v>
      </c>
      <c r="E4557" s="89">
        <v>1.1361407529270739E-2</v>
      </c>
      <c r="F4557" s="89">
        <v>1.2591482689094383E-2</v>
      </c>
      <c r="G4557" s="90">
        <v>1.3488089973169552E-2</v>
      </c>
      <c r="H4557" s="90">
        <v>1.4094117852875596E-2</v>
      </c>
      <c r="I4557" s="90">
        <v>1.4540064085278505E-2</v>
      </c>
      <c r="J4557" s="90">
        <v>1.4844937525428883E-2</v>
      </c>
    </row>
    <row r="4558" spans="3:10" x14ac:dyDescent="0.25">
      <c r="C4558" s="82">
        <v>1.3475564353596651E-2</v>
      </c>
      <c r="D4558" s="89">
        <v>1.6130474264718322E-2</v>
      </c>
      <c r="E4558" s="89">
        <v>1.8074880547971999E-2</v>
      </c>
      <c r="F4558" s="89">
        <v>1.9574416364256754E-2</v>
      </c>
      <c r="G4558" s="90">
        <v>2.0893830774236819E-2</v>
      </c>
      <c r="H4558" s="90">
        <v>2.2112101459720205E-2</v>
      </c>
      <c r="I4558" s="90">
        <v>2.3421589234184449E-2</v>
      </c>
      <c r="J4558" s="90">
        <v>2.482973503558402E-2</v>
      </c>
    </row>
    <row r="4559" spans="3:10" x14ac:dyDescent="0.25">
      <c r="C4559" s="82">
        <v>7.8514793569195527E-3</v>
      </c>
      <c r="D4559" s="89">
        <v>1.112627783671462E-2</v>
      </c>
      <c r="E4559" s="89">
        <v>1.4054676068642712E-2</v>
      </c>
      <c r="F4559" s="89">
        <v>1.6577416170196525E-2</v>
      </c>
      <c r="G4559" s="90">
        <v>1.8807749644099089E-2</v>
      </c>
      <c r="H4559" s="90">
        <v>2.0787655169869784E-2</v>
      </c>
      <c r="I4559" s="90">
        <v>2.2696939036177907E-2</v>
      </c>
      <c r="J4559" s="90">
        <v>2.4551738728001232E-2</v>
      </c>
    </row>
    <row r="4560" spans="3:10" x14ac:dyDescent="0.25">
      <c r="C4560" s="82">
        <v>6.9194744493935069E-3</v>
      </c>
      <c r="D4560" s="89">
        <v>1.0985673440220216E-2</v>
      </c>
      <c r="E4560" s="89">
        <v>1.4828900375265519E-2</v>
      </c>
      <c r="F4560" s="89">
        <v>1.8058906968874883E-2</v>
      </c>
      <c r="G4560" s="90">
        <v>2.0630896321647777E-2</v>
      </c>
      <c r="H4560" s="90">
        <v>2.2543948696146964E-2</v>
      </c>
      <c r="I4560" s="90">
        <v>2.4012781367818651E-2</v>
      </c>
      <c r="J4560" s="90">
        <v>2.5105726628405736E-2</v>
      </c>
    </row>
    <row r="4561" spans="3:10" x14ac:dyDescent="0.25">
      <c r="C4561" s="82">
        <v>2.8501482965671197E-2</v>
      </c>
      <c r="D4561" s="89">
        <v>3.7487048320559969E-2</v>
      </c>
      <c r="E4561" s="89">
        <v>4.3482493274812802E-2</v>
      </c>
      <c r="F4561" s="89">
        <v>4.6896631054866245E-2</v>
      </c>
      <c r="G4561" s="90">
        <v>4.8595504487763563E-2</v>
      </c>
      <c r="H4561" s="90">
        <v>4.9027486125228448E-2</v>
      </c>
      <c r="I4561" s="90">
        <v>4.878847568971105E-2</v>
      </c>
      <c r="J4561" s="90">
        <v>4.7959981286383929E-2</v>
      </c>
    </row>
    <row r="4562" spans="3:10" x14ac:dyDescent="0.25">
      <c r="C4562" s="82">
        <v>2.0626815944571023E-3</v>
      </c>
      <c r="D4562" s="89">
        <v>3.332451034768659E-3</v>
      </c>
      <c r="E4562" s="89">
        <v>4.6863468752283369E-3</v>
      </c>
      <c r="F4562" s="89">
        <v>5.9995888824494453E-3</v>
      </c>
      <c r="G4562" s="90">
        <v>7.2106899217112891E-3</v>
      </c>
      <c r="H4562" s="90">
        <v>8.2650667832942712E-3</v>
      </c>
      <c r="I4562" s="90">
        <v>9.201236503601367E-3</v>
      </c>
      <c r="J4562" s="90">
        <v>1.0027904918760043E-2</v>
      </c>
    </row>
    <row r="4563" spans="3:10" x14ac:dyDescent="0.25">
      <c r="C4563" s="82">
        <v>9.7713929090768072E-3</v>
      </c>
      <c r="D4563" s="89">
        <v>1.2706397819306346E-2</v>
      </c>
      <c r="E4563" s="89">
        <v>1.5203955025520938E-2</v>
      </c>
      <c r="F4563" s="89">
        <v>1.7281137575619918E-2</v>
      </c>
      <c r="G4563" s="90">
        <v>1.9043975678373893E-2</v>
      </c>
      <c r="H4563" s="90">
        <v>2.0499983386441375E-2</v>
      </c>
      <c r="I4563" s="90">
        <v>2.1803969453763759E-2</v>
      </c>
      <c r="J4563" s="90">
        <v>2.296792649707953E-2</v>
      </c>
    </row>
    <row r="4564" spans="3:10" x14ac:dyDescent="0.25">
      <c r="C4564" s="82">
        <v>1.0826428271844478E-2</v>
      </c>
      <c r="D4564" s="89">
        <v>1.4674916150390719E-2</v>
      </c>
      <c r="E4564" s="89">
        <v>1.7493950877366372E-2</v>
      </c>
      <c r="F4564" s="89">
        <v>1.9301922374182285E-2</v>
      </c>
      <c r="G4564" s="90">
        <v>2.0352802551550517E-2</v>
      </c>
      <c r="H4564" s="90">
        <v>2.0790960448288244E-2</v>
      </c>
      <c r="I4564" s="90">
        <v>2.087132201507164E-2</v>
      </c>
      <c r="J4564" s="90">
        <v>2.0661304812419613E-2</v>
      </c>
    </row>
    <row r="4565" spans="3:10" x14ac:dyDescent="0.25">
      <c r="C4565" s="82">
        <v>4.8517843653840004E-3</v>
      </c>
      <c r="D4565" s="89">
        <v>7.5417418989007058E-3</v>
      </c>
      <c r="E4565" s="89">
        <v>1.0184342044710406E-2</v>
      </c>
      <c r="F4565" s="89">
        <v>1.253402317984063E-2</v>
      </c>
      <c r="G4565" s="90">
        <v>1.451480974319925E-2</v>
      </c>
      <c r="H4565" s="90">
        <v>1.606174643340785E-2</v>
      </c>
      <c r="I4565" s="90">
        <v>1.727167871328783E-2</v>
      </c>
      <c r="J4565" s="90">
        <v>1.8154075475854844E-2</v>
      </c>
    </row>
    <row r="4566" spans="3:10" x14ac:dyDescent="0.25">
      <c r="C4566" s="82">
        <v>4.2991973116085769E-3</v>
      </c>
      <c r="D4566" s="89">
        <v>7.9710219243732377E-3</v>
      </c>
      <c r="E4566" s="89">
        <v>1.1985749708999335E-2</v>
      </c>
      <c r="F4566" s="89">
        <v>1.5776689234985874E-2</v>
      </c>
      <c r="G4566" s="90">
        <v>1.9132489915451165E-2</v>
      </c>
      <c r="H4566" s="90">
        <v>2.1974000153066896E-2</v>
      </c>
      <c r="I4566" s="90">
        <v>2.4479880295161405E-2</v>
      </c>
      <c r="J4566" s="90">
        <v>2.670398098485317E-2</v>
      </c>
    </row>
    <row r="4567" spans="3:10" x14ac:dyDescent="0.25">
      <c r="C4567" s="82">
        <v>5.52616527906887E-3</v>
      </c>
      <c r="D4567" s="89">
        <v>7.3608365263681062E-3</v>
      </c>
      <c r="E4567" s="89">
        <v>9.0501542497153521E-3</v>
      </c>
      <c r="F4567" s="89">
        <v>1.0562477222549917E-2</v>
      </c>
      <c r="G4567" s="90">
        <v>1.1924876464415186E-2</v>
      </c>
      <c r="H4567" s="90">
        <v>1.3119669649622105E-2</v>
      </c>
      <c r="I4567" s="90">
        <v>1.4238621517763637E-2</v>
      </c>
      <c r="J4567" s="90">
        <v>1.529518264747207E-2</v>
      </c>
    </row>
    <row r="4568" spans="3:10" x14ac:dyDescent="0.25">
      <c r="C4568" s="82">
        <v>1.1909378233475447E-2</v>
      </c>
      <c r="D4568" s="89">
        <v>1.8349192728654262E-2</v>
      </c>
      <c r="E4568" s="89">
        <v>2.4085028838130199E-2</v>
      </c>
      <c r="F4568" s="89">
        <v>2.8646285685571666E-2</v>
      </c>
      <c r="G4568" s="90">
        <v>3.2119660025960194E-2</v>
      </c>
      <c r="H4568" s="90">
        <v>3.4585499682663175E-2</v>
      </c>
      <c r="I4568" s="90">
        <v>3.6372149371162718E-2</v>
      </c>
      <c r="J4568" s="90">
        <v>3.7515518914086395E-2</v>
      </c>
    </row>
    <row r="4569" spans="3:10" x14ac:dyDescent="0.25">
      <c r="C4569" s="82">
        <v>6.3612274554915851E-3</v>
      </c>
      <c r="D4569" s="89">
        <v>1.1170441817955207E-2</v>
      </c>
      <c r="E4569" s="89">
        <v>1.5956137009980595E-2</v>
      </c>
      <c r="F4569" s="89">
        <v>2.0022038549515554E-2</v>
      </c>
      <c r="G4569" s="90">
        <v>2.3220245986126459E-2</v>
      </c>
      <c r="H4569" s="90">
        <v>2.5562249426435823E-2</v>
      </c>
      <c r="I4569" s="90">
        <v>2.7329531059708694E-2</v>
      </c>
      <c r="J4569" s="90">
        <v>2.86209803511412E-2</v>
      </c>
    </row>
    <row r="4570" spans="3:10" x14ac:dyDescent="0.25">
      <c r="C4570" s="82">
        <v>4.7540698956696501E-3</v>
      </c>
      <c r="D4570" s="89">
        <v>6.4332423831350502E-3</v>
      </c>
      <c r="E4570" s="89">
        <v>7.9621072638694709E-3</v>
      </c>
      <c r="F4570" s="89">
        <v>9.3171607504546408E-3</v>
      </c>
      <c r="G4570" s="90">
        <v>1.0541292129565824E-2</v>
      </c>
      <c r="H4570" s="90">
        <v>1.1640250369773371E-2</v>
      </c>
      <c r="I4570" s="90">
        <v>1.2712966644713775E-2</v>
      </c>
      <c r="J4570" s="90">
        <v>1.3783638129111731E-2</v>
      </c>
    </row>
    <row r="4571" spans="3:10" x14ac:dyDescent="0.25">
      <c r="C4571" s="82">
        <v>4.1376971635603305E-2</v>
      </c>
      <c r="D4571" s="89">
        <v>4.7395462088087294E-2</v>
      </c>
      <c r="E4571" s="89">
        <v>5.0285970019285343E-2</v>
      </c>
      <c r="F4571" s="89">
        <v>5.1113689008375256E-2</v>
      </c>
      <c r="G4571" s="90">
        <v>5.0740600271696551E-2</v>
      </c>
      <c r="H4571" s="90">
        <v>4.9407350289827311E-2</v>
      </c>
      <c r="I4571" s="90">
        <v>4.7553495999529682E-2</v>
      </c>
      <c r="J4571" s="90">
        <v>4.5189299240328974E-2</v>
      </c>
    </row>
    <row r="4572" spans="3:10" x14ac:dyDescent="0.25">
      <c r="C4572" s="82">
        <v>5.5075224804555074E-2</v>
      </c>
      <c r="D4572" s="89">
        <v>6.3336590603229825E-2</v>
      </c>
      <c r="E4572" s="89">
        <v>6.6531324043541798E-2</v>
      </c>
      <c r="F4572" s="89">
        <v>6.6964187623069354E-2</v>
      </c>
      <c r="G4572" s="90">
        <v>6.636555998932947E-2</v>
      </c>
      <c r="H4572" s="90">
        <v>6.5268403641686581E-2</v>
      </c>
      <c r="I4572" s="90">
        <v>6.4204897728513219E-2</v>
      </c>
      <c r="J4572" s="90">
        <v>6.2988245138931018E-2</v>
      </c>
    </row>
    <row r="4573" spans="3:10" x14ac:dyDescent="0.25">
      <c r="C4573" s="82">
        <v>2.6383041921234376E-2</v>
      </c>
      <c r="D4573" s="89">
        <v>2.7356099959161079E-2</v>
      </c>
      <c r="E4573" s="89">
        <v>2.7504844102169971E-2</v>
      </c>
      <c r="F4573" s="89">
        <v>2.7412731775909055E-2</v>
      </c>
      <c r="G4573" s="90">
        <v>2.7398779715478789E-2</v>
      </c>
      <c r="H4573" s="90">
        <v>2.7449547661521627E-2</v>
      </c>
      <c r="I4573" s="90">
        <v>2.7689873144204239E-2</v>
      </c>
      <c r="J4573" s="90">
        <v>2.8024042859578539E-2</v>
      </c>
    </row>
    <row r="4574" spans="3:10" x14ac:dyDescent="0.25">
      <c r="C4574" s="82">
        <v>4.630422742188051E-3</v>
      </c>
      <c r="D4574" s="89">
        <v>7.0524573015756974E-3</v>
      </c>
      <c r="E4574" s="89">
        <v>9.3990045519356351E-3</v>
      </c>
      <c r="F4574" s="89">
        <v>1.1436746861277115E-2</v>
      </c>
      <c r="G4574" s="90">
        <v>1.3085632268058634E-2</v>
      </c>
      <c r="H4574" s="90">
        <v>1.429148071262106E-2</v>
      </c>
      <c r="I4574" s="90">
        <v>1.5165245504146921E-2</v>
      </c>
      <c r="J4574" s="90">
        <v>1.5754255269779204E-2</v>
      </c>
    </row>
    <row r="4575" spans="3:10" x14ac:dyDescent="0.25">
      <c r="C4575" s="82">
        <v>2.4150665095322387E-2</v>
      </c>
      <c r="D4575" s="89">
        <v>2.8320333758814799E-2</v>
      </c>
      <c r="E4575" s="89">
        <v>3.1286090700794418E-2</v>
      </c>
      <c r="F4575" s="89">
        <v>3.3461870909074466E-2</v>
      </c>
      <c r="G4575" s="90">
        <v>3.5231443854840006E-2</v>
      </c>
      <c r="H4575" s="90">
        <v>3.6670317707552073E-2</v>
      </c>
      <c r="I4575" s="90">
        <v>3.8055355927679509E-2</v>
      </c>
      <c r="J4575" s="90">
        <v>3.9361383372966165E-2</v>
      </c>
    </row>
    <row r="4576" spans="3:10" x14ac:dyDescent="0.25">
      <c r="C4576" s="82">
        <v>3.3545610610050444E-2</v>
      </c>
      <c r="D4576" s="89">
        <v>3.323463680811798E-2</v>
      </c>
      <c r="E4576" s="89">
        <v>3.2372498637741991E-2</v>
      </c>
      <c r="F4576" s="89">
        <v>3.1505877093118986E-2</v>
      </c>
      <c r="G4576" s="90">
        <v>3.0859069345898212E-2</v>
      </c>
      <c r="H4576" s="90">
        <v>3.0312817608038872E-2</v>
      </c>
      <c r="I4576" s="90">
        <v>2.9941487710825367E-2</v>
      </c>
      <c r="J4576" s="90">
        <v>2.9606891305453166E-2</v>
      </c>
    </row>
    <row r="4577" spans="3:10" x14ac:dyDescent="0.25">
      <c r="C4577" s="82">
        <v>7.7504547419795615E-3</v>
      </c>
      <c r="D4577" s="89">
        <v>1.0897138178085004E-2</v>
      </c>
      <c r="E4577" s="89">
        <v>1.3759715992505594E-2</v>
      </c>
      <c r="F4577" s="89">
        <v>1.6196725670708678E-2</v>
      </c>
      <c r="G4577" s="90">
        <v>1.8214877613665373E-2</v>
      </c>
      <c r="H4577" s="90">
        <v>1.9773998281240903E-2</v>
      </c>
      <c r="I4577" s="90">
        <v>2.0999724514450618E-2</v>
      </c>
      <c r="J4577" s="90">
        <v>2.1891115924809218E-2</v>
      </c>
    </row>
    <row r="4578" spans="3:10" x14ac:dyDescent="0.25">
      <c r="C4578" s="82">
        <v>3.3410479363118668E-3</v>
      </c>
      <c r="D4578" s="89">
        <v>5.3828717391566439E-3</v>
      </c>
      <c r="E4578" s="89">
        <v>7.3483472001182595E-3</v>
      </c>
      <c r="F4578" s="89">
        <v>8.9721585776819917E-3</v>
      </c>
      <c r="G4578" s="90">
        <v>1.0159944211730677E-2</v>
      </c>
      <c r="H4578" s="90">
        <v>1.0870075038245863E-2</v>
      </c>
      <c r="I4578" s="90">
        <v>1.1202038116786037E-2</v>
      </c>
      <c r="J4578" s="90">
        <v>1.1210681390432506E-2</v>
      </c>
    </row>
    <row r="4579" spans="3:10" x14ac:dyDescent="0.25">
      <c r="C4579" s="82">
        <v>4.7038089758695931E-2</v>
      </c>
      <c r="D4579" s="89">
        <v>4.93638383044087E-2</v>
      </c>
      <c r="E4579" s="89">
        <v>5.0245191175713161E-2</v>
      </c>
      <c r="F4579" s="89">
        <v>5.0563386204444324E-2</v>
      </c>
      <c r="G4579" s="90">
        <v>5.0802864987477096E-2</v>
      </c>
      <c r="H4579" s="90">
        <v>5.0884601188379605E-2</v>
      </c>
      <c r="I4579" s="90">
        <v>5.1010772207865214E-2</v>
      </c>
      <c r="J4579" s="90">
        <v>5.0989113412681614E-2</v>
      </c>
    </row>
    <row r="4580" spans="3:10" x14ac:dyDescent="0.25">
      <c r="C4580" s="82">
        <v>2.1670454371112806E-2</v>
      </c>
      <c r="D4580" s="89">
        <v>2.2551481934731357E-2</v>
      </c>
      <c r="E4580" s="89">
        <v>2.2936023340374066E-2</v>
      </c>
      <c r="F4580" s="89">
        <v>2.3077820349890026E-2</v>
      </c>
      <c r="G4580" s="90">
        <v>2.3121021318758306E-2</v>
      </c>
      <c r="H4580" s="90">
        <v>2.3011405349264678E-2</v>
      </c>
      <c r="I4580" s="90">
        <v>2.2860133137105429E-2</v>
      </c>
      <c r="J4580" s="90">
        <v>2.2620927945550331E-2</v>
      </c>
    </row>
    <row r="4581" spans="3:10" x14ac:dyDescent="0.25">
      <c r="C4581" s="82">
        <v>1.1764999843687595E-2</v>
      </c>
      <c r="D4581" s="89">
        <v>1.8152540987901044E-2</v>
      </c>
      <c r="E4581" s="89">
        <v>2.3953778173112016E-2</v>
      </c>
      <c r="F4581" s="89">
        <v>2.8755731887426469E-2</v>
      </c>
      <c r="G4581" s="90">
        <v>3.266522895335644E-2</v>
      </c>
      <c r="H4581" s="90">
        <v>3.5760170741230446E-2</v>
      </c>
      <c r="I4581" s="90">
        <v>3.8367494348900875E-2</v>
      </c>
      <c r="J4581" s="90">
        <v>4.0516190468710064E-2</v>
      </c>
    </row>
    <row r="4582" spans="3:10" x14ac:dyDescent="0.25">
      <c r="C4582" s="82">
        <v>1.8125938096035805E-2</v>
      </c>
      <c r="D4582" s="89">
        <v>2.349002619449592E-2</v>
      </c>
      <c r="E4582" s="89">
        <v>2.7202816258279725E-2</v>
      </c>
      <c r="F4582" s="89">
        <v>2.9566074880797738E-2</v>
      </c>
      <c r="G4582" s="90">
        <v>3.1067920231786571E-2</v>
      </c>
      <c r="H4582" s="90">
        <v>3.1914053763995601E-2</v>
      </c>
      <c r="I4582" s="90">
        <v>3.2424730317724033E-2</v>
      </c>
      <c r="J4582" s="90">
        <v>3.2612540189181256E-2</v>
      </c>
    </row>
    <row r="4583" spans="3:10" x14ac:dyDescent="0.25">
      <c r="C4583" s="82">
        <v>5.9515414411498484E-2</v>
      </c>
      <c r="D4583" s="89">
        <v>4.7856538087059558E-2</v>
      </c>
      <c r="E4583" s="89">
        <v>4.0056851980276059E-2</v>
      </c>
      <c r="F4583" s="89">
        <v>3.5031913549192793E-2</v>
      </c>
      <c r="G4583" s="90">
        <v>3.1963168446822829E-2</v>
      </c>
      <c r="H4583" s="90">
        <v>3.01301914180266E-2</v>
      </c>
      <c r="I4583" s="90">
        <v>2.9288553096403196E-2</v>
      </c>
      <c r="J4583" s="90">
        <v>2.91258234681991E-2</v>
      </c>
    </row>
    <row r="4584" spans="3:10" x14ac:dyDescent="0.25">
      <c r="C4584" s="82">
        <v>1.3538179456012414E-2</v>
      </c>
      <c r="D4584" s="89">
        <v>1.478513806428944E-2</v>
      </c>
      <c r="E4584" s="89">
        <v>1.5540345970140916E-2</v>
      </c>
      <c r="F4584" s="89">
        <v>1.6095729797368143E-2</v>
      </c>
      <c r="G4584" s="90">
        <v>1.6640901861463643E-2</v>
      </c>
      <c r="H4584" s="90">
        <v>1.7185164764422931E-2</v>
      </c>
      <c r="I4584" s="90">
        <v>1.7827028305127241E-2</v>
      </c>
      <c r="J4584" s="90">
        <v>1.85287268579949E-2</v>
      </c>
    </row>
    <row r="4585" spans="3:10" x14ac:dyDescent="0.25">
      <c r="C4585" s="82">
        <v>1.3680847751335559E-2</v>
      </c>
      <c r="D4585" s="89">
        <v>2.1461399187686438E-2</v>
      </c>
      <c r="E4585" s="89">
        <v>2.8724255868550208E-2</v>
      </c>
      <c r="F4585" s="89">
        <v>3.476158756133458E-2</v>
      </c>
      <c r="G4585" s="90">
        <v>3.9494656807254808E-2</v>
      </c>
      <c r="H4585" s="90">
        <v>4.2879374943343894E-2</v>
      </c>
      <c r="I4585" s="90">
        <v>4.5240585578335372E-2</v>
      </c>
      <c r="J4585" s="90">
        <v>4.6595630021939387E-2</v>
      </c>
    </row>
    <row r="4586" spans="3:10" x14ac:dyDescent="0.25">
      <c r="C4586" s="82">
        <v>1.2491425780292232E-2</v>
      </c>
      <c r="D4586" s="89">
        <v>1.5923520925435065E-2</v>
      </c>
      <c r="E4586" s="89">
        <v>1.8478919472096043E-2</v>
      </c>
      <c r="F4586" s="89">
        <v>2.0307996680644685E-2</v>
      </c>
      <c r="G4586" s="90">
        <v>2.1673300725992425E-2</v>
      </c>
      <c r="H4586" s="90">
        <v>2.2684468910041382E-2</v>
      </c>
      <c r="I4586" s="90">
        <v>2.35729838428138E-2</v>
      </c>
      <c r="J4586" s="90">
        <v>2.4374908606086071E-2</v>
      </c>
    </row>
    <row r="4587" spans="3:10" x14ac:dyDescent="0.25">
      <c r="C4587" s="82">
        <v>1.7339053952547236E-2</v>
      </c>
      <c r="D4587" s="89">
        <v>2.0777928809950445E-2</v>
      </c>
      <c r="E4587" s="89">
        <v>2.3013593484845309E-2</v>
      </c>
      <c r="F4587" s="89">
        <v>2.443973774300226E-2</v>
      </c>
      <c r="G4587" s="90">
        <v>2.5427872397739939E-2</v>
      </c>
      <c r="H4587" s="90">
        <v>2.6081515869916697E-2</v>
      </c>
      <c r="I4587" s="90">
        <v>2.6614477642997791E-2</v>
      </c>
      <c r="J4587" s="90">
        <v>2.7011409361354755E-2</v>
      </c>
    </row>
    <row r="4588" spans="3:10" x14ac:dyDescent="0.25">
      <c r="C4588" s="82">
        <v>2.568598966952652E-2</v>
      </c>
      <c r="D4588" s="89">
        <v>2.7800738556758978E-2</v>
      </c>
      <c r="E4588" s="89">
        <v>2.8668390332341444E-2</v>
      </c>
      <c r="F4588" s="89">
        <v>2.8919491711477049E-2</v>
      </c>
      <c r="G4588" s="90">
        <v>2.8954183463853044E-2</v>
      </c>
      <c r="H4588" s="90">
        <v>2.8810524059922005E-2</v>
      </c>
      <c r="I4588" s="90">
        <v>2.8654294715299799E-2</v>
      </c>
      <c r="J4588" s="90">
        <v>2.8410132307102123E-2</v>
      </c>
    </row>
    <row r="4589" spans="3:10" x14ac:dyDescent="0.25">
      <c r="C4589" s="82">
        <v>2.2004842879210888E-3</v>
      </c>
      <c r="D4589" s="89">
        <v>3.5891201695996229E-3</v>
      </c>
      <c r="E4589" s="89">
        <v>5.0689360477980507E-3</v>
      </c>
      <c r="F4589" s="89">
        <v>6.4891778288863975E-3</v>
      </c>
      <c r="G4589" s="90">
        <v>7.7691866201892766E-3</v>
      </c>
      <c r="H4589" s="90">
        <v>8.8377472005783334E-3</v>
      </c>
      <c r="I4589" s="90">
        <v>9.7239731432430688E-3</v>
      </c>
      <c r="J4589" s="90">
        <v>1.0423422156232662E-2</v>
      </c>
    </row>
    <row r="4590" spans="3:10" x14ac:dyDescent="0.25">
      <c r="C4590" s="82">
        <v>8.1496791464862675E-3</v>
      </c>
      <c r="D4590" s="89">
        <v>1.1388926171925856E-2</v>
      </c>
      <c r="E4590" s="89">
        <v>1.4016902154712376E-2</v>
      </c>
      <c r="F4590" s="89">
        <v>1.5984915944460804E-2</v>
      </c>
      <c r="G4590" s="90">
        <v>1.7458159945123168E-2</v>
      </c>
      <c r="H4590" s="90">
        <v>1.8537927999801099E-2</v>
      </c>
      <c r="I4590" s="90">
        <v>1.9438145212065733E-2</v>
      </c>
      <c r="J4590" s="90">
        <v>2.0210831476038683E-2</v>
      </c>
    </row>
    <row r="4591" spans="3:10" x14ac:dyDescent="0.25">
      <c r="C4591" s="82">
        <v>2.4926176101796631E-2</v>
      </c>
      <c r="D4591" s="89">
        <v>2.5387409198933928E-2</v>
      </c>
      <c r="E4591" s="89">
        <v>2.5608176829993071E-2</v>
      </c>
      <c r="F4591" s="89">
        <v>2.5750675661018612E-2</v>
      </c>
      <c r="G4591" s="90">
        <v>2.5886621378855848E-2</v>
      </c>
      <c r="H4591" s="90">
        <v>2.5896293312681715E-2</v>
      </c>
      <c r="I4591" s="90">
        <v>2.5866028512399959E-2</v>
      </c>
      <c r="J4591" s="90">
        <v>2.571847783036078E-2</v>
      </c>
    </row>
    <row r="4592" spans="3:10" x14ac:dyDescent="0.25">
      <c r="C4592" s="82">
        <v>4.7904501958679478E-2</v>
      </c>
      <c r="D4592" s="89">
        <v>5.0264975857047076E-2</v>
      </c>
      <c r="E4592" s="89">
        <v>4.966392487570627E-2</v>
      </c>
      <c r="F4592" s="89">
        <v>4.797710862018531E-2</v>
      </c>
      <c r="G4592" s="90">
        <v>4.6261845681295613E-2</v>
      </c>
      <c r="H4592" s="90">
        <v>4.4709511268568682E-2</v>
      </c>
      <c r="I4592" s="90">
        <v>4.3589929851768051E-2</v>
      </c>
      <c r="J4592" s="90">
        <v>4.2751306510626211E-2</v>
      </c>
    </row>
    <row r="4593" spans="3:10" x14ac:dyDescent="0.25">
      <c r="C4593" s="82">
        <v>8.531389205218589E-3</v>
      </c>
      <c r="D4593" s="89">
        <v>1.3018510222815822E-2</v>
      </c>
      <c r="E4593" s="89">
        <v>1.7269537655347895E-2</v>
      </c>
      <c r="F4593" s="89">
        <v>2.0908024086128497E-2</v>
      </c>
      <c r="G4593" s="90">
        <v>2.3865142713885165E-2</v>
      </c>
      <c r="H4593" s="90">
        <v>2.6090756389514757E-2</v>
      </c>
      <c r="I4593" s="90">
        <v>2.7789843098318025E-2</v>
      </c>
      <c r="J4593" s="90">
        <v>2.9013013214640272E-2</v>
      </c>
    </row>
    <row r="4594" spans="3:10" x14ac:dyDescent="0.25">
      <c r="C4594" s="82">
        <v>1.2623773400775638E-2</v>
      </c>
      <c r="D4594" s="89">
        <v>1.7230774685402149E-2</v>
      </c>
      <c r="E4594" s="89">
        <v>2.0986825208142643E-2</v>
      </c>
      <c r="F4594" s="89">
        <v>2.3928059466543625E-2</v>
      </c>
      <c r="G4594" s="90">
        <v>2.632760783126439E-2</v>
      </c>
      <c r="H4594" s="90">
        <v>2.831698744609883E-2</v>
      </c>
      <c r="I4594" s="90">
        <v>3.0182360929762217E-2</v>
      </c>
      <c r="J4594" s="90">
        <v>3.1960047682820569E-2</v>
      </c>
    </row>
    <row r="4595" spans="3:10" x14ac:dyDescent="0.25">
      <c r="C4595" s="82">
        <v>3.3155194518390815E-2</v>
      </c>
      <c r="D4595" s="89">
        <v>4.2867244256049604E-2</v>
      </c>
      <c r="E4595" s="89">
        <v>4.9487519997374788E-2</v>
      </c>
      <c r="F4595" s="89">
        <v>5.356295416809434E-2</v>
      </c>
      <c r="G4595" s="90">
        <v>5.5959898033937278E-2</v>
      </c>
      <c r="H4595" s="90">
        <v>5.7009910663560141E-2</v>
      </c>
      <c r="I4595" s="90">
        <v>5.7233317918133193E-2</v>
      </c>
      <c r="J4595" s="90">
        <v>5.6596874229598068E-2</v>
      </c>
    </row>
    <row r="4596" spans="3:10" x14ac:dyDescent="0.25">
      <c r="C4596" s="82">
        <v>3.8180994588583781E-3</v>
      </c>
      <c r="D4596" s="89">
        <v>6.4514554057720115E-3</v>
      </c>
      <c r="E4596" s="89">
        <v>9.1567324419420341E-3</v>
      </c>
      <c r="F4596" s="89">
        <v>1.1615007253745677E-2</v>
      </c>
      <c r="G4596" s="90">
        <v>1.3724236748241123E-2</v>
      </c>
      <c r="H4596" s="90">
        <v>1.5433372660040443E-2</v>
      </c>
      <c r="I4596" s="90">
        <v>1.6856740746998843E-2</v>
      </c>
      <c r="J4596" s="90">
        <v>1.8020379922352323E-2</v>
      </c>
    </row>
    <row r="4597" spans="3:10" x14ac:dyDescent="0.25">
      <c r="C4597" s="82">
        <v>3.9689063803971464E-3</v>
      </c>
      <c r="D4597" s="89">
        <v>5.97798634723178E-3</v>
      </c>
      <c r="E4597" s="89">
        <v>7.7426981040850862E-3</v>
      </c>
      <c r="F4597" s="89">
        <v>9.1146835298598124E-3</v>
      </c>
      <c r="G4597" s="90">
        <v>1.0112347391543885E-2</v>
      </c>
      <c r="H4597" s="90">
        <v>1.0762265031830216E-2</v>
      </c>
      <c r="I4597" s="90">
        <v>1.1186963804753534E-2</v>
      </c>
      <c r="J4597" s="90">
        <v>1.1433848883588274E-2</v>
      </c>
    </row>
    <row r="4598" spans="3:10" x14ac:dyDescent="0.25">
      <c r="C4598" s="82">
        <v>1.5952959551583084E-2</v>
      </c>
      <c r="D4598" s="89">
        <v>2.0700714538239611E-2</v>
      </c>
      <c r="E4598" s="89">
        <v>2.4808669472787977E-2</v>
      </c>
      <c r="F4598" s="89">
        <v>2.8390070497031385E-2</v>
      </c>
      <c r="G4598" s="90">
        <v>3.1677603431529922E-2</v>
      </c>
      <c r="H4598" s="90">
        <v>3.4697940698147224E-2</v>
      </c>
      <c r="I4598" s="90">
        <v>3.7672669476785839E-2</v>
      </c>
      <c r="J4598" s="90">
        <v>4.0525294598169684E-2</v>
      </c>
    </row>
    <row r="4599" spans="3:10" x14ac:dyDescent="0.25">
      <c r="C4599" s="82">
        <v>1.6302423966471927E-2</v>
      </c>
      <c r="D4599" s="89">
        <v>1.9101501263075367E-2</v>
      </c>
      <c r="E4599" s="89">
        <v>2.1187906820327038E-2</v>
      </c>
      <c r="F4599" s="89">
        <v>2.2892763182317671E-2</v>
      </c>
      <c r="G4599" s="90">
        <v>2.4506150446906589E-2</v>
      </c>
      <c r="H4599" s="90">
        <v>2.6089127759672742E-2</v>
      </c>
      <c r="I4599" s="90">
        <v>2.7833722004012459E-2</v>
      </c>
      <c r="J4599" s="90">
        <v>2.9711309193593785E-2</v>
      </c>
    </row>
    <row r="4600" spans="3:10" x14ac:dyDescent="0.25">
      <c r="C4600" s="82">
        <v>1.2000689573763285E-2</v>
      </c>
      <c r="D4600" s="89">
        <v>1.4805829126645196E-2</v>
      </c>
      <c r="E4600" s="89">
        <v>1.6921576059467633E-2</v>
      </c>
      <c r="F4600" s="89">
        <v>1.8463633508213711E-2</v>
      </c>
      <c r="G4600" s="90">
        <v>1.9606026223539588E-2</v>
      </c>
      <c r="H4600" s="90">
        <v>2.0394358971509631E-2</v>
      </c>
      <c r="I4600" s="90">
        <v>2.1010111713374215E-2</v>
      </c>
      <c r="J4600" s="90">
        <v>2.1482843649857676E-2</v>
      </c>
    </row>
    <row r="4601" spans="3:10" x14ac:dyDescent="0.25">
      <c r="C4601" s="82">
        <v>4.1421871443899378E-3</v>
      </c>
      <c r="D4601" s="89">
        <v>6.7177999391178998E-3</v>
      </c>
      <c r="E4601" s="89">
        <v>9.3102474706988209E-3</v>
      </c>
      <c r="F4601" s="89">
        <v>1.16436803316338E-2</v>
      </c>
      <c r="G4601" s="90">
        <v>1.3622904062008508E-2</v>
      </c>
      <c r="H4601" s="90">
        <v>1.5179307355299841E-2</v>
      </c>
      <c r="I4601" s="90">
        <v>1.6403574884751363E-2</v>
      </c>
      <c r="J4601" s="90">
        <v>1.7307420973924556E-2</v>
      </c>
    </row>
    <row r="4602" spans="3:10" x14ac:dyDescent="0.25">
      <c r="C4602" s="82">
        <v>1.2747602428453561E-2</v>
      </c>
      <c r="D4602" s="89">
        <v>1.6926886304246221E-2</v>
      </c>
      <c r="E4602" s="89">
        <v>2.0138107773561228E-2</v>
      </c>
      <c r="F4602" s="89">
        <v>2.2539343954323991E-2</v>
      </c>
      <c r="G4602" s="90">
        <v>2.447731461394358E-2</v>
      </c>
      <c r="H4602" s="90">
        <v>2.6129759908444371E-2</v>
      </c>
      <c r="I4602" s="90">
        <v>2.7796648749566621E-2</v>
      </c>
      <c r="J4602" s="90">
        <v>2.9538705146537711E-2</v>
      </c>
    </row>
    <row r="4603" spans="3:10" x14ac:dyDescent="0.25">
      <c r="C4603" s="82">
        <v>1.2000615370326788E-2</v>
      </c>
      <c r="D4603" s="89">
        <v>1.4804613108895475E-2</v>
      </c>
      <c r="E4603" s="89">
        <v>1.7098068129565904E-2</v>
      </c>
      <c r="F4603" s="89">
        <v>1.9040756554928723E-2</v>
      </c>
      <c r="G4603" s="90">
        <v>2.0821728502942536E-2</v>
      </c>
      <c r="H4603" s="90">
        <v>2.2475300691042331E-2</v>
      </c>
      <c r="I4603" s="90">
        <v>2.4168435672957147E-2</v>
      </c>
      <c r="J4603" s="90">
        <v>2.5892208174804664E-2</v>
      </c>
    </row>
    <row r="4604" spans="3:10" x14ac:dyDescent="0.25">
      <c r="C4604" s="82">
        <v>3.1802011822870693E-2</v>
      </c>
      <c r="D4604" s="89">
        <v>3.320201451499407E-2</v>
      </c>
      <c r="E4604" s="89">
        <v>3.355981971993257E-2</v>
      </c>
      <c r="F4604" s="89">
        <v>3.3538719761070875E-2</v>
      </c>
      <c r="G4604" s="90">
        <v>3.3529661140271103E-2</v>
      </c>
      <c r="H4604" s="90">
        <v>3.3541511503347846E-2</v>
      </c>
      <c r="I4604" s="90">
        <v>3.376161767364546E-2</v>
      </c>
      <c r="J4604" s="90">
        <v>3.4110412473831564E-2</v>
      </c>
    </row>
    <row r="4605" spans="3:10" x14ac:dyDescent="0.25">
      <c r="C4605" s="82">
        <v>2.6633387998148995E-3</v>
      </c>
      <c r="D4605" s="89">
        <v>4.6039785258721686E-3</v>
      </c>
      <c r="E4605" s="89">
        <v>6.7367946243267812E-3</v>
      </c>
      <c r="F4605" s="89">
        <v>8.8252147001846026E-3</v>
      </c>
      <c r="G4605" s="90">
        <v>1.0752092548345804E-2</v>
      </c>
      <c r="H4605" s="90">
        <v>1.2429439018416519E-2</v>
      </c>
      <c r="I4605" s="90">
        <v>1.391061479764379E-2</v>
      </c>
      <c r="J4605" s="90">
        <v>1.5195235614786673E-2</v>
      </c>
    </row>
    <row r="4606" spans="3:10" x14ac:dyDescent="0.25">
      <c r="C4606" s="82">
        <v>9.0108874547576295E-3</v>
      </c>
      <c r="D4606" s="89">
        <v>1.132746231917366E-2</v>
      </c>
      <c r="E4606" s="89">
        <v>1.310277834796224E-2</v>
      </c>
      <c r="F4606" s="89">
        <v>1.4412219800765081E-2</v>
      </c>
      <c r="G4606" s="90">
        <v>1.5380530720185344E-2</v>
      </c>
      <c r="H4606" s="90">
        <v>1.6026469447540947E-2</v>
      </c>
      <c r="I4606" s="90">
        <v>1.6470704485864181E-2</v>
      </c>
      <c r="J4606" s="90">
        <v>1.6714098604884538E-2</v>
      </c>
    </row>
    <row r="4607" spans="3:10" x14ac:dyDescent="0.25">
      <c r="C4607" s="82">
        <v>1.3535970977977508E-2</v>
      </c>
      <c r="D4607" s="89">
        <v>1.7704326177237401E-2</v>
      </c>
      <c r="E4607" s="89">
        <v>2.1024303042592077E-2</v>
      </c>
      <c r="F4607" s="89">
        <v>2.3603221795548548E-2</v>
      </c>
      <c r="G4607" s="90">
        <v>2.5701565917534891E-2</v>
      </c>
      <c r="H4607" s="90">
        <v>2.7415889718003735E-2</v>
      </c>
      <c r="I4607" s="90">
        <v>2.8994629413640682E-2</v>
      </c>
      <c r="J4607" s="90">
        <v>3.0451754255889165E-2</v>
      </c>
    </row>
    <row r="4608" spans="3:10" x14ac:dyDescent="0.25">
      <c r="C4608" s="82">
        <v>1.4229210402826859E-2</v>
      </c>
      <c r="D4608" s="89">
        <v>1.8460709482369435E-2</v>
      </c>
      <c r="E4608" s="89">
        <v>2.1688359414118646E-2</v>
      </c>
      <c r="F4608" s="89">
        <v>2.4008292274791093E-2</v>
      </c>
      <c r="G4608" s="90">
        <v>2.5661944927993587E-2</v>
      </c>
      <c r="H4608" s="90">
        <v>2.6721577805530722E-2</v>
      </c>
      <c r="I4608" s="90">
        <v>2.741663262722431E-2</v>
      </c>
      <c r="J4608" s="90">
        <v>2.776294278457964E-2</v>
      </c>
    </row>
    <row r="4609" spans="3:10" x14ac:dyDescent="0.25">
      <c r="C4609" s="82">
        <v>9.2056144210296981E-3</v>
      </c>
      <c r="D4609" s="89">
        <v>1.3836015336528109E-2</v>
      </c>
      <c r="E4609" s="89">
        <v>1.8169508680810298E-2</v>
      </c>
      <c r="F4609" s="89">
        <v>2.1952391224817971E-2</v>
      </c>
      <c r="G4609" s="90">
        <v>2.5229444166011437E-2</v>
      </c>
      <c r="H4609" s="90">
        <v>2.8001849747115497E-2</v>
      </c>
      <c r="I4609" s="90">
        <v>3.0479565647040619E-2</v>
      </c>
      <c r="J4609" s="90">
        <v>3.2660322440403095E-2</v>
      </c>
    </row>
    <row r="4610" spans="3:10" x14ac:dyDescent="0.25">
      <c r="C4610" s="82">
        <v>6.7379394317398948E-3</v>
      </c>
      <c r="D4610" s="89">
        <v>1.0163946225410947E-2</v>
      </c>
      <c r="E4610" s="89">
        <v>1.3392778004125576E-2</v>
      </c>
      <c r="F4610" s="89">
        <v>1.6189939731160275E-2</v>
      </c>
      <c r="G4610" s="90">
        <v>1.8562105473569335E-2</v>
      </c>
      <c r="H4610" s="90">
        <v>2.0519717195870438E-2</v>
      </c>
      <c r="I4610" s="90">
        <v>2.2253590527968492E-2</v>
      </c>
      <c r="J4610" s="90">
        <v>2.3811091311856131E-2</v>
      </c>
    </row>
    <row r="4611" spans="3:10" x14ac:dyDescent="0.25">
      <c r="C4611" s="82">
        <v>6.5115261985169053E-3</v>
      </c>
      <c r="D4611" s="89">
        <v>1.0259086276287511E-2</v>
      </c>
      <c r="E4611" s="89">
        <v>1.3841509079353555E-2</v>
      </c>
      <c r="F4611" s="89">
        <v>1.6885608830106681E-2</v>
      </c>
      <c r="G4611" s="90">
        <v>1.9288181887500897E-2</v>
      </c>
      <c r="H4611" s="90">
        <v>2.0970052312976967E-2</v>
      </c>
      <c r="I4611" s="90">
        <v>2.2064176660487118E-2</v>
      </c>
      <c r="J4611" s="90">
        <v>2.2591592022608766E-2</v>
      </c>
    </row>
    <row r="4612" spans="3:10" x14ac:dyDescent="0.25">
      <c r="C4612" s="82">
        <v>9.7036163047934543E-3</v>
      </c>
      <c r="D4612" s="89">
        <v>1.234507505552483E-2</v>
      </c>
      <c r="E4612" s="89">
        <v>1.4366640170658368E-2</v>
      </c>
      <c r="F4612" s="89">
        <v>1.5846959045286126E-2</v>
      </c>
      <c r="G4612" s="90">
        <v>1.6949160787505697E-2</v>
      </c>
      <c r="H4612" s="90">
        <v>1.7730996738567716E-2</v>
      </c>
      <c r="I4612" s="90">
        <v>1.836135611304026E-2</v>
      </c>
      <c r="J4612" s="90">
        <v>1.8868743784202828E-2</v>
      </c>
    </row>
    <row r="4613" spans="3:10" x14ac:dyDescent="0.25">
      <c r="C4613" s="82">
        <v>3.2823885408335461E-3</v>
      </c>
      <c r="D4613" s="89">
        <v>6.0081955191702832E-3</v>
      </c>
      <c r="E4613" s="89">
        <v>9.0491570077085737E-3</v>
      </c>
      <c r="F4613" s="89">
        <v>1.1982662247121143E-2</v>
      </c>
      <c r="G4613" s="90">
        <v>1.4581748422822944E-2</v>
      </c>
      <c r="H4613" s="90">
        <v>1.6694337586557591E-2</v>
      </c>
      <c r="I4613" s="90">
        <v>1.8380549877583859E-2</v>
      </c>
      <c r="J4613" s="90">
        <v>1.9640079274182598E-2</v>
      </c>
    </row>
    <row r="4614" spans="3:10" x14ac:dyDescent="0.25">
      <c r="C4614" s="82">
        <v>1.5751047018932728E-2</v>
      </c>
      <c r="D4614" s="89">
        <v>1.6815009913468064E-2</v>
      </c>
      <c r="E4614" s="89">
        <v>1.7802758115026768E-2</v>
      </c>
      <c r="F4614" s="89">
        <v>1.8846274603841241E-2</v>
      </c>
      <c r="G4614" s="90">
        <v>2.003823159283951E-2</v>
      </c>
      <c r="H4614" s="90">
        <v>2.1332629937654283E-2</v>
      </c>
      <c r="I4614" s="90">
        <v>2.2840391668300118E-2</v>
      </c>
      <c r="J4614" s="90">
        <v>2.4528637174857881E-2</v>
      </c>
    </row>
    <row r="4615" spans="3:10" x14ac:dyDescent="0.25">
      <c r="C4615" s="82">
        <v>9.4361088707416177E-2</v>
      </c>
      <c r="D4615" s="89">
        <v>8.1453788150680467E-2</v>
      </c>
      <c r="E4615" s="89">
        <v>7.2500036388923467E-2</v>
      </c>
      <c r="F4615" s="89">
        <v>6.6550637994175488E-2</v>
      </c>
      <c r="G4615" s="90">
        <v>6.278859953393845E-2</v>
      </c>
      <c r="H4615" s="90">
        <v>6.0257025678559131E-2</v>
      </c>
      <c r="I4615" s="90">
        <v>5.8712335594838384E-2</v>
      </c>
      <c r="J4615" s="90">
        <v>5.7642180849136436E-2</v>
      </c>
    </row>
    <row r="4616" spans="3:10" x14ac:dyDescent="0.25">
      <c r="C4616" s="82">
        <v>8.2114747553174734E-3</v>
      </c>
      <c r="D4616" s="89">
        <v>1.0150734137883706E-2</v>
      </c>
      <c r="E4616" s="89">
        <v>1.1811162426389719E-2</v>
      </c>
      <c r="F4616" s="89">
        <v>1.3195829626316234E-2</v>
      </c>
      <c r="G4616" s="90">
        <v>1.4343752657312952E-2</v>
      </c>
      <c r="H4616" s="90">
        <v>1.5221607749408591E-2</v>
      </c>
      <c r="I4616" s="90">
        <v>1.5919605861263599E-2</v>
      </c>
      <c r="J4616" s="90">
        <v>1.6433174807997171E-2</v>
      </c>
    </row>
    <row r="4617" spans="3:10" x14ac:dyDescent="0.25">
      <c r="C4617" s="82">
        <v>6.3684305847184096E-3</v>
      </c>
      <c r="D4617" s="89">
        <v>8.3428562839571504E-3</v>
      </c>
      <c r="E4617" s="89">
        <v>1.027219576408853E-2</v>
      </c>
      <c r="F4617" s="89">
        <v>1.2113760363164151E-2</v>
      </c>
      <c r="G4617" s="90">
        <v>1.3857349064646338E-2</v>
      </c>
      <c r="H4617" s="90">
        <v>1.5430071330794184E-2</v>
      </c>
      <c r="I4617" s="90">
        <v>1.6889480275541515E-2</v>
      </c>
      <c r="J4617" s="90">
        <v>1.8209713505235335E-2</v>
      </c>
    </row>
    <row r="4618" spans="3:10" x14ac:dyDescent="0.25">
      <c r="C4618" s="82">
        <v>3.890834307465747E-3</v>
      </c>
      <c r="D4618" s="89">
        <v>5.8035966525548759E-3</v>
      </c>
      <c r="E4618" s="89">
        <v>7.5905607188305841E-3</v>
      </c>
      <c r="F4618" s="89">
        <v>9.1479083338063295E-3</v>
      </c>
      <c r="G4618" s="90">
        <v>1.0504930130471931E-2</v>
      </c>
      <c r="H4618" s="90">
        <v>1.1688244432959296E-2</v>
      </c>
      <c r="I4618" s="90">
        <v>1.2826738128176135E-2</v>
      </c>
      <c r="J4618" s="90">
        <v>1.3973115510207829E-2</v>
      </c>
    </row>
    <row r="4619" spans="3:10" x14ac:dyDescent="0.25">
      <c r="C4619" s="82">
        <v>5.7050197259547906E-3</v>
      </c>
      <c r="D4619" s="89">
        <v>7.9325671447664763E-3</v>
      </c>
      <c r="E4619" s="89">
        <v>9.7911845937870227E-3</v>
      </c>
      <c r="F4619" s="89">
        <v>1.1236489100751795E-2</v>
      </c>
      <c r="G4619" s="90">
        <v>1.2358941213338319E-2</v>
      </c>
      <c r="H4619" s="90">
        <v>1.3211185224940931E-2</v>
      </c>
      <c r="I4619" s="90">
        <v>1.3940844389637301E-2</v>
      </c>
      <c r="J4619" s="90">
        <v>1.4594892833767146E-2</v>
      </c>
    </row>
    <row r="4620" spans="3:10" x14ac:dyDescent="0.25">
      <c r="C4620" s="82">
        <v>2.1766696304711193E-3</v>
      </c>
      <c r="D4620" s="89">
        <v>4.447127091412202E-3</v>
      </c>
      <c r="E4620" s="89">
        <v>7.301155783792642E-3</v>
      </c>
      <c r="F4620" s="89">
        <v>1.0360569365958135E-2</v>
      </c>
      <c r="G4620" s="90">
        <v>1.3351807532943918E-2</v>
      </c>
      <c r="H4620" s="90">
        <v>1.6058924058348124E-2</v>
      </c>
      <c r="I4620" s="90">
        <v>1.8472694222283901E-2</v>
      </c>
      <c r="J4620" s="90">
        <v>2.0535114595683062E-2</v>
      </c>
    </row>
    <row r="4621" spans="3:10" x14ac:dyDescent="0.25">
      <c r="C4621" s="82">
        <v>1.0634469144677982E-2</v>
      </c>
      <c r="D4621" s="89">
        <v>1.5570003578013464E-2</v>
      </c>
      <c r="E4621" s="89">
        <v>2.0074550190631969E-2</v>
      </c>
      <c r="F4621" s="89">
        <v>2.3963958253915736E-2</v>
      </c>
      <c r="G4621" s="90">
        <v>2.7351637598777168E-2</v>
      </c>
      <c r="H4621" s="90">
        <v>3.0269501074822135E-2</v>
      </c>
      <c r="I4621" s="90">
        <v>3.2947449286591123E-2</v>
      </c>
      <c r="J4621" s="90">
        <v>3.5362829958327319E-2</v>
      </c>
    </row>
    <row r="4622" spans="3:10" x14ac:dyDescent="0.25">
      <c r="C4622" s="82">
        <v>4.3788280372759354E-3</v>
      </c>
      <c r="D4622" s="89">
        <v>8.0091225561003971E-3</v>
      </c>
      <c r="E4622" s="89">
        <v>1.1878153511000269E-2</v>
      </c>
      <c r="F4622" s="89">
        <v>1.5382693711360248E-2</v>
      </c>
      <c r="G4622" s="90">
        <v>1.8263997380004164E-2</v>
      </c>
      <c r="H4622" s="90">
        <v>2.0392955743180081E-2</v>
      </c>
      <c r="I4622" s="90">
        <v>2.189583063547761E-2</v>
      </c>
      <c r="J4622" s="90">
        <v>2.2801940052767113E-2</v>
      </c>
    </row>
    <row r="4623" spans="3:10" x14ac:dyDescent="0.25">
      <c r="C4623" s="82">
        <v>8.5278557670945762E-3</v>
      </c>
      <c r="D4623" s="89">
        <v>1.2084300015086868E-2</v>
      </c>
      <c r="E4623" s="89">
        <v>1.5217228925073689E-2</v>
      </c>
      <c r="F4623" s="89">
        <v>1.7844329365694279E-2</v>
      </c>
      <c r="G4623" s="90">
        <v>2.0077308077176274E-2</v>
      </c>
      <c r="H4623" s="90">
        <v>2.1956196162421528E-2</v>
      </c>
      <c r="I4623" s="90">
        <v>2.367119347173641E-2</v>
      </c>
      <c r="J4623" s="90">
        <v>2.5243869044037203E-2</v>
      </c>
    </row>
    <row r="4624" spans="3:10" x14ac:dyDescent="0.25">
      <c r="C4624" s="82">
        <v>1.7106266685490753E-2</v>
      </c>
      <c r="D4624" s="89">
        <v>2.0720269366665975E-2</v>
      </c>
      <c r="E4624" s="89">
        <v>2.3589676863039012E-2</v>
      </c>
      <c r="F4624" s="89">
        <v>2.5962508104185135E-2</v>
      </c>
      <c r="G4624" s="90">
        <v>2.8100707192808012E-2</v>
      </c>
      <c r="H4624" s="90">
        <v>3.0043546155638003E-2</v>
      </c>
      <c r="I4624" s="90">
        <v>3.2003175221919138E-2</v>
      </c>
      <c r="J4624" s="90">
        <v>3.3953788676780089E-2</v>
      </c>
    </row>
    <row r="4625" spans="3:10" x14ac:dyDescent="0.25">
      <c r="C4625" s="82">
        <v>1.6360398707092249E-3</v>
      </c>
      <c r="D4625" s="89">
        <v>3.4370927175457451E-3</v>
      </c>
      <c r="E4625" s="89">
        <v>5.7106029298369977E-3</v>
      </c>
      <c r="F4625" s="89">
        <v>8.1033980520887894E-3</v>
      </c>
      <c r="G4625" s="90">
        <v>1.0348266280243285E-2</v>
      </c>
      <c r="H4625" s="90">
        <v>1.2249416538571535E-2</v>
      </c>
      <c r="I4625" s="90">
        <v>1.3801794326346577E-2</v>
      </c>
      <c r="J4625" s="90">
        <v>1.4990645430973955E-2</v>
      </c>
    </row>
    <row r="4626" spans="3:10" x14ac:dyDescent="0.25">
      <c r="C4626" s="82">
        <v>9.3586839107003012E-3</v>
      </c>
      <c r="D4626" s="89">
        <v>1.4686057328471671E-2</v>
      </c>
      <c r="E4626" s="89">
        <v>1.9570609631234609E-2</v>
      </c>
      <c r="F4626" s="89">
        <v>2.3591018242072812E-2</v>
      </c>
      <c r="G4626" s="90">
        <v>2.6795920152596818E-2</v>
      </c>
      <c r="H4626" s="90">
        <v>2.9249743776485742E-2</v>
      </c>
      <c r="I4626" s="90">
        <v>3.1241716809967911E-2</v>
      </c>
      <c r="J4626" s="90">
        <v>3.2823458170682232E-2</v>
      </c>
    </row>
    <row r="4627" spans="3:10" x14ac:dyDescent="0.25">
      <c r="C4627" s="82">
        <v>3.4430774880566901E-2</v>
      </c>
      <c r="D4627" s="89">
        <v>3.7990358844961727E-2</v>
      </c>
      <c r="E4627" s="89">
        <v>3.9658069314225476E-2</v>
      </c>
      <c r="F4627" s="89">
        <v>4.0283588202688091E-2</v>
      </c>
      <c r="G4627" s="90">
        <v>4.0474359187041675E-2</v>
      </c>
      <c r="H4627" s="90">
        <v>4.0350611420044466E-2</v>
      </c>
      <c r="I4627" s="90">
        <v>4.0202073787179236E-2</v>
      </c>
      <c r="J4627" s="90">
        <v>3.9962385207867573E-2</v>
      </c>
    </row>
    <row r="4628" spans="3:10" x14ac:dyDescent="0.25">
      <c r="C4628" s="82">
        <v>3.9382883901298389E-3</v>
      </c>
      <c r="D4628" s="89">
        <v>6.6761885762636093E-3</v>
      </c>
      <c r="E4628" s="89">
        <v>9.4783437596595212E-3</v>
      </c>
      <c r="F4628" s="89">
        <v>1.1975160975941214E-2</v>
      </c>
      <c r="G4628" s="90">
        <v>1.4023844137113935E-2</v>
      </c>
      <c r="H4628" s="90">
        <v>1.5551039340793297E-2</v>
      </c>
      <c r="I4628" s="90">
        <v>1.667229076455681E-2</v>
      </c>
      <c r="J4628" s="90">
        <v>1.7432327108360214E-2</v>
      </c>
    </row>
    <row r="4629" spans="3:10" x14ac:dyDescent="0.25">
      <c r="C4629" s="82">
        <v>3.7237677998522067E-4</v>
      </c>
      <c r="D4629" s="89">
        <v>1.2126619852848512E-3</v>
      </c>
      <c r="E4629" s="89">
        <v>2.7696874279384701E-3</v>
      </c>
      <c r="F4629" s="89">
        <v>4.969705987932998E-3</v>
      </c>
      <c r="G4629" s="90">
        <v>7.5846275581455905E-3</v>
      </c>
      <c r="H4629" s="90">
        <v>1.0340701563202093E-2</v>
      </c>
      <c r="I4629" s="90">
        <v>1.3107204195425283E-2</v>
      </c>
      <c r="J4629" s="90">
        <v>1.5775457519215389E-2</v>
      </c>
    </row>
    <row r="4630" spans="3:10" x14ac:dyDescent="0.25">
      <c r="C4630" s="82">
        <v>3.9506082491852562E-3</v>
      </c>
      <c r="D4630" s="89">
        <v>6.8781113246287398E-3</v>
      </c>
      <c r="E4630" s="89">
        <v>1.0073904396294627E-2</v>
      </c>
      <c r="F4630" s="89">
        <v>1.3153012728491493E-2</v>
      </c>
      <c r="G4630" s="90">
        <v>1.5927563924585657E-2</v>
      </c>
      <c r="H4630" s="90">
        <v>1.827076771760295E-2</v>
      </c>
      <c r="I4630" s="90">
        <v>2.0274525974443899E-2</v>
      </c>
      <c r="J4630" s="90">
        <v>2.1954456084148019E-2</v>
      </c>
    </row>
    <row r="4631" spans="3:10" x14ac:dyDescent="0.25">
      <c r="C4631" s="82">
        <v>1.4637321861893362E-2</v>
      </c>
      <c r="D4631" s="89">
        <v>1.6302417963916092E-2</v>
      </c>
      <c r="E4631" s="89">
        <v>1.735109068764255E-2</v>
      </c>
      <c r="F4631" s="89">
        <v>1.7997794591816614E-2</v>
      </c>
      <c r="G4631" s="90">
        <v>1.8417723156834733E-2</v>
      </c>
      <c r="H4631" s="90">
        <v>1.8630974117568665E-2</v>
      </c>
      <c r="I4631" s="90">
        <v>1.8777964928099883E-2</v>
      </c>
      <c r="J4631" s="90">
        <v>1.8859395086272455E-2</v>
      </c>
    </row>
    <row r="4632" spans="3:10" x14ac:dyDescent="0.25">
      <c r="C4632" s="82">
        <v>3.6373145421687144E-3</v>
      </c>
      <c r="D4632" s="89">
        <v>6.3711034486689105E-3</v>
      </c>
      <c r="E4632" s="89">
        <v>9.263516402533983E-3</v>
      </c>
      <c r="F4632" s="89">
        <v>1.1914101073547899E-2</v>
      </c>
      <c r="G4632" s="90">
        <v>1.4129612710870239E-2</v>
      </c>
      <c r="H4632" s="90">
        <v>1.5779827592129266E-2</v>
      </c>
      <c r="I4632" s="90">
        <v>1.6928066147625993E-2</v>
      </c>
      <c r="J4632" s="90">
        <v>1.7577204422392158E-2</v>
      </c>
    </row>
    <row r="4633" spans="3:10" x14ac:dyDescent="0.25">
      <c r="C4633" s="82">
        <v>4.8865630848044048E-3</v>
      </c>
      <c r="D4633" s="89">
        <v>7.1121254949129548E-3</v>
      </c>
      <c r="E4633" s="89">
        <v>9.1382848986059726E-3</v>
      </c>
      <c r="F4633" s="89">
        <v>1.0857064010600607E-2</v>
      </c>
      <c r="G4633" s="90">
        <v>1.2300080354351853E-2</v>
      </c>
      <c r="H4633" s="90">
        <v>1.3482801538968917E-2</v>
      </c>
      <c r="I4633" s="90">
        <v>1.4533700074339437E-2</v>
      </c>
      <c r="J4633" s="90">
        <v>1.5490815195689346E-2</v>
      </c>
    </row>
    <row r="4634" spans="3:10" x14ac:dyDescent="0.25">
      <c r="C4634" s="82">
        <v>1.3587773463735462E-2</v>
      </c>
      <c r="D4634" s="89">
        <v>1.7672199569503253E-2</v>
      </c>
      <c r="E4634" s="89">
        <v>2.0782651331769531E-2</v>
      </c>
      <c r="F4634" s="89">
        <v>2.2992749105966513E-2</v>
      </c>
      <c r="G4634" s="90">
        <v>2.4521661154775217E-2</v>
      </c>
      <c r="H4634" s="90">
        <v>2.5430714866088774E-2</v>
      </c>
      <c r="I4634" s="90">
        <v>2.5932836497364598E-2</v>
      </c>
      <c r="J4634" s="90">
        <v>2.6038075560158306E-2</v>
      </c>
    </row>
    <row r="4635" spans="3:10" x14ac:dyDescent="0.25">
      <c r="C4635" s="82">
        <v>7.0976321274207447E-4</v>
      </c>
      <c r="D4635" s="89">
        <v>1.6930898374832076E-3</v>
      </c>
      <c r="E4635" s="89">
        <v>3.1174882767047662E-3</v>
      </c>
      <c r="F4635" s="89">
        <v>4.8066387638338462E-3</v>
      </c>
      <c r="G4635" s="90">
        <v>6.5670518555475121E-3</v>
      </c>
      <c r="H4635" s="90">
        <v>8.2224848458078495E-3</v>
      </c>
      <c r="I4635" s="90">
        <v>9.7251902898404172E-3</v>
      </c>
      <c r="J4635" s="90">
        <v>1.1039978713900939E-2</v>
      </c>
    </row>
    <row r="4636" spans="3:10" x14ac:dyDescent="0.25">
      <c r="C4636" s="82">
        <v>3.3991259250326241E-3</v>
      </c>
      <c r="D4636" s="89">
        <v>4.9480670536531058E-3</v>
      </c>
      <c r="E4636" s="89">
        <v>6.4513392372230515E-3</v>
      </c>
      <c r="F4636" s="89">
        <v>7.8122096161787665E-3</v>
      </c>
      <c r="G4636" s="90">
        <v>9.0048288046108028E-3</v>
      </c>
      <c r="H4636" s="90">
        <v>9.9932057898127879E-3</v>
      </c>
      <c r="I4636" s="90">
        <v>1.084147631116957E-2</v>
      </c>
      <c r="J4636" s="90">
        <v>1.1567281186161866E-2</v>
      </c>
    </row>
    <row r="4637" spans="3:10" x14ac:dyDescent="0.25">
      <c r="C4637" s="82">
        <v>3.6453531565691005E-2</v>
      </c>
      <c r="D4637" s="89">
        <v>3.5839680555717138E-2</v>
      </c>
      <c r="E4637" s="89">
        <v>3.4886545858780128E-2</v>
      </c>
      <c r="F4637" s="89">
        <v>3.4021105674573657E-2</v>
      </c>
      <c r="G4637" s="90">
        <v>3.3439283299391151E-2</v>
      </c>
      <c r="H4637" s="90">
        <v>3.3031287087449672E-2</v>
      </c>
      <c r="I4637" s="90">
        <v>3.2922563198428831E-2</v>
      </c>
      <c r="J4637" s="90">
        <v>3.3007691264287334E-2</v>
      </c>
    </row>
    <row r="4638" spans="3:10" x14ac:dyDescent="0.25">
      <c r="C4638" s="82">
        <v>1.1305129596500065E-2</v>
      </c>
      <c r="D4638" s="89">
        <v>1.2101580992725153E-2</v>
      </c>
      <c r="E4638" s="89">
        <v>1.2650013774328787E-2</v>
      </c>
      <c r="F4638" s="89">
        <v>1.3052438701846041E-2</v>
      </c>
      <c r="G4638" s="90">
        <v>1.3369476624997621E-2</v>
      </c>
      <c r="H4638" s="90">
        <v>1.3562559511754732E-2</v>
      </c>
      <c r="I4638" s="90">
        <v>1.3700771470165849E-2</v>
      </c>
      <c r="J4638" s="90">
        <v>1.377102275802476E-2</v>
      </c>
    </row>
    <row r="4639" spans="3:10" x14ac:dyDescent="0.25">
      <c r="C4639" s="82">
        <v>1.6079309447515372E-2</v>
      </c>
      <c r="D4639" s="89">
        <v>2.0235273953338063E-2</v>
      </c>
      <c r="E4639" s="89">
        <v>2.3501795604385593E-2</v>
      </c>
      <c r="F4639" s="89">
        <v>2.6107945216315698E-2</v>
      </c>
      <c r="G4639" s="90">
        <v>2.8366010388151876E-2</v>
      </c>
      <c r="H4639" s="90">
        <v>3.037226335385405E-2</v>
      </c>
      <c r="I4639" s="90">
        <v>3.238372877927826E-2</v>
      </c>
      <c r="J4639" s="90">
        <v>3.4399539323042683E-2</v>
      </c>
    </row>
    <row r="4640" spans="3:10" x14ac:dyDescent="0.25">
      <c r="C4640" s="82">
        <v>3.2120194323311409E-3</v>
      </c>
      <c r="D4640" s="89">
        <v>5.8787350375776445E-3</v>
      </c>
      <c r="E4640" s="89">
        <v>8.875043087791688E-3</v>
      </c>
      <c r="F4640" s="89">
        <v>1.1830074138214075E-2</v>
      </c>
      <c r="G4640" s="90">
        <v>1.4572653093703461E-2</v>
      </c>
      <c r="H4640" s="90">
        <v>1.6994538961448771E-2</v>
      </c>
      <c r="I4640" s="90">
        <v>1.917802681370261E-2</v>
      </c>
      <c r="J4640" s="90">
        <v>2.1116928805991711E-2</v>
      </c>
    </row>
    <row r="4641" spans="3:10" x14ac:dyDescent="0.25">
      <c r="C4641" s="82">
        <v>1.3423371208456682E-2</v>
      </c>
      <c r="D4641" s="89">
        <v>1.9495191409120968E-2</v>
      </c>
      <c r="E4641" s="89">
        <v>2.4343275440986634E-2</v>
      </c>
      <c r="F4641" s="89">
        <v>2.7776225263915329E-2</v>
      </c>
      <c r="G4641" s="90">
        <v>3.0098636233250587E-2</v>
      </c>
      <c r="H4641" s="90">
        <v>3.1520554196485556E-2</v>
      </c>
      <c r="I4641" s="90">
        <v>3.2420487121913769E-2</v>
      </c>
      <c r="J4641" s="90">
        <v>3.2876961366741411E-2</v>
      </c>
    </row>
    <row r="4642" spans="3:10" x14ac:dyDescent="0.25">
      <c r="C4642" s="82">
        <v>1.0138218789290799E-2</v>
      </c>
      <c r="D4642" s="89">
        <v>1.5093130238257396E-2</v>
      </c>
      <c r="E4642" s="89">
        <v>1.9617024854965193E-2</v>
      </c>
      <c r="F4642" s="89">
        <v>2.3407044238100781E-2</v>
      </c>
      <c r="G4642" s="90">
        <v>2.649661681416941E-2</v>
      </c>
      <c r="H4642" s="90">
        <v>2.8893641733511041E-2</v>
      </c>
      <c r="I4642" s="90">
        <v>3.0841222600401973E-2</v>
      </c>
      <c r="J4642" s="90">
        <v>3.2375362534176298E-2</v>
      </c>
    </row>
    <row r="4643" spans="3:10" x14ac:dyDescent="0.25">
      <c r="C4643" s="82">
        <v>8.0463534064571362E-3</v>
      </c>
      <c r="D4643" s="89">
        <v>1.1832074607220206E-2</v>
      </c>
      <c r="E4643" s="89">
        <v>1.5188187071093011E-2</v>
      </c>
      <c r="F4643" s="89">
        <v>1.7889140310140429E-2</v>
      </c>
      <c r="G4643" s="90">
        <v>1.9976507088831561E-2</v>
      </c>
      <c r="H4643" s="90">
        <v>2.1476365198925765E-2</v>
      </c>
      <c r="I4643" s="90">
        <v>2.2592664003566579E-2</v>
      </c>
      <c r="J4643" s="90">
        <v>2.3374900196124069E-2</v>
      </c>
    </row>
    <row r="4644" spans="3:10" x14ac:dyDescent="0.25">
      <c r="C4644" s="82">
        <v>2.8136074975147916E-3</v>
      </c>
      <c r="D4644" s="89">
        <v>4.6412759746606008E-3</v>
      </c>
      <c r="E4644" s="89">
        <v>6.4820929071273889E-3</v>
      </c>
      <c r="F4644" s="89">
        <v>8.1137789388223101E-3</v>
      </c>
      <c r="G4644" s="90">
        <v>9.4483800573881942E-3</v>
      </c>
      <c r="H4644" s="90">
        <v>1.0426931701973122E-2</v>
      </c>
      <c r="I4644" s="90">
        <v>1.1110886458624299E-2</v>
      </c>
      <c r="J4644" s="90">
        <v>1.1516870088229325E-2</v>
      </c>
    </row>
    <row r="4645" spans="3:10" x14ac:dyDescent="0.25">
      <c r="C4645" s="82">
        <v>8.2762039032689954E-3</v>
      </c>
      <c r="D4645" s="89">
        <v>1.2646636598516035E-2</v>
      </c>
      <c r="E4645" s="89">
        <v>1.6531582701905252E-2</v>
      </c>
      <c r="F4645" s="89">
        <v>1.956832132574024E-2</v>
      </c>
      <c r="G4645" s="90">
        <v>2.175705809287768E-2</v>
      </c>
      <c r="H4645" s="90">
        <v>2.3114961996956628E-2</v>
      </c>
      <c r="I4645" s="90">
        <v>2.3862100064563081E-2</v>
      </c>
      <c r="J4645" s="90">
        <v>2.4056444231261531E-2</v>
      </c>
    </row>
    <row r="4646" spans="3:10" x14ac:dyDescent="0.25">
      <c r="C4646" s="82">
        <v>2.3135605526397362E-3</v>
      </c>
      <c r="D4646" s="89">
        <v>4.0635117048530888E-3</v>
      </c>
      <c r="E4646" s="89">
        <v>5.927710284164456E-3</v>
      </c>
      <c r="F4646" s="89">
        <v>7.6772748424136488E-3</v>
      </c>
      <c r="G4646" s="90">
        <v>9.2305094372593377E-3</v>
      </c>
      <c r="H4646" s="90">
        <v>1.0547915742181006E-2</v>
      </c>
      <c r="I4646" s="90">
        <v>1.1707987660362597E-2</v>
      </c>
      <c r="J4646" s="90">
        <v>1.2733480971371626E-2</v>
      </c>
    </row>
    <row r="4647" spans="3:10" x14ac:dyDescent="0.25">
      <c r="C4647" s="82">
        <v>4.3963584767356834E-3</v>
      </c>
      <c r="D4647" s="89">
        <v>6.8278248894690745E-3</v>
      </c>
      <c r="E4647" s="89">
        <v>9.2109670192125192E-3</v>
      </c>
      <c r="F4647" s="89">
        <v>1.1358491588585384E-2</v>
      </c>
      <c r="G4647" s="90">
        <v>1.3238716380841771E-2</v>
      </c>
      <c r="H4647" s="90">
        <v>1.4815230665317043E-2</v>
      </c>
      <c r="I4647" s="90">
        <v>1.6180131289936586E-2</v>
      </c>
      <c r="J4647" s="90">
        <v>1.7327685020787572E-2</v>
      </c>
    </row>
    <row r="4648" spans="3:10" x14ac:dyDescent="0.25">
      <c r="C4648" s="82">
        <v>2.3528725807923307E-3</v>
      </c>
      <c r="D4648" s="89">
        <v>4.4192645184775543E-3</v>
      </c>
      <c r="E4648" s="89">
        <v>6.7158840014392455E-3</v>
      </c>
      <c r="F4648" s="89">
        <v>8.8335206226456287E-3</v>
      </c>
      <c r="G4648" s="90">
        <v>1.0526048251505268E-2</v>
      </c>
      <c r="H4648" s="90">
        <v>1.1651027720001197E-2</v>
      </c>
      <c r="I4648" s="90">
        <v>1.2266251777944487E-2</v>
      </c>
      <c r="J4648" s="90">
        <v>1.2420782593254669E-2</v>
      </c>
    </row>
    <row r="4649" spans="3:10" x14ac:dyDescent="0.25">
      <c r="C4649" s="82">
        <v>1.0055876942730427E-2</v>
      </c>
      <c r="D4649" s="89">
        <v>1.3120732386841336E-2</v>
      </c>
      <c r="E4649" s="89">
        <v>1.5569196738672301E-2</v>
      </c>
      <c r="F4649" s="89">
        <v>1.7478928183319132E-2</v>
      </c>
      <c r="G4649" s="90">
        <v>1.9032652237585435E-2</v>
      </c>
      <c r="H4649" s="90">
        <v>2.0290392119033236E-2</v>
      </c>
      <c r="I4649" s="90">
        <v>2.1426978293910468E-2</v>
      </c>
      <c r="J4649" s="90">
        <v>2.2447251754707513E-2</v>
      </c>
    </row>
    <row r="4650" spans="3:10" x14ac:dyDescent="0.25">
      <c r="C4650" s="82">
        <v>1.098032054838372E-2</v>
      </c>
      <c r="D4650" s="89">
        <v>1.5432427757866745E-2</v>
      </c>
      <c r="E4650" s="89">
        <v>1.9442135251684173E-2</v>
      </c>
      <c r="F4650" s="89">
        <v>2.2862230853394869E-2</v>
      </c>
      <c r="G4650" s="90">
        <v>2.575457555162743E-2</v>
      </c>
      <c r="H4650" s="90">
        <v>2.8091533126178358E-2</v>
      </c>
      <c r="I4650" s="90">
        <v>3.0053665030416708E-2</v>
      </c>
      <c r="J4650" s="90">
        <v>3.162073067448485E-2</v>
      </c>
    </row>
    <row r="4651" spans="3:10" x14ac:dyDescent="0.25">
      <c r="C4651" s="82">
        <v>2.0572843797563415E-2</v>
      </c>
      <c r="D4651" s="89">
        <v>2.3002092238879841E-2</v>
      </c>
      <c r="E4651" s="89">
        <v>2.4074520019099092E-2</v>
      </c>
      <c r="F4651" s="89">
        <v>2.4292220018987995E-2</v>
      </c>
      <c r="G4651" s="90">
        <v>2.4038419650257204E-2</v>
      </c>
      <c r="H4651" s="90">
        <v>2.3413206362145191E-2</v>
      </c>
      <c r="I4651" s="90">
        <v>2.2624692575942813E-2</v>
      </c>
      <c r="J4651" s="90">
        <v>2.1683923826353892E-2</v>
      </c>
    </row>
    <row r="4652" spans="3:10" x14ac:dyDescent="0.25">
      <c r="C4652" s="82">
        <v>4.2836191268466155E-3</v>
      </c>
      <c r="D4652" s="89">
        <v>6.9984569229443036E-3</v>
      </c>
      <c r="E4652" s="89">
        <v>9.6198137212605735E-3</v>
      </c>
      <c r="F4652" s="89">
        <v>1.1843337033948008E-2</v>
      </c>
      <c r="G4652" s="90">
        <v>1.3612226598620684E-2</v>
      </c>
      <c r="H4652" s="90">
        <v>1.4920373114117662E-2</v>
      </c>
      <c r="I4652" s="90">
        <v>1.5916473719900168E-2</v>
      </c>
      <c r="J4652" s="90">
        <v>1.6656783232794931E-2</v>
      </c>
    </row>
    <row r="4653" spans="3:10" x14ac:dyDescent="0.25">
      <c r="C4653" s="82">
        <v>4.6326462552667702E-3</v>
      </c>
      <c r="D4653" s="89">
        <v>6.8470498239532234E-3</v>
      </c>
      <c r="E4653" s="89">
        <v>8.8960369447298755E-3</v>
      </c>
      <c r="F4653" s="89">
        <v>1.0641648944809082E-2</v>
      </c>
      <c r="G4653" s="90">
        <v>1.2085978843232113E-2</v>
      </c>
      <c r="H4653" s="90">
        <v>1.322381252672155E-2</v>
      </c>
      <c r="I4653" s="90">
        <v>1.4168770705397129E-2</v>
      </c>
      <c r="J4653" s="90">
        <v>1.495101496661537E-2</v>
      </c>
    </row>
    <row r="4654" spans="3:10" x14ac:dyDescent="0.25">
      <c r="C4654" s="82">
        <v>1.3538612230643385E-3</v>
      </c>
      <c r="D4654" s="89">
        <v>3.1529313668931182E-3</v>
      </c>
      <c r="E4654" s="89">
        <v>5.6557685277080624E-3</v>
      </c>
      <c r="F4654" s="89">
        <v>8.5126261071125711E-3</v>
      </c>
      <c r="G4654" s="90">
        <v>1.141261948058314E-2</v>
      </c>
      <c r="H4654" s="90">
        <v>1.4118933403967476E-2</v>
      </c>
      <c r="I4654" s="90">
        <v>1.6615742651623838E-2</v>
      </c>
      <c r="J4654" s="90">
        <v>1.8873789073700645E-2</v>
      </c>
    </row>
    <row r="4655" spans="3:10" x14ac:dyDescent="0.25">
      <c r="C4655" s="82">
        <v>2.1761817028471256E-2</v>
      </c>
      <c r="D4655" s="89">
        <v>2.5403973490962063E-2</v>
      </c>
      <c r="E4655" s="89">
        <v>2.8023462651468139E-2</v>
      </c>
      <c r="F4655" s="89">
        <v>2.9999107510506367E-2</v>
      </c>
      <c r="G4655" s="90">
        <v>3.1659977210333597E-2</v>
      </c>
      <c r="H4655" s="90">
        <v>3.3045982663893525E-2</v>
      </c>
      <c r="I4655" s="90">
        <v>3.4374960653713843E-2</v>
      </c>
      <c r="J4655" s="90">
        <v>3.5596365953108236E-2</v>
      </c>
    </row>
    <row r="4656" spans="3:10" x14ac:dyDescent="0.25">
      <c r="C4656" s="82">
        <v>1.0904310679832677E-2</v>
      </c>
      <c r="D4656" s="89">
        <v>1.4851219506686185E-2</v>
      </c>
      <c r="E4656" s="89">
        <v>1.7822125042776395E-2</v>
      </c>
      <c r="F4656" s="89">
        <v>1.9830517717793018E-2</v>
      </c>
      <c r="G4656" s="90">
        <v>2.1144621755056551E-2</v>
      </c>
      <c r="H4656" s="90">
        <v>2.1929892708101958E-2</v>
      </c>
      <c r="I4656" s="90">
        <v>2.2467455896792474E-2</v>
      </c>
      <c r="J4656" s="90">
        <v>2.283371047219853E-2</v>
      </c>
    </row>
    <row r="4657" spans="3:10" x14ac:dyDescent="0.25">
      <c r="C4657" s="82">
        <v>3.9537086956118054E-3</v>
      </c>
      <c r="D4657" s="89">
        <v>7.1817493686460575E-3</v>
      </c>
      <c r="E4657" s="89">
        <v>1.0526233746657027E-2</v>
      </c>
      <c r="F4657" s="89">
        <v>1.3489730361839293E-2</v>
      </c>
      <c r="G4657" s="90">
        <v>1.5923784663895275E-2</v>
      </c>
      <c r="H4657" s="90">
        <v>1.778596265471942E-2</v>
      </c>
      <c r="I4657" s="90">
        <v>1.9227127089565567E-2</v>
      </c>
      <c r="J4657" s="90">
        <v>2.0284954662077793E-2</v>
      </c>
    </row>
    <row r="4658" spans="3:10" x14ac:dyDescent="0.25">
      <c r="C4658" s="82">
        <v>1.4314918184132306E-2</v>
      </c>
      <c r="D4658" s="89">
        <v>1.6831371345847473E-2</v>
      </c>
      <c r="E4658" s="89">
        <v>1.8506292631776243E-2</v>
      </c>
      <c r="F4658" s="89">
        <v>1.9565322836839795E-2</v>
      </c>
      <c r="G4658" s="90">
        <v>2.0217670597603349E-2</v>
      </c>
      <c r="H4658" s="90">
        <v>2.0494619210891872E-2</v>
      </c>
      <c r="I4658" s="90">
        <v>2.0551190172851706E-2</v>
      </c>
      <c r="J4658" s="90">
        <v>2.0389878985782508E-2</v>
      </c>
    </row>
    <row r="4659" spans="3:10" x14ac:dyDescent="0.25">
      <c r="C4659" s="82">
        <v>3.3925380682247185E-3</v>
      </c>
      <c r="D4659" s="89">
        <v>5.9215224228001103E-3</v>
      </c>
      <c r="E4659" s="89">
        <v>8.6511461101437918E-3</v>
      </c>
      <c r="F4659" s="89">
        <v>1.1264614917509425E-2</v>
      </c>
      <c r="G4659" s="90">
        <v>1.3621683485874798E-2</v>
      </c>
      <c r="H4659" s="90">
        <v>1.5618601486039973E-2</v>
      </c>
      <c r="I4659" s="90">
        <v>1.731924107858282E-2</v>
      </c>
      <c r="J4659" s="90">
        <v>1.8711748563376634E-2</v>
      </c>
    </row>
    <row r="4660" spans="3:10" x14ac:dyDescent="0.25">
      <c r="C4660" s="82">
        <v>9.3512459070868425E-3</v>
      </c>
      <c r="D4660" s="89">
        <v>1.1404585030670055E-2</v>
      </c>
      <c r="E4660" s="89">
        <v>1.296752270158945E-2</v>
      </c>
      <c r="F4660" s="89">
        <v>1.4123777144041998E-2</v>
      </c>
      <c r="G4660" s="90">
        <v>1.4979596487511923E-2</v>
      </c>
      <c r="H4660" s="90">
        <v>1.55356135241732E-2</v>
      </c>
      <c r="I4660" s="90">
        <v>1.5897909301895021E-2</v>
      </c>
      <c r="J4660" s="90">
        <v>1.6063363441615658E-2</v>
      </c>
    </row>
    <row r="4661" spans="3:10" x14ac:dyDescent="0.25">
      <c r="C4661" s="82">
        <v>5.3123687774443915E-3</v>
      </c>
      <c r="D4661" s="89">
        <v>8.1444293067440658E-3</v>
      </c>
      <c r="E4661" s="89">
        <v>1.0953283997028895E-2</v>
      </c>
      <c r="F4661" s="89">
        <v>1.3517857217027964E-2</v>
      </c>
      <c r="G4661" s="90">
        <v>1.5771824824122652E-2</v>
      </c>
      <c r="H4661" s="90">
        <v>1.7639868431581437E-2</v>
      </c>
      <c r="I4661" s="90">
        <v>1.9213332276104955E-2</v>
      </c>
      <c r="J4661" s="90">
        <v>2.0486713408568891E-2</v>
      </c>
    </row>
    <row r="4662" spans="3:10" x14ac:dyDescent="0.25">
      <c r="C4662" s="82">
        <v>4.2402035913345426E-3</v>
      </c>
      <c r="D4662" s="89">
        <v>7.2241006519122861E-3</v>
      </c>
      <c r="E4662" s="89">
        <v>1.0338917103951536E-2</v>
      </c>
      <c r="F4662" s="89">
        <v>1.3222710397298996E-2</v>
      </c>
      <c r="G4662" s="90">
        <v>1.5751868084258866E-2</v>
      </c>
      <c r="H4662" s="90">
        <v>1.7859860673212751E-2</v>
      </c>
      <c r="I4662" s="90">
        <v>1.9671948775122548E-2</v>
      </c>
      <c r="J4662" s="90">
        <v>2.1213051073034259E-2</v>
      </c>
    </row>
    <row r="4663" spans="3:10" x14ac:dyDescent="0.25">
      <c r="C4663" s="82">
        <v>7.2472700774691432E-3</v>
      </c>
      <c r="D4663" s="89">
        <v>1.0546974025546886E-2</v>
      </c>
      <c r="E4663" s="89">
        <v>1.3387515240754851E-2</v>
      </c>
      <c r="F4663" s="89">
        <v>1.5636376628123477E-2</v>
      </c>
      <c r="G4663" s="90">
        <v>1.7393177529319029E-2</v>
      </c>
      <c r="H4663" s="90">
        <v>1.8716923164996485E-2</v>
      </c>
      <c r="I4663" s="90">
        <v>1.9794463099853183E-2</v>
      </c>
      <c r="J4663" s="90">
        <v>2.0659844609059088E-2</v>
      </c>
    </row>
    <row r="4664" spans="3:10" x14ac:dyDescent="0.25">
      <c r="C4664" s="82">
        <v>1.2012780056315666E-2</v>
      </c>
      <c r="D4664" s="89">
        <v>1.4638123487686885E-2</v>
      </c>
      <c r="E4664" s="89">
        <v>1.6626513095341969E-2</v>
      </c>
      <c r="F4664" s="89">
        <v>1.8058960456820313E-2</v>
      </c>
      <c r="G4664" s="90">
        <v>1.9065908596793794E-2</v>
      </c>
      <c r="H4664" s="90">
        <v>1.9659776323252508E-2</v>
      </c>
      <c r="I4664" s="90">
        <v>1.9993666920735911E-2</v>
      </c>
      <c r="J4664" s="90">
        <v>2.0080127391832167E-2</v>
      </c>
    </row>
    <row r="4665" spans="3:10" x14ac:dyDescent="0.25">
      <c r="C4665" s="82">
        <v>1.0959499226292448E-2</v>
      </c>
      <c r="D4665" s="89">
        <v>1.4538573492517033E-2</v>
      </c>
      <c r="E4665" s="89">
        <v>1.7592693858145159E-2</v>
      </c>
      <c r="F4665" s="89">
        <v>2.0071676306607382E-2</v>
      </c>
      <c r="G4665" s="90">
        <v>2.2051773672808847E-2</v>
      </c>
      <c r="H4665" s="90">
        <v>2.3510171811119057E-2</v>
      </c>
      <c r="I4665" s="90">
        <v>2.4603233805732587E-2</v>
      </c>
      <c r="J4665" s="90">
        <v>2.5329410019178183E-2</v>
      </c>
    </row>
    <row r="4666" spans="3:10" x14ac:dyDescent="0.25">
      <c r="C4666" s="82">
        <v>8.2115406529498919E-3</v>
      </c>
      <c r="D4666" s="89">
        <v>1.278440372999135E-2</v>
      </c>
      <c r="E4666" s="89">
        <v>1.7390553657116777E-2</v>
      </c>
      <c r="F4666" s="89">
        <v>2.1639206776932898E-2</v>
      </c>
      <c r="G4666" s="90">
        <v>2.5407993068864175E-2</v>
      </c>
      <c r="H4666" s="90">
        <v>2.8582314087269915E-2</v>
      </c>
      <c r="I4666" s="90">
        <v>3.1322084063000681E-2</v>
      </c>
      <c r="J4666" s="90">
        <v>3.3616931290208159E-2</v>
      </c>
    </row>
    <row r="4667" spans="3:10" x14ac:dyDescent="0.25">
      <c r="C4667" s="82">
        <v>3.7313057644358951E-3</v>
      </c>
      <c r="D4667" s="89">
        <v>5.162079877396618E-3</v>
      </c>
      <c r="E4667" s="89">
        <v>6.4576910506926998E-3</v>
      </c>
      <c r="F4667" s="89">
        <v>7.5682581032879559E-3</v>
      </c>
      <c r="G4667" s="90">
        <v>8.506187737377548E-3</v>
      </c>
      <c r="H4667" s="90">
        <v>9.2597604848812035E-3</v>
      </c>
      <c r="I4667" s="90">
        <v>9.8963951417506794E-3</v>
      </c>
      <c r="J4667" s="90">
        <v>1.0427403599689477E-2</v>
      </c>
    </row>
    <row r="4668" spans="3:10" x14ac:dyDescent="0.25">
      <c r="C4668" s="82">
        <v>1.2109333994345729E-2</v>
      </c>
      <c r="D4668" s="89">
        <v>1.5956375421421132E-2</v>
      </c>
      <c r="E4668" s="89">
        <v>1.8755123622843071E-2</v>
      </c>
      <c r="F4668" s="89">
        <v>2.0514607559660517E-2</v>
      </c>
      <c r="G4668" s="90">
        <v>2.1446339942175534E-2</v>
      </c>
      <c r="H4668" s="90">
        <v>2.165883206618412E-2</v>
      </c>
      <c r="I4668" s="90">
        <v>2.1405197484885372E-2</v>
      </c>
      <c r="J4668" s="90">
        <v>2.0765442017726558E-2</v>
      </c>
    </row>
    <row r="4669" spans="3:10" x14ac:dyDescent="0.25">
      <c r="C4669" s="82">
        <v>7.8937384571304836E-3</v>
      </c>
      <c r="D4669" s="89">
        <v>1.1399751025143779E-2</v>
      </c>
      <c r="E4669" s="89">
        <v>1.4674053991038811E-2</v>
      </c>
      <c r="F4669" s="89">
        <v>1.7609302835281265E-2</v>
      </c>
      <c r="G4669" s="90">
        <v>2.0278542816359522E-2</v>
      </c>
      <c r="H4669" s="90">
        <v>2.269056566537514E-2</v>
      </c>
      <c r="I4669" s="90">
        <v>2.5015972500054547E-2</v>
      </c>
      <c r="J4669" s="90">
        <v>2.7255776895784217E-2</v>
      </c>
    </row>
    <row r="4670" spans="3:10" x14ac:dyDescent="0.25">
      <c r="C4670" s="82">
        <v>1.4900030611456694E-2</v>
      </c>
      <c r="D4670" s="89">
        <v>1.6734492267410514E-2</v>
      </c>
      <c r="E4670" s="89">
        <v>1.8436185842177898E-2</v>
      </c>
      <c r="F4670" s="89">
        <v>2.0024553192120497E-2</v>
      </c>
      <c r="G4670" s="90">
        <v>2.148775084775326E-2</v>
      </c>
      <c r="H4670" s="90">
        <v>2.2675612083098505E-2</v>
      </c>
      <c r="I4670" s="90">
        <v>2.3622855106126082E-2</v>
      </c>
      <c r="J4670" s="90">
        <v>2.4237439310364366E-2</v>
      </c>
    </row>
    <row r="4671" spans="3:10" x14ac:dyDescent="0.25">
      <c r="C4671" s="82">
        <v>8.1148441775244127E-4</v>
      </c>
      <c r="D4671" s="89">
        <v>1.9070438153763456E-3</v>
      </c>
      <c r="E4671" s="89">
        <v>3.4166651182220183E-3</v>
      </c>
      <c r="F4671" s="89">
        <v>5.0997263367848628E-3</v>
      </c>
      <c r="G4671" s="90">
        <v>6.7342891223465644E-3</v>
      </c>
      <c r="H4671" s="90">
        <v>8.1437035456437441E-3</v>
      </c>
      <c r="I4671" s="90">
        <v>9.2898553352870096E-3</v>
      </c>
      <c r="J4671" s="90">
        <v>1.0143866410807355E-2</v>
      </c>
    </row>
    <row r="4672" spans="3:10" x14ac:dyDescent="0.25">
      <c r="C4672" s="82">
        <v>2.4148072668091235E-2</v>
      </c>
      <c r="D4672" s="89">
        <v>2.9554296068832826E-2</v>
      </c>
      <c r="E4672" s="89">
        <v>3.3395565707465415E-2</v>
      </c>
      <c r="F4672" s="89">
        <v>3.6006709237936974E-2</v>
      </c>
      <c r="G4672" s="90">
        <v>3.7797957033848424E-2</v>
      </c>
      <c r="H4672" s="90">
        <v>3.8865857456568627E-2</v>
      </c>
      <c r="I4672" s="90">
        <v>3.9510109308137455E-2</v>
      </c>
      <c r="J4672" s="90">
        <v>3.9698795415423496E-2</v>
      </c>
    </row>
    <row r="4673" spans="3:10" x14ac:dyDescent="0.25">
      <c r="C4673" s="82">
        <v>2.7634797732789076E-3</v>
      </c>
      <c r="D4673" s="89">
        <v>5.3826038567270258E-3</v>
      </c>
      <c r="E4673" s="89">
        <v>8.358843678542574E-3</v>
      </c>
      <c r="F4673" s="89">
        <v>1.120461046950859E-2</v>
      </c>
      <c r="G4673" s="90">
        <v>1.366605300963235E-2</v>
      </c>
      <c r="H4673" s="90">
        <v>1.560503540282537E-2</v>
      </c>
      <c r="I4673" s="90">
        <v>1.7099348783309543E-2</v>
      </c>
      <c r="J4673" s="90">
        <v>1.816888422412602E-2</v>
      </c>
    </row>
    <row r="4674" spans="3:10" x14ac:dyDescent="0.25">
      <c r="C4674" s="82">
        <v>3.522337435419963E-2</v>
      </c>
      <c r="D4674" s="89">
        <v>4.1340161088239756E-2</v>
      </c>
      <c r="E4674" s="89">
        <v>4.4214800554299827E-2</v>
      </c>
      <c r="F4674" s="89">
        <v>4.5038484031010427E-2</v>
      </c>
      <c r="G4674" s="90">
        <v>4.4862600394661716E-2</v>
      </c>
      <c r="H4674" s="90">
        <v>4.4084502135717005E-2</v>
      </c>
      <c r="I4674" s="90">
        <v>4.3164696909021097E-2</v>
      </c>
      <c r="J4674" s="90">
        <v>4.2095173729461373E-2</v>
      </c>
    </row>
    <row r="4675" spans="3:10" x14ac:dyDescent="0.25">
      <c r="C4675" s="82">
        <v>3.2774393677433215E-3</v>
      </c>
      <c r="D4675" s="89">
        <v>6.6640338322635972E-3</v>
      </c>
      <c r="E4675" s="89">
        <v>1.0660156466049895E-2</v>
      </c>
      <c r="F4675" s="89">
        <v>1.4573037957863818E-2</v>
      </c>
      <c r="G4675" s="90">
        <v>1.8012675837869842E-2</v>
      </c>
      <c r="H4675" s="90">
        <v>2.078053028561613E-2</v>
      </c>
      <c r="I4675" s="90">
        <v>2.2993582673852583E-2</v>
      </c>
      <c r="J4675" s="90">
        <v>2.4698685435270783E-2</v>
      </c>
    </row>
    <row r="4676" spans="3:10" x14ac:dyDescent="0.25">
      <c r="C4676" s="82">
        <v>5.826502550770103E-3</v>
      </c>
      <c r="D4676" s="89">
        <v>9.1245265532009304E-3</v>
      </c>
      <c r="E4676" s="89">
        <v>1.2129868897897985E-2</v>
      </c>
      <c r="F4676" s="89">
        <v>1.458311820425426E-2</v>
      </c>
      <c r="G4676" s="90">
        <v>1.652900636020831E-2</v>
      </c>
      <c r="H4676" s="90">
        <v>1.8033611557523161E-2</v>
      </c>
      <c r="I4676" s="90">
        <v>1.9309869141784741E-2</v>
      </c>
      <c r="J4676" s="90">
        <v>2.0429773759800068E-2</v>
      </c>
    </row>
    <row r="4677" spans="3:10" x14ac:dyDescent="0.25">
      <c r="C4677" s="82">
        <v>3.9808826744806881E-3</v>
      </c>
      <c r="D4677" s="89">
        <v>7.0181962301253484E-3</v>
      </c>
      <c r="E4677" s="89">
        <v>1.0219246689475645E-2</v>
      </c>
      <c r="F4677" s="89">
        <v>1.3149970708992938E-2</v>
      </c>
      <c r="G4677" s="90">
        <v>1.5647453376942982E-2</v>
      </c>
      <c r="H4677" s="90">
        <v>1.7637390900896902E-2</v>
      </c>
      <c r="I4677" s="90">
        <v>1.9252157567730306E-2</v>
      </c>
      <c r="J4677" s="90">
        <v>2.0530986106226435E-2</v>
      </c>
    </row>
    <row r="4678" spans="3:10" x14ac:dyDescent="0.25">
      <c r="C4678" s="82">
        <v>9.4857303115855329E-3</v>
      </c>
      <c r="D4678" s="89">
        <v>1.5416039994633736E-2</v>
      </c>
      <c r="E4678" s="89">
        <v>2.0845699347347094E-2</v>
      </c>
      <c r="F4678" s="89">
        <v>2.5147559098302911E-2</v>
      </c>
      <c r="G4678" s="90">
        <v>2.8324465792382757E-2</v>
      </c>
      <c r="H4678" s="90">
        <v>3.0472723551052665E-2</v>
      </c>
      <c r="I4678" s="90">
        <v>3.194832958802505E-2</v>
      </c>
      <c r="J4678" s="90">
        <v>3.2858646851310819E-2</v>
      </c>
    </row>
    <row r="4679" spans="3:10" x14ac:dyDescent="0.25">
      <c r="C4679" s="82">
        <v>1.336050048067464E-2</v>
      </c>
      <c r="D4679" s="89">
        <v>1.4409293949455742E-2</v>
      </c>
      <c r="E4679" s="89">
        <v>1.4951086518787321E-2</v>
      </c>
      <c r="F4679" s="89">
        <v>1.5238829452812897E-2</v>
      </c>
      <c r="G4679" s="90">
        <v>1.542723819865969E-2</v>
      </c>
      <c r="H4679" s="90">
        <v>1.5509019297088681E-2</v>
      </c>
      <c r="I4679" s="90">
        <v>1.5568972681349559E-2</v>
      </c>
      <c r="J4679" s="90">
        <v>1.5579342394574959E-2</v>
      </c>
    </row>
    <row r="4680" spans="3:10" x14ac:dyDescent="0.25">
      <c r="C4680" s="82">
        <v>3.1841987262578621E-3</v>
      </c>
      <c r="D4680" s="89">
        <v>5.9425536601679574E-3</v>
      </c>
      <c r="E4680" s="89">
        <v>9.1315585716406737E-3</v>
      </c>
      <c r="F4680" s="89">
        <v>1.2333684107305648E-2</v>
      </c>
      <c r="G4680" s="90">
        <v>1.5302567490003902E-2</v>
      </c>
      <c r="H4680" s="90">
        <v>1.7856789238798788E-2</v>
      </c>
      <c r="I4680" s="90">
        <v>2.0034471997661989E-2</v>
      </c>
      <c r="J4680" s="90">
        <v>2.1806504114883888E-2</v>
      </c>
    </row>
    <row r="4681" spans="3:10" x14ac:dyDescent="0.25">
      <c r="C4681" s="82">
        <v>1.3860228522352752E-2</v>
      </c>
      <c r="D4681" s="89">
        <v>1.8673624617716218E-2</v>
      </c>
      <c r="E4681" s="89">
        <v>2.2514241848663921E-2</v>
      </c>
      <c r="F4681" s="89">
        <v>2.5330549620494955E-2</v>
      </c>
      <c r="G4681" s="90">
        <v>2.7301125986918959E-2</v>
      </c>
      <c r="H4681" s="90">
        <v>2.8476617644244702E-2</v>
      </c>
      <c r="I4681" s="90">
        <v>2.9101050765782805E-2</v>
      </c>
      <c r="J4681" s="90">
        <v>2.9202903524573803E-2</v>
      </c>
    </row>
    <row r="4682" spans="3:10" x14ac:dyDescent="0.25">
      <c r="C4682" s="82">
        <v>1.058166567528061E-2</v>
      </c>
      <c r="D4682" s="89">
        <v>1.4641713598878059E-2</v>
      </c>
      <c r="E4682" s="89">
        <v>1.8105754635017072E-2</v>
      </c>
      <c r="F4682" s="89">
        <v>2.0864105424203593E-2</v>
      </c>
      <c r="G4682" s="90">
        <v>2.3014076796389889E-2</v>
      </c>
      <c r="H4682" s="90">
        <v>2.4573363805008474E-2</v>
      </c>
      <c r="I4682" s="90">
        <v>2.5743896027309837E-2</v>
      </c>
      <c r="J4682" s="90">
        <v>2.6552965810815839E-2</v>
      </c>
    </row>
    <row r="4683" spans="3:10" x14ac:dyDescent="0.25">
      <c r="C4683" s="82">
        <v>6.6365205572107941E-2</v>
      </c>
      <c r="D4683" s="89">
        <v>6.4319181068109202E-2</v>
      </c>
      <c r="E4683" s="89">
        <v>6.1003117738736595E-2</v>
      </c>
      <c r="F4683" s="89">
        <v>5.7633832556609831E-2</v>
      </c>
      <c r="G4683" s="90">
        <v>5.4723292087684339E-2</v>
      </c>
      <c r="H4683" s="90">
        <v>5.2104428530556635E-2</v>
      </c>
      <c r="I4683" s="90">
        <v>4.9920473472126199E-2</v>
      </c>
      <c r="J4683" s="90">
        <v>4.7926626170163626E-2</v>
      </c>
    </row>
    <row r="4684" spans="3:10" x14ac:dyDescent="0.25">
      <c r="C4684" s="82">
        <v>2.7296486805501691E-3</v>
      </c>
      <c r="D4684" s="89">
        <v>5.0413234713926908E-3</v>
      </c>
      <c r="E4684" s="89">
        <v>7.6657118192336058E-3</v>
      </c>
      <c r="F4684" s="89">
        <v>1.0234467985124302E-2</v>
      </c>
      <c r="G4684" s="90">
        <v>1.253802909084255E-2</v>
      </c>
      <c r="H4684" s="90">
        <v>1.4439324006869737E-2</v>
      </c>
      <c r="I4684" s="90">
        <v>1.5994411583321554E-2</v>
      </c>
      <c r="J4684" s="90">
        <v>1.7211183000729505E-2</v>
      </c>
    </row>
    <row r="4685" spans="3:10" x14ac:dyDescent="0.25">
      <c r="C4685" s="82">
        <v>1.6349280607741826E-2</v>
      </c>
      <c r="D4685" s="89">
        <v>1.9915753110235478E-2</v>
      </c>
      <c r="E4685" s="89">
        <v>2.2350535582047429E-2</v>
      </c>
      <c r="F4685" s="89">
        <v>2.3955977471095631E-2</v>
      </c>
      <c r="G4685" s="90">
        <v>2.5087571737777876E-2</v>
      </c>
      <c r="H4685" s="90">
        <v>2.5880535731107081E-2</v>
      </c>
      <c r="I4685" s="90">
        <v>2.6592904877444812E-2</v>
      </c>
      <c r="J4685" s="90">
        <v>2.7252122789156074E-2</v>
      </c>
    </row>
    <row r="4686" spans="3:10" x14ac:dyDescent="0.25">
      <c r="C4686" s="82">
        <v>3.6877858313021121E-3</v>
      </c>
      <c r="D4686" s="89">
        <v>6.5741276804790125E-3</v>
      </c>
      <c r="E4686" s="89">
        <v>9.6116415691391167E-3</v>
      </c>
      <c r="F4686" s="89">
        <v>1.2375859565287533E-2</v>
      </c>
      <c r="G4686" s="90">
        <v>1.4716785559920348E-2</v>
      </c>
      <c r="H4686" s="90">
        <v>1.6576925115185073E-2</v>
      </c>
      <c r="I4686" s="90">
        <v>1.8094142850051436E-2</v>
      </c>
      <c r="J4686" s="90">
        <v>1.9317505211688252E-2</v>
      </c>
    </row>
    <row r="4687" spans="3:10" x14ac:dyDescent="0.25">
      <c r="C4687" s="82">
        <v>4.9183202201222416E-2</v>
      </c>
      <c r="D4687" s="89">
        <v>5.3883465458621084E-2</v>
      </c>
      <c r="E4687" s="89">
        <v>5.509241077758216E-2</v>
      </c>
      <c r="F4687" s="89">
        <v>5.4600053894725227E-2</v>
      </c>
      <c r="G4687" s="90">
        <v>5.3647690528313099E-2</v>
      </c>
      <c r="H4687" s="90">
        <v>5.2600959129361524E-2</v>
      </c>
      <c r="I4687" s="90">
        <v>5.1907635737896515E-2</v>
      </c>
      <c r="J4687" s="90">
        <v>5.1469350590524321E-2</v>
      </c>
    </row>
    <row r="4688" spans="3:10" x14ac:dyDescent="0.25">
      <c r="C4688" s="82">
        <v>2.6993123765064685E-3</v>
      </c>
      <c r="D4688" s="89">
        <v>4.8767450850251805E-3</v>
      </c>
      <c r="E4688" s="89">
        <v>7.2575014554464084E-3</v>
      </c>
      <c r="F4688" s="89">
        <v>9.51754098742086E-3</v>
      </c>
      <c r="G4688" s="90">
        <v>1.1498431425561196E-2</v>
      </c>
      <c r="H4688" s="90">
        <v>1.3095867052592485E-2</v>
      </c>
      <c r="I4688" s="90">
        <v>1.4363488213151808E-2</v>
      </c>
      <c r="J4688" s="90">
        <v>1.5300769996014377E-2</v>
      </c>
    </row>
    <row r="4689" spans="3:10" x14ac:dyDescent="0.25">
      <c r="C4689" s="82">
        <v>2.7371680265693615E-2</v>
      </c>
      <c r="D4689" s="89">
        <v>3.1230540863995605E-2</v>
      </c>
      <c r="E4689" s="89">
        <v>3.350371366131543E-2</v>
      </c>
      <c r="F4689" s="89">
        <v>3.4811812352553956E-2</v>
      </c>
      <c r="G4689" s="90">
        <v>3.5631742147747544E-2</v>
      </c>
      <c r="H4689" s="90">
        <v>3.6038844340645498E-2</v>
      </c>
      <c r="I4689" s="90">
        <v>3.6267358920314421E-2</v>
      </c>
      <c r="J4689" s="90">
        <v>3.6242872208718836E-2</v>
      </c>
    </row>
    <row r="4690" spans="3:10" x14ac:dyDescent="0.25">
      <c r="C4690" s="82">
        <v>2.5889565866858963E-2</v>
      </c>
      <c r="D4690" s="89">
        <v>2.8741195088685813E-2</v>
      </c>
      <c r="E4690" s="89">
        <v>3.0571124082898589E-2</v>
      </c>
      <c r="F4690" s="89">
        <v>3.1754223438347377E-2</v>
      </c>
      <c r="G4690" s="90">
        <v>3.2540242222807235E-2</v>
      </c>
      <c r="H4690" s="90">
        <v>3.2876229888708336E-2</v>
      </c>
      <c r="I4690" s="90">
        <v>3.2916468879007829E-2</v>
      </c>
      <c r="J4690" s="90">
        <v>3.2581031180063301E-2</v>
      </c>
    </row>
    <row r="4691" spans="3:10" x14ac:dyDescent="0.25">
      <c r="C4691" s="82">
        <v>5.8738379139555924E-3</v>
      </c>
      <c r="D4691" s="89">
        <v>9.5506446778334878E-3</v>
      </c>
      <c r="E4691" s="89">
        <v>1.3081500469656625E-2</v>
      </c>
      <c r="F4691" s="89">
        <v>1.6049688744208451E-2</v>
      </c>
      <c r="G4691" s="90">
        <v>1.8371471418049463E-2</v>
      </c>
      <c r="H4691" s="90">
        <v>2.0030065142283934E-2</v>
      </c>
      <c r="I4691" s="90">
        <v>2.1215828422818064E-2</v>
      </c>
      <c r="J4691" s="90">
        <v>2.1993785444691563E-2</v>
      </c>
    </row>
    <row r="4692" spans="3:10" x14ac:dyDescent="0.25">
      <c r="C4692" s="82">
        <v>1.174572891295717E-2</v>
      </c>
      <c r="D4692" s="89">
        <v>1.5660350770695112E-2</v>
      </c>
      <c r="E4692" s="89">
        <v>1.8704929035259367E-2</v>
      </c>
      <c r="F4692" s="89">
        <v>2.091075814181239E-2</v>
      </c>
      <c r="G4692" s="90">
        <v>2.2507064957299899E-2</v>
      </c>
      <c r="H4692" s="90">
        <v>2.3606787837749464E-2</v>
      </c>
      <c r="I4692" s="90">
        <v>2.4463596561179773E-2</v>
      </c>
      <c r="J4692" s="90">
        <v>2.5130255514464069E-2</v>
      </c>
    </row>
    <row r="4693" spans="3:10" x14ac:dyDescent="0.25">
      <c r="C4693" s="82">
        <v>5.5792772456405328E-3</v>
      </c>
      <c r="D4693" s="89">
        <v>8.0203256060665928E-3</v>
      </c>
      <c r="E4693" s="89">
        <v>1.0087427267112817E-2</v>
      </c>
      <c r="F4693" s="89">
        <v>1.1666246245608062E-2</v>
      </c>
      <c r="G4693" s="90">
        <v>1.2820918280798616E-2</v>
      </c>
      <c r="H4693" s="90">
        <v>1.3600482807709121E-2</v>
      </c>
      <c r="I4693" s="90">
        <v>1.4161124006949043E-2</v>
      </c>
      <c r="J4693" s="90">
        <v>1.4555619508946554E-2</v>
      </c>
    </row>
    <row r="4694" spans="3:10" x14ac:dyDescent="0.25">
      <c r="C4694" s="82">
        <v>4.3839868075559431E-2</v>
      </c>
      <c r="D4694" s="89">
        <v>3.9979529921638696E-2</v>
      </c>
      <c r="E4694" s="89">
        <v>3.6610988676825197E-2</v>
      </c>
      <c r="F4694" s="89">
        <v>3.4041210955703595E-2</v>
      </c>
      <c r="G4694" s="90">
        <v>3.2244105778134274E-2</v>
      </c>
      <c r="H4694" s="90">
        <v>3.0904528173598733E-2</v>
      </c>
      <c r="I4694" s="90">
        <v>2.9970853067099529E-2</v>
      </c>
      <c r="J4694" s="90">
        <v>2.9211574753566075E-2</v>
      </c>
    </row>
    <row r="4695" spans="3:10" x14ac:dyDescent="0.25">
      <c r="C4695" s="82">
        <v>1.5090540669164343E-2</v>
      </c>
      <c r="D4695" s="89">
        <v>1.6065338783386795E-2</v>
      </c>
      <c r="E4695" s="89">
        <v>1.6790624051414738E-2</v>
      </c>
      <c r="F4695" s="89">
        <v>1.7479659598168003E-2</v>
      </c>
      <c r="G4695" s="90">
        <v>1.8258039704557836E-2</v>
      </c>
      <c r="H4695" s="90">
        <v>1.9089575446295883E-2</v>
      </c>
      <c r="I4695" s="90">
        <v>2.0063248683808182E-2</v>
      </c>
      <c r="J4695" s="90">
        <v>2.1134588865572103E-2</v>
      </c>
    </row>
    <row r="4696" spans="3:10" x14ac:dyDescent="0.25">
      <c r="C4696" s="82">
        <v>2.4539562947480303E-2</v>
      </c>
      <c r="D4696" s="89">
        <v>2.8804807509586427E-2</v>
      </c>
      <c r="E4696" s="89">
        <v>3.1417586245828001E-2</v>
      </c>
      <c r="F4696" s="89">
        <v>3.2815821191451884E-2</v>
      </c>
      <c r="G4696" s="90">
        <v>3.3449845604868036E-2</v>
      </c>
      <c r="H4696" s="90">
        <v>3.346564165238932E-2</v>
      </c>
      <c r="I4696" s="90">
        <v>3.3178521023160108E-2</v>
      </c>
      <c r="J4696" s="90">
        <v>3.2609141890255385E-2</v>
      </c>
    </row>
    <row r="4697" spans="3:10" x14ac:dyDescent="0.25">
      <c r="C4697" s="82">
        <v>1.0261742319216716E-2</v>
      </c>
      <c r="D4697" s="89">
        <v>1.4123724391616792E-2</v>
      </c>
      <c r="E4697" s="89">
        <v>1.7332160728197581E-2</v>
      </c>
      <c r="F4697" s="89">
        <v>1.9869259166554357E-2</v>
      </c>
      <c r="G4697" s="90">
        <v>2.1922453765418123E-2</v>
      </c>
      <c r="H4697" s="90">
        <v>2.3578316113573364E-2</v>
      </c>
      <c r="I4697" s="90">
        <v>2.5066930266735902E-2</v>
      </c>
      <c r="J4697" s="90">
        <v>2.6421283950751238E-2</v>
      </c>
    </row>
    <row r="4698" spans="3:10" x14ac:dyDescent="0.25">
      <c r="C4698" s="82">
        <v>3.3363527317899731E-3</v>
      </c>
      <c r="D4698" s="89">
        <v>5.4106400755475886E-3</v>
      </c>
      <c r="E4698" s="89">
        <v>7.5375633113489446E-3</v>
      </c>
      <c r="F4698" s="89">
        <v>9.4951718832831985E-3</v>
      </c>
      <c r="G4698" s="90">
        <v>1.1195037489302432E-2</v>
      </c>
      <c r="H4698" s="90">
        <v>1.2569635959072088E-2</v>
      </c>
      <c r="I4698" s="90">
        <v>1.3687841246050641E-2</v>
      </c>
      <c r="J4698" s="90">
        <v>1.4558527637351456E-2</v>
      </c>
    </row>
    <row r="4699" spans="3:10" x14ac:dyDescent="0.25">
      <c r="C4699" s="82">
        <v>5.5847207290563175E-3</v>
      </c>
      <c r="D4699" s="89">
        <v>9.7181774852339899E-3</v>
      </c>
      <c r="E4699" s="89">
        <v>1.4129762354989542E-2</v>
      </c>
      <c r="F4699" s="89">
        <v>1.8237968920102054E-2</v>
      </c>
      <c r="G4699" s="90">
        <v>2.1758496082200672E-2</v>
      </c>
      <c r="H4699" s="90">
        <v>2.4495148071359579E-2</v>
      </c>
      <c r="I4699" s="90">
        <v>2.6545637424047332E-2</v>
      </c>
      <c r="J4699" s="90">
        <v>2.7906077636598942E-2</v>
      </c>
    </row>
    <row r="4700" spans="3:10" x14ac:dyDescent="0.25">
      <c r="C4700" s="82">
        <v>3.990751146921232E-3</v>
      </c>
      <c r="D4700" s="89">
        <v>5.3006958171959015E-3</v>
      </c>
      <c r="E4700" s="89">
        <v>6.5442163901665079E-3</v>
      </c>
      <c r="F4700" s="89">
        <v>7.6867899059900888E-3</v>
      </c>
      <c r="G4700" s="90">
        <v>8.7261468183217963E-3</v>
      </c>
      <c r="H4700" s="90">
        <v>9.626998210231226E-3</v>
      </c>
      <c r="I4700" s="90">
        <v>1.0439532434218869E-2</v>
      </c>
      <c r="J4700" s="90">
        <v>1.1163768836671244E-2</v>
      </c>
    </row>
    <row r="4701" spans="3:10" x14ac:dyDescent="0.25">
      <c r="C4701" s="82">
        <v>1.067622657639357E-2</v>
      </c>
      <c r="D4701" s="89">
        <v>1.4281648283291079E-2</v>
      </c>
      <c r="E4701" s="89">
        <v>1.7167758374626328E-2</v>
      </c>
      <c r="F4701" s="89">
        <v>1.9333232459786361E-2</v>
      </c>
      <c r="G4701" s="90">
        <v>2.0948419581038148E-2</v>
      </c>
      <c r="H4701" s="90">
        <v>2.2079441697169955E-2</v>
      </c>
      <c r="I4701" s="90">
        <v>2.2930226653317599E-2</v>
      </c>
      <c r="J4701" s="90">
        <v>2.3522112957451505E-2</v>
      </c>
    </row>
    <row r="4702" spans="3:10" x14ac:dyDescent="0.25">
      <c r="C4702" s="82">
        <v>6.4434433041474183E-3</v>
      </c>
      <c r="D4702" s="89">
        <v>8.8062555139389858E-3</v>
      </c>
      <c r="E4702" s="89">
        <v>1.0884779043427382E-2</v>
      </c>
      <c r="F4702" s="89">
        <v>1.260012403317845E-2</v>
      </c>
      <c r="G4702" s="90">
        <v>1.3974209885958657E-2</v>
      </c>
      <c r="H4702" s="90">
        <v>1.4985964981241275E-2</v>
      </c>
      <c r="I4702" s="90">
        <v>1.5742799091245898E-2</v>
      </c>
      <c r="J4702" s="90">
        <v>1.6262069277107768E-2</v>
      </c>
    </row>
    <row r="4703" spans="3:10" x14ac:dyDescent="0.25">
      <c r="C4703" s="82">
        <v>6.8353687880841679E-3</v>
      </c>
      <c r="D4703" s="89">
        <v>1.0854275858422862E-2</v>
      </c>
      <c r="E4703" s="89">
        <v>1.4571791712407045E-2</v>
      </c>
      <c r="F4703" s="89">
        <v>1.7599182324046288E-2</v>
      </c>
      <c r="G4703" s="90">
        <v>1.9917678053954689E-2</v>
      </c>
      <c r="H4703" s="90">
        <v>2.1556322130732733E-2</v>
      </c>
      <c r="I4703" s="90">
        <v>2.2741962723510568E-2</v>
      </c>
      <c r="J4703" s="90">
        <v>2.354794636527778E-2</v>
      </c>
    </row>
    <row r="4704" spans="3:10" x14ac:dyDescent="0.25">
      <c r="C4704" s="82">
        <v>3.3273833849286165E-3</v>
      </c>
      <c r="D4704" s="89">
        <v>5.689044588837679E-3</v>
      </c>
      <c r="E4704" s="89">
        <v>8.0794233105296286E-3</v>
      </c>
      <c r="F4704" s="89">
        <v>1.0202416923499357E-2</v>
      </c>
      <c r="G4704" s="90">
        <v>1.1985587731366171E-2</v>
      </c>
      <c r="H4704" s="90">
        <v>1.3413819352101071E-2</v>
      </c>
      <c r="I4704" s="90">
        <v>1.4615905156443051E-2</v>
      </c>
      <c r="J4704" s="90">
        <v>1.5640687170229657E-2</v>
      </c>
    </row>
    <row r="4705" spans="3:10" x14ac:dyDescent="0.25">
      <c r="C4705" s="82">
        <v>7.0259716192367511E-2</v>
      </c>
      <c r="D4705" s="89">
        <v>6.6113400703602623E-2</v>
      </c>
      <c r="E4705" s="89">
        <v>6.1256385332438781E-2</v>
      </c>
      <c r="F4705" s="89">
        <v>5.6754799603266036E-2</v>
      </c>
      <c r="G4705" s="90">
        <v>5.2946804142150569E-2</v>
      </c>
      <c r="H4705" s="90">
        <v>4.955298180963362E-2</v>
      </c>
      <c r="I4705" s="90">
        <v>4.664389628278464E-2</v>
      </c>
      <c r="J4705" s="90">
        <v>4.3958416384314976E-2</v>
      </c>
    </row>
    <row r="4706" spans="3:10" x14ac:dyDescent="0.25">
      <c r="C4706" s="82">
        <v>5.9863792789618432E-3</v>
      </c>
      <c r="D4706" s="89">
        <v>8.893996155920781E-3</v>
      </c>
      <c r="E4706" s="89">
        <v>1.1617706807673543E-2</v>
      </c>
      <c r="F4706" s="89">
        <v>1.3958504970704595E-2</v>
      </c>
      <c r="G4706" s="90">
        <v>1.589097894493316E-2</v>
      </c>
      <c r="H4706" s="90">
        <v>1.7378553040372915E-2</v>
      </c>
      <c r="I4706" s="90">
        <v>1.8544809572890217E-2</v>
      </c>
      <c r="J4706" s="90">
        <v>1.9410742927040488E-2</v>
      </c>
    </row>
    <row r="4707" spans="3:10" x14ac:dyDescent="0.25">
      <c r="C4707" s="82">
        <v>1.3184774945974647E-2</v>
      </c>
      <c r="D4707" s="89">
        <v>1.8758096383970579E-2</v>
      </c>
      <c r="E4707" s="89">
        <v>2.3423114800877963E-2</v>
      </c>
      <c r="F4707" s="89">
        <v>2.6971933013347885E-2</v>
      </c>
      <c r="G4707" s="90">
        <v>2.9579014346480508E-2</v>
      </c>
      <c r="H4707" s="90">
        <v>3.1352437488048647E-2</v>
      </c>
      <c r="I4707" s="90">
        <v>3.2623951328938444E-2</v>
      </c>
      <c r="J4707" s="90">
        <v>3.3470343731798483E-2</v>
      </c>
    </row>
    <row r="4708" spans="3:10" x14ac:dyDescent="0.25">
      <c r="C4708" s="82">
        <v>1.7236419119972344E-2</v>
      </c>
      <c r="D4708" s="89">
        <v>2.1695348318496264E-2</v>
      </c>
      <c r="E4708" s="89">
        <v>2.4820378671965088E-2</v>
      </c>
      <c r="F4708" s="89">
        <v>2.6795102670181464E-2</v>
      </c>
      <c r="G4708" s="90">
        <v>2.7925665738474111E-2</v>
      </c>
      <c r="H4708" s="90">
        <v>2.8309605736772308E-2</v>
      </c>
      <c r="I4708" s="90">
        <v>2.8205985917493421E-2</v>
      </c>
      <c r="J4708" s="90">
        <v>2.7644550321211197E-2</v>
      </c>
    </row>
    <row r="4709" spans="3:10" x14ac:dyDescent="0.25">
      <c r="C4709" s="82">
        <v>4.6261724836654111E-3</v>
      </c>
      <c r="D4709" s="89">
        <v>6.7592219068096839E-3</v>
      </c>
      <c r="E4709" s="89">
        <v>8.7919853335419081E-3</v>
      </c>
      <c r="F4709" s="89">
        <v>1.0576941915053538E-2</v>
      </c>
      <c r="G4709" s="90">
        <v>1.2075713347048104E-2</v>
      </c>
      <c r="H4709" s="90">
        <v>1.3240830726978426E-2</v>
      </c>
      <c r="I4709" s="90">
        <v>1.4155457289939253E-2</v>
      </c>
      <c r="J4709" s="90">
        <v>1.4833424046002778E-2</v>
      </c>
    </row>
    <row r="4710" spans="3:10" x14ac:dyDescent="0.25">
      <c r="C4710" s="82">
        <v>2.2187984240540883E-2</v>
      </c>
      <c r="D4710" s="89">
        <v>2.3726598996754614E-2</v>
      </c>
      <c r="E4710" s="89">
        <v>2.4999235327108425E-2</v>
      </c>
      <c r="F4710" s="89">
        <v>2.6262429619038248E-2</v>
      </c>
      <c r="G4710" s="90">
        <v>2.76819701196198E-2</v>
      </c>
      <c r="H4710" s="90">
        <v>2.9201093892474848E-2</v>
      </c>
      <c r="I4710" s="90">
        <v>3.0957006153084173E-2</v>
      </c>
      <c r="J4710" s="90">
        <v>3.2873671892636062E-2</v>
      </c>
    </row>
    <row r="4711" spans="3:10" x14ac:dyDescent="0.25">
      <c r="C4711" s="82">
        <v>5.399340520596479E-3</v>
      </c>
      <c r="D4711" s="89">
        <v>8.4525196891909096E-3</v>
      </c>
      <c r="E4711" s="89">
        <v>1.1491543759798026E-2</v>
      </c>
      <c r="F4711" s="89">
        <v>1.4258951160648493E-2</v>
      </c>
      <c r="G4711" s="90">
        <v>1.6698258925465097E-2</v>
      </c>
      <c r="H4711" s="90">
        <v>1.8767571618425953E-2</v>
      </c>
      <c r="I4711" s="90">
        <v>2.060893997603773E-2</v>
      </c>
      <c r="J4711" s="90">
        <v>2.2257147387671022E-2</v>
      </c>
    </row>
    <row r="4712" spans="3:10" x14ac:dyDescent="0.25">
      <c r="C4712" s="82">
        <v>2.0020944577102753E-2</v>
      </c>
      <c r="D4712" s="89">
        <v>2.7122806543737589E-2</v>
      </c>
      <c r="E4712" s="89">
        <v>3.2944495292177842E-2</v>
      </c>
      <c r="F4712" s="89">
        <v>3.7430736279239853E-2</v>
      </c>
      <c r="G4712" s="90">
        <v>4.0855917894312914E-2</v>
      </c>
      <c r="H4712" s="90">
        <v>4.3288288857237539E-2</v>
      </c>
      <c r="I4712" s="90">
        <v>4.506496210886507E-2</v>
      </c>
      <c r="J4712" s="90">
        <v>4.6171605130822968E-2</v>
      </c>
    </row>
    <row r="4713" spans="3:10" x14ac:dyDescent="0.25">
      <c r="C4713" s="82">
        <v>2.0730736518309663E-3</v>
      </c>
      <c r="D4713" s="89">
        <v>3.8990511569455153E-3</v>
      </c>
      <c r="E4713" s="89">
        <v>5.8779829615809593E-3</v>
      </c>
      <c r="F4713" s="89">
        <v>7.6741919371297864E-3</v>
      </c>
      <c r="G4713" s="90">
        <v>9.1395177499395807E-3</v>
      </c>
      <c r="H4713" s="90">
        <v>1.0216400130934061E-2</v>
      </c>
      <c r="I4713" s="90">
        <v>1.0993739880061134E-2</v>
      </c>
      <c r="J4713" s="90">
        <v>1.151999899319912E-2</v>
      </c>
    </row>
    <row r="4714" spans="3:10" x14ac:dyDescent="0.25">
      <c r="C4714" s="82">
        <v>1.0522739969564189E-2</v>
      </c>
      <c r="D4714" s="89">
        <v>1.4560599522974293E-2</v>
      </c>
      <c r="E4714" s="89">
        <v>1.7626679731878914E-2</v>
      </c>
      <c r="F4714" s="89">
        <v>1.9651488808473835E-2</v>
      </c>
      <c r="G4714" s="90">
        <v>2.0852854370660402E-2</v>
      </c>
      <c r="H4714" s="90">
        <v>2.1376007899861063E-2</v>
      </c>
      <c r="I4714" s="90">
        <v>2.1498832351357744E-2</v>
      </c>
      <c r="J4714" s="90">
        <v>2.1311423696179631E-2</v>
      </c>
    </row>
    <row r="4715" spans="3:10" x14ac:dyDescent="0.25">
      <c r="C4715" s="82">
        <v>5.0689016038342687E-2</v>
      </c>
      <c r="D4715" s="89">
        <v>5.0740621801459128E-2</v>
      </c>
      <c r="E4715" s="89">
        <v>4.9297825652924517E-2</v>
      </c>
      <c r="F4715" s="89">
        <v>4.7677036777088899E-2</v>
      </c>
      <c r="G4715" s="90">
        <v>4.6517773078839496E-2</v>
      </c>
      <c r="H4715" s="90">
        <v>4.5792226294158953E-2</v>
      </c>
      <c r="I4715" s="90">
        <v>4.5669029280957903E-2</v>
      </c>
      <c r="J4715" s="90">
        <v>4.5928224838317773E-2</v>
      </c>
    </row>
    <row r="4716" spans="3:10" x14ac:dyDescent="0.25">
      <c r="C4716" s="82">
        <v>1.0747839124032155E-2</v>
      </c>
      <c r="D4716" s="89">
        <v>1.2912554325167093E-2</v>
      </c>
      <c r="E4716" s="89">
        <v>1.4867446495891926E-2</v>
      </c>
      <c r="F4716" s="89">
        <v>1.6633376550639591E-2</v>
      </c>
      <c r="G4716" s="90">
        <v>1.8248978392298637E-2</v>
      </c>
      <c r="H4716" s="90">
        <v>1.9652194756895742E-2</v>
      </c>
      <c r="I4716" s="90">
        <v>2.0937621118949892E-2</v>
      </c>
      <c r="J4716" s="90">
        <v>2.2078975558612799E-2</v>
      </c>
    </row>
    <row r="4717" spans="3:10" x14ac:dyDescent="0.25">
      <c r="C4717" s="82">
        <v>1.2802908730559243E-2</v>
      </c>
      <c r="D4717" s="89">
        <v>1.7390345537951143E-2</v>
      </c>
      <c r="E4717" s="89">
        <v>2.1089197286449191E-2</v>
      </c>
      <c r="F4717" s="89">
        <v>2.3819930044550155E-2</v>
      </c>
      <c r="G4717" s="90">
        <v>2.5750777290449885E-2</v>
      </c>
      <c r="H4717" s="90">
        <v>2.6954277313788053E-2</v>
      </c>
      <c r="I4717" s="90">
        <v>2.7696263807559698E-2</v>
      </c>
      <c r="J4717" s="90">
        <v>2.803688825195531E-2</v>
      </c>
    </row>
    <row r="4718" spans="3:10" x14ac:dyDescent="0.25">
      <c r="C4718" s="82">
        <v>1.1223502006921406E-2</v>
      </c>
      <c r="D4718" s="89">
        <v>1.6225562627784466E-2</v>
      </c>
      <c r="E4718" s="89">
        <v>2.0369295974087688E-2</v>
      </c>
      <c r="F4718" s="89">
        <v>2.3428712926461991E-2</v>
      </c>
      <c r="G4718" s="90">
        <v>2.5533539713954764E-2</v>
      </c>
      <c r="H4718" s="90">
        <v>2.6753613406913759E-2</v>
      </c>
      <c r="I4718" s="90">
        <v>2.7351112447403653E-2</v>
      </c>
      <c r="J4718" s="90">
        <v>2.7382933471574229E-2</v>
      </c>
    </row>
    <row r="4719" spans="3:10" x14ac:dyDescent="0.25">
      <c r="C4719" s="82">
        <v>1.6358699517400554E-2</v>
      </c>
      <c r="D4719" s="89">
        <v>1.7791535799016503E-2</v>
      </c>
      <c r="E4719" s="89">
        <v>1.8544052956319671E-2</v>
      </c>
      <c r="F4719" s="89">
        <v>1.8839270118576293E-2</v>
      </c>
      <c r="G4719" s="90">
        <v>1.8854878468126533E-2</v>
      </c>
      <c r="H4719" s="90">
        <v>1.8615277605480908E-2</v>
      </c>
      <c r="I4719" s="90">
        <v>1.8275493171943755E-2</v>
      </c>
      <c r="J4719" s="90">
        <v>1.7855301640809118E-2</v>
      </c>
    </row>
    <row r="4720" spans="3:10" x14ac:dyDescent="0.25">
      <c r="C4720" s="82">
        <v>8.8849051876069216E-3</v>
      </c>
      <c r="D4720" s="89">
        <v>1.334270181642854E-2</v>
      </c>
      <c r="E4720" s="89">
        <v>1.7268182190599203E-2</v>
      </c>
      <c r="F4720" s="89">
        <v>2.0358161047182556E-2</v>
      </c>
      <c r="G4720" s="90">
        <v>2.2668115323674139E-2</v>
      </c>
      <c r="H4720" s="90">
        <v>2.4252001346604799E-2</v>
      </c>
      <c r="I4720" s="90">
        <v>2.5359590111509293E-2</v>
      </c>
      <c r="J4720" s="90">
        <v>2.6055646738721426E-2</v>
      </c>
    </row>
    <row r="4721" spans="3:10" x14ac:dyDescent="0.25">
      <c r="C4721" s="82">
        <v>1.2113281961308854E-2</v>
      </c>
      <c r="D4721" s="89">
        <v>1.9746931112054694E-2</v>
      </c>
      <c r="E4721" s="89">
        <v>2.6402917281055989E-2</v>
      </c>
      <c r="F4721" s="89">
        <v>3.1246088607877719E-2</v>
      </c>
      <c r="G4721" s="90">
        <v>3.4362258040611632E-2</v>
      </c>
      <c r="H4721" s="90">
        <v>3.5965635647843885E-2</v>
      </c>
      <c r="I4721" s="90">
        <v>3.6549807036017026E-2</v>
      </c>
      <c r="J4721" s="90">
        <v>3.6284266158809822E-2</v>
      </c>
    </row>
    <row r="4722" spans="3:10" x14ac:dyDescent="0.25">
      <c r="C4722" s="82">
        <v>2.8290596623517579E-2</v>
      </c>
      <c r="D4722" s="89">
        <v>3.6961211654155272E-2</v>
      </c>
      <c r="E4722" s="89">
        <v>4.2704654135492334E-2</v>
      </c>
      <c r="F4722" s="89">
        <v>4.6052577121168281E-2</v>
      </c>
      <c r="G4722" s="90">
        <v>4.7948717630354888E-2</v>
      </c>
      <c r="H4722" s="90">
        <v>4.8895638574067535E-2</v>
      </c>
      <c r="I4722" s="90">
        <v>4.9519646980073363E-2</v>
      </c>
      <c r="J4722" s="90">
        <v>4.9911514557586557E-2</v>
      </c>
    </row>
    <row r="4723" spans="3:10" x14ac:dyDescent="0.25">
      <c r="C4723" s="82">
        <v>5.1180805276952188E-3</v>
      </c>
      <c r="D4723" s="89">
        <v>8.3644142423445287E-3</v>
      </c>
      <c r="E4723" s="89">
        <v>1.1660060200604606E-2</v>
      </c>
      <c r="F4723" s="89">
        <v>1.4632715362247762E-2</v>
      </c>
      <c r="G4723" s="90">
        <v>1.7137318903796692E-2</v>
      </c>
      <c r="H4723" s="90">
        <v>1.9072996443163497E-2</v>
      </c>
      <c r="I4723" s="90">
        <v>2.0550960816100743E-2</v>
      </c>
      <c r="J4723" s="90">
        <v>2.1591786666072851E-2</v>
      </c>
    </row>
    <row r="4724" spans="3:10" x14ac:dyDescent="0.25">
      <c r="C4724" s="82">
        <v>4.1321792511350404E-3</v>
      </c>
      <c r="D4724" s="89">
        <v>5.9523615233506785E-3</v>
      </c>
      <c r="E4724" s="89">
        <v>7.6000318207295799E-3</v>
      </c>
      <c r="F4724" s="89">
        <v>8.9918464932970329E-3</v>
      </c>
      <c r="G4724" s="90">
        <v>1.0157967179029901E-2</v>
      </c>
      <c r="H4724" s="90">
        <v>1.1116361712939145E-2</v>
      </c>
      <c r="I4724" s="90">
        <v>1.1979953036647123E-2</v>
      </c>
      <c r="J4724" s="90">
        <v>1.2787741422791753E-2</v>
      </c>
    </row>
    <row r="4725" spans="3:10" x14ac:dyDescent="0.25">
      <c r="C4725" s="82">
        <v>4.5390444800741142E-2</v>
      </c>
      <c r="D4725" s="89">
        <v>4.2223555026488405E-2</v>
      </c>
      <c r="E4725" s="89">
        <v>3.929419871576971E-2</v>
      </c>
      <c r="F4725" s="89">
        <v>3.6919440609141305E-2</v>
      </c>
      <c r="G4725" s="90">
        <v>3.5134987906223929E-2</v>
      </c>
      <c r="H4725" s="90">
        <v>3.3680018040438707E-2</v>
      </c>
      <c r="I4725" s="90">
        <v>3.2577793965595667E-2</v>
      </c>
      <c r="J4725" s="90">
        <v>3.164673929658586E-2</v>
      </c>
    </row>
    <row r="4726" spans="3:10" x14ac:dyDescent="0.25">
      <c r="C4726" s="82">
        <v>9.8706223174205854E-3</v>
      </c>
      <c r="D4726" s="89">
        <v>1.5338562880051839E-2</v>
      </c>
      <c r="E4726" s="89">
        <v>1.9905402562744558E-2</v>
      </c>
      <c r="F4726" s="89">
        <v>2.3111141954452876E-2</v>
      </c>
      <c r="G4726" s="90">
        <v>2.5076680932020316E-2</v>
      </c>
      <c r="H4726" s="90">
        <v>2.59586175915179E-2</v>
      </c>
      <c r="I4726" s="90">
        <v>2.6107478971703232E-2</v>
      </c>
      <c r="J4726" s="90">
        <v>2.5651546059915039E-2</v>
      </c>
    </row>
    <row r="4727" spans="3:10" x14ac:dyDescent="0.25">
      <c r="C4727" s="82">
        <v>8.0810606624128825E-3</v>
      </c>
      <c r="D4727" s="89">
        <v>1.2582012433463919E-2</v>
      </c>
      <c r="E4727" s="89">
        <v>1.6814986093476692E-2</v>
      </c>
      <c r="F4727" s="89">
        <v>2.0405751321935572E-2</v>
      </c>
      <c r="G4727" s="90">
        <v>2.3342582205503806E-2</v>
      </c>
      <c r="H4727" s="90">
        <v>2.5641124139343708E-2</v>
      </c>
      <c r="I4727" s="90">
        <v>2.7544508450849721E-2</v>
      </c>
      <c r="J4727" s="90">
        <v>2.9113521720331988E-2</v>
      </c>
    </row>
    <row r="4728" spans="3:10" x14ac:dyDescent="0.25">
      <c r="C4728" s="82">
        <v>3.5436089929538103E-2</v>
      </c>
      <c r="D4728" s="89">
        <v>3.6751445737675421E-2</v>
      </c>
      <c r="E4728" s="89">
        <v>3.7271247409917357E-2</v>
      </c>
      <c r="F4728" s="89">
        <v>3.7537266380227884E-2</v>
      </c>
      <c r="G4728" s="90">
        <v>3.7814464572938591E-2</v>
      </c>
      <c r="H4728" s="90">
        <v>3.7980780935611969E-2</v>
      </c>
      <c r="I4728" s="90">
        <v>3.8149076503482586E-2</v>
      </c>
      <c r="J4728" s="90">
        <v>3.8156000666842584E-2</v>
      </c>
    </row>
    <row r="4729" spans="3:10" x14ac:dyDescent="0.25">
      <c r="C4729" s="82">
        <v>8.0187907556619129E-3</v>
      </c>
      <c r="D4729" s="89">
        <v>1.244017166453556E-2</v>
      </c>
      <c r="E4729" s="89">
        <v>1.6566504392781109E-2</v>
      </c>
      <c r="F4729" s="89">
        <v>2.0033001823129361E-2</v>
      </c>
      <c r="G4729" s="90">
        <v>2.2813667710651346E-2</v>
      </c>
      <c r="H4729" s="90">
        <v>2.488953275586938E-2</v>
      </c>
      <c r="I4729" s="90">
        <v>2.6452081539045599E-2</v>
      </c>
      <c r="J4729" s="90">
        <v>2.7514337029216185E-2</v>
      </c>
    </row>
    <row r="4730" spans="3:10" x14ac:dyDescent="0.25">
      <c r="C4730" s="82">
        <v>5.4311807386719004E-3</v>
      </c>
      <c r="D4730" s="89">
        <v>6.5444977253785157E-3</v>
      </c>
      <c r="E4730" s="89">
        <v>7.5449762467584202E-3</v>
      </c>
      <c r="F4730" s="89">
        <v>8.4343618194199325E-3</v>
      </c>
      <c r="G4730" s="90">
        <v>9.223267435031714E-3</v>
      </c>
      <c r="H4730" s="90">
        <v>9.8755389998370878E-3</v>
      </c>
      <c r="I4730" s="90">
        <v>1.0441849500232744E-2</v>
      </c>
      <c r="J4730" s="90">
        <v>1.0921526993916157E-2</v>
      </c>
    </row>
    <row r="4731" spans="3:10" x14ac:dyDescent="0.25">
      <c r="C4731" s="82">
        <v>4.1035931083047887E-3</v>
      </c>
      <c r="D4731" s="89">
        <v>6.5802260968485637E-3</v>
      </c>
      <c r="E4731" s="89">
        <v>9.248981776473526E-3</v>
      </c>
      <c r="F4731" s="89">
        <v>1.1910032252975995E-2</v>
      </c>
      <c r="G4731" s="90">
        <v>1.4481773728303138E-2</v>
      </c>
      <c r="H4731" s="90">
        <v>1.6879330612026271E-2</v>
      </c>
      <c r="I4731" s="90">
        <v>1.9184176932663239E-2</v>
      </c>
      <c r="J4731" s="90">
        <v>2.1394464749995644E-2</v>
      </c>
    </row>
    <row r="4732" spans="3:10" x14ac:dyDescent="0.25">
      <c r="C4732" s="82">
        <v>2.779443067816462E-3</v>
      </c>
      <c r="D4732" s="89">
        <v>4.6447118320759049E-3</v>
      </c>
      <c r="E4732" s="89">
        <v>6.6586621361189634E-3</v>
      </c>
      <c r="F4732" s="89">
        <v>8.6420684236323628E-3</v>
      </c>
      <c r="G4732" s="90">
        <v>1.0526152714841469E-2</v>
      </c>
      <c r="H4732" s="90">
        <v>1.2251565987146525E-2</v>
      </c>
      <c r="I4732" s="90">
        <v>1.3879696423465891E-2</v>
      </c>
      <c r="J4732" s="90">
        <v>1.5406234852831307E-2</v>
      </c>
    </row>
    <row r="4733" spans="3:10" x14ac:dyDescent="0.25">
      <c r="C4733" s="82">
        <v>6.6135400223634924E-3</v>
      </c>
      <c r="D4733" s="89">
        <v>8.7789645510706771E-3</v>
      </c>
      <c r="E4733" s="89">
        <v>1.0563500414997514E-2</v>
      </c>
      <c r="F4733" s="89">
        <v>1.196278744823844E-2</v>
      </c>
      <c r="G4733" s="90">
        <v>1.3060910085362006E-2</v>
      </c>
      <c r="H4733" s="90">
        <v>1.3880179707093612E-2</v>
      </c>
      <c r="I4733" s="90">
        <v>1.4540768326755861E-2</v>
      </c>
      <c r="J4733" s="90">
        <v>1.5061212849878611E-2</v>
      </c>
    </row>
    <row r="4734" spans="3:10" x14ac:dyDescent="0.25">
      <c r="C4734" s="82">
        <v>2.9168905814673535E-2</v>
      </c>
      <c r="D4734" s="89">
        <v>3.2573786172120388E-2</v>
      </c>
      <c r="E4734" s="89">
        <v>3.430433420805401E-2</v>
      </c>
      <c r="F4734" s="89">
        <v>3.5115021399173954E-2</v>
      </c>
      <c r="G4734" s="90">
        <v>3.5552908524984765E-2</v>
      </c>
      <c r="H4734" s="90">
        <v>3.5731102776171288E-2</v>
      </c>
      <c r="I4734" s="90">
        <v>3.5907175675679505E-2</v>
      </c>
      <c r="J4734" s="90">
        <v>3.6023185002631623E-2</v>
      </c>
    </row>
    <row r="4735" spans="3:10" x14ac:dyDescent="0.25">
      <c r="C4735" s="82">
        <v>1.3707360619941477E-2</v>
      </c>
      <c r="D4735" s="89">
        <v>1.633108779572004E-2</v>
      </c>
      <c r="E4735" s="89">
        <v>1.7918920883077206E-2</v>
      </c>
      <c r="F4735" s="89">
        <v>1.8762866379775939E-2</v>
      </c>
      <c r="G4735" s="90">
        <v>1.9150933621798982E-2</v>
      </c>
      <c r="H4735" s="90">
        <v>1.9173514300751541E-2</v>
      </c>
      <c r="I4735" s="90">
        <v>1.9006270253899338E-2</v>
      </c>
      <c r="J4735" s="90">
        <v>1.8657713025401097E-2</v>
      </c>
    </row>
    <row r="4736" spans="3:10" x14ac:dyDescent="0.25">
      <c r="C4736" s="82">
        <v>1.9909770796967137E-3</v>
      </c>
      <c r="D4736" s="89">
        <v>3.3867630932103996E-3</v>
      </c>
      <c r="E4736" s="89">
        <v>4.8669528054830213E-3</v>
      </c>
      <c r="F4736" s="89">
        <v>6.2195721060939639E-3</v>
      </c>
      <c r="G4736" s="90">
        <v>7.3243156850392194E-3</v>
      </c>
      <c r="H4736" s="90">
        <v>8.1040270435119958E-3</v>
      </c>
      <c r="I4736" s="90">
        <v>8.6033563049940712E-3</v>
      </c>
      <c r="J4736" s="90">
        <v>8.852849689962786E-3</v>
      </c>
    </row>
    <row r="4737" spans="3:10" x14ac:dyDescent="0.25">
      <c r="C4737" s="82">
        <v>4.0747689411747452E-2</v>
      </c>
      <c r="D4737" s="89">
        <v>4.911970236829951E-2</v>
      </c>
      <c r="E4737" s="89">
        <v>5.3941883793987531E-2</v>
      </c>
      <c r="F4737" s="89">
        <v>5.6318658990952015E-2</v>
      </c>
      <c r="G4737" s="90">
        <v>5.7358040629781441E-2</v>
      </c>
      <c r="H4737" s="90">
        <v>5.7480077124242655E-2</v>
      </c>
      <c r="I4737" s="90">
        <v>5.7262359289106869E-2</v>
      </c>
      <c r="J4737" s="90">
        <v>5.6708277333632803E-2</v>
      </c>
    </row>
    <row r="4738" spans="3:10" x14ac:dyDescent="0.25">
      <c r="C4738" s="82">
        <v>3.3954962277089416E-3</v>
      </c>
      <c r="D4738" s="89">
        <v>6.2914197977933023E-3</v>
      </c>
      <c r="E4738" s="89">
        <v>9.4738447904766342E-3</v>
      </c>
      <c r="F4738" s="89">
        <v>1.2444180830585561E-2</v>
      </c>
      <c r="G4738" s="90">
        <v>1.4949758866923908E-2</v>
      </c>
      <c r="H4738" s="90">
        <v>1.6847540328424032E-2</v>
      </c>
      <c r="I4738" s="90">
        <v>1.8222944638850384E-2</v>
      </c>
      <c r="J4738" s="90">
        <v>1.909838212466012E-2</v>
      </c>
    </row>
    <row r="4739" spans="3:10" x14ac:dyDescent="0.25">
      <c r="C4739" s="82">
        <v>1.4051225914609085E-2</v>
      </c>
      <c r="D4739" s="89">
        <v>1.8497905883293739E-2</v>
      </c>
      <c r="E4739" s="89">
        <v>2.1906066725602549E-2</v>
      </c>
      <c r="F4739" s="89">
        <v>2.4389990112491409E-2</v>
      </c>
      <c r="G4739" s="90">
        <v>2.6241295291197026E-2</v>
      </c>
      <c r="H4739" s="90">
        <v>2.7572150331643452E-2</v>
      </c>
      <c r="I4739" s="90">
        <v>2.8634798958464675E-2</v>
      </c>
      <c r="J4739" s="90">
        <v>2.9438068548773216E-2</v>
      </c>
    </row>
    <row r="4740" spans="3:10" x14ac:dyDescent="0.25">
      <c r="C4740" s="82">
        <v>8.8215618931323254E-3</v>
      </c>
      <c r="D4740" s="89">
        <v>1.2172514837732639E-2</v>
      </c>
      <c r="E4740" s="89">
        <v>1.4982089753141211E-2</v>
      </c>
      <c r="F4740" s="89">
        <v>1.709036288207887E-2</v>
      </c>
      <c r="G4740" s="90">
        <v>1.8530410518800007E-2</v>
      </c>
      <c r="H4740" s="90">
        <v>1.9307759061195518E-2</v>
      </c>
      <c r="I4740" s="90">
        <v>1.9605262278620163E-2</v>
      </c>
      <c r="J4740" s="90">
        <v>1.948454408051296E-2</v>
      </c>
    </row>
    <row r="4741" spans="3:10" x14ac:dyDescent="0.25">
      <c r="C4741" s="82">
        <v>3.6837755992997427E-2</v>
      </c>
      <c r="D4741" s="89">
        <v>3.9199778188488091E-2</v>
      </c>
      <c r="E4741" s="89">
        <v>4.0137682455775668E-2</v>
      </c>
      <c r="F4741" s="89">
        <v>4.0433770535018933E-2</v>
      </c>
      <c r="G4741" s="90">
        <v>4.0586348450853099E-2</v>
      </c>
      <c r="H4741" s="90">
        <v>4.0631992436800768E-2</v>
      </c>
      <c r="I4741" s="90">
        <v>4.0810795729664069E-2</v>
      </c>
      <c r="J4741" s="90">
        <v>4.1027264005316345E-2</v>
      </c>
    </row>
    <row r="4742" spans="3:10" x14ac:dyDescent="0.25">
      <c r="C4742" s="82">
        <v>3.6507849780436842E-2</v>
      </c>
      <c r="D4742" s="89">
        <v>4.060668097276747E-2</v>
      </c>
      <c r="E4742" s="89">
        <v>4.2433665815630468E-2</v>
      </c>
      <c r="F4742" s="89">
        <v>4.3030403495537321E-2</v>
      </c>
      <c r="G4742" s="90">
        <v>4.3122470441118881E-2</v>
      </c>
      <c r="H4742" s="90">
        <v>4.2851646156295067E-2</v>
      </c>
      <c r="I4742" s="90">
        <v>4.2503874513223953E-2</v>
      </c>
      <c r="J4742" s="90">
        <v>4.1975597886209352E-2</v>
      </c>
    </row>
    <row r="4743" spans="3:10" x14ac:dyDescent="0.25">
      <c r="C4743" s="82">
        <v>1.4737085700142956E-2</v>
      </c>
      <c r="D4743" s="89">
        <v>1.7097206078610844E-2</v>
      </c>
      <c r="E4743" s="89">
        <v>1.888994752998803E-2</v>
      </c>
      <c r="F4743" s="89">
        <v>2.0291855259890912E-2</v>
      </c>
      <c r="G4743" s="90">
        <v>2.1473479963278946E-2</v>
      </c>
      <c r="H4743" s="90">
        <v>2.2445827629654736E-2</v>
      </c>
      <c r="I4743" s="90">
        <v>2.3366990183341336E-2</v>
      </c>
      <c r="J4743" s="90">
        <v>2.4226646098682383E-2</v>
      </c>
    </row>
    <row r="4744" spans="3:10" x14ac:dyDescent="0.25">
      <c r="C4744" s="82">
        <v>1.3773221400797937E-2</v>
      </c>
      <c r="D4744" s="89">
        <v>1.7228659016838857E-2</v>
      </c>
      <c r="E4744" s="89">
        <v>1.9711157909790829E-2</v>
      </c>
      <c r="F4744" s="89">
        <v>2.129500630222508E-2</v>
      </c>
      <c r="G4744" s="90">
        <v>2.214917166448075E-2</v>
      </c>
      <c r="H4744" s="90">
        <v>2.2309915152202639E-2</v>
      </c>
      <c r="I4744" s="90">
        <v>2.1980722351833886E-2</v>
      </c>
      <c r="J4744" s="90">
        <v>2.1216367458012572E-2</v>
      </c>
    </row>
    <row r="4745" spans="3:10" x14ac:dyDescent="0.25">
      <c r="C4745" s="82">
        <v>1.3361160762219723E-2</v>
      </c>
      <c r="D4745" s="89">
        <v>1.6832175075916448E-2</v>
      </c>
      <c r="E4745" s="89">
        <v>1.9351042060999118E-2</v>
      </c>
      <c r="F4745" s="89">
        <v>2.1092063592347644E-2</v>
      </c>
      <c r="G4745" s="90">
        <v>2.2300184256506962E-2</v>
      </c>
      <c r="H4745" s="90">
        <v>2.3035315036810201E-2</v>
      </c>
      <c r="I4745" s="90">
        <v>2.3474217514628269E-2</v>
      </c>
      <c r="J4745" s="90">
        <v>2.3599902564008568E-2</v>
      </c>
    </row>
    <row r="4746" spans="3:10" x14ac:dyDescent="0.25">
      <c r="C4746" s="82">
        <v>5.9196303225487138E-3</v>
      </c>
      <c r="D4746" s="89">
        <v>6.807464988703122E-3</v>
      </c>
      <c r="E4746" s="89">
        <v>7.6659487385107019E-3</v>
      </c>
      <c r="F4746" s="89">
        <v>8.5088003016343897E-3</v>
      </c>
      <c r="G4746" s="90">
        <v>9.3566019408010664E-3</v>
      </c>
      <c r="H4746" s="90">
        <v>1.0185608328490206E-2</v>
      </c>
      <c r="I4746" s="90">
        <v>1.1063529806912456E-2</v>
      </c>
      <c r="J4746" s="90">
        <v>1.2007317647437678E-2</v>
      </c>
    </row>
    <row r="4747" spans="3:10" x14ac:dyDescent="0.25">
      <c r="C4747" s="82">
        <v>2.9102741856287234E-3</v>
      </c>
      <c r="D4747" s="89">
        <v>4.7109541892638284E-3</v>
      </c>
      <c r="E4747" s="89">
        <v>6.6212738194860576E-3</v>
      </c>
      <c r="F4747" s="89">
        <v>8.4597564619064355E-3</v>
      </c>
      <c r="G4747" s="90">
        <v>1.0143492232874102E-2</v>
      </c>
      <c r="H4747" s="90">
        <v>1.1604403351748435E-2</v>
      </c>
      <c r="I4747" s="90">
        <v>1.290367083544906E-2</v>
      </c>
      <c r="J4747" s="90">
        <v>1.4053829975606433E-2</v>
      </c>
    </row>
    <row r="4748" spans="3:10" x14ac:dyDescent="0.25">
      <c r="C4748" s="82">
        <v>4.8849905724745466E-3</v>
      </c>
      <c r="D4748" s="89">
        <v>7.2541881161603122E-3</v>
      </c>
      <c r="E4748" s="89">
        <v>9.4356912640611423E-3</v>
      </c>
      <c r="F4748" s="89">
        <v>1.1251967467087664E-2</v>
      </c>
      <c r="G4748" s="90">
        <v>1.2685747028416251E-2</v>
      </c>
      <c r="H4748" s="90">
        <v>1.3726883776291169E-2</v>
      </c>
      <c r="I4748" s="90">
        <v>1.45005237133565E-2</v>
      </c>
      <c r="J4748" s="90">
        <v>1.5051155263452893E-2</v>
      </c>
    </row>
    <row r="4749" spans="3:10" x14ac:dyDescent="0.25">
      <c r="C4749" s="82">
        <v>6.2959463217271061E-3</v>
      </c>
      <c r="D4749" s="89">
        <v>1.0018630749022444E-2</v>
      </c>
      <c r="E4749" s="89">
        <v>1.3498211373964591E-2</v>
      </c>
      <c r="F4749" s="89">
        <v>1.633541622989481E-2</v>
      </c>
      <c r="G4749" s="90">
        <v>1.8468565834092218E-2</v>
      </c>
      <c r="H4749" s="90">
        <v>1.9896967541608721E-2</v>
      </c>
      <c r="I4749" s="90">
        <v>2.0820707351879408E-2</v>
      </c>
      <c r="J4749" s="90">
        <v>2.1308377145070515E-2</v>
      </c>
    </row>
    <row r="4750" spans="3:10" x14ac:dyDescent="0.25">
      <c r="C4750" s="82">
        <v>1.3143123230810209E-2</v>
      </c>
      <c r="D4750" s="89">
        <v>1.7894693276319033E-2</v>
      </c>
      <c r="E4750" s="89">
        <v>2.2021193692472546E-2</v>
      </c>
      <c r="F4750" s="89">
        <v>2.5542862664589761E-2</v>
      </c>
      <c r="G4750" s="90">
        <v>2.8704054426046552E-2</v>
      </c>
      <c r="H4750" s="90">
        <v>3.1621691471735443E-2</v>
      </c>
      <c r="I4750" s="90">
        <v>3.4619003073195501E-2</v>
      </c>
      <c r="J4750" s="90">
        <v>3.7770011373588527E-2</v>
      </c>
    </row>
    <row r="4751" spans="3:10" x14ac:dyDescent="0.25">
      <c r="C4751" s="82">
        <v>5.7317257609238769E-3</v>
      </c>
      <c r="D4751" s="89">
        <v>8.6887426210375193E-3</v>
      </c>
      <c r="E4751" s="89">
        <v>1.1276488326022157E-2</v>
      </c>
      <c r="F4751" s="89">
        <v>1.3284626371167457E-2</v>
      </c>
      <c r="G4751" s="90">
        <v>1.4757511827502358E-2</v>
      </c>
      <c r="H4751" s="90">
        <v>1.5747418152751436E-2</v>
      </c>
      <c r="I4751" s="90">
        <v>1.6437961479967348E-2</v>
      </c>
      <c r="J4751" s="90">
        <v>1.6896081826552087E-2</v>
      </c>
    </row>
    <row r="4752" spans="3:10" x14ac:dyDescent="0.25">
      <c r="C4752" s="82">
        <v>2.6670824961622635E-2</v>
      </c>
      <c r="D4752" s="89">
        <v>3.2245030331589083E-2</v>
      </c>
      <c r="E4752" s="89">
        <v>3.5702823314065039E-2</v>
      </c>
      <c r="F4752" s="89">
        <v>3.7697141004377571E-2</v>
      </c>
      <c r="G4752" s="90">
        <v>3.8907912758037545E-2</v>
      </c>
      <c r="H4752" s="90">
        <v>3.959375269046618E-2</v>
      </c>
      <c r="I4752" s="90">
        <v>4.0149470920349879E-2</v>
      </c>
      <c r="J4752" s="90">
        <v>4.0587904046474756E-2</v>
      </c>
    </row>
    <row r="4753" spans="3:10" x14ac:dyDescent="0.25">
      <c r="C4753" s="82">
        <v>8.4672116411477014E-3</v>
      </c>
      <c r="D4753" s="89">
        <v>1.0634176165451483E-2</v>
      </c>
      <c r="E4753" s="89">
        <v>1.2554987246411105E-2</v>
      </c>
      <c r="F4753" s="89">
        <v>1.4294926213760689E-2</v>
      </c>
      <c r="G4753" s="90">
        <v>1.596123720854312E-2</v>
      </c>
      <c r="H4753" s="90">
        <v>1.7571483082629867E-2</v>
      </c>
      <c r="I4753" s="90">
        <v>1.9269765449745006E-2</v>
      </c>
      <c r="J4753" s="90">
        <v>2.1081699514201288E-2</v>
      </c>
    </row>
    <row r="4754" spans="3:10" x14ac:dyDescent="0.25">
      <c r="C4754" s="82">
        <v>4.0550932727937999E-2</v>
      </c>
      <c r="D4754" s="89">
        <v>4.4947665623592224E-2</v>
      </c>
      <c r="E4754" s="89">
        <v>4.7372094565465345E-2</v>
      </c>
      <c r="F4754" s="89">
        <v>4.861226874794964E-2</v>
      </c>
      <c r="G4754" s="90">
        <v>4.9216499291196536E-2</v>
      </c>
      <c r="H4754" s="90">
        <v>4.9204622303446022E-2</v>
      </c>
      <c r="I4754" s="90">
        <v>4.8852580327908526E-2</v>
      </c>
      <c r="J4754" s="90">
        <v>4.8042004300042941E-2</v>
      </c>
    </row>
    <row r="4755" spans="3:10" x14ac:dyDescent="0.25">
      <c r="C4755" s="82">
        <v>2.7224587286364392E-2</v>
      </c>
      <c r="D4755" s="89">
        <v>3.1830709784903592E-2</v>
      </c>
      <c r="E4755" s="89">
        <v>3.448977701792575E-2</v>
      </c>
      <c r="F4755" s="89">
        <v>3.5974261042266885E-2</v>
      </c>
      <c r="G4755" s="90">
        <v>3.6945379435167541E-2</v>
      </c>
      <c r="H4755" s="90">
        <v>3.7610532240335906E-2</v>
      </c>
      <c r="I4755" s="90">
        <v>3.8295554495323909E-2</v>
      </c>
      <c r="J4755" s="90">
        <v>3.8965195438760876E-2</v>
      </c>
    </row>
    <row r="4756" spans="3:10" x14ac:dyDescent="0.25">
      <c r="C4756" s="82">
        <v>1.5866923013185806E-3</v>
      </c>
      <c r="D4756" s="89">
        <v>3.5879305639458943E-3</v>
      </c>
      <c r="E4756" s="89">
        <v>6.2309936412508014E-3</v>
      </c>
      <c r="F4756" s="89">
        <v>9.0902132223730885E-3</v>
      </c>
      <c r="G4756" s="90">
        <v>1.1845630444915455E-2</v>
      </c>
      <c r="H4756" s="90">
        <v>1.4285722501717614E-2</v>
      </c>
      <c r="I4756" s="90">
        <v>1.6426688522857485E-2</v>
      </c>
      <c r="J4756" s="90">
        <v>1.825974616552967E-2</v>
      </c>
    </row>
    <row r="4757" spans="3:10" x14ac:dyDescent="0.25">
      <c r="C4757" s="82">
        <v>8.913141210199762E-4</v>
      </c>
      <c r="D4757" s="89">
        <v>1.8001150611556193E-3</v>
      </c>
      <c r="E4757" s="89">
        <v>2.9085625014560316E-3</v>
      </c>
      <c r="F4757" s="89">
        <v>4.0488287156423951E-3</v>
      </c>
      <c r="G4757" s="90">
        <v>5.1078580868516238E-3</v>
      </c>
      <c r="H4757" s="90">
        <v>6.0104802906603954E-3</v>
      </c>
      <c r="I4757" s="90">
        <v>6.7740267944395877E-3</v>
      </c>
      <c r="J4757" s="90">
        <v>7.4085826221358371E-3</v>
      </c>
    </row>
    <row r="4758" spans="3:10" x14ac:dyDescent="0.25">
      <c r="C4758" s="82">
        <v>1.6859111730429879E-2</v>
      </c>
      <c r="D4758" s="89">
        <v>1.8488658244969442E-2</v>
      </c>
      <c r="E4758" s="89">
        <v>1.9522394961084714E-2</v>
      </c>
      <c r="F4758" s="89">
        <v>2.0188555753566734E-2</v>
      </c>
      <c r="G4758" s="90">
        <v>2.0650407714974769E-2</v>
      </c>
      <c r="H4758" s="90">
        <v>2.0896519096755099E-2</v>
      </c>
      <c r="I4758" s="90">
        <v>2.105843327013792E-2</v>
      </c>
      <c r="J4758" s="90">
        <v>2.1122027703615209E-2</v>
      </c>
    </row>
    <row r="4759" spans="3:10" x14ac:dyDescent="0.25">
      <c r="C4759" s="82">
        <v>1.834105486851182E-2</v>
      </c>
      <c r="D4759" s="89">
        <v>2.1584347523788256E-2</v>
      </c>
      <c r="E4759" s="89">
        <v>2.3861083939908215E-2</v>
      </c>
      <c r="F4759" s="89">
        <v>2.5532517274289426E-2</v>
      </c>
      <c r="G4759" s="90">
        <v>2.6938947232691229E-2</v>
      </c>
      <c r="H4759" s="90">
        <v>2.817289604132308E-2</v>
      </c>
      <c r="I4759" s="90">
        <v>2.9470061387877295E-2</v>
      </c>
      <c r="J4759" s="90">
        <v>3.0828172616428787E-2</v>
      </c>
    </row>
    <row r="4760" spans="3:10" x14ac:dyDescent="0.25">
      <c r="C4760" s="82">
        <v>4.5813977346620349E-2</v>
      </c>
      <c r="D4760" s="89">
        <v>5.0332970033918512E-2</v>
      </c>
      <c r="E4760" s="89">
        <v>5.2260980550154164E-2</v>
      </c>
      <c r="F4760" s="89">
        <v>5.2822774685207664E-2</v>
      </c>
      <c r="G4760" s="90">
        <v>5.2836384657082902E-2</v>
      </c>
      <c r="H4760" s="90">
        <v>5.2419209100558563E-2</v>
      </c>
      <c r="I4760" s="90">
        <v>5.1879820346480122E-2</v>
      </c>
      <c r="J4760" s="90">
        <v>5.1058366058512522E-2</v>
      </c>
    </row>
    <row r="4761" spans="3:10" x14ac:dyDescent="0.25">
      <c r="C4761" s="82">
        <v>2.2553695255108131E-2</v>
      </c>
      <c r="D4761" s="89">
        <v>2.9243641724250563E-2</v>
      </c>
      <c r="E4761" s="89">
        <v>3.4146173156667514E-2</v>
      </c>
      <c r="F4761" s="89">
        <v>3.7550251475831548E-2</v>
      </c>
      <c r="G4761" s="90">
        <v>3.9949246126062911E-2</v>
      </c>
      <c r="H4761" s="90">
        <v>4.1499880671538425E-2</v>
      </c>
      <c r="I4761" s="90">
        <v>4.2536759378953834E-2</v>
      </c>
      <c r="J4761" s="90">
        <v>4.3016795140674247E-2</v>
      </c>
    </row>
    <row r="4762" spans="3:10" x14ac:dyDescent="0.25">
      <c r="C4762" s="82">
        <v>8.2649821474889834E-3</v>
      </c>
      <c r="D4762" s="89">
        <v>1.1459084255043224E-2</v>
      </c>
      <c r="E4762" s="89">
        <v>1.4346606097289855E-2</v>
      </c>
      <c r="F4762" s="89">
        <v>1.6900751094414496E-2</v>
      </c>
      <c r="G4762" s="90">
        <v>1.9237659631008482E-2</v>
      </c>
      <c r="H4762" s="90">
        <v>2.139449109241312E-2</v>
      </c>
      <c r="I4762" s="90">
        <v>2.3556546207557427E-2</v>
      </c>
      <c r="J4762" s="90">
        <v>2.5750628837458288E-2</v>
      </c>
    </row>
    <row r="4763" spans="3:10" x14ac:dyDescent="0.25">
      <c r="C4763" s="82">
        <v>1.0873274537695874E-2</v>
      </c>
      <c r="D4763" s="89">
        <v>1.4397938080190111E-2</v>
      </c>
      <c r="E4763" s="89">
        <v>1.7047514371590539E-2</v>
      </c>
      <c r="F4763" s="89">
        <v>1.8927216554667749E-2</v>
      </c>
      <c r="G4763" s="90">
        <v>2.0284777359110023E-2</v>
      </c>
      <c r="H4763" s="90">
        <v>2.1219104596475715E-2</v>
      </c>
      <c r="I4763" s="90">
        <v>2.1929922700981846E-2</v>
      </c>
      <c r="J4763" s="90">
        <v>2.2428390131775326E-2</v>
      </c>
    </row>
    <row r="4764" spans="3:10" x14ac:dyDescent="0.25">
      <c r="C4764" s="82">
        <v>1.5710544110878234E-2</v>
      </c>
      <c r="D4764" s="89">
        <v>2.1469345495385761E-2</v>
      </c>
      <c r="E4764" s="89">
        <v>2.6187514815712479E-2</v>
      </c>
      <c r="F4764" s="89">
        <v>2.9909193160170447E-2</v>
      </c>
      <c r="G4764" s="90">
        <v>3.2966374998040303E-2</v>
      </c>
      <c r="H4764" s="90">
        <v>3.5505341616063842E-2</v>
      </c>
      <c r="I4764" s="90">
        <v>3.7858421557133821E-2</v>
      </c>
      <c r="J4764" s="90">
        <v>4.0038227936995296E-2</v>
      </c>
    </row>
    <row r="4765" spans="3:10" x14ac:dyDescent="0.25">
      <c r="C4765" s="82">
        <v>7.7264491608471566E-3</v>
      </c>
      <c r="D4765" s="89">
        <v>9.809866443034632E-3</v>
      </c>
      <c r="E4765" s="89">
        <v>1.1565876735427657E-2</v>
      </c>
      <c r="F4765" s="89">
        <v>1.3045168852436194E-2</v>
      </c>
      <c r="G4765" s="90">
        <v>1.4340237866980986E-2</v>
      </c>
      <c r="H4765" s="90">
        <v>1.5453715409671212E-2</v>
      </c>
      <c r="I4765" s="90">
        <v>1.649098337890775E-2</v>
      </c>
      <c r="J4765" s="90">
        <v>1.7445201430323316E-2</v>
      </c>
    </row>
    <row r="4766" spans="3:10" x14ac:dyDescent="0.25">
      <c r="C4766" s="82">
        <v>5.3346119946277824E-3</v>
      </c>
      <c r="D4766" s="89">
        <v>7.7467087137272793E-3</v>
      </c>
      <c r="E4766" s="89">
        <v>9.8942174616359936E-3</v>
      </c>
      <c r="F4766" s="89">
        <v>1.1649455805024612E-2</v>
      </c>
      <c r="G4766" s="90">
        <v>1.3043517203442039E-2</v>
      </c>
      <c r="H4766" s="90">
        <v>1.4094584171123989E-2</v>
      </c>
      <c r="I4766" s="90">
        <v>1.4941753391542124E-2</v>
      </c>
      <c r="J4766" s="90">
        <v>1.5629451072783671E-2</v>
      </c>
    </row>
    <row r="4767" spans="3:10" x14ac:dyDescent="0.25">
      <c r="C4767" s="82">
        <v>6.229147541854909E-3</v>
      </c>
      <c r="D4767" s="89">
        <v>1.0579347866587692E-2</v>
      </c>
      <c r="E4767" s="89">
        <v>1.5200175285944223E-2</v>
      </c>
      <c r="F4767" s="89">
        <v>1.9561546885119598E-2</v>
      </c>
      <c r="G4767" s="90">
        <v>2.3442069980725708E-2</v>
      </c>
      <c r="H4767" s="90">
        <v>2.6697428912847074E-2</v>
      </c>
      <c r="I4767" s="90">
        <v>2.948141902660938E-2</v>
      </c>
      <c r="J4767" s="90">
        <v>3.1813859301203472E-2</v>
      </c>
    </row>
    <row r="4768" spans="3:10" x14ac:dyDescent="0.25">
      <c r="C4768" s="82">
        <v>3.8968539086281866E-3</v>
      </c>
      <c r="D4768" s="89">
        <v>6.5972936330934064E-3</v>
      </c>
      <c r="E4768" s="89">
        <v>9.2837993914499164E-3</v>
      </c>
      <c r="F4768" s="89">
        <v>1.1608585255838374E-2</v>
      </c>
      <c r="G4768" s="90">
        <v>1.3485991132515003E-2</v>
      </c>
      <c r="H4768" s="90">
        <v>1.4900590883798717E-2</v>
      </c>
      <c r="I4768" s="90">
        <v>1.5999718737782345E-2</v>
      </c>
      <c r="J4768" s="90">
        <v>1.683946243997414E-2</v>
      </c>
    </row>
    <row r="4769" spans="3:10" x14ac:dyDescent="0.25">
      <c r="C4769" s="82">
        <v>1.0146327091088606E-2</v>
      </c>
      <c r="D4769" s="89">
        <v>1.7481585873544845E-2</v>
      </c>
      <c r="E4769" s="89">
        <v>2.4645593170782951E-2</v>
      </c>
      <c r="F4769" s="89">
        <v>3.0563270863984467E-2</v>
      </c>
      <c r="G4769" s="90">
        <v>3.4959138317821908E-2</v>
      </c>
      <c r="H4769" s="90">
        <v>3.7787117531628021E-2</v>
      </c>
      <c r="I4769" s="90">
        <v>3.9417625461355653E-2</v>
      </c>
      <c r="J4769" s="90">
        <v>3.9974380647775594E-2</v>
      </c>
    </row>
    <row r="4770" spans="3:10" x14ac:dyDescent="0.25">
      <c r="C4770" s="82">
        <v>2.7276602897370841E-2</v>
      </c>
      <c r="D4770" s="89">
        <v>2.9575644187426434E-2</v>
      </c>
      <c r="E4770" s="89">
        <v>3.0310410580261321E-2</v>
      </c>
      <c r="F4770" s="89">
        <v>3.0299059917529996E-2</v>
      </c>
      <c r="G4770" s="90">
        <v>3.0077313365133255E-2</v>
      </c>
      <c r="H4770" s="90">
        <v>2.9756570505452808E-2</v>
      </c>
      <c r="I4770" s="90">
        <v>2.9549884209817367E-2</v>
      </c>
      <c r="J4770" s="90">
        <v>2.9402375513879846E-2</v>
      </c>
    </row>
    <row r="4771" spans="3:10" x14ac:dyDescent="0.25">
      <c r="C4771" s="82">
        <v>1.1038407292944157E-2</v>
      </c>
      <c r="D4771" s="89">
        <v>1.3108432911592353E-2</v>
      </c>
      <c r="E4771" s="89">
        <v>1.4776947518958375E-2</v>
      </c>
      <c r="F4771" s="89">
        <v>1.6142817258029064E-2</v>
      </c>
      <c r="G4771" s="90">
        <v>1.7316442380134838E-2</v>
      </c>
      <c r="H4771" s="90">
        <v>1.8292497861873844E-2</v>
      </c>
      <c r="I4771" s="90">
        <v>1.9194292379490628E-2</v>
      </c>
      <c r="J4771" s="90">
        <v>2.0017407688008023E-2</v>
      </c>
    </row>
    <row r="4772" spans="3:10" x14ac:dyDescent="0.25">
      <c r="C4772" s="82">
        <v>7.1235717175339762E-3</v>
      </c>
      <c r="D4772" s="89">
        <v>9.5374011180938221E-3</v>
      </c>
      <c r="E4772" s="89">
        <v>1.1672735749237087E-2</v>
      </c>
      <c r="F4772" s="89">
        <v>1.3526720793910102E-2</v>
      </c>
      <c r="G4772" s="90">
        <v>1.5179692305265315E-2</v>
      </c>
      <c r="H4772" s="90">
        <v>1.6638265015018305E-2</v>
      </c>
      <c r="I4772" s="90">
        <v>1.8026216893311117E-2</v>
      </c>
      <c r="J4772" s="90">
        <v>1.9349362834228279E-2</v>
      </c>
    </row>
    <row r="4773" spans="3:10" x14ac:dyDescent="0.25">
      <c r="C4773" s="82">
        <v>1.4347109647882363E-2</v>
      </c>
      <c r="D4773" s="89">
        <v>2.1067115335749263E-2</v>
      </c>
      <c r="E4773" s="89">
        <v>2.6914966774141239E-2</v>
      </c>
      <c r="F4773" s="89">
        <v>3.1603662673928078E-2</v>
      </c>
      <c r="G4773" s="90">
        <v>3.5336395817908928E-2</v>
      </c>
      <c r="H4773" s="90">
        <v>3.8235233620782252E-2</v>
      </c>
      <c r="I4773" s="90">
        <v>4.0663293105200067E-2</v>
      </c>
      <c r="J4773" s="90">
        <v>4.2639267362128939E-2</v>
      </c>
    </row>
    <row r="4774" spans="3:10" x14ac:dyDescent="0.25">
      <c r="C4774" s="82">
        <v>4.9338829513560526E-3</v>
      </c>
      <c r="D4774" s="89">
        <v>6.5714643692012303E-3</v>
      </c>
      <c r="E4774" s="89">
        <v>7.8852229726369422E-3</v>
      </c>
      <c r="F4774" s="89">
        <v>8.8682368151457337E-3</v>
      </c>
      <c r="G4774" s="90">
        <v>9.5887862735938752E-3</v>
      </c>
      <c r="H4774" s="90">
        <v>1.0073415857442822E-2</v>
      </c>
      <c r="I4774" s="90">
        <v>1.0422172506162574E-2</v>
      </c>
      <c r="J4774" s="90">
        <v>1.0662773372599459E-2</v>
      </c>
    </row>
    <row r="4775" spans="3:10" x14ac:dyDescent="0.25">
      <c r="C4775" s="82">
        <v>1.8214182825389913E-3</v>
      </c>
      <c r="D4775" s="89">
        <v>3.4938474329576758E-3</v>
      </c>
      <c r="E4775" s="89">
        <v>5.445520580193256E-3</v>
      </c>
      <c r="F4775" s="89">
        <v>7.409747459274002E-3</v>
      </c>
      <c r="G4775" s="90">
        <v>9.2421055190768271E-3</v>
      </c>
      <c r="H4775" s="90">
        <v>1.0854683233490297E-2</v>
      </c>
      <c r="I4775" s="90">
        <v>1.230015224086083E-2</v>
      </c>
      <c r="J4775" s="90">
        <v>1.3590732333318277E-2</v>
      </c>
    </row>
    <row r="4776" spans="3:10" x14ac:dyDescent="0.25">
      <c r="C4776" s="82">
        <v>3.0945622323749124E-2</v>
      </c>
      <c r="D4776" s="89">
        <v>3.7060824549669094E-2</v>
      </c>
      <c r="E4776" s="89">
        <v>4.0949296890539784E-2</v>
      </c>
      <c r="F4776" s="89">
        <v>4.3223269074674768E-2</v>
      </c>
      <c r="G4776" s="90">
        <v>4.4508847050483948E-2</v>
      </c>
      <c r="H4776" s="90">
        <v>4.4992925261992597E-2</v>
      </c>
      <c r="I4776" s="90">
        <v>4.5065480062243174E-2</v>
      </c>
      <c r="J4776" s="90">
        <v>4.472003926818386E-2</v>
      </c>
    </row>
    <row r="4777" spans="3:10" x14ac:dyDescent="0.25">
      <c r="C4777" s="82">
        <v>7.5941651115503843E-3</v>
      </c>
      <c r="D4777" s="89">
        <v>9.4511239132066063E-3</v>
      </c>
      <c r="E4777" s="89">
        <v>1.0936847249588421E-2</v>
      </c>
      <c r="F4777" s="89">
        <v>1.2103602901353901E-2</v>
      </c>
      <c r="G4777" s="90">
        <v>1.3041838432991467E-2</v>
      </c>
      <c r="H4777" s="90">
        <v>1.3762121891526882E-2</v>
      </c>
      <c r="I4777" s="90">
        <v>1.4371115005780052E-2</v>
      </c>
      <c r="J4777" s="90">
        <v>1.4877748818743023E-2</v>
      </c>
    </row>
    <row r="4778" spans="3:10" x14ac:dyDescent="0.25">
      <c r="C4778" s="82">
        <v>2.8666854861406414E-2</v>
      </c>
      <c r="D4778" s="89">
        <v>3.0493556314769042E-2</v>
      </c>
      <c r="E4778" s="89">
        <v>3.1115742930199707E-2</v>
      </c>
      <c r="F4778" s="89">
        <v>3.1083707567951667E-2</v>
      </c>
      <c r="G4778" s="90">
        <v>3.0773738332084952E-2</v>
      </c>
      <c r="H4778" s="90">
        <v>3.023876982069576E-2</v>
      </c>
      <c r="I4778" s="90">
        <v>2.9700479119190056E-2</v>
      </c>
      <c r="J4778" s="90">
        <v>2.9136257041224408E-2</v>
      </c>
    </row>
    <row r="4779" spans="3:10" x14ac:dyDescent="0.25">
      <c r="C4779" s="82">
        <v>7.90916441897342E-3</v>
      </c>
      <c r="D4779" s="89">
        <v>1.1086674884618002E-2</v>
      </c>
      <c r="E4779" s="89">
        <v>1.3448775396658145E-2</v>
      </c>
      <c r="F4779" s="89">
        <v>1.4941049068899634E-2</v>
      </c>
      <c r="G4779" s="90">
        <v>1.5757789083987714E-2</v>
      </c>
      <c r="H4779" s="90">
        <v>1.6036473709413385E-2</v>
      </c>
      <c r="I4779" s="90">
        <v>1.6005128395462909E-2</v>
      </c>
      <c r="J4779" s="90">
        <v>1.5743970033053372E-2</v>
      </c>
    </row>
    <row r="4780" spans="3:10" x14ac:dyDescent="0.25">
      <c r="C4780" s="82">
        <v>1.418796602558896E-3</v>
      </c>
      <c r="D4780" s="89">
        <v>3.422995055357141E-3</v>
      </c>
      <c r="E4780" s="89">
        <v>6.360593772755785E-3</v>
      </c>
      <c r="F4780" s="89">
        <v>9.9051442734902698E-3</v>
      </c>
      <c r="G4780" s="90">
        <v>1.3707237237215397E-2</v>
      </c>
      <c r="H4780" s="90">
        <v>1.7444155655545024E-2</v>
      </c>
      <c r="I4780" s="90">
        <v>2.1025198719790843E-2</v>
      </c>
      <c r="J4780" s="90">
        <v>2.4328467725490615E-2</v>
      </c>
    </row>
    <row r="4781" spans="3:10" x14ac:dyDescent="0.25">
      <c r="C4781" s="82">
        <v>4.2318836414214439E-2</v>
      </c>
      <c r="D4781" s="89">
        <v>4.152547607897103E-2</v>
      </c>
      <c r="E4781" s="89">
        <v>3.9793436882330224E-2</v>
      </c>
      <c r="F4781" s="89">
        <v>3.7965597492121056E-2</v>
      </c>
      <c r="G4781" s="90">
        <v>3.6415434318101174E-2</v>
      </c>
      <c r="H4781" s="90">
        <v>3.5053137707266521E-2</v>
      </c>
      <c r="I4781" s="90">
        <v>3.3985284547110521E-2</v>
      </c>
      <c r="J4781" s="90">
        <v>3.3051484209736699E-2</v>
      </c>
    </row>
    <row r="4782" spans="3:10" x14ac:dyDescent="0.25">
      <c r="C4782" s="82">
        <v>1.1483118292344139E-2</v>
      </c>
      <c r="D4782" s="89">
        <v>1.2703950166676732E-2</v>
      </c>
      <c r="E4782" s="89">
        <v>1.3746272205081869E-2</v>
      </c>
      <c r="F4782" s="89">
        <v>1.4740200467513138E-2</v>
      </c>
      <c r="G4782" s="90">
        <v>1.577655629106451E-2</v>
      </c>
      <c r="H4782" s="90">
        <v>1.6826659005764532E-2</v>
      </c>
      <c r="I4782" s="90">
        <v>1.798103370019458E-2</v>
      </c>
      <c r="J4782" s="90">
        <v>1.9220315127106827E-2</v>
      </c>
    </row>
    <row r="4783" spans="3:10" x14ac:dyDescent="0.25">
      <c r="C4783" s="82">
        <v>3.9680884055045837E-3</v>
      </c>
      <c r="D4783" s="89">
        <v>6.1180238183204706E-3</v>
      </c>
      <c r="E4783" s="89">
        <v>8.1626755847904065E-3</v>
      </c>
      <c r="F4783" s="89">
        <v>9.9227809464054115E-3</v>
      </c>
      <c r="G4783" s="90">
        <v>1.1363664351811137E-2</v>
      </c>
      <c r="H4783" s="90">
        <v>1.2452420753834403E-2</v>
      </c>
      <c r="I4783" s="90">
        <v>1.3272402273682366E-2</v>
      </c>
      <c r="J4783" s="90">
        <v>1.3832987232445366E-2</v>
      </c>
    </row>
    <row r="4784" spans="3:10" x14ac:dyDescent="0.25">
      <c r="C4784" s="82">
        <v>4.0386237125944559E-2</v>
      </c>
      <c r="D4784" s="89">
        <v>5.1688563524732181E-2</v>
      </c>
      <c r="E4784" s="89">
        <v>5.8874143519738686E-2</v>
      </c>
      <c r="F4784" s="89">
        <v>6.2588824811919644E-2</v>
      </c>
      <c r="G4784" s="90">
        <v>6.389439130905071E-2</v>
      </c>
      <c r="H4784" s="90">
        <v>6.3259769965996693E-2</v>
      </c>
      <c r="I4784" s="90">
        <v>6.1387501658027165E-2</v>
      </c>
      <c r="J4784" s="90">
        <v>5.8382834156479706E-2</v>
      </c>
    </row>
    <row r="4785" spans="3:10" x14ac:dyDescent="0.25">
      <c r="C4785" s="82">
        <v>3.2834149020962267E-2</v>
      </c>
      <c r="D4785" s="89">
        <v>3.6507513853373162E-2</v>
      </c>
      <c r="E4785" s="89">
        <v>3.7936813053824792E-2</v>
      </c>
      <c r="F4785" s="89">
        <v>3.8177641749790034E-2</v>
      </c>
      <c r="G4785" s="90">
        <v>3.7964014571991903E-2</v>
      </c>
      <c r="H4785" s="90">
        <v>3.748102577565289E-2</v>
      </c>
      <c r="I4785" s="90">
        <v>3.7022878768325947E-2</v>
      </c>
      <c r="J4785" s="90">
        <v>3.6533370827353535E-2</v>
      </c>
    </row>
    <row r="4786" spans="3:10" x14ac:dyDescent="0.25">
      <c r="C4786" s="82">
        <v>1.4229617513027131E-2</v>
      </c>
      <c r="D4786" s="89">
        <v>1.7107825936773534E-2</v>
      </c>
      <c r="E4786" s="89">
        <v>1.9510924974686577E-2</v>
      </c>
      <c r="F4786" s="89">
        <v>2.1533883440377665E-2</v>
      </c>
      <c r="G4786" s="90">
        <v>2.3294193211446105E-2</v>
      </c>
      <c r="H4786" s="90">
        <v>2.4756567435331979E-2</v>
      </c>
      <c r="I4786" s="90">
        <v>2.6056413075604707E-2</v>
      </c>
      <c r="J4786" s="90">
        <v>2.7151110589101711E-2</v>
      </c>
    </row>
    <row r="4787" spans="3:10" x14ac:dyDescent="0.25">
      <c r="C4787" s="82">
        <v>4.8504187100260186E-2</v>
      </c>
      <c r="D4787" s="89">
        <v>5.116883083593228E-2</v>
      </c>
      <c r="E4787" s="89">
        <v>5.1356684931161155E-2</v>
      </c>
      <c r="F4787" s="89">
        <v>5.0583263118165071E-2</v>
      </c>
      <c r="G4787" s="90">
        <v>4.9748416595626406E-2</v>
      </c>
      <c r="H4787" s="90">
        <v>4.899596499784134E-2</v>
      </c>
      <c r="I4787" s="90">
        <v>4.8624648064587835E-2</v>
      </c>
      <c r="J4787" s="90">
        <v>4.8487679280101989E-2</v>
      </c>
    </row>
    <row r="4788" spans="3:10" x14ac:dyDescent="0.25">
      <c r="C4788" s="82">
        <v>4.6127195290997141E-3</v>
      </c>
      <c r="D4788" s="89">
        <v>7.2713680582571043E-3</v>
      </c>
      <c r="E4788" s="89">
        <v>9.9207993671277146E-3</v>
      </c>
      <c r="F4788" s="89">
        <v>1.2357381602959065E-2</v>
      </c>
      <c r="G4788" s="90">
        <v>1.4550288239453878E-2</v>
      </c>
      <c r="H4788" s="90">
        <v>1.6465426350323352E-2</v>
      </c>
      <c r="I4788" s="90">
        <v>1.821227151806333E-2</v>
      </c>
      <c r="J4788" s="90">
        <v>1.9794798364454518E-2</v>
      </c>
    </row>
    <row r="4789" spans="3:10" x14ac:dyDescent="0.25">
      <c r="C4789" s="82">
        <v>4.297612339295283E-3</v>
      </c>
      <c r="D4789" s="89">
        <v>6.0051300281820782E-3</v>
      </c>
      <c r="E4789" s="89">
        <v>7.5327807632266409E-3</v>
      </c>
      <c r="F4789" s="89">
        <v>8.8164997481164787E-3</v>
      </c>
      <c r="G4789" s="90">
        <v>9.8794397830447387E-3</v>
      </c>
      <c r="H4789" s="90">
        <v>1.0722255812310146E-2</v>
      </c>
      <c r="I4789" s="90">
        <v>1.1436945840766247E-2</v>
      </c>
      <c r="J4789" s="90">
        <v>1.2047401589899332E-2</v>
      </c>
    </row>
    <row r="4790" spans="3:10" x14ac:dyDescent="0.25">
      <c r="C4790" s="82">
        <v>6.6285926272935808E-3</v>
      </c>
      <c r="D4790" s="89">
        <v>1.0064824172951542E-2</v>
      </c>
      <c r="E4790" s="89">
        <v>1.3356348073552985E-2</v>
      </c>
      <c r="F4790" s="89">
        <v>1.6280809655814021E-2</v>
      </c>
      <c r="G4790" s="90">
        <v>1.8832201666870711E-2</v>
      </c>
      <c r="H4790" s="90">
        <v>2.098496790487251E-2</v>
      </c>
      <c r="I4790" s="90">
        <v>2.2885330080038704E-2</v>
      </c>
      <c r="J4790" s="90">
        <v>2.4533127843840884E-2</v>
      </c>
    </row>
    <row r="4791" spans="3:10" x14ac:dyDescent="0.25">
      <c r="C4791" s="82">
        <v>2.0537759152493472E-2</v>
      </c>
      <c r="D4791" s="89">
        <v>2.4554529488145335E-2</v>
      </c>
      <c r="E4791" s="89">
        <v>2.7201232509425605E-2</v>
      </c>
      <c r="F4791" s="89">
        <v>2.8894188699084819E-2</v>
      </c>
      <c r="G4791" s="90">
        <v>3.0056289016695614E-2</v>
      </c>
      <c r="H4791" s="90">
        <v>3.0817864868575767E-2</v>
      </c>
      <c r="I4791" s="90">
        <v>3.1445935315127946E-2</v>
      </c>
      <c r="J4791" s="90">
        <v>3.1930409484878436E-2</v>
      </c>
    </row>
    <row r="4792" spans="3:10" x14ac:dyDescent="0.25">
      <c r="C4792" s="82">
        <v>1.0811781081916709E-2</v>
      </c>
      <c r="D4792" s="89">
        <v>1.6975789604996707E-2</v>
      </c>
      <c r="E4792" s="89">
        <v>2.2554358700617724E-2</v>
      </c>
      <c r="F4792" s="89">
        <v>2.700986474620249E-2</v>
      </c>
      <c r="G4792" s="90">
        <v>3.037558066891477E-2</v>
      </c>
      <c r="H4792" s="90">
        <v>3.2725136615165573E-2</v>
      </c>
      <c r="I4792" s="90">
        <v>3.4395053546015811E-2</v>
      </c>
      <c r="J4792" s="90">
        <v>3.5458341785525926E-2</v>
      </c>
    </row>
    <row r="4793" spans="3:10" x14ac:dyDescent="0.25">
      <c r="C4793" s="82">
        <v>4.8891765205049974E-2</v>
      </c>
      <c r="D4793" s="89">
        <v>4.1890552479944575E-2</v>
      </c>
      <c r="E4793" s="89">
        <v>3.7030495365918958E-2</v>
      </c>
      <c r="F4793" s="89">
        <v>3.3753942818024435E-2</v>
      </c>
      <c r="G4793" s="90">
        <v>3.1599328915926553E-2</v>
      </c>
      <c r="H4793" s="90">
        <v>3.0055910545195085E-2</v>
      </c>
      <c r="I4793" s="90">
        <v>2.8990436785227922E-2</v>
      </c>
      <c r="J4793" s="90">
        <v>2.8153196937800842E-2</v>
      </c>
    </row>
    <row r="4794" spans="3:10" x14ac:dyDescent="0.25">
      <c r="C4794" s="82">
        <v>9.1391699881647852E-3</v>
      </c>
      <c r="D4794" s="89">
        <v>1.1763165013050761E-2</v>
      </c>
      <c r="E4794" s="89">
        <v>1.3857675499646548E-2</v>
      </c>
      <c r="F4794" s="89">
        <v>1.5432064609057022E-2</v>
      </c>
      <c r="G4794" s="90">
        <v>1.658449496953382E-2</v>
      </c>
      <c r="H4794" s="90">
        <v>1.7331212718627708E-2</v>
      </c>
      <c r="I4794" s="90">
        <v>1.7819676671409643E-2</v>
      </c>
      <c r="J4794" s="90">
        <v>1.8079509651792204E-2</v>
      </c>
    </row>
    <row r="4795" spans="3:10" x14ac:dyDescent="0.25">
      <c r="C4795" s="82">
        <v>1.4541096630215937E-2</v>
      </c>
      <c r="D4795" s="89">
        <v>1.927098961321904E-2</v>
      </c>
      <c r="E4795" s="89">
        <v>2.2999538531074226E-2</v>
      </c>
      <c r="F4795" s="89">
        <v>2.5698172803463707E-2</v>
      </c>
      <c r="G4795" s="90">
        <v>2.7553920469954606E-2</v>
      </c>
      <c r="H4795" s="90">
        <v>2.8627904655799567E-2</v>
      </c>
      <c r="I4795" s="90">
        <v>2.9181341119293006E-2</v>
      </c>
      <c r="J4795" s="90">
        <v>2.9256454573756113E-2</v>
      </c>
    </row>
    <row r="4796" spans="3:10" x14ac:dyDescent="0.25">
      <c r="C4796" s="82">
        <v>9.0985459365864382E-3</v>
      </c>
      <c r="D4796" s="89">
        <v>1.1988780966178097E-2</v>
      </c>
      <c r="E4796" s="89">
        <v>1.4193731658284098E-2</v>
      </c>
      <c r="F4796" s="89">
        <v>1.5734418840560593E-2</v>
      </c>
      <c r="G4796" s="90">
        <v>1.676693301215262E-2</v>
      </c>
      <c r="H4796" s="90">
        <v>1.7361197067420613E-2</v>
      </c>
      <c r="I4796" s="90">
        <v>1.7700107668833485E-2</v>
      </c>
      <c r="J4796" s="90">
        <v>1.7828823917117511E-2</v>
      </c>
    </row>
    <row r="4797" spans="3:10" x14ac:dyDescent="0.25">
      <c r="C4797" s="82">
        <v>5.6453866530160803E-4</v>
      </c>
      <c r="D4797" s="89">
        <v>1.4663394777473904E-3</v>
      </c>
      <c r="E4797" s="89">
        <v>2.8836666956541948E-3</v>
      </c>
      <c r="F4797" s="89">
        <v>4.6775368150591386E-3</v>
      </c>
      <c r="G4797" s="90">
        <v>6.6453217500312342E-3</v>
      </c>
      <c r="H4797" s="90">
        <v>8.5741057243382771E-3</v>
      </c>
      <c r="I4797" s="90">
        <v>1.0374719059940944E-2</v>
      </c>
      <c r="J4797" s="90">
        <v>1.1973996234341701E-2</v>
      </c>
    </row>
    <row r="4798" spans="3:10" x14ac:dyDescent="0.25">
      <c r="C4798" s="82">
        <v>1.2000899148732057E-2</v>
      </c>
      <c r="D4798" s="89">
        <v>1.5969864488538137E-2</v>
      </c>
      <c r="E4798" s="89">
        <v>1.9326735616552515E-2</v>
      </c>
      <c r="F4798" s="89">
        <v>2.2040786429568207E-2</v>
      </c>
      <c r="G4798" s="90">
        <v>2.4250165595368835E-2</v>
      </c>
      <c r="H4798" s="90">
        <v>2.5991696028894212E-2</v>
      </c>
      <c r="I4798" s="90">
        <v>2.7490630497137396E-2</v>
      </c>
      <c r="J4798" s="90">
        <v>2.8779787913537677E-2</v>
      </c>
    </row>
    <row r="4799" spans="3:10" x14ac:dyDescent="0.25">
      <c r="C4799" s="82">
        <v>1.2196643771574391E-2</v>
      </c>
      <c r="D4799" s="89">
        <v>1.664227600659815E-2</v>
      </c>
      <c r="E4799" s="89">
        <v>2.0311152385726016E-2</v>
      </c>
      <c r="F4799" s="89">
        <v>2.3163492062940379E-2</v>
      </c>
      <c r="G4799" s="90">
        <v>2.5400565856070142E-2</v>
      </c>
      <c r="H4799" s="90">
        <v>2.7117650157295003E-2</v>
      </c>
      <c r="I4799" s="90">
        <v>2.858212658058459E-2</v>
      </c>
      <c r="J4799" s="90">
        <v>2.9832809760907353E-2</v>
      </c>
    </row>
    <row r="4800" spans="3:10" x14ac:dyDescent="0.25">
      <c r="C4800" s="82">
        <v>1.8106882941793748E-2</v>
      </c>
      <c r="D4800" s="89">
        <v>2.2997712849497295E-2</v>
      </c>
      <c r="E4800" s="89">
        <v>2.6647280239076254E-2</v>
      </c>
      <c r="F4800" s="89">
        <v>2.9269122433601184E-2</v>
      </c>
      <c r="G4800" s="90">
        <v>3.1211331217218911E-2</v>
      </c>
      <c r="H4800" s="90">
        <v>3.2589051629188209E-2</v>
      </c>
      <c r="I4800" s="90">
        <v>3.3688278476219545E-2</v>
      </c>
      <c r="J4800" s="90">
        <v>3.4513281757120241E-2</v>
      </c>
    </row>
    <row r="4801" spans="3:10" x14ac:dyDescent="0.25">
      <c r="C4801" s="82">
        <v>2.057154690045129E-2</v>
      </c>
      <c r="D4801" s="89">
        <v>2.3435050071656166E-2</v>
      </c>
      <c r="E4801" s="89">
        <v>2.5168358639504861E-2</v>
      </c>
      <c r="F4801" s="89">
        <v>2.6193746563193732E-2</v>
      </c>
      <c r="G4801" s="90">
        <v>2.6861410495166976E-2</v>
      </c>
      <c r="H4801" s="90">
        <v>2.7249996594963129E-2</v>
      </c>
      <c r="I4801" s="90">
        <v>2.757400533797506E-2</v>
      </c>
      <c r="J4801" s="90">
        <v>2.7817264897404794E-2</v>
      </c>
    </row>
    <row r="4802" spans="3:10" x14ac:dyDescent="0.25">
      <c r="C4802" s="82">
        <v>3.4236055744289061E-3</v>
      </c>
      <c r="D4802" s="89">
        <v>5.5247560145918603E-3</v>
      </c>
      <c r="E4802" s="89">
        <v>7.6928340248732085E-3</v>
      </c>
      <c r="F4802" s="89">
        <v>9.7053723009327963E-3</v>
      </c>
      <c r="G4802" s="90">
        <v>1.1471573016267059E-2</v>
      </c>
      <c r="H4802" s="90">
        <v>1.2924786578132161E-2</v>
      </c>
      <c r="I4802" s="90">
        <v>1.414312119187479E-2</v>
      </c>
      <c r="J4802" s="90">
        <v>1.5145874482463106E-2</v>
      </c>
    </row>
    <row r="4803" spans="3:10" x14ac:dyDescent="0.25">
      <c r="C4803" s="82">
        <v>9.6734881544472101E-4</v>
      </c>
      <c r="D4803" s="89">
        <v>1.9054903756083865E-3</v>
      </c>
      <c r="E4803" s="89">
        <v>3.0961390214716074E-3</v>
      </c>
      <c r="F4803" s="89">
        <v>4.3964986399583593E-3</v>
      </c>
      <c r="G4803" s="90">
        <v>5.6853626083440212E-3</v>
      </c>
      <c r="H4803" s="90">
        <v>6.8576248983080361E-3</v>
      </c>
      <c r="I4803" s="90">
        <v>7.9047880647068261E-3</v>
      </c>
      <c r="J4803" s="90">
        <v>8.812961943137753E-3</v>
      </c>
    </row>
    <row r="4804" spans="3:10" x14ac:dyDescent="0.25">
      <c r="C4804" s="82">
        <v>4.5038332450533939E-3</v>
      </c>
      <c r="D4804" s="89">
        <v>7.4908004549611995E-3</v>
      </c>
      <c r="E4804" s="89">
        <v>1.045938236534651E-2</v>
      </c>
      <c r="F4804" s="89">
        <v>1.3016454885039606E-2</v>
      </c>
      <c r="G4804" s="90">
        <v>1.5027297922451313E-2</v>
      </c>
      <c r="H4804" s="90">
        <v>1.6429458757798807E-2</v>
      </c>
      <c r="I4804" s="90">
        <v>1.7352796890494397E-2</v>
      </c>
      <c r="J4804" s="90">
        <v>1.7841408590567556E-2</v>
      </c>
    </row>
    <row r="4805" spans="3:10" x14ac:dyDescent="0.25">
      <c r="C4805" s="82">
        <v>1.1885159087304507E-2</v>
      </c>
      <c r="D4805" s="89">
        <v>1.7849472571072823E-2</v>
      </c>
      <c r="E4805" s="89">
        <v>2.2898229937299935E-2</v>
      </c>
      <c r="F4805" s="89">
        <v>2.6661662204586573E-2</v>
      </c>
      <c r="G4805" s="90">
        <v>2.9312722104378758E-2</v>
      </c>
      <c r="H4805" s="90">
        <v>3.1019684592234534E-2</v>
      </c>
      <c r="I4805" s="90">
        <v>3.2169310280665768E-2</v>
      </c>
      <c r="J4805" s="90">
        <v>3.2874240641664242E-2</v>
      </c>
    </row>
    <row r="4806" spans="3:10" x14ac:dyDescent="0.25">
      <c r="C4806" s="82">
        <v>5.2595282668501473E-3</v>
      </c>
      <c r="D4806" s="89">
        <v>1.0451474908951767E-2</v>
      </c>
      <c r="E4806" s="89">
        <v>1.6204779141038971E-2</v>
      </c>
      <c r="F4806" s="89">
        <v>2.1476535472768944E-2</v>
      </c>
      <c r="G4806" s="90">
        <v>2.5860021396660472E-2</v>
      </c>
      <c r="H4806" s="90">
        <v>2.9257324344718238E-2</v>
      </c>
      <c r="I4806" s="90">
        <v>3.1960216523654141E-2</v>
      </c>
      <c r="J4806" s="90">
        <v>3.408467266802985E-2</v>
      </c>
    </row>
    <row r="4807" spans="3:10" x14ac:dyDescent="0.25">
      <c r="C4807" s="82">
        <v>2.8127626122555406E-2</v>
      </c>
      <c r="D4807" s="89">
        <v>3.6285972731758195E-2</v>
      </c>
      <c r="E4807" s="89">
        <v>4.1929571811658878E-2</v>
      </c>
      <c r="F4807" s="89">
        <v>4.5622457969196784E-2</v>
      </c>
      <c r="G4807" s="90">
        <v>4.8187637830113296E-2</v>
      </c>
      <c r="H4807" s="90">
        <v>4.9980384051850672E-2</v>
      </c>
      <c r="I4807" s="90">
        <v>5.1507852384355846E-2</v>
      </c>
      <c r="J4807" s="90">
        <v>5.2770522615336525E-2</v>
      </c>
    </row>
    <row r="4808" spans="3:10" x14ac:dyDescent="0.25">
      <c r="C4808" s="82">
        <v>1.3476165015827792E-2</v>
      </c>
      <c r="D4808" s="89">
        <v>1.5678045977323061E-2</v>
      </c>
      <c r="E4808" s="89">
        <v>1.7239537812583361E-2</v>
      </c>
      <c r="F4808" s="89">
        <v>1.833511897012443E-2</v>
      </c>
      <c r="G4808" s="90">
        <v>1.912551387895535E-2</v>
      </c>
      <c r="H4808" s="90">
        <v>1.9617597833738801E-2</v>
      </c>
      <c r="I4808" s="90">
        <v>1.9944471316978549E-2</v>
      </c>
      <c r="J4808" s="90">
        <v>2.0095131331680692E-2</v>
      </c>
    </row>
    <row r="4809" spans="3:10" x14ac:dyDescent="0.25">
      <c r="C4809" s="82">
        <v>7.103363445859298E-3</v>
      </c>
      <c r="D4809" s="89">
        <v>1.0292552444876866E-2</v>
      </c>
      <c r="E4809" s="89">
        <v>1.3041232364299112E-2</v>
      </c>
      <c r="F4809" s="89">
        <v>1.5187035871603239E-2</v>
      </c>
      <c r="G4809" s="90">
        <v>1.6789350394260379E-2</v>
      </c>
      <c r="H4809" s="90">
        <v>1.7882737048630196E-2</v>
      </c>
      <c r="I4809" s="90">
        <v>1.8641468909514156E-2</v>
      </c>
      <c r="J4809" s="90">
        <v>1.9105904304506538E-2</v>
      </c>
    </row>
    <row r="4810" spans="3:10" x14ac:dyDescent="0.25">
      <c r="C4810" s="82">
        <v>9.4486255272315609E-3</v>
      </c>
      <c r="D4810" s="89">
        <v>1.1616209824605539E-2</v>
      </c>
      <c r="E4810" s="89">
        <v>1.3249902155528471E-2</v>
      </c>
      <c r="F4810" s="89">
        <v>1.4528581844971859E-2</v>
      </c>
      <c r="G4810" s="90">
        <v>1.5644824671853828E-2</v>
      </c>
      <c r="H4810" s="90">
        <v>1.6652871233113875E-2</v>
      </c>
      <c r="I4810" s="90">
        <v>1.7689592108972436E-2</v>
      </c>
      <c r="J4810" s="90">
        <v>1.8752158660238983E-2</v>
      </c>
    </row>
    <row r="4811" spans="3:10" x14ac:dyDescent="0.25">
      <c r="C4811" s="82">
        <v>5.3258397311752879E-2</v>
      </c>
      <c r="D4811" s="89">
        <v>5.261682991012083E-2</v>
      </c>
      <c r="E4811" s="89">
        <v>5.1002618300091986E-2</v>
      </c>
      <c r="F4811" s="89">
        <v>4.9335006909514541E-2</v>
      </c>
      <c r="G4811" s="90">
        <v>4.8044826610253305E-2</v>
      </c>
      <c r="H4811" s="90">
        <v>4.702443048549694E-2</v>
      </c>
      <c r="I4811" s="90">
        <v>4.6454200282183535E-2</v>
      </c>
      <c r="J4811" s="90">
        <v>4.6163321286135185E-2</v>
      </c>
    </row>
    <row r="4812" spans="3:10" x14ac:dyDescent="0.25">
      <c r="C4812" s="82">
        <v>1.2453034692279629E-2</v>
      </c>
      <c r="D4812" s="89">
        <v>1.4320665179333782E-2</v>
      </c>
      <c r="E4812" s="89">
        <v>1.5332505434169584E-2</v>
      </c>
      <c r="F4812" s="89">
        <v>1.577806375926295E-2</v>
      </c>
      <c r="G4812" s="90">
        <v>1.5917218249762236E-2</v>
      </c>
      <c r="H4812" s="90">
        <v>1.584061061043748E-2</v>
      </c>
      <c r="I4812" s="90">
        <v>1.5710064804413525E-2</v>
      </c>
      <c r="J4812" s="90">
        <v>1.5547181882905492E-2</v>
      </c>
    </row>
    <row r="4813" spans="3:10" x14ac:dyDescent="0.25">
      <c r="C4813" s="82">
        <v>1.3052633959271863E-2</v>
      </c>
      <c r="D4813" s="89">
        <v>1.6997373032290763E-2</v>
      </c>
      <c r="E4813" s="89">
        <v>1.9901401927595749E-2</v>
      </c>
      <c r="F4813" s="89">
        <v>2.189365516121268E-2</v>
      </c>
      <c r="G4813" s="90">
        <v>2.3257427831945586E-2</v>
      </c>
      <c r="H4813" s="90">
        <v>2.4111416991513149E-2</v>
      </c>
      <c r="I4813" s="90">
        <v>2.4696539134854163E-2</v>
      </c>
      <c r="J4813" s="90">
        <v>2.50406809223397E-2</v>
      </c>
    </row>
    <row r="4814" spans="3:10" x14ac:dyDescent="0.25">
      <c r="C4814" s="82">
        <v>9.5722313798936864E-3</v>
      </c>
      <c r="D4814" s="89">
        <v>1.1277344250221307E-2</v>
      </c>
      <c r="E4814" s="89">
        <v>1.255610376598796E-2</v>
      </c>
      <c r="F4814" s="89">
        <v>1.350946302592182E-2</v>
      </c>
      <c r="G4814" s="90">
        <v>1.4259016969826772E-2</v>
      </c>
      <c r="H4814" s="90">
        <v>1.4835096760295813E-2</v>
      </c>
      <c r="I4814" s="90">
        <v>1.537392887992849E-2</v>
      </c>
      <c r="J4814" s="90">
        <v>1.5905604347559495E-2</v>
      </c>
    </row>
    <row r="4815" spans="3:10" x14ac:dyDescent="0.25">
      <c r="C4815" s="82">
        <v>7.8972318091205893E-3</v>
      </c>
      <c r="D4815" s="89">
        <v>1.1660026446695622E-2</v>
      </c>
      <c r="E4815" s="89">
        <v>1.5195211880083354E-2</v>
      </c>
      <c r="F4815" s="89">
        <v>1.8333436435562796E-2</v>
      </c>
      <c r="G4815" s="90">
        <v>2.1118855188584883E-2</v>
      </c>
      <c r="H4815" s="90">
        <v>2.3542008673949847E-2</v>
      </c>
      <c r="I4815" s="90">
        <v>2.5764059868138657E-2</v>
      </c>
      <c r="J4815" s="90">
        <v>2.7767969945401091E-2</v>
      </c>
    </row>
    <row r="4816" spans="3:10" x14ac:dyDescent="0.25">
      <c r="C4816" s="82">
        <v>1.5767203332771689E-2</v>
      </c>
      <c r="D4816" s="89">
        <v>2.0786785810347264E-2</v>
      </c>
      <c r="E4816" s="89">
        <v>2.4919762107047654E-2</v>
      </c>
      <c r="F4816" s="89">
        <v>2.8172414147522213E-2</v>
      </c>
      <c r="G4816" s="90">
        <v>3.0750311161489515E-2</v>
      </c>
      <c r="H4816" s="90">
        <v>3.27076989081658E-2</v>
      </c>
      <c r="I4816" s="90">
        <v>3.4318258686284291E-2</v>
      </c>
      <c r="J4816" s="90">
        <v>3.5599020277956105E-2</v>
      </c>
    </row>
    <row r="4817" spans="3:10" x14ac:dyDescent="0.25">
      <c r="C4817" s="82">
        <v>9.070443252950082E-3</v>
      </c>
      <c r="D4817" s="89">
        <v>1.2517513557615427E-2</v>
      </c>
      <c r="E4817" s="89">
        <v>1.5571189993553058E-2</v>
      </c>
      <c r="F4817" s="89">
        <v>1.8186085568145674E-2</v>
      </c>
      <c r="G4817" s="90">
        <v>2.0473127634945923E-2</v>
      </c>
      <c r="H4817" s="90">
        <v>2.2457487132600304E-2</v>
      </c>
      <c r="I4817" s="90">
        <v>2.4316423227688753E-2</v>
      </c>
      <c r="J4817" s="90">
        <v>2.6053176703869328E-2</v>
      </c>
    </row>
    <row r="4818" spans="3:10" x14ac:dyDescent="0.25">
      <c r="C4818" s="82">
        <v>2.4965152500259574E-2</v>
      </c>
      <c r="D4818" s="89">
        <v>2.9912867655518517E-2</v>
      </c>
      <c r="E4818" s="89">
        <v>3.2896553480808728E-2</v>
      </c>
      <c r="F4818" s="89">
        <v>3.458769404888104E-2</v>
      </c>
      <c r="G4818" s="90">
        <v>3.5614992143486957E-2</v>
      </c>
      <c r="H4818" s="90">
        <v>3.6176246096130397E-2</v>
      </c>
      <c r="I4818" s="90">
        <v>3.6571350147902068E-2</v>
      </c>
      <c r="J4818" s="90">
        <v>3.6742516499898938E-2</v>
      </c>
    </row>
    <row r="4819" spans="3:10" x14ac:dyDescent="0.25">
      <c r="C4819" s="82">
        <v>1.2998954311710916E-2</v>
      </c>
      <c r="D4819" s="89">
        <v>1.5359594799732677E-2</v>
      </c>
      <c r="E4819" s="89">
        <v>1.7361098603119587E-2</v>
      </c>
      <c r="F4819" s="89">
        <v>1.9084781070994813E-2</v>
      </c>
      <c r="G4819" s="90">
        <v>2.0620257937527944E-2</v>
      </c>
      <c r="H4819" s="90">
        <v>2.1927103656344961E-2</v>
      </c>
      <c r="I4819" s="90">
        <v>2.3128098243058528E-2</v>
      </c>
      <c r="J4819" s="90">
        <v>2.4201413149694147E-2</v>
      </c>
    </row>
    <row r="4820" spans="3:10" x14ac:dyDescent="0.25">
      <c r="C4820" s="82">
        <v>4.7378173801397817E-3</v>
      </c>
      <c r="D4820" s="89">
        <v>8.1691900237553499E-3</v>
      </c>
      <c r="E4820" s="89">
        <v>1.1711698332113258E-2</v>
      </c>
      <c r="F4820" s="89">
        <v>1.4875231467739339E-2</v>
      </c>
      <c r="G4820" s="90">
        <v>1.7480247983631153E-2</v>
      </c>
      <c r="H4820" s="90">
        <v>1.9453804550138339E-2</v>
      </c>
      <c r="I4820" s="90">
        <v>2.0956759332615236E-2</v>
      </c>
      <c r="J4820" s="90">
        <v>2.204357295064522E-2</v>
      </c>
    </row>
    <row r="4821" spans="3:10" x14ac:dyDescent="0.25">
      <c r="C4821" s="82">
        <v>0.11759864517298296</v>
      </c>
      <c r="D4821" s="89">
        <v>9.7591138023668214E-2</v>
      </c>
      <c r="E4821" s="89">
        <v>8.1975183832866103E-2</v>
      </c>
      <c r="F4821" s="89">
        <v>7.0805863917160872E-2</v>
      </c>
      <c r="G4821" s="90">
        <v>6.319925616600848E-2</v>
      </c>
      <c r="H4821" s="90">
        <v>5.7896799617301341E-2</v>
      </c>
      <c r="I4821" s="90">
        <v>5.4380520034321783E-2</v>
      </c>
      <c r="J4821" s="90">
        <v>5.1941256077997072E-2</v>
      </c>
    </row>
    <row r="4822" spans="3:10" x14ac:dyDescent="0.25">
      <c r="C4822" s="82">
        <v>2.4824253710397152E-2</v>
      </c>
      <c r="D4822" s="89">
        <v>2.5137089065135475E-2</v>
      </c>
      <c r="E4822" s="89">
        <v>2.5146190629407306E-2</v>
      </c>
      <c r="F4822" s="89">
        <v>2.5101296797331932E-2</v>
      </c>
      <c r="G4822" s="90">
        <v>2.5135504103617916E-2</v>
      </c>
      <c r="H4822" s="90">
        <v>2.5176262660959643E-2</v>
      </c>
      <c r="I4822" s="90">
        <v>2.5337759266584371E-2</v>
      </c>
      <c r="J4822" s="90">
        <v>2.5564302531349812E-2</v>
      </c>
    </row>
    <row r="4823" spans="3:10" x14ac:dyDescent="0.25">
      <c r="C4823" s="82">
        <v>2.2014520107503134E-3</v>
      </c>
      <c r="D4823" s="89">
        <v>4.0512319069767226E-3</v>
      </c>
      <c r="E4823" s="89">
        <v>6.2552588352230492E-3</v>
      </c>
      <c r="F4823" s="89">
        <v>8.5679258856716008E-3</v>
      </c>
      <c r="G4823" s="90">
        <v>1.0817029876847531E-2</v>
      </c>
      <c r="H4823" s="90">
        <v>1.2850541607899736E-2</v>
      </c>
      <c r="I4823" s="90">
        <v>1.4671062166193578E-2</v>
      </c>
      <c r="J4823" s="90">
        <v>1.6244299730891528E-2</v>
      </c>
    </row>
    <row r="4824" spans="3:10" x14ac:dyDescent="0.25">
      <c r="C4824" s="82">
        <v>2.6031853750340919E-3</v>
      </c>
      <c r="D4824" s="89">
        <v>4.268427307182892E-3</v>
      </c>
      <c r="E4824" s="89">
        <v>6.0223893568816774E-3</v>
      </c>
      <c r="F4824" s="89">
        <v>7.6897721755186371E-3</v>
      </c>
      <c r="G4824" s="90">
        <v>9.1943898699342573E-3</v>
      </c>
      <c r="H4824" s="90">
        <v>1.0474583576055525E-2</v>
      </c>
      <c r="I4824" s="90">
        <v>1.1582019772997235E-2</v>
      </c>
      <c r="J4824" s="90">
        <v>1.2520071790603542E-2</v>
      </c>
    </row>
    <row r="4825" spans="3:10" x14ac:dyDescent="0.25">
      <c r="C4825" s="82">
        <v>5.9504865544389794E-2</v>
      </c>
      <c r="D4825" s="89">
        <v>5.0702887759005277E-2</v>
      </c>
      <c r="E4825" s="89">
        <v>4.449363841168643E-2</v>
      </c>
      <c r="F4825" s="89">
        <v>4.0214200971884807E-2</v>
      </c>
      <c r="G4825" s="90">
        <v>3.7310295710616621E-2</v>
      </c>
      <c r="H4825" s="90">
        <v>3.5173267092485944E-2</v>
      </c>
      <c r="I4825" s="90">
        <v>3.3640986332232899E-2</v>
      </c>
      <c r="J4825" s="90">
        <v>3.2412192797187912E-2</v>
      </c>
    </row>
    <row r="4826" spans="3:10" x14ac:dyDescent="0.25">
      <c r="C4826" s="82">
        <v>5.8502311191087428E-3</v>
      </c>
      <c r="D4826" s="89">
        <v>1.0093130164714468E-2</v>
      </c>
      <c r="E4826" s="89">
        <v>1.4235262685288607E-2</v>
      </c>
      <c r="F4826" s="89">
        <v>1.7642714863215066E-2</v>
      </c>
      <c r="G4826" s="90">
        <v>2.0145928348240347E-2</v>
      </c>
      <c r="H4826" s="90">
        <v>2.1719003053099446E-2</v>
      </c>
      <c r="I4826" s="90">
        <v>2.259089584834309E-2</v>
      </c>
      <c r="J4826" s="90">
        <v>2.286194830698407E-2</v>
      </c>
    </row>
    <row r="4827" spans="3:10" x14ac:dyDescent="0.25">
      <c r="C4827" s="82">
        <v>3.217797426053555E-2</v>
      </c>
      <c r="D4827" s="89">
        <v>3.2489188573509055E-2</v>
      </c>
      <c r="E4827" s="89">
        <v>3.1935848713233635E-2</v>
      </c>
      <c r="F4827" s="89">
        <v>3.114455708797912E-2</v>
      </c>
      <c r="G4827" s="90">
        <v>3.0433756305247524E-2</v>
      </c>
      <c r="H4827" s="90">
        <v>2.9764119802839238E-2</v>
      </c>
      <c r="I4827" s="90">
        <v>2.9266122333766225E-2</v>
      </c>
      <c r="J4827" s="90">
        <v>2.8843184071784149E-2</v>
      </c>
    </row>
    <row r="4828" spans="3:10" x14ac:dyDescent="0.25">
      <c r="C4828" s="82">
        <v>4.1666538691051145E-3</v>
      </c>
      <c r="D4828" s="89">
        <v>7.5454216833155579E-3</v>
      </c>
      <c r="E4828" s="89">
        <v>1.1201835162066911E-2</v>
      </c>
      <c r="F4828" s="89">
        <v>1.4630272883461097E-2</v>
      </c>
      <c r="G4828" s="90">
        <v>1.7611511184343533E-2</v>
      </c>
      <c r="H4828" s="90">
        <v>2.0019760534764803E-2</v>
      </c>
      <c r="I4828" s="90">
        <v>2.1962991486655339E-2</v>
      </c>
      <c r="J4828" s="90">
        <v>2.3450283856161974E-2</v>
      </c>
    </row>
    <row r="4829" spans="3:10" x14ac:dyDescent="0.25">
      <c r="C4829" s="82">
        <v>1.4901364510406486E-2</v>
      </c>
      <c r="D4829" s="89">
        <v>2.0003740515781084E-2</v>
      </c>
      <c r="E4829" s="89">
        <v>2.3822345758163929E-2</v>
      </c>
      <c r="F4829" s="89">
        <v>2.6463681184191311E-2</v>
      </c>
      <c r="G4829" s="90">
        <v>2.8293680277300632E-2</v>
      </c>
      <c r="H4829" s="90">
        <v>2.9484284293168812E-2</v>
      </c>
      <c r="I4829" s="90">
        <v>3.0334659629150947E-2</v>
      </c>
      <c r="J4829" s="90">
        <v>3.0859223118614294E-2</v>
      </c>
    </row>
    <row r="4830" spans="3:10" x14ac:dyDescent="0.25">
      <c r="C4830" s="82">
        <v>1.9340864544493904E-2</v>
      </c>
      <c r="D4830" s="89">
        <v>2.1078627435133127E-2</v>
      </c>
      <c r="E4830" s="89">
        <v>2.2148163247826775E-2</v>
      </c>
      <c r="F4830" s="89">
        <v>2.2900563221254035E-2</v>
      </c>
      <c r="G4830" s="90">
        <v>2.3539351503012434E-2</v>
      </c>
      <c r="H4830" s="90">
        <v>2.4015183924922464E-2</v>
      </c>
      <c r="I4830" s="90">
        <v>2.4408454269811367E-2</v>
      </c>
      <c r="J4830" s="90">
        <v>2.4615928944461702E-2</v>
      </c>
    </row>
    <row r="4831" spans="3:10" x14ac:dyDescent="0.25">
      <c r="C4831" s="82">
        <v>1.0617665275706071E-2</v>
      </c>
      <c r="D4831" s="89">
        <v>1.5231408681608563E-2</v>
      </c>
      <c r="E4831" s="89">
        <v>1.9131711564225315E-2</v>
      </c>
      <c r="F4831" s="89">
        <v>2.2193608454381671E-2</v>
      </c>
      <c r="G4831" s="90">
        <v>2.4588895269073919E-2</v>
      </c>
      <c r="H4831" s="90">
        <v>2.6395802437739455E-2</v>
      </c>
      <c r="I4831" s="90">
        <v>2.7847572235853928E-2</v>
      </c>
      <c r="J4831" s="90">
        <v>2.8946795356514551E-2</v>
      </c>
    </row>
    <row r="4832" spans="3:10" x14ac:dyDescent="0.25">
      <c r="C4832" s="82">
        <v>5.7191756317023206E-3</v>
      </c>
      <c r="D4832" s="89">
        <v>8.346185447744613E-3</v>
      </c>
      <c r="E4832" s="89">
        <v>1.09205061071448E-2</v>
      </c>
      <c r="F4832" s="89">
        <v>1.327760611445679E-2</v>
      </c>
      <c r="G4832" s="90">
        <v>1.5384285257909306E-2</v>
      </c>
      <c r="H4832" s="90">
        <v>1.7199286496622286E-2</v>
      </c>
      <c r="I4832" s="90">
        <v>1.8853031876485696E-2</v>
      </c>
      <c r="J4832" s="90">
        <v>2.0387526065416706E-2</v>
      </c>
    </row>
    <row r="4833" spans="3:10" x14ac:dyDescent="0.25">
      <c r="C4833" s="82">
        <v>1.4343235118374384E-2</v>
      </c>
      <c r="D4833" s="89">
        <v>2.0606103753563136E-2</v>
      </c>
      <c r="E4833" s="89">
        <v>2.5662929173875415E-2</v>
      </c>
      <c r="F4833" s="89">
        <v>2.927562021249824E-2</v>
      </c>
      <c r="G4833" s="90">
        <v>3.1669039040283564E-2</v>
      </c>
      <c r="H4833" s="90">
        <v>3.2978646365343249E-2</v>
      </c>
      <c r="I4833" s="90">
        <v>3.3552070977030377E-2</v>
      </c>
      <c r="J4833" s="90">
        <v>3.3458880628601591E-2</v>
      </c>
    </row>
    <row r="4834" spans="3:10" x14ac:dyDescent="0.25">
      <c r="C4834" s="82">
        <v>5.7805750297173636E-2</v>
      </c>
      <c r="D4834" s="89">
        <v>5.91568163321246E-2</v>
      </c>
      <c r="E4834" s="89">
        <v>5.8119182477418936E-2</v>
      </c>
      <c r="F4834" s="89">
        <v>5.6041329318744899E-2</v>
      </c>
      <c r="G4834" s="90">
        <v>5.3631388538775498E-2</v>
      </c>
      <c r="H4834" s="90">
        <v>5.0873736800875549E-2</v>
      </c>
      <c r="I4834" s="90">
        <v>4.8009270154134955E-2</v>
      </c>
      <c r="J4834" s="90">
        <v>4.4887966251049988E-2</v>
      </c>
    </row>
    <row r="4835" spans="3:10" x14ac:dyDescent="0.25">
      <c r="C4835" s="82">
        <v>2.4998270028994355E-2</v>
      </c>
      <c r="D4835" s="89">
        <v>3.0932038355111872E-2</v>
      </c>
      <c r="E4835" s="89">
        <v>3.4646941352669408E-2</v>
      </c>
      <c r="F4835" s="89">
        <v>3.6601397215838917E-2</v>
      </c>
      <c r="G4835" s="90">
        <v>3.7406774896686035E-2</v>
      </c>
      <c r="H4835" s="90">
        <v>3.7330884024395446E-2</v>
      </c>
      <c r="I4835" s="90">
        <v>3.67956645890328E-2</v>
      </c>
      <c r="J4835" s="90">
        <v>3.5870311180581031E-2</v>
      </c>
    </row>
    <row r="4836" spans="3:10" x14ac:dyDescent="0.25">
      <c r="C4836" s="82">
        <v>6.4123133532541676E-2</v>
      </c>
      <c r="D4836" s="89">
        <v>6.2302707870771523E-2</v>
      </c>
      <c r="E4836" s="89">
        <v>5.8791591474907944E-2</v>
      </c>
      <c r="F4836" s="89">
        <v>5.5421621506434114E-2</v>
      </c>
      <c r="G4836" s="90">
        <v>5.2925909725972678E-2</v>
      </c>
      <c r="H4836" s="90">
        <v>5.1162793939870811E-2</v>
      </c>
      <c r="I4836" s="90">
        <v>5.0202133828086998E-2</v>
      </c>
      <c r="J4836" s="90">
        <v>4.9699778507014389E-2</v>
      </c>
    </row>
    <row r="4837" spans="3:10" x14ac:dyDescent="0.25">
      <c r="C4837" s="82">
        <v>4.8550492584294854E-3</v>
      </c>
      <c r="D4837" s="89">
        <v>6.6094321296502239E-3</v>
      </c>
      <c r="E4837" s="89">
        <v>8.1915288825422441E-3</v>
      </c>
      <c r="F4837" s="89">
        <v>9.5535097564976336E-3</v>
      </c>
      <c r="G4837" s="90">
        <v>1.0713749983805828E-2</v>
      </c>
      <c r="H4837" s="90">
        <v>1.1653324727882868E-2</v>
      </c>
      <c r="I4837" s="90">
        <v>1.2450902410828538E-2</v>
      </c>
      <c r="J4837" s="90">
        <v>1.311527571832569E-2</v>
      </c>
    </row>
    <row r="4838" spans="3:10" x14ac:dyDescent="0.25">
      <c r="C4838" s="82">
        <v>1.4916783327035598E-2</v>
      </c>
      <c r="D4838" s="89">
        <v>1.9234602478096149E-2</v>
      </c>
      <c r="E4838" s="89">
        <v>2.2279380617221591E-2</v>
      </c>
      <c r="F4838" s="89">
        <v>2.4249933088235455E-2</v>
      </c>
      <c r="G4838" s="90">
        <v>2.553475292587332E-2</v>
      </c>
      <c r="H4838" s="90">
        <v>2.6337969020175961E-2</v>
      </c>
      <c r="I4838" s="90">
        <v>2.6984892308698546E-2</v>
      </c>
      <c r="J4838" s="90">
        <v>2.7552443204867855E-2</v>
      </c>
    </row>
    <row r="4839" spans="3:10" x14ac:dyDescent="0.25">
      <c r="C4839" s="82">
        <v>4.4309216352689277E-3</v>
      </c>
      <c r="D4839" s="89">
        <v>6.1490292170720993E-3</v>
      </c>
      <c r="E4839" s="89">
        <v>7.657421444850758E-3</v>
      </c>
      <c r="F4839" s="89">
        <v>8.9126027977241163E-3</v>
      </c>
      <c r="G4839" s="90">
        <v>9.9637581324439912E-3</v>
      </c>
      <c r="H4839" s="90">
        <v>1.0834103160126155E-2</v>
      </c>
      <c r="I4839" s="90">
        <v>1.1633378544889713E-2</v>
      </c>
      <c r="J4839" s="90">
        <v>1.2397479673390572E-2</v>
      </c>
    </row>
    <row r="4840" spans="3:10" x14ac:dyDescent="0.25">
      <c r="C4840" s="82">
        <v>1.060161966517742E-2</v>
      </c>
      <c r="D4840" s="89">
        <v>1.524833312239436E-2</v>
      </c>
      <c r="E4840" s="89">
        <v>1.9419331585438002E-2</v>
      </c>
      <c r="F4840" s="89">
        <v>2.2945740663615537E-2</v>
      </c>
      <c r="G4840" s="90">
        <v>2.5946817067146889E-2</v>
      </c>
      <c r="H4840" s="90">
        <v>2.8484226121303864E-2</v>
      </c>
      <c r="I4840" s="90">
        <v>3.0828293937942938E-2</v>
      </c>
      <c r="J4840" s="90">
        <v>3.3026215758470173E-2</v>
      </c>
    </row>
    <row r="4841" spans="3:10" x14ac:dyDescent="0.25">
      <c r="C4841" s="82">
        <v>1.5612860223527127E-2</v>
      </c>
      <c r="D4841" s="89">
        <v>2.0523129150001092E-2</v>
      </c>
      <c r="E4841" s="89">
        <v>2.445695862414549E-2</v>
      </c>
      <c r="F4841" s="89">
        <v>2.7319108753578344E-2</v>
      </c>
      <c r="G4841" s="90">
        <v>2.9239968880781168E-2</v>
      </c>
      <c r="H4841" s="90">
        <v>3.0246661570835071E-2</v>
      </c>
      <c r="I4841" s="90">
        <v>3.0608201030988984E-2</v>
      </c>
      <c r="J4841" s="90">
        <v>3.0379392894235392E-2</v>
      </c>
    </row>
    <row r="4842" spans="3:10" x14ac:dyDescent="0.25">
      <c r="C4842" s="82">
        <v>5.0559958195341738E-3</v>
      </c>
      <c r="D4842" s="89">
        <v>8.2772620816722823E-3</v>
      </c>
      <c r="E4842" s="89">
        <v>1.1430995676539128E-2</v>
      </c>
      <c r="F4842" s="89">
        <v>1.4161243883563306E-2</v>
      </c>
      <c r="G4842" s="90">
        <v>1.6386236016020902E-2</v>
      </c>
      <c r="H4842" s="90">
        <v>1.8069068331835265E-2</v>
      </c>
      <c r="I4842" s="90">
        <v>1.9349590213559281E-2</v>
      </c>
      <c r="J4842" s="90">
        <v>2.0250978274516659E-2</v>
      </c>
    </row>
    <row r="4843" spans="3:10" x14ac:dyDescent="0.25">
      <c r="C4843" s="82">
        <v>6.1359351912073784E-3</v>
      </c>
      <c r="D4843" s="89">
        <v>7.9600117892710091E-3</v>
      </c>
      <c r="E4843" s="89">
        <v>9.5315738167746217E-3</v>
      </c>
      <c r="F4843" s="89">
        <v>1.0866901750187294E-2</v>
      </c>
      <c r="G4843" s="90">
        <v>1.2026263591826332E-2</v>
      </c>
      <c r="H4843" s="90">
        <v>1.3002713924616792E-2</v>
      </c>
      <c r="I4843" s="90">
        <v>1.3883764049987597E-2</v>
      </c>
      <c r="J4843" s="90">
        <v>1.4672032037194695E-2</v>
      </c>
    </row>
    <row r="4844" spans="3:10" x14ac:dyDescent="0.25">
      <c r="C4844" s="82">
        <v>4.1546487801631575E-3</v>
      </c>
      <c r="D4844" s="89">
        <v>6.7669109529008278E-3</v>
      </c>
      <c r="E4844" s="89">
        <v>9.3491985870151062E-3</v>
      </c>
      <c r="F4844" s="89">
        <v>1.1613443248073247E-2</v>
      </c>
      <c r="G4844" s="90">
        <v>1.3485160276035895E-2</v>
      </c>
      <c r="H4844" s="90">
        <v>1.4933590624087216E-2</v>
      </c>
      <c r="I4844" s="90">
        <v>1.6088417772006303E-2</v>
      </c>
      <c r="J4844" s="90">
        <v>1.6996788498149319E-2</v>
      </c>
    </row>
    <row r="4845" spans="3:10" x14ac:dyDescent="0.25">
      <c r="C4845" s="82">
        <v>1.6543066420672325E-2</v>
      </c>
      <c r="D4845" s="89">
        <v>1.6579013379856115E-2</v>
      </c>
      <c r="E4845" s="89">
        <v>1.6295127155424655E-2</v>
      </c>
      <c r="F4845" s="89">
        <v>1.6002978320981003E-2</v>
      </c>
      <c r="G4845" s="90">
        <v>1.5852852829060286E-2</v>
      </c>
      <c r="H4845" s="90">
        <v>1.5817832583612374E-2</v>
      </c>
      <c r="I4845" s="90">
        <v>1.5969680071463377E-2</v>
      </c>
      <c r="J4845" s="90">
        <v>1.6269248065677366E-2</v>
      </c>
    </row>
    <row r="4846" spans="3:10" x14ac:dyDescent="0.25">
      <c r="C4846" s="82">
        <v>4.5106114058787771E-3</v>
      </c>
      <c r="D4846" s="89">
        <v>7.4604333046292323E-3</v>
      </c>
      <c r="E4846" s="89">
        <v>1.0532463784605253E-2</v>
      </c>
      <c r="F4846" s="89">
        <v>1.3420150384406917E-2</v>
      </c>
      <c r="G4846" s="90">
        <v>1.6018365149550493E-2</v>
      </c>
      <c r="H4846" s="90">
        <v>1.8249625005230738E-2</v>
      </c>
      <c r="I4846" s="90">
        <v>2.0219439885995762E-2</v>
      </c>
      <c r="J4846" s="90">
        <v>2.1930051645767907E-2</v>
      </c>
    </row>
    <row r="4847" spans="3:10" x14ac:dyDescent="0.25">
      <c r="C4847" s="82">
        <v>1.9230240511589347E-3</v>
      </c>
      <c r="D4847" s="89">
        <v>4.0436838450592901E-3</v>
      </c>
      <c r="E4847" s="89">
        <v>6.77489460048924E-3</v>
      </c>
      <c r="F4847" s="89">
        <v>9.70361360177752E-3</v>
      </c>
      <c r="G4847" s="90">
        <v>1.2470416696466854E-2</v>
      </c>
      <c r="H4847" s="90">
        <v>1.4778599267199067E-2</v>
      </c>
      <c r="I4847" s="90">
        <v>1.656651889631917E-2</v>
      </c>
      <c r="J4847" s="90">
        <v>1.7779863112511417E-2</v>
      </c>
    </row>
    <row r="4848" spans="3:10" x14ac:dyDescent="0.25">
      <c r="C4848" s="82">
        <v>8.585237399417165E-3</v>
      </c>
      <c r="D4848" s="89">
        <v>1.0448803324147129E-2</v>
      </c>
      <c r="E4848" s="89">
        <v>1.1947619808551999E-2</v>
      </c>
      <c r="F4848" s="89">
        <v>1.3196774989372231E-2</v>
      </c>
      <c r="G4848" s="90">
        <v>1.4324519604009021E-2</v>
      </c>
      <c r="H4848" s="90">
        <v>1.5353169030139963E-2</v>
      </c>
      <c r="I4848" s="90">
        <v>1.6401040752029698E-2</v>
      </c>
      <c r="J4848" s="90">
        <v>1.747288805770162E-2</v>
      </c>
    </row>
    <row r="4849" spans="3:10" x14ac:dyDescent="0.25">
      <c r="C4849" s="82">
        <v>3.6271220085353382E-3</v>
      </c>
      <c r="D4849" s="89">
        <v>6.2187568088025889E-3</v>
      </c>
      <c r="E4849" s="89">
        <v>9.0313885801959377E-3</v>
      </c>
      <c r="F4849" s="89">
        <v>1.1759351619801959E-2</v>
      </c>
      <c r="G4849" s="90">
        <v>1.4268242683873274E-2</v>
      </c>
      <c r="H4849" s="90">
        <v>1.6465142922459434E-2</v>
      </c>
      <c r="I4849" s="90">
        <v>1.8441982865430646E-2</v>
      </c>
      <c r="J4849" s="90">
        <v>2.0215099647900112E-2</v>
      </c>
    </row>
    <row r="4850" spans="3:10" x14ac:dyDescent="0.25">
      <c r="C4850" s="82">
        <v>4.6982595067339462E-3</v>
      </c>
      <c r="D4850" s="89">
        <v>8.5199320419146862E-3</v>
      </c>
      <c r="E4850" s="89">
        <v>1.2524497689037337E-2</v>
      </c>
      <c r="F4850" s="89">
        <v>1.6067487277749724E-2</v>
      </c>
      <c r="G4850" s="90">
        <v>1.8880026176468872E-2</v>
      </c>
      <c r="H4850" s="90">
        <v>2.0836842138218944E-2</v>
      </c>
      <c r="I4850" s="90">
        <v>2.2081950481985444E-2</v>
      </c>
      <c r="J4850" s="90">
        <v>2.2665769672427956E-2</v>
      </c>
    </row>
    <row r="4851" spans="3:10" x14ac:dyDescent="0.25">
      <c r="C4851" s="82">
        <v>5.7119173568805108E-3</v>
      </c>
      <c r="D4851" s="89">
        <v>8.3985020054551385E-3</v>
      </c>
      <c r="E4851" s="89">
        <v>1.0959132593771645E-2</v>
      </c>
      <c r="F4851" s="89">
        <v>1.3239863852282948E-2</v>
      </c>
      <c r="G4851" s="90">
        <v>1.5233068732654263E-2</v>
      </c>
      <c r="H4851" s="90">
        <v>1.6908995837592353E-2</v>
      </c>
      <c r="I4851" s="90">
        <v>1.8383341751778554E-2</v>
      </c>
      <c r="J4851" s="90">
        <v>1.9662965588672868E-2</v>
      </c>
    </row>
    <row r="4852" spans="3:10" x14ac:dyDescent="0.25">
      <c r="C4852" s="82">
        <v>8.3082728241638919E-3</v>
      </c>
      <c r="D4852" s="89">
        <v>1.1000210986268081E-2</v>
      </c>
      <c r="E4852" s="89">
        <v>1.3108081906610124E-2</v>
      </c>
      <c r="F4852" s="89">
        <v>1.4659425117740765E-2</v>
      </c>
      <c r="G4852" s="90">
        <v>1.5793631215792508E-2</v>
      </c>
      <c r="H4852" s="90">
        <v>1.6558527691098914E-2</v>
      </c>
      <c r="I4852" s="90">
        <v>1.7102763265616262E-2</v>
      </c>
      <c r="J4852" s="90">
        <v>1.7442025187745885E-2</v>
      </c>
    </row>
    <row r="4853" spans="3:10" x14ac:dyDescent="0.25">
      <c r="C4853" s="82">
        <v>4.8225264535019493E-3</v>
      </c>
      <c r="D4853" s="89">
        <v>7.2559250259715685E-3</v>
      </c>
      <c r="E4853" s="89">
        <v>9.6511537421421038E-3</v>
      </c>
      <c r="F4853" s="89">
        <v>1.1859820920441626E-2</v>
      </c>
      <c r="G4853" s="90">
        <v>1.3866186856208287E-2</v>
      </c>
      <c r="H4853" s="90">
        <v>1.5638251301105362E-2</v>
      </c>
      <c r="I4853" s="90">
        <v>1.7280979966028804E-2</v>
      </c>
      <c r="J4853" s="90">
        <v>1.880300117831351E-2</v>
      </c>
    </row>
    <row r="4854" spans="3:10" x14ac:dyDescent="0.25">
      <c r="C4854" s="82">
        <v>3.1041186616072875E-2</v>
      </c>
      <c r="D4854" s="89">
        <v>3.1380224564066264E-2</v>
      </c>
      <c r="E4854" s="89">
        <v>3.1265630940591843E-2</v>
      </c>
      <c r="F4854" s="89">
        <v>3.1200141428262055E-2</v>
      </c>
      <c r="G4854" s="90">
        <v>3.1422150156680248E-2</v>
      </c>
      <c r="H4854" s="90">
        <v>3.1836392309375038E-2</v>
      </c>
      <c r="I4854" s="90">
        <v>3.2534576084397457E-2</v>
      </c>
      <c r="J4854" s="90">
        <v>3.3363805654546497E-2</v>
      </c>
    </row>
    <row r="4855" spans="3:10" x14ac:dyDescent="0.25">
      <c r="C4855" s="82">
        <v>2.5371285862697476E-3</v>
      </c>
      <c r="D4855" s="89">
        <v>3.9713135970462932E-3</v>
      </c>
      <c r="E4855" s="89">
        <v>5.4437136645467529E-3</v>
      </c>
      <c r="F4855" s="89">
        <v>6.8115752692826511E-3</v>
      </c>
      <c r="G4855" s="90">
        <v>8.0023575115370955E-3</v>
      </c>
      <c r="H4855" s="90">
        <v>8.9490394981222385E-3</v>
      </c>
      <c r="I4855" s="90">
        <v>9.6863356222889122E-3</v>
      </c>
      <c r="J4855" s="90">
        <v>1.0216401285750243E-2</v>
      </c>
    </row>
    <row r="4856" spans="3:10" x14ac:dyDescent="0.25">
      <c r="C4856" s="82">
        <v>4.3436887672152194E-3</v>
      </c>
      <c r="D4856" s="89">
        <v>7.6322140208459699E-3</v>
      </c>
      <c r="E4856" s="89">
        <v>1.1015127071133144E-2</v>
      </c>
      <c r="F4856" s="89">
        <v>1.4042614266791481E-2</v>
      </c>
      <c r="G4856" s="90">
        <v>1.6586476740896441E-2</v>
      </c>
      <c r="H4856" s="90">
        <v>1.8602952138399912E-2</v>
      </c>
      <c r="I4856" s="90">
        <v>2.0241031228419512E-2</v>
      </c>
      <c r="J4856" s="90">
        <v>2.1527599880235598E-2</v>
      </c>
    </row>
    <row r="4857" spans="3:10" x14ac:dyDescent="0.25">
      <c r="C4857" s="82">
        <v>7.0656338427023072E-3</v>
      </c>
      <c r="D4857" s="89">
        <v>1.0214170219443467E-2</v>
      </c>
      <c r="E4857" s="89">
        <v>1.3087155620346767E-2</v>
      </c>
      <c r="F4857" s="89">
        <v>1.5519951457158846E-2</v>
      </c>
      <c r="G4857" s="90">
        <v>1.7525441200150059E-2</v>
      </c>
      <c r="H4857" s="90">
        <v>1.9084641306238815E-2</v>
      </c>
      <c r="I4857" s="90">
        <v>2.0338209825017637E-2</v>
      </c>
      <c r="J4857" s="90">
        <v>2.130035925353221E-2</v>
      </c>
    </row>
    <row r="4858" spans="3:10" x14ac:dyDescent="0.25">
      <c r="C4858" s="82">
        <v>1.7461625674812228E-2</v>
      </c>
      <c r="D4858" s="89">
        <v>2.3831775549134064E-2</v>
      </c>
      <c r="E4858" s="89">
        <v>2.8720168528261335E-2</v>
      </c>
      <c r="F4858" s="89">
        <v>3.2087218212105487E-2</v>
      </c>
      <c r="G4858" s="90">
        <v>3.4272333287434675E-2</v>
      </c>
      <c r="H4858" s="90">
        <v>3.5448578606882032E-2</v>
      </c>
      <c r="I4858" s="90">
        <v>3.5992015562969361E-2</v>
      </c>
      <c r="J4858" s="90">
        <v>3.5969499537013221E-2</v>
      </c>
    </row>
    <row r="4859" spans="3:10" x14ac:dyDescent="0.25">
      <c r="C4859" s="82">
        <v>1.5759186304445054E-2</v>
      </c>
      <c r="D4859" s="89">
        <v>1.8101164126515058E-2</v>
      </c>
      <c r="E4859" s="89">
        <v>1.9555970947028333E-2</v>
      </c>
      <c r="F4859" s="89">
        <v>2.0385520418921738E-2</v>
      </c>
      <c r="G4859" s="90">
        <v>2.0838109973497127E-2</v>
      </c>
      <c r="H4859" s="90">
        <v>2.0983143908660736E-2</v>
      </c>
      <c r="I4859" s="90">
        <v>2.1012120360499289E-2</v>
      </c>
      <c r="J4859" s="90">
        <v>2.0944543922190771E-2</v>
      </c>
    </row>
    <row r="4860" spans="3:10" x14ac:dyDescent="0.25">
      <c r="C4860" s="82">
        <v>4.1702299038718646E-3</v>
      </c>
      <c r="D4860" s="89">
        <v>7.8809715478937638E-3</v>
      </c>
      <c r="E4860" s="89">
        <v>1.2200354927252051E-2</v>
      </c>
      <c r="F4860" s="89">
        <v>1.6570600072383018E-2</v>
      </c>
      <c r="G4860" s="90">
        <v>2.0686894941014347E-2</v>
      </c>
      <c r="H4860" s="90">
        <v>2.4345644098743579E-2</v>
      </c>
      <c r="I4860" s="90">
        <v>2.7638455184134162E-2</v>
      </c>
      <c r="J4860" s="90">
        <v>3.0551406133809068E-2</v>
      </c>
    </row>
    <row r="4861" spans="3:10" x14ac:dyDescent="0.25">
      <c r="C4861" s="82">
        <v>1.2059147172336996E-2</v>
      </c>
      <c r="D4861" s="89">
        <v>1.482951438129863E-2</v>
      </c>
      <c r="E4861" s="89">
        <v>1.709890645716361E-2</v>
      </c>
      <c r="F4861" s="89">
        <v>1.8925162876985192E-2</v>
      </c>
      <c r="G4861" s="90">
        <v>2.0401759896671263E-2</v>
      </c>
      <c r="H4861" s="90">
        <v>2.1495485227332255E-2</v>
      </c>
      <c r="I4861" s="90">
        <v>2.2331249930595001E-2</v>
      </c>
      <c r="J4861" s="90">
        <v>2.2892452121166557E-2</v>
      </c>
    </row>
    <row r="4862" spans="3:10" x14ac:dyDescent="0.25">
      <c r="C4862" s="82">
        <v>1.2950156650356572E-2</v>
      </c>
      <c r="D4862" s="89">
        <v>1.8101289395747105E-2</v>
      </c>
      <c r="E4862" s="89">
        <v>2.2193583304117751E-2</v>
      </c>
      <c r="F4862" s="89">
        <v>2.513622933740664E-2</v>
      </c>
      <c r="G4862" s="90">
        <v>2.7175003682271888E-2</v>
      </c>
      <c r="H4862" s="90">
        <v>2.8446550087760664E-2</v>
      </c>
      <c r="I4862" s="90">
        <v>2.9256159742919098E-2</v>
      </c>
      <c r="J4862" s="90">
        <v>2.9660043286242763E-2</v>
      </c>
    </row>
    <row r="4863" spans="3:10" x14ac:dyDescent="0.25">
      <c r="C4863" s="82">
        <v>9.2512844601288936E-3</v>
      </c>
      <c r="D4863" s="89">
        <v>1.20412649722299E-2</v>
      </c>
      <c r="E4863" s="89">
        <v>1.4270547402744336E-2</v>
      </c>
      <c r="F4863" s="89">
        <v>1.6006672180521379E-2</v>
      </c>
      <c r="G4863" s="90">
        <v>1.7429587102502725E-2</v>
      </c>
      <c r="H4863" s="90">
        <v>1.8622132210870442E-2</v>
      </c>
      <c r="I4863" s="90">
        <v>1.9781584584016531E-2</v>
      </c>
      <c r="J4863" s="90">
        <v>2.0953019467315624E-2</v>
      </c>
    </row>
    <row r="4864" spans="3:10" x14ac:dyDescent="0.25">
      <c r="C4864" s="82">
        <v>5.7072737331186349E-3</v>
      </c>
      <c r="D4864" s="89">
        <v>8.0321241861829318E-3</v>
      </c>
      <c r="E4864" s="89">
        <v>9.9762492999426119E-3</v>
      </c>
      <c r="F4864" s="89">
        <v>1.1453831274108622E-2</v>
      </c>
      <c r="G4864" s="90">
        <v>1.2523878516717695E-2</v>
      </c>
      <c r="H4864" s="90">
        <v>1.3216573914122459E-2</v>
      </c>
      <c r="I4864" s="90">
        <v>1.3667262539523285E-2</v>
      </c>
      <c r="J4864" s="90">
        <v>1.3918461440890859E-2</v>
      </c>
    </row>
    <row r="4865" spans="3:10" x14ac:dyDescent="0.25">
      <c r="C4865" s="82">
        <v>1.0818959580126864E-2</v>
      </c>
      <c r="D4865" s="89">
        <v>1.5757380383675985E-2</v>
      </c>
      <c r="E4865" s="89">
        <v>2.0051364018759791E-2</v>
      </c>
      <c r="F4865" s="89">
        <v>2.3505427088707318E-2</v>
      </c>
      <c r="G4865" s="90">
        <v>2.6260754528253789E-2</v>
      </c>
      <c r="H4865" s="90">
        <v>2.8390423853583372E-2</v>
      </c>
      <c r="I4865" s="90">
        <v>3.0155064450638577E-2</v>
      </c>
      <c r="J4865" s="90">
        <v>3.1577033646551858E-2</v>
      </c>
    </row>
    <row r="4866" spans="3:10" x14ac:dyDescent="0.25">
      <c r="C4866" s="82">
        <v>2.8551706025891281E-3</v>
      </c>
      <c r="D4866" s="89">
        <v>4.1465204735561369E-3</v>
      </c>
      <c r="E4866" s="89">
        <v>5.3804785796345888E-3</v>
      </c>
      <c r="F4866" s="89">
        <v>6.4883228091206346E-3</v>
      </c>
      <c r="G4866" s="90">
        <v>7.4724051198004626E-3</v>
      </c>
      <c r="H4866" s="90">
        <v>8.3299506466626115E-3</v>
      </c>
      <c r="I4866" s="90">
        <v>9.1378718853380898E-3</v>
      </c>
      <c r="J4866" s="90">
        <v>9.9275786236905257E-3</v>
      </c>
    </row>
    <row r="4867" spans="3:10" x14ac:dyDescent="0.25">
      <c r="C4867" s="82">
        <v>8.3536188911940059E-3</v>
      </c>
      <c r="D4867" s="89">
        <v>1.2181777145018315E-2</v>
      </c>
      <c r="E4867" s="89">
        <v>1.5459057569861658E-2</v>
      </c>
      <c r="F4867" s="89">
        <v>1.8104201146075898E-2</v>
      </c>
      <c r="G4867" s="90">
        <v>2.0320564003696508E-2</v>
      </c>
      <c r="H4867" s="90">
        <v>2.2251106842338466E-2</v>
      </c>
      <c r="I4867" s="90">
        <v>2.4171101009426453E-2</v>
      </c>
      <c r="J4867" s="90">
        <v>2.6160064136831321E-2</v>
      </c>
    </row>
    <row r="4868" spans="3:10" x14ac:dyDescent="0.25">
      <c r="C4868" s="82">
        <v>1.053947614450257E-2</v>
      </c>
      <c r="D4868" s="89">
        <v>1.6956443692614322E-2</v>
      </c>
      <c r="E4868" s="89">
        <v>2.3262579518469932E-2</v>
      </c>
      <c r="F4868" s="89">
        <v>2.8855640957052946E-2</v>
      </c>
      <c r="G4868" s="90">
        <v>3.3624686320502216E-2</v>
      </c>
      <c r="H4868" s="90">
        <v>3.749401912966846E-2</v>
      </c>
      <c r="I4868" s="90">
        <v>4.0717947097264728E-2</v>
      </c>
      <c r="J4868" s="90">
        <v>4.328834142893382E-2</v>
      </c>
    </row>
    <row r="4869" spans="3:10" x14ac:dyDescent="0.25">
      <c r="C4869" s="82">
        <v>1.5629879596857309E-2</v>
      </c>
      <c r="D4869" s="89">
        <v>1.8249537462766131E-2</v>
      </c>
      <c r="E4869" s="89">
        <v>1.9951027436547225E-2</v>
      </c>
      <c r="F4869" s="89">
        <v>2.0973891738103118E-2</v>
      </c>
      <c r="G4869" s="90">
        <v>2.154778644556227E-2</v>
      </c>
      <c r="H4869" s="90">
        <v>2.1720593740309244E-2</v>
      </c>
      <c r="I4869" s="90">
        <v>2.16733599450031E-2</v>
      </c>
      <c r="J4869" s="90">
        <v>2.1419469437885193E-2</v>
      </c>
    </row>
    <row r="4870" spans="3:10" x14ac:dyDescent="0.25">
      <c r="C4870" s="82">
        <v>2.2568633587856657E-3</v>
      </c>
      <c r="D4870" s="89">
        <v>4.7092130772596746E-3</v>
      </c>
      <c r="E4870" s="89">
        <v>7.877083450322904E-3</v>
      </c>
      <c r="F4870" s="89">
        <v>1.1368707029277338E-2</v>
      </c>
      <c r="G4870" s="90">
        <v>1.4887883504359302E-2</v>
      </c>
      <c r="H4870" s="90">
        <v>1.8196595254841914E-2</v>
      </c>
      <c r="I4870" s="90">
        <v>2.1291605813680576E-2</v>
      </c>
      <c r="J4870" s="90">
        <v>2.4120113162051475E-2</v>
      </c>
    </row>
    <row r="4871" spans="3:10" x14ac:dyDescent="0.25">
      <c r="C4871" s="82">
        <v>8.9306469595107438E-4</v>
      </c>
      <c r="D4871" s="89">
        <v>2.060494403874361E-3</v>
      </c>
      <c r="E4871" s="89">
        <v>3.6655146732132928E-3</v>
      </c>
      <c r="F4871" s="89">
        <v>5.4683426854071652E-3</v>
      </c>
      <c r="G4871" s="90">
        <v>7.2465999716419885E-3</v>
      </c>
      <c r="H4871" s="90">
        <v>8.8199298331780081E-3</v>
      </c>
      <c r="I4871" s="90">
        <v>1.0151832027221296E-2</v>
      </c>
      <c r="J4871" s="90">
        <v>1.1211026964864706E-2</v>
      </c>
    </row>
    <row r="4872" spans="3:10" x14ac:dyDescent="0.25">
      <c r="C4872" s="82">
        <v>1.6718405728977474E-2</v>
      </c>
      <c r="D4872" s="89">
        <v>1.9499012880087662E-2</v>
      </c>
      <c r="E4872" s="89">
        <v>2.1228674902940156E-2</v>
      </c>
      <c r="F4872" s="89">
        <v>2.2264659545675729E-2</v>
      </c>
      <c r="G4872" s="90">
        <v>2.2932860907897312E-2</v>
      </c>
      <c r="H4872" s="90">
        <v>2.3331856821687785E-2</v>
      </c>
      <c r="I4872" s="90">
        <v>2.3672574226447179E-2</v>
      </c>
      <c r="J4872" s="90">
        <v>2.3964388145121897E-2</v>
      </c>
    </row>
    <row r="4873" spans="3:10" x14ac:dyDescent="0.25">
      <c r="C4873" s="82">
        <v>2.6888174422914166E-3</v>
      </c>
      <c r="D4873" s="89">
        <v>4.2285399454398374E-3</v>
      </c>
      <c r="E4873" s="89">
        <v>5.7286606900720169E-3</v>
      </c>
      <c r="F4873" s="89">
        <v>7.0496055327073535E-3</v>
      </c>
      <c r="G4873" s="90">
        <v>8.1652454456350599E-3</v>
      </c>
      <c r="H4873" s="90">
        <v>9.0640591199253415E-3</v>
      </c>
      <c r="I4873" s="90">
        <v>9.8275050536042931E-3</v>
      </c>
      <c r="J4873" s="90">
        <v>1.0487209086522783E-2</v>
      </c>
    </row>
    <row r="4874" spans="3:10" x14ac:dyDescent="0.25">
      <c r="C4874" s="82">
        <v>1.1658960766477927E-2</v>
      </c>
      <c r="D4874" s="89">
        <v>1.7985565408158245E-2</v>
      </c>
      <c r="E4874" s="89">
        <v>2.3581669932071583E-2</v>
      </c>
      <c r="F4874" s="89">
        <v>2.7878107531346716E-2</v>
      </c>
      <c r="G4874" s="90">
        <v>3.0892930357897128E-2</v>
      </c>
      <c r="H4874" s="90">
        <v>3.2707589176155946E-2</v>
      </c>
      <c r="I4874" s="90">
        <v>3.3695204490804188E-2</v>
      </c>
      <c r="J4874" s="90">
        <v>3.3981682283854599E-2</v>
      </c>
    </row>
    <row r="4875" spans="3:10" x14ac:dyDescent="0.25">
      <c r="C4875" s="82">
        <v>2.2310204905864012E-3</v>
      </c>
      <c r="D4875" s="89">
        <v>4.3274601621222739E-3</v>
      </c>
      <c r="E4875" s="89">
        <v>6.8685775056872176E-3</v>
      </c>
      <c r="F4875" s="89">
        <v>9.5298826784796734E-3</v>
      </c>
      <c r="G4875" s="90">
        <v>1.2099421930622594E-2</v>
      </c>
      <c r="H4875" s="90">
        <v>1.4422526925159692E-2</v>
      </c>
      <c r="I4875" s="90">
        <v>1.6533427951404476E-2</v>
      </c>
      <c r="J4875" s="90">
        <v>1.8422261767433126E-2</v>
      </c>
    </row>
    <row r="4876" spans="3:10" x14ac:dyDescent="0.25">
      <c r="C4876" s="82">
        <v>2.6441995176921116E-2</v>
      </c>
      <c r="D4876" s="89">
        <v>3.6451710196795294E-2</v>
      </c>
      <c r="E4876" s="89">
        <v>4.3334637036431985E-2</v>
      </c>
      <c r="F4876" s="89">
        <v>4.7060586933139692E-2</v>
      </c>
      <c r="G4876" s="90">
        <v>4.8408257249900118E-2</v>
      </c>
      <c r="H4876" s="90">
        <v>4.7923097343027625E-2</v>
      </c>
      <c r="I4876" s="90">
        <v>4.6359059106156529E-2</v>
      </c>
      <c r="J4876" s="90">
        <v>4.3974984031932438E-2</v>
      </c>
    </row>
    <row r="4877" spans="3:10" x14ac:dyDescent="0.25">
      <c r="C4877" s="82">
        <v>1.3750285379902321E-2</v>
      </c>
      <c r="D4877" s="89">
        <v>1.6449045467493876E-2</v>
      </c>
      <c r="E4877" s="89">
        <v>1.8339536911654956E-2</v>
      </c>
      <c r="F4877" s="89">
        <v>1.9666459240987682E-2</v>
      </c>
      <c r="G4877" s="90">
        <v>2.0685179196692265E-2</v>
      </c>
      <c r="H4877" s="90">
        <v>2.14720364363424E-2</v>
      </c>
      <c r="I4877" s="90">
        <v>2.2219161983361695E-2</v>
      </c>
      <c r="J4877" s="90">
        <v>2.2943327223979969E-2</v>
      </c>
    </row>
    <row r="4878" spans="3:10" x14ac:dyDescent="0.25">
      <c r="C4878" s="82">
        <v>4.7036160507689133E-3</v>
      </c>
      <c r="D4878" s="89">
        <v>6.7497350764043357E-3</v>
      </c>
      <c r="E4878" s="89">
        <v>8.7423233195518153E-3</v>
      </c>
      <c r="F4878" s="89">
        <v>1.0553919950754451E-2</v>
      </c>
      <c r="G4878" s="90">
        <v>1.2150092419157588E-2</v>
      </c>
      <c r="H4878" s="90">
        <v>1.3486944478292585E-2</v>
      </c>
      <c r="I4878" s="90">
        <v>1.4658198984341472E-2</v>
      </c>
      <c r="J4878" s="90">
        <v>1.569189244031486E-2</v>
      </c>
    </row>
    <row r="4879" spans="3:10" x14ac:dyDescent="0.25">
      <c r="C4879" s="82">
        <v>7.3228056219416637E-2</v>
      </c>
      <c r="D4879" s="89">
        <v>6.1608254227472369E-2</v>
      </c>
      <c r="E4879" s="89">
        <v>5.257330471311869E-2</v>
      </c>
      <c r="F4879" s="89">
        <v>4.6118422713569925E-2</v>
      </c>
      <c r="G4879" s="90">
        <v>4.1782195790527984E-2</v>
      </c>
      <c r="H4879" s="90">
        <v>3.885069037615916E-2</v>
      </c>
      <c r="I4879" s="90">
        <v>3.7067510187253842E-2</v>
      </c>
      <c r="J4879" s="90">
        <v>3.6021265638358516E-2</v>
      </c>
    </row>
    <row r="4880" spans="3:10" x14ac:dyDescent="0.25">
      <c r="C4880" s="82">
        <v>2.2841126768125247E-2</v>
      </c>
      <c r="D4880" s="89">
        <v>2.6758325507341911E-2</v>
      </c>
      <c r="E4880" s="89">
        <v>2.939243619033266E-2</v>
      </c>
      <c r="F4880" s="89">
        <v>3.1178109807898834E-2</v>
      </c>
      <c r="G4880" s="90">
        <v>3.2496909447768021E-2</v>
      </c>
      <c r="H4880" s="90">
        <v>3.3407706817801426E-2</v>
      </c>
      <c r="I4880" s="90">
        <v>3.4127450368065131E-2</v>
      </c>
      <c r="J4880" s="90">
        <v>3.4585053596966175E-2</v>
      </c>
    </row>
    <row r="4881" spans="3:10" x14ac:dyDescent="0.25">
      <c r="C4881" s="82">
        <v>6.691348658339636E-3</v>
      </c>
      <c r="D4881" s="89">
        <v>1.2563611595298421E-2</v>
      </c>
      <c r="E4881" s="89">
        <v>1.8983725006488223E-2</v>
      </c>
      <c r="F4881" s="89">
        <v>2.5029388648043601E-2</v>
      </c>
      <c r="G4881" s="90">
        <v>3.035533261191983E-2</v>
      </c>
      <c r="H4881" s="90">
        <v>3.4798610171019873E-2</v>
      </c>
      <c r="I4881" s="90">
        <v>3.8561383339812794E-2</v>
      </c>
      <c r="J4881" s="90">
        <v>4.161283921507359E-2</v>
      </c>
    </row>
    <row r="4882" spans="3:10" x14ac:dyDescent="0.25">
      <c r="C4882" s="82">
        <v>1.064207868631427E-2</v>
      </c>
      <c r="D4882" s="89">
        <v>1.4979818273398383E-2</v>
      </c>
      <c r="E4882" s="89">
        <v>1.8872774862659234E-2</v>
      </c>
      <c r="F4882" s="89">
        <v>2.2234439848095075E-2</v>
      </c>
      <c r="G4882" s="90">
        <v>2.5182760820144215E-2</v>
      </c>
      <c r="H4882" s="90">
        <v>2.7728750740757702E-2</v>
      </c>
      <c r="I4882" s="90">
        <v>3.0064521025442468E-2</v>
      </c>
      <c r="J4882" s="90">
        <v>3.2164500659625242E-2</v>
      </c>
    </row>
    <row r="4883" spans="3:10" x14ac:dyDescent="0.25">
      <c r="C4883" s="82">
        <v>1.3177157485618114E-2</v>
      </c>
      <c r="D4883" s="89">
        <v>2.0584517198345857E-2</v>
      </c>
      <c r="E4883" s="89">
        <v>2.7794910307594872E-2</v>
      </c>
      <c r="F4883" s="89">
        <v>3.4200318239588613E-2</v>
      </c>
      <c r="G4883" s="90">
        <v>3.9679398093214788E-2</v>
      </c>
      <c r="H4883" s="90">
        <v>4.4091149574450365E-2</v>
      </c>
      <c r="I4883" s="90">
        <v>4.7662877349931382E-2</v>
      </c>
      <c r="J4883" s="90">
        <v>5.031745889765285E-2</v>
      </c>
    </row>
    <row r="4884" spans="3:10" x14ac:dyDescent="0.25">
      <c r="C4884" s="82">
        <v>6.206307811902889E-3</v>
      </c>
      <c r="D4884" s="89">
        <v>8.9339337783259053E-3</v>
      </c>
      <c r="E4884" s="89">
        <v>1.1520919022635511E-2</v>
      </c>
      <c r="F4884" s="89">
        <v>1.3802402938808526E-2</v>
      </c>
      <c r="G4884" s="90">
        <v>1.5742242548051243E-2</v>
      </c>
      <c r="H4884" s="90">
        <v>1.7283415451859335E-2</v>
      </c>
      <c r="I4884" s="90">
        <v>1.8536937395706273E-2</v>
      </c>
      <c r="J4884" s="90">
        <v>1.9525660984389556E-2</v>
      </c>
    </row>
    <row r="4885" spans="3:10" x14ac:dyDescent="0.25">
      <c r="C4885" s="82">
        <v>2.7379039798817503E-2</v>
      </c>
      <c r="D4885" s="89">
        <v>3.1947054574460509E-2</v>
      </c>
      <c r="E4885" s="89">
        <v>3.4447607965848052E-2</v>
      </c>
      <c r="F4885" s="89">
        <v>3.5603115942952589E-2</v>
      </c>
      <c r="G4885" s="90">
        <v>3.6041208108163761E-2</v>
      </c>
      <c r="H4885" s="90">
        <v>3.5957180925516093E-2</v>
      </c>
      <c r="I4885" s="90">
        <v>3.5672642487028151E-2</v>
      </c>
      <c r="J4885" s="90">
        <v>3.517492884467277E-2</v>
      </c>
    </row>
    <row r="4886" spans="3:10" x14ac:dyDescent="0.25">
      <c r="C4886" s="82">
        <v>1.3344666012502691E-2</v>
      </c>
      <c r="D4886" s="89">
        <v>2.0292471307089006E-2</v>
      </c>
      <c r="E4886" s="89">
        <v>2.6344915604962948E-2</v>
      </c>
      <c r="F4886" s="89">
        <v>3.0902252546595184E-2</v>
      </c>
      <c r="G4886" s="90">
        <v>3.3967336955081508E-2</v>
      </c>
      <c r="H4886" s="90">
        <v>3.5582515017391153E-2</v>
      </c>
      <c r="I4886" s="90">
        <v>3.6106396031476001E-2</v>
      </c>
      <c r="J4886" s="90">
        <v>3.5643833382100594E-2</v>
      </c>
    </row>
    <row r="4887" spans="3:10" x14ac:dyDescent="0.25">
      <c r="C4887" s="82">
        <v>7.4650263881979647E-3</v>
      </c>
      <c r="D4887" s="89">
        <v>1.1921636513934351E-2</v>
      </c>
      <c r="E4887" s="89">
        <v>1.6065241045310267E-2</v>
      </c>
      <c r="F4887" s="89">
        <v>1.9435351488797711E-2</v>
      </c>
      <c r="G4887" s="90">
        <v>2.1991988629559953E-2</v>
      </c>
      <c r="H4887" s="90">
        <v>2.376405996085499E-2</v>
      </c>
      <c r="I4887" s="90">
        <v>2.5007368752950815E-2</v>
      </c>
      <c r="J4887" s="90">
        <v>2.5808977481179454E-2</v>
      </c>
    </row>
    <row r="4888" spans="3:10" x14ac:dyDescent="0.25">
      <c r="C4888" s="82">
        <v>4.0480197787761355E-3</v>
      </c>
      <c r="D4888" s="89">
        <v>6.4473617587384058E-3</v>
      </c>
      <c r="E4888" s="89">
        <v>8.9802060698303352E-3</v>
      </c>
      <c r="F4888" s="89">
        <v>1.1472078212444064E-2</v>
      </c>
      <c r="G4888" s="90">
        <v>1.3877689977550284E-2</v>
      </c>
      <c r="H4888" s="90">
        <v>1.6145596494763687E-2</v>
      </c>
      <c r="I4888" s="90">
        <v>1.8371879938045548E-2</v>
      </c>
      <c r="J4888" s="90">
        <v>2.0559672696319243E-2</v>
      </c>
    </row>
    <row r="4889" spans="3:10" x14ac:dyDescent="0.25">
      <c r="C4889" s="82">
        <v>1.5277619613183946E-2</v>
      </c>
      <c r="D4889" s="89">
        <v>2.2115476660140718E-2</v>
      </c>
      <c r="E4889" s="89">
        <v>2.7331048382058118E-2</v>
      </c>
      <c r="F4889" s="89">
        <v>3.0640405256517754E-2</v>
      </c>
      <c r="G4889" s="90">
        <v>3.2393571711003655E-2</v>
      </c>
      <c r="H4889" s="90">
        <v>3.2886586415173322E-2</v>
      </c>
      <c r="I4889" s="90">
        <v>3.2614096786423526E-2</v>
      </c>
      <c r="J4889" s="90">
        <v>3.176025310530927E-2</v>
      </c>
    </row>
    <row r="4890" spans="3:10" x14ac:dyDescent="0.25">
      <c r="C4890" s="82">
        <v>4.366453366906331E-3</v>
      </c>
      <c r="D4890" s="89">
        <v>6.822358735715536E-3</v>
      </c>
      <c r="E4890" s="89">
        <v>9.4405614161559015E-3</v>
      </c>
      <c r="F4890" s="89">
        <v>1.2023016746259437E-2</v>
      </c>
      <c r="G4890" s="90">
        <v>1.4472656417436877E-2</v>
      </c>
      <c r="H4890" s="90">
        <v>1.6682689086771198E-2</v>
      </c>
      <c r="I4890" s="90">
        <v>1.8715461426174498E-2</v>
      </c>
      <c r="J4890" s="90">
        <v>2.0558631596872403E-2</v>
      </c>
    </row>
    <row r="4891" spans="3:10" x14ac:dyDescent="0.25">
      <c r="C4891" s="82">
        <v>2.4597097295683038E-3</v>
      </c>
      <c r="D4891" s="89">
        <v>4.0423562966891979E-3</v>
      </c>
      <c r="E4891" s="89">
        <v>5.6596361203733909E-3</v>
      </c>
      <c r="F4891" s="89">
        <v>7.1471954488603372E-3</v>
      </c>
      <c r="G4891" s="90">
        <v>8.454760973971874E-3</v>
      </c>
      <c r="H4891" s="90">
        <v>9.5500179001871653E-3</v>
      </c>
      <c r="I4891" s="90">
        <v>1.0500419143679754E-2</v>
      </c>
      <c r="J4891" s="90">
        <v>1.1324081393415938E-2</v>
      </c>
    </row>
    <row r="4892" spans="3:10" x14ac:dyDescent="0.25">
      <c r="C4892" s="82">
        <v>1.4526564708373541E-2</v>
      </c>
      <c r="D4892" s="89">
        <v>1.8225881408875613E-2</v>
      </c>
      <c r="E4892" s="89">
        <v>2.06715041706617E-2</v>
      </c>
      <c r="F4892" s="89">
        <v>2.2110797544160524E-2</v>
      </c>
      <c r="G4892" s="90">
        <v>2.2888700778007004E-2</v>
      </c>
      <c r="H4892" s="90">
        <v>2.3145413950974265E-2</v>
      </c>
      <c r="I4892" s="90">
        <v>2.3121418396491893E-2</v>
      </c>
      <c r="J4892" s="90">
        <v>2.2846061172063316E-2</v>
      </c>
    </row>
    <row r="4893" spans="3:10" x14ac:dyDescent="0.25">
      <c r="C4893" s="82">
        <v>1.2387258279775999E-2</v>
      </c>
      <c r="D4893" s="89">
        <v>1.866967539184778E-2</v>
      </c>
      <c r="E4893" s="89">
        <v>2.4056570038197458E-2</v>
      </c>
      <c r="F4893" s="89">
        <v>2.8229592976221796E-2</v>
      </c>
      <c r="G4893" s="90">
        <v>3.1402795294925609E-2</v>
      </c>
      <c r="H4893" s="90">
        <v>3.3733503662656407E-2</v>
      </c>
      <c r="I4893" s="90">
        <v>3.5582293761563202E-2</v>
      </c>
      <c r="J4893" s="90">
        <v>3.7001892583234192E-2</v>
      </c>
    </row>
    <row r="4894" spans="3:10" x14ac:dyDescent="0.25">
      <c r="C4894" s="82">
        <v>5.5631491327970345E-3</v>
      </c>
      <c r="D4894" s="89">
        <v>7.8966932235843643E-3</v>
      </c>
      <c r="E4894" s="89">
        <v>1.0080885088087846E-2</v>
      </c>
      <c r="F4894" s="89">
        <v>1.194051057920349E-2</v>
      </c>
      <c r="G4894" s="90">
        <v>1.3395755050159193E-2</v>
      </c>
      <c r="H4894" s="90">
        <v>1.435310587984287E-2</v>
      </c>
      <c r="I4894" s="90">
        <v>1.4877939125453873E-2</v>
      </c>
      <c r="J4894" s="90">
        <v>1.4982606553332369E-2</v>
      </c>
    </row>
    <row r="4895" spans="3:10" x14ac:dyDescent="0.25">
      <c r="C4895" s="82">
        <v>9.5017365440024492E-3</v>
      </c>
      <c r="D4895" s="89">
        <v>1.4648079144448651E-2</v>
      </c>
      <c r="E4895" s="89">
        <v>1.9574863984761395E-2</v>
      </c>
      <c r="F4895" s="89">
        <v>2.3936867264956453E-2</v>
      </c>
      <c r="G4895" s="90">
        <v>2.7733701606329646E-2</v>
      </c>
      <c r="H4895" s="90">
        <v>3.093505500370625E-2</v>
      </c>
      <c r="I4895" s="90">
        <v>3.3750161505289249E-2</v>
      </c>
      <c r="J4895" s="90">
        <v>3.6158361354566147E-2</v>
      </c>
    </row>
    <row r="4896" spans="3:10" x14ac:dyDescent="0.25">
      <c r="C4896" s="82">
        <v>2.005783995663328E-2</v>
      </c>
      <c r="D4896" s="89">
        <v>2.7950571367449498E-2</v>
      </c>
      <c r="E4896" s="89">
        <v>3.3986686531024497E-2</v>
      </c>
      <c r="F4896" s="89">
        <v>3.8209025597462865E-2</v>
      </c>
      <c r="G4896" s="90">
        <v>4.1203184134615489E-2</v>
      </c>
      <c r="H4896" s="90">
        <v>4.3322705119157763E-2</v>
      </c>
      <c r="I4896" s="90">
        <v>4.5096422914835059E-2</v>
      </c>
      <c r="J4896" s="90">
        <v>4.6608076147993983E-2</v>
      </c>
    </row>
    <row r="4897" spans="3:10" x14ac:dyDescent="0.25">
      <c r="C4897" s="82">
        <v>1.0953319829780112E-2</v>
      </c>
      <c r="D4897" s="89">
        <v>1.5814506346420662E-2</v>
      </c>
      <c r="E4897" s="89">
        <v>1.9815256751327476E-2</v>
      </c>
      <c r="F4897" s="89">
        <v>2.2734663454717554E-2</v>
      </c>
      <c r="G4897" s="90">
        <v>2.4735996686952151E-2</v>
      </c>
      <c r="H4897" s="90">
        <v>2.5944774277236141E-2</v>
      </c>
      <c r="I4897" s="90">
        <v>2.6668529149929305E-2</v>
      </c>
      <c r="J4897" s="90">
        <v>2.6994884289407429E-2</v>
      </c>
    </row>
    <row r="4898" spans="3:10" x14ac:dyDescent="0.25">
      <c r="C4898" s="82">
        <v>2.4754384298057243E-2</v>
      </c>
      <c r="D4898" s="89">
        <v>2.7139971329498504E-2</v>
      </c>
      <c r="E4898" s="89">
        <v>2.8701752688967637E-2</v>
      </c>
      <c r="F4898" s="89">
        <v>2.9873613175990008E-2</v>
      </c>
      <c r="G4898" s="90">
        <v>3.0964426250147916E-2</v>
      </c>
      <c r="H4898" s="90">
        <v>3.1988282825613175E-2</v>
      </c>
      <c r="I4898" s="90">
        <v>3.3140318859658978E-2</v>
      </c>
      <c r="J4898" s="90">
        <v>3.4360344057927601E-2</v>
      </c>
    </row>
    <row r="4899" spans="3:10" x14ac:dyDescent="0.25">
      <c r="C4899" s="82">
        <v>9.3479747037159104E-3</v>
      </c>
      <c r="D4899" s="89">
        <v>1.4427728057839156E-2</v>
      </c>
      <c r="E4899" s="89">
        <v>1.8758521983663231E-2</v>
      </c>
      <c r="F4899" s="89">
        <v>2.1980806736121523E-2</v>
      </c>
      <c r="G4899" s="90">
        <v>2.4241742872331051E-2</v>
      </c>
      <c r="H4899" s="90">
        <v>2.5694519641949441E-2</v>
      </c>
      <c r="I4899" s="90">
        <v>2.6662591696257936E-2</v>
      </c>
      <c r="J4899" s="90">
        <v>2.7233224422706207E-2</v>
      </c>
    </row>
    <row r="4900" spans="3:10" x14ac:dyDescent="0.25">
      <c r="C4900" s="82">
        <v>3.2185048905908474E-2</v>
      </c>
      <c r="D4900" s="89">
        <v>3.5825928325475702E-2</v>
      </c>
      <c r="E4900" s="89">
        <v>3.8046990389927607E-2</v>
      </c>
      <c r="F4900" s="89">
        <v>3.9469296674560374E-2</v>
      </c>
      <c r="G4900" s="90">
        <v>4.0535759780065253E-2</v>
      </c>
      <c r="H4900" s="90">
        <v>4.126783225287415E-2</v>
      </c>
      <c r="I4900" s="90">
        <v>4.189865719674947E-2</v>
      </c>
      <c r="J4900" s="90">
        <v>4.2322766971365861E-2</v>
      </c>
    </row>
    <row r="4901" spans="3:10" x14ac:dyDescent="0.25">
      <c r="C4901" s="82">
        <v>2.056696516574951E-3</v>
      </c>
      <c r="D4901" s="89">
        <v>3.6417188493078462E-3</v>
      </c>
      <c r="E4901" s="89">
        <v>5.3739145773369495E-3</v>
      </c>
      <c r="F4901" s="89">
        <v>7.0435424072184706E-3</v>
      </c>
      <c r="G4901" s="90">
        <v>8.5561521746140411E-3</v>
      </c>
      <c r="H4901" s="90">
        <v>9.850392725773701E-3</v>
      </c>
      <c r="I4901" s="90">
        <v>1.0978481797420669E-2</v>
      </c>
      <c r="J4901" s="90">
        <v>1.1948555262638775E-2</v>
      </c>
    </row>
    <row r="4902" spans="3:10" x14ac:dyDescent="0.25">
      <c r="C4902" s="82">
        <v>1.0374747883056489E-2</v>
      </c>
      <c r="D4902" s="89">
        <v>1.3284439837513764E-2</v>
      </c>
      <c r="E4902" s="89">
        <v>1.5416223983045535E-2</v>
      </c>
      <c r="F4902" s="89">
        <v>1.6926107743671218E-2</v>
      </c>
      <c r="G4902" s="90">
        <v>1.8064612031107305E-2</v>
      </c>
      <c r="H4902" s="90">
        <v>1.8944789393383524E-2</v>
      </c>
      <c r="I4902" s="90">
        <v>1.9774154664664846E-2</v>
      </c>
      <c r="J4902" s="90">
        <v>2.0595514595338749E-2</v>
      </c>
    </row>
    <row r="4903" spans="3:10" x14ac:dyDescent="0.25">
      <c r="C4903" s="82">
        <v>2.667425663706785E-2</v>
      </c>
      <c r="D4903" s="89">
        <v>2.8384184235379716E-2</v>
      </c>
      <c r="E4903" s="89">
        <v>2.8689687516816942E-2</v>
      </c>
      <c r="F4903" s="89">
        <v>2.8276338538538313E-2</v>
      </c>
      <c r="G4903" s="90">
        <v>2.7594216137274516E-2</v>
      </c>
      <c r="H4903" s="90">
        <v>2.6734618391903987E-2</v>
      </c>
      <c r="I4903" s="90">
        <v>2.5901287045886602E-2</v>
      </c>
      <c r="J4903" s="90">
        <v>2.5064265225498018E-2</v>
      </c>
    </row>
    <row r="4904" spans="3:10" x14ac:dyDescent="0.25">
      <c r="C4904" s="82">
        <v>6.4874901079845539E-3</v>
      </c>
      <c r="D4904" s="89">
        <v>1.0375552839903501E-2</v>
      </c>
      <c r="E4904" s="89">
        <v>1.4084913110763111E-2</v>
      </c>
      <c r="F4904" s="89">
        <v>1.7252663917894089E-2</v>
      </c>
      <c r="G4904" s="90">
        <v>1.9827827890039337E-2</v>
      </c>
      <c r="H4904" s="90">
        <v>2.177678487913972E-2</v>
      </c>
      <c r="I4904" s="90">
        <v>2.3255339840175339E-2</v>
      </c>
      <c r="J4904" s="90">
        <v>2.4270996565648302E-2</v>
      </c>
    </row>
    <row r="4905" spans="3:10" x14ac:dyDescent="0.25">
      <c r="C4905" s="82">
        <v>6.4055880458485162E-3</v>
      </c>
      <c r="D4905" s="89">
        <v>8.9775425005417311E-3</v>
      </c>
      <c r="E4905" s="89">
        <v>1.1002207992864506E-2</v>
      </c>
      <c r="F4905" s="89">
        <v>1.2434197526264913E-2</v>
      </c>
      <c r="G4905" s="90">
        <v>1.3402831656824753E-2</v>
      </c>
      <c r="H4905" s="90">
        <v>1.3986633848549028E-2</v>
      </c>
      <c r="I4905" s="90">
        <v>1.434979303150336E-2</v>
      </c>
      <c r="J4905" s="90">
        <v>1.4537335533051889E-2</v>
      </c>
    </row>
    <row r="4906" spans="3:10" x14ac:dyDescent="0.25">
      <c r="C4906" s="82">
        <v>1.5975538752881206E-2</v>
      </c>
      <c r="D4906" s="89">
        <v>2.1209033660175354E-2</v>
      </c>
      <c r="E4906" s="89">
        <v>2.5101367890932043E-2</v>
      </c>
      <c r="F4906" s="89">
        <v>2.775021413225744E-2</v>
      </c>
      <c r="G4906" s="90">
        <v>2.9529925036784709E-2</v>
      </c>
      <c r="H4906" s="90">
        <v>3.0639295979908741E-2</v>
      </c>
      <c r="I4906" s="90">
        <v>3.1429453810082962E-2</v>
      </c>
      <c r="J4906" s="90">
        <v>3.1960421587854643E-2</v>
      </c>
    </row>
    <row r="4907" spans="3:10" x14ac:dyDescent="0.25">
      <c r="C4907" s="82">
        <v>4.3048577404711179E-2</v>
      </c>
      <c r="D4907" s="89">
        <v>4.3317592730937486E-2</v>
      </c>
      <c r="E4907" s="89">
        <v>4.3140035551199191E-2</v>
      </c>
      <c r="F4907" s="89">
        <v>4.3106421889846293E-2</v>
      </c>
      <c r="G4907" s="90">
        <v>4.3501246342842026E-2</v>
      </c>
      <c r="H4907" s="90">
        <v>4.4189835143580089E-2</v>
      </c>
      <c r="I4907" s="90">
        <v>4.5321506029677508E-2</v>
      </c>
      <c r="J4907" s="90">
        <v>4.6719917123560988E-2</v>
      </c>
    </row>
    <row r="4908" spans="3:10" x14ac:dyDescent="0.25">
      <c r="C4908" s="82">
        <v>7.9378086416819725E-3</v>
      </c>
      <c r="D4908" s="89">
        <v>1.1310651766431807E-2</v>
      </c>
      <c r="E4908" s="89">
        <v>1.4362690674547205E-2</v>
      </c>
      <c r="F4908" s="89">
        <v>1.6916461462959869E-2</v>
      </c>
      <c r="G4908" s="90">
        <v>1.8984626963288682E-2</v>
      </c>
      <c r="H4908" s="90">
        <v>2.0550306376854916E-2</v>
      </c>
      <c r="I4908" s="90">
        <v>2.1771914166120065E-2</v>
      </c>
      <c r="J4908" s="90">
        <v>2.2667902556931473E-2</v>
      </c>
    </row>
    <row r="4909" spans="3:10" x14ac:dyDescent="0.25">
      <c r="C4909" s="82">
        <v>1.1795980493795526E-2</v>
      </c>
      <c r="D4909" s="89">
        <v>1.6911251855159046E-2</v>
      </c>
      <c r="E4909" s="89">
        <v>2.1675869036128819E-2</v>
      </c>
      <c r="F4909" s="89">
        <v>2.5913719613586971E-2</v>
      </c>
      <c r="G4909" s="90">
        <v>2.9696937395454114E-2</v>
      </c>
      <c r="H4909" s="90">
        <v>3.3000299795661776E-2</v>
      </c>
      <c r="I4909" s="90">
        <v>3.6034050025470672E-2</v>
      </c>
      <c r="J4909" s="90">
        <v>3.8757800991414605E-2</v>
      </c>
    </row>
    <row r="4910" spans="3:10" x14ac:dyDescent="0.25">
      <c r="C4910" s="82">
        <v>4.2541396140740526E-2</v>
      </c>
      <c r="D4910" s="89">
        <v>4.2365094218993107E-2</v>
      </c>
      <c r="E4910" s="89">
        <v>4.0710779565646608E-2</v>
      </c>
      <c r="F4910" s="89">
        <v>3.864982512143636E-2</v>
      </c>
      <c r="G4910" s="90">
        <v>3.6684557670605765E-2</v>
      </c>
      <c r="H4910" s="90">
        <v>3.4776647335196774E-2</v>
      </c>
      <c r="I4910" s="90">
        <v>3.3052594300362045E-2</v>
      </c>
      <c r="J4910" s="90">
        <v>3.1368357276299157E-2</v>
      </c>
    </row>
    <row r="4911" spans="3:10" x14ac:dyDescent="0.25">
      <c r="C4911" s="82">
        <v>6.1747924103940531E-3</v>
      </c>
      <c r="D4911" s="89">
        <v>9.7261128107703904E-3</v>
      </c>
      <c r="E4911" s="89">
        <v>1.3185750467732283E-2</v>
      </c>
      <c r="F4911" s="89">
        <v>1.6240895017383256E-2</v>
      </c>
      <c r="G4911" s="90">
        <v>1.8829500149789298E-2</v>
      </c>
      <c r="H4911" s="90">
        <v>2.0903446211930968E-2</v>
      </c>
      <c r="I4911" s="90">
        <v>2.2610854048633285E-2</v>
      </c>
      <c r="J4911" s="90">
        <v>2.3973238102182562E-2</v>
      </c>
    </row>
    <row r="4912" spans="3:10" x14ac:dyDescent="0.25">
      <c r="C4912" s="82">
        <v>9.1729316233551822E-3</v>
      </c>
      <c r="D4912" s="89">
        <v>1.3673264667363128E-2</v>
      </c>
      <c r="E4912" s="89">
        <v>1.7875420491228949E-2</v>
      </c>
      <c r="F4912" s="89">
        <v>2.1525755581074196E-2</v>
      </c>
      <c r="G4912" s="90">
        <v>2.4661444819028225E-2</v>
      </c>
      <c r="H4912" s="90">
        <v>2.7288514415825561E-2</v>
      </c>
      <c r="I4912" s="90">
        <v>2.9628784194850669E-2</v>
      </c>
      <c r="J4912" s="90">
        <v>3.1703424102908398E-2</v>
      </c>
    </row>
    <row r="4913" spans="3:10" x14ac:dyDescent="0.25">
      <c r="C4913" s="82">
        <v>1.6191905971341774E-2</v>
      </c>
      <c r="D4913" s="89">
        <v>1.8576082283676808E-2</v>
      </c>
      <c r="E4913" s="89">
        <v>2.0318819810791148E-2</v>
      </c>
      <c r="F4913" s="89">
        <v>2.1707314821155177E-2</v>
      </c>
      <c r="G4913" s="90">
        <v>2.2975606510730062E-2</v>
      </c>
      <c r="H4913" s="90">
        <v>2.4149772473432959E-2</v>
      </c>
      <c r="I4913" s="90">
        <v>2.5391986051159304E-2</v>
      </c>
      <c r="J4913" s="90">
        <v>2.6674703598593887E-2</v>
      </c>
    </row>
    <row r="4914" spans="3:10" x14ac:dyDescent="0.25">
      <c r="C4914" s="82">
        <v>2.8469558766403783E-2</v>
      </c>
      <c r="D4914" s="89">
        <v>2.9449787553979399E-2</v>
      </c>
      <c r="E4914" s="89">
        <v>2.9316507721541433E-2</v>
      </c>
      <c r="F4914" s="89">
        <v>2.8729909126119991E-2</v>
      </c>
      <c r="G4914" s="90">
        <v>2.8074950647564715E-2</v>
      </c>
      <c r="H4914" s="90">
        <v>2.7381805655005802E-2</v>
      </c>
      <c r="I4914" s="90">
        <v>2.6811451996183462E-2</v>
      </c>
      <c r="J4914" s="90">
        <v>2.6296799148079072E-2</v>
      </c>
    </row>
    <row r="4915" spans="3:10" x14ac:dyDescent="0.25">
      <c r="C4915" s="82">
        <v>1.833371987130942E-3</v>
      </c>
      <c r="D4915" s="89">
        <v>3.1289286530584433E-3</v>
      </c>
      <c r="E4915" s="89">
        <v>4.5032367213712308E-3</v>
      </c>
      <c r="F4915" s="89">
        <v>5.7928292299872335E-3</v>
      </c>
      <c r="G4915" s="90">
        <v>6.9293763891237386E-3</v>
      </c>
      <c r="H4915" s="90">
        <v>7.8731622585786979E-3</v>
      </c>
      <c r="I4915" s="90">
        <v>8.6794361123876621E-3</v>
      </c>
      <c r="J4915" s="90">
        <v>9.3711056355834845E-3</v>
      </c>
    </row>
    <row r="4916" spans="3:10" x14ac:dyDescent="0.25">
      <c r="C4916" s="82">
        <v>4.5558389357349596E-3</v>
      </c>
      <c r="D4916" s="89">
        <v>7.0822384492270967E-3</v>
      </c>
      <c r="E4916" s="89">
        <v>9.4339847284665018E-3</v>
      </c>
      <c r="F4916" s="89">
        <v>1.1372867172412199E-2</v>
      </c>
      <c r="G4916" s="90">
        <v>1.2860822944695415E-2</v>
      </c>
      <c r="H4916" s="90">
        <v>1.3883296433111716E-2</v>
      </c>
      <c r="I4916" s="90">
        <v>1.4564915742557173E-2</v>
      </c>
      <c r="J4916" s="90">
        <v>1.4947452365658871E-2</v>
      </c>
    </row>
    <row r="4917" spans="3:10" x14ac:dyDescent="0.25">
      <c r="C4917" s="82">
        <v>5.4908323072619548E-3</v>
      </c>
      <c r="D4917" s="89">
        <v>8.3021658890365356E-3</v>
      </c>
      <c r="E4917" s="89">
        <v>1.097318828559439E-2</v>
      </c>
      <c r="F4917" s="89">
        <v>1.3320227098767651E-2</v>
      </c>
      <c r="G4917" s="90">
        <v>1.5341195739421691E-2</v>
      </c>
      <c r="H4917" s="90">
        <v>1.7024634449378268E-2</v>
      </c>
      <c r="I4917" s="90">
        <v>1.8506527748386726E-2</v>
      </c>
      <c r="J4917" s="90">
        <v>1.9811653976283063E-2</v>
      </c>
    </row>
    <row r="4918" spans="3:10" x14ac:dyDescent="0.25">
      <c r="C4918" s="82">
        <v>3.6725867251556465E-2</v>
      </c>
      <c r="D4918" s="89">
        <v>3.755330511726495E-2</v>
      </c>
      <c r="E4918" s="89">
        <v>3.7226018543423847E-2</v>
      </c>
      <c r="F4918" s="89">
        <v>3.6437245464048133E-2</v>
      </c>
      <c r="G4918" s="90">
        <v>3.5534005789597464E-2</v>
      </c>
      <c r="H4918" s="90">
        <v>3.4448126449439911E-2</v>
      </c>
      <c r="I4918" s="90">
        <v>3.3315544910694578E-2</v>
      </c>
      <c r="J4918" s="90">
        <v>3.202225460121965E-2</v>
      </c>
    </row>
    <row r="4919" spans="3:10" x14ac:dyDescent="0.25">
      <c r="C4919" s="82">
        <v>2.9696882769540481E-2</v>
      </c>
      <c r="D4919" s="89">
        <v>3.5848678563302865E-2</v>
      </c>
      <c r="E4919" s="89">
        <v>3.9270787463920639E-2</v>
      </c>
      <c r="F4919" s="89">
        <v>4.0840050496552364E-2</v>
      </c>
      <c r="G4919" s="90">
        <v>4.1406459948834122E-2</v>
      </c>
      <c r="H4919" s="90">
        <v>4.1279794610431061E-2</v>
      </c>
      <c r="I4919" s="90">
        <v>4.085730591286732E-2</v>
      </c>
      <c r="J4919" s="90">
        <v>4.0114863056677823E-2</v>
      </c>
    </row>
    <row r="4920" spans="3:10" x14ac:dyDescent="0.25">
      <c r="C4920" s="82">
        <v>1.0947781168363166E-2</v>
      </c>
      <c r="D4920" s="89">
        <v>1.5249309580645586E-2</v>
      </c>
      <c r="E4920" s="89">
        <v>1.8723288237878506E-2</v>
      </c>
      <c r="F4920" s="89">
        <v>2.121160531526297E-2</v>
      </c>
      <c r="G4920" s="90">
        <v>2.2840469712251489E-2</v>
      </c>
      <c r="H4920" s="90">
        <v>2.3685862081784942E-2</v>
      </c>
      <c r="I4920" s="90">
        <v>2.4007328855424236E-2</v>
      </c>
      <c r="J4920" s="90">
        <v>2.3885426629843463E-2</v>
      </c>
    </row>
    <row r="4921" spans="3:10" x14ac:dyDescent="0.25">
      <c r="C4921" s="82">
        <v>5.7511052111743144E-3</v>
      </c>
      <c r="D4921" s="89">
        <v>8.6810304273530845E-3</v>
      </c>
      <c r="E4921" s="89">
        <v>1.1370095195062938E-2</v>
      </c>
      <c r="F4921" s="89">
        <v>1.3621458006553313E-2</v>
      </c>
      <c r="G4921" s="90">
        <v>1.5452904083346021E-2</v>
      </c>
      <c r="H4921" s="90">
        <v>1.6878655414062659E-2</v>
      </c>
      <c r="I4921" s="90">
        <v>1.8054272267990539E-2</v>
      </c>
      <c r="J4921" s="90">
        <v>1.9014657514744293E-2</v>
      </c>
    </row>
    <row r="4922" spans="3:10" x14ac:dyDescent="0.25">
      <c r="C4922" s="82">
        <v>2.7675953597988245E-2</v>
      </c>
      <c r="D4922" s="89">
        <v>3.3935051572811126E-2</v>
      </c>
      <c r="E4922" s="89">
        <v>3.8021467606151098E-2</v>
      </c>
      <c r="F4922" s="89">
        <v>4.0461377802623606E-2</v>
      </c>
      <c r="G4922" s="90">
        <v>4.187660668824205E-2</v>
      </c>
      <c r="H4922" s="90">
        <v>4.2489745914098806E-2</v>
      </c>
      <c r="I4922" s="90">
        <v>4.2700774999702255E-2</v>
      </c>
      <c r="J4922" s="90">
        <v>4.2517142655391867E-2</v>
      </c>
    </row>
    <row r="4923" spans="3:10" x14ac:dyDescent="0.25">
      <c r="C4923" s="82">
        <v>4.6788484119447173E-3</v>
      </c>
      <c r="D4923" s="89">
        <v>7.6568633906542354E-3</v>
      </c>
      <c r="E4923" s="89">
        <v>1.0625722283993395E-2</v>
      </c>
      <c r="F4923" s="89">
        <v>1.3238051267868711E-2</v>
      </c>
      <c r="G4923" s="90">
        <v>1.5378379874826377E-2</v>
      </c>
      <c r="H4923" s="90">
        <v>1.6980145174743527E-2</v>
      </c>
      <c r="I4923" s="90">
        <v>1.8164090685156505E-2</v>
      </c>
      <c r="J4923" s="90">
        <v>1.8963103026087069E-2</v>
      </c>
    </row>
    <row r="4924" spans="3:10" x14ac:dyDescent="0.25">
      <c r="C4924" s="82">
        <v>5.7498478584196051E-3</v>
      </c>
      <c r="D4924" s="89">
        <v>8.837541223437214E-3</v>
      </c>
      <c r="E4924" s="89">
        <v>1.1795607240257794E-2</v>
      </c>
      <c r="F4924" s="89">
        <v>1.440721360843368E-2</v>
      </c>
      <c r="G4924" s="90">
        <v>1.6672817647314344E-2</v>
      </c>
      <c r="H4924" s="90">
        <v>1.8592769863225281E-2</v>
      </c>
      <c r="I4924" s="90">
        <v>2.0327313488458457E-2</v>
      </c>
      <c r="J4924" s="90">
        <v>2.1908954627537686E-2</v>
      </c>
    </row>
    <row r="4925" spans="3:10" x14ac:dyDescent="0.25">
      <c r="C4925" s="82">
        <v>5.2160977199571669E-2</v>
      </c>
      <c r="D4925" s="89">
        <v>4.6916091652216767E-2</v>
      </c>
      <c r="E4925" s="89">
        <v>4.2535167198272633E-2</v>
      </c>
      <c r="F4925" s="89">
        <v>3.915778551436043E-2</v>
      </c>
      <c r="G4925" s="90">
        <v>3.6662966711439822E-2</v>
      </c>
      <c r="H4925" s="90">
        <v>3.4669934468220864E-2</v>
      </c>
      <c r="I4925" s="90">
        <v>3.31359872221344E-2</v>
      </c>
      <c r="J4925" s="90">
        <v>3.1837734416164234E-2</v>
      </c>
    </row>
    <row r="4926" spans="3:10" x14ac:dyDescent="0.25">
      <c r="C4926" s="82">
        <v>1.0771893254459763E-2</v>
      </c>
      <c r="D4926" s="89">
        <v>1.2596624859318646E-2</v>
      </c>
      <c r="E4926" s="89">
        <v>1.3713680720213834E-2</v>
      </c>
      <c r="F4926" s="89">
        <v>1.4318557911159381E-2</v>
      </c>
      <c r="G4926" s="90">
        <v>1.4587227695631422E-2</v>
      </c>
      <c r="H4926" s="90">
        <v>1.4559673221150194E-2</v>
      </c>
      <c r="I4926" s="90">
        <v>1.4363144262094635E-2</v>
      </c>
      <c r="J4926" s="90">
        <v>1.4017364158293058E-2</v>
      </c>
    </row>
    <row r="4927" spans="3:10" x14ac:dyDescent="0.25">
      <c r="C4927" s="82">
        <v>8.4999330772060292E-3</v>
      </c>
      <c r="D4927" s="89">
        <v>1.1676574740659895E-2</v>
      </c>
      <c r="E4927" s="89">
        <v>1.4462339423471665E-2</v>
      </c>
      <c r="F4927" s="89">
        <v>1.6816229920736558E-2</v>
      </c>
      <c r="G4927" s="90">
        <v>1.8844468746121404E-2</v>
      </c>
      <c r="H4927" s="90">
        <v>2.0574439800511886E-2</v>
      </c>
      <c r="I4927" s="90">
        <v>2.2170942605846206E-2</v>
      </c>
      <c r="J4927" s="90">
        <v>2.3635222555649073E-2</v>
      </c>
    </row>
    <row r="4928" spans="3:10" x14ac:dyDescent="0.25">
      <c r="C4928" s="82">
        <v>1.4690801267997128E-2</v>
      </c>
      <c r="D4928" s="89">
        <v>2.0299846481026868E-2</v>
      </c>
      <c r="E4928" s="89">
        <v>2.4651631293772191E-2</v>
      </c>
      <c r="F4928" s="89">
        <v>2.7680245334246661E-2</v>
      </c>
      <c r="G4928" s="90">
        <v>2.9669653866892035E-2</v>
      </c>
      <c r="H4928" s="90">
        <v>3.0770518537544842E-2</v>
      </c>
      <c r="I4928" s="90">
        <v>3.1313152912703965E-2</v>
      </c>
      <c r="J4928" s="90">
        <v>3.1360076468863553E-2</v>
      </c>
    </row>
    <row r="4929" spans="3:10" x14ac:dyDescent="0.25">
      <c r="C4929" s="82">
        <v>7.8350147630047492E-3</v>
      </c>
      <c r="D4929" s="89">
        <v>1.1489735196955056E-2</v>
      </c>
      <c r="E4929" s="89">
        <v>1.4550989001821725E-2</v>
      </c>
      <c r="F4929" s="89">
        <v>1.6786333498804061E-2</v>
      </c>
      <c r="G4929" s="90">
        <v>1.8268004997764081E-2</v>
      </c>
      <c r="H4929" s="90">
        <v>1.9072477761577881E-2</v>
      </c>
      <c r="I4929" s="90">
        <v>1.9437425167814847E-2</v>
      </c>
      <c r="J4929" s="90">
        <v>1.9456372165200207E-2</v>
      </c>
    </row>
    <row r="4930" spans="3:10" x14ac:dyDescent="0.25">
      <c r="C4930" s="82">
        <v>1.0628039111952899E-2</v>
      </c>
      <c r="D4930" s="89">
        <v>1.5499358098304475E-2</v>
      </c>
      <c r="E4930" s="89">
        <v>1.9982167476576978E-2</v>
      </c>
      <c r="F4930" s="89">
        <v>2.3929271209029143E-2</v>
      </c>
      <c r="G4930" s="90">
        <v>2.7470371734543395E-2</v>
      </c>
      <c r="H4930" s="90">
        <v>3.0639842023289707E-2</v>
      </c>
      <c r="I4930" s="90">
        <v>3.366316570160547E-2</v>
      </c>
      <c r="J4930" s="90">
        <v>3.6503035957562623E-2</v>
      </c>
    </row>
    <row r="4931" spans="3:10" x14ac:dyDescent="0.25">
      <c r="C4931" s="82">
        <v>1.7616532372635647E-3</v>
      </c>
      <c r="D4931" s="89">
        <v>3.6957712020239163E-3</v>
      </c>
      <c r="E4931" s="89">
        <v>6.1512655624398217E-3</v>
      </c>
      <c r="F4931" s="89">
        <v>8.7348504693103776E-3</v>
      </c>
      <c r="G4931" s="90">
        <v>1.1138566295158076E-2</v>
      </c>
      <c r="H4931" s="90">
        <v>1.3145637746704237E-2</v>
      </c>
      <c r="I4931" s="90">
        <v>1.4762095464611975E-2</v>
      </c>
      <c r="J4931" s="90">
        <v>1.5990656460819631E-2</v>
      </c>
    </row>
    <row r="4932" spans="3:10" x14ac:dyDescent="0.25">
      <c r="C4932" s="82">
        <v>9.1524568499977421E-3</v>
      </c>
      <c r="D4932" s="89">
        <v>1.0557066230416481E-2</v>
      </c>
      <c r="E4932" s="89">
        <v>1.1686331806627856E-2</v>
      </c>
      <c r="F4932" s="89">
        <v>1.2628529307131518E-2</v>
      </c>
      <c r="G4932" s="90">
        <v>1.346836661495344E-2</v>
      </c>
      <c r="H4932" s="90">
        <v>1.4200311741433229E-2</v>
      </c>
      <c r="I4932" s="90">
        <v>1.4923252910526926E-2</v>
      </c>
      <c r="J4932" s="90">
        <v>1.5641535656304054E-2</v>
      </c>
    </row>
    <row r="4933" spans="3:10" x14ac:dyDescent="0.25">
      <c r="C4933" s="82">
        <v>5.8699047470102137E-3</v>
      </c>
      <c r="D4933" s="89">
        <v>8.0420489686220294E-3</v>
      </c>
      <c r="E4933" s="89">
        <v>9.9924559441971084E-3</v>
      </c>
      <c r="F4933" s="89">
        <v>1.1639109371089576E-2</v>
      </c>
      <c r="G4933" s="90">
        <v>1.2991806291384312E-2</v>
      </c>
      <c r="H4933" s="90">
        <v>1.4024881413631892E-2</v>
      </c>
      <c r="I4933" s="90">
        <v>1.4836235020065964E-2</v>
      </c>
      <c r="J4933" s="90">
        <v>1.5440951892488767E-2</v>
      </c>
    </row>
    <row r="4934" spans="3:10" x14ac:dyDescent="0.25">
      <c r="C4934" s="82">
        <v>7.860891832184462E-3</v>
      </c>
      <c r="D4934" s="89">
        <v>1.303803758541377E-2</v>
      </c>
      <c r="E4934" s="89">
        <v>1.8065641227539161E-2</v>
      </c>
      <c r="F4934" s="89">
        <v>2.2306693623753527E-2</v>
      </c>
      <c r="G4934" s="90">
        <v>2.5619629304609426E-2</v>
      </c>
      <c r="H4934" s="90">
        <v>2.7977487888533104E-2</v>
      </c>
      <c r="I4934" s="90">
        <v>2.9645688901950275E-2</v>
      </c>
      <c r="J4934" s="90">
        <v>3.0708717780166064E-2</v>
      </c>
    </row>
    <row r="4935" spans="3:10" x14ac:dyDescent="0.25">
      <c r="C4935" s="82">
        <v>4.0726280834429578E-2</v>
      </c>
      <c r="D4935" s="89">
        <v>4.2477662482975152E-2</v>
      </c>
      <c r="E4935" s="89">
        <v>4.2678801952438901E-2</v>
      </c>
      <c r="F4935" s="89">
        <v>4.2308242107545281E-2</v>
      </c>
      <c r="G4935" s="90">
        <v>4.1905481080266663E-2</v>
      </c>
      <c r="H4935" s="90">
        <v>4.1463517887296297E-2</v>
      </c>
      <c r="I4935" s="90">
        <v>4.1164623456053963E-2</v>
      </c>
      <c r="J4935" s="90">
        <v>4.0850527150233143E-2</v>
      </c>
    </row>
    <row r="4936" spans="3:10" x14ac:dyDescent="0.25">
      <c r="C4936" s="82">
        <v>1.4052755332881202E-2</v>
      </c>
      <c r="D4936" s="89">
        <v>2.1985468126335908E-2</v>
      </c>
      <c r="E4936" s="89">
        <v>2.9354896684059811E-2</v>
      </c>
      <c r="F4936" s="89">
        <v>3.5529415422955048E-2</v>
      </c>
      <c r="G4936" s="90">
        <v>4.0531656455295266E-2</v>
      </c>
      <c r="H4936" s="90">
        <v>4.439334983918726E-2</v>
      </c>
      <c r="I4936" s="90">
        <v>4.7490014383562582E-2</v>
      </c>
      <c r="J4936" s="90">
        <v>4.9843930435171935E-2</v>
      </c>
    </row>
    <row r="4937" spans="3:10" x14ac:dyDescent="0.25">
      <c r="C4937" s="82">
        <v>1.0344912882373838E-2</v>
      </c>
      <c r="D4937" s="89">
        <v>1.5114363299235425E-2</v>
      </c>
      <c r="E4937" s="89">
        <v>1.9295977744350837E-2</v>
      </c>
      <c r="F4937" s="89">
        <v>2.2714838609412799E-2</v>
      </c>
      <c r="G4937" s="90">
        <v>2.5525951989408165E-2</v>
      </c>
      <c r="H4937" s="90">
        <v>2.7819083765470806E-2</v>
      </c>
      <c r="I4937" s="90">
        <v>2.9864983771135528E-2</v>
      </c>
      <c r="J4937" s="90">
        <v>3.169739585678126E-2</v>
      </c>
    </row>
    <row r="4938" spans="3:10" x14ac:dyDescent="0.25">
      <c r="C4938" s="82">
        <v>6.7135540546352694E-3</v>
      </c>
      <c r="D4938" s="89">
        <v>1.0208663263626072E-2</v>
      </c>
      <c r="E4938" s="89">
        <v>1.3244288754170663E-2</v>
      </c>
      <c r="F4938" s="89">
        <v>1.5552839691314936E-2</v>
      </c>
      <c r="G4938" s="90">
        <v>1.7186170191366017E-2</v>
      </c>
      <c r="H4938" s="90">
        <v>1.8216130521346525E-2</v>
      </c>
      <c r="I4938" s="90">
        <v>1.8866179008023017E-2</v>
      </c>
      <c r="J4938" s="90">
        <v>1.9216758646159585E-2</v>
      </c>
    </row>
    <row r="4939" spans="3:10" x14ac:dyDescent="0.25">
      <c r="C4939" s="82">
        <v>1.2073037302042205E-2</v>
      </c>
      <c r="D4939" s="89">
        <v>1.9292499962042516E-2</v>
      </c>
      <c r="E4939" s="89">
        <v>2.5917670163724451E-2</v>
      </c>
      <c r="F4939" s="89">
        <v>3.1159131472884453E-2</v>
      </c>
      <c r="G4939" s="90">
        <v>3.4948682634115935E-2</v>
      </c>
      <c r="H4939" s="90">
        <v>3.7351882698999167E-2</v>
      </c>
      <c r="I4939" s="90">
        <v>3.879418995916515E-2</v>
      </c>
      <c r="J4939" s="90">
        <v>3.9424494018580045E-2</v>
      </c>
    </row>
    <row r="4940" spans="3:10" x14ac:dyDescent="0.25">
      <c r="C4940" s="82">
        <v>3.3204992663453201E-3</v>
      </c>
      <c r="D4940" s="89">
        <v>5.5420705831039372E-3</v>
      </c>
      <c r="E4940" s="89">
        <v>7.9524881114936812E-3</v>
      </c>
      <c r="F4940" s="89">
        <v>1.030615055076276E-2</v>
      </c>
      <c r="G4940" s="90">
        <v>1.2466470709957192E-2</v>
      </c>
      <c r="H4940" s="90">
        <v>1.4306146345089601E-2</v>
      </c>
      <c r="I4940" s="90">
        <v>1.5853094730392092E-2</v>
      </c>
      <c r="J4940" s="90">
        <v>1.7078229786684E-2</v>
      </c>
    </row>
    <row r="4941" spans="3:10" x14ac:dyDescent="0.25">
      <c r="C4941" s="82">
        <v>1.5615749133749149E-2</v>
      </c>
      <c r="D4941" s="89">
        <v>2.0686052031390192E-2</v>
      </c>
      <c r="E4941" s="89">
        <v>2.4259534511880437E-2</v>
      </c>
      <c r="F4941" s="89">
        <v>2.6532674551414233E-2</v>
      </c>
      <c r="G4941" s="90">
        <v>2.7958669201472476E-2</v>
      </c>
      <c r="H4941" s="90">
        <v>2.8772674250869022E-2</v>
      </c>
      <c r="I4941" s="90">
        <v>2.9313713841191334E-2</v>
      </c>
      <c r="J4941" s="90">
        <v>2.962870827340771E-2</v>
      </c>
    </row>
    <row r="4942" spans="3:10" x14ac:dyDescent="0.25">
      <c r="C4942" s="82">
        <v>2.0472022053082916E-2</v>
      </c>
      <c r="D4942" s="89">
        <v>2.4478757188018927E-2</v>
      </c>
      <c r="E4942" s="89">
        <v>2.7281992327515242E-2</v>
      </c>
      <c r="F4942" s="89">
        <v>2.923226595363029E-2</v>
      </c>
      <c r="G4942" s="90">
        <v>3.0668659039223976E-2</v>
      </c>
      <c r="H4942" s="90">
        <v>3.1646153925820861E-2</v>
      </c>
      <c r="I4942" s="90">
        <v>3.2382118693578592E-2</v>
      </c>
      <c r="J4942" s="90">
        <v>3.2833849629481549E-2</v>
      </c>
    </row>
    <row r="4943" spans="3:10" x14ac:dyDescent="0.25">
      <c r="C4943" s="82">
        <v>1.1061243748931443E-2</v>
      </c>
      <c r="D4943" s="89">
        <v>1.6122737232597086E-2</v>
      </c>
      <c r="E4943" s="89">
        <v>2.0564177116258877E-2</v>
      </c>
      <c r="F4943" s="89">
        <v>2.4271106408268107E-2</v>
      </c>
      <c r="G4943" s="90">
        <v>2.7461966210473004E-2</v>
      </c>
      <c r="H4943" s="90">
        <v>3.0256437979785236E-2</v>
      </c>
      <c r="I4943" s="90">
        <v>3.2950421519908873E-2</v>
      </c>
      <c r="J4943" s="90">
        <v>3.5573952481464027E-2</v>
      </c>
    </row>
    <row r="4944" spans="3:10" x14ac:dyDescent="0.25">
      <c r="C4944" s="82">
        <v>8.7625575481056392E-4</v>
      </c>
      <c r="D4944" s="89">
        <v>2.1324521870091334E-3</v>
      </c>
      <c r="E4944" s="89">
        <v>3.9482417762266757E-3</v>
      </c>
      <c r="F4944" s="89">
        <v>6.0742320899614946E-3</v>
      </c>
      <c r="G4944" s="90">
        <v>8.2471817373191147E-3</v>
      </c>
      <c r="H4944" s="90">
        <v>1.0234237799427734E-2</v>
      </c>
      <c r="I4944" s="90">
        <v>1.1963157669344587E-2</v>
      </c>
      <c r="J4944" s="90">
        <v>1.3370674038499402E-2</v>
      </c>
    </row>
    <row r="4945" spans="3:10" x14ac:dyDescent="0.25">
      <c r="C4945" s="82">
        <v>1.2258593025467564E-2</v>
      </c>
      <c r="D4945" s="89">
        <v>1.7579171362210332E-2</v>
      </c>
      <c r="E4945" s="89">
        <v>2.1918683313577745E-2</v>
      </c>
      <c r="F4945" s="89">
        <v>2.5092516451993618E-2</v>
      </c>
      <c r="G4945" s="90">
        <v>2.7306678797488212E-2</v>
      </c>
      <c r="H4945" s="90">
        <v>2.8692204330365696E-2</v>
      </c>
      <c r="I4945" s="90">
        <v>2.9564468087529095E-2</v>
      </c>
      <c r="J4945" s="90">
        <v>2.99934194721019E-2</v>
      </c>
    </row>
    <row r="4946" spans="3:10" x14ac:dyDescent="0.25">
      <c r="C4946" s="82">
        <v>1.36154961462712E-2</v>
      </c>
      <c r="D4946" s="89">
        <v>1.642428738925094E-2</v>
      </c>
      <c r="E4946" s="89">
        <v>1.8604393214118928E-2</v>
      </c>
      <c r="F4946" s="89">
        <v>2.0249828842948854E-2</v>
      </c>
      <c r="G4946" s="90">
        <v>2.1498923920204364E-2</v>
      </c>
      <c r="H4946" s="90">
        <v>2.2360791047843172E-2</v>
      </c>
      <c r="I4946" s="90">
        <v>2.3010731928304908E-2</v>
      </c>
      <c r="J4946" s="90">
        <v>2.3469943371931722E-2</v>
      </c>
    </row>
    <row r="4947" spans="3:10" x14ac:dyDescent="0.25">
      <c r="C4947" s="82">
        <v>7.804839866960156E-2</v>
      </c>
      <c r="D4947" s="89">
        <v>6.5998932081623968E-2</v>
      </c>
      <c r="E4947" s="89">
        <v>5.5844925579779943E-2</v>
      </c>
      <c r="F4947" s="89">
        <v>4.8191786174642669E-2</v>
      </c>
      <c r="G4947" s="90">
        <v>4.2721201839804337E-2</v>
      </c>
      <c r="H4947" s="90">
        <v>3.8691353468503838E-2</v>
      </c>
      <c r="I4947" s="90">
        <v>3.5791320390444643E-2</v>
      </c>
      <c r="J4947" s="90">
        <v>3.3565369592907478E-2</v>
      </c>
    </row>
    <row r="4948" spans="3:10" x14ac:dyDescent="0.25">
      <c r="C4948" s="82">
        <v>5.8992253356714413E-3</v>
      </c>
      <c r="D4948" s="89">
        <v>9.5426835508076614E-3</v>
      </c>
      <c r="E4948" s="89">
        <v>1.3162328144488632E-2</v>
      </c>
      <c r="F4948" s="89">
        <v>1.6301105553098261E-2</v>
      </c>
      <c r="G4948" s="90">
        <v>1.8761366533496034E-2</v>
      </c>
      <c r="H4948" s="90">
        <v>2.0408564589558871E-2</v>
      </c>
      <c r="I4948" s="90">
        <v>2.1355118111901002E-2</v>
      </c>
      <c r="J4948" s="90">
        <v>2.163061010126591E-2</v>
      </c>
    </row>
    <row r="4949" spans="3:10" x14ac:dyDescent="0.25">
      <c r="C4949" s="82">
        <v>3.7752555724045768E-3</v>
      </c>
      <c r="D4949" s="89">
        <v>6.1276407598494448E-3</v>
      </c>
      <c r="E4949" s="89">
        <v>8.4922845421039062E-3</v>
      </c>
      <c r="F4949" s="89">
        <v>1.0603654491966732E-2</v>
      </c>
      <c r="G4949" s="90">
        <v>1.2358182303021124E-2</v>
      </c>
      <c r="H4949" s="90">
        <v>1.3678660131649667E-2</v>
      </c>
      <c r="I4949" s="90">
        <v>1.4636662508542826E-2</v>
      </c>
      <c r="J4949" s="90">
        <v>1.5237588719651184E-2</v>
      </c>
    </row>
    <row r="4950" spans="3:10" x14ac:dyDescent="0.25">
      <c r="C4950" s="82">
        <v>6.1691253809717378E-3</v>
      </c>
      <c r="D4950" s="89">
        <v>1.0569249046147536E-2</v>
      </c>
      <c r="E4950" s="89">
        <v>1.5081877375723283E-2</v>
      </c>
      <c r="F4950" s="89">
        <v>1.9091907552033313E-2</v>
      </c>
      <c r="G4950" s="90">
        <v>2.2372091253257252E-2</v>
      </c>
      <c r="H4950" s="90">
        <v>2.4817872321353334E-2</v>
      </c>
      <c r="I4950" s="90">
        <v>2.6619210850686137E-2</v>
      </c>
      <c r="J4950" s="90">
        <v>2.783636443993584E-2</v>
      </c>
    </row>
    <row r="4951" spans="3:10" x14ac:dyDescent="0.25">
      <c r="C4951" s="82">
        <v>5.6742174715466564E-3</v>
      </c>
      <c r="D4951" s="89">
        <v>8.8416944981545668E-3</v>
      </c>
      <c r="E4951" s="89">
        <v>1.1697137438255423E-2</v>
      </c>
      <c r="F4951" s="89">
        <v>1.3896920046262544E-2</v>
      </c>
      <c r="G4951" s="90">
        <v>1.5385903766624911E-2</v>
      </c>
      <c r="H4951" s="90">
        <v>1.6166771485542551E-2</v>
      </c>
      <c r="I4951" s="90">
        <v>1.6420007544824561E-2</v>
      </c>
      <c r="J4951" s="90">
        <v>1.6230403849147368E-2</v>
      </c>
    </row>
    <row r="4952" spans="3:10" x14ac:dyDescent="0.25">
      <c r="C4952" s="82">
        <v>2.7043127566147261E-3</v>
      </c>
      <c r="D4952" s="89">
        <v>4.7171324560370802E-3</v>
      </c>
      <c r="E4952" s="89">
        <v>6.9436787248882579E-3</v>
      </c>
      <c r="F4952" s="89">
        <v>9.1413442399637338E-3</v>
      </c>
      <c r="G4952" s="90">
        <v>1.1206760538471895E-2</v>
      </c>
      <c r="H4952" s="90">
        <v>1.308160138776646E-2</v>
      </c>
      <c r="I4952" s="90">
        <v>1.4864141042129683E-2</v>
      </c>
      <c r="J4952" s="90">
        <v>1.6600022649479625E-2</v>
      </c>
    </row>
    <row r="4953" spans="3:10" x14ac:dyDescent="0.25">
      <c r="C4953" s="82">
        <v>1.5253329410661844E-2</v>
      </c>
      <c r="D4953" s="89">
        <v>1.9962096450044455E-2</v>
      </c>
      <c r="E4953" s="89">
        <v>2.3607253278420059E-2</v>
      </c>
      <c r="F4953" s="89">
        <v>2.6273772101285984E-2</v>
      </c>
      <c r="G4953" s="90">
        <v>2.8211437762649918E-2</v>
      </c>
      <c r="H4953" s="90">
        <v>2.9487257845386066E-2</v>
      </c>
      <c r="I4953" s="90">
        <v>3.0344389829602653E-2</v>
      </c>
      <c r="J4953" s="90">
        <v>3.0794646158227211E-2</v>
      </c>
    </row>
    <row r="4954" spans="3:10" x14ac:dyDescent="0.25">
      <c r="C4954" s="82">
        <v>4.519535782691232E-3</v>
      </c>
      <c r="D4954" s="89">
        <v>8.9872245091589011E-3</v>
      </c>
      <c r="E4954" s="89">
        <v>1.377039174033194E-2</v>
      </c>
      <c r="F4954" s="89">
        <v>1.787276755910297E-2</v>
      </c>
      <c r="G4954" s="90">
        <v>2.0936319174352663E-2</v>
      </c>
      <c r="H4954" s="90">
        <v>2.2933494479650377E-2</v>
      </c>
      <c r="I4954" s="90">
        <v>2.4179904304712736E-2</v>
      </c>
      <c r="J4954" s="90">
        <v>2.4857253090838107E-2</v>
      </c>
    </row>
    <row r="4955" spans="3:10" x14ac:dyDescent="0.25">
      <c r="C4955" s="82">
        <v>8.212478408120772E-3</v>
      </c>
      <c r="D4955" s="89">
        <v>1.0456319433421587E-2</v>
      </c>
      <c r="E4955" s="89">
        <v>1.2410352653521453E-2</v>
      </c>
      <c r="F4955" s="89">
        <v>1.4076923952758976E-2</v>
      </c>
      <c r="G4955" s="90">
        <v>1.5511026031718618E-2</v>
      </c>
      <c r="H4955" s="90">
        <v>1.6691452122967722E-2</v>
      </c>
      <c r="I4955" s="90">
        <v>1.7728732925560375E-2</v>
      </c>
      <c r="J4955" s="90">
        <v>1.8628024729292095E-2</v>
      </c>
    </row>
    <row r="4956" spans="3:10" x14ac:dyDescent="0.25">
      <c r="C4956" s="82">
        <v>7.1037272933732271E-2</v>
      </c>
      <c r="D4956" s="89">
        <v>7.3852149669150005E-2</v>
      </c>
      <c r="E4956" s="89">
        <v>7.255683018400963E-2</v>
      </c>
      <c r="F4956" s="89">
        <v>6.9628254283227178E-2</v>
      </c>
      <c r="G4956" s="90">
        <v>6.6474889638744553E-2</v>
      </c>
      <c r="H4956" s="90">
        <v>6.3326108057041239E-2</v>
      </c>
      <c r="I4956" s="90">
        <v>6.0543995312055385E-2</v>
      </c>
      <c r="J4956" s="90">
        <v>5.7890576120057498E-2</v>
      </c>
    </row>
    <row r="4957" spans="3:10" x14ac:dyDescent="0.25">
      <c r="C4957" s="82">
        <v>2.4318272157797345E-3</v>
      </c>
      <c r="D4957" s="89">
        <v>4.3451072795455724E-3</v>
      </c>
      <c r="E4957" s="89">
        <v>6.4224092452906546E-3</v>
      </c>
      <c r="F4957" s="89">
        <v>8.3649995947967775E-3</v>
      </c>
      <c r="G4957" s="90">
        <v>1.0020552771492962E-2</v>
      </c>
      <c r="H4957" s="90">
        <v>1.1298254118837758E-2</v>
      </c>
      <c r="I4957" s="90">
        <v>1.2260704793410276E-2</v>
      </c>
      <c r="J4957" s="90">
        <v>1.2933977661387848E-2</v>
      </c>
    </row>
    <row r="4958" spans="3:10" x14ac:dyDescent="0.25">
      <c r="C4958" s="82">
        <v>1.1987914660332314E-2</v>
      </c>
      <c r="D4958" s="89">
        <v>1.3843743094989347E-2</v>
      </c>
      <c r="E4958" s="89">
        <v>1.5319699198884538E-2</v>
      </c>
      <c r="F4958" s="89">
        <v>1.6585943988218763E-2</v>
      </c>
      <c r="G4958" s="90">
        <v>1.7794829018768228E-2</v>
      </c>
      <c r="H4958" s="90">
        <v>1.8962088740189845E-2</v>
      </c>
      <c r="I4958" s="90">
        <v>2.0226678469993712E-2</v>
      </c>
      <c r="J4958" s="90">
        <v>2.1590559773685309E-2</v>
      </c>
    </row>
    <row r="4959" spans="3:10" x14ac:dyDescent="0.25">
      <c r="C4959" s="82">
        <v>2.2292608384109968E-2</v>
      </c>
      <c r="D4959" s="89">
        <v>2.6447399124760351E-2</v>
      </c>
      <c r="E4959" s="89">
        <v>2.9959035951520784E-2</v>
      </c>
      <c r="F4959" s="89">
        <v>3.2934399226984643E-2</v>
      </c>
      <c r="G4959" s="90">
        <v>3.5490475954022001E-2</v>
      </c>
      <c r="H4959" s="90">
        <v>3.7512152053454449E-2</v>
      </c>
      <c r="I4959" s="90">
        <v>3.9153622671884485E-2</v>
      </c>
      <c r="J4959" s="90">
        <v>4.0309267102659918E-2</v>
      </c>
    </row>
    <row r="4960" spans="3:10" x14ac:dyDescent="0.25">
      <c r="C4960" s="82">
        <v>2.9829335120703893E-2</v>
      </c>
      <c r="D4960" s="89">
        <v>3.3303833885985457E-2</v>
      </c>
      <c r="E4960" s="89">
        <v>3.4713556058223446E-2</v>
      </c>
      <c r="F4960" s="89">
        <v>3.4918755460739324E-2</v>
      </c>
      <c r="G4960" s="90">
        <v>3.4599590036228423E-2</v>
      </c>
      <c r="H4960" s="90">
        <v>3.3983344202663399E-2</v>
      </c>
      <c r="I4960" s="90">
        <v>3.3400948120913376E-2</v>
      </c>
      <c r="J4960" s="90">
        <v>3.2850323957875613E-2</v>
      </c>
    </row>
    <row r="4961" spans="3:10" x14ac:dyDescent="0.25">
      <c r="C4961" s="82">
        <v>3.4959987154348747E-2</v>
      </c>
      <c r="D4961" s="89">
        <v>3.7171405483409761E-2</v>
      </c>
      <c r="E4961" s="89">
        <v>3.7672819401690302E-2</v>
      </c>
      <c r="F4961" s="89">
        <v>3.7382815534145748E-2</v>
      </c>
      <c r="G4961" s="90">
        <v>3.6874984748973001E-2</v>
      </c>
      <c r="H4961" s="90">
        <v>3.6236217965572505E-2</v>
      </c>
      <c r="I4961" s="90">
        <v>3.5701981959224124E-2</v>
      </c>
      <c r="J4961" s="90">
        <v>3.5190058251167271E-2</v>
      </c>
    </row>
    <row r="4962" spans="3:10" x14ac:dyDescent="0.25">
      <c r="C4962" s="82">
        <v>5.6423679513002848E-3</v>
      </c>
      <c r="D4962" s="89">
        <v>8.412151216698879E-3</v>
      </c>
      <c r="E4962" s="89">
        <v>1.0864486600279864E-2</v>
      </c>
      <c r="F4962" s="89">
        <v>1.2811911095403833E-2</v>
      </c>
      <c r="G4962" s="90">
        <v>1.4270571112195174E-2</v>
      </c>
      <c r="H4962" s="90">
        <v>1.5249566468498867E-2</v>
      </c>
      <c r="I4962" s="90">
        <v>1.5886095574760072E-2</v>
      </c>
      <c r="J4962" s="90">
        <v>1.6210122249758444E-2</v>
      </c>
    </row>
    <row r="4963" spans="3:10" x14ac:dyDescent="0.25">
      <c r="C4963" s="82">
        <v>3.5231507380576186E-3</v>
      </c>
      <c r="D4963" s="89">
        <v>5.5619969533801548E-3</v>
      </c>
      <c r="E4963" s="89">
        <v>7.6528720150598941E-3</v>
      </c>
      <c r="F4963" s="89">
        <v>9.6312573728922803E-3</v>
      </c>
      <c r="G4963" s="90">
        <v>1.145805338370841E-2</v>
      </c>
      <c r="H4963" s="90">
        <v>1.3101819917863532E-2</v>
      </c>
      <c r="I4963" s="90">
        <v>1.4659456086841901E-2</v>
      </c>
      <c r="J4963" s="90">
        <v>1.6155489327713289E-2</v>
      </c>
    </row>
    <row r="4964" spans="3:10" x14ac:dyDescent="0.25">
      <c r="C4964" s="82">
        <v>6.2962594324869579E-3</v>
      </c>
      <c r="D4964" s="89">
        <v>1.1333106193351551E-2</v>
      </c>
      <c r="E4964" s="89">
        <v>1.6670927917565269E-2</v>
      </c>
      <c r="F4964" s="89">
        <v>2.1536078277664569E-2</v>
      </c>
      <c r="G4964" s="90">
        <v>2.5631951776790247E-2</v>
      </c>
      <c r="H4964" s="90">
        <v>2.8825156456913151E-2</v>
      </c>
      <c r="I4964" s="90">
        <v>3.1317825211882228E-2</v>
      </c>
      <c r="J4964" s="90">
        <v>3.3148095910788336E-2</v>
      </c>
    </row>
    <row r="4965" spans="3:10" x14ac:dyDescent="0.25">
      <c r="C4965" s="82">
        <v>6.4750385748003104E-3</v>
      </c>
      <c r="D4965" s="89">
        <v>9.1254998820082308E-3</v>
      </c>
      <c r="E4965" s="89">
        <v>1.1581230282726958E-2</v>
      </c>
      <c r="F4965" s="89">
        <v>1.3775137760689692E-2</v>
      </c>
      <c r="G4965" s="90">
        <v>1.5755985788680774E-2</v>
      </c>
      <c r="H4965" s="90">
        <v>1.7514446368565122E-2</v>
      </c>
      <c r="I4965" s="90">
        <v>1.9169622614628606E-2</v>
      </c>
      <c r="J4965" s="90">
        <v>2.0717137566315033E-2</v>
      </c>
    </row>
    <row r="4966" spans="3:10" x14ac:dyDescent="0.25">
      <c r="C4966" s="82">
        <v>5.3700164242476943E-2</v>
      </c>
      <c r="D4966" s="89">
        <v>5.3177561993351344E-2</v>
      </c>
      <c r="E4966" s="89">
        <v>5.2062029013271643E-2</v>
      </c>
      <c r="F4966" s="89">
        <v>5.1187441282641084E-2</v>
      </c>
      <c r="G4966" s="90">
        <v>5.0954465063110091E-2</v>
      </c>
      <c r="H4966" s="90">
        <v>5.1231384463584682E-2</v>
      </c>
      <c r="I4966" s="90">
        <v>5.2197792406800274E-2</v>
      </c>
      <c r="J4966" s="90">
        <v>5.3639577335987614E-2</v>
      </c>
    </row>
    <row r="4967" spans="3:10" x14ac:dyDescent="0.25">
      <c r="C4967" s="82">
        <v>1.9520324743594865E-2</v>
      </c>
      <c r="D4967" s="89">
        <v>2.1078653116520657E-2</v>
      </c>
      <c r="E4967" s="89">
        <v>2.1455171413015488E-2</v>
      </c>
      <c r="F4967" s="89">
        <v>2.1232290769482035E-2</v>
      </c>
      <c r="G4967" s="90">
        <v>2.0797411919573607E-2</v>
      </c>
      <c r="H4967" s="90">
        <v>2.0241850099562784E-2</v>
      </c>
      <c r="I4967" s="90">
        <v>1.9726296413066943E-2</v>
      </c>
      <c r="J4967" s="90">
        <v>1.9228943551892929E-2</v>
      </c>
    </row>
    <row r="4968" spans="3:10" x14ac:dyDescent="0.25">
      <c r="C4968" s="82">
        <v>1.1484267452772055E-2</v>
      </c>
      <c r="D4968" s="89">
        <v>1.5817623999999798E-2</v>
      </c>
      <c r="E4968" s="89">
        <v>1.9173146582400276E-2</v>
      </c>
      <c r="F4968" s="89">
        <v>2.147244847380227E-2</v>
      </c>
      <c r="G4968" s="90">
        <v>2.2925075179933547E-2</v>
      </c>
      <c r="H4968" s="90">
        <v>2.3662313431796454E-2</v>
      </c>
      <c r="I4968" s="90">
        <v>2.3970628342804126E-2</v>
      </c>
      <c r="J4968" s="90">
        <v>2.393605233517224E-2</v>
      </c>
    </row>
    <row r="4969" spans="3:10" x14ac:dyDescent="0.25">
      <c r="C4969" s="82">
        <v>1.6247814884258718E-2</v>
      </c>
      <c r="D4969" s="89">
        <v>2.3058877980351243E-2</v>
      </c>
      <c r="E4969" s="89">
        <v>2.8756944767122501E-2</v>
      </c>
      <c r="F4969" s="89">
        <v>3.3258368733570756E-2</v>
      </c>
      <c r="G4969" s="90">
        <v>3.6917129917487787E-2</v>
      </c>
      <c r="H4969" s="90">
        <v>3.9930766075117419E-2</v>
      </c>
      <c r="I4969" s="90">
        <v>4.2713041457028839E-2</v>
      </c>
      <c r="J4969" s="90">
        <v>4.5307799406325275E-2</v>
      </c>
    </row>
    <row r="4970" spans="3:10" x14ac:dyDescent="0.25">
      <c r="C4970" s="82">
        <v>1.1647548691513798E-2</v>
      </c>
      <c r="D4970" s="89">
        <v>1.624339984352656E-2</v>
      </c>
      <c r="E4970" s="89">
        <v>2.0217398847243412E-2</v>
      </c>
      <c r="F4970" s="89">
        <v>2.3462084625524536E-2</v>
      </c>
      <c r="G4970" s="90">
        <v>2.6100315106075786E-2</v>
      </c>
      <c r="H4970" s="90">
        <v>2.8151728413660711E-2</v>
      </c>
      <c r="I4970" s="90">
        <v>2.9830126797827088E-2</v>
      </c>
      <c r="J4970" s="90">
        <v>3.1136829691714694E-2</v>
      </c>
    </row>
    <row r="4971" spans="3:10" x14ac:dyDescent="0.25">
      <c r="C4971" s="82">
        <v>7.7746934241018995E-3</v>
      </c>
      <c r="D4971" s="89">
        <v>1.2101822309866613E-2</v>
      </c>
      <c r="E4971" s="89">
        <v>1.629180993248789E-2</v>
      </c>
      <c r="F4971" s="89">
        <v>1.999273978402728E-2</v>
      </c>
      <c r="G4971" s="90">
        <v>2.3141464635528131E-2</v>
      </c>
      <c r="H4971" s="90">
        <v>2.5672843506374905E-2</v>
      </c>
      <c r="I4971" s="90">
        <v>2.7750381612189602E-2</v>
      </c>
      <c r="J4971" s="90">
        <v>2.9375513990159734E-2</v>
      </c>
    </row>
    <row r="4972" spans="3:10" x14ac:dyDescent="0.25">
      <c r="C4972" s="82">
        <v>2.6327613433212865E-2</v>
      </c>
      <c r="D4972" s="89">
        <v>2.3918631978214019E-2</v>
      </c>
      <c r="E4972" s="89">
        <v>2.1776746853141238E-2</v>
      </c>
      <c r="F4972" s="89">
        <v>2.0066784116591373E-2</v>
      </c>
      <c r="G4972" s="90">
        <v>1.8782109387502521E-2</v>
      </c>
      <c r="H4972" s="90">
        <v>1.7764102892567198E-2</v>
      </c>
      <c r="I4972" s="90">
        <v>1.7019178654747905E-2</v>
      </c>
      <c r="J4972" s="90">
        <v>1.6457537768166455E-2</v>
      </c>
    </row>
    <row r="4973" spans="3:10" x14ac:dyDescent="0.25">
      <c r="C4973" s="82">
        <v>2.6448976330159016E-3</v>
      </c>
      <c r="D4973" s="89">
        <v>4.7395721762948382E-3</v>
      </c>
      <c r="E4973" s="89">
        <v>7.1074693642674555E-3</v>
      </c>
      <c r="F4973" s="89">
        <v>9.4507612103538873E-3</v>
      </c>
      <c r="G4973" s="90">
        <v>1.1593303717966654E-2</v>
      </c>
      <c r="H4973" s="90">
        <v>1.3402692302198458E-2</v>
      </c>
      <c r="I4973" s="90">
        <v>1.4915199258447863E-2</v>
      </c>
      <c r="J4973" s="90">
        <v>1.6122737957707165E-2</v>
      </c>
    </row>
    <row r="4974" spans="3:10" x14ac:dyDescent="0.25">
      <c r="C4974" s="82">
        <v>2.3480861858953577E-2</v>
      </c>
      <c r="D4974" s="89">
        <v>2.812204875261886E-2</v>
      </c>
      <c r="E4974" s="89">
        <v>3.1644838842275529E-2</v>
      </c>
      <c r="F4974" s="89">
        <v>3.4340403758604844E-2</v>
      </c>
      <c r="G4974" s="90">
        <v>3.653083028393319E-2</v>
      </c>
      <c r="H4974" s="90">
        <v>3.8261398056243519E-2</v>
      </c>
      <c r="I4974" s="90">
        <v>3.980542771969646E-2</v>
      </c>
      <c r="J4974" s="90">
        <v>4.1125614449452272E-2</v>
      </c>
    </row>
    <row r="4975" spans="3:10" x14ac:dyDescent="0.25">
      <c r="C4975" s="82">
        <v>1.7688987277042156E-2</v>
      </c>
      <c r="D4975" s="89">
        <v>2.0272365530336671E-2</v>
      </c>
      <c r="E4975" s="89">
        <v>2.1716389331708403E-2</v>
      </c>
      <c r="F4975" s="89">
        <v>2.240085072895592E-2</v>
      </c>
      <c r="G4975" s="90">
        <v>2.2656237630675161E-2</v>
      </c>
      <c r="H4975" s="90">
        <v>2.2579961886468877E-2</v>
      </c>
      <c r="I4975" s="90">
        <v>2.2380466805337888E-2</v>
      </c>
      <c r="J4975" s="90">
        <v>2.2074345402007554E-2</v>
      </c>
    </row>
    <row r="4976" spans="3:10" x14ac:dyDescent="0.25">
      <c r="C4976" s="82">
        <v>2.1047357609491912E-3</v>
      </c>
      <c r="D4976" s="89">
        <v>3.9682217374294925E-3</v>
      </c>
      <c r="E4976" s="89">
        <v>6.1896476612570556E-3</v>
      </c>
      <c r="F4976" s="89">
        <v>8.4961704653032273E-3</v>
      </c>
      <c r="G4976" s="90">
        <v>1.0709853093166374E-2</v>
      </c>
      <c r="H4976" s="90">
        <v>1.2694082964648865E-2</v>
      </c>
      <c r="I4976" s="90">
        <v>1.4475365149735428E-2</v>
      </c>
      <c r="J4976" s="90">
        <v>1.60439355009693E-2</v>
      </c>
    </row>
    <row r="4977" spans="3:10" x14ac:dyDescent="0.25">
      <c r="C4977" s="82">
        <v>4.1010250144021841E-2</v>
      </c>
      <c r="D4977" s="89">
        <v>4.2115036894059842E-2</v>
      </c>
      <c r="E4977" s="89">
        <v>4.2584335809894333E-2</v>
      </c>
      <c r="F4977" s="89">
        <v>4.3043519823351022E-2</v>
      </c>
      <c r="G4977" s="90">
        <v>4.3853735702119243E-2</v>
      </c>
      <c r="H4977" s="90">
        <v>4.4957247658661298E-2</v>
      </c>
      <c r="I4977" s="90">
        <v>4.6573562238187621E-2</v>
      </c>
      <c r="J4977" s="90">
        <v>4.857978828823737E-2</v>
      </c>
    </row>
    <row r="4978" spans="3:10" x14ac:dyDescent="0.25">
      <c r="C4978" s="82">
        <v>1.5506570670093414E-2</v>
      </c>
      <c r="D4978" s="89">
        <v>1.9511817681020525E-2</v>
      </c>
      <c r="E4978" s="89">
        <v>2.2509208868417039E-2</v>
      </c>
      <c r="F4978" s="89">
        <v>2.4598243875405587E-2</v>
      </c>
      <c r="G4978" s="90">
        <v>2.6008703551379356E-2</v>
      </c>
      <c r="H4978" s="90">
        <v>2.6815331179924351E-2</v>
      </c>
      <c r="I4978" s="90">
        <v>2.7267599196770197E-2</v>
      </c>
      <c r="J4978" s="90">
        <v>2.7402306916202754E-2</v>
      </c>
    </row>
    <row r="4979" spans="3:10" x14ac:dyDescent="0.25">
      <c r="C4979" s="82">
        <v>1.199487826122517E-2</v>
      </c>
      <c r="D4979" s="89">
        <v>1.5887226189159734E-2</v>
      </c>
      <c r="E4979" s="89">
        <v>1.9135099973838415E-2</v>
      </c>
      <c r="F4979" s="89">
        <v>2.1698847342993266E-2</v>
      </c>
      <c r="G4979" s="90">
        <v>2.3698894419045741E-2</v>
      </c>
      <c r="H4979" s="90">
        <v>2.5154229351251802E-2</v>
      </c>
      <c r="I4979" s="90">
        <v>2.6268265500310764E-2</v>
      </c>
      <c r="J4979" s="90">
        <v>2.705985722602762E-2</v>
      </c>
    </row>
    <row r="4980" spans="3:10" x14ac:dyDescent="0.25">
      <c r="C4980" s="82">
        <v>2.3902046722188243E-2</v>
      </c>
      <c r="D4980" s="89">
        <v>2.1584761464875139E-2</v>
      </c>
      <c r="E4980" s="89">
        <v>1.9823542128304211E-2</v>
      </c>
      <c r="F4980" s="89">
        <v>1.8556301274291056E-2</v>
      </c>
      <c r="G4980" s="90">
        <v>1.7700188932494487E-2</v>
      </c>
      <c r="H4980" s="90">
        <v>1.7091103989648471E-2</v>
      </c>
      <c r="I4980" s="90">
        <v>1.6743245948135622E-2</v>
      </c>
      <c r="J4980" s="90">
        <v>1.6584441794980989E-2</v>
      </c>
    </row>
    <row r="4981" spans="3:10" x14ac:dyDescent="0.25">
      <c r="C4981" s="82">
        <v>1.6406562845933059E-2</v>
      </c>
      <c r="D4981" s="89">
        <v>1.8052294318006003E-2</v>
      </c>
      <c r="E4981" s="89">
        <v>1.9234986287673124E-2</v>
      </c>
      <c r="F4981" s="89">
        <v>2.0122093163391641E-2</v>
      </c>
      <c r="G4981" s="90">
        <v>2.0841057914092083E-2</v>
      </c>
      <c r="H4981" s="90">
        <v>2.1365496231389045E-2</v>
      </c>
      <c r="I4981" s="90">
        <v>2.1825296722875216E-2</v>
      </c>
      <c r="J4981" s="90">
        <v>2.2204608015917358E-2</v>
      </c>
    </row>
    <row r="4982" spans="3:10" x14ac:dyDescent="0.25">
      <c r="C4982" s="82">
        <v>5.9400934239582379E-3</v>
      </c>
      <c r="D4982" s="89">
        <v>9.0657364566923467E-3</v>
      </c>
      <c r="E4982" s="89">
        <v>1.1968281337753484E-2</v>
      </c>
      <c r="F4982" s="89">
        <v>1.4399201453557433E-2</v>
      </c>
      <c r="G4982" s="90">
        <v>1.6330862971749759E-2</v>
      </c>
      <c r="H4982" s="90">
        <v>1.7737408688486341E-2</v>
      </c>
      <c r="I4982" s="90">
        <v>1.8753659783184065E-2</v>
      </c>
      <c r="J4982" s="90">
        <v>1.9401906099382991E-2</v>
      </c>
    </row>
    <row r="4983" spans="3:10" x14ac:dyDescent="0.25">
      <c r="C4983" s="82">
        <v>7.1849740770571716E-3</v>
      </c>
      <c r="D4983" s="89">
        <v>9.5142291783362424E-3</v>
      </c>
      <c r="E4983" s="89">
        <v>1.136049688702645E-2</v>
      </c>
      <c r="F4983" s="89">
        <v>1.2751830624009192E-2</v>
      </c>
      <c r="G4983" s="90">
        <v>1.3822658867012221E-2</v>
      </c>
      <c r="H4983" s="90">
        <v>1.4635908524393176E-2</v>
      </c>
      <c r="I4983" s="90">
        <v>1.5346937181685434E-2</v>
      </c>
      <c r="J4983" s="90">
        <v>1.5993454356859674E-2</v>
      </c>
    </row>
    <row r="4984" spans="3:10" x14ac:dyDescent="0.25">
      <c r="C4984" s="82">
        <v>3.760532462762068E-2</v>
      </c>
      <c r="D4984" s="89">
        <v>3.6550962954961227E-2</v>
      </c>
      <c r="E4984" s="89">
        <v>3.5146045064968719E-2</v>
      </c>
      <c r="F4984" s="89">
        <v>3.3857826378441737E-2</v>
      </c>
      <c r="G4984" s="90">
        <v>3.2834283519039449E-2</v>
      </c>
      <c r="H4984" s="90">
        <v>3.1885355405738662E-2</v>
      </c>
      <c r="I4984" s="90">
        <v>3.1045711376024382E-2</v>
      </c>
      <c r="J4984" s="90">
        <v>3.013779971475835E-2</v>
      </c>
    </row>
    <row r="4985" spans="3:10" x14ac:dyDescent="0.25">
      <c r="C4985" s="82">
        <v>2.8173562562240251E-3</v>
      </c>
      <c r="D4985" s="89">
        <v>5.6654034629922924E-3</v>
      </c>
      <c r="E4985" s="89">
        <v>8.9274619790229211E-3</v>
      </c>
      <c r="F4985" s="89">
        <v>1.2029445584863669E-2</v>
      </c>
      <c r="G4985" s="90">
        <v>1.4686086363213944E-2</v>
      </c>
      <c r="H4985" s="90">
        <v>1.6764733681628584E-2</v>
      </c>
      <c r="I4985" s="90">
        <v>1.8369947853397597E-2</v>
      </c>
      <c r="J4985" s="90">
        <v>1.9536811477062217E-2</v>
      </c>
    </row>
    <row r="4986" spans="3:10" x14ac:dyDescent="0.25">
      <c r="C4986" s="82">
        <v>9.9543302376380056E-3</v>
      </c>
      <c r="D4986" s="89">
        <v>1.44234351994977E-2</v>
      </c>
      <c r="E4986" s="89">
        <v>1.8244127774395418E-2</v>
      </c>
      <c r="F4986" s="89">
        <v>2.12520783024155E-2</v>
      </c>
      <c r="G4986" s="90">
        <v>2.3591006275911527E-2</v>
      </c>
      <c r="H4986" s="90">
        <v>2.5342395486518021E-2</v>
      </c>
      <c r="I4986" s="90">
        <v>2.6758104152503848E-2</v>
      </c>
      <c r="J4986" s="90">
        <v>2.7883621872578906E-2</v>
      </c>
    </row>
    <row r="4987" spans="3:10" x14ac:dyDescent="0.25">
      <c r="C4987" s="82">
        <v>3.7201824363135598E-3</v>
      </c>
      <c r="D4987" s="89">
        <v>7.3344081481117257E-3</v>
      </c>
      <c r="E4987" s="89">
        <v>1.1421313653034337E-2</v>
      </c>
      <c r="F4987" s="89">
        <v>1.5247838784328723E-2</v>
      </c>
      <c r="G4987" s="90">
        <v>1.8427432181700485E-2</v>
      </c>
      <c r="H4987" s="90">
        <v>2.0763719952667847E-2</v>
      </c>
      <c r="I4987" s="90">
        <v>2.2372644617342445E-2</v>
      </c>
      <c r="J4987" s="90">
        <v>2.3305280347421024E-2</v>
      </c>
    </row>
    <row r="4988" spans="3:10" x14ac:dyDescent="0.25">
      <c r="C4988" s="82">
        <v>2.7122449635266252E-3</v>
      </c>
      <c r="D4988" s="89">
        <v>4.9787786627090219E-3</v>
      </c>
      <c r="E4988" s="89">
        <v>7.437747657931178E-3</v>
      </c>
      <c r="F4988" s="89">
        <v>9.6990200810778346E-3</v>
      </c>
      <c r="G4988" s="90">
        <v>1.1579529586193085E-2</v>
      </c>
      <c r="H4988" s="90">
        <v>1.299217523747718E-2</v>
      </c>
      <c r="I4988" s="90">
        <v>1.4029071634974043E-2</v>
      </c>
      <c r="J4988" s="90">
        <v>1.472879332841885E-2</v>
      </c>
    </row>
    <row r="4989" spans="3:10" x14ac:dyDescent="0.25">
      <c r="C4989" s="82">
        <v>1.2566453673904507E-2</v>
      </c>
      <c r="D4989" s="89">
        <v>1.8082250456381899E-2</v>
      </c>
      <c r="E4989" s="89">
        <v>2.2680096745634301E-2</v>
      </c>
      <c r="F4989" s="89">
        <v>2.6176776053286884E-2</v>
      </c>
      <c r="G4989" s="90">
        <v>2.8772819032628252E-2</v>
      </c>
      <c r="H4989" s="90">
        <v>3.0576327062276538E-2</v>
      </c>
      <c r="I4989" s="90">
        <v>3.1882289353836524E-2</v>
      </c>
      <c r="J4989" s="90">
        <v>3.2720045168922136E-2</v>
      </c>
    </row>
    <row r="4990" spans="3:10" x14ac:dyDescent="0.25">
      <c r="C4990" s="82">
        <v>2.890539419289271E-3</v>
      </c>
      <c r="D4990" s="89">
        <v>4.8810408570127408E-3</v>
      </c>
      <c r="E4990" s="89">
        <v>6.9190317784886338E-3</v>
      </c>
      <c r="F4990" s="89">
        <v>8.7705493793430993E-3</v>
      </c>
      <c r="G4990" s="90">
        <v>1.0361765847784178E-2</v>
      </c>
      <c r="H4990" s="90">
        <v>1.165041616462509E-2</v>
      </c>
      <c r="I4990" s="90">
        <v>1.271608792846526E-2</v>
      </c>
      <c r="J4990" s="90">
        <v>1.3574374018124336E-2</v>
      </c>
    </row>
    <row r="4991" spans="3:10" x14ac:dyDescent="0.25">
      <c r="C4991" s="82">
        <v>4.4150247702484805E-3</v>
      </c>
      <c r="D4991" s="89">
        <v>7.0912870246768265E-3</v>
      </c>
      <c r="E4991" s="89">
        <v>9.7038000702181181E-3</v>
      </c>
      <c r="F4991" s="89">
        <v>1.1998412138217583E-2</v>
      </c>
      <c r="G4991" s="90">
        <v>1.393907111570007E-2</v>
      </c>
      <c r="H4991" s="90">
        <v>1.5517782637113686E-2</v>
      </c>
      <c r="I4991" s="90">
        <v>1.6873793460568595E-2</v>
      </c>
      <c r="J4991" s="90">
        <v>1.8045114401614243E-2</v>
      </c>
    </row>
    <row r="4992" spans="3:10" x14ac:dyDescent="0.25">
      <c r="C4992" s="82">
        <v>4.9798044995038038E-2</v>
      </c>
      <c r="D4992" s="89">
        <v>5.8604979229726933E-2</v>
      </c>
      <c r="E4992" s="89">
        <v>6.3983036539629459E-2</v>
      </c>
      <c r="F4992" s="89">
        <v>6.7180856448966084E-2</v>
      </c>
      <c r="G4992" s="90">
        <v>6.9273361738927522E-2</v>
      </c>
      <c r="H4992" s="90">
        <v>7.0525504556081128E-2</v>
      </c>
      <c r="I4992" s="90">
        <v>7.1443248852541774E-2</v>
      </c>
      <c r="J4992" s="90">
        <v>7.1859636351110714E-2</v>
      </c>
    </row>
    <row r="4993" spans="3:10" x14ac:dyDescent="0.25">
      <c r="C4993" s="82">
        <v>2.0612104266845208E-2</v>
      </c>
      <c r="D4993" s="89">
        <v>2.0137954781603216E-2</v>
      </c>
      <c r="E4993" s="89">
        <v>1.9653501494352545E-2</v>
      </c>
      <c r="F4993" s="89">
        <v>1.9261153537463493E-2</v>
      </c>
      <c r="G4993" s="90">
        <v>1.8981646838796759E-2</v>
      </c>
      <c r="H4993" s="90">
        <v>1.8698457384247771E-2</v>
      </c>
      <c r="I4993" s="90">
        <v>1.8453666973492922E-2</v>
      </c>
      <c r="J4993" s="90">
        <v>1.8177233974121666E-2</v>
      </c>
    </row>
    <row r="4994" spans="3:10" x14ac:dyDescent="0.25">
      <c r="C4994" s="82">
        <v>4.3475317928951991E-3</v>
      </c>
      <c r="D4994" s="89">
        <v>8.2943510023293192E-3</v>
      </c>
      <c r="E4994" s="89">
        <v>1.2731531890141614E-2</v>
      </c>
      <c r="F4994" s="89">
        <v>1.6974093749817992E-2</v>
      </c>
      <c r="G4994" s="90">
        <v>2.0684407633749281E-2</v>
      </c>
      <c r="H4994" s="90">
        <v>2.3678722894584104E-2</v>
      </c>
      <c r="I4994" s="90">
        <v>2.6081517903981114E-2</v>
      </c>
      <c r="J4994" s="90">
        <v>2.7916522743971765E-2</v>
      </c>
    </row>
    <row r="4995" spans="3:10" x14ac:dyDescent="0.25">
      <c r="C4995" s="82">
        <v>5.0400101560572281E-3</v>
      </c>
      <c r="D4995" s="89">
        <v>8.4184586041325914E-3</v>
      </c>
      <c r="E4995" s="89">
        <v>1.1911285570982377E-2</v>
      </c>
      <c r="F4995" s="89">
        <v>1.5172542234879034E-2</v>
      </c>
      <c r="G4995" s="90">
        <v>1.8107688466609134E-2</v>
      </c>
      <c r="H4995" s="90">
        <v>2.0652942939048666E-2</v>
      </c>
      <c r="I4995" s="90">
        <v>2.2940261978376647E-2</v>
      </c>
      <c r="J4995" s="90">
        <v>2.4974054954669943E-2</v>
      </c>
    </row>
    <row r="4996" spans="3:10" x14ac:dyDescent="0.25">
      <c r="C4996" s="82">
        <v>1.2741007243106941E-2</v>
      </c>
      <c r="D4996" s="89">
        <v>1.8153317082436313E-2</v>
      </c>
      <c r="E4996" s="89">
        <v>2.2308668886665908E-2</v>
      </c>
      <c r="F4996" s="89">
        <v>2.5111827942691487E-2</v>
      </c>
      <c r="G4996" s="90">
        <v>2.6908456781439893E-2</v>
      </c>
      <c r="H4996" s="90">
        <v>2.7940435804802932E-2</v>
      </c>
      <c r="I4996" s="90">
        <v>2.8581386961235467E-2</v>
      </c>
      <c r="J4996" s="90">
        <v>2.892219111362403E-2</v>
      </c>
    </row>
    <row r="4997" spans="3:10" x14ac:dyDescent="0.25">
      <c r="C4997" s="82">
        <v>1.6187570126624657E-2</v>
      </c>
      <c r="D4997" s="89">
        <v>2.2040645122946647E-2</v>
      </c>
      <c r="E4997" s="89">
        <v>2.6998245402047528E-2</v>
      </c>
      <c r="F4997" s="89">
        <v>3.1059192674120356E-2</v>
      </c>
      <c r="G4997" s="90">
        <v>3.4483122858508561E-2</v>
      </c>
      <c r="H4997" s="90">
        <v>3.7345632476867792E-2</v>
      </c>
      <c r="I4997" s="90">
        <v>3.9936504112351577E-2</v>
      </c>
      <c r="J4997" s="90">
        <v>4.2223416935387656E-2</v>
      </c>
    </row>
    <row r="4998" spans="3:10" x14ac:dyDescent="0.25">
      <c r="C4998" s="82">
        <v>6.5779316474859255E-3</v>
      </c>
      <c r="D4998" s="89">
        <v>8.7854760527334343E-3</v>
      </c>
      <c r="E4998" s="89">
        <v>1.0547670823179816E-2</v>
      </c>
      <c r="F4998" s="89">
        <v>1.1862459063816168E-2</v>
      </c>
      <c r="G4998" s="90">
        <v>1.2834094221008827E-2</v>
      </c>
      <c r="H4998" s="90">
        <v>1.350841055275784E-2</v>
      </c>
      <c r="I4998" s="90">
        <v>1.4023464536583524E-2</v>
      </c>
      <c r="J4998" s="90">
        <v>1.44136945939404E-2</v>
      </c>
    </row>
    <row r="4999" spans="3:10" x14ac:dyDescent="0.25">
      <c r="C4999" s="82">
        <v>4.5165668857150877E-3</v>
      </c>
      <c r="D4999" s="89">
        <v>7.3177737374926707E-3</v>
      </c>
      <c r="E4999" s="89">
        <v>1.0088645442927263E-2</v>
      </c>
      <c r="F4999" s="89">
        <v>1.2541313147524045E-2</v>
      </c>
      <c r="G4999" s="90">
        <v>1.4605505306087905E-2</v>
      </c>
      <c r="H4999" s="90">
        <v>1.6242179233619015E-2</v>
      </c>
      <c r="I4999" s="90">
        <v>1.7574395823475333E-2</v>
      </c>
      <c r="J4999" s="90">
        <v>1.8628551399627252E-2</v>
      </c>
    </row>
    <row r="5000" spans="3:10" x14ac:dyDescent="0.25">
      <c r="C5000" s="82">
        <v>1.5509374242464413E-2</v>
      </c>
      <c r="D5000" s="89">
        <v>2.0626678323343799E-2</v>
      </c>
      <c r="E5000" s="89">
        <v>2.4670989584517727E-2</v>
      </c>
      <c r="F5000" s="89">
        <v>2.7682177599474767E-2</v>
      </c>
      <c r="G5000" s="90">
        <v>2.9929774624306731E-2</v>
      </c>
      <c r="H5000" s="90">
        <v>3.1513357977061007E-2</v>
      </c>
      <c r="I5000" s="90">
        <v>3.2711679423498272E-2</v>
      </c>
      <c r="J5000" s="90">
        <v>3.3529652125783932E-2</v>
      </c>
    </row>
    <row r="5001" spans="3:10" x14ac:dyDescent="0.25">
      <c r="C5001" s="82">
        <v>1.0148349129202351E-2</v>
      </c>
      <c r="D5001" s="89">
        <v>1.4306268448930357E-2</v>
      </c>
      <c r="E5001" s="89">
        <v>1.7594382393058633E-2</v>
      </c>
      <c r="F5001" s="89">
        <v>1.9925303385623268E-2</v>
      </c>
      <c r="G5001" s="90">
        <v>2.1497064392858093E-2</v>
      </c>
      <c r="H5001" s="90">
        <v>2.2422465560678371E-2</v>
      </c>
      <c r="I5001" s="90">
        <v>2.2944063427733394E-2</v>
      </c>
      <c r="J5001" s="90">
        <v>2.3107106778456211E-2</v>
      </c>
    </row>
    <row r="5002" spans="3:10" x14ac:dyDescent="0.25">
      <c r="C5002" s="82">
        <v>3.9680703751145442E-2</v>
      </c>
      <c r="D5002" s="89">
        <v>3.707415015588271E-2</v>
      </c>
      <c r="E5002" s="89">
        <v>3.4600724607123941E-2</v>
      </c>
      <c r="F5002" s="89">
        <v>3.2526779893905365E-2</v>
      </c>
      <c r="G5002" s="90">
        <v>3.0889063267340436E-2</v>
      </c>
      <c r="H5002" s="90">
        <v>2.9471986926134668E-2</v>
      </c>
      <c r="I5002" s="90">
        <v>2.831650765607277E-2</v>
      </c>
      <c r="J5002" s="90">
        <v>2.7291151561412305E-2</v>
      </c>
    </row>
    <row r="5003" spans="3:10" x14ac:dyDescent="0.25">
      <c r="C5003" s="82">
        <v>6.9806127448675337E-3</v>
      </c>
      <c r="D5003" s="89">
        <v>1.063424229230219E-2</v>
      </c>
      <c r="E5003" s="89">
        <v>1.3892234058500595E-2</v>
      </c>
      <c r="F5003" s="89">
        <v>1.6474279334434537E-2</v>
      </c>
      <c r="G5003" s="90">
        <v>1.8402257421001954E-2</v>
      </c>
      <c r="H5003" s="90">
        <v>1.9708939183508647E-2</v>
      </c>
      <c r="I5003" s="90">
        <v>2.0595807658409192E-2</v>
      </c>
      <c r="J5003" s="90">
        <v>2.1122003388951018E-2</v>
      </c>
    </row>
    <row r="5004" spans="3:10" x14ac:dyDescent="0.25">
      <c r="C5004" s="82">
        <v>3.959608299130237E-3</v>
      </c>
      <c r="D5004" s="89">
        <v>7.0497857529193443E-3</v>
      </c>
      <c r="E5004" s="89">
        <v>1.0422412789810438E-2</v>
      </c>
      <c r="F5004" s="89">
        <v>1.3652230179751762E-2</v>
      </c>
      <c r="G5004" s="90">
        <v>1.6552639462954571E-2</v>
      </c>
      <c r="H5004" s="90">
        <v>1.9010980647137146E-2</v>
      </c>
      <c r="I5004" s="90">
        <v>2.1130894017783227E-2</v>
      </c>
      <c r="J5004" s="90">
        <v>2.2916986772899405E-2</v>
      </c>
    </row>
    <row r="5005" spans="3:10" x14ac:dyDescent="0.25">
      <c r="C5005" s="82">
        <v>1.4693213877223573E-2</v>
      </c>
      <c r="D5005" s="89">
        <v>1.8907975590127392E-2</v>
      </c>
      <c r="E5005" s="89">
        <v>2.2169827598740789E-2</v>
      </c>
      <c r="F5005" s="89">
        <v>2.4617654583441912E-2</v>
      </c>
      <c r="G5005" s="90">
        <v>2.652881039686953E-2</v>
      </c>
      <c r="H5005" s="90">
        <v>2.80020193437754E-2</v>
      </c>
      <c r="I5005" s="90">
        <v>2.9289498349397154E-2</v>
      </c>
      <c r="J5005" s="90">
        <v>3.0401956385144053E-2</v>
      </c>
    </row>
    <row r="5006" spans="3:10" x14ac:dyDescent="0.25">
      <c r="C5006" s="82">
        <v>7.6970377691592505E-3</v>
      </c>
      <c r="D5006" s="89">
        <v>1.0661609180034884E-2</v>
      </c>
      <c r="E5006" s="89">
        <v>1.3383160179559889E-2</v>
      </c>
      <c r="F5006" s="89">
        <v>1.5728906745492509E-2</v>
      </c>
      <c r="G5006" s="90">
        <v>1.769028780360098E-2</v>
      </c>
      <c r="H5006" s="90">
        <v>1.9214168288712297E-2</v>
      </c>
      <c r="I5006" s="90">
        <v>2.0418566493544312E-2</v>
      </c>
      <c r="J5006" s="90">
        <v>2.1309169926117765E-2</v>
      </c>
    </row>
    <row r="5007" spans="3:10" x14ac:dyDescent="0.25">
      <c r="C5007" s="82">
        <v>7.913331887715315E-2</v>
      </c>
      <c r="D5007" s="89">
        <v>7.130611377414578E-2</v>
      </c>
      <c r="E5007" s="89">
        <v>6.4938991790462877E-2</v>
      </c>
      <c r="F5007" s="89">
        <v>6.0261343893544324E-2</v>
      </c>
      <c r="G5007" s="90">
        <v>5.7099001310403741E-2</v>
      </c>
      <c r="H5007" s="90">
        <v>5.4870290526984229E-2</v>
      </c>
      <c r="I5007" s="90">
        <v>5.3498894176759487E-2</v>
      </c>
      <c r="J5007" s="90">
        <v>5.2588561247387901E-2</v>
      </c>
    </row>
    <row r="5008" spans="3:10" x14ac:dyDescent="0.25">
      <c r="C5008" s="82">
        <v>5.7543617763135269E-3</v>
      </c>
      <c r="D5008" s="89">
        <v>8.774439952949251E-3</v>
      </c>
      <c r="E5008" s="89">
        <v>1.1517331973340792E-2</v>
      </c>
      <c r="F5008" s="89">
        <v>1.3761649765790156E-2</v>
      </c>
      <c r="G5008" s="90">
        <v>1.5528209003014609E-2</v>
      </c>
      <c r="H5008" s="90">
        <v>1.6844450532338358E-2</v>
      </c>
      <c r="I5008" s="90">
        <v>1.7880320044341421E-2</v>
      </c>
      <c r="J5008" s="90">
        <v>1.8683076091843678E-2</v>
      </c>
    </row>
    <row r="5009" spans="3:10" x14ac:dyDescent="0.25">
      <c r="C5009" s="82">
        <v>2.0224690690074258E-2</v>
      </c>
      <c r="D5009" s="89">
        <v>2.3861513362691742E-2</v>
      </c>
      <c r="E5009" s="89">
        <v>2.634908894550652E-2</v>
      </c>
      <c r="F5009" s="89">
        <v>2.8021459630600799E-2</v>
      </c>
      <c r="G5009" s="90">
        <v>2.9199899515755898E-2</v>
      </c>
      <c r="H5009" s="90">
        <v>2.9945062332166861E-2</v>
      </c>
      <c r="I5009" s="90">
        <v>3.0477969122047244E-2</v>
      </c>
      <c r="J5009" s="90">
        <v>3.0770242897711447E-2</v>
      </c>
    </row>
    <row r="5010" spans="3:10" x14ac:dyDescent="0.25">
      <c r="C5010" s="82">
        <v>1.2701445940039456E-2</v>
      </c>
      <c r="D5010" s="89">
        <v>1.4794402043358473E-2</v>
      </c>
      <c r="E5010" s="89">
        <v>1.6239382955725051E-2</v>
      </c>
      <c r="F5010" s="89">
        <v>1.7215685547551925E-2</v>
      </c>
      <c r="G5010" s="90">
        <v>1.7888751113681572E-2</v>
      </c>
      <c r="H5010" s="90">
        <v>1.8275240534340646E-2</v>
      </c>
      <c r="I5010" s="90">
        <v>1.8505417867229128E-2</v>
      </c>
      <c r="J5010" s="90">
        <v>1.8571793009691664E-2</v>
      </c>
    </row>
    <row r="5011" spans="3:10" x14ac:dyDescent="0.25">
      <c r="C5011" s="82">
        <v>6.5618598055112087E-3</v>
      </c>
      <c r="D5011" s="89">
        <v>1.0754299774863991E-2</v>
      </c>
      <c r="E5011" s="89">
        <v>1.5011086986866821E-2</v>
      </c>
      <c r="F5011" s="89">
        <v>1.8921506738274991E-2</v>
      </c>
      <c r="G5011" s="90">
        <v>2.2392516969609661E-2</v>
      </c>
      <c r="H5011" s="90">
        <v>2.5368521828287475E-2</v>
      </c>
      <c r="I5011" s="90">
        <v>2.8029614328599899E-2</v>
      </c>
      <c r="J5011" s="90">
        <v>3.0387551968216655E-2</v>
      </c>
    </row>
    <row r="5012" spans="3:10" x14ac:dyDescent="0.25">
      <c r="C5012" s="82">
        <v>9.2158447764663452E-3</v>
      </c>
      <c r="D5012" s="89">
        <v>1.114136616915062E-2</v>
      </c>
      <c r="E5012" s="89">
        <v>1.2548172521227412E-2</v>
      </c>
      <c r="F5012" s="89">
        <v>1.3633140731479603E-2</v>
      </c>
      <c r="G5012" s="90">
        <v>1.4595384453813254E-2</v>
      </c>
      <c r="H5012" s="90">
        <v>1.5501029993154485E-2</v>
      </c>
      <c r="I5012" s="90">
        <v>1.6493500090407259E-2</v>
      </c>
      <c r="J5012" s="90">
        <v>1.7587481839025795E-2</v>
      </c>
    </row>
    <row r="5013" spans="3:10" x14ac:dyDescent="0.25">
      <c r="C5013" s="82">
        <v>3.0829667302099137E-3</v>
      </c>
      <c r="D5013" s="89">
        <v>5.7620505330500549E-3</v>
      </c>
      <c r="E5013" s="89">
        <v>8.6363455652298353E-3</v>
      </c>
      <c r="F5013" s="89">
        <v>1.125525464254085E-2</v>
      </c>
      <c r="G5013" s="90">
        <v>1.3452186541190965E-2</v>
      </c>
      <c r="H5013" s="90">
        <v>1.5167644006215578E-2</v>
      </c>
      <c r="I5013" s="90">
        <v>1.6523266001905429E-2</v>
      </c>
      <c r="J5013" s="90">
        <v>1.7552731224828318E-2</v>
      </c>
    </row>
    <row r="5014" spans="3:10" x14ac:dyDescent="0.25">
      <c r="C5014" s="82">
        <v>6.6664748959575637E-3</v>
      </c>
      <c r="D5014" s="89">
        <v>1.0727051463764216E-2</v>
      </c>
      <c r="E5014" s="89">
        <v>1.4728545026050251E-2</v>
      </c>
      <c r="F5014" s="89">
        <v>1.8334652022581416E-2</v>
      </c>
      <c r="G5014" s="90">
        <v>2.1512178582944609E-2</v>
      </c>
      <c r="H5014" s="90">
        <v>2.4228177696140087E-2</v>
      </c>
      <c r="I5014" s="90">
        <v>2.6643573396345977E-2</v>
      </c>
      <c r="J5014" s="90">
        <v>2.8741283010571477E-2</v>
      </c>
    </row>
    <row r="5015" spans="3:10" x14ac:dyDescent="0.25">
      <c r="C5015" s="82">
        <v>1.2177426269246236E-2</v>
      </c>
      <c r="D5015" s="89">
        <v>1.788856886080515E-2</v>
      </c>
      <c r="E5015" s="89">
        <v>2.2920131262669809E-2</v>
      </c>
      <c r="F5015" s="89">
        <v>2.6961713928146652E-2</v>
      </c>
      <c r="G5015" s="90">
        <v>3.0074108754163255E-2</v>
      </c>
      <c r="H5015" s="90">
        <v>3.2254504891539533E-2</v>
      </c>
      <c r="I5015" s="90">
        <v>3.3744639537338909E-2</v>
      </c>
      <c r="J5015" s="90">
        <v>3.4553523697518067E-2</v>
      </c>
    </row>
    <row r="5016" spans="3:10" x14ac:dyDescent="0.25">
      <c r="C5016" s="82">
        <v>1.2840870102378957E-2</v>
      </c>
      <c r="D5016" s="89">
        <v>1.6344608149226461E-2</v>
      </c>
      <c r="E5016" s="89">
        <v>1.8857975213768276E-2</v>
      </c>
      <c r="F5016" s="89">
        <v>2.0475982000500416E-2</v>
      </c>
      <c r="G5016" s="90">
        <v>2.1430289345850013E-2</v>
      </c>
      <c r="H5016" s="90">
        <v>2.1821471781515892E-2</v>
      </c>
      <c r="I5016" s="90">
        <v>2.1884252210648186E-2</v>
      </c>
      <c r="J5016" s="90">
        <v>2.1673039213338265E-2</v>
      </c>
    </row>
    <row r="5017" spans="3:10" x14ac:dyDescent="0.25">
      <c r="C5017" s="82">
        <v>8.8655502013960021E-3</v>
      </c>
      <c r="D5017" s="89">
        <v>1.2250614975584776E-2</v>
      </c>
      <c r="E5017" s="89">
        <v>1.4978252586922919E-2</v>
      </c>
      <c r="F5017" s="89">
        <v>1.6956431666194375E-2</v>
      </c>
      <c r="G5017" s="90">
        <v>1.8315426749792422E-2</v>
      </c>
      <c r="H5017" s="90">
        <v>1.913897079632676E-2</v>
      </c>
      <c r="I5017" s="90">
        <v>1.9650229465081288E-2</v>
      </c>
      <c r="J5017" s="90">
        <v>1.9918478434554392E-2</v>
      </c>
    </row>
    <row r="5018" spans="3:10" x14ac:dyDescent="0.25">
      <c r="C5018" s="82">
        <v>1.2011163669169798E-2</v>
      </c>
      <c r="D5018" s="89">
        <v>1.4774996917039566E-2</v>
      </c>
      <c r="E5018" s="89">
        <v>1.6619904135340077E-2</v>
      </c>
      <c r="F5018" s="89">
        <v>1.7753663323900815E-2</v>
      </c>
      <c r="G5018" s="90">
        <v>1.8419940247121531E-2</v>
      </c>
      <c r="H5018" s="90">
        <v>1.8694584927144209E-2</v>
      </c>
      <c r="I5018" s="90">
        <v>1.8745411960959475E-2</v>
      </c>
      <c r="J5018" s="90">
        <v>1.8582580362403484E-2</v>
      </c>
    </row>
    <row r="5019" spans="3:10" x14ac:dyDescent="0.25">
      <c r="C5019" s="82">
        <v>3.0086406032606302E-3</v>
      </c>
      <c r="D5019" s="89">
        <v>5.638557592731853E-3</v>
      </c>
      <c r="E5019" s="89">
        <v>8.6549484321215633E-3</v>
      </c>
      <c r="F5019" s="89">
        <v>1.1664272357534223E-2</v>
      </c>
      <c r="G5019" s="90">
        <v>1.4469852089099315E-2</v>
      </c>
      <c r="H5019" s="90">
        <v>1.695571047658672E-2</v>
      </c>
      <c r="I5019" s="90">
        <v>1.9216279715219466E-2</v>
      </c>
      <c r="J5019" s="90">
        <v>2.1275154369491983E-2</v>
      </c>
    </row>
    <row r="5020" spans="3:10" x14ac:dyDescent="0.25">
      <c r="C5020" s="82">
        <v>5.1305815573727855E-3</v>
      </c>
      <c r="D5020" s="89">
        <v>7.6483114598935786E-3</v>
      </c>
      <c r="E5020" s="89">
        <v>9.9947586928513001E-3</v>
      </c>
      <c r="F5020" s="89">
        <v>1.2012588519754177E-2</v>
      </c>
      <c r="G5020" s="90">
        <v>1.3716226817023679E-2</v>
      </c>
      <c r="H5020" s="90">
        <v>1.511758998898975E-2</v>
      </c>
      <c r="I5020" s="90">
        <v>1.6361020564843155E-2</v>
      </c>
      <c r="J5020" s="90">
        <v>1.7487543544653879E-2</v>
      </c>
    </row>
    <row r="5021" spans="3:10" x14ac:dyDescent="0.25">
      <c r="C5021" s="82">
        <v>1.7710794680020618E-2</v>
      </c>
      <c r="D5021" s="89">
        <v>2.0631292579715736E-2</v>
      </c>
      <c r="E5021" s="89">
        <v>2.2481901904689967E-2</v>
      </c>
      <c r="F5021" s="89">
        <v>2.36241623643643E-2</v>
      </c>
      <c r="G5021" s="90">
        <v>2.4356455806130998E-2</v>
      </c>
      <c r="H5021" s="90">
        <v>2.4723269702153015E-2</v>
      </c>
      <c r="I5021" s="90">
        <v>2.4890957693547482E-2</v>
      </c>
      <c r="J5021" s="90">
        <v>2.4825349615631775E-2</v>
      </c>
    </row>
    <row r="5022" spans="3:10" x14ac:dyDescent="0.25">
      <c r="C5022" s="82">
        <v>2.8836025252834983E-2</v>
      </c>
      <c r="D5022" s="89">
        <v>3.2361634619296538E-2</v>
      </c>
      <c r="E5022" s="89">
        <v>3.4448627038865934E-2</v>
      </c>
      <c r="F5022" s="89">
        <v>3.5710112641351432E-2</v>
      </c>
      <c r="G5022" s="90">
        <v>3.6605053301685599E-2</v>
      </c>
      <c r="H5022" s="90">
        <v>3.7199772545833544E-2</v>
      </c>
      <c r="I5022" s="90">
        <v>3.7739861957550601E-2</v>
      </c>
      <c r="J5022" s="90">
        <v>3.8157263008780876E-2</v>
      </c>
    </row>
    <row r="5023" spans="3:10" x14ac:dyDescent="0.25">
      <c r="C5023" s="82">
        <v>1.0151589461406183E-2</v>
      </c>
      <c r="D5023" s="89">
        <v>1.4686615859425845E-2</v>
      </c>
      <c r="E5023" s="89">
        <v>1.8182682370220499E-2</v>
      </c>
      <c r="F5023" s="89">
        <v>2.0476930967013564E-2</v>
      </c>
      <c r="G5023" s="90">
        <v>2.1833095760444662E-2</v>
      </c>
      <c r="H5023" s="90">
        <v>2.2475649487396346E-2</v>
      </c>
      <c r="I5023" s="90">
        <v>2.2751833395490143E-2</v>
      </c>
      <c r="J5023" s="90">
        <v>2.2780171812103407E-2</v>
      </c>
    </row>
    <row r="5024" spans="3:10" x14ac:dyDescent="0.25">
      <c r="C5024" s="82">
        <v>4.828227562115441E-3</v>
      </c>
      <c r="D5024" s="89">
        <v>8.1917876870647287E-3</v>
      </c>
      <c r="E5024" s="89">
        <v>1.1735131976272599E-2</v>
      </c>
      <c r="F5024" s="89">
        <v>1.5079276994135582E-2</v>
      </c>
      <c r="G5024" s="90">
        <v>1.8095363895484655E-2</v>
      </c>
      <c r="H5024" s="90">
        <v>2.0703887462363735E-2</v>
      </c>
      <c r="I5024" s="90">
        <v>2.3040978754238876E-2</v>
      </c>
      <c r="J5024" s="90">
        <v>2.5128965578813861E-2</v>
      </c>
    </row>
    <row r="5025" spans="3:10" x14ac:dyDescent="0.25">
      <c r="C5025" s="82">
        <v>8.4691716172512112E-3</v>
      </c>
      <c r="D5025" s="89">
        <v>1.0902757639896087E-2</v>
      </c>
      <c r="E5025" s="89">
        <v>1.2849376234491269E-2</v>
      </c>
      <c r="F5025" s="89">
        <v>1.4305398361893311E-2</v>
      </c>
      <c r="G5025" s="90">
        <v>1.5349910491524933E-2</v>
      </c>
      <c r="H5025" s="90">
        <v>1.5990074942366813E-2</v>
      </c>
      <c r="I5025" s="90">
        <v>1.6358777624124292E-2</v>
      </c>
      <c r="J5025" s="90">
        <v>1.6483465588718604E-2</v>
      </c>
    </row>
    <row r="5026" spans="3:10" x14ac:dyDescent="0.25">
      <c r="C5026" s="82">
        <v>1.9769660886647875E-2</v>
      </c>
      <c r="D5026" s="89">
        <v>2.4222546680828839E-2</v>
      </c>
      <c r="E5026" s="89">
        <v>2.7443714102804814E-2</v>
      </c>
      <c r="F5026" s="89">
        <v>2.9664735906788663E-2</v>
      </c>
      <c r="G5026" s="90">
        <v>3.1190364891836526E-2</v>
      </c>
      <c r="H5026" s="90">
        <v>3.2092040065824654E-2</v>
      </c>
      <c r="I5026" s="90">
        <v>3.263419307341954E-2</v>
      </c>
      <c r="J5026" s="90">
        <v>3.2827634594761845E-2</v>
      </c>
    </row>
    <row r="5027" spans="3:10" x14ac:dyDescent="0.25">
      <c r="C5027" s="82">
        <v>1.3208452920218133E-2</v>
      </c>
      <c r="D5027" s="89">
        <v>1.8058156782736732E-2</v>
      </c>
      <c r="E5027" s="89">
        <v>2.2103283089699013E-2</v>
      </c>
      <c r="F5027" s="89">
        <v>2.5296492163297307E-2</v>
      </c>
      <c r="G5027" s="90">
        <v>2.7851119554420548E-2</v>
      </c>
      <c r="H5027" s="90">
        <v>2.9873502564719014E-2</v>
      </c>
      <c r="I5027" s="90">
        <v>3.1670972661657006E-2</v>
      </c>
      <c r="J5027" s="90">
        <v>3.3309370970059392E-2</v>
      </c>
    </row>
    <row r="5028" spans="3:10" x14ac:dyDescent="0.25">
      <c r="C5028" s="82">
        <v>5.578612023292899E-3</v>
      </c>
      <c r="D5028" s="89">
        <v>8.1907694137654877E-3</v>
      </c>
      <c r="E5028" s="89">
        <v>1.0682649349023391E-2</v>
      </c>
      <c r="F5028" s="89">
        <v>1.2919676284246647E-2</v>
      </c>
      <c r="G5028" s="90">
        <v>1.4907861395706058E-2</v>
      </c>
      <c r="H5028" s="90">
        <v>1.6627202910908318E-2</v>
      </c>
      <c r="I5028" s="90">
        <v>1.8196999032701631E-2</v>
      </c>
      <c r="J5028" s="90">
        <v>1.9628033671557167E-2</v>
      </c>
    </row>
    <row r="5029" spans="3:10" x14ac:dyDescent="0.25">
      <c r="C5029" s="82">
        <v>4.2084422838357359E-2</v>
      </c>
      <c r="D5029" s="89">
        <v>3.7533822885314136E-2</v>
      </c>
      <c r="E5029" s="89">
        <v>3.4243986281070157E-2</v>
      </c>
      <c r="F5029" s="89">
        <v>3.193706043231815E-2</v>
      </c>
      <c r="G5029" s="90">
        <v>3.0344932786279043E-2</v>
      </c>
      <c r="H5029" s="90">
        <v>2.9100276334932985E-2</v>
      </c>
      <c r="I5029" s="90">
        <v>2.8168286294232615E-2</v>
      </c>
      <c r="J5029" s="90">
        <v>2.7384501614858229E-2</v>
      </c>
    </row>
    <row r="5030" spans="3:10" x14ac:dyDescent="0.25">
      <c r="C5030" s="82">
        <v>2.2049223210102407E-2</v>
      </c>
      <c r="D5030" s="89">
        <v>2.8638568650920172E-2</v>
      </c>
      <c r="E5030" s="89">
        <v>3.3739928626588429E-2</v>
      </c>
      <c r="F5030" s="89">
        <v>3.7603159033534637E-2</v>
      </c>
      <c r="G5030" s="90">
        <v>4.0723492077191469E-2</v>
      </c>
      <c r="H5030" s="90">
        <v>4.3308808167482976E-2</v>
      </c>
      <c r="I5030" s="90">
        <v>4.5770521030214201E-2</v>
      </c>
      <c r="J5030" s="90">
        <v>4.8109140955138061E-2</v>
      </c>
    </row>
    <row r="5031" spans="3:10" x14ac:dyDescent="0.25">
      <c r="C5031" s="82">
        <v>2.1920620870966748E-2</v>
      </c>
      <c r="D5031" s="89">
        <v>2.5887966616629923E-2</v>
      </c>
      <c r="E5031" s="89">
        <v>2.8315605122928422E-2</v>
      </c>
      <c r="F5031" s="89">
        <v>2.9734714825479944E-2</v>
      </c>
      <c r="G5031" s="90">
        <v>3.0661141621721795E-2</v>
      </c>
      <c r="H5031" s="90">
        <v>3.1284178244707875E-2</v>
      </c>
      <c r="I5031" s="90">
        <v>3.1911813241775534E-2</v>
      </c>
      <c r="J5031" s="90">
        <v>3.25555313550615E-2</v>
      </c>
    </row>
    <row r="5032" spans="3:10" x14ac:dyDescent="0.25">
      <c r="C5032" s="82">
        <v>2.4855053376172841E-2</v>
      </c>
      <c r="D5032" s="89">
        <v>2.9652140864997342E-2</v>
      </c>
      <c r="E5032" s="89">
        <v>3.2571387507173206E-2</v>
      </c>
      <c r="F5032" s="89">
        <v>3.4200446715315684E-2</v>
      </c>
      <c r="G5032" s="90">
        <v>3.5120005834941334E-2</v>
      </c>
      <c r="H5032" s="90">
        <v>3.5532004794289952E-2</v>
      </c>
      <c r="I5032" s="90">
        <v>3.5773135583887818E-2</v>
      </c>
      <c r="J5032" s="90">
        <v>3.5849020120076701E-2</v>
      </c>
    </row>
    <row r="5033" spans="3:10" x14ac:dyDescent="0.25">
      <c r="C5033" s="82">
        <v>1.792074280429673E-2</v>
      </c>
      <c r="D5033" s="89">
        <v>2.1379927399388692E-2</v>
      </c>
      <c r="E5033" s="89">
        <v>2.3726143311831958E-2</v>
      </c>
      <c r="F5033" s="89">
        <v>2.5312940352861968E-2</v>
      </c>
      <c r="G5033" s="90">
        <v>2.648767703077445E-2</v>
      </c>
      <c r="H5033" s="90">
        <v>2.7345011249726044E-2</v>
      </c>
      <c r="I5033" s="90">
        <v>2.8110745473231016E-2</v>
      </c>
      <c r="J5033" s="90">
        <v>2.8776640079294862E-2</v>
      </c>
    </row>
    <row r="5034" spans="3:10" x14ac:dyDescent="0.25">
      <c r="C5034" s="82">
        <v>7.3486940493768284E-3</v>
      </c>
      <c r="D5034" s="89">
        <v>1.072562709452724E-2</v>
      </c>
      <c r="E5034" s="89">
        <v>1.3636244592760138E-2</v>
      </c>
      <c r="F5034" s="89">
        <v>1.5831057941875133E-2</v>
      </c>
      <c r="G5034" s="90">
        <v>1.7309382546912187E-2</v>
      </c>
      <c r="H5034" s="90">
        <v>1.8082287269510961E-2</v>
      </c>
      <c r="I5034" s="90">
        <v>1.8340349136010129E-2</v>
      </c>
      <c r="J5034" s="90">
        <v>1.8164416508064003E-2</v>
      </c>
    </row>
    <row r="5035" spans="3:10" x14ac:dyDescent="0.25">
      <c r="C5035" s="82">
        <v>6.182977819095891E-3</v>
      </c>
      <c r="D5035" s="89">
        <v>8.7334302266857886E-3</v>
      </c>
      <c r="E5035" s="89">
        <v>1.0987122669648316E-2</v>
      </c>
      <c r="F5035" s="89">
        <v>1.2899555796214334E-2</v>
      </c>
      <c r="G5035" s="90">
        <v>1.454743525086548E-2</v>
      </c>
      <c r="H5035" s="90">
        <v>1.5939490830231363E-2</v>
      </c>
      <c r="I5035" s="90">
        <v>1.7184111444295134E-2</v>
      </c>
      <c r="J5035" s="90">
        <v>1.8264073912911145E-2</v>
      </c>
    </row>
    <row r="5036" spans="3:10" x14ac:dyDescent="0.25">
      <c r="C5036" s="82">
        <v>7.5635155199268852E-3</v>
      </c>
      <c r="D5036" s="89">
        <v>9.7064324303888522E-3</v>
      </c>
      <c r="E5036" s="89">
        <v>1.1307535461314036E-2</v>
      </c>
      <c r="F5036" s="89">
        <v>1.2416275223628077E-2</v>
      </c>
      <c r="G5036" s="90">
        <v>1.3170473808357591E-2</v>
      </c>
      <c r="H5036" s="90">
        <v>1.3635321412455546E-2</v>
      </c>
      <c r="I5036" s="90">
        <v>1.3964313230309035E-2</v>
      </c>
      <c r="J5036" s="90">
        <v>1.4201752379738815E-2</v>
      </c>
    </row>
    <row r="5037" spans="3:10" x14ac:dyDescent="0.25">
      <c r="C5037" s="82">
        <v>1.2209637317243192E-2</v>
      </c>
      <c r="D5037" s="89">
        <v>1.8740998989507106E-2</v>
      </c>
      <c r="E5037" s="89">
        <v>2.4320478350718447E-2</v>
      </c>
      <c r="F5037" s="89">
        <v>2.8450696201133267E-2</v>
      </c>
      <c r="G5037" s="90">
        <v>3.1262033811971492E-2</v>
      </c>
      <c r="H5037" s="90">
        <v>3.2902317897815704E-2</v>
      </c>
      <c r="I5037" s="90">
        <v>3.3760234687829897E-2</v>
      </c>
      <c r="J5037" s="90">
        <v>3.3942342373486013E-2</v>
      </c>
    </row>
    <row r="5038" spans="3:10" x14ac:dyDescent="0.25">
      <c r="C5038" s="82">
        <v>1.4548841813923099E-2</v>
      </c>
      <c r="D5038" s="89">
        <v>1.8956017570070958E-2</v>
      </c>
      <c r="E5038" s="89">
        <v>2.2211625451678259E-2</v>
      </c>
      <c r="F5038" s="89">
        <v>2.4447511948482655E-2</v>
      </c>
      <c r="G5038" s="90">
        <v>2.5986328988531773E-2</v>
      </c>
      <c r="H5038" s="90">
        <v>2.6979239221786123E-2</v>
      </c>
      <c r="I5038" s="90">
        <v>2.7717449555686995E-2</v>
      </c>
      <c r="J5038" s="90">
        <v>2.8251499871811317E-2</v>
      </c>
    </row>
    <row r="5039" spans="3:10" x14ac:dyDescent="0.25">
      <c r="C5039" s="82">
        <v>4.8721811543169288E-3</v>
      </c>
      <c r="D5039" s="89">
        <v>7.1876340723389248E-3</v>
      </c>
      <c r="E5039" s="89">
        <v>9.4751383406716863E-3</v>
      </c>
      <c r="F5039" s="89">
        <v>1.1623175252166596E-2</v>
      </c>
      <c r="G5039" s="90">
        <v>1.3620552999742182E-2</v>
      </c>
      <c r="H5039" s="90">
        <v>1.541791291112091E-2</v>
      </c>
      <c r="I5039" s="90">
        <v>1.7089121054804181E-2</v>
      </c>
      <c r="J5039" s="90">
        <v>1.8609523169740905E-2</v>
      </c>
    </row>
    <row r="5040" spans="3:10" x14ac:dyDescent="0.25">
      <c r="C5040" s="82">
        <v>4.0995688797950975E-3</v>
      </c>
      <c r="D5040" s="89">
        <v>6.3033057537697267E-3</v>
      </c>
      <c r="E5040" s="89">
        <v>8.3518238151637138E-3</v>
      </c>
      <c r="F5040" s="89">
        <v>1.0052889410780121E-2</v>
      </c>
      <c r="G5040" s="90">
        <v>1.1388686917154951E-2</v>
      </c>
      <c r="H5040" s="90">
        <v>1.2361606926018173E-2</v>
      </c>
      <c r="I5040" s="90">
        <v>1.3095831217916576E-2</v>
      </c>
      <c r="J5040" s="90">
        <v>1.3637908691732113E-2</v>
      </c>
    </row>
    <row r="5041" spans="3:10" x14ac:dyDescent="0.25">
      <c r="C5041" s="82">
        <v>1.7753034784733801E-3</v>
      </c>
      <c r="D5041" s="89">
        <v>3.4162662148576536E-3</v>
      </c>
      <c r="E5041" s="89">
        <v>5.3674469119451406E-3</v>
      </c>
      <c r="F5041" s="89">
        <v>7.3683091364830306E-3</v>
      </c>
      <c r="G5041" s="90">
        <v>9.2568446081742715E-3</v>
      </c>
      <c r="H5041" s="90">
        <v>1.0919572022885217E-2</v>
      </c>
      <c r="I5041" s="90">
        <v>1.2388878224763873E-2</v>
      </c>
      <c r="J5041" s="90">
        <v>1.3666570905529219E-2</v>
      </c>
    </row>
    <row r="5042" spans="3:10" x14ac:dyDescent="0.25">
      <c r="C5042" s="82">
        <v>1.7308549940627836E-2</v>
      </c>
      <c r="D5042" s="89">
        <v>2.1515097606404916E-2</v>
      </c>
      <c r="E5042" s="89">
        <v>2.4420534160492426E-2</v>
      </c>
      <c r="F5042" s="89">
        <v>2.6251408559660825E-2</v>
      </c>
      <c r="G5042" s="90">
        <v>2.733599060079385E-2</v>
      </c>
      <c r="H5042" s="90">
        <v>2.7788541636418997E-2</v>
      </c>
      <c r="I5042" s="90">
        <v>2.7873784174054728E-2</v>
      </c>
      <c r="J5042" s="90">
        <v>2.7622501443222678E-2</v>
      </c>
    </row>
    <row r="5043" spans="3:10" x14ac:dyDescent="0.25">
      <c r="C5043" s="82">
        <v>1.5352875244977819E-2</v>
      </c>
      <c r="D5043" s="89">
        <v>1.9405655059889344E-2</v>
      </c>
      <c r="E5043" s="89">
        <v>2.2297765187639249E-2</v>
      </c>
      <c r="F5043" s="89">
        <v>2.4291114870609136E-2</v>
      </c>
      <c r="G5043" s="90">
        <v>2.5756763318306446E-2</v>
      </c>
      <c r="H5043" s="90">
        <v>2.6849546361574845E-2</v>
      </c>
      <c r="I5043" s="90">
        <v>2.7844689796650418E-2</v>
      </c>
      <c r="J5043" s="90">
        <v>2.8772426435437665E-2</v>
      </c>
    </row>
    <row r="5044" spans="3:10" x14ac:dyDescent="0.25">
      <c r="C5044" s="82">
        <v>1.15540152495682E-2</v>
      </c>
      <c r="D5044" s="89">
        <v>1.5214002625129961E-2</v>
      </c>
      <c r="E5044" s="89">
        <v>1.8043918501528197E-2</v>
      </c>
      <c r="F5044" s="89">
        <v>2.0122761784788803E-2</v>
      </c>
      <c r="G5044" s="90">
        <v>2.1673353218060999E-2</v>
      </c>
      <c r="H5044" s="90">
        <v>2.2776495780165922E-2</v>
      </c>
      <c r="I5044" s="90">
        <v>2.363689787364805E-2</v>
      </c>
      <c r="J5044" s="90">
        <v>2.4265849440844183E-2</v>
      </c>
    </row>
    <row r="5045" spans="3:10" x14ac:dyDescent="0.25">
      <c r="C5045" s="82">
        <v>1.4029180024527011E-2</v>
      </c>
      <c r="D5045" s="89">
        <v>1.9375797213319494E-2</v>
      </c>
      <c r="E5045" s="89">
        <v>2.3665857596237412E-2</v>
      </c>
      <c r="F5045" s="89">
        <v>2.6895754740853626E-2</v>
      </c>
      <c r="G5045" s="90">
        <v>2.9361912751265429E-2</v>
      </c>
      <c r="H5045" s="90">
        <v>3.1204466259513047E-2</v>
      </c>
      <c r="I5045" s="90">
        <v>3.2727566064688893E-2</v>
      </c>
      <c r="J5045" s="90">
        <v>3.3954310163283506E-2</v>
      </c>
    </row>
    <row r="5046" spans="3:10" x14ac:dyDescent="0.25">
      <c r="C5046" s="82">
        <v>5.224946996076547E-3</v>
      </c>
      <c r="D5046" s="89">
        <v>7.9424575822824479E-3</v>
      </c>
      <c r="E5046" s="89">
        <v>1.0519436215093787E-2</v>
      </c>
      <c r="F5046" s="89">
        <v>1.2756067725328451E-2</v>
      </c>
      <c r="G5046" s="90">
        <v>1.462033263868436E-2</v>
      </c>
      <c r="H5046" s="90">
        <v>1.6069333541906535E-2</v>
      </c>
      <c r="I5046" s="90">
        <v>1.720461014411168E-2</v>
      </c>
      <c r="J5046" s="90">
        <v>1.8032474226961154E-2</v>
      </c>
    </row>
    <row r="5047" spans="3:10" x14ac:dyDescent="0.25">
      <c r="C5047" s="82">
        <v>1.9416111718609852E-2</v>
      </c>
      <c r="D5047" s="89">
        <v>2.9145030970949729E-2</v>
      </c>
      <c r="E5047" s="89">
        <v>3.7607611871237866E-2</v>
      </c>
      <c r="F5047" s="89">
        <v>4.4259662449614233E-2</v>
      </c>
      <c r="G5047" s="90">
        <v>4.9345177601421382E-2</v>
      </c>
      <c r="H5047" s="90">
        <v>5.3038866226742018E-2</v>
      </c>
      <c r="I5047" s="90">
        <v>5.5863923498056481E-2</v>
      </c>
      <c r="J5047" s="90">
        <v>5.787389769801575E-2</v>
      </c>
    </row>
    <row r="5048" spans="3:10" x14ac:dyDescent="0.25">
      <c r="C5048" s="82">
        <v>1.0538261178419819E-2</v>
      </c>
      <c r="D5048" s="89">
        <v>1.316046795936106E-2</v>
      </c>
      <c r="E5048" s="89">
        <v>1.5247935792965472E-2</v>
      </c>
      <c r="F5048" s="89">
        <v>1.6903431233209181E-2</v>
      </c>
      <c r="G5048" s="90">
        <v>1.8288826973516806E-2</v>
      </c>
      <c r="H5048" s="90">
        <v>1.9447626749066436E-2</v>
      </c>
      <c r="I5048" s="90">
        <v>2.0547287462801895E-2</v>
      </c>
      <c r="J5048" s="90">
        <v>2.1605626791764594E-2</v>
      </c>
    </row>
    <row r="5049" spans="3:10" x14ac:dyDescent="0.25">
      <c r="C5049" s="82">
        <v>3.0816912709104954E-2</v>
      </c>
      <c r="D5049" s="89">
        <v>3.3686548189195586E-2</v>
      </c>
      <c r="E5049" s="89">
        <v>3.498615237794675E-2</v>
      </c>
      <c r="F5049" s="89">
        <v>3.5469813462437862E-2</v>
      </c>
      <c r="G5049" s="90">
        <v>3.5629710925387074E-2</v>
      </c>
      <c r="H5049" s="90">
        <v>3.5514015005195666E-2</v>
      </c>
      <c r="I5049" s="90">
        <v>3.5322222181265558E-2</v>
      </c>
      <c r="J5049" s="90">
        <v>3.4950471888336047E-2</v>
      </c>
    </row>
    <row r="5050" spans="3:10" x14ac:dyDescent="0.25">
      <c r="C5050" s="82">
        <v>1.5192023818109752E-2</v>
      </c>
      <c r="D5050" s="89">
        <v>1.606850155027988E-2</v>
      </c>
      <c r="E5050" s="89">
        <v>1.6423621233692828E-2</v>
      </c>
      <c r="F5050" s="89">
        <v>1.6557102725806034E-2</v>
      </c>
      <c r="G5050" s="90">
        <v>1.6630917952950072E-2</v>
      </c>
      <c r="H5050" s="90">
        <v>1.6620288150724877E-2</v>
      </c>
      <c r="I5050" s="90">
        <v>1.6597588497845948E-2</v>
      </c>
      <c r="J5050" s="90">
        <v>1.65164166288333E-2</v>
      </c>
    </row>
    <row r="5051" spans="3:10" x14ac:dyDescent="0.25">
      <c r="C5051" s="82">
        <v>1.6543089012468174E-3</v>
      </c>
      <c r="D5051" s="89">
        <v>3.085618195820929E-3</v>
      </c>
      <c r="E5051" s="89">
        <v>4.7425562265709115E-3</v>
      </c>
      <c r="F5051" s="89">
        <v>6.4052573462726132E-3</v>
      </c>
      <c r="G5051" s="90">
        <v>7.9388330060066303E-3</v>
      </c>
      <c r="H5051" s="90">
        <v>9.2436674903102461E-3</v>
      </c>
      <c r="I5051" s="90">
        <v>1.0340466224068487E-2</v>
      </c>
      <c r="J5051" s="90">
        <v>1.1223706488191447E-2</v>
      </c>
    </row>
    <row r="5052" spans="3:10" x14ac:dyDescent="0.25">
      <c r="C5052" s="82">
        <v>4.7735687751846029E-3</v>
      </c>
      <c r="D5052" s="89">
        <v>8.1375715840456223E-3</v>
      </c>
      <c r="E5052" s="89">
        <v>1.148212266324849E-2</v>
      </c>
      <c r="F5052" s="89">
        <v>1.4324179840640494E-2</v>
      </c>
      <c r="G5052" s="90">
        <v>1.650994687848294E-2</v>
      </c>
      <c r="H5052" s="90">
        <v>1.7992012475567195E-2</v>
      </c>
      <c r="I5052" s="90">
        <v>1.8941909675117559E-2</v>
      </c>
      <c r="J5052" s="90">
        <v>1.9436127378636984E-2</v>
      </c>
    </row>
    <row r="5053" spans="3:10" x14ac:dyDescent="0.25">
      <c r="C5053" s="82">
        <v>1.8042787262105463E-2</v>
      </c>
      <c r="D5053" s="89">
        <v>2.3683654999685326E-2</v>
      </c>
      <c r="E5053" s="89">
        <v>2.7864119993141988E-2</v>
      </c>
      <c r="F5053" s="89">
        <v>3.0677570848061435E-2</v>
      </c>
      <c r="G5053" s="90">
        <v>3.2453988763651076E-2</v>
      </c>
      <c r="H5053" s="90">
        <v>3.3313162504164127E-2</v>
      </c>
      <c r="I5053" s="90">
        <v>3.3560524122634931E-2</v>
      </c>
      <c r="J5053" s="90">
        <v>3.322125862218854E-2</v>
      </c>
    </row>
    <row r="5054" spans="3:10" x14ac:dyDescent="0.25">
      <c r="C5054" s="82">
        <v>1.1344716372937696E-2</v>
      </c>
      <c r="D5054" s="89">
        <v>1.5083016841053846E-2</v>
      </c>
      <c r="E5054" s="89">
        <v>1.7847202521628268E-2</v>
      </c>
      <c r="F5054" s="89">
        <v>1.9782289276601601E-2</v>
      </c>
      <c r="G5054" s="90">
        <v>2.121470534680453E-2</v>
      </c>
      <c r="H5054" s="90">
        <v>2.2316204880346469E-2</v>
      </c>
      <c r="I5054" s="90">
        <v>2.3351832681790842E-2</v>
      </c>
      <c r="J5054" s="90">
        <v>2.4372332445555731E-2</v>
      </c>
    </row>
    <row r="5055" spans="3:10" x14ac:dyDescent="0.25">
      <c r="C5055" s="82">
        <v>1.8878754973645437E-3</v>
      </c>
      <c r="D5055" s="89">
        <v>3.1830233312994849E-3</v>
      </c>
      <c r="E5055" s="89">
        <v>4.6169022722060658E-3</v>
      </c>
      <c r="F5055" s="89">
        <v>6.0474551180305664E-3</v>
      </c>
      <c r="G5055" s="90">
        <v>7.3986205083891128E-3</v>
      </c>
      <c r="H5055" s="90">
        <v>8.6068549684840748E-3</v>
      </c>
      <c r="I5055" s="90">
        <v>9.7065849884380179E-3</v>
      </c>
      <c r="J5055" s="90">
        <v>1.069881179570889E-2</v>
      </c>
    </row>
    <row r="5056" spans="3:10" x14ac:dyDescent="0.25">
      <c r="C5056" s="82">
        <v>3.0911268351876367E-2</v>
      </c>
      <c r="D5056" s="89">
        <v>3.3329616019825439E-2</v>
      </c>
      <c r="E5056" s="89">
        <v>3.3430408408646424E-2</v>
      </c>
      <c r="F5056" s="89">
        <v>3.2290840840419416E-2</v>
      </c>
      <c r="G5056" s="90">
        <v>3.0634648594943439E-2</v>
      </c>
      <c r="H5056" s="90">
        <v>2.8673408114255661E-2</v>
      </c>
      <c r="I5056" s="90">
        <v>2.6678345954384178E-2</v>
      </c>
      <c r="J5056" s="90">
        <v>2.4642570244260656E-2</v>
      </c>
    </row>
    <row r="5057" spans="3:10" x14ac:dyDescent="0.25">
      <c r="C5057" s="82">
        <v>4.6444353123488054E-3</v>
      </c>
      <c r="D5057" s="89">
        <v>7.3385258788131735E-3</v>
      </c>
      <c r="E5057" s="89">
        <v>9.8680607395260911E-3</v>
      </c>
      <c r="F5057" s="89">
        <v>1.20007911443889E-2</v>
      </c>
      <c r="G5057" s="90">
        <v>1.3746187500471772E-2</v>
      </c>
      <c r="H5057" s="90">
        <v>1.5143791246146839E-2</v>
      </c>
      <c r="I5057" s="90">
        <v>1.6372283217645278E-2</v>
      </c>
      <c r="J5057" s="90">
        <v>1.7506037414192887E-2</v>
      </c>
    </row>
    <row r="5058" spans="3:10" x14ac:dyDescent="0.25">
      <c r="C5058" s="82">
        <v>3.412324803587452E-2</v>
      </c>
      <c r="D5058" s="89">
        <v>4.0675116479978859E-2</v>
      </c>
      <c r="E5058" s="89">
        <v>4.5213479530702032E-2</v>
      </c>
      <c r="F5058" s="89">
        <v>4.8428699930256454E-2</v>
      </c>
      <c r="G5058" s="90">
        <v>5.0969240954940938E-2</v>
      </c>
      <c r="H5058" s="90">
        <v>5.2967806346858146E-2</v>
      </c>
      <c r="I5058" s="90">
        <v>5.4775593487783304E-2</v>
      </c>
      <c r="J5058" s="90">
        <v>5.6253551451911861E-2</v>
      </c>
    </row>
    <row r="5059" spans="3:10" x14ac:dyDescent="0.25">
      <c r="C5059" s="82">
        <v>0.17162424432808279</v>
      </c>
      <c r="D5059" s="89">
        <v>0.14569821403736302</v>
      </c>
      <c r="E5059" s="89">
        <v>0.12563201716274919</v>
      </c>
      <c r="F5059" s="89">
        <v>0.11117972969436068</v>
      </c>
      <c r="G5059" s="90">
        <v>0.10117557515457977</v>
      </c>
      <c r="H5059" s="90">
        <v>9.389408370572444E-2</v>
      </c>
      <c r="I5059" s="90">
        <v>8.8714739196377915E-2</v>
      </c>
      <c r="J5059" s="90">
        <v>8.4636143847528683E-2</v>
      </c>
    </row>
    <row r="5060" spans="3:10" x14ac:dyDescent="0.25">
      <c r="C5060" s="82">
        <v>5.4783559185091887E-3</v>
      </c>
      <c r="D5060" s="89">
        <v>7.841729791606751E-3</v>
      </c>
      <c r="E5060" s="89">
        <v>9.9970729209062428E-3</v>
      </c>
      <c r="F5060" s="89">
        <v>1.1846375662898432E-2</v>
      </c>
      <c r="G5060" s="90">
        <v>1.3429475969132744E-2</v>
      </c>
      <c r="H5060" s="90">
        <v>1.4763055265626449E-2</v>
      </c>
      <c r="I5060" s="90">
        <v>1.5985044889572628E-2</v>
      </c>
      <c r="J5060" s="90">
        <v>1.7131150985080095E-2</v>
      </c>
    </row>
    <row r="5061" spans="3:10" x14ac:dyDescent="0.25">
      <c r="C5061" s="82">
        <v>3.7023297040953357E-3</v>
      </c>
      <c r="D5061" s="89">
        <v>5.76184965222192E-3</v>
      </c>
      <c r="E5061" s="89">
        <v>7.7624858684893199E-3</v>
      </c>
      <c r="F5061" s="89">
        <v>9.5145458528038962E-3</v>
      </c>
      <c r="G5061" s="90">
        <v>1.0975877769001914E-2</v>
      </c>
      <c r="H5061" s="90">
        <v>1.2124644604588284E-2</v>
      </c>
      <c r="I5061" s="90">
        <v>1.3065227398722522E-2</v>
      </c>
      <c r="J5061" s="90">
        <v>1.3834552087763437E-2</v>
      </c>
    </row>
    <row r="5062" spans="3:10" x14ac:dyDescent="0.25">
      <c r="C5062" s="82">
        <v>1.7061597867463883E-2</v>
      </c>
      <c r="D5062" s="89">
        <v>2.256907721354574E-2</v>
      </c>
      <c r="E5062" s="89">
        <v>2.6328229450473774E-2</v>
      </c>
      <c r="F5062" s="89">
        <v>2.8573225089076684E-2</v>
      </c>
      <c r="G5062" s="90">
        <v>2.9832723143838776E-2</v>
      </c>
      <c r="H5062" s="90">
        <v>3.0396134194323604E-2</v>
      </c>
      <c r="I5062" s="90">
        <v>3.065408882866906E-2</v>
      </c>
      <c r="J5062" s="90">
        <v>3.0682647956019812E-2</v>
      </c>
    </row>
    <row r="5063" spans="3:10" x14ac:dyDescent="0.25">
      <c r="C5063" s="82">
        <v>3.7566498378967927E-3</v>
      </c>
      <c r="D5063" s="89">
        <v>5.8806296820129444E-3</v>
      </c>
      <c r="E5063" s="89">
        <v>7.8925945248866196E-3</v>
      </c>
      <c r="F5063" s="89">
        <v>9.5878035345994209E-3</v>
      </c>
      <c r="G5063" s="90">
        <v>1.0921278552557806E-2</v>
      </c>
      <c r="H5063" s="90">
        <v>1.1865811837641802E-2</v>
      </c>
      <c r="I5063" s="90">
        <v>1.2515134548886151E-2</v>
      </c>
      <c r="J5063" s="90">
        <v>1.2897015957997205E-2</v>
      </c>
    </row>
    <row r="5064" spans="3:10" x14ac:dyDescent="0.25">
      <c r="C5064" s="82">
        <v>3.1593263431798756E-3</v>
      </c>
      <c r="D5064" s="89">
        <v>4.8778826609003605E-3</v>
      </c>
      <c r="E5064" s="89">
        <v>6.583869707753637E-3</v>
      </c>
      <c r="F5064" s="89">
        <v>8.1409953387407887E-3</v>
      </c>
      <c r="G5064" s="90">
        <v>9.5183740113353506E-3</v>
      </c>
      <c r="H5064" s="90">
        <v>1.0689464623082076E-2</v>
      </c>
      <c r="I5064" s="90">
        <v>1.1733536040665116E-2</v>
      </c>
      <c r="J5064" s="90">
        <v>1.267215703784982E-2</v>
      </c>
    </row>
    <row r="5065" spans="3:10" x14ac:dyDescent="0.25">
      <c r="C5065" s="82">
        <v>5.0393802322643878E-2</v>
      </c>
      <c r="D5065" s="89">
        <v>5.1758179775012195E-2</v>
      </c>
      <c r="E5065" s="89">
        <v>5.1400429709230158E-2</v>
      </c>
      <c r="F5065" s="89">
        <v>5.0447594981487875E-2</v>
      </c>
      <c r="G5065" s="90">
        <v>4.9499355660481109E-2</v>
      </c>
      <c r="H5065" s="90">
        <v>4.8523868795224405E-2</v>
      </c>
      <c r="I5065" s="90">
        <v>4.7723041052128309E-2</v>
      </c>
      <c r="J5065" s="90">
        <v>4.6900031931821913E-2</v>
      </c>
    </row>
    <row r="5066" spans="3:10" x14ac:dyDescent="0.25">
      <c r="C5066" s="82">
        <v>1.103544753109822E-2</v>
      </c>
      <c r="D5066" s="89">
        <v>1.3895139145714851E-2</v>
      </c>
      <c r="E5066" s="89">
        <v>1.6093732506821074E-2</v>
      </c>
      <c r="F5066" s="89">
        <v>1.7734413120269351E-2</v>
      </c>
      <c r="G5066" s="90">
        <v>1.898088860337006E-2</v>
      </c>
      <c r="H5066" s="90">
        <v>1.9863057116907022E-2</v>
      </c>
      <c r="I5066" s="90">
        <v>2.053341055420279E-2</v>
      </c>
      <c r="J5066" s="90">
        <v>2.0993698192466808E-2</v>
      </c>
    </row>
    <row r="5067" spans="3:10" x14ac:dyDescent="0.25">
      <c r="C5067" s="82">
        <v>1.2877638627191488E-2</v>
      </c>
      <c r="D5067" s="89">
        <v>1.6249561934279694E-2</v>
      </c>
      <c r="E5067" s="89">
        <v>1.9171219332330847E-2</v>
      </c>
      <c r="F5067" s="89">
        <v>2.1670508425154663E-2</v>
      </c>
      <c r="G5067" s="90">
        <v>2.3837881503422528E-2</v>
      </c>
      <c r="H5067" s="90">
        <v>2.5630051676879949E-2</v>
      </c>
      <c r="I5067" s="90">
        <v>2.7193986431249446E-2</v>
      </c>
      <c r="J5067" s="90">
        <v>2.8507392671942813E-2</v>
      </c>
    </row>
    <row r="5068" spans="3:10" x14ac:dyDescent="0.25">
      <c r="C5068" s="82">
        <v>2.1889977902442305E-3</v>
      </c>
      <c r="D5068" s="89">
        <v>3.9570158374542799E-3</v>
      </c>
      <c r="E5068" s="89">
        <v>5.8772182139508172E-3</v>
      </c>
      <c r="F5068" s="89">
        <v>7.6961011458927635E-3</v>
      </c>
      <c r="G5068" s="90">
        <v>9.3166052596999754E-3</v>
      </c>
      <c r="H5068" s="90">
        <v>1.0697723489890964E-2</v>
      </c>
      <c r="I5068" s="90">
        <v>1.1927809803955046E-2</v>
      </c>
      <c r="J5068" s="90">
        <v>1.3045161679176518E-2</v>
      </c>
    </row>
    <row r="5069" spans="3:10" x14ac:dyDescent="0.25">
      <c r="C5069" s="82">
        <v>8.7320270166942777E-3</v>
      </c>
      <c r="D5069" s="89">
        <v>1.3368707084318423E-2</v>
      </c>
      <c r="E5069" s="89">
        <v>1.7716910167431418E-2</v>
      </c>
      <c r="F5069" s="89">
        <v>2.1462338666812592E-2</v>
      </c>
      <c r="G5069" s="90">
        <v>2.461718080242925E-2</v>
      </c>
      <c r="H5069" s="90">
        <v>2.7170646066966671E-2</v>
      </c>
      <c r="I5069" s="90">
        <v>2.9320252730806268E-2</v>
      </c>
      <c r="J5069" s="90">
        <v>3.1056192664707123E-2</v>
      </c>
    </row>
    <row r="5070" spans="3:10" x14ac:dyDescent="0.25">
      <c r="C5070" s="82">
        <v>1.1458694673718763E-2</v>
      </c>
      <c r="D5070" s="89">
        <v>1.4393206820966875E-2</v>
      </c>
      <c r="E5070" s="89">
        <v>1.6811445835500843E-2</v>
      </c>
      <c r="F5070" s="89">
        <v>1.8785130889711288E-2</v>
      </c>
      <c r="G5070" s="90">
        <v>2.0458223022979859E-2</v>
      </c>
      <c r="H5070" s="90">
        <v>2.1854697111236023E-2</v>
      </c>
      <c r="I5070" s="90">
        <v>2.3145273816248837E-2</v>
      </c>
      <c r="J5070" s="90">
        <v>2.433483281621103E-2</v>
      </c>
    </row>
    <row r="5071" spans="3:10" x14ac:dyDescent="0.25">
      <c r="C5071" s="82">
        <v>2.2258086507236071E-3</v>
      </c>
      <c r="D5071" s="89">
        <v>4.6838115229764724E-3</v>
      </c>
      <c r="E5071" s="89">
        <v>7.6247268373383715E-3</v>
      </c>
      <c r="F5071" s="89">
        <v>1.0536037936567631E-2</v>
      </c>
      <c r="G5071" s="90">
        <v>1.3152888104661427E-2</v>
      </c>
      <c r="H5071" s="90">
        <v>1.5362775845181852E-2</v>
      </c>
      <c r="I5071" s="90">
        <v>1.7281039464102657E-2</v>
      </c>
      <c r="J5071" s="90">
        <v>1.8964812266399577E-2</v>
      </c>
    </row>
    <row r="5072" spans="3:10" x14ac:dyDescent="0.25">
      <c r="C5072" s="82">
        <v>3.279663417662089E-2</v>
      </c>
      <c r="D5072" s="89">
        <v>3.3513852527813033E-2</v>
      </c>
      <c r="E5072" s="89">
        <v>3.3252341521346276E-2</v>
      </c>
      <c r="F5072" s="89">
        <v>3.2639437785013652E-2</v>
      </c>
      <c r="G5072" s="90">
        <v>3.2032452814017696E-2</v>
      </c>
      <c r="H5072" s="90">
        <v>3.1431308384452766E-2</v>
      </c>
      <c r="I5072" s="90">
        <v>3.1016958552981224E-2</v>
      </c>
      <c r="J5072" s="90">
        <v>3.0727412048867715E-2</v>
      </c>
    </row>
    <row r="5073" spans="3:10" x14ac:dyDescent="0.25">
      <c r="C5073" s="82">
        <v>2.592037047530879E-2</v>
      </c>
      <c r="D5073" s="89">
        <v>2.6469690006060462E-2</v>
      </c>
      <c r="E5073" s="89">
        <v>2.6651126394723477E-2</v>
      </c>
      <c r="F5073" s="89">
        <v>2.6795285951086427E-2</v>
      </c>
      <c r="G5073" s="90">
        <v>2.7078393730321764E-2</v>
      </c>
      <c r="H5073" s="90">
        <v>2.7431443425440835E-2</v>
      </c>
      <c r="I5073" s="90">
        <v>2.7969573770974719E-2</v>
      </c>
      <c r="J5073" s="90">
        <v>2.8610945247935445E-2</v>
      </c>
    </row>
    <row r="5074" spans="3:10" x14ac:dyDescent="0.25">
      <c r="C5074" s="82">
        <v>1.1165067848503105E-2</v>
      </c>
      <c r="D5074" s="89">
        <v>1.5513332647190696E-2</v>
      </c>
      <c r="E5074" s="89">
        <v>1.908297880913272E-2</v>
      </c>
      <c r="F5074" s="89">
        <v>2.1783188455525293E-2</v>
      </c>
      <c r="G5074" s="90">
        <v>2.3782039811064717E-2</v>
      </c>
      <c r="H5074" s="90">
        <v>2.5160512573239771E-2</v>
      </c>
      <c r="I5074" s="90">
        <v>2.6166638059608838E-2</v>
      </c>
      <c r="J5074" s="90">
        <v>2.6844875492680317E-2</v>
      </c>
    </row>
    <row r="5075" spans="3:10" x14ac:dyDescent="0.25">
      <c r="C5075" s="82">
        <v>9.7107672677949862E-3</v>
      </c>
      <c r="D5075" s="89">
        <v>1.2665292346636057E-2</v>
      </c>
      <c r="E5075" s="89">
        <v>1.4890484852714931E-2</v>
      </c>
      <c r="F5075" s="89">
        <v>1.6454219636714361E-2</v>
      </c>
      <c r="G5075" s="90">
        <v>1.753554867568682E-2</v>
      </c>
      <c r="H5075" s="90">
        <v>1.8198671827782346E-2</v>
      </c>
      <c r="I5075" s="90">
        <v>1.8612773432886628E-2</v>
      </c>
      <c r="J5075" s="90">
        <v>1.8798654961198258E-2</v>
      </c>
    </row>
    <row r="5076" spans="3:10" x14ac:dyDescent="0.25">
      <c r="C5076" s="82">
        <v>1.8722828905865494E-2</v>
      </c>
      <c r="D5076" s="89">
        <v>2.2764774676126458E-2</v>
      </c>
      <c r="E5076" s="89">
        <v>2.5484302933940536E-2</v>
      </c>
      <c r="F5076" s="89">
        <v>2.7219441145457886E-2</v>
      </c>
      <c r="G5076" s="90">
        <v>2.8348647312863958E-2</v>
      </c>
      <c r="H5076" s="90">
        <v>2.8988588543275001E-2</v>
      </c>
      <c r="I5076" s="90">
        <v>2.9390717858698984E-2</v>
      </c>
      <c r="J5076" s="90">
        <v>2.955052392387594E-2</v>
      </c>
    </row>
    <row r="5077" spans="3:10" x14ac:dyDescent="0.25">
      <c r="C5077" s="82">
        <v>3.9178063910026636E-3</v>
      </c>
      <c r="D5077" s="89">
        <v>6.6609240366141747E-3</v>
      </c>
      <c r="E5077" s="89">
        <v>9.4116209089338872E-3</v>
      </c>
      <c r="F5077" s="89">
        <v>1.1751038357679058E-2</v>
      </c>
      <c r="G5077" s="90">
        <v>1.3503818802842949E-2</v>
      </c>
      <c r="H5077" s="90">
        <v>1.4584037173269122E-2</v>
      </c>
      <c r="I5077" s="90">
        <v>1.5103804969071329E-2</v>
      </c>
      <c r="J5077" s="90">
        <v>1.512136568810922E-2</v>
      </c>
    </row>
    <row r="5078" spans="3:10" x14ac:dyDescent="0.25">
      <c r="C5078" s="82">
        <v>8.4464147420980559E-3</v>
      </c>
      <c r="D5078" s="89">
        <v>1.1855614551953683E-2</v>
      </c>
      <c r="E5078" s="89">
        <v>1.4779591361962954E-2</v>
      </c>
      <c r="F5078" s="89">
        <v>1.7128363440267236E-2</v>
      </c>
      <c r="G5078" s="90">
        <v>1.900664905034951E-2</v>
      </c>
      <c r="H5078" s="90">
        <v>2.0458506955147102E-2</v>
      </c>
      <c r="I5078" s="90">
        <v>2.1674738209422846E-2</v>
      </c>
      <c r="J5078" s="90">
        <v>2.2691736559333434E-2</v>
      </c>
    </row>
    <row r="5079" spans="3:10" x14ac:dyDescent="0.25">
      <c r="C5079" s="82">
        <v>3.3416560362906939E-2</v>
      </c>
      <c r="D5079" s="89">
        <v>3.8803744041775154E-2</v>
      </c>
      <c r="E5079" s="89">
        <v>4.1902973121833317E-2</v>
      </c>
      <c r="F5079" s="89">
        <v>4.3439139008302222E-2</v>
      </c>
      <c r="G5079" s="90">
        <v>4.4045519155040846E-2</v>
      </c>
      <c r="H5079" s="90">
        <v>4.3876451149677101E-2</v>
      </c>
      <c r="I5079" s="90">
        <v>4.3277520154505519E-2</v>
      </c>
      <c r="J5079" s="90">
        <v>4.221020463186307E-2</v>
      </c>
    </row>
    <row r="5080" spans="3:10" x14ac:dyDescent="0.25">
      <c r="C5080" s="82">
        <v>2.043854822548296E-2</v>
      </c>
      <c r="D5080" s="89">
        <v>2.3519502940420992E-2</v>
      </c>
      <c r="E5080" s="89">
        <v>2.5547341181748787E-2</v>
      </c>
      <c r="F5080" s="89">
        <v>2.6928868224820626E-2</v>
      </c>
      <c r="G5080" s="90">
        <v>2.8004315612378105E-2</v>
      </c>
      <c r="H5080" s="90">
        <v>2.88407641592432E-2</v>
      </c>
      <c r="I5080" s="90">
        <v>2.9653911320182861E-2</v>
      </c>
      <c r="J5080" s="90">
        <v>3.0420897610113323E-2</v>
      </c>
    </row>
    <row r="5081" spans="3:10" x14ac:dyDescent="0.25">
      <c r="C5081" s="82">
        <v>1.1374455454228594E-2</v>
      </c>
      <c r="D5081" s="89">
        <v>1.6028002033157143E-2</v>
      </c>
      <c r="E5081" s="89">
        <v>2.002548675222764E-2</v>
      </c>
      <c r="F5081" s="89">
        <v>2.321602075775837E-2</v>
      </c>
      <c r="G5081" s="90">
        <v>2.5708369058940819E-2</v>
      </c>
      <c r="H5081" s="90">
        <v>2.7525565520657991E-2</v>
      </c>
      <c r="I5081" s="90">
        <v>2.8886178361525908E-2</v>
      </c>
      <c r="J5081" s="90">
        <v>2.9800183211429646E-2</v>
      </c>
    </row>
    <row r="5082" spans="3:10" x14ac:dyDescent="0.25">
      <c r="C5082" s="82">
        <v>1.7763387052024964E-3</v>
      </c>
      <c r="D5082" s="89">
        <v>3.9507819186079167E-3</v>
      </c>
      <c r="E5082" s="89">
        <v>6.7618065406773835E-3</v>
      </c>
      <c r="F5082" s="89">
        <v>9.7252091351861976E-3</v>
      </c>
      <c r="G5082" s="90">
        <v>1.2478483976071573E-2</v>
      </c>
      <c r="H5082" s="90">
        <v>1.4779291398695261E-2</v>
      </c>
      <c r="I5082" s="90">
        <v>1.6630335563925652E-2</v>
      </c>
      <c r="J5082" s="90">
        <v>1.8018253664809403E-2</v>
      </c>
    </row>
    <row r="5083" spans="3:10" x14ac:dyDescent="0.25">
      <c r="C5083" s="82">
        <v>3.023329224484857E-2</v>
      </c>
      <c r="D5083" s="89">
        <v>3.4728538633308714E-2</v>
      </c>
      <c r="E5083" s="89">
        <v>3.7472809795701167E-2</v>
      </c>
      <c r="F5083" s="89">
        <v>3.9142346983462292E-2</v>
      </c>
      <c r="G5083" s="90">
        <v>4.0317189435382358E-2</v>
      </c>
      <c r="H5083" s="90">
        <v>4.1151168280012196E-2</v>
      </c>
      <c r="I5083" s="90">
        <v>4.1973832608228859E-2</v>
      </c>
      <c r="J5083" s="90">
        <v>4.2738162482910139E-2</v>
      </c>
    </row>
    <row r="5084" spans="3:10" x14ac:dyDescent="0.25">
      <c r="C5084" s="82">
        <v>2.3512180335237168E-2</v>
      </c>
      <c r="D5084" s="89">
        <v>2.7183022724449144E-2</v>
      </c>
      <c r="E5084" s="89">
        <v>2.944958379016286E-2</v>
      </c>
      <c r="F5084" s="89">
        <v>3.079272509473089E-2</v>
      </c>
      <c r="G5084" s="90">
        <v>3.1633542472785332E-2</v>
      </c>
      <c r="H5084" s="90">
        <v>3.2078599313316331E-2</v>
      </c>
      <c r="I5084" s="90">
        <v>3.2394747071935022E-2</v>
      </c>
      <c r="J5084" s="90">
        <v>3.2578849814675723E-2</v>
      </c>
    </row>
    <row r="5085" spans="3:10" x14ac:dyDescent="0.25">
      <c r="C5085" s="82">
        <v>2.371903282734269E-3</v>
      </c>
      <c r="D5085" s="89">
        <v>4.2701905669568331E-3</v>
      </c>
      <c r="E5085" s="89">
        <v>6.4338328751457584E-3</v>
      </c>
      <c r="F5085" s="89">
        <v>8.6240597475435218E-3</v>
      </c>
      <c r="G5085" s="90">
        <v>1.0710389079145481E-2</v>
      </c>
      <c r="H5085" s="90">
        <v>1.2583526416883565E-2</v>
      </c>
      <c r="I5085" s="90">
        <v>1.4268168582221876E-2</v>
      </c>
      <c r="J5085" s="90">
        <v>1.57296188889882E-2</v>
      </c>
    </row>
    <row r="5086" spans="3:10" x14ac:dyDescent="0.25">
      <c r="C5086" s="82">
        <v>1.6361810588683391E-2</v>
      </c>
      <c r="D5086" s="89">
        <v>2.1933027842152633E-2</v>
      </c>
      <c r="E5086" s="89">
        <v>2.6492348193666998E-2</v>
      </c>
      <c r="F5086" s="89">
        <v>3.0131650291831482E-2</v>
      </c>
      <c r="G5086" s="90">
        <v>3.3194113778336823E-2</v>
      </c>
      <c r="H5086" s="90">
        <v>3.5831228965959541E-2</v>
      </c>
      <c r="I5086" s="90">
        <v>3.8387692347937048E-2</v>
      </c>
      <c r="J5086" s="90">
        <v>4.0888189414636449E-2</v>
      </c>
    </row>
    <row r="5087" spans="3:10" x14ac:dyDescent="0.25">
      <c r="C5087" s="82">
        <v>1.0572595908941574E-2</v>
      </c>
      <c r="D5087" s="89">
        <v>1.3678286716502432E-2</v>
      </c>
      <c r="E5087" s="89">
        <v>1.6146648715476435E-2</v>
      </c>
      <c r="F5087" s="89">
        <v>1.798213654360092E-2</v>
      </c>
      <c r="G5087" s="90">
        <v>1.9298694653173808E-2</v>
      </c>
      <c r="H5087" s="90">
        <v>2.0112919417165271E-2</v>
      </c>
      <c r="I5087" s="90">
        <v>2.0588956182134546E-2</v>
      </c>
      <c r="J5087" s="90">
        <v>2.0749601583972609E-2</v>
      </c>
    </row>
    <row r="5088" spans="3:10" x14ac:dyDescent="0.25">
      <c r="C5088" s="82">
        <v>1.0690138391715323E-2</v>
      </c>
      <c r="D5088" s="89">
        <v>1.6911295839311294E-2</v>
      </c>
      <c r="E5088" s="89">
        <v>2.2349741641188234E-2</v>
      </c>
      <c r="F5088" s="89">
        <v>2.6432942818758479E-2</v>
      </c>
      <c r="G5088" s="90">
        <v>2.9248178057692073E-2</v>
      </c>
      <c r="H5088" s="90">
        <v>3.094630740896636E-2</v>
      </c>
      <c r="I5088" s="90">
        <v>3.191765820319524E-2</v>
      </c>
      <c r="J5088" s="90">
        <v>3.228473010454283E-2</v>
      </c>
    </row>
    <row r="5089" spans="3:10" x14ac:dyDescent="0.25">
      <c r="C5089" s="82">
        <v>5.1431262729684417E-3</v>
      </c>
      <c r="D5089" s="89">
        <v>8.0160809231570596E-3</v>
      </c>
      <c r="E5089" s="89">
        <v>1.0695792214180757E-2</v>
      </c>
      <c r="F5089" s="89">
        <v>1.2960002356058061E-2</v>
      </c>
      <c r="G5089" s="90">
        <v>1.4827857024003197E-2</v>
      </c>
      <c r="H5089" s="90">
        <v>1.6334516711288695E-2</v>
      </c>
      <c r="I5089" s="90">
        <v>1.7656240669446703E-2</v>
      </c>
      <c r="J5089" s="90">
        <v>1.8852334510151281E-2</v>
      </c>
    </row>
    <row r="5090" spans="3:10" x14ac:dyDescent="0.25">
      <c r="C5090" s="82">
        <v>2.4929708850001772E-2</v>
      </c>
      <c r="D5090" s="89">
        <v>3.3142911575894378E-2</v>
      </c>
      <c r="E5090" s="89">
        <v>3.9116062910472156E-2</v>
      </c>
      <c r="F5090" s="89">
        <v>4.3037939112384613E-2</v>
      </c>
      <c r="G5090" s="90">
        <v>4.5535414204051917E-2</v>
      </c>
      <c r="H5090" s="90">
        <v>4.6933460505531863E-2</v>
      </c>
      <c r="I5090" s="90">
        <v>4.7764540075639676E-2</v>
      </c>
      <c r="J5090" s="90">
        <v>4.8104729233928847E-2</v>
      </c>
    </row>
    <row r="5091" spans="3:10" x14ac:dyDescent="0.25">
      <c r="C5091" s="82">
        <v>9.6138998956187306E-3</v>
      </c>
      <c r="D5091" s="89">
        <v>1.3484681503824208E-2</v>
      </c>
      <c r="E5091" s="89">
        <v>1.6779174964044154E-2</v>
      </c>
      <c r="F5091" s="89">
        <v>1.9419028484660934E-2</v>
      </c>
      <c r="G5091" s="90">
        <v>2.1548722378289531E-2</v>
      </c>
      <c r="H5091" s="90">
        <v>2.3233906688193178E-2</v>
      </c>
      <c r="I5091" s="90">
        <v>2.4692760664633679E-2</v>
      </c>
      <c r="J5091" s="90">
        <v>2.5953662167664367E-2</v>
      </c>
    </row>
    <row r="5092" spans="3:10" x14ac:dyDescent="0.25">
      <c r="C5092" s="82">
        <v>5.6962611786617991E-3</v>
      </c>
      <c r="D5092" s="89">
        <v>1.018550360866124E-2</v>
      </c>
      <c r="E5092" s="89">
        <v>1.4910640472863635E-2</v>
      </c>
      <c r="F5092" s="89">
        <v>1.919880480761876E-2</v>
      </c>
      <c r="G5092" s="90">
        <v>2.280139734304382E-2</v>
      </c>
      <c r="H5092" s="90">
        <v>2.560525276900057E-2</v>
      </c>
      <c r="I5092" s="90">
        <v>2.7786634262561581E-2</v>
      </c>
      <c r="J5092" s="90">
        <v>2.9371444672906959E-2</v>
      </c>
    </row>
    <row r="5093" spans="3:10" x14ac:dyDescent="0.25">
      <c r="C5093" s="82">
        <v>6.1439957270318481E-3</v>
      </c>
      <c r="D5093" s="89">
        <v>9.0864638261901158E-3</v>
      </c>
      <c r="E5093" s="89">
        <v>1.1720536869558772E-2</v>
      </c>
      <c r="F5093" s="89">
        <v>1.3840663716113146E-2</v>
      </c>
      <c r="G5093" s="90">
        <v>1.5440460328263904E-2</v>
      </c>
      <c r="H5093" s="90">
        <v>1.6508278988966358E-2</v>
      </c>
      <c r="I5093" s="90">
        <v>1.7184024880140803E-2</v>
      </c>
      <c r="J5093" s="90">
        <v>1.7505303296232129E-2</v>
      </c>
    </row>
    <row r="5094" spans="3:10" x14ac:dyDescent="0.25">
      <c r="C5094" s="82">
        <v>2.1015462639920822E-3</v>
      </c>
      <c r="D5094" s="89">
        <v>3.6996380546403121E-3</v>
      </c>
      <c r="E5094" s="89">
        <v>5.4656373172057536E-3</v>
      </c>
      <c r="F5094" s="89">
        <v>7.2092605928533917E-3</v>
      </c>
      <c r="G5094" s="90">
        <v>8.8495156593683833E-3</v>
      </c>
      <c r="H5094" s="90">
        <v>1.0329827570540392E-2</v>
      </c>
      <c r="I5094" s="90">
        <v>1.1702946758716306E-2</v>
      </c>
      <c r="J5094" s="90">
        <v>1.2967445407845569E-2</v>
      </c>
    </row>
    <row r="5095" spans="3:10" x14ac:dyDescent="0.25">
      <c r="C5095" s="82">
        <v>2.4706691071847829E-2</v>
      </c>
      <c r="D5095" s="89">
        <v>2.7099579183869415E-2</v>
      </c>
      <c r="E5095" s="89">
        <v>2.8306245758301218E-2</v>
      </c>
      <c r="F5095" s="89">
        <v>2.875928685986958E-2</v>
      </c>
      <c r="G5095" s="90">
        <v>2.8767249385036608E-2</v>
      </c>
      <c r="H5095" s="90">
        <v>2.835610163314926E-2</v>
      </c>
      <c r="I5095" s="90">
        <v>2.7723349128115041E-2</v>
      </c>
      <c r="J5095" s="90">
        <v>2.6851690982739127E-2</v>
      </c>
    </row>
    <row r="5096" spans="3:10" x14ac:dyDescent="0.25">
      <c r="C5096" s="82">
        <v>1.003609956916447E-2</v>
      </c>
      <c r="D5096" s="89">
        <v>1.5093517024008957E-2</v>
      </c>
      <c r="E5096" s="89">
        <v>1.9921505299171995E-2</v>
      </c>
      <c r="F5096" s="89">
        <v>2.4235465759972867E-2</v>
      </c>
      <c r="G5096" s="90">
        <v>2.8051727833377563E-2</v>
      </c>
      <c r="H5096" s="90">
        <v>3.1333308165308722E-2</v>
      </c>
      <c r="I5096" s="90">
        <v>3.4280070944041972E-2</v>
      </c>
      <c r="J5096" s="90">
        <v>3.6860007727509768E-2</v>
      </c>
    </row>
    <row r="5097" spans="3:10" x14ac:dyDescent="0.25">
      <c r="C5097" s="82">
        <v>5.3538319326475441E-3</v>
      </c>
      <c r="D5097" s="89">
        <v>8.2442532579134614E-3</v>
      </c>
      <c r="E5097" s="89">
        <v>1.0965901757972133E-2</v>
      </c>
      <c r="F5097" s="89">
        <v>1.3281466622809913E-2</v>
      </c>
      <c r="G5097" s="90">
        <v>1.5159741315218987E-2</v>
      </c>
      <c r="H5097" s="90">
        <v>1.6576465426622569E-2</v>
      </c>
      <c r="I5097" s="90">
        <v>1.7661488280053584E-2</v>
      </c>
      <c r="J5097" s="90">
        <v>1.8442746032548564E-2</v>
      </c>
    </row>
    <row r="5098" spans="3:10" x14ac:dyDescent="0.25">
      <c r="C5098" s="82">
        <v>1.5134445375129892E-2</v>
      </c>
      <c r="D5098" s="89">
        <v>1.8989196681229031E-2</v>
      </c>
      <c r="E5098" s="89">
        <v>2.1650343614770973E-2</v>
      </c>
      <c r="F5098" s="89">
        <v>2.3343842128516024E-2</v>
      </c>
      <c r="G5098" s="90">
        <v>2.4403392199470606E-2</v>
      </c>
      <c r="H5098" s="90">
        <v>2.496493213421018E-2</v>
      </c>
      <c r="I5098" s="90">
        <v>2.5284296799510192E-2</v>
      </c>
      <c r="J5098" s="90">
        <v>2.53923565439583E-2</v>
      </c>
    </row>
    <row r="5099" spans="3:10" x14ac:dyDescent="0.25">
      <c r="C5099" s="82">
        <v>1.2440924801679836E-2</v>
      </c>
      <c r="D5099" s="89">
        <v>2.0115356944956652E-2</v>
      </c>
      <c r="E5099" s="89">
        <v>2.6770862191469867E-2</v>
      </c>
      <c r="F5099" s="89">
        <v>3.1590141690864694E-2</v>
      </c>
      <c r="G5099" s="90">
        <v>3.4659536913461721E-2</v>
      </c>
      <c r="H5099" s="90">
        <v>3.6187737529205587E-2</v>
      </c>
      <c r="I5099" s="90">
        <v>3.6672579162974249E-2</v>
      </c>
      <c r="J5099" s="90">
        <v>3.6297556840904445E-2</v>
      </c>
    </row>
    <row r="5100" spans="3:10" x14ac:dyDescent="0.25">
      <c r="C5100" s="82">
        <v>1.0274294482843329E-2</v>
      </c>
      <c r="D5100" s="89">
        <v>1.6648973608758125E-2</v>
      </c>
      <c r="E5100" s="89">
        <v>2.2779012819289256E-2</v>
      </c>
      <c r="F5100" s="89">
        <v>2.7949250383322664E-2</v>
      </c>
      <c r="G5100" s="90">
        <v>3.2005788821061761E-2</v>
      </c>
      <c r="H5100" s="90">
        <v>3.4891716344917487E-2</v>
      </c>
      <c r="I5100" s="90">
        <v>3.6889797985927127E-2</v>
      </c>
      <c r="J5100" s="90">
        <v>3.8043849376782922E-2</v>
      </c>
    </row>
    <row r="5101" spans="3:10" x14ac:dyDescent="0.25">
      <c r="C5101" s="82">
        <v>3.0278243927621743E-2</v>
      </c>
      <c r="D5101" s="89">
        <v>3.6189611171017849E-2</v>
      </c>
      <c r="E5101" s="89">
        <v>3.9468471930759336E-2</v>
      </c>
      <c r="F5101" s="89">
        <v>4.0781483639028254E-2</v>
      </c>
      <c r="G5101" s="90">
        <v>4.082885128930519E-2</v>
      </c>
      <c r="H5101" s="90">
        <v>3.9884700996701654E-2</v>
      </c>
      <c r="I5101" s="90">
        <v>3.8392637854277475E-2</v>
      </c>
      <c r="J5101" s="90">
        <v>3.6436115531445684E-2</v>
      </c>
    </row>
    <row r="5102" spans="3:10" x14ac:dyDescent="0.25">
      <c r="C5102" s="82">
        <v>3.1399271098386965E-2</v>
      </c>
      <c r="D5102" s="89">
        <v>3.583256929295979E-2</v>
      </c>
      <c r="E5102" s="89">
        <v>3.8125433160031003E-2</v>
      </c>
      <c r="F5102" s="89">
        <v>3.9118482472739198E-2</v>
      </c>
      <c r="G5102" s="90">
        <v>3.9500460152391843E-2</v>
      </c>
      <c r="H5102" s="90">
        <v>3.9487101891478325E-2</v>
      </c>
      <c r="I5102" s="90">
        <v>3.94419989352588E-2</v>
      </c>
      <c r="J5102" s="90">
        <v>3.9364843260951229E-2</v>
      </c>
    </row>
    <row r="5103" spans="3:10" x14ac:dyDescent="0.25">
      <c r="C5103" s="82">
        <v>6.1084226701834908E-3</v>
      </c>
      <c r="D5103" s="89">
        <v>9.8069484234980832E-3</v>
      </c>
      <c r="E5103" s="89">
        <v>1.3136230105394766E-2</v>
      </c>
      <c r="F5103" s="89">
        <v>1.5659731170543166E-2</v>
      </c>
      <c r="G5103" s="90">
        <v>1.7322010898316156E-2</v>
      </c>
      <c r="H5103" s="90">
        <v>1.8148478040309675E-2</v>
      </c>
      <c r="I5103" s="90">
        <v>1.8359353260626196E-2</v>
      </c>
      <c r="J5103" s="90">
        <v>1.8060394637719593E-2</v>
      </c>
    </row>
    <row r="5104" spans="3:10" x14ac:dyDescent="0.25">
      <c r="C5104" s="82">
        <v>9.2445868451964427E-4</v>
      </c>
      <c r="D5104" s="89">
        <v>2.2038252353456956E-3</v>
      </c>
      <c r="E5104" s="89">
        <v>4.0928840503186648E-3</v>
      </c>
      <c r="F5104" s="89">
        <v>6.4052282059117154E-3</v>
      </c>
      <c r="G5104" s="90">
        <v>8.9311859328789645E-3</v>
      </c>
      <c r="H5104" s="90">
        <v>1.147434640584049E-2</v>
      </c>
      <c r="I5104" s="90">
        <v>1.3996702981562836E-2</v>
      </c>
      <c r="J5104" s="90">
        <v>1.6452618894783052E-2</v>
      </c>
    </row>
    <row r="5105" spans="3:10" x14ac:dyDescent="0.25">
      <c r="C5105" s="82">
        <v>1.6861082425644958E-3</v>
      </c>
      <c r="D5105" s="89">
        <v>3.6336431067400753E-3</v>
      </c>
      <c r="E5105" s="89">
        <v>6.0524300246052286E-3</v>
      </c>
      <c r="F5105" s="89">
        <v>8.4965213593852697E-3</v>
      </c>
      <c r="G5105" s="90">
        <v>1.064882063676678E-2</v>
      </c>
      <c r="H5105" s="90">
        <v>1.2301219347207815E-2</v>
      </c>
      <c r="I5105" s="90">
        <v>1.3456232462942332E-2</v>
      </c>
      <c r="J5105" s="90">
        <v>1.4110847453287044E-2</v>
      </c>
    </row>
    <row r="5106" spans="3:10" x14ac:dyDescent="0.25">
      <c r="C5106" s="82">
        <v>5.6860657502667434E-3</v>
      </c>
      <c r="D5106" s="89">
        <v>7.2841500999483817E-3</v>
      </c>
      <c r="E5106" s="89">
        <v>8.5942053979087812E-3</v>
      </c>
      <c r="F5106" s="89">
        <v>9.6399178410973372E-3</v>
      </c>
      <c r="G5106" s="90">
        <v>1.0494321797830471E-2</v>
      </c>
      <c r="H5106" s="90">
        <v>1.1175637632560926E-2</v>
      </c>
      <c r="I5106" s="90">
        <v>1.1783208391560742E-2</v>
      </c>
      <c r="J5106" s="90">
        <v>1.2338435677968997E-2</v>
      </c>
    </row>
    <row r="5107" spans="3:10" x14ac:dyDescent="0.25">
      <c r="C5107" s="82">
        <v>1.196138114196132E-3</v>
      </c>
      <c r="D5107" s="89">
        <v>2.3802563121368297E-3</v>
      </c>
      <c r="E5107" s="89">
        <v>3.8040536625212795E-3</v>
      </c>
      <c r="F5107" s="89">
        <v>5.2439876012437834E-3</v>
      </c>
      <c r="G5107" s="90">
        <v>6.5422249877177896E-3</v>
      </c>
      <c r="H5107" s="90">
        <v>7.5850948311325618E-3</v>
      </c>
      <c r="I5107" s="90">
        <v>8.3776263106506276E-3</v>
      </c>
      <c r="J5107" s="90">
        <v>8.9209304514620454E-3</v>
      </c>
    </row>
    <row r="5108" spans="3:10" x14ac:dyDescent="0.25">
      <c r="C5108" s="82">
        <v>5.4522345149377541E-3</v>
      </c>
      <c r="D5108" s="89">
        <v>9.3692125600853254E-3</v>
      </c>
      <c r="E5108" s="89">
        <v>1.3547411787405532E-2</v>
      </c>
      <c r="F5108" s="89">
        <v>1.7503151090654714E-2</v>
      </c>
      <c r="G5108" s="90">
        <v>2.1056356769894643E-2</v>
      </c>
      <c r="H5108" s="90">
        <v>2.4113220330086494E-2</v>
      </c>
      <c r="I5108" s="90">
        <v>2.6849930950379186E-2</v>
      </c>
      <c r="J5108" s="90">
        <v>2.9313133313688153E-2</v>
      </c>
    </row>
    <row r="5109" spans="3:10" x14ac:dyDescent="0.25">
      <c r="C5109" s="82">
        <v>1.2131237845118652E-2</v>
      </c>
      <c r="D5109" s="89">
        <v>1.820375379376965E-2</v>
      </c>
      <c r="E5109" s="89">
        <v>2.3618502625045359E-2</v>
      </c>
      <c r="F5109" s="89">
        <v>2.8014425387403733E-2</v>
      </c>
      <c r="G5109" s="90">
        <v>3.1486287361817925E-2</v>
      </c>
      <c r="H5109" s="90">
        <v>3.4087945263747817E-2</v>
      </c>
      <c r="I5109" s="90">
        <v>3.6117023540782965E-2</v>
      </c>
      <c r="J5109" s="90">
        <v>3.7592217344374582E-2</v>
      </c>
    </row>
    <row r="5110" spans="3:10" x14ac:dyDescent="0.25">
      <c r="C5110" s="82">
        <v>9.4702044146159903E-2</v>
      </c>
      <c r="D5110" s="89">
        <v>9.0061202438008636E-2</v>
      </c>
      <c r="E5110" s="89">
        <v>8.3531241563340408E-2</v>
      </c>
      <c r="F5110" s="89">
        <v>7.7403386589015716E-2</v>
      </c>
      <c r="G5110" s="90">
        <v>7.2459401550721891E-2</v>
      </c>
      <c r="H5110" s="90">
        <v>6.8408094773422329E-2</v>
      </c>
      <c r="I5110" s="90">
        <v>6.533247109841181E-2</v>
      </c>
      <c r="J5110" s="90">
        <v>6.2797944246806084E-2</v>
      </c>
    </row>
    <row r="5111" spans="3:10" x14ac:dyDescent="0.25">
      <c r="C5111" s="82">
        <v>1.2478225371176294E-2</v>
      </c>
      <c r="D5111" s="89">
        <v>1.7818259877426378E-2</v>
      </c>
      <c r="E5111" s="89">
        <v>2.211852875724591E-2</v>
      </c>
      <c r="F5111" s="89">
        <v>2.5257094313791011E-2</v>
      </c>
      <c r="G5111" s="90">
        <v>2.7495707760046371E-2</v>
      </c>
      <c r="H5111" s="90">
        <v>2.8990950538743232E-2</v>
      </c>
      <c r="I5111" s="90">
        <v>3.0058267158087137E-2</v>
      </c>
      <c r="J5111" s="90">
        <v>3.074652559379016E-2</v>
      </c>
    </row>
    <row r="5112" spans="3:10" x14ac:dyDescent="0.25">
      <c r="C5112" s="82">
        <v>1.6711202121939606E-2</v>
      </c>
      <c r="D5112" s="89">
        <v>2.0276157233899039E-2</v>
      </c>
      <c r="E5112" s="89">
        <v>2.2704118076047119E-2</v>
      </c>
      <c r="F5112" s="89">
        <v>2.4298221693512839E-2</v>
      </c>
      <c r="G5112" s="90">
        <v>2.5406348594943232E-2</v>
      </c>
      <c r="H5112" s="90">
        <v>2.6152405104969686E-2</v>
      </c>
      <c r="I5112" s="90">
        <v>2.6785862852124306E-2</v>
      </c>
      <c r="J5112" s="90">
        <v>2.7323565971426399E-2</v>
      </c>
    </row>
    <row r="5113" spans="3:10" x14ac:dyDescent="0.25">
      <c r="C5113" s="82">
        <v>1.7887947384161166E-2</v>
      </c>
      <c r="D5113" s="89">
        <v>1.9761378581911678E-2</v>
      </c>
      <c r="E5113" s="89">
        <v>2.0922412353501778E-2</v>
      </c>
      <c r="F5113" s="89">
        <v>2.1643111979279255E-2</v>
      </c>
      <c r="G5113" s="90">
        <v>2.2123797735448765E-2</v>
      </c>
      <c r="H5113" s="90">
        <v>2.2366558208506963E-2</v>
      </c>
      <c r="I5113" s="90">
        <v>2.251371896633032E-2</v>
      </c>
      <c r="J5113" s="90">
        <v>2.2539359775433303E-2</v>
      </c>
    </row>
    <row r="5114" spans="3:10" x14ac:dyDescent="0.25">
      <c r="C5114" s="82">
        <v>2.7833546552278373E-2</v>
      </c>
      <c r="D5114" s="89">
        <v>3.1949034752170848E-2</v>
      </c>
      <c r="E5114" s="89">
        <v>3.4046458950809468E-2</v>
      </c>
      <c r="F5114" s="89">
        <v>3.4847823030101838E-2</v>
      </c>
      <c r="G5114" s="90">
        <v>3.4988585043337309E-2</v>
      </c>
      <c r="H5114" s="90">
        <v>3.4693039838541301E-2</v>
      </c>
      <c r="I5114" s="90">
        <v>3.4305973249043491E-2</v>
      </c>
      <c r="J5114" s="90">
        <v>3.3836599079309478E-2</v>
      </c>
    </row>
    <row r="5115" spans="3:10" x14ac:dyDescent="0.25">
      <c r="C5115" s="82">
        <v>5.1947828736581669E-3</v>
      </c>
      <c r="D5115" s="89">
        <v>8.4175015379418412E-3</v>
      </c>
      <c r="E5115" s="89">
        <v>1.1494465908944203E-2</v>
      </c>
      <c r="F5115" s="89">
        <v>1.4073772595055064E-2</v>
      </c>
      <c r="G5115" s="90">
        <v>1.6095876987712275E-2</v>
      </c>
      <c r="H5115" s="90">
        <v>1.7553183815637516E-2</v>
      </c>
      <c r="I5115" s="90">
        <v>1.8612005833034091E-2</v>
      </c>
      <c r="J5115" s="90">
        <v>1.9322745810595687E-2</v>
      </c>
    </row>
    <row r="5116" spans="3:10" x14ac:dyDescent="0.25">
      <c r="C5116" s="82">
        <v>1.124903276959925E-2</v>
      </c>
      <c r="D5116" s="89">
        <v>1.4526579684869768E-2</v>
      </c>
      <c r="E5116" s="89">
        <v>1.7226372556935304E-2</v>
      </c>
      <c r="F5116" s="89">
        <v>1.9471627794725107E-2</v>
      </c>
      <c r="G5116" s="90">
        <v>2.1485428962178026E-2</v>
      </c>
      <c r="H5116" s="90">
        <v>2.3354688459189407E-2</v>
      </c>
      <c r="I5116" s="90">
        <v>2.530447697230024E-2</v>
      </c>
      <c r="J5116" s="90">
        <v>2.737171098911707E-2</v>
      </c>
    </row>
    <row r="5117" spans="3:10" x14ac:dyDescent="0.25">
      <c r="C5117" s="82">
        <v>2.7840488888366544E-2</v>
      </c>
      <c r="D5117" s="89">
        <v>3.073910703450386E-2</v>
      </c>
      <c r="E5117" s="89">
        <v>3.2445616132449916E-2</v>
      </c>
      <c r="F5117" s="89">
        <v>3.3550242261091816E-2</v>
      </c>
      <c r="G5117" s="90">
        <v>3.4472004899127412E-2</v>
      </c>
      <c r="H5117" s="90">
        <v>3.5263819417826518E-2</v>
      </c>
      <c r="I5117" s="90">
        <v>3.6156600873286142E-2</v>
      </c>
      <c r="J5117" s="90">
        <v>3.708982457995972E-2</v>
      </c>
    </row>
    <row r="5118" spans="3:10" x14ac:dyDescent="0.25">
      <c r="C5118" s="82">
        <v>2.2459721422474346E-2</v>
      </c>
      <c r="D5118" s="89">
        <v>2.6625866530633584E-2</v>
      </c>
      <c r="E5118" s="89">
        <v>2.9161442848604228E-2</v>
      </c>
      <c r="F5118" s="89">
        <v>3.0607560182135451E-2</v>
      </c>
      <c r="G5118" s="90">
        <v>3.1466618749913973E-2</v>
      </c>
      <c r="H5118" s="90">
        <v>3.1899280905497387E-2</v>
      </c>
      <c r="I5118" s="90">
        <v>3.2192094498474044E-2</v>
      </c>
      <c r="J5118" s="90">
        <v>3.2337380771328986E-2</v>
      </c>
    </row>
    <row r="5119" spans="3:10" x14ac:dyDescent="0.25">
      <c r="C5119" s="82">
        <v>1.1410386824718167E-2</v>
      </c>
      <c r="D5119" s="89">
        <v>1.5799381162434355E-2</v>
      </c>
      <c r="E5119" s="89">
        <v>1.9407742553830029E-2</v>
      </c>
      <c r="F5119" s="89">
        <v>2.2119603952486442E-2</v>
      </c>
      <c r="G5119" s="90">
        <v>2.407280081039959E-2</v>
      </c>
      <c r="H5119" s="90">
        <v>2.5324094575250328E-2</v>
      </c>
      <c r="I5119" s="90">
        <v>2.611099659710844E-2</v>
      </c>
      <c r="J5119" s="90">
        <v>2.647676905861061E-2</v>
      </c>
    </row>
    <row r="5120" spans="3:10" x14ac:dyDescent="0.25">
      <c r="C5120" s="82">
        <v>1.5510075141654058E-2</v>
      </c>
      <c r="D5120" s="89">
        <v>1.8704851660648666E-2</v>
      </c>
      <c r="E5120" s="89">
        <v>2.0522165300047423E-2</v>
      </c>
      <c r="F5120" s="89">
        <v>2.1300870738206398E-2</v>
      </c>
      <c r="G5120" s="90">
        <v>2.1443533413306133E-2</v>
      </c>
      <c r="H5120" s="90">
        <v>2.1139082222835795E-2</v>
      </c>
      <c r="I5120" s="90">
        <v>2.0652744478673126E-2</v>
      </c>
      <c r="J5120" s="90">
        <v>2.0038221003589381E-2</v>
      </c>
    </row>
    <row r="5121" spans="3:10" x14ac:dyDescent="0.25">
      <c r="C5121" s="82">
        <v>1.1081990357890677E-2</v>
      </c>
      <c r="D5121" s="89">
        <v>1.310123310907008E-2</v>
      </c>
      <c r="E5121" s="89">
        <v>1.4816502419811516E-2</v>
      </c>
      <c r="F5121" s="89">
        <v>1.6345282369882703E-2</v>
      </c>
      <c r="G5121" s="90">
        <v>1.7783817525126543E-2</v>
      </c>
      <c r="H5121" s="90">
        <v>1.9090879232096025E-2</v>
      </c>
      <c r="I5121" s="90">
        <v>2.0350489040456398E-2</v>
      </c>
      <c r="J5121" s="90">
        <v>2.1515391350321763E-2</v>
      </c>
    </row>
    <row r="5122" spans="3:10" x14ac:dyDescent="0.25">
      <c r="C5122" s="82">
        <v>7.7298812410871503E-3</v>
      </c>
      <c r="D5122" s="89">
        <v>1.2969642048472447E-2</v>
      </c>
      <c r="E5122" s="89">
        <v>1.7910290219478046E-2</v>
      </c>
      <c r="F5122" s="89">
        <v>2.1910171167311081E-2</v>
      </c>
      <c r="G5122" s="90">
        <v>2.4899298689397793E-2</v>
      </c>
      <c r="H5122" s="90">
        <v>2.6915958875080394E-2</v>
      </c>
      <c r="I5122" s="90">
        <v>2.8244268826518523E-2</v>
      </c>
      <c r="J5122" s="90">
        <v>2.8961726869511064E-2</v>
      </c>
    </row>
    <row r="5123" spans="3:10" x14ac:dyDescent="0.25">
      <c r="C5123" s="82">
        <v>6.3785084381939111E-2</v>
      </c>
      <c r="D5123" s="89">
        <v>5.6487649269938697E-2</v>
      </c>
      <c r="E5123" s="89">
        <v>5.1274090072533231E-2</v>
      </c>
      <c r="F5123" s="89">
        <v>4.7865766179393421E-2</v>
      </c>
      <c r="G5123" s="90">
        <v>4.5879732704671515E-2</v>
      </c>
      <c r="H5123" s="90">
        <v>4.4719433395981965E-2</v>
      </c>
      <c r="I5123" s="90">
        <v>4.4253305000925593E-2</v>
      </c>
      <c r="J5123" s="90">
        <v>4.4124818949683273E-2</v>
      </c>
    </row>
    <row r="5124" spans="3:10" x14ac:dyDescent="0.25">
      <c r="C5124" s="82">
        <v>7.5304244110364654E-2</v>
      </c>
      <c r="D5124" s="89">
        <v>7.7442944147555703E-2</v>
      </c>
      <c r="E5124" s="89">
        <v>7.75129773115108E-2</v>
      </c>
      <c r="F5124" s="89">
        <v>7.6936845408039134E-2</v>
      </c>
      <c r="G5124" s="90">
        <v>7.6422965443610796E-2</v>
      </c>
      <c r="H5124" s="90">
        <v>7.5777489087491587E-2</v>
      </c>
      <c r="I5124" s="90">
        <v>7.5200103094630766E-2</v>
      </c>
      <c r="J5124" s="90">
        <v>7.4279706843573753E-2</v>
      </c>
    </row>
    <row r="5125" spans="3:10" x14ac:dyDescent="0.25">
      <c r="C5125" s="82">
        <v>2.1491504846221202E-2</v>
      </c>
      <c r="D5125" s="89">
        <v>2.3869349641453052E-2</v>
      </c>
      <c r="E5125" s="89">
        <v>2.5455127821861667E-2</v>
      </c>
      <c r="F5125" s="89">
        <v>2.6555152862580748E-2</v>
      </c>
      <c r="G5125" s="90">
        <v>2.7392961540035982E-2</v>
      </c>
      <c r="H5125" s="90">
        <v>2.7950429602707914E-2</v>
      </c>
      <c r="I5125" s="90">
        <v>2.8384785932109843E-2</v>
      </c>
      <c r="J5125" s="90">
        <v>2.8645213821159698E-2</v>
      </c>
    </row>
    <row r="5126" spans="3:10" x14ac:dyDescent="0.25">
      <c r="C5126" s="82">
        <v>9.5254205269822102E-4</v>
      </c>
      <c r="D5126" s="89">
        <v>1.9967237039194589E-3</v>
      </c>
      <c r="E5126" s="89">
        <v>3.3618107768061765E-3</v>
      </c>
      <c r="F5126" s="89">
        <v>4.8800922358225472E-3</v>
      </c>
      <c r="G5126" s="90">
        <v>6.4185780093059574E-3</v>
      </c>
      <c r="H5126" s="90">
        <v>7.8740638130441031E-3</v>
      </c>
      <c r="I5126" s="90">
        <v>9.2566366803362912E-3</v>
      </c>
      <c r="J5126" s="90">
        <v>1.0568184234404058E-2</v>
      </c>
    </row>
    <row r="5127" spans="3:10" x14ac:dyDescent="0.25">
      <c r="C5127" s="82">
        <v>7.6531983565616109E-3</v>
      </c>
      <c r="D5127" s="89">
        <v>1.1584883863207881E-2</v>
      </c>
      <c r="E5127" s="89">
        <v>1.4936126449945445E-2</v>
      </c>
      <c r="F5127" s="89">
        <v>1.7444927815227829E-2</v>
      </c>
      <c r="G5127" s="90">
        <v>1.9192800806671812E-2</v>
      </c>
      <c r="H5127" s="90">
        <v>2.0254414520463362E-2</v>
      </c>
      <c r="I5127" s="90">
        <v>2.0857305549127094E-2</v>
      </c>
      <c r="J5127" s="90">
        <v>2.1070221509612751E-2</v>
      </c>
    </row>
    <row r="5128" spans="3:10" x14ac:dyDescent="0.25">
      <c r="C5128" s="82">
        <v>2.9746250301966662E-3</v>
      </c>
      <c r="D5128" s="89">
        <v>5.8449804009545652E-3</v>
      </c>
      <c r="E5128" s="89">
        <v>9.1556667229124849E-3</v>
      </c>
      <c r="F5128" s="89">
        <v>1.2388486496276359E-2</v>
      </c>
      <c r="G5128" s="90">
        <v>1.5281031192938636E-2</v>
      </c>
      <c r="H5128" s="90">
        <v>1.7697140083331318E-2</v>
      </c>
      <c r="I5128" s="90">
        <v>1.973625201641949E-2</v>
      </c>
      <c r="J5128" s="90">
        <v>2.1421451896702096E-2</v>
      </c>
    </row>
    <row r="5129" spans="3:10" x14ac:dyDescent="0.25">
      <c r="C5129" s="82">
        <v>9.7333618914040524E-3</v>
      </c>
      <c r="D5129" s="89">
        <v>1.5698326524090672E-2</v>
      </c>
      <c r="E5129" s="89">
        <v>2.1587492933784196E-2</v>
      </c>
      <c r="F5129" s="89">
        <v>2.6726368704703556E-2</v>
      </c>
      <c r="G5129" s="90">
        <v>3.0879368083944481E-2</v>
      </c>
      <c r="H5129" s="90">
        <v>3.3878805811359047E-2</v>
      </c>
      <c r="I5129" s="90">
        <v>3.5908782978899968E-2</v>
      </c>
      <c r="J5129" s="90">
        <v>3.6963945117735632E-2</v>
      </c>
    </row>
    <row r="5130" spans="3:10" x14ac:dyDescent="0.25">
      <c r="C5130" s="82">
        <v>2.0435477215719222E-3</v>
      </c>
      <c r="D5130" s="89">
        <v>3.3148612368390168E-3</v>
      </c>
      <c r="E5130" s="89">
        <v>4.6187535046147031E-3</v>
      </c>
      <c r="F5130" s="89">
        <v>5.8273316192068046E-3</v>
      </c>
      <c r="G5130" s="90">
        <v>6.8972494104650251E-3</v>
      </c>
      <c r="H5130" s="90">
        <v>7.7983842676341677E-3</v>
      </c>
      <c r="I5130" s="90">
        <v>8.5849985361592402E-3</v>
      </c>
      <c r="J5130" s="90">
        <v>9.2750459917707705E-3</v>
      </c>
    </row>
    <row r="5131" spans="3:10" x14ac:dyDescent="0.25">
      <c r="C5131" s="82">
        <v>6.4648193158655916E-3</v>
      </c>
      <c r="D5131" s="89">
        <v>7.9846578067908087E-3</v>
      </c>
      <c r="E5131" s="89">
        <v>9.1458537650716508E-3</v>
      </c>
      <c r="F5131" s="89">
        <v>1.0010664639812629E-2</v>
      </c>
      <c r="G5131" s="90">
        <v>1.0675248070351981E-2</v>
      </c>
      <c r="H5131" s="90">
        <v>1.1167302891483511E-2</v>
      </c>
      <c r="I5131" s="90">
        <v>1.1588781037161653E-2</v>
      </c>
      <c r="J5131" s="90">
        <v>1.1957871217255084E-2</v>
      </c>
    </row>
    <row r="5132" spans="3:10" x14ac:dyDescent="0.25">
      <c r="C5132" s="82">
        <v>7.0328015854120218E-3</v>
      </c>
      <c r="D5132" s="89">
        <v>9.2759463484774381E-3</v>
      </c>
      <c r="E5132" s="89">
        <v>1.1301831022129087E-2</v>
      </c>
      <c r="F5132" s="89">
        <v>1.3089915558860958E-2</v>
      </c>
      <c r="G5132" s="90">
        <v>1.4678194313856733E-2</v>
      </c>
      <c r="H5132" s="90">
        <v>1.6033704783770138E-2</v>
      </c>
      <c r="I5132" s="90">
        <v>1.7246370783420534E-2</v>
      </c>
      <c r="J5132" s="90">
        <v>1.8303792407127543E-2</v>
      </c>
    </row>
    <row r="5133" spans="3:10" x14ac:dyDescent="0.25">
      <c r="C5133" s="82">
        <v>8.260709466181744E-3</v>
      </c>
      <c r="D5133" s="89">
        <v>9.8119126261588373E-3</v>
      </c>
      <c r="E5133" s="89">
        <v>1.1076938774679067E-2</v>
      </c>
      <c r="F5133" s="89">
        <v>1.2128919432838935E-2</v>
      </c>
      <c r="G5133" s="90">
        <v>1.3054777278032045E-2</v>
      </c>
      <c r="H5133" s="90">
        <v>1.3859876347818025E-2</v>
      </c>
      <c r="I5133" s="90">
        <v>1.4650663208518606E-2</v>
      </c>
      <c r="J5133" s="90">
        <v>1.5438966910877766E-2</v>
      </c>
    </row>
    <row r="5134" spans="3:10" x14ac:dyDescent="0.25">
      <c r="C5134" s="82">
        <v>1.2082236014836992E-2</v>
      </c>
      <c r="D5134" s="89">
        <v>1.6478900312943783E-2</v>
      </c>
      <c r="E5134" s="89">
        <v>1.9968534217372637E-2</v>
      </c>
      <c r="F5134" s="89">
        <v>2.2520058121086487E-2</v>
      </c>
      <c r="G5134" s="90">
        <v>2.433957694308176E-2</v>
      </c>
      <c r="H5134" s="90">
        <v>2.5516914711656801E-2</v>
      </c>
      <c r="I5134" s="90">
        <v>2.629765283389569E-2</v>
      </c>
      <c r="J5134" s="90">
        <v>2.6714595363139984E-2</v>
      </c>
    </row>
    <row r="5135" spans="3:10" x14ac:dyDescent="0.25">
      <c r="C5135" s="82">
        <v>3.2859009923143327E-3</v>
      </c>
      <c r="D5135" s="89">
        <v>6.1312832867456025E-3</v>
      </c>
      <c r="E5135" s="89">
        <v>9.3741102499570097E-3</v>
      </c>
      <c r="F5135" s="89">
        <v>1.2549063541205442E-2</v>
      </c>
      <c r="G5135" s="90">
        <v>1.5386161197332944E-2</v>
      </c>
      <c r="H5135" s="90">
        <v>1.7704909143305921E-2</v>
      </c>
      <c r="I5135" s="90">
        <v>1.9563003664537996E-2</v>
      </c>
      <c r="J5135" s="90">
        <v>2.0962717548765324E-2</v>
      </c>
    </row>
    <row r="5136" spans="3:10" x14ac:dyDescent="0.25">
      <c r="C5136" s="82">
        <v>3.9414697856841548E-2</v>
      </c>
      <c r="D5136" s="89">
        <v>3.5887330742577987E-2</v>
      </c>
      <c r="E5136" s="89">
        <v>3.2381284730028805E-2</v>
      </c>
      <c r="F5136" s="89">
        <v>2.941172716619337E-2</v>
      </c>
      <c r="G5136" s="90">
        <v>2.7075643012204574E-2</v>
      </c>
      <c r="H5136" s="90">
        <v>2.5162068149423851E-2</v>
      </c>
      <c r="I5136" s="90">
        <v>2.3660084496092967E-2</v>
      </c>
      <c r="J5136" s="90">
        <v>2.2408288456620195E-2</v>
      </c>
    </row>
    <row r="5137" spans="3:10" x14ac:dyDescent="0.25">
      <c r="C5137" s="82">
        <v>4.1906108191951943E-3</v>
      </c>
      <c r="D5137" s="89">
        <v>7.180105751541677E-3</v>
      </c>
      <c r="E5137" s="89">
        <v>1.0341718001230708E-2</v>
      </c>
      <c r="F5137" s="89">
        <v>1.3310567708025883E-2</v>
      </c>
      <c r="G5137" s="90">
        <v>1.5948347152225671E-2</v>
      </c>
      <c r="H5137" s="90">
        <v>1.8170231570460323E-2</v>
      </c>
      <c r="I5137" s="90">
        <v>2.0087693216912558E-2</v>
      </c>
      <c r="J5137" s="90">
        <v>2.1714680483777418E-2</v>
      </c>
    </row>
    <row r="5138" spans="3:10" x14ac:dyDescent="0.25">
      <c r="C5138" s="82">
        <v>7.3633485041052068E-3</v>
      </c>
      <c r="D5138" s="89">
        <v>8.9832609592616543E-3</v>
      </c>
      <c r="E5138" s="89">
        <v>1.0170479052384288E-2</v>
      </c>
      <c r="F5138" s="89">
        <v>1.099188796749785E-2</v>
      </c>
      <c r="G5138" s="90">
        <v>1.1555566989024995E-2</v>
      </c>
      <c r="H5138" s="90">
        <v>1.190156743494509E-2</v>
      </c>
      <c r="I5138" s="90">
        <v>1.2155611994918972E-2</v>
      </c>
      <c r="J5138" s="90">
        <v>1.2357593063895956E-2</v>
      </c>
    </row>
    <row r="5139" spans="3:10" x14ac:dyDescent="0.25">
      <c r="C5139" s="82">
        <v>4.6470928554194222E-3</v>
      </c>
      <c r="D5139" s="89">
        <v>6.9393067676698037E-3</v>
      </c>
      <c r="E5139" s="89">
        <v>9.0948221391286051E-3</v>
      </c>
      <c r="F5139" s="89">
        <v>1.0958040279846511E-2</v>
      </c>
      <c r="G5139" s="90">
        <v>1.2516074695832921E-2</v>
      </c>
      <c r="H5139" s="90">
        <v>1.3750078999409462E-2</v>
      </c>
      <c r="I5139" s="90">
        <v>1.4766668870647291E-2</v>
      </c>
      <c r="J5139" s="90">
        <v>1.5587991193413921E-2</v>
      </c>
    </row>
    <row r="5140" spans="3:10" x14ac:dyDescent="0.25">
      <c r="C5140" s="82">
        <v>1.4671405307784073E-2</v>
      </c>
      <c r="D5140" s="89">
        <v>1.9251380271273186E-2</v>
      </c>
      <c r="E5140" s="89">
        <v>2.323258647713974E-2</v>
      </c>
      <c r="F5140" s="89">
        <v>2.669367781857046E-2</v>
      </c>
      <c r="G5140" s="90">
        <v>2.9840071531488443E-2</v>
      </c>
      <c r="H5140" s="90">
        <v>3.2692504653693416E-2</v>
      </c>
      <c r="I5140" s="90">
        <v>3.5464687953826783E-2</v>
      </c>
      <c r="J5140" s="90">
        <v>3.8102256297231879E-2</v>
      </c>
    </row>
    <row r="5141" spans="3:10" x14ac:dyDescent="0.25">
      <c r="C5141" s="82">
        <v>2.0502402224288584E-3</v>
      </c>
      <c r="D5141" s="89">
        <v>3.7383042964511501E-3</v>
      </c>
      <c r="E5141" s="89">
        <v>5.674159881862444E-3</v>
      </c>
      <c r="F5141" s="89">
        <v>7.6173936293123879E-3</v>
      </c>
      <c r="G5141" s="90">
        <v>9.4250820963207582E-3</v>
      </c>
      <c r="H5141" s="90">
        <v>1.0988749225417711E-2</v>
      </c>
      <c r="I5141" s="90">
        <v>1.2335647628050681E-2</v>
      </c>
      <c r="J5141" s="90">
        <v>1.3455273602313774E-2</v>
      </c>
    </row>
    <row r="5142" spans="3:10" x14ac:dyDescent="0.25">
      <c r="C5142" s="82">
        <v>1.4451414193142874E-2</v>
      </c>
      <c r="D5142" s="89">
        <v>1.8108153683140348E-2</v>
      </c>
      <c r="E5142" s="89">
        <v>2.1200674321527058E-2</v>
      </c>
      <c r="F5142" s="89">
        <v>2.3781056583561954E-2</v>
      </c>
      <c r="G5142" s="90">
        <v>2.5961486872599526E-2</v>
      </c>
      <c r="H5142" s="90">
        <v>2.769314586743752E-2</v>
      </c>
      <c r="I5142" s="90">
        <v>2.9118175087543045E-2</v>
      </c>
      <c r="J5142" s="90">
        <v>3.0181803678052815E-2</v>
      </c>
    </row>
    <row r="5143" spans="3:10" x14ac:dyDescent="0.25">
      <c r="C5143" s="82">
        <v>1.7677839975533974E-2</v>
      </c>
      <c r="D5143" s="89">
        <v>2.3127624824391478E-2</v>
      </c>
      <c r="E5143" s="89">
        <v>2.7012745785244357E-2</v>
      </c>
      <c r="F5143" s="89">
        <v>2.9519175219342171E-2</v>
      </c>
      <c r="G5143" s="90">
        <v>3.1087546064410602E-2</v>
      </c>
      <c r="H5143" s="90">
        <v>3.1936998473705028E-2</v>
      </c>
      <c r="I5143" s="90">
        <v>3.2431702999446518E-2</v>
      </c>
      <c r="J5143" s="90">
        <v>3.2633936278746764E-2</v>
      </c>
    </row>
    <row r="5144" spans="3:10" x14ac:dyDescent="0.25">
      <c r="C5144" s="82">
        <v>1.5488811122420086E-2</v>
      </c>
      <c r="D5144" s="89">
        <v>1.9332186498247493E-2</v>
      </c>
      <c r="E5144" s="89">
        <v>2.1700160624848142E-2</v>
      </c>
      <c r="F5144" s="89">
        <v>2.2921309806710106E-2</v>
      </c>
      <c r="G5144" s="90">
        <v>2.3424514449723811E-2</v>
      </c>
      <c r="H5144" s="90">
        <v>2.3402344126593481E-2</v>
      </c>
      <c r="I5144" s="90">
        <v>2.3125198542814609E-2</v>
      </c>
      <c r="J5144" s="90">
        <v>2.2632392640010334E-2</v>
      </c>
    </row>
    <row r="5145" spans="3:10" x14ac:dyDescent="0.25">
      <c r="C5145" s="82">
        <v>1.0062903226147802E-2</v>
      </c>
      <c r="D5145" s="89">
        <v>1.24983980246042E-2</v>
      </c>
      <c r="E5145" s="89">
        <v>1.4264156560857744E-2</v>
      </c>
      <c r="F5145" s="89">
        <v>1.5476123756152383E-2</v>
      </c>
      <c r="G5145" s="90">
        <v>1.6283722177453903E-2</v>
      </c>
      <c r="H5145" s="90">
        <v>1.6707742008724956E-2</v>
      </c>
      <c r="I5145" s="90">
        <v>1.6871166170881996E-2</v>
      </c>
      <c r="J5145" s="90">
        <v>1.6774763286578346E-2</v>
      </c>
    </row>
    <row r="5146" spans="3:10" x14ac:dyDescent="0.25">
      <c r="C5146" s="82">
        <v>1.2668594841435741E-2</v>
      </c>
      <c r="D5146" s="89">
        <v>1.744226403792775E-2</v>
      </c>
      <c r="E5146" s="89">
        <v>2.1573550368461661E-2</v>
      </c>
      <c r="F5146" s="89">
        <v>2.5055431511409744E-2</v>
      </c>
      <c r="G5146" s="90">
        <v>2.8147032751685733E-2</v>
      </c>
      <c r="H5146" s="90">
        <v>3.1009055255781553E-2</v>
      </c>
      <c r="I5146" s="90">
        <v>3.4015521484040627E-2</v>
      </c>
      <c r="J5146" s="90">
        <v>3.729952832045675E-2</v>
      </c>
    </row>
    <row r="5147" spans="3:10" x14ac:dyDescent="0.25">
      <c r="C5147" s="82">
        <v>1.1902181565034819E-3</v>
      </c>
      <c r="D5147" s="89">
        <v>2.3255094623658729E-3</v>
      </c>
      <c r="E5147" s="89">
        <v>3.7310470955491597E-3</v>
      </c>
      <c r="F5147" s="89">
        <v>5.2346101620361222E-3</v>
      </c>
      <c r="G5147" s="90">
        <v>6.7104250217280628E-3</v>
      </c>
      <c r="H5147" s="90">
        <v>8.0594103924674382E-3</v>
      </c>
      <c r="I5147" s="90">
        <v>9.2931964845349765E-3</v>
      </c>
      <c r="J5147" s="90">
        <v>1.04103691238298E-2</v>
      </c>
    </row>
    <row r="5148" spans="3:10" x14ac:dyDescent="0.25">
      <c r="C5148" s="82">
        <v>1.0229970650324357E-2</v>
      </c>
      <c r="D5148" s="89">
        <v>1.2564510171859599E-2</v>
      </c>
      <c r="E5148" s="89">
        <v>1.437401328737499E-2</v>
      </c>
      <c r="F5148" s="89">
        <v>1.5787881500296707E-2</v>
      </c>
      <c r="G5148" s="90">
        <v>1.6970174510063107E-2</v>
      </c>
      <c r="H5148" s="90">
        <v>1.7960957197730484E-2</v>
      </c>
      <c r="I5148" s="90">
        <v>1.8907625045693967E-2</v>
      </c>
      <c r="J5148" s="90">
        <v>1.9815575929680158E-2</v>
      </c>
    </row>
    <row r="5149" spans="3:10" x14ac:dyDescent="0.25">
      <c r="C5149" s="82">
        <v>9.9516644841169608E-3</v>
      </c>
      <c r="D5149" s="89">
        <v>1.2953057546438265E-2</v>
      </c>
      <c r="E5149" s="89">
        <v>1.5272657375861436E-2</v>
      </c>
      <c r="F5149" s="89">
        <v>1.6994846467464221E-2</v>
      </c>
      <c r="G5149" s="90">
        <v>1.8329406574827612E-2</v>
      </c>
      <c r="H5149" s="90">
        <v>1.9376651757574619E-2</v>
      </c>
      <c r="I5149" s="90">
        <v>2.034826404638353E-2</v>
      </c>
      <c r="J5149" s="90">
        <v>2.1290909320586818E-2</v>
      </c>
    </row>
    <row r="5150" spans="3:10" x14ac:dyDescent="0.25">
      <c r="C5150" s="82">
        <v>3.4656368263779711E-3</v>
      </c>
      <c r="D5150" s="89">
        <v>5.0836168565353479E-3</v>
      </c>
      <c r="E5150" s="89">
        <v>6.4898400305763958E-3</v>
      </c>
      <c r="F5150" s="89">
        <v>7.5793784693566693E-3</v>
      </c>
      <c r="G5150" s="90">
        <v>8.3668609591242768E-3</v>
      </c>
      <c r="H5150" s="90">
        <v>8.8673233582906314E-3</v>
      </c>
      <c r="I5150" s="90">
        <v>9.177108926029803E-3</v>
      </c>
      <c r="J5150" s="90">
        <v>9.3349579163227898E-3</v>
      </c>
    </row>
    <row r="5151" spans="3:10" x14ac:dyDescent="0.25">
      <c r="C5151" s="82">
        <v>9.6840281684142365E-3</v>
      </c>
      <c r="D5151" s="89">
        <v>1.3003051524933834E-2</v>
      </c>
      <c r="E5151" s="89">
        <v>1.573295579438197E-2</v>
      </c>
      <c r="F5151" s="89">
        <v>1.7917850027763305E-2</v>
      </c>
      <c r="G5151" s="90">
        <v>1.9752207639247017E-2</v>
      </c>
      <c r="H5151" s="90">
        <v>2.1323442173328128E-2</v>
      </c>
      <c r="I5151" s="90">
        <v>2.2843775070664166E-2</v>
      </c>
      <c r="J5151" s="90">
        <v>2.4346215884905594E-2</v>
      </c>
    </row>
    <row r="5152" spans="3:10" x14ac:dyDescent="0.25">
      <c r="C5152" s="82">
        <v>9.5937026884319616E-3</v>
      </c>
      <c r="D5152" s="89">
        <v>1.2692953632290312E-2</v>
      </c>
      <c r="E5152" s="89">
        <v>1.5172635208583812E-2</v>
      </c>
      <c r="F5152" s="89">
        <v>1.7020429312462147E-2</v>
      </c>
      <c r="G5152" s="90">
        <v>1.8374175640693161E-2</v>
      </c>
      <c r="H5152" s="90">
        <v>1.929634180857652E-2</v>
      </c>
      <c r="I5152" s="90">
        <v>1.9987000901703113E-2</v>
      </c>
      <c r="J5152" s="90">
        <v>2.049764405401636E-2</v>
      </c>
    </row>
    <row r="5153" spans="3:10" x14ac:dyDescent="0.25">
      <c r="C5153" s="82">
        <v>7.8319485641734406E-3</v>
      </c>
      <c r="D5153" s="89">
        <v>1.3586382639403127E-2</v>
      </c>
      <c r="E5153" s="89">
        <v>1.9076912750687729E-2</v>
      </c>
      <c r="F5153" s="89">
        <v>2.3443336803062678E-2</v>
      </c>
      <c r="G5153" s="90">
        <v>2.6542509856498812E-2</v>
      </c>
      <c r="H5153" s="90">
        <v>2.8439050152165767E-2</v>
      </c>
      <c r="I5153" s="90">
        <v>2.9499585978306823E-2</v>
      </c>
      <c r="J5153" s="90">
        <v>2.9876990719526653E-2</v>
      </c>
    </row>
    <row r="5154" spans="3:10" x14ac:dyDescent="0.25">
      <c r="C5154" s="82">
        <v>1.2579446487666308E-2</v>
      </c>
      <c r="D5154" s="89">
        <v>1.6192760741111006E-2</v>
      </c>
      <c r="E5154" s="89">
        <v>1.8902457749486869E-2</v>
      </c>
      <c r="F5154" s="89">
        <v>2.0772984052129521E-2</v>
      </c>
      <c r="G5154" s="90">
        <v>2.2000782140203165E-2</v>
      </c>
      <c r="H5154" s="90">
        <v>2.2652078413090047E-2</v>
      </c>
      <c r="I5154" s="90">
        <v>2.2939625665971658E-2</v>
      </c>
      <c r="J5154" s="90">
        <v>2.2899392255240462E-2</v>
      </c>
    </row>
    <row r="5155" spans="3:10" x14ac:dyDescent="0.25">
      <c r="C5155" s="82">
        <v>4.5602917858641498E-2</v>
      </c>
      <c r="D5155" s="89">
        <v>4.9233280044674872E-2</v>
      </c>
      <c r="E5155" s="89">
        <v>4.9682030727556836E-2</v>
      </c>
      <c r="F5155" s="89">
        <v>4.8647600134507862E-2</v>
      </c>
      <c r="G5155" s="90">
        <v>4.7221606348818772E-2</v>
      </c>
      <c r="H5155" s="90">
        <v>4.5672816927930487E-2</v>
      </c>
      <c r="I5155" s="90">
        <v>4.4337614747429435E-2</v>
      </c>
      <c r="J5155" s="90">
        <v>4.3092443391096975E-2</v>
      </c>
    </row>
    <row r="5156" spans="3:10" x14ac:dyDescent="0.25">
      <c r="C5156" s="82">
        <v>8.1125033468439495E-3</v>
      </c>
      <c r="D5156" s="89">
        <v>1.1079123613955933E-2</v>
      </c>
      <c r="E5156" s="89">
        <v>1.3573996704854614E-2</v>
      </c>
      <c r="F5156" s="89">
        <v>1.5507404423143726E-2</v>
      </c>
      <c r="G5156" s="90">
        <v>1.6932434627030146E-2</v>
      </c>
      <c r="H5156" s="90">
        <v>1.7848240707886057E-2</v>
      </c>
      <c r="I5156" s="90">
        <v>1.8400921936684068E-2</v>
      </c>
      <c r="J5156" s="90">
        <v>1.8621063688315193E-2</v>
      </c>
    </row>
    <row r="5157" spans="3:10" x14ac:dyDescent="0.25">
      <c r="C5157" s="82">
        <v>6.8571182067536365E-3</v>
      </c>
      <c r="D5157" s="89">
        <v>1.1620257285579019E-2</v>
      </c>
      <c r="E5157" s="89">
        <v>1.6436383402442703E-2</v>
      </c>
      <c r="F5157" s="89">
        <v>2.069604222337058E-2</v>
      </c>
      <c r="G5157" s="90">
        <v>2.4224365972430027E-2</v>
      </c>
      <c r="H5157" s="90">
        <v>2.6962700850064889E-2</v>
      </c>
      <c r="I5157" s="90">
        <v>2.9146754361180787E-2</v>
      </c>
      <c r="J5157" s="90">
        <v>3.0849408844934076E-2</v>
      </c>
    </row>
    <row r="5158" spans="3:10" x14ac:dyDescent="0.25">
      <c r="C5158" s="82">
        <v>5.6652880003116808E-2</v>
      </c>
      <c r="D5158" s="89">
        <v>4.8071405990761477E-2</v>
      </c>
      <c r="E5158" s="89">
        <v>4.2153454505670734E-2</v>
      </c>
      <c r="F5158" s="89">
        <v>3.8202818152792001E-2</v>
      </c>
      <c r="G5158" s="90">
        <v>3.5684568891573544E-2</v>
      </c>
      <c r="H5158" s="90">
        <v>3.4036071791730002E-2</v>
      </c>
      <c r="I5158" s="90">
        <v>3.3129998708288151E-2</v>
      </c>
      <c r="J5158" s="90">
        <v>3.2702658147265529E-2</v>
      </c>
    </row>
    <row r="5159" spans="3:10" x14ac:dyDescent="0.25">
      <c r="C5159" s="82">
        <v>1.5995708018693706E-3</v>
      </c>
      <c r="D5159" s="89">
        <v>2.8222551152739827E-3</v>
      </c>
      <c r="E5159" s="89">
        <v>4.1842341132052934E-3</v>
      </c>
      <c r="F5159" s="89">
        <v>5.5262439885596674E-3</v>
      </c>
      <c r="G5159" s="90">
        <v>6.7684748771504226E-3</v>
      </c>
      <c r="H5159" s="90">
        <v>7.8583645441006843E-3</v>
      </c>
      <c r="I5159" s="90">
        <v>8.8408538426885692E-3</v>
      </c>
      <c r="J5159" s="90">
        <v>9.7334029202371299E-3</v>
      </c>
    </row>
    <row r="5160" spans="3:10" x14ac:dyDescent="0.25">
      <c r="C5160" s="82">
        <v>6.1453176766945268E-3</v>
      </c>
      <c r="D5160" s="89">
        <v>9.1007584805976992E-3</v>
      </c>
      <c r="E5160" s="89">
        <v>1.1915164312012094E-2</v>
      </c>
      <c r="F5160" s="89">
        <v>1.4467473698753907E-2</v>
      </c>
      <c r="G5160" s="90">
        <v>1.6816263901193066E-2</v>
      </c>
      <c r="H5160" s="90">
        <v>1.8993069789672072E-2</v>
      </c>
      <c r="I5160" s="90">
        <v>2.1180664346829841E-2</v>
      </c>
      <c r="J5160" s="90">
        <v>2.3430244024052353E-2</v>
      </c>
    </row>
    <row r="5161" spans="3:10" x14ac:dyDescent="0.25">
      <c r="C5161" s="82">
        <v>2.4784168254790614E-2</v>
      </c>
      <c r="D5161" s="89">
        <v>2.7370996590997013E-2</v>
      </c>
      <c r="E5161" s="89">
        <v>2.9300935892968245E-2</v>
      </c>
      <c r="F5161" s="89">
        <v>3.0922512531044367E-2</v>
      </c>
      <c r="G5161" s="90">
        <v>3.2452633561409878E-2</v>
      </c>
      <c r="H5161" s="90">
        <v>3.3810860303606693E-2</v>
      </c>
      <c r="I5161" s="90">
        <v>3.5122410037657002E-2</v>
      </c>
      <c r="J5161" s="90">
        <v>3.6264821127949598E-2</v>
      </c>
    </row>
    <row r="5162" spans="3:10" x14ac:dyDescent="0.25">
      <c r="C5162" s="82">
        <v>1.0804292672036761E-2</v>
      </c>
      <c r="D5162" s="89">
        <v>1.3903646397639212E-2</v>
      </c>
      <c r="E5162" s="89">
        <v>1.6250284413590055E-2</v>
      </c>
      <c r="F5162" s="89">
        <v>1.7900688123231801E-2</v>
      </c>
      <c r="G5162" s="90">
        <v>1.9038069719300495E-2</v>
      </c>
      <c r="H5162" s="90">
        <v>1.9742706716858443E-2</v>
      </c>
      <c r="I5162" s="90">
        <v>2.0224135576132569E-2</v>
      </c>
      <c r="J5162" s="90">
        <v>2.0534625821109816E-2</v>
      </c>
    </row>
    <row r="5163" spans="3:10" x14ac:dyDescent="0.25">
      <c r="C5163" s="82">
        <v>2.2523437423347729E-2</v>
      </c>
      <c r="D5163" s="89">
        <v>2.8344046812504648E-2</v>
      </c>
      <c r="E5163" s="89">
        <v>3.2049240664928709E-2</v>
      </c>
      <c r="F5163" s="89">
        <v>3.4279788237707193E-2</v>
      </c>
      <c r="G5163" s="90">
        <v>3.5787539489268237E-2</v>
      </c>
      <c r="H5163" s="90">
        <v>3.6905211301053419E-2</v>
      </c>
      <c r="I5163" s="90">
        <v>3.8039000483560806E-2</v>
      </c>
      <c r="J5163" s="90">
        <v>3.9199782951111449E-2</v>
      </c>
    </row>
    <row r="5164" spans="3:10" x14ac:dyDescent="0.25">
      <c r="C5164" s="82">
        <v>1.0508902054350955E-2</v>
      </c>
      <c r="D5164" s="89">
        <v>1.5965043802922442E-2</v>
      </c>
      <c r="E5164" s="89">
        <v>2.0612331702388235E-2</v>
      </c>
      <c r="F5164" s="89">
        <v>2.4098629117899652E-2</v>
      </c>
      <c r="G5164" s="90">
        <v>2.6564596424566964E-2</v>
      </c>
      <c r="H5164" s="90">
        <v>2.8136252776399074E-2</v>
      </c>
      <c r="I5164" s="90">
        <v>2.9132616818929237E-2</v>
      </c>
      <c r="J5164" s="90">
        <v>2.96298600073353E-2</v>
      </c>
    </row>
    <row r="5165" spans="3:10" x14ac:dyDescent="0.25">
      <c r="C5165" s="82">
        <v>8.2921243112467E-3</v>
      </c>
      <c r="D5165" s="89">
        <v>1.1661624680664217E-2</v>
      </c>
      <c r="E5165" s="89">
        <v>1.4703231786308085E-2</v>
      </c>
      <c r="F5165" s="89">
        <v>1.7319808353637917E-2</v>
      </c>
      <c r="G5165" s="90">
        <v>1.9573603997529027E-2</v>
      </c>
      <c r="H5165" s="90">
        <v>2.1456522922849004E-2</v>
      </c>
      <c r="I5165" s="90">
        <v>2.3115320924087929E-2</v>
      </c>
      <c r="J5165" s="90">
        <v>2.453945366477928E-2</v>
      </c>
    </row>
    <row r="5166" spans="3:10" x14ac:dyDescent="0.25">
      <c r="C5166" s="82">
        <v>1.7011004999128766E-2</v>
      </c>
      <c r="D5166" s="89">
        <v>2.044109647407397E-2</v>
      </c>
      <c r="E5166" s="89">
        <v>2.2417694571815375E-2</v>
      </c>
      <c r="F5166" s="89">
        <v>2.3347786072248595E-2</v>
      </c>
      <c r="G5166" s="90">
        <v>2.3645419610367785E-2</v>
      </c>
      <c r="H5166" s="90">
        <v>2.3463840615769043E-2</v>
      </c>
      <c r="I5166" s="90">
        <v>2.3045701073979963E-2</v>
      </c>
      <c r="J5166" s="90">
        <v>2.2419759246356911E-2</v>
      </c>
    </row>
    <row r="5167" spans="3:10" x14ac:dyDescent="0.25">
      <c r="C5167" s="82">
        <v>6.5061701395246595E-3</v>
      </c>
      <c r="D5167" s="89">
        <v>9.8302669879389987E-3</v>
      </c>
      <c r="E5167" s="89">
        <v>1.2912136573707926E-2</v>
      </c>
      <c r="F5167" s="89">
        <v>1.5516344736044747E-2</v>
      </c>
      <c r="G5167" s="90">
        <v>1.7641276592636857E-2</v>
      </c>
      <c r="H5167" s="90">
        <v>1.9279670726784465E-2</v>
      </c>
      <c r="I5167" s="90">
        <v>2.058642367624592E-2</v>
      </c>
      <c r="J5167" s="90">
        <v>2.1578886982712982E-2</v>
      </c>
    </row>
    <row r="5168" spans="3:10" x14ac:dyDescent="0.25">
      <c r="C5168" s="82">
        <v>2.240468955253969E-2</v>
      </c>
      <c r="D5168" s="89">
        <v>2.7246956325490002E-2</v>
      </c>
      <c r="E5168" s="89">
        <v>3.0347846224666183E-2</v>
      </c>
      <c r="F5168" s="89">
        <v>3.2096049988621193E-2</v>
      </c>
      <c r="G5168" s="90">
        <v>3.2951469797298578E-2</v>
      </c>
      <c r="H5168" s="90">
        <v>3.3075068083332305E-2</v>
      </c>
      <c r="I5168" s="90">
        <v>3.2786055637879924E-2</v>
      </c>
      <c r="J5168" s="90">
        <v>3.2113170594627406E-2</v>
      </c>
    </row>
    <row r="5169" spans="3:10" x14ac:dyDescent="0.25">
      <c r="C5169" s="82">
        <v>1.4034324930323026E-2</v>
      </c>
      <c r="D5169" s="89">
        <v>1.9331465078420235E-2</v>
      </c>
      <c r="E5169" s="89">
        <v>2.3592058202764131E-2</v>
      </c>
      <c r="F5169" s="89">
        <v>2.6806956870697451E-2</v>
      </c>
      <c r="G5169" s="90">
        <v>2.9277385999391049E-2</v>
      </c>
      <c r="H5169" s="90">
        <v>3.1163462369291645E-2</v>
      </c>
      <c r="I5169" s="90">
        <v>3.2795469039403329E-2</v>
      </c>
      <c r="J5169" s="90">
        <v>3.4219794057837968E-2</v>
      </c>
    </row>
    <row r="5170" spans="3:10" x14ac:dyDescent="0.25">
      <c r="C5170" s="82">
        <v>7.3911968124852805E-3</v>
      </c>
      <c r="D5170" s="89">
        <v>1.0411968887428411E-2</v>
      </c>
      <c r="E5170" s="89">
        <v>1.284625309121004E-2</v>
      </c>
      <c r="F5170" s="89">
        <v>1.4609301172320998E-2</v>
      </c>
      <c r="G5170" s="90">
        <v>1.5812625663356845E-2</v>
      </c>
      <c r="H5170" s="90">
        <v>1.6515996276896167E-2</v>
      </c>
      <c r="I5170" s="90">
        <v>1.6893981161322316E-2</v>
      </c>
      <c r="J5170" s="90">
        <v>1.6994205963034924E-2</v>
      </c>
    </row>
    <row r="5171" spans="3:10" x14ac:dyDescent="0.25">
      <c r="C5171" s="82">
        <v>1.4908424879996557E-2</v>
      </c>
      <c r="D5171" s="89">
        <v>1.7364838500646945E-2</v>
      </c>
      <c r="E5171" s="89">
        <v>1.9561301469938366E-2</v>
      </c>
      <c r="F5171" s="89">
        <v>2.1579478936912561E-2</v>
      </c>
      <c r="G5171" s="90">
        <v>2.3503343696153735E-2</v>
      </c>
      <c r="H5171" s="90">
        <v>2.5273473401994307E-2</v>
      </c>
      <c r="I5171" s="90">
        <v>2.7023287391767258E-2</v>
      </c>
      <c r="J5171" s="90">
        <v>2.8724453057042246E-2</v>
      </c>
    </row>
    <row r="5172" spans="3:10" x14ac:dyDescent="0.25">
      <c r="C5172" s="82">
        <v>5.6380023894851729E-3</v>
      </c>
      <c r="D5172" s="89">
        <v>9.4461849292757794E-3</v>
      </c>
      <c r="E5172" s="89">
        <v>1.3398052879298343E-2</v>
      </c>
      <c r="F5172" s="89">
        <v>1.6974986454513754E-2</v>
      </c>
      <c r="G5172" s="90">
        <v>1.9913324078421404E-2</v>
      </c>
      <c r="H5172" s="90">
        <v>2.2023100264818081E-2</v>
      </c>
      <c r="I5172" s="90">
        <v>2.3391977642252811E-2</v>
      </c>
      <c r="J5172" s="90">
        <v>2.403282019440383E-2</v>
      </c>
    </row>
    <row r="5173" spans="3:10" x14ac:dyDescent="0.25">
      <c r="C5173" s="82">
        <v>1.3575795931270604E-2</v>
      </c>
      <c r="D5173" s="89">
        <v>1.7969635734813316E-2</v>
      </c>
      <c r="E5173" s="89">
        <v>2.1688920649161385E-2</v>
      </c>
      <c r="F5173" s="89">
        <v>2.4720361096169149E-2</v>
      </c>
      <c r="G5173" s="90">
        <v>2.7217055053008813E-2</v>
      </c>
      <c r="H5173" s="90">
        <v>2.9197939793098711E-2</v>
      </c>
      <c r="I5173" s="90">
        <v>3.0877986925383415E-2</v>
      </c>
      <c r="J5173" s="90">
        <v>3.2245167180488608E-2</v>
      </c>
    </row>
    <row r="5174" spans="3:10" x14ac:dyDescent="0.25">
      <c r="C5174" s="82">
        <v>8.4257785660991364E-3</v>
      </c>
      <c r="D5174" s="89">
        <v>1.4051515171292762E-2</v>
      </c>
      <c r="E5174" s="89">
        <v>1.9391326722262757E-2</v>
      </c>
      <c r="F5174" s="89">
        <v>2.3761750584918015E-2</v>
      </c>
      <c r="G5174" s="90">
        <v>2.7048205699415497E-2</v>
      </c>
      <c r="H5174" s="90">
        <v>2.9239908893662712E-2</v>
      </c>
      <c r="I5174" s="90">
        <v>3.0605887948741594E-2</v>
      </c>
      <c r="J5174" s="90">
        <v>3.1212099457031774E-2</v>
      </c>
    </row>
    <row r="5175" spans="3:10" x14ac:dyDescent="0.25">
      <c r="C5175" s="82">
        <v>5.2661464133787498E-3</v>
      </c>
      <c r="D5175" s="89">
        <v>9.834411042689839E-3</v>
      </c>
      <c r="E5175" s="89">
        <v>1.4710463973695598E-2</v>
      </c>
      <c r="F5175" s="89">
        <v>1.9102352367856994E-2</v>
      </c>
      <c r="G5175" s="90">
        <v>2.2717657719600638E-2</v>
      </c>
      <c r="H5175" s="90">
        <v>2.5465747667787423E-2</v>
      </c>
      <c r="I5175" s="90">
        <v>2.7574268967547104E-2</v>
      </c>
      <c r="J5175" s="90">
        <v>2.9128029232248692E-2</v>
      </c>
    </row>
    <row r="5176" spans="3:10" x14ac:dyDescent="0.25">
      <c r="C5176" s="82">
        <v>6.6067833353325766E-3</v>
      </c>
      <c r="D5176" s="89">
        <v>9.015114448968355E-3</v>
      </c>
      <c r="E5176" s="89">
        <v>1.1040184156838505E-2</v>
      </c>
      <c r="F5176" s="89">
        <v>1.2668167838804291E-2</v>
      </c>
      <c r="G5176" s="90">
        <v>1.399394949654913E-2</v>
      </c>
      <c r="H5176" s="90">
        <v>1.5045232194850702E-2</v>
      </c>
      <c r="I5176" s="90">
        <v>1.5949322577247609E-2</v>
      </c>
      <c r="J5176" s="90">
        <v>1.6719911140051107E-2</v>
      </c>
    </row>
    <row r="5177" spans="3:10" x14ac:dyDescent="0.25">
      <c r="C5177" s="82">
        <v>1.5069576523544638E-3</v>
      </c>
      <c r="D5177" s="89">
        <v>2.9277205673539459E-3</v>
      </c>
      <c r="E5177" s="89">
        <v>4.5773742780287445E-3</v>
      </c>
      <c r="F5177" s="89">
        <v>6.1877520770170025E-3</v>
      </c>
      <c r="G5177" s="90">
        <v>7.5879289144982565E-3</v>
      </c>
      <c r="H5177" s="90">
        <v>8.6643746400936871E-3</v>
      </c>
      <c r="I5177" s="90">
        <v>9.4371128664324927E-3</v>
      </c>
      <c r="J5177" s="90">
        <v>9.9148537399543022E-3</v>
      </c>
    </row>
    <row r="5178" spans="3:10" x14ac:dyDescent="0.25">
      <c r="C5178" s="82">
        <v>1.6275627432885034E-2</v>
      </c>
      <c r="D5178" s="89">
        <v>1.6571918316763856E-2</v>
      </c>
      <c r="E5178" s="89">
        <v>1.6591072473484281E-2</v>
      </c>
      <c r="F5178" s="89">
        <v>1.6463287512747761E-2</v>
      </c>
      <c r="G5178" s="90">
        <v>1.6258937956026481E-2</v>
      </c>
      <c r="H5178" s="90">
        <v>1.5929417227634211E-2</v>
      </c>
      <c r="I5178" s="90">
        <v>1.5559527493675228E-2</v>
      </c>
      <c r="J5178" s="90">
        <v>1.5136570572553113E-2</v>
      </c>
    </row>
    <row r="5179" spans="3:10" x14ac:dyDescent="0.25">
      <c r="C5179" s="82">
        <v>2.4897658105190536E-2</v>
      </c>
      <c r="D5179" s="89">
        <v>3.2873845541722846E-2</v>
      </c>
      <c r="E5179" s="89">
        <v>3.8848157201872728E-2</v>
      </c>
      <c r="F5179" s="89">
        <v>4.2939882078249655E-2</v>
      </c>
      <c r="G5179" s="90">
        <v>4.5639269844804792E-2</v>
      </c>
      <c r="H5179" s="90">
        <v>4.7155668014651604E-2</v>
      </c>
      <c r="I5179" s="90">
        <v>4.7954204663925235E-2</v>
      </c>
      <c r="J5179" s="90">
        <v>4.8086652539212564E-2</v>
      </c>
    </row>
    <row r="5180" spans="3:10" x14ac:dyDescent="0.25">
      <c r="C5180" s="82">
        <v>2.7755067504809596E-3</v>
      </c>
      <c r="D5180" s="89">
        <v>5.264518525521864E-3</v>
      </c>
      <c r="E5180" s="89">
        <v>8.2087920366875795E-3</v>
      </c>
      <c r="F5180" s="89">
        <v>1.1209938730727443E-2</v>
      </c>
      <c r="G5180" s="90">
        <v>1.3992115771058885E-2</v>
      </c>
      <c r="H5180" s="90">
        <v>1.6332373708191055E-2</v>
      </c>
      <c r="I5180" s="90">
        <v>1.8221976154141374E-2</v>
      </c>
      <c r="J5180" s="90">
        <v>1.9613260494738664E-2</v>
      </c>
    </row>
    <row r="5181" spans="3:10" x14ac:dyDescent="0.25">
      <c r="C5181" s="82">
        <v>4.6128421324579489E-3</v>
      </c>
      <c r="D5181" s="89">
        <v>7.7866631845121548E-3</v>
      </c>
      <c r="E5181" s="89">
        <v>1.0975877726301271E-2</v>
      </c>
      <c r="F5181" s="89">
        <v>1.3736674047524735E-2</v>
      </c>
      <c r="G5181" s="90">
        <v>1.5894474501106537E-2</v>
      </c>
      <c r="H5181" s="90">
        <v>1.7356172311885715E-2</v>
      </c>
      <c r="I5181" s="90">
        <v>1.8244341329256623E-2</v>
      </c>
      <c r="J5181" s="90">
        <v>1.8608123277801866E-2</v>
      </c>
    </row>
    <row r="5182" spans="3:10" x14ac:dyDescent="0.25">
      <c r="C5182" s="82">
        <v>1.4417875846158954E-2</v>
      </c>
      <c r="D5182" s="89">
        <v>1.6929518167447085E-2</v>
      </c>
      <c r="E5182" s="89">
        <v>1.8405685953120119E-2</v>
      </c>
      <c r="F5182" s="89">
        <v>1.9130059822903212E-2</v>
      </c>
      <c r="G5182" s="90">
        <v>1.9393497892484537E-2</v>
      </c>
      <c r="H5182" s="90">
        <v>1.9305447745861546E-2</v>
      </c>
      <c r="I5182" s="90">
        <v>1.9071819037825073E-2</v>
      </c>
      <c r="J5182" s="90">
        <v>1.8729551065958808E-2</v>
      </c>
    </row>
    <row r="5183" spans="3:10" x14ac:dyDescent="0.25">
      <c r="C5183" s="82">
        <v>1.170448061520101E-2</v>
      </c>
      <c r="D5183" s="89">
        <v>1.5490996098744346E-2</v>
      </c>
      <c r="E5183" s="89">
        <v>1.8530043254991947E-2</v>
      </c>
      <c r="F5183" s="89">
        <v>2.0863725828216544E-2</v>
      </c>
      <c r="G5183" s="90">
        <v>2.2678999516836957E-2</v>
      </c>
      <c r="H5183" s="90">
        <v>2.4027794483624618E-2</v>
      </c>
      <c r="I5183" s="90">
        <v>2.5106265496509437E-2</v>
      </c>
      <c r="J5183" s="90">
        <v>2.5917095250329078E-2</v>
      </c>
    </row>
    <row r="5184" spans="3:10" x14ac:dyDescent="0.25">
      <c r="C5184" s="82">
        <v>1.6430599352624285E-2</v>
      </c>
      <c r="D5184" s="89">
        <v>2.2835732928366683E-2</v>
      </c>
      <c r="E5184" s="89">
        <v>2.7752966790356229E-2</v>
      </c>
      <c r="F5184" s="89">
        <v>3.118977051221258E-2</v>
      </c>
      <c r="G5184" s="90">
        <v>3.3583914818051439E-2</v>
      </c>
      <c r="H5184" s="90">
        <v>3.5199338655544928E-2</v>
      </c>
      <c r="I5184" s="90">
        <v>3.6466899798493546E-2</v>
      </c>
      <c r="J5184" s="90">
        <v>3.747943769804362E-2</v>
      </c>
    </row>
    <row r="5185" spans="3:10" x14ac:dyDescent="0.25">
      <c r="C5185" s="82">
        <v>3.7449180074166405E-3</v>
      </c>
      <c r="D5185" s="89">
        <v>7.4007374404761739E-3</v>
      </c>
      <c r="E5185" s="89">
        <v>1.1761247019291205E-2</v>
      </c>
      <c r="F5185" s="89">
        <v>1.6148029260773911E-2</v>
      </c>
      <c r="G5185" s="90">
        <v>2.0113618798067782E-2</v>
      </c>
      <c r="H5185" s="90">
        <v>2.335011519512261E-2</v>
      </c>
      <c r="I5185" s="90">
        <v>2.5887498781235425E-2</v>
      </c>
      <c r="J5185" s="90">
        <v>2.7697589078569632E-2</v>
      </c>
    </row>
    <row r="5186" spans="3:10" x14ac:dyDescent="0.25">
      <c r="C5186" s="82">
        <v>1.9196018987252133E-2</v>
      </c>
      <c r="D5186" s="89">
        <v>2.2205068950344551E-2</v>
      </c>
      <c r="E5186" s="89">
        <v>2.3844407492817597E-2</v>
      </c>
      <c r="F5186" s="89">
        <v>2.4645591379720441E-2</v>
      </c>
      <c r="G5186" s="90">
        <v>2.506735490798279E-2</v>
      </c>
      <c r="H5186" s="90">
        <v>2.5268286338531742E-2</v>
      </c>
      <c r="I5186" s="90">
        <v>2.5494513901607199E-2</v>
      </c>
      <c r="J5186" s="90">
        <v>2.5753880147248907E-2</v>
      </c>
    </row>
    <row r="5187" spans="3:10" x14ac:dyDescent="0.25">
      <c r="C5187" s="82">
        <v>1.7993520111593077E-2</v>
      </c>
      <c r="D5187" s="89">
        <v>2.0656857283125735E-2</v>
      </c>
      <c r="E5187" s="89">
        <v>2.2421281302193046E-2</v>
      </c>
      <c r="F5187" s="89">
        <v>2.3591657219238359E-2</v>
      </c>
      <c r="G5187" s="90">
        <v>2.4419471035599039E-2</v>
      </c>
      <c r="H5187" s="90">
        <v>2.4930490801595227E-2</v>
      </c>
      <c r="I5187" s="90">
        <v>2.5294321153483876E-2</v>
      </c>
      <c r="J5187" s="90">
        <v>2.5488580817327924E-2</v>
      </c>
    </row>
    <row r="5188" spans="3:10" x14ac:dyDescent="0.25">
      <c r="C5188" s="82">
        <v>1.2711847327142919E-2</v>
      </c>
      <c r="D5188" s="89">
        <v>1.5549020255396598E-2</v>
      </c>
      <c r="E5188" s="89">
        <v>1.7802043640674465E-2</v>
      </c>
      <c r="F5188" s="89">
        <v>1.96013550580342E-2</v>
      </c>
      <c r="G5188" s="90">
        <v>2.1102185296761142E-2</v>
      </c>
      <c r="H5188" s="90">
        <v>2.2303675458399584E-2</v>
      </c>
      <c r="I5188" s="90">
        <v>2.3343135587198163E-2</v>
      </c>
      <c r="J5188" s="90">
        <v>2.4188965347367759E-2</v>
      </c>
    </row>
    <row r="5189" spans="3:10" x14ac:dyDescent="0.25">
      <c r="C5189" s="82">
        <v>2.747671390277475E-3</v>
      </c>
      <c r="D5189" s="89">
        <v>4.4818735488790871E-3</v>
      </c>
      <c r="E5189" s="89">
        <v>6.3068366609836763E-3</v>
      </c>
      <c r="F5189" s="89">
        <v>8.014721543048331E-3</v>
      </c>
      <c r="G5189" s="90">
        <v>9.4992551786641163E-3</v>
      </c>
      <c r="H5189" s="90">
        <v>1.0684390680314204E-2</v>
      </c>
      <c r="I5189" s="90">
        <v>1.1630032118671555E-2</v>
      </c>
      <c r="J5189" s="90">
        <v>1.2361440053454208E-2</v>
      </c>
    </row>
    <row r="5190" spans="3:10" x14ac:dyDescent="0.25">
      <c r="C5190" s="82">
        <v>4.9395648659733404E-3</v>
      </c>
      <c r="D5190" s="89">
        <v>7.3458693675062135E-3</v>
      </c>
      <c r="E5190" s="89">
        <v>9.628658915006286E-3</v>
      </c>
      <c r="F5190" s="89">
        <v>1.1665282538207405E-2</v>
      </c>
      <c r="G5190" s="90">
        <v>1.3462022559427375E-2</v>
      </c>
      <c r="H5190" s="90">
        <v>1.4990614981889271E-2</v>
      </c>
      <c r="I5190" s="90">
        <v>1.6337250947144038E-2</v>
      </c>
      <c r="J5190" s="90">
        <v>1.7485182802414345E-2</v>
      </c>
    </row>
    <row r="5191" spans="3:10" x14ac:dyDescent="0.25">
      <c r="C5191" s="82">
        <v>3.3405224592932201E-2</v>
      </c>
      <c r="D5191" s="89">
        <v>3.6925283914506439E-2</v>
      </c>
      <c r="E5191" s="89">
        <v>3.9274945090370397E-2</v>
      </c>
      <c r="F5191" s="89">
        <v>4.1044821935597248E-2</v>
      </c>
      <c r="G5191" s="90">
        <v>4.2669368645878537E-2</v>
      </c>
      <c r="H5191" s="90">
        <v>4.4181739473444337E-2</v>
      </c>
      <c r="I5191" s="90">
        <v>4.5866931525817611E-2</v>
      </c>
      <c r="J5191" s="90">
        <v>4.7660689617291238E-2</v>
      </c>
    </row>
    <row r="5192" spans="3:10" x14ac:dyDescent="0.25">
      <c r="C5192" s="82">
        <v>1.752479137058446E-2</v>
      </c>
      <c r="D5192" s="89">
        <v>2.1759110682801952E-2</v>
      </c>
      <c r="E5192" s="89">
        <v>2.5054854798283028E-2</v>
      </c>
      <c r="F5192" s="89">
        <v>2.754442476356514E-2</v>
      </c>
      <c r="G5192" s="90">
        <v>2.9447404482037514E-2</v>
      </c>
      <c r="H5192" s="90">
        <v>3.0787543179255025E-2</v>
      </c>
      <c r="I5192" s="90">
        <v>3.178388398249174E-2</v>
      </c>
      <c r="J5192" s="90">
        <v>3.2415124680471502E-2</v>
      </c>
    </row>
    <row r="5193" spans="3:10" x14ac:dyDescent="0.25">
      <c r="C5193" s="82">
        <v>8.2360709580999447E-3</v>
      </c>
      <c r="D5193" s="89">
        <v>1.3286371838437772E-2</v>
      </c>
      <c r="E5193" s="89">
        <v>1.7910537663337178E-2</v>
      </c>
      <c r="F5193" s="89">
        <v>2.1542816829312791E-2</v>
      </c>
      <c r="G5193" s="90">
        <v>2.4134174591783394E-2</v>
      </c>
      <c r="H5193" s="90">
        <v>2.5729180815347058E-2</v>
      </c>
      <c r="I5193" s="90">
        <v>2.6618801944910595E-2</v>
      </c>
      <c r="J5193" s="90">
        <v>2.6905822757680279E-2</v>
      </c>
    </row>
    <row r="5194" spans="3:10" x14ac:dyDescent="0.25">
      <c r="C5194" s="82">
        <v>1.1863048518133608E-2</v>
      </c>
      <c r="D5194" s="89">
        <v>1.4178604608770488E-2</v>
      </c>
      <c r="E5194" s="89">
        <v>1.572095732342417E-2</v>
      </c>
      <c r="F5194" s="89">
        <v>1.6628766374110419E-2</v>
      </c>
      <c r="G5194" s="90">
        <v>1.7082238305378913E-2</v>
      </c>
      <c r="H5194" s="90">
        <v>1.714453256199594E-2</v>
      </c>
      <c r="I5194" s="90">
        <v>1.6996000754655825E-2</v>
      </c>
      <c r="J5194" s="90">
        <v>1.6687674812572505E-2</v>
      </c>
    </row>
    <row r="5195" spans="3:10" x14ac:dyDescent="0.25">
      <c r="C5195" s="82">
        <v>2.1709755294228663E-2</v>
      </c>
      <c r="D5195" s="89">
        <v>2.8328572407574804E-2</v>
      </c>
      <c r="E5195" s="89">
        <v>3.3571507932455946E-2</v>
      </c>
      <c r="F5195" s="89">
        <v>3.7444094141503376E-2</v>
      </c>
      <c r="G5195" s="90">
        <v>4.0198432924761024E-2</v>
      </c>
      <c r="H5195" s="90">
        <v>4.187813860114304E-2</v>
      </c>
      <c r="I5195" s="90">
        <v>4.2819122656197507E-2</v>
      </c>
      <c r="J5195" s="90">
        <v>4.3046970380794261E-2</v>
      </c>
    </row>
    <row r="5196" spans="3:10" x14ac:dyDescent="0.25">
      <c r="C5196" s="82">
        <v>1.0933490646500401E-2</v>
      </c>
      <c r="D5196" s="89">
        <v>1.6718999693148332E-2</v>
      </c>
      <c r="E5196" s="89">
        <v>2.2211971284951323E-2</v>
      </c>
      <c r="F5196" s="89">
        <v>2.6968606317401823E-2</v>
      </c>
      <c r="G5196" s="90">
        <v>3.0896610504777461E-2</v>
      </c>
      <c r="H5196" s="90">
        <v>3.3866065129308683E-2</v>
      </c>
      <c r="I5196" s="90">
        <v>3.6035576597614409E-2</v>
      </c>
      <c r="J5196" s="90">
        <v>3.7353600030891589E-2</v>
      </c>
    </row>
    <row r="5197" spans="3:10" x14ac:dyDescent="0.25">
      <c r="C5197" s="82">
        <v>1.1305000193174581E-2</v>
      </c>
      <c r="D5197" s="89">
        <v>1.5844783885073589E-2</v>
      </c>
      <c r="E5197" s="89">
        <v>1.982950140654513E-2</v>
      </c>
      <c r="F5197" s="89">
        <v>2.3041637773335625E-2</v>
      </c>
      <c r="G5197" s="90">
        <v>2.5505625316637536E-2</v>
      </c>
      <c r="H5197" s="90">
        <v>2.7190675302048054E-2</v>
      </c>
      <c r="I5197" s="90">
        <v>2.8296854089246801E-2</v>
      </c>
      <c r="J5197" s="90">
        <v>2.8845766239529835E-2</v>
      </c>
    </row>
    <row r="5198" spans="3:10" x14ac:dyDescent="0.25">
      <c r="C5198" s="82">
        <v>7.234575713503999E-2</v>
      </c>
      <c r="D5198" s="89">
        <v>6.4606276091198664E-2</v>
      </c>
      <c r="E5198" s="89">
        <v>5.8105604601110541E-2</v>
      </c>
      <c r="F5198" s="89">
        <v>5.3010788755919275E-2</v>
      </c>
      <c r="G5198" s="90">
        <v>4.9111261544891906E-2</v>
      </c>
      <c r="H5198" s="90">
        <v>4.5860105492523284E-2</v>
      </c>
      <c r="I5198" s="90">
        <v>4.3178419770642025E-2</v>
      </c>
      <c r="J5198" s="90">
        <v>4.0759584745084759E-2</v>
      </c>
    </row>
    <row r="5199" spans="3:10" x14ac:dyDescent="0.25">
      <c r="C5199" s="82">
        <v>2.2321518470121163E-2</v>
      </c>
      <c r="D5199" s="89">
        <v>2.5472568520920221E-2</v>
      </c>
      <c r="E5199" s="89">
        <v>2.7025269874155964E-2</v>
      </c>
      <c r="F5199" s="89">
        <v>2.773835589432944E-2</v>
      </c>
      <c r="G5199" s="90">
        <v>2.8192268907192435E-2</v>
      </c>
      <c r="H5199" s="90">
        <v>2.8565261086464736E-2</v>
      </c>
      <c r="I5199" s="90">
        <v>2.9104494508018979E-2</v>
      </c>
      <c r="J5199" s="90">
        <v>2.9777816387466943E-2</v>
      </c>
    </row>
    <row r="5200" spans="3:10" x14ac:dyDescent="0.25">
      <c r="C5200" s="82">
        <v>7.5442083832800415E-3</v>
      </c>
      <c r="D5200" s="89">
        <v>9.9289458734228026E-3</v>
      </c>
      <c r="E5200" s="89">
        <v>1.2112981980406369E-2</v>
      </c>
      <c r="F5200" s="89">
        <v>1.410097372931431E-2</v>
      </c>
      <c r="G5200" s="90">
        <v>1.5969849822725979E-2</v>
      </c>
      <c r="H5200" s="90">
        <v>1.7725686514269264E-2</v>
      </c>
      <c r="I5200" s="90">
        <v>1.9510303814669061E-2</v>
      </c>
      <c r="J5200" s="90">
        <v>2.1350128664840047E-2</v>
      </c>
    </row>
    <row r="5201" spans="3:10" x14ac:dyDescent="0.25">
      <c r="C5201" s="82">
        <v>1.8638605243877306E-2</v>
      </c>
      <c r="D5201" s="89">
        <v>2.3205830681124084E-2</v>
      </c>
      <c r="E5201" s="89">
        <v>2.6287741691758001E-2</v>
      </c>
      <c r="F5201" s="89">
        <v>2.8135708048692198E-2</v>
      </c>
      <c r="G5201" s="90">
        <v>2.9111520975571348E-2</v>
      </c>
      <c r="H5201" s="90">
        <v>2.9343797580144052E-2</v>
      </c>
      <c r="I5201" s="90">
        <v>2.9121220984560974E-2</v>
      </c>
      <c r="J5201" s="90">
        <v>2.8489975981783343E-2</v>
      </c>
    </row>
    <row r="5202" spans="3:10" x14ac:dyDescent="0.25">
      <c r="C5202" s="82">
        <v>1.0539427552901392E-2</v>
      </c>
      <c r="D5202" s="89">
        <v>1.4132764457549742E-2</v>
      </c>
      <c r="E5202" s="89">
        <v>1.7052306082162613E-2</v>
      </c>
      <c r="F5202" s="89">
        <v>1.9297786599060462E-2</v>
      </c>
      <c r="G5202" s="90">
        <v>2.1040585371581915E-2</v>
      </c>
      <c r="H5202" s="90">
        <v>2.2353178767938804E-2</v>
      </c>
      <c r="I5202" s="90">
        <v>2.3452638486174762E-2</v>
      </c>
      <c r="J5202" s="90">
        <v>2.4375558097877292E-2</v>
      </c>
    </row>
    <row r="5203" spans="3:10" x14ac:dyDescent="0.25">
      <c r="C5203" s="82">
        <v>9.33749049050135E-3</v>
      </c>
      <c r="D5203" s="89">
        <v>1.2541283224744539E-2</v>
      </c>
      <c r="E5203" s="89">
        <v>1.5002168043002749E-2</v>
      </c>
      <c r="F5203" s="89">
        <v>1.6737297024671725E-2</v>
      </c>
      <c r="G5203" s="90">
        <v>1.793552890015811E-2</v>
      </c>
      <c r="H5203" s="90">
        <v>1.8691705762242907E-2</v>
      </c>
      <c r="I5203" s="90">
        <v>1.9207389000371094E-2</v>
      </c>
      <c r="J5203" s="90">
        <v>1.9520597034295383E-2</v>
      </c>
    </row>
    <row r="5204" spans="3:10" x14ac:dyDescent="0.25">
      <c r="C5204" s="82">
        <v>3.4006871492531787E-3</v>
      </c>
      <c r="D5204" s="89">
        <v>6.5617874156486287E-3</v>
      </c>
      <c r="E5204" s="89">
        <v>1.013006638450532E-2</v>
      </c>
      <c r="F5204" s="89">
        <v>1.358725005505353E-2</v>
      </c>
      <c r="G5204" s="90">
        <v>1.6725572918777687E-2</v>
      </c>
      <c r="H5204" s="90">
        <v>1.946395274077738E-2</v>
      </c>
      <c r="I5204" s="90">
        <v>2.1954384491319475E-2</v>
      </c>
      <c r="J5204" s="90">
        <v>2.4242597788392724E-2</v>
      </c>
    </row>
    <row r="5205" spans="3:10" x14ac:dyDescent="0.25">
      <c r="C5205" s="82">
        <v>5.376348362696781E-3</v>
      </c>
      <c r="D5205" s="89">
        <v>8.8682324189179804E-3</v>
      </c>
      <c r="E5205" s="89">
        <v>1.2220580698056715E-2</v>
      </c>
      <c r="F5205" s="89">
        <v>1.4983758962940897E-2</v>
      </c>
      <c r="G5205" s="90">
        <v>1.7039138976795942E-2</v>
      </c>
      <c r="H5205" s="90">
        <v>1.8351450440178996E-2</v>
      </c>
      <c r="I5205" s="90">
        <v>1.9091480214959381E-2</v>
      </c>
      <c r="J5205" s="90">
        <v>1.9324522326168665E-2</v>
      </c>
    </row>
    <row r="5206" spans="3:10" x14ac:dyDescent="0.25">
      <c r="C5206" s="82">
        <v>1.4944210868819061E-3</v>
      </c>
      <c r="D5206" s="89">
        <v>4.0233107594783817E-3</v>
      </c>
      <c r="E5206" s="89">
        <v>7.7014306996868228E-3</v>
      </c>
      <c r="F5206" s="89">
        <v>1.1741818749564552E-2</v>
      </c>
      <c r="G5206" s="90">
        <v>1.5398940750851457E-2</v>
      </c>
      <c r="H5206" s="90">
        <v>1.8174647099501524E-2</v>
      </c>
      <c r="I5206" s="90">
        <v>2.0010516096618528E-2</v>
      </c>
      <c r="J5206" s="90">
        <v>2.0926719895800115E-2</v>
      </c>
    </row>
    <row r="5207" spans="3:10" x14ac:dyDescent="0.25">
      <c r="C5207" s="82">
        <v>4.8985672600287394E-3</v>
      </c>
      <c r="D5207" s="89">
        <v>6.4398528187634913E-3</v>
      </c>
      <c r="E5207" s="89">
        <v>7.903624684904631E-3</v>
      </c>
      <c r="F5207" s="89">
        <v>9.2827915294730872E-3</v>
      </c>
      <c r="G5207" s="90">
        <v>1.0613866807687174E-2</v>
      </c>
      <c r="H5207" s="90">
        <v>1.1891938500664806E-2</v>
      </c>
      <c r="I5207" s="90">
        <v>1.3210954362326962E-2</v>
      </c>
      <c r="J5207" s="90">
        <v>1.4595573272708048E-2</v>
      </c>
    </row>
    <row r="5208" spans="3:10" x14ac:dyDescent="0.25">
      <c r="C5208" s="82">
        <v>4.8525320275912406E-3</v>
      </c>
      <c r="D5208" s="89">
        <v>8.6395043854043327E-3</v>
      </c>
      <c r="E5208" s="89">
        <v>1.2599105534893773E-2</v>
      </c>
      <c r="F5208" s="89">
        <v>1.614235373883063E-2</v>
      </c>
      <c r="G5208" s="90">
        <v>1.9011235849932324E-2</v>
      </c>
      <c r="H5208" s="90">
        <v>2.1050191589046661E-2</v>
      </c>
      <c r="I5208" s="90">
        <v>2.2356306019958128E-2</v>
      </c>
      <c r="J5208" s="90">
        <v>2.2932728389052956E-2</v>
      </c>
    </row>
    <row r="5209" spans="3:10" x14ac:dyDescent="0.25">
      <c r="C5209" s="82">
        <v>2.2605917441598164E-3</v>
      </c>
      <c r="D5209" s="89">
        <v>3.6742591647604289E-3</v>
      </c>
      <c r="E5209" s="89">
        <v>5.1663725577247716E-3</v>
      </c>
      <c r="F5209" s="89">
        <v>6.6339091648532616E-3</v>
      </c>
      <c r="G5209" s="90">
        <v>8.0640048990831756E-3</v>
      </c>
      <c r="H5209" s="90">
        <v>9.4478573696823373E-3</v>
      </c>
      <c r="I5209" s="90">
        <v>1.0865733783586217E-2</v>
      </c>
      <c r="J5209" s="90">
        <v>1.2346115434227936E-2</v>
      </c>
    </row>
    <row r="5210" spans="3:10" x14ac:dyDescent="0.25">
      <c r="C5210" s="82">
        <v>2.3323375450196933E-3</v>
      </c>
      <c r="D5210" s="89">
        <v>4.5356550407163101E-3</v>
      </c>
      <c r="E5210" s="89">
        <v>7.0052137216402455E-3</v>
      </c>
      <c r="F5210" s="89">
        <v>9.3260056847871246E-3</v>
      </c>
      <c r="G5210" s="90">
        <v>1.1300023340098277E-2</v>
      </c>
      <c r="H5210" s="90">
        <v>1.2835961187337258E-2</v>
      </c>
      <c r="I5210" s="90">
        <v>1.4022006141621466E-2</v>
      </c>
      <c r="J5210" s="90">
        <v>1.489604771478592E-2</v>
      </c>
    </row>
    <row r="5211" spans="3:10" x14ac:dyDescent="0.25">
      <c r="C5211" s="82">
        <v>6.7387448154275897E-3</v>
      </c>
      <c r="D5211" s="89">
        <v>1.0231874205109013E-2</v>
      </c>
      <c r="E5211" s="89">
        <v>1.3614514245046026E-2</v>
      </c>
      <c r="F5211" s="89">
        <v>1.6675857654789294E-2</v>
      </c>
      <c r="G5211" s="90">
        <v>1.9427028024367653E-2</v>
      </c>
      <c r="H5211" s="90">
        <v>2.1865483154069807E-2</v>
      </c>
      <c r="I5211" s="90">
        <v>2.4175000998697613E-2</v>
      </c>
      <c r="J5211" s="90">
        <v>2.6394748934424752E-2</v>
      </c>
    </row>
    <row r="5212" spans="3:10" x14ac:dyDescent="0.25">
      <c r="C5212" s="82">
        <v>4.3927793585795086E-2</v>
      </c>
      <c r="D5212" s="89">
        <v>3.9875455954665975E-2</v>
      </c>
      <c r="E5212" s="89">
        <v>3.6842854635661636E-2</v>
      </c>
      <c r="F5212" s="89">
        <v>3.4809273252042826E-2</v>
      </c>
      <c r="G5212" s="90">
        <v>3.3625715592458243E-2</v>
      </c>
      <c r="H5212" s="90">
        <v>3.294587552680836E-2</v>
      </c>
      <c r="I5212" s="90">
        <v>3.273915065053002E-2</v>
      </c>
      <c r="J5212" s="90">
        <v>3.2795129273402807E-2</v>
      </c>
    </row>
    <row r="5213" spans="3:10" x14ac:dyDescent="0.25">
      <c r="C5213" s="82">
        <v>5.3613910104786389E-2</v>
      </c>
      <c r="D5213" s="89">
        <v>5.0424143603770046E-2</v>
      </c>
      <c r="E5213" s="89">
        <v>4.739441761935019E-2</v>
      </c>
      <c r="F5213" s="89">
        <v>4.4948001100905625E-2</v>
      </c>
      <c r="G5213" s="90">
        <v>4.3164083231884677E-2</v>
      </c>
      <c r="H5213" s="90">
        <v>4.1742150308422453E-2</v>
      </c>
      <c r="I5213" s="90">
        <v>4.0714201960148709E-2</v>
      </c>
      <c r="J5213" s="90">
        <v>3.9846119481880028E-2</v>
      </c>
    </row>
    <row r="5214" spans="3:10" x14ac:dyDescent="0.25">
      <c r="C5214" s="82">
        <v>2.3992995972554998E-2</v>
      </c>
      <c r="D5214" s="89">
        <v>2.7722281620543517E-2</v>
      </c>
      <c r="E5214" s="89">
        <v>2.996320505116809E-2</v>
      </c>
      <c r="F5214" s="89">
        <v>3.1240643800739602E-2</v>
      </c>
      <c r="G5214" s="90">
        <v>3.1995052719031865E-2</v>
      </c>
      <c r="H5214" s="90">
        <v>3.2328556625539004E-2</v>
      </c>
      <c r="I5214" s="90">
        <v>3.249170266130371E-2</v>
      </c>
      <c r="J5214" s="90">
        <v>3.2453959703458456E-2</v>
      </c>
    </row>
    <row r="5215" spans="3:10" x14ac:dyDescent="0.25">
      <c r="C5215" s="82">
        <v>2.8787415967535174E-2</v>
      </c>
      <c r="D5215" s="89">
        <v>3.2760393738190258E-2</v>
      </c>
      <c r="E5215" s="89">
        <v>3.4440106320941723E-2</v>
      </c>
      <c r="F5215" s="89">
        <v>3.4765475543145269E-2</v>
      </c>
      <c r="G5215" s="90">
        <v>3.4450190658945931E-2</v>
      </c>
      <c r="H5215" s="90">
        <v>3.3701228231669558E-2</v>
      </c>
      <c r="I5215" s="90">
        <v>3.2806961279026652E-2</v>
      </c>
      <c r="J5215" s="90">
        <v>3.1733516037810189E-2</v>
      </c>
    </row>
    <row r="5216" spans="3:10" x14ac:dyDescent="0.25">
      <c r="C5216" s="82">
        <v>2.8341134945117738E-2</v>
      </c>
      <c r="D5216" s="89">
        <v>2.6686511066908974E-2</v>
      </c>
      <c r="E5216" s="89">
        <v>2.5137989046822479E-2</v>
      </c>
      <c r="F5216" s="89">
        <v>2.389337182102853E-2</v>
      </c>
      <c r="G5216" s="90">
        <v>2.2984379031163415E-2</v>
      </c>
      <c r="H5216" s="90">
        <v>2.2251845516971791E-2</v>
      </c>
      <c r="I5216" s="90">
        <v>2.1721645610851048E-2</v>
      </c>
      <c r="J5216" s="90">
        <v>2.1284356082301909E-2</v>
      </c>
    </row>
    <row r="5217" spans="3:10" x14ac:dyDescent="0.25">
      <c r="C5217" s="82">
        <v>7.678165451600538E-3</v>
      </c>
      <c r="D5217" s="89">
        <v>9.5734786285141867E-3</v>
      </c>
      <c r="E5217" s="89">
        <v>1.1047439275931147E-2</v>
      </c>
      <c r="F5217" s="89">
        <v>1.219490251196448E-2</v>
      </c>
      <c r="G5217" s="90">
        <v>1.3157284222295755E-2</v>
      </c>
      <c r="H5217" s="90">
        <v>1.3989885872141426E-2</v>
      </c>
      <c r="I5217" s="90">
        <v>1.4836865082043614E-2</v>
      </c>
      <c r="J5217" s="90">
        <v>1.5736734142150013E-2</v>
      </c>
    </row>
    <row r="5218" spans="3:10" x14ac:dyDescent="0.25">
      <c r="C5218" s="82">
        <v>7.9451251373851735E-3</v>
      </c>
      <c r="D5218" s="89">
        <v>1.317626189764794E-2</v>
      </c>
      <c r="E5218" s="89">
        <v>1.8285105900910301E-2</v>
      </c>
      <c r="F5218" s="89">
        <v>2.2558717653433102E-2</v>
      </c>
      <c r="G5218" s="90">
        <v>2.5750599404797313E-2</v>
      </c>
      <c r="H5218" s="90">
        <v>2.7745143105100862E-2</v>
      </c>
      <c r="I5218" s="90">
        <v>2.8759202153085899E-2</v>
      </c>
      <c r="J5218" s="90">
        <v>2.887252709424076E-2</v>
      </c>
    </row>
    <row r="5219" spans="3:10" x14ac:dyDescent="0.25">
      <c r="C5219" s="82">
        <v>7.3322099317981188E-3</v>
      </c>
      <c r="D5219" s="89">
        <v>1.157062396884872E-2</v>
      </c>
      <c r="E5219" s="89">
        <v>1.5580942364727124E-2</v>
      </c>
      <c r="F5219" s="89">
        <v>1.8972568212663507E-2</v>
      </c>
      <c r="G5219" s="90">
        <v>2.1704452669947867E-2</v>
      </c>
      <c r="H5219" s="90">
        <v>2.376700646181756E-2</v>
      </c>
      <c r="I5219" s="90">
        <v>2.5360800651792949E-2</v>
      </c>
      <c r="J5219" s="90">
        <v>2.6513614422323938E-2</v>
      </c>
    </row>
    <row r="5220" spans="3:10" x14ac:dyDescent="0.25">
      <c r="C5220" s="82">
        <v>4.8911469564451842E-3</v>
      </c>
      <c r="D5220" s="89">
        <v>6.6523339231716232E-3</v>
      </c>
      <c r="E5220" s="89">
        <v>8.2278361007686006E-3</v>
      </c>
      <c r="F5220" s="89">
        <v>9.6099958461366049E-3</v>
      </c>
      <c r="G5220" s="90">
        <v>1.0855547101396587E-2</v>
      </c>
      <c r="H5220" s="90">
        <v>1.1969780139890368E-2</v>
      </c>
      <c r="I5220" s="90">
        <v>1.3042309046472262E-2</v>
      </c>
      <c r="J5220" s="90">
        <v>1.4079329490426803E-2</v>
      </c>
    </row>
    <row r="5221" spans="3:10" x14ac:dyDescent="0.25">
      <c r="C5221" s="82">
        <v>1.6233932011094278E-2</v>
      </c>
      <c r="D5221" s="89">
        <v>1.7699826465972176E-2</v>
      </c>
      <c r="E5221" s="89">
        <v>1.8630607138648569E-2</v>
      </c>
      <c r="F5221" s="89">
        <v>1.9252242457603846E-2</v>
      </c>
      <c r="G5221" s="90">
        <v>1.9721958518150985E-2</v>
      </c>
      <c r="H5221" s="90">
        <v>2.0025825185138294E-2</v>
      </c>
      <c r="I5221" s="90">
        <v>2.0282303667180805E-2</v>
      </c>
      <c r="J5221" s="90">
        <v>2.0465967226264915E-2</v>
      </c>
    </row>
    <row r="5222" spans="3:10" x14ac:dyDescent="0.25">
      <c r="C5222" s="82">
        <v>8.5124032495535653E-3</v>
      </c>
      <c r="D5222" s="89">
        <v>1.1513321731740939E-2</v>
      </c>
      <c r="E5222" s="89">
        <v>1.4172879855148852E-2</v>
      </c>
      <c r="F5222" s="89">
        <v>1.6381769759227564E-2</v>
      </c>
      <c r="G5222" s="90">
        <v>1.8159409351609118E-2</v>
      </c>
      <c r="H5222" s="90">
        <v>1.9478509895586534E-2</v>
      </c>
      <c r="I5222" s="90">
        <v>2.0485786457838523E-2</v>
      </c>
      <c r="J5222" s="90">
        <v>2.121117340622285E-2</v>
      </c>
    </row>
    <row r="5223" spans="3:10" x14ac:dyDescent="0.25">
      <c r="C5223" s="82">
        <v>4.8098427354548818E-3</v>
      </c>
      <c r="D5223" s="89">
        <v>7.9056423359323766E-3</v>
      </c>
      <c r="E5223" s="89">
        <v>1.0973875954759113E-2</v>
      </c>
      <c r="F5223" s="89">
        <v>1.3634364961464774E-2</v>
      </c>
      <c r="G5223" s="90">
        <v>1.5747186034829073E-2</v>
      </c>
      <c r="H5223" s="90">
        <v>1.7221195199037261E-2</v>
      </c>
      <c r="I5223" s="90">
        <v>1.8157130103031521E-2</v>
      </c>
      <c r="J5223" s="90">
        <v>1.8572032676843292E-2</v>
      </c>
    </row>
    <row r="5224" spans="3:10" x14ac:dyDescent="0.25">
      <c r="C5224" s="82">
        <v>4.8381457569897021E-3</v>
      </c>
      <c r="D5224" s="89">
        <v>7.9054054251409059E-3</v>
      </c>
      <c r="E5224" s="89">
        <v>1.1008605157403237E-2</v>
      </c>
      <c r="F5224" s="89">
        <v>1.3850271725600327E-2</v>
      </c>
      <c r="G5224" s="90">
        <v>1.637080431397844E-2</v>
      </c>
      <c r="H5224" s="90">
        <v>1.854471207642279E-2</v>
      </c>
      <c r="I5224" s="90">
        <v>2.0526022271211697E-2</v>
      </c>
      <c r="J5224" s="90">
        <v>2.235240170082723E-2</v>
      </c>
    </row>
    <row r="5225" spans="3:10" x14ac:dyDescent="0.25">
      <c r="C5225" s="82">
        <v>7.6577118273922946E-3</v>
      </c>
      <c r="D5225" s="89">
        <v>1.2177936435296285E-2</v>
      </c>
      <c r="E5225" s="89">
        <v>1.6537447022911735E-2</v>
      </c>
      <c r="F5225" s="89">
        <v>2.032254680106883E-2</v>
      </c>
      <c r="G5225" s="90">
        <v>2.3468627718046774E-2</v>
      </c>
      <c r="H5225" s="90">
        <v>2.5935315424702416E-2</v>
      </c>
      <c r="I5225" s="90">
        <v>2.7916626083394232E-2</v>
      </c>
      <c r="J5225" s="90">
        <v>2.9435888791249434E-2</v>
      </c>
    </row>
    <row r="5226" spans="3:10" x14ac:dyDescent="0.25">
      <c r="C5226" s="82">
        <v>6.3257824857476741E-3</v>
      </c>
      <c r="D5226" s="89">
        <v>9.4140580695751385E-3</v>
      </c>
      <c r="E5226" s="89">
        <v>1.2308805407779112E-2</v>
      </c>
      <c r="F5226" s="89">
        <v>1.4787577969805274E-2</v>
      </c>
      <c r="G5226" s="90">
        <v>1.6835475900175513E-2</v>
      </c>
      <c r="H5226" s="90">
        <v>1.8446116426451775E-2</v>
      </c>
      <c r="I5226" s="90">
        <v>1.9788442098736207E-2</v>
      </c>
      <c r="J5226" s="90">
        <v>2.0914026791984317E-2</v>
      </c>
    </row>
    <row r="5227" spans="3:10" x14ac:dyDescent="0.25">
      <c r="C5227" s="82">
        <v>1.1857868562557711E-2</v>
      </c>
      <c r="D5227" s="89">
        <v>1.5782870831948632E-2</v>
      </c>
      <c r="E5227" s="89">
        <v>1.8855546754585846E-2</v>
      </c>
      <c r="F5227" s="89">
        <v>2.113224273930709E-2</v>
      </c>
      <c r="G5227" s="90">
        <v>2.2839056171273527E-2</v>
      </c>
      <c r="H5227" s="90">
        <v>2.406239666183313E-2</v>
      </c>
      <c r="I5227" s="90">
        <v>2.5022832274063121E-2</v>
      </c>
      <c r="J5227" s="90">
        <v>2.5737488776247038E-2</v>
      </c>
    </row>
    <row r="5228" spans="3:10" x14ac:dyDescent="0.25">
      <c r="C5228" s="82">
        <v>1.3631724180430313E-2</v>
      </c>
      <c r="D5228" s="89">
        <v>1.704047743461333E-2</v>
      </c>
      <c r="E5228" s="89">
        <v>1.9924885190966031E-2</v>
      </c>
      <c r="F5228" s="89">
        <v>2.2420791092662821E-2</v>
      </c>
      <c r="G5228" s="90">
        <v>2.4731991302572115E-2</v>
      </c>
      <c r="H5228" s="90">
        <v>2.6904046805392975E-2</v>
      </c>
      <c r="I5228" s="90">
        <v>2.9150686436613574E-2</v>
      </c>
      <c r="J5228" s="90">
        <v>3.1473331134618282E-2</v>
      </c>
    </row>
    <row r="5229" spans="3:10" x14ac:dyDescent="0.25">
      <c r="C5229" s="82">
        <v>8.0573289405212901E-3</v>
      </c>
      <c r="D5229" s="89">
        <v>1.2500657130957753E-2</v>
      </c>
      <c r="E5229" s="89">
        <v>1.6638116484671717E-2</v>
      </c>
      <c r="F5229" s="89">
        <v>2.011174169933487E-2</v>
      </c>
      <c r="G5229" s="90">
        <v>2.2926555610045866E-2</v>
      </c>
      <c r="H5229" s="90">
        <v>2.5109404962404547E-2</v>
      </c>
      <c r="I5229" s="90">
        <v>2.6903257736830107E-2</v>
      </c>
      <c r="J5229" s="90">
        <v>2.8367620567803137E-2</v>
      </c>
    </row>
    <row r="5230" spans="3:10" x14ac:dyDescent="0.25">
      <c r="C5230" s="82">
        <v>3.123537270670421E-2</v>
      </c>
      <c r="D5230" s="89">
        <v>3.5083389686296762E-2</v>
      </c>
      <c r="E5230" s="89">
        <v>3.7219653674177053E-2</v>
      </c>
      <c r="F5230" s="89">
        <v>3.8390809014116949E-2</v>
      </c>
      <c r="G5230" s="90">
        <v>3.9162836235071677E-2</v>
      </c>
      <c r="H5230" s="90">
        <v>3.9654065037029895E-2</v>
      </c>
      <c r="I5230" s="90">
        <v>4.0149992124043264E-2</v>
      </c>
      <c r="J5230" s="90">
        <v>4.0580761786726129E-2</v>
      </c>
    </row>
    <row r="5231" spans="3:10" x14ac:dyDescent="0.25">
      <c r="C5231" s="82">
        <v>9.915939667718256E-3</v>
      </c>
      <c r="D5231" s="89">
        <v>1.3691868132376109E-2</v>
      </c>
      <c r="E5231" s="89">
        <v>1.714711903578273E-2</v>
      </c>
      <c r="F5231" s="89">
        <v>2.0176734053298617E-2</v>
      </c>
      <c r="G5231" s="90">
        <v>2.2830756557979896E-2</v>
      </c>
      <c r="H5231" s="90">
        <v>2.5078842495343381E-2</v>
      </c>
      <c r="I5231" s="90">
        <v>2.7085641472135463E-2</v>
      </c>
      <c r="J5231" s="90">
        <v>2.8846472690956394E-2</v>
      </c>
    </row>
    <row r="5232" spans="3:10" x14ac:dyDescent="0.25">
      <c r="C5232" s="82">
        <v>3.220397777273724E-3</v>
      </c>
      <c r="D5232" s="89">
        <v>4.8701061241864605E-3</v>
      </c>
      <c r="E5232" s="89">
        <v>6.4917716670662932E-3</v>
      </c>
      <c r="F5232" s="89">
        <v>7.9352944088293947E-3</v>
      </c>
      <c r="G5232" s="90">
        <v>9.1299615226651028E-3</v>
      </c>
      <c r="H5232" s="90">
        <v>1.0005214259864927E-2</v>
      </c>
      <c r="I5232" s="90">
        <v>1.0602575779953622E-2</v>
      </c>
      <c r="J5232" s="90">
        <v>1.092736398280169E-2</v>
      </c>
    </row>
    <row r="5233" spans="3:10" x14ac:dyDescent="0.25">
      <c r="C5233" s="82">
        <v>1.1955025534871894E-2</v>
      </c>
      <c r="D5233" s="89">
        <v>1.6245807210113164E-2</v>
      </c>
      <c r="E5233" s="89">
        <v>1.9856545412478957E-2</v>
      </c>
      <c r="F5233" s="89">
        <v>2.2773673712517772E-2</v>
      </c>
      <c r="G5233" s="90">
        <v>2.5171783197566404E-2</v>
      </c>
      <c r="H5233" s="90">
        <v>2.7099659725868849E-2</v>
      </c>
      <c r="I5233" s="90">
        <v>2.8778027430656845E-2</v>
      </c>
      <c r="J5233" s="90">
        <v>3.021210744554546E-2</v>
      </c>
    </row>
    <row r="5234" spans="3:10" x14ac:dyDescent="0.25">
      <c r="C5234" s="82">
        <v>7.0901894344638488E-3</v>
      </c>
      <c r="D5234" s="89">
        <v>9.4877989893849563E-3</v>
      </c>
      <c r="E5234" s="89">
        <v>1.1807938558881501E-2</v>
      </c>
      <c r="F5234" s="89">
        <v>1.4036069612841503E-2</v>
      </c>
      <c r="G5234" s="90">
        <v>1.6230819131645466E-2</v>
      </c>
      <c r="H5234" s="90">
        <v>1.8391950847841263E-2</v>
      </c>
      <c r="I5234" s="90">
        <v>2.0674181574171568E-2</v>
      </c>
      <c r="J5234" s="90">
        <v>2.3129206337400034E-2</v>
      </c>
    </row>
    <row r="5235" spans="3:10" x14ac:dyDescent="0.25">
      <c r="C5235" s="82">
        <v>1.6873371666638961E-2</v>
      </c>
      <c r="D5235" s="89">
        <v>2.0505919517638364E-2</v>
      </c>
      <c r="E5235" s="89">
        <v>2.2943098619418359E-2</v>
      </c>
      <c r="F5235" s="89">
        <v>2.4538089961664782E-2</v>
      </c>
      <c r="G5235" s="90">
        <v>2.5691782499268942E-2</v>
      </c>
      <c r="H5235" s="90">
        <v>2.6565505865226005E-2</v>
      </c>
      <c r="I5235" s="90">
        <v>2.7433645307114191E-2</v>
      </c>
      <c r="J5235" s="90">
        <v>2.8323528736513826E-2</v>
      </c>
    </row>
    <row r="5236" spans="3:10" x14ac:dyDescent="0.25">
      <c r="C5236" s="82">
        <v>8.0932113688124696E-3</v>
      </c>
      <c r="D5236" s="89">
        <v>1.2265200893878975E-2</v>
      </c>
      <c r="E5236" s="89">
        <v>1.6384111186671331E-2</v>
      </c>
      <c r="F5236" s="89">
        <v>2.0181902010301542E-2</v>
      </c>
      <c r="G5236" s="90">
        <v>2.3639989919495501E-2</v>
      </c>
      <c r="H5236" s="90">
        <v>2.6731638098638912E-2</v>
      </c>
      <c r="I5236" s="90">
        <v>2.9672144128127718E-2</v>
      </c>
      <c r="J5236" s="90">
        <v>3.250941993335639E-2</v>
      </c>
    </row>
    <row r="5237" spans="3:10" x14ac:dyDescent="0.25">
      <c r="C5237" s="82">
        <v>5.1498108129885353E-3</v>
      </c>
      <c r="D5237" s="89">
        <v>7.5060152877162297E-3</v>
      </c>
      <c r="E5237" s="89">
        <v>9.5600297249918351E-3</v>
      </c>
      <c r="F5237" s="89">
        <v>1.1193303895592239E-2</v>
      </c>
      <c r="G5237" s="90">
        <v>1.2453711010795119E-2</v>
      </c>
      <c r="H5237" s="90">
        <v>1.3372691488915707E-2</v>
      </c>
      <c r="I5237" s="90">
        <v>1.4086304027414655E-2</v>
      </c>
      <c r="J5237" s="90">
        <v>1.4630558059729864E-2</v>
      </c>
    </row>
    <row r="5238" spans="3:10" x14ac:dyDescent="0.25">
      <c r="C5238" s="82">
        <v>1.4600836013122363E-2</v>
      </c>
      <c r="D5238" s="89">
        <v>1.802103076107632E-2</v>
      </c>
      <c r="E5238" s="89">
        <v>2.0395468058019579E-2</v>
      </c>
      <c r="F5238" s="89">
        <v>2.191885039192824E-2</v>
      </c>
      <c r="G5238" s="90">
        <v>2.2878492101211269E-2</v>
      </c>
      <c r="H5238" s="90">
        <v>2.3393527018226955E-2</v>
      </c>
      <c r="I5238" s="90">
        <v>2.371025781248005E-2</v>
      </c>
      <c r="J5238" s="90">
        <v>2.3869257658566644E-2</v>
      </c>
    </row>
    <row r="5239" spans="3:10" x14ac:dyDescent="0.25">
      <c r="C5239" s="82">
        <v>1.0195318787676648E-2</v>
      </c>
      <c r="D5239" s="89">
        <v>1.3297059201173047E-2</v>
      </c>
      <c r="E5239" s="89">
        <v>1.6159254391499012E-2</v>
      </c>
      <c r="F5239" s="89">
        <v>1.8784955985927564E-2</v>
      </c>
      <c r="G5239" s="90">
        <v>2.1262926497563221E-2</v>
      </c>
      <c r="H5239" s="90">
        <v>2.3583952061813945E-2</v>
      </c>
      <c r="I5239" s="90">
        <v>2.5916084418051107E-2</v>
      </c>
      <c r="J5239" s="90">
        <v>2.826769992468104E-2</v>
      </c>
    </row>
    <row r="5240" spans="3:10" x14ac:dyDescent="0.25">
      <c r="C5240" s="82">
        <v>6.2384461037895154E-2</v>
      </c>
      <c r="D5240" s="89">
        <v>7.4030723684251509E-2</v>
      </c>
      <c r="E5240" s="89">
        <v>7.8715277449493123E-2</v>
      </c>
      <c r="F5240" s="89">
        <v>7.8956391607492266E-2</v>
      </c>
      <c r="G5240" s="90">
        <v>7.7035218377851142E-2</v>
      </c>
      <c r="H5240" s="90">
        <v>7.3912222703171715E-2</v>
      </c>
      <c r="I5240" s="90">
        <v>7.0504670883022411E-2</v>
      </c>
      <c r="J5240" s="90">
        <v>6.6860917946814077E-2</v>
      </c>
    </row>
    <row r="5241" spans="3:10" x14ac:dyDescent="0.25">
      <c r="C5241" s="82">
        <v>2.5728453643112877E-2</v>
      </c>
      <c r="D5241" s="89">
        <v>2.9637319863709665E-2</v>
      </c>
      <c r="E5241" s="89">
        <v>3.2185865321244837E-2</v>
      </c>
      <c r="F5241" s="89">
        <v>3.3851824895740637E-2</v>
      </c>
      <c r="G5241" s="90">
        <v>3.5020515968538293E-2</v>
      </c>
      <c r="H5241" s="90">
        <v>3.5726513208840509E-2</v>
      </c>
      <c r="I5241" s="90">
        <v>3.6186077865235561E-2</v>
      </c>
      <c r="J5241" s="90">
        <v>3.632279121287503E-2</v>
      </c>
    </row>
    <row r="5242" spans="3:10" x14ac:dyDescent="0.25">
      <c r="C5242" s="82">
        <v>2.6177838515512544E-2</v>
      </c>
      <c r="D5242" s="89">
        <v>3.4470486680939043E-2</v>
      </c>
      <c r="E5242" s="89">
        <v>4.1071460154382129E-2</v>
      </c>
      <c r="F5242" s="89">
        <v>4.6135352823722116E-2</v>
      </c>
      <c r="G5242" s="90">
        <v>5.013513803198838E-2</v>
      </c>
      <c r="H5242" s="90">
        <v>5.3221554579850609E-2</v>
      </c>
      <c r="I5242" s="90">
        <v>5.582488760011195E-2</v>
      </c>
      <c r="J5242" s="90">
        <v>5.7898635128932043E-2</v>
      </c>
    </row>
    <row r="5243" spans="3:10" x14ac:dyDescent="0.25">
      <c r="C5243" s="82">
        <v>9.9043122539621709E-3</v>
      </c>
      <c r="D5243" s="89">
        <v>1.4543493302201987E-2</v>
      </c>
      <c r="E5243" s="89">
        <v>1.8394156269065411E-2</v>
      </c>
      <c r="F5243" s="89">
        <v>2.1209036393041114E-2</v>
      </c>
      <c r="G5243" s="90">
        <v>2.31385064102302E-2</v>
      </c>
      <c r="H5243" s="90">
        <v>2.4313702201834004E-2</v>
      </c>
      <c r="I5243" s="90">
        <v>2.5034664544826522E-2</v>
      </c>
      <c r="J5243" s="90">
        <v>2.538674520003845E-2</v>
      </c>
    </row>
    <row r="5244" spans="3:10" x14ac:dyDescent="0.25">
      <c r="C5244" s="82">
        <v>0.17032139230215143</v>
      </c>
      <c r="D5244" s="89">
        <v>0.13098240262334371</v>
      </c>
      <c r="E5244" s="89">
        <v>0.10434134521883322</v>
      </c>
      <c r="F5244" s="89">
        <v>8.6602315207146841E-2</v>
      </c>
      <c r="G5244" s="90">
        <v>7.4792639805982872E-2</v>
      </c>
      <c r="H5244" s="90">
        <v>6.6499092822010497E-2</v>
      </c>
      <c r="I5244" s="90">
        <v>6.0670088936808871E-2</v>
      </c>
      <c r="J5244" s="90">
        <v>5.627098858967429E-2</v>
      </c>
    </row>
    <row r="5245" spans="3:10" x14ac:dyDescent="0.25">
      <c r="C5245" s="82">
        <v>5.2332702411891103E-3</v>
      </c>
      <c r="D5245" s="89">
        <v>7.5809531944285545E-3</v>
      </c>
      <c r="E5245" s="89">
        <v>9.7362819722180399E-3</v>
      </c>
      <c r="F5245" s="89">
        <v>1.1559747899858981E-2</v>
      </c>
      <c r="G5245" s="90">
        <v>1.3061087414801812E-2</v>
      </c>
      <c r="H5245" s="90">
        <v>1.4248835280354562E-2</v>
      </c>
      <c r="I5245" s="90">
        <v>1.5267042674386751E-2</v>
      </c>
      <c r="J5245" s="90">
        <v>1.6173410366598594E-2</v>
      </c>
    </row>
    <row r="5246" spans="3:10" x14ac:dyDescent="0.25">
      <c r="C5246" s="82">
        <v>1.9216856921982289E-3</v>
      </c>
      <c r="D5246" s="89">
        <v>3.4345761152082201E-3</v>
      </c>
      <c r="E5246" s="89">
        <v>5.1079271617394733E-3</v>
      </c>
      <c r="F5246" s="89">
        <v>6.7206411838968885E-3</v>
      </c>
      <c r="G5246" s="90">
        <v>8.1510402105041142E-3</v>
      </c>
      <c r="H5246" s="90">
        <v>9.3124507908541408E-3</v>
      </c>
      <c r="I5246" s="90">
        <v>1.0236547200221038E-2</v>
      </c>
      <c r="J5246" s="90">
        <v>1.0924694085186594E-2</v>
      </c>
    </row>
    <row r="5247" spans="3:10" x14ac:dyDescent="0.25">
      <c r="C5247" s="82">
        <v>9.0905329157126979E-4</v>
      </c>
      <c r="D5247" s="89">
        <v>2.3571383580966703E-3</v>
      </c>
      <c r="E5247" s="89">
        <v>4.5510606630520473E-3</v>
      </c>
      <c r="F5247" s="89">
        <v>7.1956112076526123E-3</v>
      </c>
      <c r="G5247" s="90">
        <v>9.9512222249128791E-3</v>
      </c>
      <c r="H5247" s="90">
        <v>1.2521265541276125E-2</v>
      </c>
      <c r="I5247" s="90">
        <v>1.4820222164396447E-2</v>
      </c>
      <c r="J5247" s="90">
        <v>1.6783071354729697E-2</v>
      </c>
    </row>
    <row r="5248" spans="3:10" x14ac:dyDescent="0.25">
      <c r="C5248" s="82">
        <v>9.1256851285083374E-3</v>
      </c>
      <c r="D5248" s="89">
        <v>1.2424656143799097E-2</v>
      </c>
      <c r="E5248" s="89">
        <v>1.5482065746143928E-2</v>
      </c>
      <c r="F5248" s="89">
        <v>1.8196429281428093E-2</v>
      </c>
      <c r="G5248" s="90">
        <v>2.057507565848327E-2</v>
      </c>
      <c r="H5248" s="90">
        <v>2.2547488567680265E-2</v>
      </c>
      <c r="I5248" s="90">
        <v>2.422734142281268E-2</v>
      </c>
      <c r="J5248" s="90">
        <v>2.5589580006095413E-2</v>
      </c>
    </row>
    <row r="5249" spans="3:10" x14ac:dyDescent="0.25">
      <c r="C5249" s="82">
        <v>4.6076814738646521E-3</v>
      </c>
      <c r="D5249" s="89">
        <v>7.6657571383381071E-3</v>
      </c>
      <c r="E5249" s="89">
        <v>1.0554676247070485E-2</v>
      </c>
      <c r="F5249" s="89">
        <v>1.2916918466709107E-2</v>
      </c>
      <c r="G5249" s="90">
        <v>1.4721174954210447E-2</v>
      </c>
      <c r="H5249" s="90">
        <v>1.5999680703439833E-2</v>
      </c>
      <c r="I5249" s="90">
        <v>1.6935130732417217E-2</v>
      </c>
      <c r="J5249" s="90">
        <v>1.7591470477041817E-2</v>
      </c>
    </row>
    <row r="5250" spans="3:10" x14ac:dyDescent="0.25">
      <c r="C5250" s="82">
        <v>3.6889758435382264E-3</v>
      </c>
      <c r="D5250" s="89">
        <v>6.896880376191703E-3</v>
      </c>
      <c r="E5250" s="89">
        <v>1.0492663571525042E-2</v>
      </c>
      <c r="F5250" s="89">
        <v>1.3915911586489521E-2</v>
      </c>
      <c r="G5250" s="90">
        <v>1.6833936025577149E-2</v>
      </c>
      <c r="H5250" s="90">
        <v>1.9014072877620997E-2</v>
      </c>
      <c r="I5250" s="90">
        <v>2.0485285950885265E-2</v>
      </c>
      <c r="J5250" s="90">
        <v>2.1228609862307384E-2</v>
      </c>
    </row>
    <row r="5251" spans="3:10" x14ac:dyDescent="0.25">
      <c r="C5251" s="82">
        <v>8.1890098777768788E-2</v>
      </c>
      <c r="D5251" s="89">
        <v>7.478301816929761E-2</v>
      </c>
      <c r="E5251" s="89">
        <v>6.7698758044806948E-2</v>
      </c>
      <c r="F5251" s="89">
        <v>6.1545174582153944E-2</v>
      </c>
      <c r="G5251" s="90">
        <v>5.6463491786225353E-2</v>
      </c>
      <c r="H5251" s="90">
        <v>5.2007754202530711E-2</v>
      </c>
      <c r="I5251" s="90">
        <v>4.8170986070491036E-2</v>
      </c>
      <c r="J5251" s="90">
        <v>4.4642428760027587E-2</v>
      </c>
    </row>
    <row r="5252" spans="3:10" x14ac:dyDescent="0.25">
      <c r="C5252" s="82">
        <v>9.7790990101754433E-3</v>
      </c>
      <c r="D5252" s="89">
        <v>1.3699920982931464E-2</v>
      </c>
      <c r="E5252" s="89">
        <v>1.6992580704006537E-2</v>
      </c>
      <c r="F5252" s="89">
        <v>1.957238568274406E-2</v>
      </c>
      <c r="G5252" s="90">
        <v>2.1580310293122927E-2</v>
      </c>
      <c r="H5252" s="90">
        <v>2.3075325600943546E-2</v>
      </c>
      <c r="I5252" s="90">
        <v>2.4268123401642146E-2</v>
      </c>
      <c r="J5252" s="90">
        <v>2.518429000576684E-2</v>
      </c>
    </row>
    <row r="5253" spans="3:10" x14ac:dyDescent="0.25">
      <c r="C5253" s="82">
        <v>2.2858360070479065E-2</v>
      </c>
      <c r="D5253" s="89">
        <v>2.3653589572065821E-2</v>
      </c>
      <c r="E5253" s="89">
        <v>2.3649509023773919E-2</v>
      </c>
      <c r="F5253" s="89">
        <v>2.3309291371305978E-2</v>
      </c>
      <c r="G5253" s="90">
        <v>2.2897761190263231E-2</v>
      </c>
      <c r="H5253" s="90">
        <v>2.2415049744735831E-2</v>
      </c>
      <c r="I5253" s="90">
        <v>2.1984940348698728E-2</v>
      </c>
      <c r="J5253" s="90">
        <v>2.1556048974764694E-2</v>
      </c>
    </row>
    <row r="5254" spans="3:10" x14ac:dyDescent="0.25">
      <c r="C5254" s="82">
        <v>6.6289637966949104E-3</v>
      </c>
      <c r="D5254" s="89">
        <v>9.5375336519775058E-3</v>
      </c>
      <c r="E5254" s="89">
        <v>1.222805696176431E-2</v>
      </c>
      <c r="F5254" s="89">
        <v>1.4568106862781762E-2</v>
      </c>
      <c r="G5254" s="90">
        <v>1.6600178885254439E-2</v>
      </c>
      <c r="H5254" s="90">
        <v>1.8351607295791893E-2</v>
      </c>
      <c r="I5254" s="90">
        <v>2.0013519007167548E-2</v>
      </c>
      <c r="J5254" s="90">
        <v>2.1661767960661975E-2</v>
      </c>
    </row>
    <row r="5255" spans="3:10" x14ac:dyDescent="0.25">
      <c r="C5255" s="82">
        <v>4.2256290433522661E-3</v>
      </c>
      <c r="D5255" s="89">
        <v>5.3354233888965492E-3</v>
      </c>
      <c r="E5255" s="89">
        <v>6.3999532783110937E-3</v>
      </c>
      <c r="F5255" s="89">
        <v>7.3985935963513608E-3</v>
      </c>
      <c r="G5255" s="90">
        <v>8.3293734759051913E-3</v>
      </c>
      <c r="H5255" s="90">
        <v>9.1573133912994306E-3</v>
      </c>
      <c r="I5255" s="90">
        <v>9.9323427031898885E-3</v>
      </c>
      <c r="J5255" s="90">
        <v>1.0660730410195505E-2</v>
      </c>
    </row>
    <row r="5256" spans="3:10" x14ac:dyDescent="0.25">
      <c r="C5256" s="82">
        <v>6.6077947617784799E-3</v>
      </c>
      <c r="D5256" s="89">
        <v>9.5864856813921359E-3</v>
      </c>
      <c r="E5256" s="89">
        <v>1.245562047954628E-2</v>
      </c>
      <c r="F5256" s="89">
        <v>1.5102063145394161E-2</v>
      </c>
      <c r="G5256" s="90">
        <v>1.7560029987691839E-2</v>
      </c>
      <c r="H5256" s="90">
        <v>1.982011738173485E-2</v>
      </c>
      <c r="I5256" s="90">
        <v>2.2028327113573738E-2</v>
      </c>
      <c r="J5256" s="90">
        <v>2.4193734513024721E-2</v>
      </c>
    </row>
    <row r="5257" spans="3:10" x14ac:dyDescent="0.25">
      <c r="C5257" s="82">
        <v>1.8320805578489975E-3</v>
      </c>
      <c r="D5257" s="89">
        <v>3.6679558846629914E-3</v>
      </c>
      <c r="E5257" s="89">
        <v>5.9599401241939454E-3</v>
      </c>
      <c r="F5257" s="89">
        <v>8.4360742626378611E-3</v>
      </c>
      <c r="G5257" s="90">
        <v>1.0913923562131665E-2</v>
      </c>
      <c r="H5257" s="90">
        <v>1.3250678349256919E-2</v>
      </c>
      <c r="I5257" s="90">
        <v>1.5464298680826199E-2</v>
      </c>
      <c r="J5257" s="90">
        <v>1.752585156546194E-2</v>
      </c>
    </row>
    <row r="5258" spans="3:10" x14ac:dyDescent="0.25">
      <c r="C5258" s="82">
        <v>1.9887880708495079E-2</v>
      </c>
      <c r="D5258" s="89">
        <v>2.2343279805450495E-2</v>
      </c>
      <c r="E5258" s="89">
        <v>2.4166355336058591E-2</v>
      </c>
      <c r="F5258" s="89">
        <v>2.5696219444575171E-2</v>
      </c>
      <c r="G5258" s="90">
        <v>2.71926256069847E-2</v>
      </c>
      <c r="H5258" s="90">
        <v>2.8672289110153126E-2</v>
      </c>
      <c r="I5258" s="90">
        <v>3.0319006517540537E-2</v>
      </c>
      <c r="J5258" s="90">
        <v>3.2094288466394193E-2</v>
      </c>
    </row>
    <row r="5259" spans="3:10" x14ac:dyDescent="0.25">
      <c r="C5259" s="82">
        <v>1.3159848674147632E-2</v>
      </c>
      <c r="D5259" s="89">
        <v>1.5196046585764221E-2</v>
      </c>
      <c r="E5259" s="89">
        <v>1.6387876813346823E-2</v>
      </c>
      <c r="F5259" s="89">
        <v>1.7066480546780533E-2</v>
      </c>
      <c r="G5259" s="90">
        <v>1.7485911802003325E-2</v>
      </c>
      <c r="H5259" s="90">
        <v>1.769297741514033E-2</v>
      </c>
      <c r="I5259" s="90">
        <v>1.7809442211799385E-2</v>
      </c>
      <c r="J5259" s="90">
        <v>1.7808943021063544E-2</v>
      </c>
    </row>
    <row r="5260" spans="3:10" x14ac:dyDescent="0.25">
      <c r="C5260" s="82">
        <v>5.5661612426588184E-3</v>
      </c>
      <c r="D5260" s="89">
        <v>7.9908730772875001E-3</v>
      </c>
      <c r="E5260" s="89">
        <v>1.0553110035774263E-2</v>
      </c>
      <c r="F5260" s="89">
        <v>1.316394853831182E-2</v>
      </c>
      <c r="G5260" s="90">
        <v>1.5784901687503506E-2</v>
      </c>
      <c r="H5260" s="90">
        <v>1.8311250448981208E-2</v>
      </c>
      <c r="I5260" s="90">
        <v>2.0785013022347039E-2</v>
      </c>
      <c r="J5260" s="90">
        <v>2.3144304387351496E-2</v>
      </c>
    </row>
    <row r="5261" spans="3:10" x14ac:dyDescent="0.25">
      <c r="C5261" s="82">
        <v>1.0453020968332108E-2</v>
      </c>
      <c r="D5261" s="89">
        <v>1.2736256946355261E-2</v>
      </c>
      <c r="E5261" s="89">
        <v>1.4566852458125532E-2</v>
      </c>
      <c r="F5261" s="89">
        <v>1.6032565114906118E-2</v>
      </c>
      <c r="G5261" s="90">
        <v>1.7251584388684869E-2</v>
      </c>
      <c r="H5261" s="90">
        <v>1.8231966401345542E-2</v>
      </c>
      <c r="I5261" s="90">
        <v>1.9111039028443855E-2</v>
      </c>
      <c r="J5261" s="90">
        <v>1.9900061356721559E-2</v>
      </c>
    </row>
    <row r="5262" spans="3:10" x14ac:dyDescent="0.25">
      <c r="C5262" s="82">
        <v>3.5260243662661728E-2</v>
      </c>
      <c r="D5262" s="89">
        <v>3.3978280030072069E-2</v>
      </c>
      <c r="E5262" s="89">
        <v>3.2517887481473773E-2</v>
      </c>
      <c r="F5262" s="89">
        <v>3.1211828460710536E-2</v>
      </c>
      <c r="G5262" s="90">
        <v>3.0172656688738506E-2</v>
      </c>
      <c r="H5262" s="90">
        <v>2.9244228300459155E-2</v>
      </c>
      <c r="I5262" s="90">
        <v>2.8495120663005288E-2</v>
      </c>
      <c r="J5262" s="90">
        <v>2.7801764523271297E-2</v>
      </c>
    </row>
    <row r="5263" spans="3:10" x14ac:dyDescent="0.25">
      <c r="C5263" s="82">
        <v>5.1059457539338613E-3</v>
      </c>
      <c r="D5263" s="89">
        <v>7.8647830534940306E-3</v>
      </c>
      <c r="E5263" s="89">
        <v>1.0424229778126317E-2</v>
      </c>
      <c r="F5263" s="89">
        <v>1.2559101408014585E-2</v>
      </c>
      <c r="G5263" s="90">
        <v>1.4257898687330017E-2</v>
      </c>
      <c r="H5263" s="90">
        <v>1.5520453013806558E-2</v>
      </c>
      <c r="I5263" s="90">
        <v>1.6486576670908998E-2</v>
      </c>
      <c r="J5263" s="90">
        <v>1.7191597810903448E-2</v>
      </c>
    </row>
    <row r="5264" spans="3:10" x14ac:dyDescent="0.25">
      <c r="C5264" s="82">
        <v>5.8329434794377414E-3</v>
      </c>
      <c r="D5264" s="89">
        <v>8.9822860332273071E-3</v>
      </c>
      <c r="E5264" s="89">
        <v>1.1972594526979252E-2</v>
      </c>
      <c r="F5264" s="89">
        <v>1.4578005984236891E-2</v>
      </c>
      <c r="G5264" s="90">
        <v>1.6801214621183457E-2</v>
      </c>
      <c r="H5264" s="90">
        <v>1.8645654815193355E-2</v>
      </c>
      <c r="I5264" s="90">
        <v>2.0273439568955828E-2</v>
      </c>
      <c r="J5264" s="90">
        <v>2.1716454114536824E-2</v>
      </c>
    </row>
    <row r="5265" spans="3:10" x14ac:dyDescent="0.25">
      <c r="C5265" s="82">
        <v>5.0761937410673001E-3</v>
      </c>
      <c r="D5265" s="89">
        <v>8.9465948511818737E-3</v>
      </c>
      <c r="E5265" s="89">
        <v>1.298127047575395E-2</v>
      </c>
      <c r="F5265" s="89">
        <v>1.6658296840868805E-2</v>
      </c>
      <c r="G5265" s="90">
        <v>1.982671317424449E-2</v>
      </c>
      <c r="H5265" s="90">
        <v>2.2438524238679706E-2</v>
      </c>
      <c r="I5265" s="90">
        <v>2.4682350668193163E-2</v>
      </c>
      <c r="J5265" s="90">
        <v>2.6601860804628133E-2</v>
      </c>
    </row>
    <row r="5266" spans="3:10" x14ac:dyDescent="0.25">
      <c r="C5266" s="82">
        <v>9.4838864364559863E-3</v>
      </c>
      <c r="D5266" s="89">
        <v>1.4551651001579445E-2</v>
      </c>
      <c r="E5266" s="89">
        <v>1.9306076937253534E-2</v>
      </c>
      <c r="F5266" s="89">
        <v>2.335729199899695E-2</v>
      </c>
      <c r="G5266" s="90">
        <v>2.668995200828184E-2</v>
      </c>
      <c r="H5266" s="90">
        <v>2.9295853939956689E-2</v>
      </c>
      <c r="I5266" s="90">
        <v>3.141901514799697E-2</v>
      </c>
      <c r="J5266" s="90">
        <v>3.3096053107683245E-2</v>
      </c>
    </row>
    <row r="5267" spans="3:10" x14ac:dyDescent="0.25">
      <c r="C5267" s="82">
        <v>2.8855977225968717E-2</v>
      </c>
      <c r="D5267" s="89">
        <v>3.1749896685186241E-2</v>
      </c>
      <c r="E5267" s="89">
        <v>3.360365576837028E-2</v>
      </c>
      <c r="F5267" s="89">
        <v>3.4917709592456762E-2</v>
      </c>
      <c r="G5267" s="90">
        <v>3.6048320704303201E-2</v>
      </c>
      <c r="H5267" s="90">
        <v>3.7001655562737254E-2</v>
      </c>
      <c r="I5267" s="90">
        <v>3.7986844516364644E-2</v>
      </c>
      <c r="J5267" s="90">
        <v>3.8911875110129765E-2</v>
      </c>
    </row>
    <row r="5268" spans="3:10" x14ac:dyDescent="0.25">
      <c r="C5268" s="82">
        <v>9.5827163601529489E-3</v>
      </c>
      <c r="D5268" s="89">
        <v>1.1300556094878959E-2</v>
      </c>
      <c r="E5268" s="89">
        <v>1.2833382806741829E-2</v>
      </c>
      <c r="F5268" s="89">
        <v>1.4256711730801857E-2</v>
      </c>
      <c r="G5268" s="90">
        <v>1.5647843181936179E-2</v>
      </c>
      <c r="H5268" s="90">
        <v>1.6984879916569346E-2</v>
      </c>
      <c r="I5268" s="90">
        <v>1.837064691463481E-2</v>
      </c>
      <c r="J5268" s="90">
        <v>1.9796939408209143E-2</v>
      </c>
    </row>
    <row r="5269" spans="3:10" x14ac:dyDescent="0.25">
      <c r="C5269" s="82">
        <v>4.3226058351305318E-3</v>
      </c>
      <c r="D5269" s="89">
        <v>7.7088789987209668E-3</v>
      </c>
      <c r="E5269" s="89">
        <v>1.1496485620976505E-2</v>
      </c>
      <c r="F5269" s="89">
        <v>1.5250551074094312E-2</v>
      </c>
      <c r="G5269" s="90">
        <v>1.8747774613102335E-2</v>
      </c>
      <c r="H5269" s="90">
        <v>2.1814736416793514E-2</v>
      </c>
      <c r="I5269" s="90">
        <v>2.4521199989495888E-2</v>
      </c>
      <c r="J5269" s="90">
        <v>2.684327464670537E-2</v>
      </c>
    </row>
    <row r="5270" spans="3:10" x14ac:dyDescent="0.25">
      <c r="C5270" s="82">
        <v>1.6514657691695651E-2</v>
      </c>
      <c r="D5270" s="89">
        <v>2.1429967985410241E-2</v>
      </c>
      <c r="E5270" s="89">
        <v>2.5071649461846063E-2</v>
      </c>
      <c r="F5270" s="89">
        <v>2.7567043488990604E-2</v>
      </c>
      <c r="G5270" s="90">
        <v>2.923625464014212E-2</v>
      </c>
      <c r="H5270" s="90">
        <v>3.0206377133807395E-2</v>
      </c>
      <c r="I5270" s="90">
        <v>3.0772539850202785E-2</v>
      </c>
      <c r="J5270" s="90">
        <v>3.0973926783650477E-2</v>
      </c>
    </row>
    <row r="5271" spans="3:10" x14ac:dyDescent="0.25">
      <c r="C5271" s="82">
        <v>2.796672989103864E-3</v>
      </c>
      <c r="D5271" s="89">
        <v>4.8204163327673702E-3</v>
      </c>
      <c r="E5271" s="89">
        <v>7.0412659336669394E-3</v>
      </c>
      <c r="F5271" s="89">
        <v>9.2100180374554436E-3</v>
      </c>
      <c r="G5271" s="90">
        <v>1.1202584201164562E-2</v>
      </c>
      <c r="H5271" s="90">
        <v>1.2929092792623503E-2</v>
      </c>
      <c r="I5271" s="90">
        <v>1.4451657770254391E-2</v>
      </c>
      <c r="J5271" s="90">
        <v>1.5780539195989759E-2</v>
      </c>
    </row>
    <row r="5272" spans="3:10" x14ac:dyDescent="0.25">
      <c r="C5272" s="82">
        <v>2.867780030221315E-2</v>
      </c>
      <c r="D5272" s="89">
        <v>2.8642631468798953E-2</v>
      </c>
      <c r="E5272" s="89">
        <v>2.8690754471283594E-2</v>
      </c>
      <c r="F5272" s="89">
        <v>2.9022762967386262E-2</v>
      </c>
      <c r="G5272" s="90">
        <v>2.9732315385567646E-2</v>
      </c>
      <c r="H5272" s="90">
        <v>3.0694200106945069E-2</v>
      </c>
      <c r="I5272" s="90">
        <v>3.2015315759855445E-2</v>
      </c>
      <c r="J5272" s="90">
        <v>3.3596268789329073E-2</v>
      </c>
    </row>
    <row r="5273" spans="3:10" x14ac:dyDescent="0.25">
      <c r="C5273" s="82">
        <v>1.1033381954799203E-2</v>
      </c>
      <c r="D5273" s="89">
        <v>1.5662950604554377E-2</v>
      </c>
      <c r="E5273" s="89">
        <v>1.9873176260473774E-2</v>
      </c>
      <c r="F5273" s="89">
        <v>2.3439757867108581E-2</v>
      </c>
      <c r="G5273" s="90">
        <v>2.6375817709063967E-2</v>
      </c>
      <c r="H5273" s="90">
        <v>2.8636855503203253E-2</v>
      </c>
      <c r="I5273" s="90">
        <v>3.0417619738801537E-2</v>
      </c>
      <c r="J5273" s="90">
        <v>3.1722137926610806E-2</v>
      </c>
    </row>
    <row r="5274" spans="3:10" x14ac:dyDescent="0.25">
      <c r="C5274" s="82">
        <v>1.3292788624348869E-2</v>
      </c>
      <c r="D5274" s="89">
        <v>1.8574440919141868E-2</v>
      </c>
      <c r="E5274" s="89">
        <v>2.3132333099524831E-2</v>
      </c>
      <c r="F5274" s="89">
        <v>2.6787115485831233E-2</v>
      </c>
      <c r="G5274" s="90">
        <v>2.9623957589052303E-2</v>
      </c>
      <c r="H5274" s="90">
        <v>3.1620819312845584E-2</v>
      </c>
      <c r="I5274" s="90">
        <v>3.2987167662940901E-2</v>
      </c>
      <c r="J5274" s="90">
        <v>3.3705179350036113E-2</v>
      </c>
    </row>
    <row r="5275" spans="3:10" x14ac:dyDescent="0.25">
      <c r="C5275" s="82">
        <v>5.5966189142001403E-3</v>
      </c>
      <c r="D5275" s="89">
        <v>7.2285239257454444E-3</v>
      </c>
      <c r="E5275" s="89">
        <v>8.6569985872091432E-3</v>
      </c>
      <c r="F5275" s="89">
        <v>9.892303397247993E-3</v>
      </c>
      <c r="G5275" s="90">
        <v>1.0990335876159153E-2</v>
      </c>
      <c r="H5275" s="90">
        <v>1.1951725371336651E-2</v>
      </c>
      <c r="I5275" s="90">
        <v>1.2864083419690872E-2</v>
      </c>
      <c r="J5275" s="90">
        <v>1.3731270693095219E-2</v>
      </c>
    </row>
    <row r="5276" spans="3:10" x14ac:dyDescent="0.25">
      <c r="C5276" s="82">
        <v>7.4019852962167653E-3</v>
      </c>
      <c r="D5276" s="89">
        <v>1.1070084553285656E-2</v>
      </c>
      <c r="E5276" s="89">
        <v>1.4201789375727232E-2</v>
      </c>
      <c r="F5276" s="89">
        <v>1.6604093983807487E-2</v>
      </c>
      <c r="G5276" s="90">
        <v>1.8395775523457905E-2</v>
      </c>
      <c r="H5276" s="90">
        <v>1.9671341374201786E-2</v>
      </c>
      <c r="I5276" s="90">
        <v>2.0651562547130051E-2</v>
      </c>
      <c r="J5276" s="90">
        <v>2.1379551118106188E-2</v>
      </c>
    </row>
    <row r="5277" spans="3:10" x14ac:dyDescent="0.25">
      <c r="C5277" s="82">
        <v>1.0063965044830868E-2</v>
      </c>
      <c r="D5277" s="89">
        <v>1.4097891973967661E-2</v>
      </c>
      <c r="E5277" s="89">
        <v>1.7770451088007434E-2</v>
      </c>
      <c r="F5277" s="89">
        <v>2.0944114663712474E-2</v>
      </c>
      <c r="G5277" s="90">
        <v>2.3667461496689256E-2</v>
      </c>
      <c r="H5277" s="90">
        <v>2.591439098187559E-2</v>
      </c>
      <c r="I5277" s="90">
        <v>2.7859981068038726E-2</v>
      </c>
      <c r="J5277" s="90">
        <v>2.950060978316698E-2</v>
      </c>
    </row>
    <row r="5278" spans="3:10" x14ac:dyDescent="0.25">
      <c r="C5278" s="82">
        <v>3.9067559732970927E-3</v>
      </c>
      <c r="D5278" s="89">
        <v>6.0641014175497896E-3</v>
      </c>
      <c r="E5278" s="89">
        <v>8.1769322236015449E-3</v>
      </c>
      <c r="F5278" s="89">
        <v>1.0033857146288815E-2</v>
      </c>
      <c r="G5278" s="90">
        <v>1.1569783401786238E-2</v>
      </c>
      <c r="H5278" s="90">
        <v>1.2744463170146814E-2</v>
      </c>
      <c r="I5278" s="90">
        <v>1.3658550701036679E-2</v>
      </c>
      <c r="J5278" s="90">
        <v>1.434856929162088E-2</v>
      </c>
    </row>
    <row r="5279" spans="3:10" x14ac:dyDescent="0.25">
      <c r="C5279" s="82">
        <v>1.7653766163224022E-2</v>
      </c>
      <c r="D5279" s="89">
        <v>1.9657775506613056E-2</v>
      </c>
      <c r="E5279" s="89">
        <v>2.0813550396428022E-2</v>
      </c>
      <c r="F5279" s="89">
        <v>2.1486821970448634E-2</v>
      </c>
      <c r="G5279" s="90">
        <v>2.1928538517184262E-2</v>
      </c>
      <c r="H5279" s="90">
        <v>2.2150212854436444E-2</v>
      </c>
      <c r="I5279" s="90">
        <v>2.2276565617050065E-2</v>
      </c>
      <c r="J5279" s="90">
        <v>2.225599934441256E-2</v>
      </c>
    </row>
    <row r="5280" spans="3:10" x14ac:dyDescent="0.25">
      <c r="C5280" s="82">
        <v>3.1812531492868376E-2</v>
      </c>
      <c r="D5280" s="89">
        <v>3.5396471030285849E-2</v>
      </c>
      <c r="E5280" s="89">
        <v>3.6948185561476006E-2</v>
      </c>
      <c r="F5280" s="89">
        <v>3.74169980685417E-2</v>
      </c>
      <c r="G5280" s="90">
        <v>3.7450647638015692E-2</v>
      </c>
      <c r="H5280" s="90">
        <v>3.7168829487461329E-2</v>
      </c>
      <c r="I5280" s="90">
        <v>3.6806652477098648E-2</v>
      </c>
      <c r="J5280" s="90">
        <v>3.6259972904673227E-2</v>
      </c>
    </row>
    <row r="5281" spans="3:10" x14ac:dyDescent="0.25">
      <c r="C5281" s="82">
        <v>8.1770535915879038E-3</v>
      </c>
      <c r="D5281" s="89">
        <v>1.2386749482544061E-2</v>
      </c>
      <c r="E5281" s="89">
        <v>1.6311410050697226E-2</v>
      </c>
      <c r="F5281" s="89">
        <v>1.9693358701117446E-2</v>
      </c>
      <c r="G5281" s="90">
        <v>2.2560171256559184E-2</v>
      </c>
      <c r="H5281" s="90">
        <v>2.4911575949237513E-2</v>
      </c>
      <c r="I5281" s="90">
        <v>2.6940777271326214E-2</v>
      </c>
      <c r="J5281" s="90">
        <v>2.8658086539780161E-2</v>
      </c>
    </row>
    <row r="5282" spans="3:10" x14ac:dyDescent="0.25">
      <c r="C5282" s="82">
        <v>5.1051190944761656E-3</v>
      </c>
      <c r="D5282" s="89">
        <v>8.512170110670474E-3</v>
      </c>
      <c r="E5282" s="89">
        <v>1.1818773524344003E-2</v>
      </c>
      <c r="F5282" s="89">
        <v>1.4531078648806884E-2</v>
      </c>
      <c r="G5282" s="90">
        <v>1.6478822339058934E-2</v>
      </c>
      <c r="H5282" s="90">
        <v>1.7598704920724816E-2</v>
      </c>
      <c r="I5282" s="90">
        <v>1.8054327894349513E-2</v>
      </c>
      <c r="J5282" s="90">
        <v>1.79285055512678E-2</v>
      </c>
    </row>
    <row r="5283" spans="3:10" x14ac:dyDescent="0.25">
      <c r="C5283" s="82">
        <v>1.4272238508790867E-2</v>
      </c>
      <c r="D5283" s="89">
        <v>1.8011020276477323E-2</v>
      </c>
      <c r="E5283" s="89">
        <v>2.0649146474456499E-2</v>
      </c>
      <c r="F5283" s="89">
        <v>2.2337508213907203E-2</v>
      </c>
      <c r="G5283" s="90">
        <v>2.3340326700435336E-2</v>
      </c>
      <c r="H5283" s="90">
        <v>2.3752136565655897E-2</v>
      </c>
      <c r="I5283" s="90">
        <v>2.3801350271309554E-2</v>
      </c>
      <c r="J5283" s="90">
        <v>2.3519171934644693E-2</v>
      </c>
    </row>
    <row r="5284" spans="3:10" x14ac:dyDescent="0.25">
      <c r="C5284" s="82">
        <v>1.1901092452061965E-2</v>
      </c>
      <c r="D5284" s="89">
        <v>1.4308312925399528E-2</v>
      </c>
      <c r="E5284" s="89">
        <v>1.6164380104963384E-2</v>
      </c>
      <c r="F5284" s="89">
        <v>1.7622323404500876E-2</v>
      </c>
      <c r="G5284" s="90">
        <v>1.8837276341854194E-2</v>
      </c>
      <c r="H5284" s="90">
        <v>1.9816031864387237E-2</v>
      </c>
      <c r="I5284" s="90">
        <v>2.0688708301291159E-2</v>
      </c>
      <c r="J5284" s="90">
        <v>2.1439949446913999E-2</v>
      </c>
    </row>
    <row r="5285" spans="3:10" x14ac:dyDescent="0.25">
      <c r="C5285" s="82">
        <v>5.8806272339426363E-3</v>
      </c>
      <c r="D5285" s="89">
        <v>7.8689211363236634E-3</v>
      </c>
      <c r="E5285" s="89">
        <v>9.6414276335696526E-3</v>
      </c>
      <c r="F5285" s="89">
        <v>1.1149268602636377E-2</v>
      </c>
      <c r="G5285" s="90">
        <v>1.2412293716850391E-2</v>
      </c>
      <c r="H5285" s="90">
        <v>1.3404389351888597E-2</v>
      </c>
      <c r="I5285" s="90">
        <v>1.4212099231184496E-2</v>
      </c>
      <c r="J5285" s="90">
        <v>1.4841351165936781E-2</v>
      </c>
    </row>
    <row r="5286" spans="3:10" x14ac:dyDescent="0.25">
      <c r="C5286" s="82">
        <v>3.0598285136291349E-2</v>
      </c>
      <c r="D5286" s="89">
        <v>3.6804320735997598E-2</v>
      </c>
      <c r="E5286" s="89">
        <v>4.0376281399647052E-2</v>
      </c>
      <c r="F5286" s="89">
        <v>4.2217186673406161E-2</v>
      </c>
      <c r="G5286" s="90">
        <v>4.3181269669663118E-2</v>
      </c>
      <c r="H5286" s="90">
        <v>4.3568940899023405E-2</v>
      </c>
      <c r="I5286" s="90">
        <v>4.3780523072277214E-2</v>
      </c>
      <c r="J5286" s="90">
        <v>4.3772908030197608E-2</v>
      </c>
    </row>
    <row r="5287" spans="3:10" x14ac:dyDescent="0.25">
      <c r="C5287" s="82">
        <v>2.3019791513303498E-2</v>
      </c>
      <c r="D5287" s="89">
        <v>3.1271194466523551E-2</v>
      </c>
      <c r="E5287" s="89">
        <v>3.7112581634557607E-2</v>
      </c>
      <c r="F5287" s="89">
        <v>4.0657845319972179E-2</v>
      </c>
      <c r="G5287" s="90">
        <v>4.256240752940204E-2</v>
      </c>
      <c r="H5287" s="90">
        <v>4.3225131305877025E-2</v>
      </c>
      <c r="I5287" s="90">
        <v>4.3228992880953138E-2</v>
      </c>
      <c r="J5287" s="90">
        <v>4.2722672697962143E-2</v>
      </c>
    </row>
    <row r="5288" spans="3:10" x14ac:dyDescent="0.25">
      <c r="C5288" s="82">
        <v>2.4350251795964707E-2</v>
      </c>
      <c r="D5288" s="89">
        <v>3.0998409127755196E-2</v>
      </c>
      <c r="E5288" s="89">
        <v>3.557807511147517E-2</v>
      </c>
      <c r="F5288" s="89">
        <v>3.8368330686269964E-2</v>
      </c>
      <c r="G5288" s="90">
        <v>3.9875673101575998E-2</v>
      </c>
      <c r="H5288" s="90">
        <v>4.0299347102406229E-2</v>
      </c>
      <c r="I5288" s="90">
        <v>4.0040734229475815E-2</v>
      </c>
      <c r="J5288" s="90">
        <v>3.9147339544393041E-2</v>
      </c>
    </row>
    <row r="5289" spans="3:10" x14ac:dyDescent="0.25">
      <c r="C5289" s="82">
        <v>7.7475728559184259E-3</v>
      </c>
      <c r="D5289" s="89">
        <v>1.1907797144676175E-2</v>
      </c>
      <c r="E5289" s="89">
        <v>1.5732766964430225E-2</v>
      </c>
      <c r="F5289" s="89">
        <v>1.89226830762711E-2</v>
      </c>
      <c r="G5289" s="90">
        <v>2.1514635881370467E-2</v>
      </c>
      <c r="H5289" s="90">
        <v>2.3552473449669986E-2</v>
      </c>
      <c r="I5289" s="90">
        <v>2.527169311190007E-2</v>
      </c>
      <c r="J5289" s="90">
        <v>2.6729920738465845E-2</v>
      </c>
    </row>
    <row r="5290" spans="3:10" x14ac:dyDescent="0.25">
      <c r="C5290" s="82">
        <v>3.2630774160406482E-3</v>
      </c>
      <c r="D5290" s="89">
        <v>5.6150866478219619E-3</v>
      </c>
      <c r="E5290" s="89">
        <v>8.0853010602298797E-3</v>
      </c>
      <c r="F5290" s="89">
        <v>1.0371954034701571E-2</v>
      </c>
      <c r="G5290" s="90">
        <v>1.2360115355564858E-2</v>
      </c>
      <c r="H5290" s="90">
        <v>1.3983759750678776E-2</v>
      </c>
      <c r="I5290" s="90">
        <v>1.5332680008890771E-2</v>
      </c>
      <c r="J5290" s="90">
        <v>1.6424117326259407E-2</v>
      </c>
    </row>
    <row r="5291" spans="3:10" x14ac:dyDescent="0.25">
      <c r="C5291" s="82">
        <v>9.4316949298625472E-3</v>
      </c>
      <c r="D5291" s="89">
        <v>1.4311985291891639E-2</v>
      </c>
      <c r="E5291" s="89">
        <v>1.8493286519966054E-2</v>
      </c>
      <c r="F5291" s="89">
        <v>2.1664914794845426E-2</v>
      </c>
      <c r="G5291" s="90">
        <v>2.3940806257155021E-2</v>
      </c>
      <c r="H5291" s="90">
        <v>2.5416226124196639E-2</v>
      </c>
      <c r="I5291" s="90">
        <v>2.6364827519265211E-2</v>
      </c>
      <c r="J5291" s="90">
        <v>2.6849566457480465E-2</v>
      </c>
    </row>
    <row r="5292" spans="3:10" x14ac:dyDescent="0.25">
      <c r="C5292" s="82">
        <v>1.5168094768737688E-2</v>
      </c>
      <c r="D5292" s="89">
        <v>1.9356131428699665E-2</v>
      </c>
      <c r="E5292" s="89">
        <v>2.2780800951216772E-2</v>
      </c>
      <c r="F5292" s="89">
        <v>2.5544738252795306E-2</v>
      </c>
      <c r="G5292" s="90">
        <v>2.786140427759121E-2</v>
      </c>
      <c r="H5292" s="90">
        <v>2.97701462676014E-2</v>
      </c>
      <c r="I5292" s="90">
        <v>3.1496493910296998E-2</v>
      </c>
      <c r="J5292" s="90">
        <v>3.3032099662042617E-2</v>
      </c>
    </row>
    <row r="5293" spans="3:10" x14ac:dyDescent="0.25">
      <c r="C5293" s="82">
        <v>6.8426417343390384E-3</v>
      </c>
      <c r="D5293" s="89">
        <v>1.0548306638465595E-2</v>
      </c>
      <c r="E5293" s="89">
        <v>1.3977443237424855E-2</v>
      </c>
      <c r="F5293" s="89">
        <v>1.6726408852122055E-2</v>
      </c>
      <c r="G5293" s="90">
        <v>1.8691842652911808E-2</v>
      </c>
      <c r="H5293" s="90">
        <v>1.9839448847026972E-2</v>
      </c>
      <c r="I5293" s="90">
        <v>2.0369261917151937E-2</v>
      </c>
      <c r="J5293" s="90">
        <v>2.0380404269872598E-2</v>
      </c>
    </row>
    <row r="5294" spans="3:10" x14ac:dyDescent="0.25">
      <c r="C5294" s="82">
        <v>5.4898651978891828E-2</v>
      </c>
      <c r="D5294" s="89">
        <v>6.0511340496631857E-2</v>
      </c>
      <c r="E5294" s="89">
        <v>6.2523612203040743E-2</v>
      </c>
      <c r="F5294" s="89">
        <v>6.2570647849306729E-2</v>
      </c>
      <c r="G5294" s="90">
        <v>6.1784541304795396E-2</v>
      </c>
      <c r="H5294" s="90">
        <v>6.041833847527571E-2</v>
      </c>
      <c r="I5294" s="90">
        <v>5.8907693527489369E-2</v>
      </c>
      <c r="J5294" s="90">
        <v>5.7123720199950788E-2</v>
      </c>
    </row>
    <row r="5295" spans="3:10" x14ac:dyDescent="0.25">
      <c r="C5295" s="82">
        <v>4.0461753043513531E-3</v>
      </c>
      <c r="D5295" s="89">
        <v>6.3390847108049471E-3</v>
      </c>
      <c r="E5295" s="89">
        <v>8.5489519441000732E-3</v>
      </c>
      <c r="F5295" s="89">
        <v>1.0460541480390852E-2</v>
      </c>
      <c r="G5295" s="90">
        <v>1.2030130165635396E-2</v>
      </c>
      <c r="H5295" s="90">
        <v>1.3236752663290531E-2</v>
      </c>
      <c r="I5295" s="90">
        <v>1.4194808393819515E-2</v>
      </c>
      <c r="J5295" s="90">
        <v>1.4942763194754448E-2</v>
      </c>
    </row>
    <row r="5296" spans="3:10" x14ac:dyDescent="0.25">
      <c r="C5296" s="82">
        <v>3.7228549385674839E-2</v>
      </c>
      <c r="D5296" s="89">
        <v>3.8238910261720292E-2</v>
      </c>
      <c r="E5296" s="89">
        <v>3.7565320393242355E-2</v>
      </c>
      <c r="F5296" s="89">
        <v>3.6244274174577554E-2</v>
      </c>
      <c r="G5296" s="90">
        <v>3.4827404407825245E-2</v>
      </c>
      <c r="H5296" s="90">
        <v>3.3347750583241582E-2</v>
      </c>
      <c r="I5296" s="90">
        <v>3.1977058697808147E-2</v>
      </c>
      <c r="J5296" s="90">
        <v>3.0613636615187501E-2</v>
      </c>
    </row>
    <row r="5297" spans="3:10" x14ac:dyDescent="0.25">
      <c r="C5297" s="82">
        <v>4.7926763493887272E-3</v>
      </c>
      <c r="D5297" s="89">
        <v>7.1158566192305057E-3</v>
      </c>
      <c r="E5297" s="89">
        <v>9.278335705670087E-3</v>
      </c>
      <c r="F5297" s="89">
        <v>1.1116030008992868E-2</v>
      </c>
      <c r="G5297" s="90">
        <v>1.2614583811757202E-2</v>
      </c>
      <c r="H5297" s="90">
        <v>1.3759059378710614E-2</v>
      </c>
      <c r="I5297" s="90">
        <v>1.4663333249772559E-2</v>
      </c>
      <c r="J5297" s="90">
        <v>1.5356144889859558E-2</v>
      </c>
    </row>
    <row r="5298" spans="3:10" x14ac:dyDescent="0.25">
      <c r="C5298" s="82">
        <v>4.4690772431705975E-3</v>
      </c>
      <c r="D5298" s="89">
        <v>6.6707231661895646E-3</v>
      </c>
      <c r="E5298" s="89">
        <v>8.958151673831306E-3</v>
      </c>
      <c r="F5298" s="89">
        <v>1.1250467333478552E-2</v>
      </c>
      <c r="G5298" s="90">
        <v>1.3554761480284472E-2</v>
      </c>
      <c r="H5298" s="90">
        <v>1.5839613666436245E-2</v>
      </c>
      <c r="I5298" s="90">
        <v>1.8199012868252634E-2</v>
      </c>
      <c r="J5298" s="90">
        <v>2.062588134585365E-2</v>
      </c>
    </row>
    <row r="5299" spans="3:10" x14ac:dyDescent="0.25">
      <c r="C5299" s="82">
        <v>5.1357016068202411E-3</v>
      </c>
      <c r="D5299" s="89">
        <v>8.1179787465060129E-3</v>
      </c>
      <c r="E5299" s="89">
        <v>1.1241878235958996E-2</v>
      </c>
      <c r="F5299" s="89">
        <v>1.4245718482907094E-2</v>
      </c>
      <c r="G5299" s="90">
        <v>1.7022229977717726E-2</v>
      </c>
      <c r="H5299" s="90">
        <v>1.9467846820762465E-2</v>
      </c>
      <c r="I5299" s="90">
        <v>2.167300479798372E-2</v>
      </c>
      <c r="J5299" s="90">
        <v>2.3624173605304517E-2</v>
      </c>
    </row>
    <row r="5300" spans="3:10" x14ac:dyDescent="0.25">
      <c r="C5300" s="82">
        <v>3.2002913417546436E-2</v>
      </c>
      <c r="D5300" s="89">
        <v>3.7242938390990757E-2</v>
      </c>
      <c r="E5300" s="89">
        <v>4.0694483963039027E-2</v>
      </c>
      <c r="F5300" s="89">
        <v>4.3123368719094203E-2</v>
      </c>
      <c r="G5300" s="90">
        <v>4.5170681908747325E-2</v>
      </c>
      <c r="H5300" s="90">
        <v>4.6979448933151258E-2</v>
      </c>
      <c r="I5300" s="90">
        <v>4.8870837043586413E-2</v>
      </c>
      <c r="J5300" s="90">
        <v>5.0720624844135358E-2</v>
      </c>
    </row>
    <row r="5301" spans="3:10" x14ac:dyDescent="0.25">
      <c r="C5301" s="82">
        <v>9.3313034750798548E-3</v>
      </c>
      <c r="D5301" s="89">
        <v>1.2314074656148848E-2</v>
      </c>
      <c r="E5301" s="89">
        <v>1.4895502435542695E-2</v>
      </c>
      <c r="F5301" s="89">
        <v>1.7025850636877331E-2</v>
      </c>
      <c r="G5301" s="90">
        <v>1.8753906781750117E-2</v>
      </c>
      <c r="H5301" s="90">
        <v>2.004510847663777E-2</v>
      </c>
      <c r="I5301" s="90">
        <v>2.101923459633994E-2</v>
      </c>
      <c r="J5301" s="90">
        <v>2.1661295419847154E-2</v>
      </c>
    </row>
    <row r="5302" spans="3:10" x14ac:dyDescent="0.25">
      <c r="C5302" s="82">
        <v>1.2856226835570667E-2</v>
      </c>
      <c r="D5302" s="89">
        <v>1.7101377806611081E-2</v>
      </c>
      <c r="E5302" s="89">
        <v>2.047941822481961E-2</v>
      </c>
      <c r="F5302" s="89">
        <v>2.3033857958977687E-2</v>
      </c>
      <c r="G5302" s="90">
        <v>2.4984628299583443E-2</v>
      </c>
      <c r="H5302" s="90">
        <v>2.6404425877147166E-2</v>
      </c>
      <c r="I5302" s="90">
        <v>2.7520126279138638E-2</v>
      </c>
      <c r="J5302" s="90">
        <v>2.8340430326302502E-2</v>
      </c>
    </row>
    <row r="5303" spans="3:10" x14ac:dyDescent="0.25">
      <c r="C5303" s="82">
        <v>1.5267494688479656E-3</v>
      </c>
      <c r="D5303" s="89">
        <v>3.4271249998174824E-3</v>
      </c>
      <c r="E5303" s="89">
        <v>5.908069591249056E-3</v>
      </c>
      <c r="F5303" s="89">
        <v>8.5319063659863997E-3</v>
      </c>
      <c r="G5303" s="90">
        <v>1.0956798865256592E-2</v>
      </c>
      <c r="H5303" s="90">
        <v>1.2954018850605259E-2</v>
      </c>
      <c r="I5303" s="90">
        <v>1.4523389315868628E-2</v>
      </c>
      <c r="J5303" s="90">
        <v>1.5660108860628363E-2</v>
      </c>
    </row>
    <row r="5304" spans="3:10" x14ac:dyDescent="0.25">
      <c r="C5304" s="82">
        <v>1.3948707404314406E-2</v>
      </c>
      <c r="D5304" s="89">
        <v>2.0477051763493296E-2</v>
      </c>
      <c r="E5304" s="89">
        <v>2.6105106266181913E-2</v>
      </c>
      <c r="F5304" s="89">
        <v>3.0533790677820367E-2</v>
      </c>
      <c r="G5304" s="90">
        <v>3.3954139166278152E-2</v>
      </c>
      <c r="H5304" s="90">
        <v>3.6494827063036035E-2</v>
      </c>
      <c r="I5304" s="90">
        <v>3.8533110108614384E-2</v>
      </c>
      <c r="J5304" s="90">
        <v>4.0138428640874531E-2</v>
      </c>
    </row>
    <row r="5305" spans="3:10" x14ac:dyDescent="0.25">
      <c r="C5305" s="82">
        <v>1.2993782432059193E-3</v>
      </c>
      <c r="D5305" s="89">
        <v>2.7274613974184237E-3</v>
      </c>
      <c r="E5305" s="89">
        <v>4.5297060995813576E-3</v>
      </c>
      <c r="F5305" s="89">
        <v>6.4253568620473139E-3</v>
      </c>
      <c r="G5305" s="90">
        <v>8.2028794326983474E-3</v>
      </c>
      <c r="H5305" s="90">
        <v>9.7103959874385078E-3</v>
      </c>
      <c r="I5305" s="90">
        <v>1.0950388066314312E-2</v>
      </c>
      <c r="J5305" s="90">
        <v>1.1919364415629012E-2</v>
      </c>
    </row>
    <row r="5306" spans="3:10" x14ac:dyDescent="0.25">
      <c r="C5306" s="82">
        <v>2.452193546840022E-2</v>
      </c>
      <c r="D5306" s="89">
        <v>3.1331002889276358E-2</v>
      </c>
      <c r="E5306" s="89">
        <v>3.6424659822997363E-2</v>
      </c>
      <c r="F5306" s="89">
        <v>4.008764801540065E-2</v>
      </c>
      <c r="G5306" s="90">
        <v>4.279463046534817E-2</v>
      </c>
      <c r="H5306" s="90">
        <v>4.4686528397531407E-2</v>
      </c>
      <c r="I5306" s="90">
        <v>4.6119760084733938E-2</v>
      </c>
      <c r="J5306" s="90">
        <v>4.7049288801778055E-2</v>
      </c>
    </row>
    <row r="5307" spans="3:10" x14ac:dyDescent="0.25">
      <c r="C5307" s="82">
        <v>2.5019997572438475E-3</v>
      </c>
      <c r="D5307" s="89">
        <v>4.8413367175330476E-3</v>
      </c>
      <c r="E5307" s="89">
        <v>7.5387917937764512E-3</v>
      </c>
      <c r="F5307" s="89">
        <v>1.0180860197934856E-2</v>
      </c>
      <c r="G5307" s="90">
        <v>1.2538923913456198E-2</v>
      </c>
      <c r="H5307" s="90">
        <v>1.4476609097939777E-2</v>
      </c>
      <c r="I5307" s="90">
        <v>1.6055324612159114E-2</v>
      </c>
      <c r="J5307" s="90">
        <v>1.7286147836323481E-2</v>
      </c>
    </row>
    <row r="5308" spans="3:10" x14ac:dyDescent="0.25">
      <c r="C5308" s="82">
        <v>6.0242719506650331E-3</v>
      </c>
      <c r="D5308" s="89">
        <v>8.7682507663080431E-3</v>
      </c>
      <c r="E5308" s="89">
        <v>1.1188037928727667E-2</v>
      </c>
      <c r="F5308" s="89">
        <v>1.3119206357282535E-2</v>
      </c>
      <c r="G5308" s="90">
        <v>1.4573361835730402E-2</v>
      </c>
      <c r="H5308" s="90">
        <v>1.5543650990770827E-2</v>
      </c>
      <c r="I5308" s="90">
        <v>1.6156266681104543E-2</v>
      </c>
      <c r="J5308" s="90">
        <v>1.6434940383329547E-2</v>
      </c>
    </row>
    <row r="5309" spans="3:10" x14ac:dyDescent="0.25">
      <c r="C5309" s="82">
        <v>7.311586738873512E-3</v>
      </c>
      <c r="D5309" s="89">
        <v>9.4654641042676273E-3</v>
      </c>
      <c r="E5309" s="89">
        <v>1.1160470274428409E-2</v>
      </c>
      <c r="F5309" s="89">
        <v>1.2415267354686742E-2</v>
      </c>
      <c r="G5309" s="90">
        <v>1.3338313822733828E-2</v>
      </c>
      <c r="H5309" s="90">
        <v>1.3975462068911995E-2</v>
      </c>
      <c r="I5309" s="90">
        <v>1.4472364656917367E-2</v>
      </c>
      <c r="J5309" s="90">
        <v>1.4870151888863578E-2</v>
      </c>
    </row>
    <row r="5310" spans="3:10" x14ac:dyDescent="0.25">
      <c r="C5310" s="82">
        <v>3.3468246146549953E-2</v>
      </c>
      <c r="D5310" s="89">
        <v>4.3115433411309294E-2</v>
      </c>
      <c r="E5310" s="89">
        <v>4.8708577561562626E-2</v>
      </c>
      <c r="F5310" s="89">
        <v>5.1112988408197987E-2</v>
      </c>
      <c r="G5310" s="90">
        <v>5.1592938786433402E-2</v>
      </c>
      <c r="H5310" s="90">
        <v>5.0792192369171547E-2</v>
      </c>
      <c r="I5310" s="90">
        <v>4.9391424380460951E-2</v>
      </c>
      <c r="J5310" s="90">
        <v>4.7476550542839106E-2</v>
      </c>
    </row>
    <row r="5311" spans="3:10" x14ac:dyDescent="0.25">
      <c r="C5311" s="82">
        <v>4.7984741192763948E-3</v>
      </c>
      <c r="D5311" s="89">
        <v>8.315472138714617E-3</v>
      </c>
      <c r="E5311" s="89">
        <v>1.2084910061678316E-2</v>
      </c>
      <c r="F5311" s="89">
        <v>1.5652709100766434E-2</v>
      </c>
      <c r="G5311" s="90">
        <v>1.8828023666545561E-2</v>
      </c>
      <c r="H5311" s="90">
        <v>2.1491210769516444E-2</v>
      </c>
      <c r="I5311" s="90">
        <v>2.3760672074696305E-2</v>
      </c>
      <c r="J5311" s="90">
        <v>2.5639717936596303E-2</v>
      </c>
    </row>
    <row r="5312" spans="3:10" x14ac:dyDescent="0.25">
      <c r="C5312" s="82">
        <v>5.714161245362312E-2</v>
      </c>
      <c r="D5312" s="89">
        <v>5.5553657577345893E-2</v>
      </c>
      <c r="E5312" s="89">
        <v>5.3126044033900949E-2</v>
      </c>
      <c r="F5312" s="89">
        <v>5.0718027178392147E-2</v>
      </c>
      <c r="G5312" s="90">
        <v>4.8645806052694356E-2</v>
      </c>
      <c r="H5312" s="90">
        <v>4.6678199081200952E-2</v>
      </c>
      <c r="I5312" s="90">
        <v>4.4891496880662587E-2</v>
      </c>
      <c r="J5312" s="90">
        <v>4.3036449659653267E-2</v>
      </c>
    </row>
    <row r="5313" spans="3:10" x14ac:dyDescent="0.25">
      <c r="C5313" s="82">
        <v>4.3022223783142084E-2</v>
      </c>
      <c r="D5313" s="89">
        <v>4.8882813636180612E-2</v>
      </c>
      <c r="E5313" s="89">
        <v>5.2263356325595582E-2</v>
      </c>
      <c r="F5313" s="89">
        <v>5.4310685144874221E-2</v>
      </c>
      <c r="G5313" s="90">
        <v>5.5883366483193433E-2</v>
      </c>
      <c r="H5313" s="90">
        <v>5.7152441140798683E-2</v>
      </c>
      <c r="I5313" s="90">
        <v>5.8492522640608093E-2</v>
      </c>
      <c r="J5313" s="90">
        <v>5.9748370975853872E-2</v>
      </c>
    </row>
    <row r="5314" spans="3:10" x14ac:dyDescent="0.25">
      <c r="C5314" s="82">
        <v>1.4865881685164594E-2</v>
      </c>
      <c r="D5314" s="89">
        <v>1.9295428939450247E-2</v>
      </c>
      <c r="E5314" s="89">
        <v>2.2322493753361438E-2</v>
      </c>
      <c r="F5314" s="89">
        <v>2.4196713854546727E-2</v>
      </c>
      <c r="G5314" s="90">
        <v>2.5339394572128991E-2</v>
      </c>
      <c r="H5314" s="90">
        <v>2.5943450544045486E-2</v>
      </c>
      <c r="I5314" s="90">
        <v>2.6289307374782675E-2</v>
      </c>
      <c r="J5314" s="90">
        <v>2.6398366527485319E-2</v>
      </c>
    </row>
    <row r="5315" spans="3:10" x14ac:dyDescent="0.25">
      <c r="C5315" s="82">
        <v>1.910113204074336E-2</v>
      </c>
      <c r="D5315" s="89">
        <v>2.0411219654444961E-2</v>
      </c>
      <c r="E5315" s="89">
        <v>2.1151023321806607E-2</v>
      </c>
      <c r="F5315" s="89">
        <v>2.1606788436182453E-2</v>
      </c>
      <c r="G5315" s="90">
        <v>2.1958137896006723E-2</v>
      </c>
      <c r="H5315" s="90">
        <v>2.2183185611021426E-2</v>
      </c>
      <c r="I5315" s="90">
        <v>2.2405367449272403E-2</v>
      </c>
      <c r="J5315" s="90">
        <v>2.258933036955376E-2</v>
      </c>
    </row>
    <row r="5316" spans="3:10" x14ac:dyDescent="0.25">
      <c r="C5316" s="82">
        <v>1.7615779457621546E-2</v>
      </c>
      <c r="D5316" s="89">
        <v>2.1207134723127605E-2</v>
      </c>
      <c r="E5316" s="89">
        <v>2.3625058267587675E-2</v>
      </c>
      <c r="F5316" s="89">
        <v>2.522098741751878E-2</v>
      </c>
      <c r="G5316" s="90">
        <v>2.6336428257154796E-2</v>
      </c>
      <c r="H5316" s="90">
        <v>2.7047598579999638E-2</v>
      </c>
      <c r="I5316" s="90">
        <v>2.7550765872487615E-2</v>
      </c>
      <c r="J5316" s="90">
        <v>2.7807342766616758E-2</v>
      </c>
    </row>
    <row r="5317" spans="3:10" x14ac:dyDescent="0.25">
      <c r="C5317" s="82">
        <v>3.3665512637987408E-2</v>
      </c>
      <c r="D5317" s="89">
        <v>3.9367454780477776E-2</v>
      </c>
      <c r="E5317" s="89">
        <v>4.2799086598683748E-2</v>
      </c>
      <c r="F5317" s="89">
        <v>4.4724306763675073E-2</v>
      </c>
      <c r="G5317" s="90">
        <v>4.5797632438486342E-2</v>
      </c>
      <c r="H5317" s="90">
        <v>4.6157620152805522E-2</v>
      </c>
      <c r="I5317" s="90">
        <v>4.6124198756665978E-2</v>
      </c>
      <c r="J5317" s="90">
        <v>4.5600049977637169E-2</v>
      </c>
    </row>
    <row r="5318" spans="3:10" x14ac:dyDescent="0.25">
      <c r="C5318" s="82">
        <v>2.197831872751058E-2</v>
      </c>
      <c r="D5318" s="89">
        <v>2.4790937241816875E-2</v>
      </c>
      <c r="E5318" s="89">
        <v>2.6620252238608991E-2</v>
      </c>
      <c r="F5318" s="89">
        <v>2.7859755891184702E-2</v>
      </c>
      <c r="G5318" s="90">
        <v>2.8809278582568897E-2</v>
      </c>
      <c r="H5318" s="90">
        <v>2.9491234730025226E-2</v>
      </c>
      <c r="I5318" s="90">
        <v>3.0092508208571112E-2</v>
      </c>
      <c r="J5318" s="90">
        <v>3.056787301677787E-2</v>
      </c>
    </row>
    <row r="5319" spans="3:10" x14ac:dyDescent="0.25">
      <c r="C5319" s="82">
        <v>4.9276118009981499E-3</v>
      </c>
      <c r="D5319" s="89">
        <v>7.3713423044620982E-3</v>
      </c>
      <c r="E5319" s="89">
        <v>9.5409995623593046E-3</v>
      </c>
      <c r="F5319" s="89">
        <v>1.1237918033851187E-2</v>
      </c>
      <c r="G5319" s="90">
        <v>1.2449504466868721E-2</v>
      </c>
      <c r="H5319" s="90">
        <v>1.3177233796966215E-2</v>
      </c>
      <c r="I5319" s="90">
        <v>1.3554680502727548E-2</v>
      </c>
      <c r="J5319" s="90">
        <v>1.3637796483656763E-2</v>
      </c>
    </row>
    <row r="5320" spans="3:10" x14ac:dyDescent="0.25">
      <c r="C5320" s="82">
        <v>1.1178834374587478E-2</v>
      </c>
      <c r="D5320" s="89">
        <v>1.5487070493419915E-2</v>
      </c>
      <c r="E5320" s="89">
        <v>1.9422716415055087E-2</v>
      </c>
      <c r="F5320" s="89">
        <v>2.295359774825036E-2</v>
      </c>
      <c r="G5320" s="90">
        <v>2.6213664214010984E-2</v>
      </c>
      <c r="H5320" s="90">
        <v>2.920580046090605E-2</v>
      </c>
      <c r="I5320" s="90">
        <v>3.2115340837680847E-2</v>
      </c>
      <c r="J5320" s="90">
        <v>3.4894731283792425E-2</v>
      </c>
    </row>
    <row r="5321" spans="3:10" x14ac:dyDescent="0.25">
      <c r="C5321" s="82">
        <v>7.3952890848990897E-3</v>
      </c>
      <c r="D5321" s="89">
        <v>1.27663008429394E-2</v>
      </c>
      <c r="E5321" s="89">
        <v>1.8167190201813267E-2</v>
      </c>
      <c r="F5321" s="89">
        <v>2.2895500334194359E-2</v>
      </c>
      <c r="G5321" s="90">
        <v>2.6789007749272731E-2</v>
      </c>
      <c r="H5321" s="90">
        <v>2.9816914866390574E-2</v>
      </c>
      <c r="I5321" s="90">
        <v>3.2246124423837216E-2</v>
      </c>
      <c r="J5321" s="90">
        <v>3.4132609275387603E-2</v>
      </c>
    </row>
    <row r="5322" spans="3:10" x14ac:dyDescent="0.25">
      <c r="C5322" s="82">
        <v>9.6703043945482823E-3</v>
      </c>
      <c r="D5322" s="89">
        <v>1.0998230138912143E-2</v>
      </c>
      <c r="E5322" s="89">
        <v>1.1746530687074415E-2</v>
      </c>
      <c r="F5322" s="89">
        <v>1.2134153075355078E-2</v>
      </c>
      <c r="G5322" s="90">
        <v>1.2344424359687904E-2</v>
      </c>
      <c r="H5322" s="90">
        <v>1.2432034483325968E-2</v>
      </c>
      <c r="I5322" s="90">
        <v>1.2513345672837756E-2</v>
      </c>
      <c r="J5322" s="90">
        <v>1.2601055142207579E-2</v>
      </c>
    </row>
    <row r="5323" spans="3:10" x14ac:dyDescent="0.25">
      <c r="C5323" s="82">
        <v>1.1578775839897438E-2</v>
      </c>
      <c r="D5323" s="89">
        <v>1.4787444780208551E-2</v>
      </c>
      <c r="E5323" s="89">
        <v>1.7271031804875089E-2</v>
      </c>
      <c r="F5323" s="89">
        <v>1.9113209210558414E-2</v>
      </c>
      <c r="G5323" s="90">
        <v>2.0491802870449265E-2</v>
      </c>
      <c r="H5323" s="90">
        <v>2.1451211962344882E-2</v>
      </c>
      <c r="I5323" s="90">
        <v>2.2165719202149575E-2</v>
      </c>
      <c r="J5323" s="90">
        <v>2.2637243456547312E-2</v>
      </c>
    </row>
    <row r="5324" spans="3:10" x14ac:dyDescent="0.25">
      <c r="C5324" s="82">
        <v>4.2063713101052932E-2</v>
      </c>
      <c r="D5324" s="89">
        <v>4.506214847424872E-2</v>
      </c>
      <c r="E5324" s="89">
        <v>4.5215697731832351E-2</v>
      </c>
      <c r="F5324" s="89">
        <v>4.4223601781454992E-2</v>
      </c>
      <c r="G5324" s="90">
        <v>4.3158502596623904E-2</v>
      </c>
      <c r="H5324" s="90">
        <v>4.2302798583052269E-2</v>
      </c>
      <c r="I5324" s="90">
        <v>4.198248216950258E-2</v>
      </c>
      <c r="J5324" s="90">
        <v>4.2083841796724836E-2</v>
      </c>
    </row>
    <row r="5325" spans="3:10" x14ac:dyDescent="0.25">
      <c r="C5325" s="82">
        <v>4.4351356778070585E-3</v>
      </c>
      <c r="D5325" s="89">
        <v>7.2840845666571783E-3</v>
      </c>
      <c r="E5325" s="89">
        <v>9.9802656600843677E-3</v>
      </c>
      <c r="F5325" s="89">
        <v>1.2188551230957096E-2</v>
      </c>
      <c r="G5325" s="90">
        <v>1.3868550756058357E-2</v>
      </c>
      <c r="H5325" s="90">
        <v>1.5045886047256513E-2</v>
      </c>
      <c r="I5325" s="90">
        <v>1.5896720762516598E-2</v>
      </c>
      <c r="J5325" s="90">
        <v>1.6488645406492589E-2</v>
      </c>
    </row>
    <row r="5326" spans="3:10" x14ac:dyDescent="0.25">
      <c r="C5326" s="82">
        <v>6.2465349016946614E-3</v>
      </c>
      <c r="D5326" s="89">
        <v>1.0648546109798892E-2</v>
      </c>
      <c r="E5326" s="89">
        <v>1.5069223427846355E-2</v>
      </c>
      <c r="F5326" s="89">
        <v>1.8944924871769856E-2</v>
      </c>
      <c r="G5326" s="90">
        <v>2.215164556847032E-2</v>
      </c>
      <c r="H5326" s="90">
        <v>2.4687297966372476E-2</v>
      </c>
      <c r="I5326" s="90">
        <v>2.6814146412193606E-2</v>
      </c>
      <c r="J5326" s="90">
        <v>2.8632530992558771E-2</v>
      </c>
    </row>
    <row r="5327" spans="3:10" x14ac:dyDescent="0.25">
      <c r="C5327" s="82">
        <v>5.3651698699076983E-3</v>
      </c>
      <c r="D5327" s="89">
        <v>8.3524565369847235E-3</v>
      </c>
      <c r="E5327" s="89">
        <v>1.1312774645012777E-2</v>
      </c>
      <c r="F5327" s="89">
        <v>1.3962599807126006E-2</v>
      </c>
      <c r="G5327" s="90">
        <v>1.6190198568413614E-2</v>
      </c>
      <c r="H5327" s="90">
        <v>1.7892252267971469E-2</v>
      </c>
      <c r="I5327" s="90">
        <v>1.9154031959424521E-2</v>
      </c>
      <c r="J5327" s="90">
        <v>1.9979144461301165E-2</v>
      </c>
    </row>
    <row r="5328" spans="3:10" x14ac:dyDescent="0.25">
      <c r="C5328" s="82">
        <v>1.0145633856931404E-2</v>
      </c>
      <c r="D5328" s="89">
        <v>1.4563475929045768E-2</v>
      </c>
      <c r="E5328" s="89">
        <v>1.8235229022300577E-2</v>
      </c>
      <c r="F5328" s="89">
        <v>2.1007160350710926E-2</v>
      </c>
      <c r="G5328" s="90">
        <v>2.3046596638226533E-2</v>
      </c>
      <c r="H5328" s="90">
        <v>2.4462806583343131E-2</v>
      </c>
      <c r="I5328" s="90">
        <v>2.5525147418877618E-2</v>
      </c>
      <c r="J5328" s="90">
        <v>2.6293269503721604E-2</v>
      </c>
    </row>
    <row r="5329" spans="3:10" x14ac:dyDescent="0.25">
      <c r="C5329" s="82">
        <v>4.4462297800654926E-3</v>
      </c>
      <c r="D5329" s="89">
        <v>8.9836623271341669E-3</v>
      </c>
      <c r="E5329" s="89">
        <v>1.4303761654930306E-2</v>
      </c>
      <c r="F5329" s="89">
        <v>1.9513180422303926E-2</v>
      </c>
      <c r="G5329" s="90">
        <v>2.4115560947568108E-2</v>
      </c>
      <c r="H5329" s="90">
        <v>2.7831302366203924E-2</v>
      </c>
      <c r="I5329" s="90">
        <v>3.0768701286224592E-2</v>
      </c>
      <c r="J5329" s="90">
        <v>3.2928447786969885E-2</v>
      </c>
    </row>
    <row r="5330" spans="3:10" x14ac:dyDescent="0.25">
      <c r="C5330" s="82">
        <v>2.7222096275366998E-2</v>
      </c>
      <c r="D5330" s="89">
        <v>3.3744368029707733E-2</v>
      </c>
      <c r="E5330" s="89">
        <v>3.781892164096478E-2</v>
      </c>
      <c r="F5330" s="89">
        <v>4.0082230070495592E-2</v>
      </c>
      <c r="G5330" s="90">
        <v>4.128717229733557E-2</v>
      </c>
      <c r="H5330" s="90">
        <v>4.1742647721089793E-2</v>
      </c>
      <c r="I5330" s="90">
        <v>4.1881192152994524E-2</v>
      </c>
      <c r="J5330" s="90">
        <v>4.1714669356246431E-2</v>
      </c>
    </row>
    <row r="5331" spans="3:10" x14ac:dyDescent="0.25">
      <c r="C5331" s="82">
        <v>1.7343976902680632E-2</v>
      </c>
      <c r="D5331" s="89">
        <v>1.9878990947402034E-2</v>
      </c>
      <c r="E5331" s="89">
        <v>2.1529232814015638E-2</v>
      </c>
      <c r="F5331" s="89">
        <v>2.2527953227219535E-2</v>
      </c>
      <c r="G5331" s="90">
        <v>2.3080565537888936E-2</v>
      </c>
      <c r="H5331" s="90">
        <v>2.3202830253400798E-2</v>
      </c>
      <c r="I5331" s="90">
        <v>2.306422295786505E-2</v>
      </c>
      <c r="J5331" s="90">
        <v>2.2665936250404185E-2</v>
      </c>
    </row>
    <row r="5332" spans="3:10" x14ac:dyDescent="0.25">
      <c r="C5332" s="82">
        <v>5.1391188028125949E-3</v>
      </c>
      <c r="D5332" s="89">
        <v>7.8016254331544268E-3</v>
      </c>
      <c r="E5332" s="89">
        <v>1.0286697975328097E-2</v>
      </c>
      <c r="F5332" s="89">
        <v>1.2371916126640299E-2</v>
      </c>
      <c r="G5332" s="90">
        <v>1.402774168504457E-2</v>
      </c>
      <c r="H5332" s="90">
        <v>1.5241559601529208E-2</v>
      </c>
      <c r="I5332" s="90">
        <v>1.6151923926381324E-2</v>
      </c>
      <c r="J5332" s="90">
        <v>1.680573249193297E-2</v>
      </c>
    </row>
    <row r="5333" spans="3:10" x14ac:dyDescent="0.25">
      <c r="C5333" s="82">
        <v>1.2108715945850161E-2</v>
      </c>
      <c r="D5333" s="89">
        <v>1.4401988308306442E-2</v>
      </c>
      <c r="E5333" s="89">
        <v>1.6001518005025202E-2</v>
      </c>
      <c r="F5333" s="89">
        <v>1.7128358216684059E-2</v>
      </c>
      <c r="G5333" s="90">
        <v>1.8011674337317658E-2</v>
      </c>
      <c r="H5333" s="90">
        <v>1.8728474614314365E-2</v>
      </c>
      <c r="I5333" s="90">
        <v>1.9461131812735656E-2</v>
      </c>
      <c r="J5333" s="90">
        <v>2.0242723799457765E-2</v>
      </c>
    </row>
    <row r="5334" spans="3:10" x14ac:dyDescent="0.25">
      <c r="C5334" s="82">
        <v>4.2179705644874513E-3</v>
      </c>
      <c r="D5334" s="89">
        <v>8.1842577532483321E-3</v>
      </c>
      <c r="E5334" s="89">
        <v>1.2535450568785723E-2</v>
      </c>
      <c r="F5334" s="89">
        <v>1.6503814106978137E-2</v>
      </c>
      <c r="G5334" s="90">
        <v>1.9744608981583041E-2</v>
      </c>
      <c r="H5334" s="90">
        <v>2.2100347150176804E-2</v>
      </c>
      <c r="I5334" s="90">
        <v>2.3703679412012277E-2</v>
      </c>
      <c r="J5334" s="90">
        <v>2.4578225160161345E-2</v>
      </c>
    </row>
    <row r="5335" spans="3:10" x14ac:dyDescent="0.25">
      <c r="C5335" s="82">
        <v>1.2403233922601429E-2</v>
      </c>
      <c r="D5335" s="89">
        <v>1.9056360644956721E-2</v>
      </c>
      <c r="E5335" s="89">
        <v>2.4666608674420443E-2</v>
      </c>
      <c r="F5335" s="89">
        <v>2.8774539189730882E-2</v>
      </c>
      <c r="G5335" s="90">
        <v>3.1594548746931087E-2</v>
      </c>
      <c r="H5335" s="90">
        <v>3.3348477601810665E-2</v>
      </c>
      <c r="I5335" s="90">
        <v>3.4472752148432907E-2</v>
      </c>
      <c r="J5335" s="90">
        <v>3.5087227185036068E-2</v>
      </c>
    </row>
    <row r="5336" spans="3:10" x14ac:dyDescent="0.25">
      <c r="C5336" s="82">
        <v>1.9055561727190199E-2</v>
      </c>
      <c r="D5336" s="89">
        <v>2.3499062668192544E-2</v>
      </c>
      <c r="E5336" s="89">
        <v>2.6956696594381321E-2</v>
      </c>
      <c r="F5336" s="89">
        <v>2.9670419486377837E-2</v>
      </c>
      <c r="G5336" s="90">
        <v>3.191034280610533E-2</v>
      </c>
      <c r="H5336" s="90">
        <v>3.3680340506421706E-2</v>
      </c>
      <c r="I5336" s="90">
        <v>3.5166035740809135E-2</v>
      </c>
      <c r="J5336" s="90">
        <v>3.6281643169620632E-2</v>
      </c>
    </row>
    <row r="5337" spans="3:10" x14ac:dyDescent="0.25">
      <c r="C5337" s="82">
        <v>1.6557283492513768E-2</v>
      </c>
      <c r="D5337" s="89">
        <v>2.1820609186855518E-2</v>
      </c>
      <c r="E5337" s="89">
        <v>2.5969728116352047E-2</v>
      </c>
      <c r="F5337" s="89">
        <v>2.908482133299679E-2</v>
      </c>
      <c r="G5337" s="90">
        <v>3.144843534260465E-2</v>
      </c>
      <c r="H5337" s="90">
        <v>3.3145087860243991E-2</v>
      </c>
      <c r="I5337" s="90">
        <v>3.4445521143009222E-2</v>
      </c>
      <c r="J5337" s="90">
        <v>3.5341155013432511E-2</v>
      </c>
    </row>
    <row r="5338" spans="3:10" x14ac:dyDescent="0.25">
      <c r="C5338" s="82">
        <v>3.1783169650291087E-3</v>
      </c>
      <c r="D5338" s="89">
        <v>6.1737305888724097E-3</v>
      </c>
      <c r="E5338" s="89">
        <v>9.8209523227535053E-3</v>
      </c>
      <c r="F5338" s="89">
        <v>1.3715607241182332E-2</v>
      </c>
      <c r="G5338" s="90">
        <v>1.7637140094040708E-2</v>
      </c>
      <c r="H5338" s="90">
        <v>2.1439420879790786E-2</v>
      </c>
      <c r="I5338" s="90">
        <v>2.522778540316296E-2</v>
      </c>
      <c r="J5338" s="90">
        <v>2.9012675667747539E-2</v>
      </c>
    </row>
    <row r="5339" spans="3:10" x14ac:dyDescent="0.25">
      <c r="C5339" s="82">
        <v>2.2933837486546583E-2</v>
      </c>
      <c r="D5339" s="89">
        <v>2.9768947336170276E-2</v>
      </c>
      <c r="E5339" s="89">
        <v>3.4576143494848999E-2</v>
      </c>
      <c r="F5339" s="89">
        <v>3.7690028531973174E-2</v>
      </c>
      <c r="G5339" s="90">
        <v>3.9707784948423468E-2</v>
      </c>
      <c r="H5339" s="90">
        <v>4.0893853856001409E-2</v>
      </c>
      <c r="I5339" s="90">
        <v>4.167379588456642E-2</v>
      </c>
      <c r="J5339" s="90">
        <v>4.2080986374793274E-2</v>
      </c>
    </row>
    <row r="5340" spans="3:10" x14ac:dyDescent="0.25">
      <c r="C5340" s="82">
        <v>1.3428886054392793E-2</v>
      </c>
      <c r="D5340" s="89">
        <v>1.6520200763827833E-2</v>
      </c>
      <c r="E5340" s="89">
        <v>1.8945182512030919E-2</v>
      </c>
      <c r="F5340" s="89">
        <v>2.0812674021973881E-2</v>
      </c>
      <c r="G5340" s="90">
        <v>2.2295537691861697E-2</v>
      </c>
      <c r="H5340" s="90">
        <v>2.3425170415630449E-2</v>
      </c>
      <c r="I5340" s="90">
        <v>2.4387348007015048E-2</v>
      </c>
      <c r="J5340" s="90">
        <v>2.5187585575048514E-2</v>
      </c>
    </row>
    <row r="5341" spans="3:10" x14ac:dyDescent="0.25">
      <c r="C5341" s="82">
        <v>2.8919588860919502E-2</v>
      </c>
      <c r="D5341" s="89">
        <v>3.0559583183406229E-2</v>
      </c>
      <c r="E5341" s="89">
        <v>3.0827234956048274E-2</v>
      </c>
      <c r="F5341" s="89">
        <v>3.0456310093506193E-2</v>
      </c>
      <c r="G5341" s="90">
        <v>2.9926109907204471E-2</v>
      </c>
      <c r="H5341" s="90">
        <v>2.9336231242876893E-2</v>
      </c>
      <c r="I5341" s="90">
        <v>2.8912641757279693E-2</v>
      </c>
      <c r="J5341" s="90">
        <v>2.862388168346618E-2</v>
      </c>
    </row>
    <row r="5342" spans="3:10" x14ac:dyDescent="0.25">
      <c r="C5342" s="82">
        <v>1.3604408477184403E-2</v>
      </c>
      <c r="D5342" s="89">
        <v>1.9224046206665065E-2</v>
      </c>
      <c r="E5342" s="89">
        <v>2.3848254192593493E-2</v>
      </c>
      <c r="F5342" s="89">
        <v>2.7344802878394872E-2</v>
      </c>
      <c r="G5342" s="90">
        <v>2.9931468412622793E-2</v>
      </c>
      <c r="H5342" s="90">
        <v>3.1706555155832886E-2</v>
      </c>
      <c r="I5342" s="90">
        <v>3.2961938479719288E-2</v>
      </c>
      <c r="J5342" s="90">
        <v>3.3723879534082207E-2</v>
      </c>
    </row>
    <row r="5343" spans="3:10" x14ac:dyDescent="0.25">
      <c r="C5343" s="82">
        <v>2.6612984675084054E-2</v>
      </c>
      <c r="D5343" s="89">
        <v>2.6146303400397468E-2</v>
      </c>
      <c r="E5343" s="89">
        <v>2.5657672245032973E-2</v>
      </c>
      <c r="F5343" s="89">
        <v>2.5384595939428625E-2</v>
      </c>
      <c r="G5343" s="90">
        <v>2.54331934347918E-2</v>
      </c>
      <c r="H5343" s="90">
        <v>2.5705085577688386E-2</v>
      </c>
      <c r="I5343" s="90">
        <v>2.6296491783079554E-2</v>
      </c>
      <c r="J5343" s="90">
        <v>2.7133199794947171E-2</v>
      </c>
    </row>
    <row r="5344" spans="3:10" x14ac:dyDescent="0.25">
      <c r="C5344" s="82">
        <v>9.9726599435655441E-2</v>
      </c>
      <c r="D5344" s="89">
        <v>7.549793198436984E-2</v>
      </c>
      <c r="E5344" s="89">
        <v>5.9856161522387347E-2</v>
      </c>
      <c r="F5344" s="89">
        <v>4.9756627863791203E-2</v>
      </c>
      <c r="G5344" s="90">
        <v>4.3189413269632097E-2</v>
      </c>
      <c r="H5344" s="90">
        <v>3.8670510600186184E-2</v>
      </c>
      <c r="I5344" s="90">
        <v>3.5574019045367687E-2</v>
      </c>
      <c r="J5344" s="90">
        <v>3.3308986253910045E-2</v>
      </c>
    </row>
    <row r="5345" spans="3:10" x14ac:dyDescent="0.25">
      <c r="C5345" s="82">
        <v>2.5141530123312943E-3</v>
      </c>
      <c r="D5345" s="89">
        <v>4.3566423918250871E-3</v>
      </c>
      <c r="E5345" s="89">
        <v>6.3218814448155131E-3</v>
      </c>
      <c r="F5345" s="89">
        <v>8.1577435849883671E-3</v>
      </c>
      <c r="G5345" s="90">
        <v>9.7442341885623038E-3</v>
      </c>
      <c r="H5345" s="90">
        <v>1.1001096421474612E-2</v>
      </c>
      <c r="I5345" s="90">
        <v>1.1981716897148794E-2</v>
      </c>
      <c r="J5345" s="90">
        <v>1.2696047117745414E-2</v>
      </c>
    </row>
    <row r="5346" spans="3:10" x14ac:dyDescent="0.25">
      <c r="C5346" s="82">
        <v>3.0713561381681569E-3</v>
      </c>
      <c r="D5346" s="89">
        <v>5.4970200133655023E-3</v>
      </c>
      <c r="E5346" s="89">
        <v>8.0721388668344562E-3</v>
      </c>
      <c r="F5346" s="89">
        <v>1.0422166302637186E-2</v>
      </c>
      <c r="G5346" s="90">
        <v>1.2386043186576743E-2</v>
      </c>
      <c r="H5346" s="90">
        <v>1.3879735078483941E-2</v>
      </c>
      <c r="I5346" s="90">
        <v>1.4993715085959251E-2</v>
      </c>
      <c r="J5346" s="90">
        <v>1.5758156870048636E-2</v>
      </c>
    </row>
    <row r="5347" spans="3:10" x14ac:dyDescent="0.25">
      <c r="C5347" s="82">
        <v>2.7547312292745285E-3</v>
      </c>
      <c r="D5347" s="89">
        <v>4.6077189590859454E-3</v>
      </c>
      <c r="E5347" s="89">
        <v>6.5310276832527469E-3</v>
      </c>
      <c r="F5347" s="89">
        <v>8.2869209164456743E-3</v>
      </c>
      <c r="G5347" s="90">
        <v>9.7714120900218616E-3</v>
      </c>
      <c r="H5347" s="90">
        <v>1.0922337316550913E-2</v>
      </c>
      <c r="I5347" s="90">
        <v>1.1815505736127861E-2</v>
      </c>
      <c r="J5347" s="90">
        <v>1.2486787940360131E-2</v>
      </c>
    </row>
    <row r="5348" spans="3:10" x14ac:dyDescent="0.25">
      <c r="C5348" s="82">
        <v>1.3726843943924868E-2</v>
      </c>
      <c r="D5348" s="89">
        <v>1.7770738561739025E-2</v>
      </c>
      <c r="E5348" s="89">
        <v>2.0546728864752117E-2</v>
      </c>
      <c r="F5348" s="89">
        <v>2.2185608940197811E-2</v>
      </c>
      <c r="G5348" s="90">
        <v>2.2992512441880553E-2</v>
      </c>
      <c r="H5348" s="90">
        <v>2.3110980048699742E-2</v>
      </c>
      <c r="I5348" s="90">
        <v>2.2807480085249372E-2</v>
      </c>
      <c r="J5348" s="90">
        <v>2.2149852680220926E-2</v>
      </c>
    </row>
    <row r="5349" spans="3:10" x14ac:dyDescent="0.25">
      <c r="C5349" s="82">
        <v>3.1328120708733528E-3</v>
      </c>
      <c r="D5349" s="89">
        <v>5.6440174438261654E-3</v>
      </c>
      <c r="E5349" s="89">
        <v>8.298826874286314E-3</v>
      </c>
      <c r="F5349" s="89">
        <v>1.0704411100542809E-2</v>
      </c>
      <c r="G5349" s="90">
        <v>1.2711723669444572E-2</v>
      </c>
      <c r="H5349" s="90">
        <v>1.4263659541101226E-2</v>
      </c>
      <c r="I5349" s="90">
        <v>1.5481448513350902E-2</v>
      </c>
      <c r="J5349" s="90">
        <v>1.6415990067495098E-2</v>
      </c>
    </row>
    <row r="5350" spans="3:10" x14ac:dyDescent="0.25">
      <c r="C5350" s="82">
        <v>5.5104932086544019E-3</v>
      </c>
      <c r="D5350" s="89">
        <v>9.176356864199384E-3</v>
      </c>
      <c r="E5350" s="89">
        <v>1.2995658528160566E-2</v>
      </c>
      <c r="F5350" s="89">
        <v>1.6560106930016014E-2</v>
      </c>
      <c r="G5350" s="90">
        <v>1.9740100265834573E-2</v>
      </c>
      <c r="H5350" s="90">
        <v>2.2473317607074498E-2</v>
      </c>
      <c r="I5350" s="90">
        <v>2.4942700359169977E-2</v>
      </c>
      <c r="J5350" s="90">
        <v>2.7208873599708413E-2</v>
      </c>
    </row>
    <row r="5351" spans="3:10" x14ac:dyDescent="0.25">
      <c r="C5351" s="82">
        <v>6.7351774482463708E-3</v>
      </c>
      <c r="D5351" s="89">
        <v>1.1264487155629168E-2</v>
      </c>
      <c r="E5351" s="89">
        <v>1.6005786887646322E-2</v>
      </c>
      <c r="F5351" s="89">
        <v>2.0442553550409137E-2</v>
      </c>
      <c r="G5351" s="90">
        <v>2.4371425720943557E-2</v>
      </c>
      <c r="H5351" s="90">
        <v>2.7647630091823121E-2</v>
      </c>
      <c r="I5351" s="90">
        <v>3.0419411005945123E-2</v>
      </c>
      <c r="J5351" s="90">
        <v>3.2688437528603551E-2</v>
      </c>
    </row>
    <row r="5352" spans="3:10" x14ac:dyDescent="0.25">
      <c r="C5352" s="82">
        <v>3.080545166208391E-2</v>
      </c>
      <c r="D5352" s="89">
        <v>3.5423397092014496E-2</v>
      </c>
      <c r="E5352" s="89">
        <v>3.8012725766858296E-2</v>
      </c>
      <c r="F5352" s="89">
        <v>3.9438529799455231E-2</v>
      </c>
      <c r="G5352" s="90">
        <v>4.0419097490837809E-2</v>
      </c>
      <c r="H5352" s="90">
        <v>4.1181044924444271E-2</v>
      </c>
      <c r="I5352" s="90">
        <v>4.2087750383326794E-2</v>
      </c>
      <c r="J5352" s="90">
        <v>4.310752460848901E-2</v>
      </c>
    </row>
    <row r="5353" spans="3:10" x14ac:dyDescent="0.25">
      <c r="C5353" s="82">
        <v>4.4834450060937142E-2</v>
      </c>
      <c r="D5353" s="89">
        <v>5.0914511566585205E-2</v>
      </c>
      <c r="E5353" s="89">
        <v>5.3415576094567575E-2</v>
      </c>
      <c r="F5353" s="89">
        <v>5.3941506452007029E-2</v>
      </c>
      <c r="G5353" s="90">
        <v>5.3665403431243285E-2</v>
      </c>
      <c r="H5353" s="90">
        <v>5.290222619515416E-2</v>
      </c>
      <c r="I5353" s="90">
        <v>5.2046655411607835E-2</v>
      </c>
      <c r="J5353" s="90">
        <v>5.0956421413248243E-2</v>
      </c>
    </row>
    <row r="5354" spans="3:10" x14ac:dyDescent="0.25">
      <c r="C5354" s="82">
        <v>2.3953033266304158E-2</v>
      </c>
      <c r="D5354" s="89">
        <v>2.9282169784556097E-2</v>
      </c>
      <c r="E5354" s="89">
        <v>3.2330519131189825E-2</v>
      </c>
      <c r="F5354" s="89">
        <v>3.3703033323630345E-2</v>
      </c>
      <c r="G5354" s="90">
        <v>3.4073416028339229E-2</v>
      </c>
      <c r="H5354" s="90">
        <v>3.3726886293175114E-2</v>
      </c>
      <c r="I5354" s="90">
        <v>3.3046630715468019E-2</v>
      </c>
      <c r="J5354" s="90">
        <v>3.208033793295971E-2</v>
      </c>
    </row>
    <row r="5355" spans="3:10" x14ac:dyDescent="0.25">
      <c r="C5355" s="82">
        <v>8.2407980874787037E-3</v>
      </c>
      <c r="D5355" s="89">
        <v>1.3366730012466844E-2</v>
      </c>
      <c r="E5355" s="89">
        <v>1.8368352425104411E-2</v>
      </c>
      <c r="F5355" s="89">
        <v>2.2670340863130203E-2</v>
      </c>
      <c r="G5355" s="90">
        <v>2.6099284886627806E-2</v>
      </c>
      <c r="H5355" s="90">
        <v>2.8538554778248331E-2</v>
      </c>
      <c r="I5355" s="90">
        <v>3.0158438740085031E-2</v>
      </c>
      <c r="J5355" s="90">
        <v>3.0963052815115008E-2</v>
      </c>
    </row>
    <row r="5356" spans="3:10" x14ac:dyDescent="0.25">
      <c r="C5356" s="82">
        <v>1.1400482950690769E-2</v>
      </c>
      <c r="D5356" s="89">
        <v>1.5635443114217697E-2</v>
      </c>
      <c r="E5356" s="89">
        <v>1.9418122814702159E-2</v>
      </c>
      <c r="F5356" s="89">
        <v>2.2594897318620286E-2</v>
      </c>
      <c r="G5356" s="90">
        <v>2.5198977308090554E-2</v>
      </c>
      <c r="H5356" s="90">
        <v>2.7189222815167766E-2</v>
      </c>
      <c r="I5356" s="90">
        <v>2.8749246224226952E-2</v>
      </c>
      <c r="J5356" s="90">
        <v>2.9884084902506023E-2</v>
      </c>
    </row>
    <row r="5357" spans="3:10" x14ac:dyDescent="0.25">
      <c r="C5357" s="82">
        <v>4.4824409948687827E-3</v>
      </c>
      <c r="D5357" s="89">
        <v>6.7579920584701896E-3</v>
      </c>
      <c r="E5357" s="89">
        <v>8.8758482739312288E-3</v>
      </c>
      <c r="F5357" s="89">
        <v>1.0668919343317353E-2</v>
      </c>
      <c r="G5357" s="90">
        <v>1.2124495828442073E-2</v>
      </c>
      <c r="H5357" s="90">
        <v>1.3230176673173479E-2</v>
      </c>
      <c r="I5357" s="90">
        <v>1.4095534667138256E-2</v>
      </c>
      <c r="J5357" s="90">
        <v>1.474807066585119E-2</v>
      </c>
    </row>
    <row r="5358" spans="3:10" x14ac:dyDescent="0.25">
      <c r="C5358" s="82">
        <v>1.2138303111988042E-2</v>
      </c>
      <c r="D5358" s="89">
        <v>1.3942561853489809E-2</v>
      </c>
      <c r="E5358" s="89">
        <v>1.5056148408225535E-2</v>
      </c>
      <c r="F5358" s="89">
        <v>1.5677912611484927E-2</v>
      </c>
      <c r="G5358" s="90">
        <v>1.5981352877562818E-2</v>
      </c>
      <c r="H5358" s="90">
        <v>1.5999169782699049E-2</v>
      </c>
      <c r="I5358" s="90">
        <v>1.5865156730673603E-2</v>
      </c>
      <c r="J5358" s="90">
        <v>1.5595418979859801E-2</v>
      </c>
    </row>
    <row r="5359" spans="3:10" x14ac:dyDescent="0.25">
      <c r="C5359" s="82">
        <v>1.1251864501452859E-2</v>
      </c>
      <c r="D5359" s="89">
        <v>1.4715435391842061E-2</v>
      </c>
      <c r="E5359" s="89">
        <v>1.7530077145899586E-2</v>
      </c>
      <c r="F5359" s="89">
        <v>1.9669106697739983E-2</v>
      </c>
      <c r="G5359" s="90">
        <v>2.1257864392960867E-2</v>
      </c>
      <c r="H5359" s="90">
        <v>2.2338105154182334E-2</v>
      </c>
      <c r="I5359" s="90">
        <v>2.3121647825329866E-2</v>
      </c>
      <c r="J5359" s="90">
        <v>2.3658020071136515E-2</v>
      </c>
    </row>
    <row r="5360" spans="3:10" x14ac:dyDescent="0.25">
      <c r="C5360" s="82">
        <v>0.20928863653799948</v>
      </c>
      <c r="D5360" s="89">
        <v>0.1518124229965935</v>
      </c>
      <c r="E5360" s="89">
        <v>0.11646980819695998</v>
      </c>
      <c r="F5360" s="89">
        <v>9.4234917664734547E-2</v>
      </c>
      <c r="G5360" s="90">
        <v>7.9834470117365525E-2</v>
      </c>
      <c r="H5360" s="90">
        <v>6.980953558798457E-2</v>
      </c>
      <c r="I5360" s="90">
        <v>6.266327749718846E-2</v>
      </c>
      <c r="J5360" s="90">
        <v>5.7139013935646396E-2</v>
      </c>
    </row>
    <row r="5361" spans="3:10" x14ac:dyDescent="0.25">
      <c r="C5361" s="82">
        <v>1.5239696470661404E-2</v>
      </c>
      <c r="D5361" s="89">
        <v>1.7458060820238173E-2</v>
      </c>
      <c r="E5361" s="89">
        <v>1.8690708333454376E-2</v>
      </c>
      <c r="F5361" s="89">
        <v>1.9293034031662569E-2</v>
      </c>
      <c r="G5361" s="90">
        <v>1.9557947222934923E-2</v>
      </c>
      <c r="H5361" s="90">
        <v>1.9561932935457414E-2</v>
      </c>
      <c r="I5361" s="90">
        <v>1.947014866624425E-2</v>
      </c>
      <c r="J5361" s="90">
        <v>1.9280613218212197E-2</v>
      </c>
    </row>
    <row r="5362" spans="3:10" x14ac:dyDescent="0.25">
      <c r="C5362" s="82">
        <v>2.7909824979381628E-2</v>
      </c>
      <c r="D5362" s="89">
        <v>3.0771435510974006E-2</v>
      </c>
      <c r="E5362" s="89">
        <v>3.1338018086743774E-2</v>
      </c>
      <c r="F5362" s="89">
        <v>3.0547887245605164E-2</v>
      </c>
      <c r="G5362" s="90">
        <v>2.9099422826352351E-2</v>
      </c>
      <c r="H5362" s="90">
        <v>2.7239536825419207E-2</v>
      </c>
      <c r="I5362" s="90">
        <v>2.5276784143503071E-2</v>
      </c>
      <c r="J5362" s="90">
        <v>2.3249496113674797E-2</v>
      </c>
    </row>
    <row r="5363" spans="3:10" x14ac:dyDescent="0.25">
      <c r="C5363" s="82">
        <v>1.0083142450903084E-2</v>
      </c>
      <c r="D5363" s="89">
        <v>1.3215572706166079E-2</v>
      </c>
      <c r="E5363" s="89">
        <v>1.5788773808524784E-2</v>
      </c>
      <c r="F5363" s="89">
        <v>1.7813580119887429E-2</v>
      </c>
      <c r="G5363" s="90">
        <v>1.9423559493180097E-2</v>
      </c>
      <c r="H5363" s="90">
        <v>2.0657603675121421E-2</v>
      </c>
      <c r="I5363" s="90">
        <v>2.1697206804667964E-2</v>
      </c>
      <c r="J5363" s="90">
        <v>2.2567310420152139E-2</v>
      </c>
    </row>
    <row r="5364" spans="3:10" x14ac:dyDescent="0.25">
      <c r="C5364" s="82">
        <v>1.5069160509547125E-3</v>
      </c>
      <c r="D5364" s="89">
        <v>3.296564964201588E-3</v>
      </c>
      <c r="E5364" s="89">
        <v>5.633419201974469E-3</v>
      </c>
      <c r="F5364" s="89">
        <v>8.1485090485825893E-3</v>
      </c>
      <c r="G5364" s="90">
        <v>1.0548655334041911E-2</v>
      </c>
      <c r="H5364" s="90">
        <v>1.2625926909587432E-2</v>
      </c>
      <c r="I5364" s="90">
        <v>1.4379934586680385E-2</v>
      </c>
      <c r="J5364" s="90">
        <v>1.5801818015147052E-2</v>
      </c>
    </row>
    <row r="5365" spans="3:10" x14ac:dyDescent="0.25">
      <c r="C5365" s="82">
        <v>1.4863020248033085E-2</v>
      </c>
      <c r="D5365" s="89">
        <v>2.0854733283910361E-2</v>
      </c>
      <c r="E5365" s="89">
        <v>2.5975038661781101E-2</v>
      </c>
      <c r="F5365" s="89">
        <v>3.0058424825513869E-2</v>
      </c>
      <c r="G5365" s="90">
        <v>3.3281674625364174E-2</v>
      </c>
      <c r="H5365" s="90">
        <v>3.5714914082586494E-2</v>
      </c>
      <c r="I5365" s="90">
        <v>3.7683556459702582E-2</v>
      </c>
      <c r="J5365" s="90">
        <v>3.9240911438859931E-2</v>
      </c>
    </row>
    <row r="5366" spans="3:10" x14ac:dyDescent="0.25">
      <c r="C5366" s="82">
        <v>6.3651648347556409E-3</v>
      </c>
      <c r="D5366" s="89">
        <v>8.7722990829153906E-3</v>
      </c>
      <c r="E5366" s="89">
        <v>1.0919741285251755E-2</v>
      </c>
      <c r="F5366" s="89">
        <v>1.2738834356579408E-2</v>
      </c>
      <c r="G5366" s="90">
        <v>1.4277027662076437E-2</v>
      </c>
      <c r="H5366" s="90">
        <v>1.5541884515290276E-2</v>
      </c>
      <c r="I5366" s="90">
        <v>1.6666449432158049E-2</v>
      </c>
      <c r="J5366" s="90">
        <v>1.7677908491931193E-2</v>
      </c>
    </row>
    <row r="5367" spans="3:10" x14ac:dyDescent="0.25">
      <c r="C5367" s="82">
        <v>4.8637088555907775E-3</v>
      </c>
      <c r="D5367" s="89">
        <v>7.9829832827158394E-3</v>
      </c>
      <c r="E5367" s="89">
        <v>1.1108589687849767E-2</v>
      </c>
      <c r="F5367" s="89">
        <v>1.3889084923374966E-2</v>
      </c>
      <c r="G5367" s="90">
        <v>1.6197149428679582E-2</v>
      </c>
      <c r="H5367" s="90">
        <v>1.7933986112225849E-2</v>
      </c>
      <c r="I5367" s="90">
        <v>1.9185015623117526E-2</v>
      </c>
      <c r="J5367" s="90">
        <v>1.994293155292761E-2</v>
      </c>
    </row>
    <row r="5368" spans="3:10" x14ac:dyDescent="0.25">
      <c r="C5368" s="82">
        <v>2.4217368040106595E-2</v>
      </c>
      <c r="D5368" s="89">
        <v>3.4133771452453818E-2</v>
      </c>
      <c r="E5368" s="89">
        <v>4.183381537596137E-2</v>
      </c>
      <c r="F5368" s="89">
        <v>4.7051476502017575E-2</v>
      </c>
      <c r="G5368" s="90">
        <v>5.0282988609792162E-2</v>
      </c>
      <c r="H5368" s="90">
        <v>5.1876840453267556E-2</v>
      </c>
      <c r="I5368" s="90">
        <v>5.2494639071972257E-2</v>
      </c>
      <c r="J5368" s="90">
        <v>5.2322843065769647E-2</v>
      </c>
    </row>
    <row r="5369" spans="3:10" x14ac:dyDescent="0.25">
      <c r="C5369" s="82">
        <v>1.2396963768605836E-2</v>
      </c>
      <c r="D5369" s="89">
        <v>1.3522851394231908E-2</v>
      </c>
      <c r="E5369" s="89">
        <v>1.4141444918395833E-2</v>
      </c>
      <c r="F5369" s="89">
        <v>1.4499982987618116E-2</v>
      </c>
      <c r="G5369" s="90">
        <v>1.476584375128564E-2</v>
      </c>
      <c r="H5369" s="90">
        <v>1.4954291272836829E-2</v>
      </c>
      <c r="I5369" s="90">
        <v>1.5166715717937276E-2</v>
      </c>
      <c r="J5369" s="90">
        <v>1.5392295196178799E-2</v>
      </c>
    </row>
    <row r="5370" spans="3:10" x14ac:dyDescent="0.25">
      <c r="C5370" s="82">
        <v>4.6971630394800797E-3</v>
      </c>
      <c r="D5370" s="89">
        <v>8.383657962291605E-3</v>
      </c>
      <c r="E5370" s="89">
        <v>1.2376927808994482E-2</v>
      </c>
      <c r="F5370" s="89">
        <v>1.614216619291017E-2</v>
      </c>
      <c r="G5370" s="90">
        <v>1.9438826649173638E-2</v>
      </c>
      <c r="H5370" s="90">
        <v>2.2123416460822061E-2</v>
      </c>
      <c r="I5370" s="90">
        <v>2.4311997433763801E-2</v>
      </c>
      <c r="J5370" s="90">
        <v>2.601011159810427E-2</v>
      </c>
    </row>
    <row r="5371" spans="3:10" x14ac:dyDescent="0.25">
      <c r="C5371" s="82">
        <v>4.1237694494131727E-3</v>
      </c>
      <c r="D5371" s="89">
        <v>6.1170663283385872E-3</v>
      </c>
      <c r="E5371" s="89">
        <v>8.0111437108783545E-3</v>
      </c>
      <c r="F5371" s="89">
        <v>9.6642558505808072E-3</v>
      </c>
      <c r="G5371" s="90">
        <v>1.104298488140071E-2</v>
      </c>
      <c r="H5371" s="90">
        <v>1.2104557197268332E-2</v>
      </c>
      <c r="I5371" s="90">
        <v>1.2921534035178081E-2</v>
      </c>
      <c r="J5371" s="90">
        <v>1.3500433927145162E-2</v>
      </c>
    </row>
    <row r="5372" spans="3:10" x14ac:dyDescent="0.25">
      <c r="C5372" s="82">
        <v>4.5234593586994916E-3</v>
      </c>
      <c r="D5372" s="89">
        <v>7.8012822413661221E-3</v>
      </c>
      <c r="E5372" s="89">
        <v>1.1119939023160271E-2</v>
      </c>
      <c r="F5372" s="89">
        <v>1.4017421006852883E-2</v>
      </c>
      <c r="G5372" s="90">
        <v>1.6342047185272626E-2</v>
      </c>
      <c r="H5372" s="90">
        <v>1.8034653730751204E-2</v>
      </c>
      <c r="I5372" s="90">
        <v>1.9244900703603771E-2</v>
      </c>
      <c r="J5372" s="90">
        <v>2.0024199586636489E-2</v>
      </c>
    </row>
    <row r="5373" spans="3:10" x14ac:dyDescent="0.25">
      <c r="C5373" s="82">
        <v>3.4228696282666948E-2</v>
      </c>
      <c r="D5373" s="89">
        <v>3.697470305867552E-2</v>
      </c>
      <c r="E5373" s="89">
        <v>3.7786352630446572E-2</v>
      </c>
      <c r="F5373" s="89">
        <v>3.7651191772239842E-2</v>
      </c>
      <c r="G5373" s="90">
        <v>3.7209298518230072E-2</v>
      </c>
      <c r="H5373" s="90">
        <v>3.6577117821469579E-2</v>
      </c>
      <c r="I5373" s="90">
        <v>3.5996028336754839E-2</v>
      </c>
      <c r="J5373" s="90">
        <v>3.5376244518047079E-2</v>
      </c>
    </row>
    <row r="5374" spans="3:10" x14ac:dyDescent="0.25">
      <c r="C5374" s="82">
        <v>0.15163839749872118</v>
      </c>
      <c r="D5374" s="89">
        <v>0.12928319759024889</v>
      </c>
      <c r="E5374" s="89">
        <v>0.11315885234276404</v>
      </c>
      <c r="F5374" s="89">
        <v>0.10196498732629558</v>
      </c>
      <c r="G5374" s="90">
        <v>9.4348732754342773E-2</v>
      </c>
      <c r="H5374" s="90">
        <v>8.8681006850309385E-2</v>
      </c>
      <c r="I5374" s="90">
        <v>8.4399626580465431E-2</v>
      </c>
      <c r="J5374" s="90">
        <v>8.0563953091310772E-2</v>
      </c>
    </row>
    <row r="5375" spans="3:10" x14ac:dyDescent="0.25">
      <c r="C5375" s="82">
        <v>1.4754746410868476E-2</v>
      </c>
      <c r="D5375" s="89">
        <v>1.9083782838562397E-2</v>
      </c>
      <c r="E5375" s="89">
        <v>2.1956641278704465E-2</v>
      </c>
      <c r="F5375" s="89">
        <v>2.3544909130773471E-2</v>
      </c>
      <c r="G5375" s="90">
        <v>2.4214085722175881E-2</v>
      </c>
      <c r="H5375" s="90">
        <v>2.4147189835793354E-2</v>
      </c>
      <c r="I5375" s="90">
        <v>2.3642710824977462E-2</v>
      </c>
      <c r="J5375" s="90">
        <v>2.2781193754674807E-2</v>
      </c>
    </row>
    <row r="5376" spans="3:10" x14ac:dyDescent="0.25">
      <c r="C5376" s="82">
        <v>4.5180568689277625E-3</v>
      </c>
      <c r="D5376" s="89">
        <v>7.0775361932816647E-3</v>
      </c>
      <c r="E5376" s="89">
        <v>9.579211151158484E-3</v>
      </c>
      <c r="F5376" s="89">
        <v>1.1766034525278276E-2</v>
      </c>
      <c r="G5376" s="90">
        <v>1.3552475638185416E-2</v>
      </c>
      <c r="H5376" s="90">
        <v>1.4874589931788697E-2</v>
      </c>
      <c r="I5376" s="90">
        <v>1.5826754028888838E-2</v>
      </c>
      <c r="J5376" s="90">
        <v>1.6427080888065469E-2</v>
      </c>
    </row>
    <row r="5377" spans="3:10" x14ac:dyDescent="0.25">
      <c r="C5377" s="82">
        <v>2.9899727283315245E-3</v>
      </c>
      <c r="D5377" s="89">
        <v>4.6212568488929835E-3</v>
      </c>
      <c r="E5377" s="89">
        <v>6.2700349346862111E-3</v>
      </c>
      <c r="F5377" s="89">
        <v>7.7791524300028546E-3</v>
      </c>
      <c r="G5377" s="90">
        <v>9.0765853826236115E-3</v>
      </c>
      <c r="H5377" s="90">
        <v>1.0097805643084002E-2</v>
      </c>
      <c r="I5377" s="90">
        <v>1.0890720017747109E-2</v>
      </c>
      <c r="J5377" s="90">
        <v>1.1460736754814439E-2</v>
      </c>
    </row>
    <row r="5378" spans="3:10" x14ac:dyDescent="0.25">
      <c r="C5378" s="82">
        <v>3.1987315841686568E-3</v>
      </c>
      <c r="D5378" s="89">
        <v>5.5477064162552363E-3</v>
      </c>
      <c r="E5378" s="89">
        <v>8.0555603827349442E-3</v>
      </c>
      <c r="F5378" s="89">
        <v>1.0407241846127784E-2</v>
      </c>
      <c r="G5378" s="90">
        <v>1.2459117451724193E-2</v>
      </c>
      <c r="H5378" s="90">
        <v>1.4114958891588926E-2</v>
      </c>
      <c r="I5378" s="90">
        <v>1.54411450814537E-2</v>
      </c>
      <c r="J5378" s="90">
        <v>1.6437931499889542E-2</v>
      </c>
    </row>
    <row r="5379" spans="3:10" x14ac:dyDescent="0.25">
      <c r="C5379" s="82">
        <v>7.1833806304325378E-4</v>
      </c>
      <c r="D5379" s="89">
        <v>1.6461270988298534E-3</v>
      </c>
      <c r="E5379" s="89">
        <v>2.9826471574218557E-3</v>
      </c>
      <c r="F5379" s="89">
        <v>4.5910083411377853E-3</v>
      </c>
      <c r="G5379" s="90">
        <v>6.3166014177019258E-3</v>
      </c>
      <c r="H5379" s="90">
        <v>8.0084884603882096E-3</v>
      </c>
      <c r="I5379" s="90">
        <v>9.6263499277404463E-3</v>
      </c>
      <c r="J5379" s="90">
        <v>1.1130926193113198E-2</v>
      </c>
    </row>
    <row r="5380" spans="3:10" x14ac:dyDescent="0.25">
      <c r="C5380" s="82">
        <v>3.0243662648651391E-3</v>
      </c>
      <c r="D5380" s="89">
        <v>5.2158572752589215E-3</v>
      </c>
      <c r="E5380" s="89">
        <v>7.5217414366822869E-3</v>
      </c>
      <c r="F5380" s="89">
        <v>9.6388767887561882E-3</v>
      </c>
      <c r="G5380" s="90">
        <v>1.1439965862768773E-2</v>
      </c>
      <c r="H5380" s="90">
        <v>1.2857742254218868E-2</v>
      </c>
      <c r="I5380" s="90">
        <v>1.3984241818463071E-2</v>
      </c>
      <c r="J5380" s="90">
        <v>1.4854475021478413E-2</v>
      </c>
    </row>
    <row r="5381" spans="3:10" x14ac:dyDescent="0.25">
      <c r="C5381" s="82">
        <v>3.9243333717265067E-3</v>
      </c>
      <c r="D5381" s="89">
        <v>7.0073012178826074E-3</v>
      </c>
      <c r="E5381" s="89">
        <v>1.0380873367715118E-2</v>
      </c>
      <c r="F5381" s="89">
        <v>1.3604069876277934E-2</v>
      </c>
      <c r="G5381" s="90">
        <v>1.6461595464853637E-2</v>
      </c>
      <c r="H5381" s="90">
        <v>1.8809206170823666E-2</v>
      </c>
      <c r="I5381" s="90">
        <v>2.0723807676574411E-2</v>
      </c>
      <c r="J5381" s="90">
        <v>2.2197019795914985E-2</v>
      </c>
    </row>
    <row r="5382" spans="3:10" x14ac:dyDescent="0.25">
      <c r="C5382" s="82">
        <v>5.7976155308139205E-3</v>
      </c>
      <c r="D5382" s="89">
        <v>1.0994266917820385E-2</v>
      </c>
      <c r="E5382" s="89">
        <v>1.6683690418181595E-2</v>
      </c>
      <c r="F5382" s="89">
        <v>2.1874426984112499E-2</v>
      </c>
      <c r="G5382" s="90">
        <v>2.6077199089890847E-2</v>
      </c>
      <c r="H5382" s="90">
        <v>2.904902409387081E-2</v>
      </c>
      <c r="I5382" s="90">
        <v>3.0964557992461603E-2</v>
      </c>
      <c r="J5382" s="90">
        <v>3.1891016737513524E-2</v>
      </c>
    </row>
    <row r="5383" spans="3:10" x14ac:dyDescent="0.25">
      <c r="C5383" s="82">
        <v>1.3576878350845437E-2</v>
      </c>
      <c r="D5383" s="89">
        <v>1.5413600725532946E-2</v>
      </c>
      <c r="E5383" s="89">
        <v>1.6659051214221166E-2</v>
      </c>
      <c r="F5383" s="89">
        <v>1.7485872934968359E-2</v>
      </c>
      <c r="G5383" s="90">
        <v>1.8034829060865485E-2</v>
      </c>
      <c r="H5383" s="90">
        <v>1.8302848844282842E-2</v>
      </c>
      <c r="I5383" s="90">
        <v>1.8414981315603093E-2</v>
      </c>
      <c r="J5383" s="90">
        <v>1.8370804946497041E-2</v>
      </c>
    </row>
    <row r="5384" spans="3:10" x14ac:dyDescent="0.25">
      <c r="C5384" s="82">
        <v>6.0625176929506143E-3</v>
      </c>
      <c r="D5384" s="89">
        <v>9.1188025982238685E-3</v>
      </c>
      <c r="E5384" s="89">
        <v>1.1722787482422226E-2</v>
      </c>
      <c r="F5384" s="89">
        <v>1.365396694659258E-2</v>
      </c>
      <c r="G5384" s="90">
        <v>1.4979586973950515E-2</v>
      </c>
      <c r="H5384" s="90">
        <v>1.5786419695543525E-2</v>
      </c>
      <c r="I5384" s="90">
        <v>1.629118787109991E-2</v>
      </c>
      <c r="J5384" s="90">
        <v>1.6582330419461111E-2</v>
      </c>
    </row>
    <row r="5385" spans="3:10" x14ac:dyDescent="0.25">
      <c r="C5385" s="82">
        <v>1.4127481127384389E-2</v>
      </c>
      <c r="D5385" s="89">
        <v>1.5269673975655174E-2</v>
      </c>
      <c r="E5385" s="89">
        <v>1.5791156199575742E-2</v>
      </c>
      <c r="F5385" s="89">
        <v>1.5997850253566946E-2</v>
      </c>
      <c r="G5385" s="90">
        <v>1.6091190120478643E-2</v>
      </c>
      <c r="H5385" s="90">
        <v>1.6091884152031551E-2</v>
      </c>
      <c r="I5385" s="90">
        <v>1.6103487824653002E-2</v>
      </c>
      <c r="J5385" s="90">
        <v>1.6099867789625133E-2</v>
      </c>
    </row>
    <row r="5386" spans="3:10" x14ac:dyDescent="0.25">
      <c r="C5386" s="82">
        <v>3.7068166188630187E-2</v>
      </c>
      <c r="D5386" s="89">
        <v>3.5561576956241049E-2</v>
      </c>
      <c r="E5386" s="89">
        <v>3.3184808284234736E-2</v>
      </c>
      <c r="F5386" s="89">
        <v>3.0797134339760834E-2</v>
      </c>
      <c r="G5386" s="90">
        <v>2.874583246899964E-2</v>
      </c>
      <c r="H5386" s="90">
        <v>2.6956157362849842E-2</v>
      </c>
      <c r="I5386" s="90">
        <v>2.5498876846593091E-2</v>
      </c>
      <c r="J5386" s="90">
        <v>2.4245341914611338E-2</v>
      </c>
    </row>
    <row r="5387" spans="3:10" x14ac:dyDescent="0.25">
      <c r="C5387" s="82">
        <v>3.4814021545562221E-2</v>
      </c>
      <c r="D5387" s="89">
        <v>3.6834490523592861E-2</v>
      </c>
      <c r="E5387" s="89">
        <v>3.7331783084777179E-2</v>
      </c>
      <c r="F5387" s="89">
        <v>3.7189242134477982E-2</v>
      </c>
      <c r="G5387" s="90">
        <v>3.6959913931313905E-2</v>
      </c>
      <c r="H5387" s="90">
        <v>3.6719714842217623E-2</v>
      </c>
      <c r="I5387" s="90">
        <v>3.6695998140268013E-2</v>
      </c>
      <c r="J5387" s="90">
        <v>3.6791758410389473E-2</v>
      </c>
    </row>
    <row r="5388" spans="3:10" x14ac:dyDescent="0.25">
      <c r="C5388" s="82">
        <v>4.905906154083161E-3</v>
      </c>
      <c r="D5388" s="89">
        <v>7.5310179686041501E-3</v>
      </c>
      <c r="E5388" s="89">
        <v>9.9442684541039585E-3</v>
      </c>
      <c r="F5388" s="89">
        <v>1.1940557039854052E-2</v>
      </c>
      <c r="G5388" s="90">
        <v>1.3522932980773377E-2</v>
      </c>
      <c r="H5388" s="90">
        <v>1.4706021229345266E-2</v>
      </c>
      <c r="I5388" s="90">
        <v>1.563782458507677E-2</v>
      </c>
      <c r="J5388" s="90">
        <v>1.6369243633065522E-2</v>
      </c>
    </row>
    <row r="5389" spans="3:10" x14ac:dyDescent="0.25">
      <c r="C5389" s="82">
        <v>1.6378123993310463E-2</v>
      </c>
      <c r="D5389" s="89">
        <v>2.4875285310870639E-2</v>
      </c>
      <c r="E5389" s="89">
        <v>3.2213772296122531E-2</v>
      </c>
      <c r="F5389" s="89">
        <v>3.7863449198419614E-2</v>
      </c>
      <c r="G5389" s="90">
        <v>4.2094149433142942E-2</v>
      </c>
      <c r="H5389" s="90">
        <v>4.5179059891762505E-2</v>
      </c>
      <c r="I5389" s="90">
        <v>4.7692190324020875E-2</v>
      </c>
      <c r="J5389" s="90">
        <v>4.9778843696037453E-2</v>
      </c>
    </row>
    <row r="5390" spans="3:10" x14ac:dyDescent="0.25">
      <c r="C5390" s="82">
        <v>2.0143053022244981E-2</v>
      </c>
      <c r="D5390" s="89">
        <v>2.4635545254316878E-2</v>
      </c>
      <c r="E5390" s="89">
        <v>2.7191709449834154E-2</v>
      </c>
      <c r="F5390" s="89">
        <v>2.8354584114496838E-2</v>
      </c>
      <c r="G5390" s="90">
        <v>2.8709187648194887E-2</v>
      </c>
      <c r="H5390" s="90">
        <v>2.8491541218049293E-2</v>
      </c>
      <c r="I5390" s="90">
        <v>2.8003802920425071E-2</v>
      </c>
      <c r="J5390" s="90">
        <v>2.7255212281915329E-2</v>
      </c>
    </row>
    <row r="5391" spans="3:10" x14ac:dyDescent="0.25">
      <c r="C5391" s="82">
        <v>6.544518143087015E-2</v>
      </c>
      <c r="D5391" s="89">
        <v>6.4454589812540139E-2</v>
      </c>
      <c r="E5391" s="89">
        <v>6.260187172934456E-2</v>
      </c>
      <c r="F5391" s="89">
        <v>6.101323575657662E-2</v>
      </c>
      <c r="G5391" s="90">
        <v>6.0221328332411644E-2</v>
      </c>
      <c r="H5391" s="90">
        <v>6.0086064149836901E-2</v>
      </c>
      <c r="I5391" s="90">
        <v>6.0817311083493912E-2</v>
      </c>
      <c r="J5391" s="90">
        <v>6.2156898115766405E-2</v>
      </c>
    </row>
    <row r="5392" spans="3:10" x14ac:dyDescent="0.25">
      <c r="C5392" s="82">
        <v>4.7583984022332637E-3</v>
      </c>
      <c r="D5392" s="89">
        <v>7.7111780377831151E-3</v>
      </c>
      <c r="E5392" s="89">
        <v>1.0943266003286713E-2</v>
      </c>
      <c r="F5392" s="89">
        <v>1.4208631811165719E-2</v>
      </c>
      <c r="G5392" s="90">
        <v>1.7395953902864223E-2</v>
      </c>
      <c r="H5392" s="90">
        <v>2.0389387207682543E-2</v>
      </c>
      <c r="I5392" s="90">
        <v>2.3272899930546268E-2</v>
      </c>
      <c r="J5392" s="90">
        <v>2.6027164803531441E-2</v>
      </c>
    </row>
    <row r="5393" spans="3:10" x14ac:dyDescent="0.25">
      <c r="C5393" s="82">
        <v>1.8865759585814247E-2</v>
      </c>
      <c r="D5393" s="89">
        <v>2.411708927607983E-2</v>
      </c>
      <c r="E5393" s="89">
        <v>2.7533320557213223E-2</v>
      </c>
      <c r="F5393" s="89">
        <v>2.9342356801864186E-2</v>
      </c>
      <c r="G5393" s="90">
        <v>2.9996784530826794E-2</v>
      </c>
      <c r="H5393" s="90">
        <v>2.9721524939026758E-2</v>
      </c>
      <c r="I5393" s="90">
        <v>2.8882518822565366E-2</v>
      </c>
      <c r="J5393" s="90">
        <v>2.7571393274130829E-2</v>
      </c>
    </row>
    <row r="5394" spans="3:10" x14ac:dyDescent="0.25">
      <c r="C5394" s="82">
        <v>1.3051611580555832E-2</v>
      </c>
      <c r="D5394" s="89">
        <v>1.5466054193467013E-2</v>
      </c>
      <c r="E5394" s="89">
        <v>1.7278416305377676E-2</v>
      </c>
      <c r="F5394" s="89">
        <v>1.8598394136231822E-2</v>
      </c>
      <c r="G5394" s="90">
        <v>1.9557638754029237E-2</v>
      </c>
      <c r="H5394" s="90">
        <v>2.015893922856787E-2</v>
      </c>
      <c r="I5394" s="90">
        <v>2.0550367622656149E-2</v>
      </c>
      <c r="J5394" s="90">
        <v>2.0738355303287225E-2</v>
      </c>
    </row>
    <row r="5395" spans="3:10" x14ac:dyDescent="0.25">
      <c r="C5395" s="82">
        <v>5.4049985498157305E-3</v>
      </c>
      <c r="D5395" s="89">
        <v>7.0517353495796794E-3</v>
      </c>
      <c r="E5395" s="89">
        <v>8.5923785281681649E-3</v>
      </c>
      <c r="F5395" s="89">
        <v>1.0014760327063606E-2</v>
      </c>
      <c r="G5395" s="90">
        <v>1.135915224433573E-2</v>
      </c>
      <c r="H5395" s="90">
        <v>1.2627889651974606E-2</v>
      </c>
      <c r="I5395" s="90">
        <v>1.3933788573454009E-2</v>
      </c>
      <c r="J5395" s="90">
        <v>1.5318607632934706E-2</v>
      </c>
    </row>
    <row r="5396" spans="3:10" x14ac:dyDescent="0.25">
      <c r="C5396" s="82">
        <v>2.4144120305322449E-2</v>
      </c>
      <c r="D5396" s="89">
        <v>2.8812968157542317E-2</v>
      </c>
      <c r="E5396" s="89">
        <v>3.1671894497845667E-2</v>
      </c>
      <c r="F5396" s="89">
        <v>3.3258713382402987E-2</v>
      </c>
      <c r="G5396" s="90">
        <v>3.4131510612856159E-2</v>
      </c>
      <c r="H5396" s="90">
        <v>3.4502036332946649E-2</v>
      </c>
      <c r="I5396" s="90">
        <v>3.4720640131711396E-2</v>
      </c>
      <c r="J5396" s="90">
        <v>3.4812435346693663E-2</v>
      </c>
    </row>
    <row r="5397" spans="3:10" x14ac:dyDescent="0.25">
      <c r="C5397" s="82">
        <v>1.6490127156762208E-2</v>
      </c>
      <c r="D5397" s="89">
        <v>2.0349871717720187E-2</v>
      </c>
      <c r="E5397" s="89">
        <v>2.3347358760240973E-2</v>
      </c>
      <c r="F5397" s="89">
        <v>2.5660545898375693E-2</v>
      </c>
      <c r="G5397" s="90">
        <v>2.7532396847249094E-2</v>
      </c>
      <c r="H5397" s="90">
        <v>2.9009713917666765E-2</v>
      </c>
      <c r="I5397" s="90">
        <v>3.0312509333462929E-2</v>
      </c>
      <c r="J5397" s="90">
        <v>3.1426353150064285E-2</v>
      </c>
    </row>
    <row r="5398" spans="3:10" x14ac:dyDescent="0.25">
      <c r="C5398" s="82">
        <v>8.1096075960292151E-3</v>
      </c>
      <c r="D5398" s="89">
        <v>1.1585289247426224E-2</v>
      </c>
      <c r="E5398" s="89">
        <v>1.4431059774445948E-2</v>
      </c>
      <c r="F5398" s="89">
        <v>1.6550560088794967E-2</v>
      </c>
      <c r="G5398" s="90">
        <v>1.810489314620543E-2</v>
      </c>
      <c r="H5398" s="90">
        <v>1.9204636155044891E-2</v>
      </c>
      <c r="I5398" s="90">
        <v>2.0079570700311664E-2</v>
      </c>
      <c r="J5398" s="90">
        <v>2.0789113067229532E-2</v>
      </c>
    </row>
    <row r="5399" spans="3:10" x14ac:dyDescent="0.25">
      <c r="C5399" s="82">
        <v>1.851820006278778E-2</v>
      </c>
      <c r="D5399" s="89">
        <v>2.1997370739336403E-2</v>
      </c>
      <c r="E5399" s="89">
        <v>2.4242675294214776E-2</v>
      </c>
      <c r="F5399" s="89">
        <v>2.5545827932893016E-2</v>
      </c>
      <c r="G5399" s="90">
        <v>2.6203870841826498E-2</v>
      </c>
      <c r="H5399" s="90">
        <v>2.6280453086696465E-2</v>
      </c>
      <c r="I5399" s="90">
        <v>2.5985216910270701E-2</v>
      </c>
      <c r="J5399" s="90">
        <v>2.5316144565427703E-2</v>
      </c>
    </row>
    <row r="5400" spans="3:10" x14ac:dyDescent="0.25">
      <c r="C5400" s="82">
        <v>6.7602586230586566E-3</v>
      </c>
      <c r="D5400" s="89">
        <v>9.1377083885134623E-3</v>
      </c>
      <c r="E5400" s="89">
        <v>1.1057855423058666E-2</v>
      </c>
      <c r="F5400" s="89">
        <v>1.2484472127975552E-2</v>
      </c>
      <c r="G5400" s="90">
        <v>1.350307280673385E-2</v>
      </c>
      <c r="H5400" s="90">
        <v>1.4148765695229317E-2</v>
      </c>
      <c r="I5400" s="90">
        <v>1.4562788880056077E-2</v>
      </c>
      <c r="J5400" s="90">
        <v>1.4784684651078458E-2</v>
      </c>
    </row>
    <row r="5401" spans="3:10" x14ac:dyDescent="0.25">
      <c r="C5401" s="82">
        <v>1.1804620054965189E-2</v>
      </c>
      <c r="D5401" s="89">
        <v>1.4765051258458919E-2</v>
      </c>
      <c r="E5401" s="89">
        <v>1.689418367419707E-2</v>
      </c>
      <c r="F5401" s="89">
        <v>1.8304210282331968E-2</v>
      </c>
      <c r="G5401" s="90">
        <v>1.9198496871468601E-2</v>
      </c>
      <c r="H5401" s="90">
        <v>1.9655845949753895E-2</v>
      </c>
      <c r="I5401" s="90">
        <v>1.987795315471217E-2</v>
      </c>
      <c r="J5401" s="90">
        <v>1.9908784852495982E-2</v>
      </c>
    </row>
    <row r="5402" spans="3:10" x14ac:dyDescent="0.25">
      <c r="C5402" s="82">
        <v>1.056290673080896E-3</v>
      </c>
      <c r="D5402" s="89">
        <v>2.1598219910746162E-3</v>
      </c>
      <c r="E5402" s="89">
        <v>3.5782020239299613E-3</v>
      </c>
      <c r="F5402" s="89">
        <v>5.1394913295920875E-3</v>
      </c>
      <c r="G5402" s="90">
        <v>6.7061223816714671E-3</v>
      </c>
      <c r="H5402" s="90">
        <v>8.1625734080393395E-3</v>
      </c>
      <c r="I5402" s="90">
        <v>9.5032206011799059E-3</v>
      </c>
      <c r="J5402" s="90">
        <v>1.0709867802274573E-2</v>
      </c>
    </row>
    <row r="5403" spans="3:10" x14ac:dyDescent="0.25">
      <c r="C5403" s="82">
        <v>2.5057755939897518E-2</v>
      </c>
      <c r="D5403" s="89">
        <v>3.4497353988184432E-2</v>
      </c>
      <c r="E5403" s="89">
        <v>4.2248740827939307E-2</v>
      </c>
      <c r="F5403" s="89">
        <v>4.8142630004794178E-2</v>
      </c>
      <c r="G5403" s="90">
        <v>5.2514629279292575E-2</v>
      </c>
      <c r="H5403" s="90">
        <v>5.5483683284163143E-2</v>
      </c>
      <c r="I5403" s="90">
        <v>5.75309093448442E-2</v>
      </c>
      <c r="J5403" s="90">
        <v>5.8681922039011444E-2</v>
      </c>
    </row>
    <row r="5404" spans="3:10" x14ac:dyDescent="0.25">
      <c r="C5404" s="82">
        <v>1.541676048676946E-2</v>
      </c>
      <c r="D5404" s="89">
        <v>1.8812474562062132E-2</v>
      </c>
      <c r="E5404" s="89">
        <v>2.12884369187697E-2</v>
      </c>
      <c r="F5404" s="89">
        <v>2.3067928106624395E-2</v>
      </c>
      <c r="G5404" s="90">
        <v>2.4404995297807333E-2</v>
      </c>
      <c r="H5404" s="90">
        <v>2.5352984059680658E-2</v>
      </c>
      <c r="I5404" s="90">
        <v>2.61066350625914E-2</v>
      </c>
      <c r="J5404" s="90">
        <v>2.6656140871242025E-2</v>
      </c>
    </row>
    <row r="5405" spans="3:10" x14ac:dyDescent="0.25">
      <c r="C5405" s="82">
        <v>2.2971650816285996E-3</v>
      </c>
      <c r="D5405" s="89">
        <v>4.4451732962175489E-3</v>
      </c>
      <c r="E5405" s="89">
        <v>6.8609198574806039E-3</v>
      </c>
      <c r="F5405" s="89">
        <v>9.1437127938050009E-3</v>
      </c>
      <c r="G5405" s="90">
        <v>1.1098644935512682E-2</v>
      </c>
      <c r="H5405" s="90">
        <v>1.2636221176620204E-2</v>
      </c>
      <c r="I5405" s="90">
        <v>1.3846836991617734E-2</v>
      </c>
      <c r="J5405" s="90">
        <v>1.4773105304505816E-2</v>
      </c>
    </row>
    <row r="5406" spans="3:10" x14ac:dyDescent="0.25">
      <c r="C5406" s="82">
        <v>5.5917171714162132E-3</v>
      </c>
      <c r="D5406" s="89">
        <v>8.1507047701292138E-3</v>
      </c>
      <c r="E5406" s="89">
        <v>1.0464215680317857E-2</v>
      </c>
      <c r="F5406" s="89">
        <v>1.2363529374382464E-2</v>
      </c>
      <c r="G5406" s="90">
        <v>1.3833445444761205E-2</v>
      </c>
      <c r="H5406" s="90">
        <v>1.4847195700986561E-2</v>
      </c>
      <c r="I5406" s="90">
        <v>1.5516578842449854E-2</v>
      </c>
      <c r="J5406" s="90">
        <v>1.5866454652963446E-2</v>
      </c>
    </row>
    <row r="5407" spans="3:10" x14ac:dyDescent="0.25">
      <c r="C5407" s="82">
        <v>1.588170862604284E-2</v>
      </c>
      <c r="D5407" s="89">
        <v>1.679894280647035E-2</v>
      </c>
      <c r="E5407" s="89">
        <v>1.7128905425820296E-2</v>
      </c>
      <c r="F5407" s="89">
        <v>1.7174367211101906E-2</v>
      </c>
      <c r="G5407" s="90">
        <v>1.7102937210512724E-2</v>
      </c>
      <c r="H5407" s="90">
        <v>1.6893056668532032E-2</v>
      </c>
      <c r="I5407" s="90">
        <v>1.6624690703488366E-2</v>
      </c>
      <c r="J5407" s="90">
        <v>1.6257830879724312E-2</v>
      </c>
    </row>
    <row r="5408" spans="3:10" x14ac:dyDescent="0.25">
      <c r="C5408" s="82">
        <v>1.433123457575444E-3</v>
      </c>
      <c r="D5408" s="89">
        <v>3.1025470553487887E-3</v>
      </c>
      <c r="E5408" s="89">
        <v>5.2791440859030793E-3</v>
      </c>
      <c r="F5408" s="89">
        <v>7.6401743740786851E-3</v>
      </c>
      <c r="G5408" s="90">
        <v>9.9311630636987891E-3</v>
      </c>
      <c r="H5408" s="90">
        <v>1.1965132441051312E-2</v>
      </c>
      <c r="I5408" s="90">
        <v>1.3739842446390869E-2</v>
      </c>
      <c r="J5408" s="90">
        <v>1.5240047450066208E-2</v>
      </c>
    </row>
    <row r="5409" spans="3:10" x14ac:dyDescent="0.25">
      <c r="C5409" s="82">
        <v>5.8588253130492408E-3</v>
      </c>
      <c r="D5409" s="89">
        <v>8.7278535038450358E-3</v>
      </c>
      <c r="E5409" s="89">
        <v>1.1429230871738747E-2</v>
      </c>
      <c r="F5409" s="89">
        <v>1.3751962559991579E-2</v>
      </c>
      <c r="G5409" s="90">
        <v>1.5656826301805482E-2</v>
      </c>
      <c r="H5409" s="90">
        <v>1.7099445140333604E-2</v>
      </c>
      <c r="I5409" s="90">
        <v>1.8198843689101584E-2</v>
      </c>
      <c r="J5409" s="90">
        <v>1.8976555063174971E-2</v>
      </c>
    </row>
    <row r="5410" spans="3:10" x14ac:dyDescent="0.25">
      <c r="C5410" s="82">
        <v>8.2038368672725046E-3</v>
      </c>
      <c r="D5410" s="89">
        <v>1.2880732594850003E-2</v>
      </c>
      <c r="E5410" s="89">
        <v>1.7126521086075468E-2</v>
      </c>
      <c r="F5410" s="89">
        <v>2.0536923586096888E-2</v>
      </c>
      <c r="G5410" s="90">
        <v>2.3117373928669978E-2</v>
      </c>
      <c r="H5410" s="90">
        <v>2.4888352739317599E-2</v>
      </c>
      <c r="I5410" s="90">
        <v>2.6068899525788749E-2</v>
      </c>
      <c r="J5410" s="90">
        <v>2.6687269106527477E-2</v>
      </c>
    </row>
    <row r="5411" spans="3:10" x14ac:dyDescent="0.25">
      <c r="C5411" s="82">
        <v>3.1895462732169567E-2</v>
      </c>
      <c r="D5411" s="89">
        <v>3.5811228980321373E-2</v>
      </c>
      <c r="E5411" s="89">
        <v>3.8395481846414552E-2</v>
      </c>
      <c r="F5411" s="89">
        <v>4.0170397995921196E-2</v>
      </c>
      <c r="G5411" s="90">
        <v>4.1509194900502935E-2</v>
      </c>
      <c r="H5411" s="90">
        <v>4.239054440644334E-2</v>
      </c>
      <c r="I5411" s="90">
        <v>4.3039359649688247E-2</v>
      </c>
      <c r="J5411" s="90">
        <v>4.3355492152293756E-2</v>
      </c>
    </row>
    <row r="5412" spans="3:10" x14ac:dyDescent="0.25">
      <c r="C5412" s="82">
        <v>2.1052572836654543E-2</v>
      </c>
      <c r="D5412" s="89">
        <v>2.2116610232124578E-2</v>
      </c>
      <c r="E5412" s="89">
        <v>2.2961413684757154E-2</v>
      </c>
      <c r="F5412" s="89">
        <v>2.3720071316141587E-2</v>
      </c>
      <c r="G5412" s="90">
        <v>2.4462571949698173E-2</v>
      </c>
      <c r="H5412" s="90">
        <v>2.5088385114077148E-2</v>
      </c>
      <c r="I5412" s="90">
        <v>2.569481214823471E-2</v>
      </c>
      <c r="J5412" s="90">
        <v>2.6219986676958542E-2</v>
      </c>
    </row>
    <row r="5413" spans="3:10" x14ac:dyDescent="0.25">
      <c r="C5413" s="82">
        <v>8.8966604993180737E-3</v>
      </c>
      <c r="D5413" s="89">
        <v>1.2312009635416262E-2</v>
      </c>
      <c r="E5413" s="89">
        <v>1.5283125996571506E-2</v>
      </c>
      <c r="F5413" s="89">
        <v>1.7753911800301603E-2</v>
      </c>
      <c r="G5413" s="90">
        <v>1.9829470865275093E-2</v>
      </c>
      <c r="H5413" s="90">
        <v>2.1533091785844744E-2</v>
      </c>
      <c r="I5413" s="90">
        <v>2.3036981066446277E-2</v>
      </c>
      <c r="J5413" s="90">
        <v>2.4351983687668784E-2</v>
      </c>
    </row>
    <row r="5414" spans="3:10" x14ac:dyDescent="0.25">
      <c r="C5414" s="82">
        <v>7.2226722119380585E-3</v>
      </c>
      <c r="D5414" s="89">
        <v>1.1457949569991547E-2</v>
      </c>
      <c r="E5414" s="89">
        <v>1.5608608332248792E-2</v>
      </c>
      <c r="F5414" s="89">
        <v>1.932790444625369E-2</v>
      </c>
      <c r="G5414" s="90">
        <v>2.2587051107094174E-2</v>
      </c>
      <c r="H5414" s="90">
        <v>2.5373170663102941E-2</v>
      </c>
      <c r="I5414" s="90">
        <v>2.7894703832852787E-2</v>
      </c>
      <c r="J5414" s="90">
        <v>3.0185191710338351E-2</v>
      </c>
    </row>
    <row r="5415" spans="3:10" x14ac:dyDescent="0.25">
      <c r="C5415" s="82">
        <v>9.3893753594021037E-3</v>
      </c>
      <c r="D5415" s="89">
        <v>1.3205042843649564E-2</v>
      </c>
      <c r="E5415" s="89">
        <v>1.6782587789681641E-2</v>
      </c>
      <c r="F5415" s="89">
        <v>1.9998178880287803E-2</v>
      </c>
      <c r="G5415" s="90">
        <v>2.2880974420909996E-2</v>
      </c>
      <c r="H5415" s="90">
        <v>2.5376801591998815E-2</v>
      </c>
      <c r="I5415" s="90">
        <v>2.7624396098290961E-2</v>
      </c>
      <c r="J5415" s="90">
        <v>2.9590925776614499E-2</v>
      </c>
    </row>
    <row r="5416" spans="3:10" x14ac:dyDescent="0.25">
      <c r="C5416" s="82">
        <v>5.4612537268006189E-3</v>
      </c>
      <c r="D5416" s="89">
        <v>8.9341875864985387E-3</v>
      </c>
      <c r="E5416" s="89">
        <v>1.2131387884531318E-2</v>
      </c>
      <c r="F5416" s="89">
        <v>1.4675740526620806E-2</v>
      </c>
      <c r="G5416" s="90">
        <v>1.6568648338573463E-2</v>
      </c>
      <c r="H5416" s="90">
        <v>1.7876777669025769E-2</v>
      </c>
      <c r="I5416" s="90">
        <v>1.8825825459603689E-2</v>
      </c>
      <c r="J5416" s="90">
        <v>1.949931473536029E-2</v>
      </c>
    </row>
    <row r="5417" spans="3:10" x14ac:dyDescent="0.25">
      <c r="C5417" s="82">
        <v>6.0085147558366055E-3</v>
      </c>
      <c r="D5417" s="89">
        <v>9.3349737710188962E-3</v>
      </c>
      <c r="E5417" s="89">
        <v>1.256825306370191E-2</v>
      </c>
      <c r="F5417" s="89">
        <v>1.5464589937157536E-2</v>
      </c>
      <c r="G5417" s="90">
        <v>1.8009485476202809E-2</v>
      </c>
      <c r="H5417" s="90">
        <v>2.0188381728629228E-2</v>
      </c>
      <c r="I5417" s="90">
        <v>2.2162781778567633E-2</v>
      </c>
      <c r="J5417" s="90">
        <v>2.3960879484271027E-2</v>
      </c>
    </row>
    <row r="5418" spans="3:10" x14ac:dyDescent="0.25">
      <c r="C5418" s="82">
        <v>8.3905044624606757E-3</v>
      </c>
      <c r="D5418" s="89">
        <v>1.2740358838067678E-2</v>
      </c>
      <c r="E5418" s="89">
        <v>1.6721069065273257E-2</v>
      </c>
      <c r="F5418" s="89">
        <v>2.0005565007363699E-2</v>
      </c>
      <c r="G5418" s="90">
        <v>2.2596941990891302E-2</v>
      </c>
      <c r="H5418" s="90">
        <v>2.4505959035463917E-2</v>
      </c>
      <c r="I5418" s="90">
        <v>2.5957372910571683E-2</v>
      </c>
      <c r="J5418" s="90">
        <v>2.7004882820481371E-2</v>
      </c>
    </row>
    <row r="5419" spans="3:10" x14ac:dyDescent="0.25">
      <c r="C5419" s="82">
        <v>6.4380180790150707E-3</v>
      </c>
      <c r="D5419" s="89">
        <v>9.2468032097293325E-3</v>
      </c>
      <c r="E5419" s="89">
        <v>1.1624849799843733E-2</v>
      </c>
      <c r="F5419" s="89">
        <v>1.3441278831054181E-2</v>
      </c>
      <c r="G5419" s="90">
        <v>1.4755076796293459E-2</v>
      </c>
      <c r="H5419" s="90">
        <v>1.5597250369785164E-2</v>
      </c>
      <c r="I5419" s="90">
        <v>1.6119831088177324E-2</v>
      </c>
      <c r="J5419" s="90">
        <v>1.6360166592193692E-2</v>
      </c>
    </row>
    <row r="5420" spans="3:10" x14ac:dyDescent="0.25">
      <c r="C5420" s="82">
        <v>1.3059796591697398E-2</v>
      </c>
      <c r="D5420" s="89">
        <v>1.5691168912868533E-2</v>
      </c>
      <c r="E5420" s="89">
        <v>1.7317176265045205E-2</v>
      </c>
      <c r="F5420" s="89">
        <v>1.8186093335549817E-2</v>
      </c>
      <c r="G5420" s="90">
        <v>1.8583161278443408E-2</v>
      </c>
      <c r="H5420" s="90">
        <v>1.862681402534511E-2</v>
      </c>
      <c r="I5420" s="90">
        <v>1.8526522987411007E-2</v>
      </c>
      <c r="J5420" s="90">
        <v>1.8326764400265382E-2</v>
      </c>
    </row>
    <row r="5421" spans="3:10" x14ac:dyDescent="0.25">
      <c r="C5421" s="82">
        <v>9.4336702461589473E-3</v>
      </c>
      <c r="D5421" s="89">
        <v>1.3424015278736205E-2</v>
      </c>
      <c r="E5421" s="89">
        <v>1.6658296962713107E-2</v>
      </c>
      <c r="F5421" s="89">
        <v>1.9010721777423453E-2</v>
      </c>
      <c r="G5421" s="90">
        <v>2.0639623914611487E-2</v>
      </c>
      <c r="H5421" s="90">
        <v>2.1643851879872798E-2</v>
      </c>
      <c r="I5421" s="90">
        <v>2.2264333700538659E-2</v>
      </c>
      <c r="J5421" s="90">
        <v>2.256118364621465E-2</v>
      </c>
    </row>
    <row r="5422" spans="3:10" x14ac:dyDescent="0.25">
      <c r="C5422" s="82">
        <v>2.9793821652277E-3</v>
      </c>
      <c r="D5422" s="89">
        <v>4.3995445918968831E-3</v>
      </c>
      <c r="E5422" s="89">
        <v>5.7742657246566747E-3</v>
      </c>
      <c r="F5422" s="89">
        <v>7.0238187749240228E-3</v>
      </c>
      <c r="G5422" s="90">
        <v>8.1485673094498379E-3</v>
      </c>
      <c r="H5422" s="90">
        <v>9.1419170015419864E-3</v>
      </c>
      <c r="I5422" s="90">
        <v>1.0079352986886647E-2</v>
      </c>
      <c r="J5422" s="90">
        <v>1.0979437684022679E-2</v>
      </c>
    </row>
    <row r="5423" spans="3:10" x14ac:dyDescent="0.25">
      <c r="C5423" s="82">
        <v>7.8820613939667005E-3</v>
      </c>
      <c r="D5423" s="89">
        <v>1.0273534915682747E-2</v>
      </c>
      <c r="E5423" s="89">
        <v>1.2046862970247952E-2</v>
      </c>
      <c r="F5423" s="89">
        <v>1.3255579769051454E-2</v>
      </c>
      <c r="G5423" s="90">
        <v>1.4049627033394102E-2</v>
      </c>
      <c r="H5423" s="90">
        <v>1.4491250758675779E-2</v>
      </c>
      <c r="I5423" s="90">
        <v>1.4730142191463408E-2</v>
      </c>
      <c r="J5423" s="90">
        <v>1.4800171641226087E-2</v>
      </c>
    </row>
    <row r="5424" spans="3:10" x14ac:dyDescent="0.25">
      <c r="C5424" s="82">
        <v>2.7881043644354822E-3</v>
      </c>
      <c r="D5424" s="89">
        <v>4.9432575600285413E-3</v>
      </c>
      <c r="E5424" s="89">
        <v>7.3276841608295225E-3</v>
      </c>
      <c r="F5424" s="89">
        <v>9.6690322374278336E-3</v>
      </c>
      <c r="G5424" s="90">
        <v>1.1860297227535984E-2</v>
      </c>
      <c r="H5424" s="90">
        <v>1.3851714312865155E-2</v>
      </c>
      <c r="I5424" s="90">
        <v>1.5758729382656118E-2</v>
      </c>
      <c r="J5424" s="90">
        <v>1.7635108856915303E-2</v>
      </c>
    </row>
    <row r="5425" spans="3:10" x14ac:dyDescent="0.25">
      <c r="C5425" s="82">
        <v>1.9039365399462702E-2</v>
      </c>
      <c r="D5425" s="89">
        <v>2.4174401709616416E-2</v>
      </c>
      <c r="E5425" s="89">
        <v>2.7619417562556495E-2</v>
      </c>
      <c r="F5425" s="89">
        <v>2.9629397165381252E-2</v>
      </c>
      <c r="G5425" s="90">
        <v>3.0637007345250548E-2</v>
      </c>
      <c r="H5425" s="90">
        <v>3.0832961221972276E-2</v>
      </c>
      <c r="I5425" s="90">
        <v>3.0559628160490605E-2</v>
      </c>
      <c r="J5425" s="90">
        <v>2.9886375402666615E-2</v>
      </c>
    </row>
    <row r="5426" spans="3:10" x14ac:dyDescent="0.25">
      <c r="C5426" s="82">
        <v>9.023716912817184E-3</v>
      </c>
      <c r="D5426" s="89">
        <v>1.3051692536113064E-2</v>
      </c>
      <c r="E5426" s="89">
        <v>1.6556029497443229E-2</v>
      </c>
      <c r="F5426" s="89">
        <v>1.9346325690305019E-2</v>
      </c>
      <c r="G5426" s="90">
        <v>2.1520051444694419E-2</v>
      </c>
      <c r="H5426" s="90">
        <v>2.3148972343936532E-2</v>
      </c>
      <c r="I5426" s="90">
        <v>2.44842255765832E-2</v>
      </c>
      <c r="J5426" s="90">
        <v>2.55971893239384E-2</v>
      </c>
    </row>
    <row r="5427" spans="3:10" x14ac:dyDescent="0.25">
      <c r="C5427" s="82">
        <v>5.0401749541093962E-3</v>
      </c>
      <c r="D5427" s="89">
        <v>7.7057226060473043E-3</v>
      </c>
      <c r="E5427" s="89">
        <v>1.0076470878461084E-2</v>
      </c>
      <c r="F5427" s="89">
        <v>1.2003617354185673E-2</v>
      </c>
      <c r="G5427" s="90">
        <v>1.3567040626702151E-2</v>
      </c>
      <c r="H5427" s="90">
        <v>1.4834927042878735E-2</v>
      </c>
      <c r="I5427" s="90">
        <v>1.5975116977786162E-2</v>
      </c>
      <c r="J5427" s="90">
        <v>1.7026811400025078E-2</v>
      </c>
    </row>
    <row r="5428" spans="3:10" x14ac:dyDescent="0.25">
      <c r="C5428" s="82">
        <v>4.3862660889799905E-2</v>
      </c>
      <c r="D5428" s="89">
        <v>4.1118009985638845E-2</v>
      </c>
      <c r="E5428" s="89">
        <v>3.7980477835852504E-2</v>
      </c>
      <c r="F5428" s="89">
        <v>3.5187911535249514E-2</v>
      </c>
      <c r="G5428" s="90">
        <v>3.2988126796159714E-2</v>
      </c>
      <c r="H5428" s="90">
        <v>3.1219749023157137E-2</v>
      </c>
      <c r="I5428" s="90">
        <v>2.992516855824567E-2</v>
      </c>
      <c r="J5428" s="90">
        <v>2.8927644540417838E-2</v>
      </c>
    </row>
    <row r="5429" spans="3:10" x14ac:dyDescent="0.25">
      <c r="C5429" s="82">
        <v>8.9475435223767275E-3</v>
      </c>
      <c r="D5429" s="89">
        <v>1.3997575537333757E-2</v>
      </c>
      <c r="E5429" s="89">
        <v>1.8666053599441446E-2</v>
      </c>
      <c r="F5429" s="89">
        <v>2.2475258773351076E-2</v>
      </c>
      <c r="G5429" s="90">
        <v>2.5379478410824403E-2</v>
      </c>
      <c r="H5429" s="90">
        <v>2.7381599075238728E-2</v>
      </c>
      <c r="I5429" s="90">
        <v>2.873807727937671E-2</v>
      </c>
      <c r="J5429" s="90">
        <v>2.9514264509900301E-2</v>
      </c>
    </row>
    <row r="5430" spans="3:10" x14ac:dyDescent="0.25">
      <c r="C5430" s="82">
        <v>9.91271364090676E-3</v>
      </c>
      <c r="D5430" s="89">
        <v>1.3532806069801428E-2</v>
      </c>
      <c r="E5430" s="89">
        <v>1.6346346266899438E-2</v>
      </c>
      <c r="F5430" s="89">
        <v>1.8310697631923552E-2</v>
      </c>
      <c r="G5430" s="90">
        <v>1.9594720180858453E-2</v>
      </c>
      <c r="H5430" s="90">
        <v>2.028394625549132E-2</v>
      </c>
      <c r="I5430" s="90">
        <v>2.05952029607002E-2</v>
      </c>
      <c r="J5430" s="90">
        <v>2.0580358048077042E-2</v>
      </c>
    </row>
    <row r="5431" spans="3:10" x14ac:dyDescent="0.25">
      <c r="C5431" s="82">
        <v>1.9216416297812833E-2</v>
      </c>
      <c r="D5431" s="89">
        <v>2.1775625458582543E-2</v>
      </c>
      <c r="E5431" s="89">
        <v>2.3076999022075901E-2</v>
      </c>
      <c r="F5431" s="89">
        <v>2.3598961607481466E-2</v>
      </c>
      <c r="G5431" s="90">
        <v>2.372415344696913E-2</v>
      </c>
      <c r="H5431" s="90">
        <v>2.3556213352082255E-2</v>
      </c>
      <c r="I5431" s="90">
        <v>2.3294174014228647E-2</v>
      </c>
      <c r="J5431" s="90">
        <v>2.2925908647017025E-2</v>
      </c>
    </row>
    <row r="5432" spans="3:10" x14ac:dyDescent="0.25">
      <c r="C5432" s="82">
        <v>3.8781807174562925E-3</v>
      </c>
      <c r="D5432" s="89">
        <v>7.6171841944993367E-3</v>
      </c>
      <c r="E5432" s="89">
        <v>1.1613226047715901E-2</v>
      </c>
      <c r="F5432" s="89">
        <v>1.5098186593156209E-2</v>
      </c>
      <c r="G5432" s="90">
        <v>1.7791308434529099E-2</v>
      </c>
      <c r="H5432" s="90">
        <v>1.9627868030460325E-2</v>
      </c>
      <c r="I5432" s="90">
        <v>2.0805848808484927E-2</v>
      </c>
      <c r="J5432" s="90">
        <v>2.1413539391404415E-2</v>
      </c>
    </row>
    <row r="5433" spans="3:10" x14ac:dyDescent="0.25">
      <c r="C5433" s="82">
        <v>2.9375109215588817E-3</v>
      </c>
      <c r="D5433" s="89">
        <v>5.277675864853326E-3</v>
      </c>
      <c r="E5433" s="89">
        <v>7.9337034627912622E-3</v>
      </c>
      <c r="F5433" s="89">
        <v>1.0583325800326421E-2</v>
      </c>
      <c r="G5433" s="90">
        <v>1.3042474522981405E-2</v>
      </c>
      <c r="H5433" s="90">
        <v>1.517432655766974E-2</v>
      </c>
      <c r="I5433" s="90">
        <v>1.70283433287877E-2</v>
      </c>
      <c r="J5433" s="90">
        <v>1.8599660195567348E-2</v>
      </c>
    </row>
    <row r="5434" spans="3:10" x14ac:dyDescent="0.25">
      <c r="C5434" s="82">
        <v>1.567794887131169E-3</v>
      </c>
      <c r="D5434" s="89">
        <v>3.1723340279536196E-3</v>
      </c>
      <c r="E5434" s="89">
        <v>5.1355113668067288E-3</v>
      </c>
      <c r="F5434" s="89">
        <v>7.1906915276913706E-3</v>
      </c>
      <c r="G5434" s="90">
        <v>9.1781865780111958E-3</v>
      </c>
      <c r="H5434" s="90">
        <v>1.099570116995547E-2</v>
      </c>
      <c r="I5434" s="90">
        <v>1.268803841735399E-2</v>
      </c>
      <c r="J5434" s="90">
        <v>1.4267693843815623E-2</v>
      </c>
    </row>
    <row r="5435" spans="3:10" x14ac:dyDescent="0.25">
      <c r="C5435" s="82">
        <v>1.4312775624828486E-2</v>
      </c>
      <c r="D5435" s="89">
        <v>1.9377136920343166E-2</v>
      </c>
      <c r="E5435" s="89">
        <v>2.3273419260035098E-2</v>
      </c>
      <c r="F5435" s="89">
        <v>2.600417407758147E-2</v>
      </c>
      <c r="G5435" s="90">
        <v>2.7858242780356771E-2</v>
      </c>
      <c r="H5435" s="90">
        <v>2.8978404709736529E-2</v>
      </c>
      <c r="I5435" s="90">
        <v>2.9663815250800703E-2</v>
      </c>
      <c r="J5435" s="90">
        <v>2.99503714551007E-2</v>
      </c>
    </row>
    <row r="5436" spans="3:10" x14ac:dyDescent="0.25">
      <c r="C5436" s="82">
        <v>2.3256857687313157E-2</v>
      </c>
      <c r="D5436" s="89">
        <v>2.9247944577084409E-2</v>
      </c>
      <c r="E5436" s="89">
        <v>3.2985032082304695E-2</v>
      </c>
      <c r="F5436" s="89">
        <v>3.4925551378475257E-2</v>
      </c>
      <c r="G5436" s="90">
        <v>3.5708293657848611E-2</v>
      </c>
      <c r="H5436" s="90">
        <v>3.562296383715776E-2</v>
      </c>
      <c r="I5436" s="90">
        <v>3.5079466564112392E-2</v>
      </c>
      <c r="J5436" s="90">
        <v>3.4135073724304306E-2</v>
      </c>
    </row>
    <row r="5437" spans="3:10" x14ac:dyDescent="0.25">
      <c r="C5437" s="82">
        <v>6.2256501369646906E-3</v>
      </c>
      <c r="D5437" s="89">
        <v>9.7443916792435605E-3</v>
      </c>
      <c r="E5437" s="89">
        <v>1.3377553185573574E-2</v>
      </c>
      <c r="F5437" s="89">
        <v>1.6843759787398417E-2</v>
      </c>
      <c r="G5437" s="90">
        <v>2.0057869671530056E-2</v>
      </c>
      <c r="H5437" s="90">
        <v>2.2938532794526952E-2</v>
      </c>
      <c r="I5437" s="90">
        <v>2.5626180362546273E-2</v>
      </c>
      <c r="J5437" s="90">
        <v>2.8131405492589752E-2</v>
      </c>
    </row>
    <row r="5438" spans="3:10" x14ac:dyDescent="0.25">
      <c r="C5438" s="82">
        <v>2.5357186848912021E-2</v>
      </c>
      <c r="D5438" s="89">
        <v>2.7835198927049498E-2</v>
      </c>
      <c r="E5438" s="89">
        <v>2.9812072080056588E-2</v>
      </c>
      <c r="F5438" s="89">
        <v>3.1514020173101724E-2</v>
      </c>
      <c r="G5438" s="90">
        <v>3.3087745995412317E-2</v>
      </c>
      <c r="H5438" s="90">
        <v>3.4426656218367616E-2</v>
      </c>
      <c r="I5438" s="90">
        <v>3.5666420701215132E-2</v>
      </c>
      <c r="J5438" s="90">
        <v>3.6706036731776776E-2</v>
      </c>
    </row>
    <row r="5439" spans="3:10" x14ac:dyDescent="0.25">
      <c r="C5439" s="82">
        <v>1.4814260477053674E-2</v>
      </c>
      <c r="D5439" s="89">
        <v>1.7187044312626857E-2</v>
      </c>
      <c r="E5439" s="89">
        <v>1.8200455576588365E-2</v>
      </c>
      <c r="F5439" s="89">
        <v>1.8377401795372176E-2</v>
      </c>
      <c r="G5439" s="90">
        <v>1.8172862248873406E-2</v>
      </c>
      <c r="H5439" s="90">
        <v>1.777281707006375E-2</v>
      </c>
      <c r="I5439" s="90">
        <v>1.7388435159345156E-2</v>
      </c>
      <c r="J5439" s="90">
        <v>1.7041303697820004E-2</v>
      </c>
    </row>
    <row r="5440" spans="3:10" x14ac:dyDescent="0.25">
      <c r="C5440" s="82">
        <v>3.9215320115972199E-3</v>
      </c>
      <c r="D5440" s="89">
        <v>5.8735721304461717E-3</v>
      </c>
      <c r="E5440" s="89">
        <v>7.6971450061989344E-3</v>
      </c>
      <c r="F5440" s="89">
        <v>9.2678203967818378E-3</v>
      </c>
      <c r="G5440" s="90">
        <v>1.0583175126016734E-2</v>
      </c>
      <c r="H5440" s="90">
        <v>1.1630411796123501E-2</v>
      </c>
      <c r="I5440" s="90">
        <v>1.2497884262764642E-2</v>
      </c>
      <c r="J5440" s="90">
        <v>1.320060766867893E-2</v>
      </c>
    </row>
    <row r="5441" spans="3:10" x14ac:dyDescent="0.25">
      <c r="C5441" s="82">
        <v>1.3218896003476605E-2</v>
      </c>
      <c r="D5441" s="89">
        <v>1.7116210836988988E-2</v>
      </c>
      <c r="E5441" s="89">
        <v>2.0380712266479899E-2</v>
      </c>
      <c r="F5441" s="89">
        <v>2.309125613538646E-2</v>
      </c>
      <c r="G5441" s="90">
        <v>2.542030340991858E-2</v>
      </c>
      <c r="H5441" s="90">
        <v>2.737070709696628E-2</v>
      </c>
      <c r="I5441" s="90">
        <v>2.9106613749828706E-2</v>
      </c>
      <c r="J5441" s="90">
        <v>3.0573609841946913E-2</v>
      </c>
    </row>
    <row r="5442" spans="3:10" x14ac:dyDescent="0.25">
      <c r="C5442" s="82">
        <v>5.8014057632763093E-3</v>
      </c>
      <c r="D5442" s="89">
        <v>8.4774523419138808E-3</v>
      </c>
      <c r="E5442" s="89">
        <v>1.0763161910142163E-2</v>
      </c>
      <c r="F5442" s="89">
        <v>1.2503168847824592E-2</v>
      </c>
      <c r="G5442" s="90">
        <v>1.3750391834377191E-2</v>
      </c>
      <c r="H5442" s="90">
        <v>1.4551673146283625E-2</v>
      </c>
      <c r="I5442" s="90">
        <v>1.5071420156913536E-2</v>
      </c>
      <c r="J5442" s="90">
        <v>1.5361940888348975E-2</v>
      </c>
    </row>
    <row r="5443" spans="3:10" x14ac:dyDescent="0.25">
      <c r="C5443" s="82">
        <v>4.8938737201745817E-2</v>
      </c>
      <c r="D5443" s="89">
        <v>4.9563899868146521E-2</v>
      </c>
      <c r="E5443" s="89">
        <v>4.8445364978742647E-2</v>
      </c>
      <c r="F5443" s="89">
        <v>4.6866900847389967E-2</v>
      </c>
      <c r="G5443" s="90">
        <v>4.5468967915952792E-2</v>
      </c>
      <c r="H5443" s="90">
        <v>4.4230343997781467E-2</v>
      </c>
      <c r="I5443" s="90">
        <v>4.3317483492541997E-2</v>
      </c>
      <c r="J5443" s="90">
        <v>4.2530431442292134E-2</v>
      </c>
    </row>
    <row r="5444" spans="3:10" x14ac:dyDescent="0.25">
      <c r="C5444" s="82">
        <v>3.6521213812249682E-3</v>
      </c>
      <c r="D5444" s="89">
        <v>6.8281424453204339E-3</v>
      </c>
      <c r="E5444" s="89">
        <v>1.0376907928276217E-2</v>
      </c>
      <c r="F5444" s="89">
        <v>1.3780984238235181E-2</v>
      </c>
      <c r="G5444" s="90">
        <v>1.6775198653692751E-2</v>
      </c>
      <c r="H5444" s="90">
        <v>1.9189054595234307E-2</v>
      </c>
      <c r="I5444" s="90">
        <v>2.1086472630472319E-2</v>
      </c>
      <c r="J5444" s="90">
        <v>2.2447021446035064E-2</v>
      </c>
    </row>
    <row r="5445" spans="3:10" x14ac:dyDescent="0.25">
      <c r="C5445" s="82">
        <v>1.3320179022705995E-2</v>
      </c>
      <c r="D5445" s="89">
        <v>1.5740137555643144E-2</v>
      </c>
      <c r="E5445" s="89">
        <v>1.7146018405694685E-2</v>
      </c>
      <c r="F5445" s="89">
        <v>1.7775803844766874E-2</v>
      </c>
      <c r="G5445" s="90">
        <v>1.785876848195788E-2</v>
      </c>
      <c r="H5445" s="90">
        <v>1.7457983567627001E-2</v>
      </c>
      <c r="I5445" s="90">
        <v>1.6744276940076089E-2</v>
      </c>
      <c r="J5445" s="90">
        <v>1.5763058597605212E-2</v>
      </c>
    </row>
    <row r="5446" spans="3:10" x14ac:dyDescent="0.25">
      <c r="C5446" s="82">
        <v>1.1546896363053441E-2</v>
      </c>
      <c r="D5446" s="89">
        <v>1.3388595573504605E-2</v>
      </c>
      <c r="E5446" s="89">
        <v>1.4827351922400374E-2</v>
      </c>
      <c r="F5446" s="89">
        <v>1.603172290765947E-2</v>
      </c>
      <c r="G5446" s="90">
        <v>1.7142778642398764E-2</v>
      </c>
      <c r="H5446" s="90">
        <v>1.8159901624228186E-2</v>
      </c>
      <c r="I5446" s="90">
        <v>1.91949102730978E-2</v>
      </c>
      <c r="J5446" s="90">
        <v>2.0226006663133546E-2</v>
      </c>
    </row>
    <row r="5447" spans="3:10" x14ac:dyDescent="0.25">
      <c r="C5447" s="82">
        <v>6.0183927214266944E-3</v>
      </c>
      <c r="D5447" s="89">
        <v>1.0924780283047681E-2</v>
      </c>
      <c r="E5447" s="89">
        <v>1.6392297749564542E-2</v>
      </c>
      <c r="F5447" s="89">
        <v>2.1717407183592191E-2</v>
      </c>
      <c r="G5447" s="90">
        <v>2.6543980621617738E-2</v>
      </c>
      <c r="H5447" s="90">
        <v>3.0615454997372428E-2</v>
      </c>
      <c r="I5447" s="90">
        <v>3.4013110950173266E-2</v>
      </c>
      <c r="J5447" s="90">
        <v>3.6658430629123738E-2</v>
      </c>
    </row>
    <row r="5448" spans="3:10" x14ac:dyDescent="0.25">
      <c r="C5448" s="82">
        <v>2.7537205150541273E-3</v>
      </c>
      <c r="D5448" s="89">
        <v>5.0979089638983214E-3</v>
      </c>
      <c r="E5448" s="89">
        <v>7.806878961061638E-3</v>
      </c>
      <c r="F5448" s="89">
        <v>1.0526706233248272E-2</v>
      </c>
      <c r="G5448" s="90">
        <v>1.3048967792228692E-2</v>
      </c>
      <c r="H5448" s="90">
        <v>1.5230736492075262E-2</v>
      </c>
      <c r="I5448" s="90">
        <v>1.7129984995639135E-2</v>
      </c>
      <c r="J5448" s="90">
        <v>1.8757784452024789E-2</v>
      </c>
    </row>
    <row r="5449" spans="3:10" x14ac:dyDescent="0.25">
      <c r="C5449" s="82">
        <v>1.2568022446457197E-2</v>
      </c>
      <c r="D5449" s="89">
        <v>1.3485170138016702E-2</v>
      </c>
      <c r="E5449" s="89">
        <v>1.3774317968192239E-2</v>
      </c>
      <c r="F5449" s="89">
        <v>1.3685804380514891E-2</v>
      </c>
      <c r="G5449" s="90">
        <v>1.3386694204248E-2</v>
      </c>
      <c r="H5449" s="90">
        <v>1.290217771158942E-2</v>
      </c>
      <c r="I5449" s="90">
        <v>1.2337662613144975E-2</v>
      </c>
      <c r="J5449" s="90">
        <v>1.1703926962728067E-2</v>
      </c>
    </row>
    <row r="5450" spans="3:10" x14ac:dyDescent="0.25">
      <c r="C5450" s="82">
        <v>7.7155805207117295E-3</v>
      </c>
      <c r="D5450" s="89">
        <v>1.3633152187414878E-2</v>
      </c>
      <c r="E5450" s="89">
        <v>1.9698705965741307E-2</v>
      </c>
      <c r="F5450" s="89">
        <v>2.5047886875793571E-2</v>
      </c>
      <c r="G5450" s="90">
        <v>2.9422254609804903E-2</v>
      </c>
      <c r="H5450" s="90">
        <v>3.2742229987900592E-2</v>
      </c>
      <c r="I5450" s="90">
        <v>3.528070212246627E-2</v>
      </c>
      <c r="J5450" s="90">
        <v>3.7094845685837589E-2</v>
      </c>
    </row>
    <row r="5451" spans="3:10" x14ac:dyDescent="0.25">
      <c r="C5451" s="82">
        <v>4.9169323140118553E-3</v>
      </c>
      <c r="D5451" s="89">
        <v>8.1820262234761059E-3</v>
      </c>
      <c r="E5451" s="89">
        <v>1.1570626579401449E-2</v>
      </c>
      <c r="F5451" s="89">
        <v>1.4705448390257819E-2</v>
      </c>
      <c r="G5451" s="90">
        <v>1.7440259808616507E-2</v>
      </c>
      <c r="H5451" s="90">
        <v>1.9675335330239498E-2</v>
      </c>
      <c r="I5451" s="90">
        <v>2.1522648840251478E-2</v>
      </c>
      <c r="J5451" s="90">
        <v>2.2990172756615579E-2</v>
      </c>
    </row>
    <row r="5452" spans="3:10" x14ac:dyDescent="0.25">
      <c r="C5452" s="82">
        <v>2.5651431308809395E-3</v>
      </c>
      <c r="D5452" s="89">
        <v>4.0677975611902485E-3</v>
      </c>
      <c r="E5452" s="89">
        <v>5.5991502156646378E-3</v>
      </c>
      <c r="F5452" s="89">
        <v>7.0138648221290669E-3</v>
      </c>
      <c r="G5452" s="90">
        <v>8.2553735142042554E-3</v>
      </c>
      <c r="H5452" s="90">
        <v>9.2772434037190054E-3</v>
      </c>
      <c r="I5452" s="90">
        <v>1.0134134565104773E-2</v>
      </c>
      <c r="J5452" s="90">
        <v>1.0840017930271088E-2</v>
      </c>
    </row>
    <row r="5453" spans="3:10" x14ac:dyDescent="0.25">
      <c r="C5453" s="82">
        <v>4.1781782411197633E-3</v>
      </c>
      <c r="D5453" s="89">
        <v>7.9623903186569808E-3</v>
      </c>
      <c r="E5453" s="89">
        <v>1.2238909603116535E-2</v>
      </c>
      <c r="F5453" s="89">
        <v>1.6307084205460291E-2</v>
      </c>
      <c r="G5453" s="90">
        <v>1.9778385393132893E-2</v>
      </c>
      <c r="H5453" s="90">
        <v>2.2432619797047661E-2</v>
      </c>
      <c r="I5453" s="90">
        <v>2.4377873120319679E-2</v>
      </c>
      <c r="J5453" s="90">
        <v>2.5652436576274862E-2</v>
      </c>
    </row>
    <row r="5454" spans="3:10" x14ac:dyDescent="0.25">
      <c r="C5454" s="82">
        <v>7.3037402863561146E-3</v>
      </c>
      <c r="D5454" s="89">
        <v>1.1838329105438358E-2</v>
      </c>
      <c r="E5454" s="89">
        <v>1.6097713988263807E-2</v>
      </c>
      <c r="F5454" s="89">
        <v>1.9609739014846608E-2</v>
      </c>
      <c r="G5454" s="90">
        <v>2.2336840577403753E-2</v>
      </c>
      <c r="H5454" s="90">
        <v>2.4306597236755021E-2</v>
      </c>
      <c r="I5454" s="90">
        <v>2.5770703541791704E-2</v>
      </c>
      <c r="J5454" s="90">
        <v>2.6807271850605548E-2</v>
      </c>
    </row>
    <row r="5455" spans="3:10" x14ac:dyDescent="0.25">
      <c r="C5455" s="82">
        <v>5.193555915745828E-3</v>
      </c>
      <c r="D5455" s="89">
        <v>6.7844763139143956E-3</v>
      </c>
      <c r="E5455" s="89">
        <v>8.1539500839045934E-3</v>
      </c>
      <c r="F5455" s="89">
        <v>9.3269120549707915E-3</v>
      </c>
      <c r="G5455" s="90">
        <v>1.0371995545395979E-2</v>
      </c>
      <c r="H5455" s="90">
        <v>1.1298607499520516E-2</v>
      </c>
      <c r="I5455" s="90">
        <v>1.219300427047304E-2</v>
      </c>
      <c r="J5455" s="90">
        <v>1.3061797759753403E-2</v>
      </c>
    </row>
    <row r="5456" spans="3:10" x14ac:dyDescent="0.25">
      <c r="C5456" s="82">
        <v>0.20885883410177181</v>
      </c>
      <c r="D5456" s="89">
        <v>0.18690677364682781</v>
      </c>
      <c r="E5456" s="89">
        <v>0.16347527837965645</v>
      </c>
      <c r="F5456" s="89">
        <v>0.14364439944965585</v>
      </c>
      <c r="G5456" s="90">
        <v>0.12839565571676201</v>
      </c>
      <c r="H5456" s="90">
        <v>0.11646622151391002</v>
      </c>
      <c r="I5456" s="90">
        <v>0.1073442778202965</v>
      </c>
      <c r="J5456" s="90">
        <v>9.9805773496419836E-2</v>
      </c>
    </row>
    <row r="5457" spans="3:10" x14ac:dyDescent="0.25">
      <c r="C5457" s="82">
        <v>7.8756448103003071E-3</v>
      </c>
      <c r="D5457" s="89">
        <v>1.1339316964303625E-2</v>
      </c>
      <c r="E5457" s="89">
        <v>1.4566693666190313E-2</v>
      </c>
      <c r="F5457" s="89">
        <v>1.7399551351312808E-2</v>
      </c>
      <c r="G5457" s="90">
        <v>1.9856430808424214E-2</v>
      </c>
      <c r="H5457" s="90">
        <v>2.1906403870471537E-2</v>
      </c>
      <c r="I5457" s="90">
        <v>2.3690571618253824E-2</v>
      </c>
      <c r="J5457" s="90">
        <v>2.51964298210142E-2</v>
      </c>
    </row>
    <row r="5458" spans="3:10" x14ac:dyDescent="0.25">
      <c r="C5458" s="82">
        <v>2.4506366335818069E-2</v>
      </c>
      <c r="D5458" s="89">
        <v>3.0266890986370348E-2</v>
      </c>
      <c r="E5458" s="89">
        <v>3.377245693990643E-2</v>
      </c>
      <c r="F5458" s="89">
        <v>3.5607119109190663E-2</v>
      </c>
      <c r="G5458" s="90">
        <v>3.6444776192789699E-2</v>
      </c>
      <c r="H5458" s="90">
        <v>3.6556247119643358E-2</v>
      </c>
      <c r="I5458" s="90">
        <v>3.6319709448466055E-2</v>
      </c>
      <c r="J5458" s="90">
        <v>3.574955126155302E-2</v>
      </c>
    </row>
    <row r="5459" spans="3:10" x14ac:dyDescent="0.25">
      <c r="C5459" s="82">
        <v>1.6318454630908324E-3</v>
      </c>
      <c r="D5459" s="89">
        <v>2.5408686546654255E-3</v>
      </c>
      <c r="E5459" s="89">
        <v>3.4995608370757734E-3</v>
      </c>
      <c r="F5459" s="89">
        <v>4.430875076428962E-3</v>
      </c>
      <c r="G5459" s="90">
        <v>5.2984656344230502E-3</v>
      </c>
      <c r="H5459" s="90">
        <v>6.0672237366752157E-3</v>
      </c>
      <c r="I5459" s="90">
        <v>6.7689106800864242E-3</v>
      </c>
      <c r="J5459" s="90">
        <v>7.4126376318702112E-3</v>
      </c>
    </row>
    <row r="5460" spans="3:10" x14ac:dyDescent="0.25">
      <c r="C5460" s="82">
        <v>3.9208377211563526E-2</v>
      </c>
      <c r="D5460" s="89">
        <v>3.917000963562562E-2</v>
      </c>
      <c r="E5460" s="89">
        <v>3.8632334869533769E-2</v>
      </c>
      <c r="F5460" s="89">
        <v>3.8197559712946333E-2</v>
      </c>
      <c r="G5460" s="90">
        <v>3.8142083595794879E-2</v>
      </c>
      <c r="H5460" s="90">
        <v>3.8347278835516398E-2</v>
      </c>
      <c r="I5460" s="90">
        <v>3.893564297139681E-2</v>
      </c>
      <c r="J5460" s="90">
        <v>3.9748612354984197E-2</v>
      </c>
    </row>
    <row r="5461" spans="3:10" x14ac:dyDescent="0.25">
      <c r="C5461" s="82">
        <v>9.8010405848220974E-3</v>
      </c>
      <c r="D5461" s="89">
        <v>1.279797902999121E-2</v>
      </c>
      <c r="E5461" s="89">
        <v>1.531335131449813E-2</v>
      </c>
      <c r="F5461" s="89">
        <v>1.7377753420711777E-2</v>
      </c>
      <c r="G5461" s="90">
        <v>1.9110592786764202E-2</v>
      </c>
      <c r="H5461" s="90">
        <v>2.0521129110319721E-2</v>
      </c>
      <c r="I5461" s="90">
        <v>2.1754577116314233E-2</v>
      </c>
      <c r="J5461" s="90">
        <v>2.2804511166243303E-2</v>
      </c>
    </row>
    <row r="5462" spans="3:10" x14ac:dyDescent="0.25">
      <c r="C5462" s="82">
        <v>1.6615876151754138E-3</v>
      </c>
      <c r="D5462" s="89">
        <v>2.9954657715625249E-3</v>
      </c>
      <c r="E5462" s="89">
        <v>4.5603932908623917E-3</v>
      </c>
      <c r="F5462" s="89">
        <v>6.2079773140282599E-3</v>
      </c>
      <c r="G5462" s="90">
        <v>7.8656052584458007E-3</v>
      </c>
      <c r="H5462" s="90">
        <v>9.4863744927935045E-3</v>
      </c>
      <c r="I5462" s="90">
        <v>1.1138449023803537E-2</v>
      </c>
      <c r="J5462" s="90">
        <v>1.2860449345123722E-2</v>
      </c>
    </row>
    <row r="5463" spans="3:10" x14ac:dyDescent="0.25">
      <c r="C5463" s="82">
        <v>2.7243043130367278E-2</v>
      </c>
      <c r="D5463" s="89">
        <v>3.4151365113387684E-2</v>
      </c>
      <c r="E5463" s="89">
        <v>3.8221231467179102E-2</v>
      </c>
      <c r="F5463" s="89">
        <v>4.0249200494965998E-2</v>
      </c>
      <c r="G5463" s="90">
        <v>4.1159489004557424E-2</v>
      </c>
      <c r="H5463" s="90">
        <v>4.1356360057517173E-2</v>
      </c>
      <c r="I5463" s="90">
        <v>4.1304994212611391E-2</v>
      </c>
      <c r="J5463" s="90">
        <v>4.1023098857057821E-2</v>
      </c>
    </row>
    <row r="5464" spans="3:10" x14ac:dyDescent="0.25">
      <c r="C5464" s="82">
        <v>1.3325542852110898E-2</v>
      </c>
      <c r="D5464" s="89">
        <v>1.7313678625094569E-2</v>
      </c>
      <c r="E5464" s="89">
        <v>2.0273862081380309E-2</v>
      </c>
      <c r="F5464" s="89">
        <v>2.2282085967681709E-2</v>
      </c>
      <c r="G5464" s="90">
        <v>2.3590373462260259E-2</v>
      </c>
      <c r="H5464" s="90">
        <v>2.4313558612603169E-2</v>
      </c>
      <c r="I5464" s="90">
        <v>2.4710852465367691E-2</v>
      </c>
      <c r="J5464" s="90">
        <v>2.4835668821544709E-2</v>
      </c>
    </row>
    <row r="5465" spans="3:10" x14ac:dyDescent="0.25">
      <c r="C5465" s="82">
        <v>2.2993196519400312E-3</v>
      </c>
      <c r="D5465" s="89">
        <v>3.8881116084778337E-3</v>
      </c>
      <c r="E5465" s="89">
        <v>5.6479085005164539E-3</v>
      </c>
      <c r="F5465" s="89">
        <v>7.3955481602020643E-3</v>
      </c>
      <c r="G5465" s="90">
        <v>9.0239432071659784E-3</v>
      </c>
      <c r="H5465" s="90">
        <v>1.0439744457021272E-2</v>
      </c>
      <c r="I5465" s="90">
        <v>1.1670621885861794E-2</v>
      </c>
      <c r="J5465" s="90">
        <v>1.2707830364645166E-2</v>
      </c>
    </row>
    <row r="5466" spans="3:10" x14ac:dyDescent="0.25">
      <c r="C5466" s="82">
        <v>3.5308048512333679E-3</v>
      </c>
      <c r="D5466" s="89">
        <v>6.5685165023075046E-3</v>
      </c>
      <c r="E5466" s="89">
        <v>1.0013319801298218E-2</v>
      </c>
      <c r="F5466" s="89">
        <v>1.3379776749518582E-2</v>
      </c>
      <c r="G5466" s="90">
        <v>1.6399852530870895E-2</v>
      </c>
      <c r="H5466" s="90">
        <v>1.8897201305481302E-2</v>
      </c>
      <c r="I5466" s="90">
        <v>2.093802665646843E-2</v>
      </c>
      <c r="J5466" s="90">
        <v>2.2516268743842723E-2</v>
      </c>
    </row>
    <row r="5467" spans="3:10" x14ac:dyDescent="0.25">
      <c r="C5467" s="82">
        <v>1.8991654632079073E-3</v>
      </c>
      <c r="D5467" s="89">
        <v>3.8483834997487141E-3</v>
      </c>
      <c r="E5467" s="89">
        <v>6.2438852909621088E-3</v>
      </c>
      <c r="F5467" s="89">
        <v>8.7584184643218245E-3</v>
      </c>
      <c r="G5467" s="90">
        <v>1.1197281142662911E-2</v>
      </c>
      <c r="H5467" s="90">
        <v>1.3445193295319945E-2</v>
      </c>
      <c r="I5467" s="90">
        <v>1.5573601905006831E-2</v>
      </c>
      <c r="J5467" s="90">
        <v>1.7615015488399978E-2</v>
      </c>
    </row>
    <row r="5468" spans="3:10" x14ac:dyDescent="0.25">
      <c r="C5468" s="82">
        <v>8.1705293751235439E-4</v>
      </c>
      <c r="D5468" s="89">
        <v>2.0188971324576299E-3</v>
      </c>
      <c r="E5468" s="89">
        <v>3.8294839551316338E-3</v>
      </c>
      <c r="F5468" s="89">
        <v>6.056090527056592E-3</v>
      </c>
      <c r="G5468" s="90">
        <v>8.4661646031697155E-3</v>
      </c>
      <c r="H5468" s="90">
        <v>1.084174457059048E-2</v>
      </c>
      <c r="I5468" s="90">
        <v>1.3130226229227644E-2</v>
      </c>
      <c r="J5468" s="90">
        <v>1.5293287278128332E-2</v>
      </c>
    </row>
    <row r="5469" spans="3:10" x14ac:dyDescent="0.25">
      <c r="C5469" s="82">
        <v>1.3901936046111231E-2</v>
      </c>
      <c r="D5469" s="89">
        <v>1.5148077045607982E-2</v>
      </c>
      <c r="E5469" s="89">
        <v>1.5751777369159677E-2</v>
      </c>
      <c r="F5469" s="89">
        <v>1.5987420079297741E-2</v>
      </c>
      <c r="G5469" s="90">
        <v>1.6066119140745079E-2</v>
      </c>
      <c r="H5469" s="90">
        <v>1.6041516612355273E-2</v>
      </c>
      <c r="I5469" s="90">
        <v>1.6058840073019848E-2</v>
      </c>
      <c r="J5469" s="90">
        <v>1.613488370951028E-2</v>
      </c>
    </row>
    <row r="5470" spans="3:10" x14ac:dyDescent="0.25">
      <c r="C5470" s="82">
        <v>7.754686423503865E-3</v>
      </c>
      <c r="D5470" s="89">
        <v>1.1845177963372594E-2</v>
      </c>
      <c r="E5470" s="89">
        <v>1.5813443458208072E-2</v>
      </c>
      <c r="F5470" s="89">
        <v>1.93155089558073E-2</v>
      </c>
      <c r="G5470" s="90">
        <v>2.2257759704858111E-2</v>
      </c>
      <c r="H5470" s="90">
        <v>2.4551974506659243E-2</v>
      </c>
      <c r="I5470" s="90">
        <v>2.6348926423196709E-2</v>
      </c>
      <c r="J5470" s="90">
        <v>2.7658982734031973E-2</v>
      </c>
    </row>
    <row r="5471" spans="3:10" x14ac:dyDescent="0.25">
      <c r="C5471" s="82">
        <v>5.9155616719952238E-2</v>
      </c>
      <c r="D5471" s="89">
        <v>5.8391293190032452E-2</v>
      </c>
      <c r="E5471" s="89">
        <v>5.5881321920466465E-2</v>
      </c>
      <c r="F5471" s="89">
        <v>5.3111132270284606E-2</v>
      </c>
      <c r="G5471" s="90">
        <v>5.0774052577702969E-2</v>
      </c>
      <c r="H5471" s="90">
        <v>4.8822469301662237E-2</v>
      </c>
      <c r="I5471" s="90">
        <v>4.7434026189688012E-2</v>
      </c>
      <c r="J5471" s="90">
        <v>4.639199709785493E-2</v>
      </c>
    </row>
    <row r="5472" spans="3:10" x14ac:dyDescent="0.25">
      <c r="C5472" s="82">
        <v>2.08388231974706E-3</v>
      </c>
      <c r="D5472" s="89">
        <v>3.7784413498967253E-3</v>
      </c>
      <c r="E5472" s="89">
        <v>5.6447165686996873E-3</v>
      </c>
      <c r="F5472" s="89">
        <v>7.4113351623336645E-3</v>
      </c>
      <c r="G5472" s="90">
        <v>8.9346704857458277E-3</v>
      </c>
      <c r="H5472" s="90">
        <v>1.0128409589297739E-2</v>
      </c>
      <c r="I5472" s="90">
        <v>1.104714215829606E-2</v>
      </c>
      <c r="J5472" s="90">
        <v>1.171661243178517E-2</v>
      </c>
    </row>
    <row r="5473" spans="3:10" x14ac:dyDescent="0.25">
      <c r="C5473" s="82">
        <v>1.1569710802464873E-2</v>
      </c>
      <c r="D5473" s="89">
        <v>1.395082019027284E-2</v>
      </c>
      <c r="E5473" s="89">
        <v>1.5805689376667969E-2</v>
      </c>
      <c r="F5473" s="89">
        <v>1.7250082951940301E-2</v>
      </c>
      <c r="G5473" s="90">
        <v>1.8432109721575773E-2</v>
      </c>
      <c r="H5473" s="90">
        <v>1.9375914618263174E-2</v>
      </c>
      <c r="I5473" s="90">
        <v>2.0233132667541707E-2</v>
      </c>
      <c r="J5473" s="90">
        <v>2.1008281964210715E-2</v>
      </c>
    </row>
    <row r="5474" spans="3:10" x14ac:dyDescent="0.25">
      <c r="C5474" s="82">
        <v>6.4456837404708598E-3</v>
      </c>
      <c r="D5474" s="89">
        <v>8.6395540766387429E-3</v>
      </c>
      <c r="E5474" s="89">
        <v>1.0532252221114646E-2</v>
      </c>
      <c r="F5474" s="89">
        <v>1.2117471561384928E-2</v>
      </c>
      <c r="G5474" s="90">
        <v>1.3470246876192943E-2</v>
      </c>
      <c r="H5474" s="90">
        <v>1.4601917320010678E-2</v>
      </c>
      <c r="I5474" s="90">
        <v>1.5629448418457058E-2</v>
      </c>
      <c r="J5474" s="90">
        <v>1.6569805948838511E-2</v>
      </c>
    </row>
    <row r="5475" spans="3:10" x14ac:dyDescent="0.25">
      <c r="C5475" s="82">
        <v>1.0231826493748689E-2</v>
      </c>
      <c r="D5475" s="89">
        <v>1.4694998968973833E-2</v>
      </c>
      <c r="E5475" s="89">
        <v>1.8125225420318712E-2</v>
      </c>
      <c r="F5475" s="89">
        <v>2.0403882815901275E-2</v>
      </c>
      <c r="G5475" s="90">
        <v>2.1776716655160771E-2</v>
      </c>
      <c r="H5475" s="90">
        <v>2.2411398126695639E-2</v>
      </c>
      <c r="I5475" s="90">
        <v>2.2591780901587831E-2</v>
      </c>
      <c r="J5475" s="90">
        <v>2.2388824474664205E-2</v>
      </c>
    </row>
    <row r="5476" spans="3:10" x14ac:dyDescent="0.25">
      <c r="C5476" s="82">
        <v>1.0244061738800594E-2</v>
      </c>
      <c r="D5476" s="89">
        <v>1.482712585647873E-2</v>
      </c>
      <c r="E5476" s="89">
        <v>1.9101601381848098E-2</v>
      </c>
      <c r="F5476" s="89">
        <v>2.2832244769642841E-2</v>
      </c>
      <c r="G5476" s="90">
        <v>2.6020005264286238E-2</v>
      </c>
      <c r="H5476" s="90">
        <v>2.8607813175061406E-2</v>
      </c>
      <c r="I5476" s="90">
        <v>3.0772499620742643E-2</v>
      </c>
      <c r="J5476" s="90">
        <v>3.2500531679504903E-2</v>
      </c>
    </row>
    <row r="5477" spans="3:10" x14ac:dyDescent="0.25">
      <c r="C5477" s="82">
        <v>2.8053367206228664E-3</v>
      </c>
      <c r="D5477" s="89">
        <v>4.9364940829803635E-3</v>
      </c>
      <c r="E5477" s="89">
        <v>7.2729757358535978E-3</v>
      </c>
      <c r="F5477" s="89">
        <v>9.5528269103237196E-3</v>
      </c>
      <c r="G5477" s="90">
        <v>1.166389822492876E-2</v>
      </c>
      <c r="H5477" s="90">
        <v>1.3529070885922088E-2</v>
      </c>
      <c r="I5477" s="90">
        <v>1.5216798954014977E-2</v>
      </c>
      <c r="J5477" s="90">
        <v>1.6726640071397389E-2</v>
      </c>
    </row>
    <row r="5478" spans="3:10" x14ac:dyDescent="0.25">
      <c r="C5478" s="82">
        <v>3.1412844194767015E-3</v>
      </c>
      <c r="D5478" s="89">
        <v>5.0421247149461694E-3</v>
      </c>
      <c r="E5478" s="89">
        <v>7.0381751779725896E-3</v>
      </c>
      <c r="F5478" s="89">
        <v>8.9773922512677486E-3</v>
      </c>
      <c r="G5478" s="90">
        <v>1.0811577271690596E-2</v>
      </c>
      <c r="H5478" s="90">
        <v>1.2488108502264875E-2</v>
      </c>
      <c r="I5478" s="90">
        <v>1.4068704371732965E-2</v>
      </c>
      <c r="J5478" s="90">
        <v>1.5543642663102325E-2</v>
      </c>
    </row>
    <row r="5479" spans="3:10" x14ac:dyDescent="0.25">
      <c r="C5479" s="82">
        <v>1.5806276004892244E-2</v>
      </c>
      <c r="D5479" s="89">
        <v>2.1030061877393143E-2</v>
      </c>
      <c r="E5479" s="89">
        <v>2.5142462298549967E-2</v>
      </c>
      <c r="F5479" s="89">
        <v>2.8297305007516361E-2</v>
      </c>
      <c r="G5479" s="90">
        <v>3.0884766665008549E-2</v>
      </c>
      <c r="H5479" s="90">
        <v>3.3099087810728456E-2</v>
      </c>
      <c r="I5479" s="90">
        <v>3.5299468034608657E-2</v>
      </c>
      <c r="J5479" s="90">
        <v>3.7540502884037381E-2</v>
      </c>
    </row>
    <row r="5480" spans="3:10" x14ac:dyDescent="0.25">
      <c r="C5480" s="82">
        <v>2.3247809601763196E-2</v>
      </c>
      <c r="D5480" s="89">
        <v>3.1599824400644308E-2</v>
      </c>
      <c r="E5480" s="89">
        <v>3.7621284884709665E-2</v>
      </c>
      <c r="F5480" s="89">
        <v>4.1378791336305024E-2</v>
      </c>
      <c r="G5480" s="90">
        <v>4.3463056550772802E-2</v>
      </c>
      <c r="H5480" s="90">
        <v>4.420045453312979E-2</v>
      </c>
      <c r="I5480" s="90">
        <v>4.4113186679401395E-2</v>
      </c>
      <c r="J5480" s="90">
        <v>4.3293369214744817E-2</v>
      </c>
    </row>
    <row r="5481" spans="3:10" x14ac:dyDescent="0.25">
      <c r="C5481" s="82">
        <v>1.0219915811615174E-2</v>
      </c>
      <c r="D5481" s="89">
        <v>1.4478344842590056E-2</v>
      </c>
      <c r="E5481" s="89">
        <v>1.8558480659820513E-2</v>
      </c>
      <c r="F5481" s="89">
        <v>2.2253487387774218E-2</v>
      </c>
      <c r="G5481" s="90">
        <v>2.5522310396372191E-2</v>
      </c>
      <c r="H5481" s="90">
        <v>2.8249155661328827E-2</v>
      </c>
      <c r="I5481" s="90">
        <v>3.0553267658953109E-2</v>
      </c>
      <c r="J5481" s="90">
        <v>3.2376182417565097E-2</v>
      </c>
    </row>
    <row r="5482" spans="3:10" x14ac:dyDescent="0.25">
      <c r="C5482" s="82">
        <v>4.0783533012708961E-3</v>
      </c>
      <c r="D5482" s="89">
        <v>6.0908231446541623E-3</v>
      </c>
      <c r="E5482" s="89">
        <v>7.9550632155805327E-3</v>
      </c>
      <c r="F5482" s="89">
        <v>9.5877051946393153E-3</v>
      </c>
      <c r="G5482" s="90">
        <v>1.1037428582212988E-2</v>
      </c>
      <c r="H5482" s="90">
        <v>1.2330837872538669E-2</v>
      </c>
      <c r="I5482" s="90">
        <v>1.3585378970099492E-2</v>
      </c>
      <c r="J5482" s="90">
        <v>1.4827764696940266E-2</v>
      </c>
    </row>
    <row r="5483" spans="3:10" x14ac:dyDescent="0.25">
      <c r="C5483" s="82">
        <v>3.0558098546153959E-3</v>
      </c>
      <c r="D5483" s="89">
        <v>5.0321347743491123E-3</v>
      </c>
      <c r="E5483" s="89">
        <v>6.8639839822228106E-3</v>
      </c>
      <c r="F5483" s="89">
        <v>8.3113101649452247E-3</v>
      </c>
      <c r="G5483" s="90">
        <v>9.3484080468297752E-3</v>
      </c>
      <c r="H5483" s="90">
        <v>9.9982078260727521E-3</v>
      </c>
      <c r="I5483" s="90">
        <v>1.0386967967887677E-2</v>
      </c>
      <c r="J5483" s="90">
        <v>1.0572444673576847E-2</v>
      </c>
    </row>
    <row r="5484" spans="3:10" x14ac:dyDescent="0.25">
      <c r="C5484" s="82">
        <v>3.334773599058326E-3</v>
      </c>
      <c r="D5484" s="89">
        <v>5.7253944374886781E-3</v>
      </c>
      <c r="E5484" s="89">
        <v>8.3419341517250896E-3</v>
      </c>
      <c r="F5484" s="89">
        <v>1.0895377683813068E-2</v>
      </c>
      <c r="G5484" s="90">
        <v>1.3241564121194659E-2</v>
      </c>
      <c r="H5484" s="90">
        <v>1.5272426915026623E-2</v>
      </c>
      <c r="I5484" s="90">
        <v>1.7057583279829716E-2</v>
      </c>
      <c r="J5484" s="90">
        <v>1.8606501464271064E-2</v>
      </c>
    </row>
    <row r="5485" spans="3:10" x14ac:dyDescent="0.25">
      <c r="C5485" s="82">
        <v>6.2614736447702051E-3</v>
      </c>
      <c r="D5485" s="89">
        <v>9.6238608082882312E-3</v>
      </c>
      <c r="E5485" s="89">
        <v>1.2987570049477367E-2</v>
      </c>
      <c r="F5485" s="89">
        <v>1.607633871914272E-2</v>
      </c>
      <c r="G5485" s="90">
        <v>1.8804337966099396E-2</v>
      </c>
      <c r="H5485" s="90">
        <v>2.1087474054634351E-2</v>
      </c>
      <c r="I5485" s="90">
        <v>2.3046623004855507E-2</v>
      </c>
      <c r="J5485" s="90">
        <v>2.4683109025684696E-2</v>
      </c>
    </row>
    <row r="5486" spans="3:10" x14ac:dyDescent="0.25">
      <c r="C5486" s="82">
        <v>2.3080392491213499E-2</v>
      </c>
      <c r="D5486" s="89">
        <v>2.5990207810335047E-2</v>
      </c>
      <c r="E5486" s="89">
        <v>2.692042246807589E-2</v>
      </c>
      <c r="F5486" s="89">
        <v>2.6699451084049235E-2</v>
      </c>
      <c r="G5486" s="90">
        <v>2.5972577047951365E-2</v>
      </c>
      <c r="H5486" s="90">
        <v>2.4973674762662337E-2</v>
      </c>
      <c r="I5486" s="90">
        <v>2.397126526533621E-2</v>
      </c>
      <c r="J5486" s="90">
        <v>2.2970164087302822E-2</v>
      </c>
    </row>
    <row r="5487" spans="3:10" x14ac:dyDescent="0.25">
      <c r="C5487" s="82">
        <v>7.0433184762346271E-3</v>
      </c>
      <c r="D5487" s="89">
        <v>9.0306847638617037E-3</v>
      </c>
      <c r="E5487" s="89">
        <v>1.0731640328964176E-2</v>
      </c>
      <c r="F5487" s="89">
        <v>1.2187075125442565E-2</v>
      </c>
      <c r="G5487" s="90">
        <v>1.3488441709134491E-2</v>
      </c>
      <c r="H5487" s="90">
        <v>1.4651170342090934E-2</v>
      </c>
      <c r="I5487" s="90">
        <v>1.5792323452063221E-2</v>
      </c>
      <c r="J5487" s="90">
        <v>1.6925032901297953E-2</v>
      </c>
    </row>
    <row r="5488" spans="3:10" x14ac:dyDescent="0.25">
      <c r="C5488" s="82">
        <v>9.1216501360560105E-3</v>
      </c>
      <c r="D5488" s="89">
        <v>1.3331875668143714E-2</v>
      </c>
      <c r="E5488" s="89">
        <v>1.7436210821808591E-2</v>
      </c>
      <c r="F5488" s="89">
        <v>2.1240087430175702E-2</v>
      </c>
      <c r="G5488" s="90">
        <v>2.474499013864238E-2</v>
      </c>
      <c r="H5488" s="90">
        <v>2.7890385550774201E-2</v>
      </c>
      <c r="I5488" s="90">
        <v>3.083773991950263E-2</v>
      </c>
      <c r="J5488" s="90">
        <v>3.3559141825051514E-2</v>
      </c>
    </row>
    <row r="5489" spans="3:10" x14ac:dyDescent="0.25">
      <c r="C5489" s="82">
        <v>1.5487613822604194E-2</v>
      </c>
      <c r="D5489" s="89">
        <v>1.9922778759694098E-2</v>
      </c>
      <c r="E5489" s="89">
        <v>2.332648690334584E-2</v>
      </c>
      <c r="F5489" s="89">
        <v>2.5841334662496829E-2</v>
      </c>
      <c r="G5489" s="90">
        <v>2.7746822581409213E-2</v>
      </c>
      <c r="H5489" s="90">
        <v>2.9125936488572875E-2</v>
      </c>
      <c r="I5489" s="90">
        <v>3.0217848551999577E-2</v>
      </c>
      <c r="J5489" s="90">
        <v>3.1012748578834938E-2</v>
      </c>
    </row>
    <row r="5490" spans="3:10" x14ac:dyDescent="0.25">
      <c r="C5490" s="82">
        <v>2.6935947253111114E-2</v>
      </c>
      <c r="D5490" s="89">
        <v>3.1008685054790187E-2</v>
      </c>
      <c r="E5490" s="89">
        <v>3.3400043261515917E-2</v>
      </c>
      <c r="F5490" s="89">
        <v>3.4665811204537392E-2</v>
      </c>
      <c r="G5490" s="90">
        <v>3.5293985173216434E-2</v>
      </c>
      <c r="H5490" s="90">
        <v>3.5414630106473007E-2</v>
      </c>
      <c r="I5490" s="90">
        <v>3.5327958781136357E-2</v>
      </c>
      <c r="J5490" s="90">
        <v>3.5026255219011926E-2</v>
      </c>
    </row>
    <row r="5491" spans="3:10" x14ac:dyDescent="0.25">
      <c r="C5491" s="82">
        <v>1.0135214121055816E-2</v>
      </c>
      <c r="D5491" s="89">
        <v>1.527208849501588E-2</v>
      </c>
      <c r="E5491" s="89">
        <v>2.0088674448063094E-2</v>
      </c>
      <c r="F5491" s="89">
        <v>2.4264736228546257E-2</v>
      </c>
      <c r="G5491" s="90">
        <v>2.7805524166212008E-2</v>
      </c>
      <c r="H5491" s="90">
        <v>3.0672585133298715E-2</v>
      </c>
      <c r="I5491" s="90">
        <v>3.3063180944427818E-2</v>
      </c>
      <c r="J5491" s="90">
        <v>3.4948280211621177E-2</v>
      </c>
    </row>
    <row r="5492" spans="3:10" x14ac:dyDescent="0.25">
      <c r="C5492" s="82">
        <v>9.5811558885086374E-3</v>
      </c>
      <c r="D5492" s="89">
        <v>1.3195007837339444E-2</v>
      </c>
      <c r="E5492" s="89">
        <v>1.6437012195782044E-2</v>
      </c>
      <c r="F5492" s="89">
        <v>1.9248437194477854E-2</v>
      </c>
      <c r="G5492" s="90">
        <v>2.1737187008068551E-2</v>
      </c>
      <c r="H5492" s="90">
        <v>2.3932549063843171E-2</v>
      </c>
      <c r="I5492" s="90">
        <v>2.6038353533896184E-2</v>
      </c>
      <c r="J5492" s="90">
        <v>2.8083164214638568E-2</v>
      </c>
    </row>
    <row r="5493" spans="3:10" x14ac:dyDescent="0.25">
      <c r="C5493" s="82">
        <v>8.8723503760756734E-3</v>
      </c>
      <c r="D5493" s="89">
        <v>1.1379217658804813E-2</v>
      </c>
      <c r="E5493" s="89">
        <v>1.3386329607732762E-2</v>
      </c>
      <c r="F5493" s="89">
        <v>1.496265918753502E-2</v>
      </c>
      <c r="G5493" s="90">
        <v>1.6251157227086595E-2</v>
      </c>
      <c r="H5493" s="90">
        <v>1.7294345740858759E-2</v>
      </c>
      <c r="I5493" s="90">
        <v>1.8244552467837766E-2</v>
      </c>
      <c r="J5493" s="90">
        <v>1.9121774471731058E-2</v>
      </c>
    </row>
    <row r="5494" spans="3:10" x14ac:dyDescent="0.25">
      <c r="C5494" s="82">
        <v>9.6254687592244211E-3</v>
      </c>
      <c r="D5494" s="89">
        <v>1.3318531206202095E-2</v>
      </c>
      <c r="E5494" s="89">
        <v>1.6361073337114368E-2</v>
      </c>
      <c r="F5494" s="89">
        <v>1.8638162195791085E-2</v>
      </c>
      <c r="G5494" s="90">
        <v>2.0259054347370277E-2</v>
      </c>
      <c r="H5494" s="90">
        <v>2.127859855599851E-2</v>
      </c>
      <c r="I5494" s="90">
        <v>2.1911665000140374E-2</v>
      </c>
      <c r="J5494" s="90">
        <v>2.2210547169523403E-2</v>
      </c>
    </row>
    <row r="5495" spans="3:10" x14ac:dyDescent="0.25">
      <c r="C5495" s="82">
        <v>4.5414870606422568E-2</v>
      </c>
      <c r="D5495" s="89">
        <v>5.0835334118297798E-2</v>
      </c>
      <c r="E5495" s="89">
        <v>5.2953323644506951E-2</v>
      </c>
      <c r="F5495" s="89">
        <v>5.3393533119854689E-2</v>
      </c>
      <c r="G5495" s="90">
        <v>5.328348458597644E-2</v>
      </c>
      <c r="H5495" s="90">
        <v>5.2896245792632662E-2</v>
      </c>
      <c r="I5495" s="90">
        <v>5.259272493989197E-2</v>
      </c>
      <c r="J5495" s="90">
        <v>5.2198098497847525E-2</v>
      </c>
    </row>
    <row r="5496" spans="3:10" x14ac:dyDescent="0.25">
      <c r="C5496" s="82">
        <v>1.581270851263316E-2</v>
      </c>
      <c r="D5496" s="89">
        <v>2.1163523212805044E-2</v>
      </c>
      <c r="E5496" s="89">
        <v>2.4886255421412158E-2</v>
      </c>
      <c r="F5496" s="89">
        <v>2.6981622073309546E-2</v>
      </c>
      <c r="G5496" s="90">
        <v>2.7797283806927014E-2</v>
      </c>
      <c r="H5496" s="90">
        <v>2.7550959299320971E-2</v>
      </c>
      <c r="I5496" s="90">
        <v>2.6627119990579505E-2</v>
      </c>
      <c r="J5496" s="90">
        <v>2.5170756290175088E-2</v>
      </c>
    </row>
    <row r="5497" spans="3:10" x14ac:dyDescent="0.25">
      <c r="C5497" s="82">
        <v>1.5762515068243697E-3</v>
      </c>
      <c r="D5497" s="89">
        <v>2.9274333558738492E-3</v>
      </c>
      <c r="E5497" s="89">
        <v>4.5184913032763384E-3</v>
      </c>
      <c r="F5497" s="89">
        <v>6.1449152609928444E-3</v>
      </c>
      <c r="G5497" s="90">
        <v>7.6688531178681074E-3</v>
      </c>
      <c r="H5497" s="90">
        <v>8.9847166837986343E-3</v>
      </c>
      <c r="I5497" s="90">
        <v>1.0109378283101543E-2</v>
      </c>
      <c r="J5497" s="90">
        <v>1.1040584521425405E-2</v>
      </c>
    </row>
    <row r="5498" spans="3:10" x14ac:dyDescent="0.25">
      <c r="C5498" s="82">
        <v>1.3182755879268891E-3</v>
      </c>
      <c r="D5498" s="89">
        <v>3.2707908362862841E-3</v>
      </c>
      <c r="E5498" s="89">
        <v>6.1798278223309184E-3</v>
      </c>
      <c r="F5498" s="89">
        <v>9.7254975231944353E-3</v>
      </c>
      <c r="G5498" s="90">
        <v>1.356809741218455E-2</v>
      </c>
      <c r="H5498" s="90">
        <v>1.7410826420989248E-2</v>
      </c>
      <c r="I5498" s="90">
        <v>2.1204289597164899E-2</v>
      </c>
      <c r="J5498" s="90">
        <v>2.4881140488961815E-2</v>
      </c>
    </row>
    <row r="5499" spans="3:10" x14ac:dyDescent="0.25">
      <c r="C5499" s="82">
        <v>1.3986605153348971E-3</v>
      </c>
      <c r="D5499" s="89">
        <v>2.7734192076602567E-3</v>
      </c>
      <c r="E5499" s="89">
        <v>4.5067132345759488E-3</v>
      </c>
      <c r="F5499" s="89">
        <v>6.3773041357293725E-3</v>
      </c>
      <c r="G5499" s="90">
        <v>8.1982505353788843E-3</v>
      </c>
      <c r="H5499" s="90">
        <v>9.8063613008354533E-3</v>
      </c>
      <c r="I5499" s="90">
        <v>1.1176885115703781E-2</v>
      </c>
      <c r="J5499" s="90">
        <v>1.2278758086830464E-2</v>
      </c>
    </row>
    <row r="5500" spans="3:10" x14ac:dyDescent="0.25">
      <c r="C5500" s="82">
        <v>1.4622794949729814E-3</v>
      </c>
      <c r="D5500" s="89">
        <v>2.5833485336749658E-3</v>
      </c>
      <c r="E5500" s="89">
        <v>3.8356929466110824E-3</v>
      </c>
      <c r="F5500" s="89">
        <v>5.0720579370530268E-3</v>
      </c>
      <c r="G5500" s="90">
        <v>6.2146173705265066E-3</v>
      </c>
      <c r="H5500" s="90">
        <v>7.2087720607669787E-3</v>
      </c>
      <c r="I5500" s="90">
        <v>8.0898856722643551E-3</v>
      </c>
      <c r="J5500" s="90">
        <v>8.8701593635404155E-3</v>
      </c>
    </row>
    <row r="5501" spans="3:10" x14ac:dyDescent="0.25">
      <c r="C5501" s="82">
        <v>2.8953595990564365E-3</v>
      </c>
      <c r="D5501" s="89">
        <v>6.5482573270316908E-3</v>
      </c>
      <c r="E5501" s="89">
        <v>1.1286644678924663E-2</v>
      </c>
      <c r="F5501" s="89">
        <v>1.6337549524424566E-2</v>
      </c>
      <c r="G5501" s="90">
        <v>2.1178518331168333E-2</v>
      </c>
      <c r="H5501" s="90">
        <v>2.547055889940775E-2</v>
      </c>
      <c r="I5501" s="90">
        <v>2.9229092359143959E-2</v>
      </c>
      <c r="J5501" s="90">
        <v>3.2374140684972866E-2</v>
      </c>
    </row>
    <row r="5502" spans="3:10" x14ac:dyDescent="0.25">
      <c r="C5502" s="82">
        <v>6.7652898042457488E-3</v>
      </c>
      <c r="D5502" s="89">
        <v>9.984436227538555E-3</v>
      </c>
      <c r="E5502" s="89">
        <v>1.2789243281434371E-2</v>
      </c>
      <c r="F5502" s="89">
        <v>1.4991396635755314E-2</v>
      </c>
      <c r="G5502" s="90">
        <v>1.6646493885937443E-2</v>
      </c>
      <c r="H5502" s="90">
        <v>1.7798306923239984E-2</v>
      </c>
      <c r="I5502" s="90">
        <v>1.8632714568833975E-2</v>
      </c>
      <c r="J5502" s="90">
        <v>1.9202188720043197E-2</v>
      </c>
    </row>
    <row r="5503" spans="3:10" x14ac:dyDescent="0.25">
      <c r="C5503" s="82">
        <v>5.8870824903071786E-3</v>
      </c>
      <c r="D5503" s="89">
        <v>8.7120862909829313E-3</v>
      </c>
      <c r="E5503" s="89">
        <v>1.1352572404811514E-2</v>
      </c>
      <c r="F5503" s="89">
        <v>1.3616382915751464E-2</v>
      </c>
      <c r="G5503" s="90">
        <v>1.5483591087553398E-2</v>
      </c>
      <c r="H5503" s="90">
        <v>1.6927903345975336E-2</v>
      </c>
      <c r="I5503" s="90">
        <v>1.8080193992806935E-2</v>
      </c>
      <c r="J5503" s="90">
        <v>1.8967361523690239E-2</v>
      </c>
    </row>
    <row r="5504" spans="3:10" x14ac:dyDescent="0.25">
      <c r="C5504" s="82">
        <v>4.5871099430223279E-2</v>
      </c>
      <c r="D5504" s="89">
        <v>4.8221611154405812E-2</v>
      </c>
      <c r="E5504" s="89">
        <v>4.8051463779235422E-2</v>
      </c>
      <c r="F5504" s="89">
        <v>4.6952861784494468E-2</v>
      </c>
      <c r="G5504" s="90">
        <v>4.5845284303138917E-2</v>
      </c>
      <c r="H5504" s="90">
        <v>4.487753141712375E-2</v>
      </c>
      <c r="I5504" s="90">
        <v>4.4305419578351143E-2</v>
      </c>
      <c r="J5504" s="90">
        <v>4.396089822836468E-2</v>
      </c>
    </row>
    <row r="5505" spans="3:10" x14ac:dyDescent="0.25">
      <c r="C5505" s="82">
        <v>1.2631283089634441E-2</v>
      </c>
      <c r="D5505" s="89">
        <v>1.7518831857821274E-2</v>
      </c>
      <c r="E5505" s="89">
        <v>2.1267393518979757E-2</v>
      </c>
      <c r="F5505" s="89">
        <v>2.3909213117784468E-2</v>
      </c>
      <c r="G5505" s="90">
        <v>2.5764473157717897E-2</v>
      </c>
      <c r="H5505" s="90">
        <v>2.6990016216873053E-2</v>
      </c>
      <c r="I5505" s="90">
        <v>2.7861394204580926E-2</v>
      </c>
      <c r="J5505" s="90">
        <v>2.8401226017996474E-2</v>
      </c>
    </row>
    <row r="5506" spans="3:10" x14ac:dyDescent="0.25">
      <c r="C5506" s="82">
        <v>8.2454040703401569E-3</v>
      </c>
      <c r="D5506" s="89">
        <v>1.143161161643293E-2</v>
      </c>
      <c r="E5506" s="89">
        <v>1.4130335293477609E-2</v>
      </c>
      <c r="F5506" s="89">
        <v>1.6304545229642531E-2</v>
      </c>
      <c r="G5506" s="90">
        <v>1.8083551325130794E-2</v>
      </c>
      <c r="H5506" s="90">
        <v>1.9516769223735974E-2</v>
      </c>
      <c r="I5506" s="90">
        <v>2.0775644754556712E-2</v>
      </c>
      <c r="J5506" s="90">
        <v>2.1871507700413569E-2</v>
      </c>
    </row>
    <row r="5507" spans="3:10" x14ac:dyDescent="0.25">
      <c r="C5507" s="82">
        <v>1.7405570487594529E-2</v>
      </c>
      <c r="D5507" s="89">
        <v>1.8943626515674265E-2</v>
      </c>
      <c r="E5507" s="89">
        <v>1.9471407923550909E-2</v>
      </c>
      <c r="F5507" s="89">
        <v>1.9452081882249086E-2</v>
      </c>
      <c r="G5507" s="90">
        <v>1.9199246566245064E-2</v>
      </c>
      <c r="H5507" s="90">
        <v>1.8778378669817394E-2</v>
      </c>
      <c r="I5507" s="90">
        <v>1.8334425103498753E-2</v>
      </c>
      <c r="J5507" s="90">
        <v>1.7852377373594269E-2</v>
      </c>
    </row>
    <row r="5508" spans="3:10" x14ac:dyDescent="0.25">
      <c r="C5508" s="82">
        <v>2.4452847640834621E-2</v>
      </c>
      <c r="D5508" s="89">
        <v>2.9717609455614625E-2</v>
      </c>
      <c r="E5508" s="89">
        <v>3.3102766786719126E-2</v>
      </c>
      <c r="F5508" s="89">
        <v>3.5083902281250197E-2</v>
      </c>
      <c r="G5508" s="90">
        <v>3.6167303265557615E-2</v>
      </c>
      <c r="H5508" s="90">
        <v>3.6498133295777863E-2</v>
      </c>
      <c r="I5508" s="90">
        <v>3.6382240462885809E-2</v>
      </c>
      <c r="J5508" s="90">
        <v>3.580681951595352E-2</v>
      </c>
    </row>
    <row r="5509" spans="3:10" x14ac:dyDescent="0.25">
      <c r="C5509" s="82">
        <v>4.7905111406231467E-3</v>
      </c>
      <c r="D5509" s="89">
        <v>8.3682712418455662E-3</v>
      </c>
      <c r="E5509" s="89">
        <v>1.2170947455767895E-2</v>
      </c>
      <c r="F5509" s="89">
        <v>1.5724274869295028E-2</v>
      </c>
      <c r="G5509" s="90">
        <v>1.8850237945636145E-2</v>
      </c>
      <c r="H5509" s="90">
        <v>2.1458273889747682E-2</v>
      </c>
      <c r="I5509" s="90">
        <v>2.3700423042223428E-2</v>
      </c>
      <c r="J5509" s="90">
        <v>2.5614863644282216E-2</v>
      </c>
    </row>
    <row r="5510" spans="3:10" x14ac:dyDescent="0.25">
      <c r="C5510" s="82">
        <v>5.5988765345490812E-3</v>
      </c>
      <c r="D5510" s="89">
        <v>7.8775737567974326E-3</v>
      </c>
      <c r="E5510" s="89">
        <v>9.9116322769734963E-3</v>
      </c>
      <c r="F5510" s="89">
        <v>1.158110928720511E-2</v>
      </c>
      <c r="G5510" s="90">
        <v>1.2882740701048463E-2</v>
      </c>
      <c r="H5510" s="90">
        <v>1.3791258737860346E-2</v>
      </c>
      <c r="I5510" s="90">
        <v>1.440913866208722E-2</v>
      </c>
      <c r="J5510" s="90">
        <v>1.4759741228318359E-2</v>
      </c>
    </row>
    <row r="5511" spans="3:10" x14ac:dyDescent="0.25">
      <c r="C5511" s="82">
        <v>7.6735215798453605E-4</v>
      </c>
      <c r="D5511" s="89">
        <v>1.8392433854178363E-3</v>
      </c>
      <c r="E5511" s="89">
        <v>3.4129335959863084E-3</v>
      </c>
      <c r="F5511" s="89">
        <v>5.3187198449488517E-3</v>
      </c>
      <c r="G5511" s="90">
        <v>7.3678353923535625E-3</v>
      </c>
      <c r="H5511" s="90">
        <v>9.3837664375163773E-3</v>
      </c>
      <c r="I5511" s="90">
        <v>1.1323519012239939E-2</v>
      </c>
      <c r="J5511" s="90">
        <v>1.3145297527244982E-2</v>
      </c>
    </row>
    <row r="5512" spans="3:10" x14ac:dyDescent="0.25">
      <c r="C5512" s="82">
        <v>0.17360485277560816</v>
      </c>
      <c r="D5512" s="89">
        <v>0.14449166339320024</v>
      </c>
      <c r="E5512" s="89">
        <v>0.12075789780557834</v>
      </c>
      <c r="F5512" s="89">
        <v>0.1027757756958355</v>
      </c>
      <c r="G5512" s="90">
        <v>8.943902585976124E-2</v>
      </c>
      <c r="H5512" s="90">
        <v>7.8985090515338127E-2</v>
      </c>
      <c r="I5512" s="90">
        <v>7.0662328264947366E-2</v>
      </c>
      <c r="J5512" s="90">
        <v>6.3486595314005287E-2</v>
      </c>
    </row>
    <row r="5513" spans="3:10" x14ac:dyDescent="0.25">
      <c r="C5513" s="82">
        <v>1.448251196251211E-2</v>
      </c>
      <c r="D5513" s="89">
        <v>1.4993674822547137E-2</v>
      </c>
      <c r="E5513" s="89">
        <v>1.5374400665288225E-2</v>
      </c>
      <c r="F5513" s="89">
        <v>1.5711059417975206E-2</v>
      </c>
      <c r="G5513" s="90">
        <v>1.6047729062088668E-2</v>
      </c>
      <c r="H5513" s="90">
        <v>1.6319349677864373E-2</v>
      </c>
      <c r="I5513" s="90">
        <v>1.6595173894163522E-2</v>
      </c>
      <c r="J5513" s="90">
        <v>1.6845894188357642E-2</v>
      </c>
    </row>
    <row r="5514" spans="3:10" x14ac:dyDescent="0.25">
      <c r="C5514" s="82">
        <v>1.6979100172098645E-2</v>
      </c>
      <c r="D5514" s="89">
        <v>1.8383896478763522E-2</v>
      </c>
      <c r="E5514" s="89">
        <v>1.8971861066676445E-2</v>
      </c>
      <c r="F5514" s="89">
        <v>1.911855042013948E-2</v>
      </c>
      <c r="G5514" s="90">
        <v>1.9099278441253986E-2</v>
      </c>
      <c r="H5514" s="90">
        <v>1.8982669161408096E-2</v>
      </c>
      <c r="I5514" s="90">
        <v>1.8935050967639238E-2</v>
      </c>
      <c r="J5514" s="90">
        <v>1.8965117077592845E-2</v>
      </c>
    </row>
    <row r="5515" spans="3:10" x14ac:dyDescent="0.25">
      <c r="C5515" s="82">
        <v>5.4124588495641926E-3</v>
      </c>
      <c r="D5515" s="89">
        <v>7.5614402262634125E-3</v>
      </c>
      <c r="E5515" s="89">
        <v>9.6244102579983691E-3</v>
      </c>
      <c r="F5515" s="89">
        <v>1.1530084330692964E-2</v>
      </c>
      <c r="G5515" s="90">
        <v>1.3274704286224905E-2</v>
      </c>
      <c r="H5515" s="90">
        <v>1.4801306015913564E-2</v>
      </c>
      <c r="I5515" s="90">
        <v>1.6170035268849421E-2</v>
      </c>
      <c r="J5515" s="90">
        <v>1.73504602266264E-2</v>
      </c>
    </row>
    <row r="5516" spans="3:10" x14ac:dyDescent="0.25">
      <c r="C5516" s="82">
        <v>9.1726057487917633E-3</v>
      </c>
      <c r="D5516" s="89">
        <v>1.360028388970112E-2</v>
      </c>
      <c r="E5516" s="89">
        <v>1.7366049012246719E-2</v>
      </c>
      <c r="F5516" s="89">
        <v>2.0195164779614416E-2</v>
      </c>
      <c r="G5516" s="90">
        <v>2.2181713591290161E-2</v>
      </c>
      <c r="H5516" s="90">
        <v>2.3411360819844278E-2</v>
      </c>
      <c r="I5516" s="90">
        <v>2.4148568744354369E-2</v>
      </c>
      <c r="J5516" s="90">
        <v>2.4468255940425655E-2</v>
      </c>
    </row>
    <row r="5517" spans="3:10" x14ac:dyDescent="0.25">
      <c r="C5517" s="82">
        <v>3.4735000831386418E-3</v>
      </c>
      <c r="D5517" s="89">
        <v>5.2768450106583948E-3</v>
      </c>
      <c r="E5517" s="89">
        <v>7.1731010445104781E-3</v>
      </c>
      <c r="F5517" s="89">
        <v>9.0233556202690864E-3</v>
      </c>
      <c r="G5517" s="90">
        <v>1.0760022219980021E-2</v>
      </c>
      <c r="H5517" s="90">
        <v>1.2310092036958422E-2</v>
      </c>
      <c r="I5517" s="90">
        <v>1.3731275626401078E-2</v>
      </c>
      <c r="J5517" s="90">
        <v>1.5031093026141916E-2</v>
      </c>
    </row>
    <row r="5518" spans="3:10" x14ac:dyDescent="0.25">
      <c r="C5518" s="82">
        <v>5.6352749366273783E-2</v>
      </c>
      <c r="D5518" s="89">
        <v>5.6603757772201516E-2</v>
      </c>
      <c r="E5518" s="89">
        <v>5.5037319857858716E-2</v>
      </c>
      <c r="F5518" s="89">
        <v>5.3008450918710169E-2</v>
      </c>
      <c r="G5518" s="90">
        <v>5.1199759315202466E-2</v>
      </c>
      <c r="H5518" s="90">
        <v>4.9594854341628164E-2</v>
      </c>
      <c r="I5518" s="90">
        <v>4.8412771392535942E-2</v>
      </c>
      <c r="J5518" s="90">
        <v>4.7468089014613017E-2</v>
      </c>
    </row>
    <row r="5519" spans="3:10" x14ac:dyDescent="0.25">
      <c r="C5519" s="82">
        <v>8.6633083183582076E-3</v>
      </c>
      <c r="D5519" s="89">
        <v>1.1720421721845372E-2</v>
      </c>
      <c r="E5519" s="89">
        <v>1.4271718393574401E-2</v>
      </c>
      <c r="F5519" s="89">
        <v>1.6269758578801332E-2</v>
      </c>
      <c r="G5519" s="90">
        <v>1.7808180997072251E-2</v>
      </c>
      <c r="H5519" s="90">
        <v>1.8907750224731408E-2</v>
      </c>
      <c r="I5519" s="90">
        <v>1.972698010079425E-2</v>
      </c>
      <c r="J5519" s="90">
        <v>2.0287498969997333E-2</v>
      </c>
    </row>
    <row r="5520" spans="3:10" x14ac:dyDescent="0.25">
      <c r="C5520" s="82">
        <v>2.9169490692507585E-2</v>
      </c>
      <c r="D5520" s="89">
        <v>2.868908520765754E-2</v>
      </c>
      <c r="E5520" s="89">
        <v>2.7586622620770371E-2</v>
      </c>
      <c r="F5520" s="89">
        <v>2.637961610715707E-2</v>
      </c>
      <c r="G5520" s="90">
        <v>2.5340188829236145E-2</v>
      </c>
      <c r="H5520" s="90">
        <v>2.4455763536202567E-2</v>
      </c>
      <c r="I5520" s="90">
        <v>2.3862098319471288E-2</v>
      </c>
      <c r="J5520" s="90">
        <v>2.3508305683922068E-2</v>
      </c>
    </row>
    <row r="5521" spans="3:10" x14ac:dyDescent="0.25">
      <c r="C5521" s="82">
        <v>1.5576265348854012E-2</v>
      </c>
      <c r="D5521" s="89">
        <v>1.7530389500070034E-2</v>
      </c>
      <c r="E5521" s="89">
        <v>1.8668272622172258E-2</v>
      </c>
      <c r="F5521" s="89">
        <v>1.9331832636099829E-2</v>
      </c>
      <c r="G5521" s="90">
        <v>1.9784487120476174E-2</v>
      </c>
      <c r="H5521" s="90">
        <v>2.0080093473964902E-2</v>
      </c>
      <c r="I5521" s="90">
        <v>2.037319472924129E-2</v>
      </c>
      <c r="J5521" s="90">
        <v>2.0653734653269033E-2</v>
      </c>
    </row>
    <row r="5522" spans="3:10" x14ac:dyDescent="0.25">
      <c r="C5522" s="82">
        <v>1.3164292536800291E-2</v>
      </c>
      <c r="D5522" s="89">
        <v>1.5311403425620892E-2</v>
      </c>
      <c r="E5522" s="89">
        <v>1.6776667442134286E-2</v>
      </c>
      <c r="F5522" s="89">
        <v>1.7843273572748453E-2</v>
      </c>
      <c r="G5522" s="90">
        <v>1.8754524518787223E-2</v>
      </c>
      <c r="H5522" s="90">
        <v>1.9569509914111358E-2</v>
      </c>
      <c r="I5522" s="90">
        <v>2.0445503307513893E-2</v>
      </c>
      <c r="J5522" s="90">
        <v>2.1378210645517835E-2</v>
      </c>
    </row>
    <row r="5523" spans="3:10" x14ac:dyDescent="0.25">
      <c r="C5523" s="82">
        <v>6.5360798254407463E-3</v>
      </c>
      <c r="D5523" s="89">
        <v>8.2991643341989094E-3</v>
      </c>
      <c r="E5523" s="89">
        <v>9.8129727367841178E-3</v>
      </c>
      <c r="F5523" s="89">
        <v>1.1082984034717148E-2</v>
      </c>
      <c r="G5523" s="90">
        <v>1.2167241504816668E-2</v>
      </c>
      <c r="H5523" s="90">
        <v>1.3071353997828349E-2</v>
      </c>
      <c r="I5523" s="90">
        <v>1.3907327437227583E-2</v>
      </c>
      <c r="J5523" s="90">
        <v>1.4704518212478453E-2</v>
      </c>
    </row>
    <row r="5524" spans="3:10" x14ac:dyDescent="0.25">
      <c r="C5524" s="82">
        <v>1.0776020505242696E-2</v>
      </c>
      <c r="D5524" s="89">
        <v>1.2607906242444053E-2</v>
      </c>
      <c r="E5524" s="89">
        <v>1.4070199782416434E-2</v>
      </c>
      <c r="F5524" s="89">
        <v>1.528665258529124E-2</v>
      </c>
      <c r="G5524" s="90">
        <v>1.6384173635368208E-2</v>
      </c>
      <c r="H5524" s="90">
        <v>1.737769541010363E-2</v>
      </c>
      <c r="I5524" s="90">
        <v>1.8403572342188972E-2</v>
      </c>
      <c r="J5524" s="90">
        <v>1.9476535968653525E-2</v>
      </c>
    </row>
    <row r="5525" spans="3:10" x14ac:dyDescent="0.25">
      <c r="C5525" s="82">
        <v>2.4289962358081188E-3</v>
      </c>
      <c r="D5525" s="89">
        <v>4.6891646026301541E-3</v>
      </c>
      <c r="E5525" s="89">
        <v>7.4609473408303057E-3</v>
      </c>
      <c r="F5525" s="89">
        <v>1.0433347242381185E-2</v>
      </c>
      <c r="G5525" s="90">
        <v>1.3390641707756007E-2</v>
      </c>
      <c r="H5525" s="90">
        <v>1.6143066780723383E-2</v>
      </c>
      <c r="I5525" s="90">
        <v>1.868338573728312E-2</v>
      </c>
      <c r="J5525" s="90">
        <v>2.0943474718789538E-2</v>
      </c>
    </row>
    <row r="5526" spans="3:10" x14ac:dyDescent="0.25">
      <c r="C5526" s="82">
        <v>6.4029426766860891E-3</v>
      </c>
      <c r="D5526" s="89">
        <v>9.5858392955994638E-3</v>
      </c>
      <c r="E5526" s="89">
        <v>1.2518766958609234E-2</v>
      </c>
      <c r="F5526" s="89">
        <v>1.4973148987149647E-2</v>
      </c>
      <c r="G5526" s="90">
        <v>1.6941572571738502E-2</v>
      </c>
      <c r="H5526" s="90">
        <v>1.8417774096376863E-2</v>
      </c>
      <c r="I5526" s="90">
        <v>1.9561990721107519E-2</v>
      </c>
      <c r="J5526" s="90">
        <v>2.0413167876948708E-2</v>
      </c>
    </row>
    <row r="5527" spans="3:10" x14ac:dyDescent="0.25">
      <c r="C5527" s="82">
        <v>1.3059236534089334E-3</v>
      </c>
      <c r="D5527" s="89">
        <v>2.89799809060784E-3</v>
      </c>
      <c r="E5527" s="89">
        <v>5.0332824733995626E-3</v>
      </c>
      <c r="F5527" s="89">
        <v>7.4006977342491315E-3</v>
      </c>
      <c r="G5527" s="90">
        <v>9.7239290149440764E-3</v>
      </c>
      <c r="H5527" s="90">
        <v>1.1778827357872043E-2</v>
      </c>
      <c r="I5527" s="90">
        <v>1.3525186030380948E-2</v>
      </c>
      <c r="J5527" s="90">
        <v>1.4921812807376644E-2</v>
      </c>
    </row>
    <row r="5528" spans="3:10" x14ac:dyDescent="0.25">
      <c r="C5528" s="82">
        <v>3.1612991510034196E-3</v>
      </c>
      <c r="D5528" s="89">
        <v>5.7422548499936879E-3</v>
      </c>
      <c r="E5528" s="89">
        <v>8.6920050418975939E-3</v>
      </c>
      <c r="F5528" s="89">
        <v>1.1638858253295522E-2</v>
      </c>
      <c r="G5528" s="90">
        <v>1.4358452569315268E-2</v>
      </c>
      <c r="H5528" s="90">
        <v>1.6678422393764051E-2</v>
      </c>
      <c r="I5528" s="90">
        <v>1.863294059049465E-2</v>
      </c>
      <c r="J5528" s="90">
        <v>2.0198775815974575E-2</v>
      </c>
    </row>
    <row r="5529" spans="3:10" x14ac:dyDescent="0.25">
      <c r="C5529" s="82">
        <v>1.0995248421003544E-2</v>
      </c>
      <c r="D5529" s="89">
        <v>1.3928323376521301E-2</v>
      </c>
      <c r="E5529" s="89">
        <v>1.612091794997398E-2</v>
      </c>
      <c r="F5529" s="89">
        <v>1.7732209302459924E-2</v>
      </c>
      <c r="G5529" s="90">
        <v>1.8994865561941399E-2</v>
      </c>
      <c r="H5529" s="90">
        <v>1.9993417923257376E-2</v>
      </c>
      <c r="I5529" s="90">
        <v>2.0914361299005417E-2</v>
      </c>
      <c r="J5529" s="90">
        <v>2.1772449151249571E-2</v>
      </c>
    </row>
    <row r="5530" spans="3:10" x14ac:dyDescent="0.25">
      <c r="C5530" s="82">
        <v>1.9095559255511657E-3</v>
      </c>
      <c r="D5530" s="89">
        <v>2.9950999352239341E-3</v>
      </c>
      <c r="E5530" s="89">
        <v>4.121639637540607E-3</v>
      </c>
      <c r="F5530" s="89">
        <v>5.2125034691189731E-3</v>
      </c>
      <c r="G5530" s="90">
        <v>6.2480152566269202E-3</v>
      </c>
      <c r="H5530" s="90">
        <v>7.2052124224356636E-3</v>
      </c>
      <c r="I5530" s="90">
        <v>8.1299057544873005E-3</v>
      </c>
      <c r="J5530" s="90">
        <v>9.0315971893529124E-3</v>
      </c>
    </row>
    <row r="5531" spans="3:10" x14ac:dyDescent="0.25">
      <c r="C5531" s="82">
        <v>2.5735558246893458E-3</v>
      </c>
      <c r="D5531" s="89">
        <v>4.545022712500158E-3</v>
      </c>
      <c r="E5531" s="89">
        <v>6.734048489146818E-3</v>
      </c>
      <c r="F5531" s="89">
        <v>8.9111873581780299E-3</v>
      </c>
      <c r="G5531" s="90">
        <v>1.0980279500097641E-2</v>
      </c>
      <c r="H5531" s="90">
        <v>1.2873763385552048E-2</v>
      </c>
      <c r="I5531" s="90">
        <v>1.4660536319565346E-2</v>
      </c>
      <c r="J5531" s="90">
        <v>1.6345396392359483E-2</v>
      </c>
    </row>
    <row r="5532" spans="3:10" x14ac:dyDescent="0.25">
      <c r="C5532" s="82">
        <v>2.05664536526304E-3</v>
      </c>
      <c r="D5532" s="89">
        <v>4.1657157685789726E-3</v>
      </c>
      <c r="E5532" s="89">
        <v>6.6057314496735251E-3</v>
      </c>
      <c r="F5532" s="89">
        <v>8.9243062539757275E-3</v>
      </c>
      <c r="G5532" s="90">
        <v>1.0872806835565059E-2</v>
      </c>
      <c r="H5532" s="90">
        <v>1.2332624875827779E-2</v>
      </c>
      <c r="I5532" s="90">
        <v>1.3386056238451389E-2</v>
      </c>
      <c r="J5532" s="90">
        <v>1.4084919856352742E-2</v>
      </c>
    </row>
    <row r="5533" spans="3:10" x14ac:dyDescent="0.25">
      <c r="C5533" s="82">
        <v>1.5339152693528065E-2</v>
      </c>
      <c r="D5533" s="89">
        <v>2.1732251513102208E-2</v>
      </c>
      <c r="E5533" s="89">
        <v>2.6778550761985254E-2</v>
      </c>
      <c r="F5533" s="89">
        <v>3.036682573432832E-2</v>
      </c>
      <c r="G5533" s="90">
        <v>3.287477752032103E-2</v>
      </c>
      <c r="H5533" s="90">
        <v>3.4558687103956383E-2</v>
      </c>
      <c r="I5533" s="90">
        <v>3.5851553471013091E-2</v>
      </c>
      <c r="J5533" s="90">
        <v>3.684555546289138E-2</v>
      </c>
    </row>
    <row r="5534" spans="3:10" x14ac:dyDescent="0.25">
      <c r="C5534" s="82">
        <v>5.108749116911053E-3</v>
      </c>
      <c r="D5534" s="89">
        <v>8.289309249088328E-3</v>
      </c>
      <c r="E5534" s="89">
        <v>1.1710044907081574E-2</v>
      </c>
      <c r="F5534" s="89">
        <v>1.5143045347108324E-2</v>
      </c>
      <c r="G5534" s="90">
        <v>1.8541539160581454E-2</v>
      </c>
      <c r="H5534" s="90">
        <v>2.1856504893738797E-2</v>
      </c>
      <c r="I5534" s="90">
        <v>2.5234493476071852E-2</v>
      </c>
      <c r="J5534" s="90">
        <v>2.8686624340961839E-2</v>
      </c>
    </row>
    <row r="5535" spans="3:10" x14ac:dyDescent="0.25">
      <c r="C5535" s="82">
        <v>1.3418839063276745E-2</v>
      </c>
      <c r="D5535" s="89">
        <v>2.0117754473882424E-2</v>
      </c>
      <c r="E5535" s="89">
        <v>2.595987386829373E-2</v>
      </c>
      <c r="F5535" s="89">
        <v>3.0485059483897112E-2</v>
      </c>
      <c r="G5535" s="90">
        <v>3.378719802184213E-2</v>
      </c>
      <c r="H5535" s="90">
        <v>3.5956936842885312E-2</v>
      </c>
      <c r="I5535" s="90">
        <v>3.7361825379750323E-2</v>
      </c>
      <c r="J5535" s="90">
        <v>3.8075010135877517E-2</v>
      </c>
    </row>
    <row r="5536" spans="3:10" x14ac:dyDescent="0.25">
      <c r="C5536" s="82">
        <v>1.5434985041497894E-2</v>
      </c>
      <c r="D5536" s="89">
        <v>1.8464185752842782E-2</v>
      </c>
      <c r="E5536" s="89">
        <v>2.0476717735218728E-2</v>
      </c>
      <c r="F5536" s="89">
        <v>2.1764174820244876E-2</v>
      </c>
      <c r="G5536" s="90">
        <v>2.2634995873031288E-2</v>
      </c>
      <c r="H5536" s="90">
        <v>2.3192222050595967E-2</v>
      </c>
      <c r="I5536" s="90">
        <v>2.3654107654609371E-2</v>
      </c>
      <c r="J5536" s="90">
        <v>2.4038789997344517E-2</v>
      </c>
    </row>
    <row r="5537" spans="3:10" x14ac:dyDescent="0.25">
      <c r="C5537" s="82">
        <v>6.5402069326127507E-2</v>
      </c>
      <c r="D5537" s="89">
        <v>7.0554042198325978E-2</v>
      </c>
      <c r="E5537" s="89">
        <v>7.1450472521652666E-2</v>
      </c>
      <c r="F5537" s="89">
        <v>7.0016074927233177E-2</v>
      </c>
      <c r="G5537" s="90">
        <v>6.7505535625725754E-2</v>
      </c>
      <c r="H5537" s="90">
        <v>6.4194861236258866E-2</v>
      </c>
      <c r="I5537" s="90">
        <v>6.0586771849631911E-2</v>
      </c>
      <c r="J5537" s="90">
        <v>5.6615317131255886E-2</v>
      </c>
    </row>
    <row r="5538" spans="3:10" x14ac:dyDescent="0.25">
      <c r="C5538" s="82">
        <v>1.8498582984783896E-2</v>
      </c>
      <c r="D5538" s="89">
        <v>1.9958719881790977E-2</v>
      </c>
      <c r="E5538" s="89">
        <v>2.0553149314268604E-2</v>
      </c>
      <c r="F5538" s="89">
        <v>2.0682687238239645E-2</v>
      </c>
      <c r="G5538" s="90">
        <v>2.0617824940063929E-2</v>
      </c>
      <c r="H5538" s="90">
        <v>2.039912992577415E-2</v>
      </c>
      <c r="I5538" s="90">
        <v>2.0175704990424207E-2</v>
      </c>
      <c r="J5538" s="90">
        <v>1.9934932952085895E-2</v>
      </c>
    </row>
    <row r="5539" spans="3:10" x14ac:dyDescent="0.25">
      <c r="C5539" s="82">
        <v>8.9481628702024786E-3</v>
      </c>
      <c r="D5539" s="89">
        <v>1.2811964020326971E-2</v>
      </c>
      <c r="E5539" s="89">
        <v>1.5997301488985309E-2</v>
      </c>
      <c r="F5539" s="89">
        <v>1.8379617681146928E-2</v>
      </c>
      <c r="G5539" s="90">
        <v>2.010415224857252E-2</v>
      </c>
      <c r="H5539" s="90">
        <v>2.1255177838441025E-2</v>
      </c>
      <c r="I5539" s="90">
        <v>2.2052986922843392E-2</v>
      </c>
      <c r="J5539" s="90">
        <v>2.2537859102668676E-2</v>
      </c>
    </row>
    <row r="5540" spans="3:10" x14ac:dyDescent="0.25">
      <c r="C5540" s="82">
        <v>5.6758520917093991E-3</v>
      </c>
      <c r="D5540" s="89">
        <v>8.8254453237473288E-3</v>
      </c>
      <c r="E5540" s="89">
        <v>1.187709287145796E-2</v>
      </c>
      <c r="F5540" s="89">
        <v>1.4594608991783628E-2</v>
      </c>
      <c r="G5540" s="90">
        <v>1.6952571871239212E-2</v>
      </c>
      <c r="H5540" s="90">
        <v>1.8919166360272022E-2</v>
      </c>
      <c r="I5540" s="90">
        <v>2.0625159613673165E-2</v>
      </c>
      <c r="J5540" s="90">
        <v>2.207796262264072E-2</v>
      </c>
    </row>
    <row r="5541" spans="3:10" x14ac:dyDescent="0.25">
      <c r="C5541" s="82">
        <v>2.819239322280236E-2</v>
      </c>
      <c r="D5541" s="89">
        <v>3.4647723940550247E-2</v>
      </c>
      <c r="E5541" s="89">
        <v>3.8181440406565889E-2</v>
      </c>
      <c r="F5541" s="89">
        <v>3.9690565963147663E-2</v>
      </c>
      <c r="G5541" s="90">
        <v>4.0136133675650332E-2</v>
      </c>
      <c r="H5541" s="90">
        <v>3.9939367443756729E-2</v>
      </c>
      <c r="I5541" s="90">
        <v>3.9564116703129218E-2</v>
      </c>
      <c r="J5541" s="90">
        <v>3.9026631810586333E-2</v>
      </c>
    </row>
    <row r="5542" spans="3:10" x14ac:dyDescent="0.25">
      <c r="C5542" s="82">
        <v>1.0683596351900495E-2</v>
      </c>
      <c r="D5542" s="89">
        <v>1.4964672474841921E-2</v>
      </c>
      <c r="E5542" s="89">
        <v>1.8345478445640884E-2</v>
      </c>
      <c r="F5542" s="89">
        <v>2.0771977403276836E-2</v>
      </c>
      <c r="G5542" s="90">
        <v>2.2479711418435432E-2</v>
      </c>
      <c r="H5542" s="90">
        <v>2.3610227028777485E-2</v>
      </c>
      <c r="I5542" s="90">
        <v>2.443636310041384E-2</v>
      </c>
      <c r="J5542" s="90">
        <v>2.5016065235957057E-2</v>
      </c>
    </row>
    <row r="5543" spans="3:10" x14ac:dyDescent="0.25">
      <c r="C5543" s="82">
        <v>1.4637284379111173E-2</v>
      </c>
      <c r="D5543" s="89">
        <v>1.9673661373153861E-2</v>
      </c>
      <c r="E5543" s="89">
        <v>2.396007196631305E-2</v>
      </c>
      <c r="F5543" s="89">
        <v>2.7548682861090839E-2</v>
      </c>
      <c r="G5543" s="90">
        <v>3.0692112831550333E-2</v>
      </c>
      <c r="H5543" s="90">
        <v>3.3471087510414811E-2</v>
      </c>
      <c r="I5543" s="90">
        <v>3.6159917973085182E-2</v>
      </c>
      <c r="J5543" s="90">
        <v>3.8747108384458696E-2</v>
      </c>
    </row>
    <row r="5544" spans="3:10" x14ac:dyDescent="0.25">
      <c r="C5544" s="82">
        <v>8.6932286555314667E-3</v>
      </c>
      <c r="D5544" s="89">
        <v>1.0596661742282829E-2</v>
      </c>
      <c r="E5544" s="89">
        <v>1.1898497160175971E-2</v>
      </c>
      <c r="F5544" s="89">
        <v>1.2747643994168566E-2</v>
      </c>
      <c r="G5544" s="90">
        <v>1.3326826041236943E-2</v>
      </c>
      <c r="H5544" s="90">
        <v>1.3706046710110444E-2</v>
      </c>
      <c r="I5544" s="90">
        <v>1.402193067843484E-2</v>
      </c>
      <c r="J5544" s="90">
        <v>1.428796472096284E-2</v>
      </c>
    </row>
    <row r="5545" spans="3:10" x14ac:dyDescent="0.25">
      <c r="C5545" s="82">
        <v>8.5406492922504677E-3</v>
      </c>
      <c r="D5545" s="89">
        <v>1.2271442453774843E-2</v>
      </c>
      <c r="E5545" s="89">
        <v>1.5639699182513952E-2</v>
      </c>
      <c r="F5545" s="89">
        <v>1.8502461368183391E-2</v>
      </c>
      <c r="G5545" s="90">
        <v>2.0930902990001742E-2</v>
      </c>
      <c r="H5545" s="90">
        <v>2.2944086665458049E-2</v>
      </c>
      <c r="I5545" s="90">
        <v>2.4733552995812438E-2</v>
      </c>
      <c r="J5545" s="90">
        <v>2.6321134230626795E-2</v>
      </c>
    </row>
    <row r="5546" spans="3:10" x14ac:dyDescent="0.25">
      <c r="C5546" s="82">
        <v>0.12718768522398194</v>
      </c>
      <c r="D5546" s="89">
        <v>9.5981737883396562E-2</v>
      </c>
      <c r="E5546" s="89">
        <v>7.8211531001539408E-2</v>
      </c>
      <c r="F5546" s="89">
        <v>6.788321203826507E-2</v>
      </c>
      <c r="G5546" s="90">
        <v>6.1945701943750611E-2</v>
      </c>
      <c r="H5546" s="90">
        <v>5.8436865715668827E-2</v>
      </c>
      <c r="I5546" s="90">
        <v>5.6641096839223602E-2</v>
      </c>
      <c r="J5546" s="90">
        <v>5.5823427850083325E-2</v>
      </c>
    </row>
    <row r="5547" spans="3:10" x14ac:dyDescent="0.25">
      <c r="C5547" s="82">
        <v>9.0493797768013071E-3</v>
      </c>
      <c r="D5547" s="89">
        <v>1.2322155331155559E-2</v>
      </c>
      <c r="E5547" s="89">
        <v>1.4823105291809186E-2</v>
      </c>
      <c r="F5547" s="89">
        <v>1.652927395110753E-2</v>
      </c>
      <c r="G5547" s="90">
        <v>1.7615327106094245E-2</v>
      </c>
      <c r="H5547" s="90">
        <v>1.8177348294442567E-2</v>
      </c>
      <c r="I5547" s="90">
        <v>1.8422250492116599E-2</v>
      </c>
      <c r="J5547" s="90">
        <v>1.8401524015956534E-2</v>
      </c>
    </row>
    <row r="5548" spans="3:10" x14ac:dyDescent="0.25">
      <c r="C5548" s="82">
        <v>8.7477038556201623E-3</v>
      </c>
      <c r="D5548" s="89">
        <v>1.11476017896308E-2</v>
      </c>
      <c r="E5548" s="89">
        <v>1.3102888819388064E-2</v>
      </c>
      <c r="F5548" s="89">
        <v>1.4673892142702377E-2</v>
      </c>
      <c r="G5548" s="90">
        <v>1.599975170397043E-2</v>
      </c>
      <c r="H5548" s="90">
        <v>1.7133626069689638E-2</v>
      </c>
      <c r="I5548" s="90">
        <v>1.8245867049760691E-2</v>
      </c>
      <c r="J5548" s="90">
        <v>1.9378927783732E-2</v>
      </c>
    </row>
    <row r="5549" spans="3:10" x14ac:dyDescent="0.25">
      <c r="C5549" s="82">
        <v>2.6572960918884742E-2</v>
      </c>
      <c r="D5549" s="89">
        <v>2.8965712105463916E-2</v>
      </c>
      <c r="E5549" s="89">
        <v>3.0384112655349387E-2</v>
      </c>
      <c r="F5549" s="89">
        <v>3.1285006063149857E-2</v>
      </c>
      <c r="G5549" s="90">
        <v>3.1981800447497995E-2</v>
      </c>
      <c r="H5549" s="90">
        <v>3.2478747794608374E-2</v>
      </c>
      <c r="I5549" s="90">
        <v>3.2969006727139497E-2</v>
      </c>
      <c r="J5549" s="90">
        <v>3.3391431047229962E-2</v>
      </c>
    </row>
    <row r="5550" spans="3:10" x14ac:dyDescent="0.25">
      <c r="C5550" s="82">
        <v>6.9435237895881213E-2</v>
      </c>
      <c r="D5550" s="89">
        <v>6.0568761933866913E-2</v>
      </c>
      <c r="E5550" s="89">
        <v>5.3065996808368536E-2</v>
      </c>
      <c r="F5550" s="89">
        <v>4.7363307212277821E-2</v>
      </c>
      <c r="G5550" s="90">
        <v>4.3305347996486415E-2</v>
      </c>
      <c r="H5550" s="90">
        <v>4.0354523410601237E-2</v>
      </c>
      <c r="I5550" s="90">
        <v>3.8362187556781759E-2</v>
      </c>
      <c r="J5550" s="90">
        <v>3.6967149089233202E-2</v>
      </c>
    </row>
    <row r="5551" spans="3:10" x14ac:dyDescent="0.25">
      <c r="C5551" s="82">
        <v>3.4339628556030816E-2</v>
      </c>
      <c r="D5551" s="89">
        <v>3.6479386567515648E-2</v>
      </c>
      <c r="E5551" s="89">
        <v>3.6783833015069087E-2</v>
      </c>
      <c r="F5551" s="89">
        <v>3.6210135683965167E-2</v>
      </c>
      <c r="G5551" s="90">
        <v>3.5338704468144806E-2</v>
      </c>
      <c r="H5551" s="90">
        <v>3.4242652873078337E-2</v>
      </c>
      <c r="I5551" s="90">
        <v>3.3118630866456507E-2</v>
      </c>
      <c r="J5551" s="90">
        <v>3.1861349907843776E-2</v>
      </c>
    </row>
    <row r="5552" spans="3:10" x14ac:dyDescent="0.25">
      <c r="C5552" s="82">
        <v>5.4430465365518385E-3</v>
      </c>
      <c r="D5552" s="89">
        <v>8.7441812115113017E-3</v>
      </c>
      <c r="E5552" s="89">
        <v>1.1709566785798969E-2</v>
      </c>
      <c r="F5552" s="89">
        <v>1.4021468862219232E-2</v>
      </c>
      <c r="G5552" s="90">
        <v>1.5720162569666983E-2</v>
      </c>
      <c r="H5552" s="90">
        <v>1.689301120826147E-2</v>
      </c>
      <c r="I5552" s="90">
        <v>1.7765113475088377E-2</v>
      </c>
      <c r="J5552" s="90">
        <v>1.841833507100038E-2</v>
      </c>
    </row>
    <row r="5553" spans="3:10" x14ac:dyDescent="0.25">
      <c r="C5553" s="82">
        <v>1.7319926002032113E-3</v>
      </c>
      <c r="D5553" s="89">
        <v>4.2177213282611342E-3</v>
      </c>
      <c r="E5553" s="89">
        <v>7.6702892099005902E-3</v>
      </c>
      <c r="F5553" s="89">
        <v>1.1498014583099896E-2</v>
      </c>
      <c r="G5553" s="90">
        <v>1.5183439612804188E-2</v>
      </c>
      <c r="H5553" s="90">
        <v>1.8342544882810192E-2</v>
      </c>
      <c r="I5553" s="90">
        <v>2.0898959527787055E-2</v>
      </c>
      <c r="J5553" s="90">
        <v>2.2766377058969976E-2</v>
      </c>
    </row>
    <row r="5554" spans="3:10" x14ac:dyDescent="0.25">
      <c r="C5554" s="82">
        <v>7.4939293439576504E-3</v>
      </c>
      <c r="D5554" s="89">
        <v>1.0795627942948301E-2</v>
      </c>
      <c r="E5554" s="89">
        <v>1.3584098142948853E-2</v>
      </c>
      <c r="F5554" s="89">
        <v>1.5643405934804955E-2</v>
      </c>
      <c r="G5554" s="90">
        <v>1.6993884648314216E-2</v>
      </c>
      <c r="H5554" s="90">
        <v>1.7654435645104351E-2</v>
      </c>
      <c r="I5554" s="90">
        <v>1.7811478772763116E-2</v>
      </c>
      <c r="J5554" s="90">
        <v>1.7541236795860227E-2</v>
      </c>
    </row>
    <row r="5555" spans="3:10" x14ac:dyDescent="0.25">
      <c r="C5555" s="82">
        <v>5.2656574376457661E-2</v>
      </c>
      <c r="D5555" s="89">
        <v>5.4103742681223824E-2</v>
      </c>
      <c r="E5555" s="89">
        <v>5.2893056142453196E-2</v>
      </c>
      <c r="F5555" s="89">
        <v>5.0863694067866984E-2</v>
      </c>
      <c r="G5555" s="90">
        <v>4.8991458142953116E-2</v>
      </c>
      <c r="H5555" s="90">
        <v>4.7389496504391615E-2</v>
      </c>
      <c r="I5555" s="90">
        <v>4.6291705134888006E-2</v>
      </c>
      <c r="J5555" s="90">
        <v>4.5500936255449251E-2</v>
      </c>
    </row>
    <row r="5556" spans="3:10" x14ac:dyDescent="0.25">
      <c r="C5556" s="82">
        <v>1.6706016240273652E-2</v>
      </c>
      <c r="D5556" s="89">
        <v>2.3515847775410104E-2</v>
      </c>
      <c r="E5556" s="89">
        <v>2.9018195775605778E-2</v>
      </c>
      <c r="F5556" s="89">
        <v>3.2991779039575918E-2</v>
      </c>
      <c r="G5556" s="90">
        <v>3.5674715585773321E-2</v>
      </c>
      <c r="H5556" s="90">
        <v>3.7197406673243484E-2</v>
      </c>
      <c r="I5556" s="90">
        <v>3.7938726386516346E-2</v>
      </c>
      <c r="J5556" s="90">
        <v>3.7968247999182525E-2</v>
      </c>
    </row>
    <row r="5557" spans="3:10" x14ac:dyDescent="0.25">
      <c r="C5557" s="82">
        <v>8.4555179513630292E-3</v>
      </c>
      <c r="D5557" s="89">
        <v>1.0675142599547756E-2</v>
      </c>
      <c r="E5557" s="89">
        <v>1.240458348206366E-2</v>
      </c>
      <c r="F5557" s="89">
        <v>1.3700583422716104E-2</v>
      </c>
      <c r="G5557" s="90">
        <v>1.4676780490284636E-2</v>
      </c>
      <c r="H5557" s="90">
        <v>1.5355020657473887E-2</v>
      </c>
      <c r="I5557" s="90">
        <v>1.5859358347559641E-2</v>
      </c>
      <c r="J5557" s="90">
        <v>1.6199818414025121E-2</v>
      </c>
    </row>
    <row r="5558" spans="3:10" x14ac:dyDescent="0.25">
      <c r="C5558" s="82">
        <v>9.0262530089721925E-3</v>
      </c>
      <c r="D5558" s="89">
        <v>1.2405050716292842E-2</v>
      </c>
      <c r="E5558" s="89">
        <v>1.5232796136013032E-2</v>
      </c>
      <c r="F5558" s="89">
        <v>1.7482393669311192E-2</v>
      </c>
      <c r="G5558" s="90">
        <v>1.930183033613558E-2</v>
      </c>
      <c r="H5558" s="90">
        <v>2.0752932580425012E-2</v>
      </c>
      <c r="I5558" s="90">
        <v>2.2027807157922751E-2</v>
      </c>
      <c r="J5558" s="90">
        <v>2.3147888652918735E-2</v>
      </c>
    </row>
    <row r="5559" spans="3:10" x14ac:dyDescent="0.25">
      <c r="C5559" s="82">
        <v>9.1586063025496101E-3</v>
      </c>
      <c r="D5559" s="89">
        <v>1.1618426098755939E-2</v>
      </c>
      <c r="E5559" s="89">
        <v>1.3486357986361783E-2</v>
      </c>
      <c r="F5559" s="89">
        <v>1.4862609662116662E-2</v>
      </c>
      <c r="G5559" s="90">
        <v>1.5924175589369934E-2</v>
      </c>
      <c r="H5559" s="90">
        <v>1.6744796569772333E-2</v>
      </c>
      <c r="I5559" s="90">
        <v>1.7500742832842708E-2</v>
      </c>
      <c r="J5559" s="90">
        <v>1.8236616939323661E-2</v>
      </c>
    </row>
    <row r="5560" spans="3:10" x14ac:dyDescent="0.25">
      <c r="C5560" s="82">
        <v>3.4331201669104007E-2</v>
      </c>
      <c r="D5560" s="89">
        <v>3.635961327015632E-2</v>
      </c>
      <c r="E5560" s="89">
        <v>3.6975312524526585E-2</v>
      </c>
      <c r="F5560" s="89">
        <v>3.6946233829473804E-2</v>
      </c>
      <c r="G5560" s="90">
        <v>3.6721335349992786E-2</v>
      </c>
      <c r="H5560" s="90">
        <v>3.6295991891427286E-2</v>
      </c>
      <c r="I5560" s="90">
        <v>3.5837197225482807E-2</v>
      </c>
      <c r="J5560" s="90">
        <v>3.5214391667967991E-2</v>
      </c>
    </row>
    <row r="5561" spans="3:10" x14ac:dyDescent="0.25">
      <c r="C5561" s="82">
        <v>7.8504114742184612E-3</v>
      </c>
      <c r="D5561" s="89">
        <v>1.0318298120337173E-2</v>
      </c>
      <c r="E5561" s="89">
        <v>1.2464996598169421E-2</v>
      </c>
      <c r="F5561" s="89">
        <v>1.4236165132523007E-2</v>
      </c>
      <c r="G5561" s="90">
        <v>1.5662267759705792E-2</v>
      </c>
      <c r="H5561" s="90">
        <v>1.671782245575484E-2</v>
      </c>
      <c r="I5561" s="90">
        <v>1.7523068245896868E-2</v>
      </c>
      <c r="J5561" s="90">
        <v>1.8100582645022359E-2</v>
      </c>
    </row>
    <row r="5562" spans="3:10" x14ac:dyDescent="0.25">
      <c r="C5562" s="82">
        <v>6.2012219407949331E-3</v>
      </c>
      <c r="D5562" s="89">
        <v>9.9116078849866163E-3</v>
      </c>
      <c r="E5562" s="89">
        <v>1.3653173769416351E-2</v>
      </c>
      <c r="F5562" s="89">
        <v>1.7001462342329399E-2</v>
      </c>
      <c r="G5562" s="90">
        <v>1.9774180595502972E-2</v>
      </c>
      <c r="H5562" s="90">
        <v>2.1842888126055858E-2</v>
      </c>
      <c r="I5562" s="90">
        <v>2.3335999152896227E-2</v>
      </c>
      <c r="J5562" s="90">
        <v>2.4286658088512044E-2</v>
      </c>
    </row>
    <row r="5563" spans="3:10" x14ac:dyDescent="0.25">
      <c r="C5563" s="82">
        <v>2.1143064882737483E-2</v>
      </c>
      <c r="D5563" s="89">
        <v>2.3156291715393594E-2</v>
      </c>
      <c r="E5563" s="89">
        <v>2.4359721133441318E-2</v>
      </c>
      <c r="F5563" s="89">
        <v>2.5014209570298443E-2</v>
      </c>
      <c r="G5563" s="90">
        <v>2.5323777958119846E-2</v>
      </c>
      <c r="H5563" s="90">
        <v>2.5291728815352719E-2</v>
      </c>
      <c r="I5563" s="90">
        <v>2.509949036380835E-2</v>
      </c>
      <c r="J5563" s="90">
        <v>2.4746344696197617E-2</v>
      </c>
    </row>
    <row r="5564" spans="3:10" x14ac:dyDescent="0.25">
      <c r="C5564" s="82">
        <v>4.6644951283893793E-3</v>
      </c>
      <c r="D5564" s="89">
        <v>8.3258330807945771E-3</v>
      </c>
      <c r="E5564" s="89">
        <v>1.2297842970755719E-2</v>
      </c>
      <c r="F5564" s="89">
        <v>1.607635655407235E-2</v>
      </c>
      <c r="G5564" s="90">
        <v>1.946025354773159E-2</v>
      </c>
      <c r="H5564" s="90">
        <v>2.234390196343751E-2</v>
      </c>
      <c r="I5564" s="90">
        <v>2.4874805577926158E-2</v>
      </c>
      <c r="J5564" s="90">
        <v>2.708011991888638E-2</v>
      </c>
    </row>
    <row r="5565" spans="3:10" x14ac:dyDescent="0.25">
      <c r="C5565" s="82">
        <v>6.6478301245876375E-3</v>
      </c>
      <c r="D5565" s="89">
        <v>1.1654166219788419E-2</v>
      </c>
      <c r="E5565" s="89">
        <v>1.6805243422972013E-2</v>
      </c>
      <c r="F5565" s="89">
        <v>2.1349138956284042E-2</v>
      </c>
      <c r="G5565" s="90">
        <v>2.5008298826168458E-2</v>
      </c>
      <c r="H5565" s="90">
        <v>2.7660833456093728E-2</v>
      </c>
      <c r="I5565" s="90">
        <v>2.9513085918837452E-2</v>
      </c>
      <c r="J5565" s="90">
        <v>3.0621617390420904E-2</v>
      </c>
    </row>
    <row r="5566" spans="3:10" x14ac:dyDescent="0.25">
      <c r="C5566" s="82">
        <v>2.5359426779331302E-2</v>
      </c>
      <c r="D5566" s="89">
        <v>2.7562577876731748E-2</v>
      </c>
      <c r="E5566" s="89">
        <v>2.8442436677565776E-2</v>
      </c>
      <c r="F5566" s="89">
        <v>2.8535599133342412E-2</v>
      </c>
      <c r="G5566" s="90">
        <v>2.8222674136605539E-2</v>
      </c>
      <c r="H5566" s="90">
        <v>2.7576091110454209E-2</v>
      </c>
      <c r="I5566" s="90">
        <v>2.6815542578392092E-2</v>
      </c>
      <c r="J5566" s="90">
        <v>2.5936656963947539E-2</v>
      </c>
    </row>
    <row r="5567" spans="3:10" x14ac:dyDescent="0.25">
      <c r="C5567" s="82">
        <v>1.8286135592915059E-2</v>
      </c>
      <c r="D5567" s="89">
        <v>2.0583148954541049E-2</v>
      </c>
      <c r="E5567" s="89">
        <v>2.1915680444596863E-2</v>
      </c>
      <c r="F5567" s="89">
        <v>2.2604311012858841E-2</v>
      </c>
      <c r="G5567" s="90">
        <v>2.2903995734021403E-2</v>
      </c>
      <c r="H5567" s="90">
        <v>2.2853146322986854E-2</v>
      </c>
      <c r="I5567" s="90">
        <v>2.2625938141856636E-2</v>
      </c>
      <c r="J5567" s="90">
        <v>2.2221191107489276E-2</v>
      </c>
    </row>
    <row r="5568" spans="3:10" x14ac:dyDescent="0.25">
      <c r="C5568" s="82">
        <v>4.1200495198717201E-3</v>
      </c>
      <c r="D5568" s="89">
        <v>6.6123366278125796E-3</v>
      </c>
      <c r="E5568" s="89">
        <v>9.2753562867345027E-3</v>
      </c>
      <c r="F5568" s="89">
        <v>1.186574607099182E-2</v>
      </c>
      <c r="G5568" s="90">
        <v>1.425878587876234E-2</v>
      </c>
      <c r="H5568" s="90">
        <v>1.6338445535058466E-2</v>
      </c>
      <c r="I5568" s="90">
        <v>1.8165565303858738E-2</v>
      </c>
      <c r="J5568" s="90">
        <v>1.9731200787570201E-2</v>
      </c>
    </row>
    <row r="5569" spans="3:10" x14ac:dyDescent="0.25">
      <c r="C5569" s="82">
        <v>5.1971911601002329E-3</v>
      </c>
      <c r="D5569" s="89">
        <v>8.8792275078141917E-3</v>
      </c>
      <c r="E5569" s="89">
        <v>1.2513646084012521E-2</v>
      </c>
      <c r="F5569" s="89">
        <v>1.5595539731917891E-2</v>
      </c>
      <c r="G5569" s="90">
        <v>1.7996900950904227E-2</v>
      </c>
      <c r="H5569" s="90">
        <v>1.9695924513505655E-2</v>
      </c>
      <c r="I5569" s="90">
        <v>2.0889865917466569E-2</v>
      </c>
      <c r="J5569" s="90">
        <v>2.1654730736692419E-2</v>
      </c>
    </row>
    <row r="5570" spans="3:10" x14ac:dyDescent="0.25">
      <c r="C5570" s="82">
        <v>5.1939130050164565E-3</v>
      </c>
      <c r="D5570" s="89">
        <v>8.7927915712015924E-3</v>
      </c>
      <c r="E5570" s="89">
        <v>1.2471514706935633E-2</v>
      </c>
      <c r="F5570" s="89">
        <v>1.5724293211274439E-2</v>
      </c>
      <c r="G5570" s="90">
        <v>1.8358185962933867E-2</v>
      </c>
      <c r="H5570" s="90">
        <v>2.0293757362523712E-2</v>
      </c>
      <c r="I5570" s="90">
        <v>2.1710703923105621E-2</v>
      </c>
      <c r="J5570" s="90">
        <v>2.2694065760473968E-2</v>
      </c>
    </row>
    <row r="5571" spans="3:10" x14ac:dyDescent="0.25">
      <c r="C5571" s="82">
        <v>1.5390296553399321E-2</v>
      </c>
      <c r="D5571" s="89">
        <v>1.7595405667356959E-2</v>
      </c>
      <c r="E5571" s="89">
        <v>1.8791135564128009E-2</v>
      </c>
      <c r="F5571" s="89">
        <v>1.9382800425307076E-2</v>
      </c>
      <c r="G5571" s="90">
        <v>1.9702306877471903E-2</v>
      </c>
      <c r="H5571" s="90">
        <v>1.9849093016435376E-2</v>
      </c>
      <c r="I5571" s="90">
        <v>1.9999641944443019E-2</v>
      </c>
      <c r="J5571" s="90">
        <v>2.015125660151651E-2</v>
      </c>
    </row>
    <row r="5572" spans="3:10" x14ac:dyDescent="0.25">
      <c r="C5572" s="82">
        <v>2.1887069055223238E-2</v>
      </c>
      <c r="D5572" s="89">
        <v>2.2972785718298108E-2</v>
      </c>
      <c r="E5572" s="89">
        <v>2.3268367637654629E-2</v>
      </c>
      <c r="F5572" s="89">
        <v>2.3244812504506985E-2</v>
      </c>
      <c r="G5572" s="90">
        <v>2.3185080586606396E-2</v>
      </c>
      <c r="H5572" s="90">
        <v>2.3104300559743517E-2</v>
      </c>
      <c r="I5572" s="90">
        <v>2.3139266028156424E-2</v>
      </c>
      <c r="J5572" s="90">
        <v>2.3243492962548472E-2</v>
      </c>
    </row>
    <row r="5573" spans="3:10" x14ac:dyDescent="0.25">
      <c r="C5573" s="82">
        <v>4.1360038456668483E-3</v>
      </c>
      <c r="D5573" s="89">
        <v>6.4499081089297904E-3</v>
      </c>
      <c r="E5573" s="89">
        <v>8.6605063402457206E-3</v>
      </c>
      <c r="F5573" s="89">
        <v>1.0558553443940662E-2</v>
      </c>
      <c r="G5573" s="90">
        <v>1.2110741676146293E-2</v>
      </c>
      <c r="H5573" s="90">
        <v>1.3305483575438086E-2</v>
      </c>
      <c r="I5573" s="90">
        <v>1.4265591661939711E-2</v>
      </c>
      <c r="J5573" s="90">
        <v>1.5036626680510668E-2</v>
      </c>
    </row>
    <row r="5574" spans="3:10" x14ac:dyDescent="0.25">
      <c r="C5574" s="82">
        <v>2.985476384543467E-2</v>
      </c>
      <c r="D5574" s="89">
        <v>3.218935757957065E-2</v>
      </c>
      <c r="E5574" s="89">
        <v>3.28377497299885E-2</v>
      </c>
      <c r="F5574" s="89">
        <v>3.2586728792768138E-2</v>
      </c>
      <c r="G5574" s="90">
        <v>3.1951553680112349E-2</v>
      </c>
      <c r="H5574" s="90">
        <v>3.1026276495294672E-2</v>
      </c>
      <c r="I5574" s="90">
        <v>3.0034787308792214E-2</v>
      </c>
      <c r="J5574" s="90">
        <v>2.8935925694336565E-2</v>
      </c>
    </row>
    <row r="5575" spans="3:10" x14ac:dyDescent="0.25">
      <c r="C5575" s="82">
        <v>4.2483201012627002E-2</v>
      </c>
      <c r="D5575" s="89">
        <v>5.0147303454590134E-2</v>
      </c>
      <c r="E5575" s="89">
        <v>5.3620286723974432E-2</v>
      </c>
      <c r="F5575" s="89">
        <v>5.4331533548682323E-2</v>
      </c>
      <c r="G5575" s="90">
        <v>5.3583751856677062E-2</v>
      </c>
      <c r="H5575" s="90">
        <v>5.1901624034096643E-2</v>
      </c>
      <c r="I5575" s="90">
        <v>4.9880685950213437E-2</v>
      </c>
      <c r="J5575" s="90">
        <v>4.7558371992271399E-2</v>
      </c>
    </row>
    <row r="5576" spans="3:10" x14ac:dyDescent="0.25">
      <c r="C5576" s="82">
        <v>1.4009967077160658E-2</v>
      </c>
      <c r="D5576" s="89">
        <v>1.6567928449727126E-2</v>
      </c>
      <c r="E5576" s="89">
        <v>1.8225081772591419E-2</v>
      </c>
      <c r="F5576" s="89">
        <v>1.9208217145685547E-2</v>
      </c>
      <c r="G5576" s="90">
        <v>1.9746316816949581E-2</v>
      </c>
      <c r="H5576" s="90">
        <v>1.9895591321256508E-2</v>
      </c>
      <c r="I5576" s="90">
        <v>1.9826736894294861E-2</v>
      </c>
      <c r="J5576" s="90">
        <v>1.9553577767966037E-2</v>
      </c>
    </row>
    <row r="5577" spans="3:10" x14ac:dyDescent="0.25">
      <c r="C5577" s="82">
        <v>8.31764382184671E-3</v>
      </c>
      <c r="D5577" s="89">
        <v>1.1217769870816248E-2</v>
      </c>
      <c r="E5577" s="89">
        <v>1.3800676573235564E-2</v>
      </c>
      <c r="F5577" s="89">
        <v>1.5971296369038615E-2</v>
      </c>
      <c r="G5577" s="90">
        <v>1.7753630387694581E-2</v>
      </c>
      <c r="H5577" s="90">
        <v>1.9119475203866539E-2</v>
      </c>
      <c r="I5577" s="90">
        <v>2.0204307817306963E-2</v>
      </c>
      <c r="J5577" s="90">
        <v>2.1022677397749694E-2</v>
      </c>
    </row>
    <row r="5578" spans="3:10" x14ac:dyDescent="0.25">
      <c r="C5578" s="82">
        <v>1.6392082840483223E-2</v>
      </c>
      <c r="D5578" s="89">
        <v>1.660525604296282E-2</v>
      </c>
      <c r="E5578" s="89">
        <v>1.6597711634255718E-2</v>
      </c>
      <c r="F5578" s="89">
        <v>1.6572763508355078E-2</v>
      </c>
      <c r="G5578" s="90">
        <v>1.6624258233463536E-2</v>
      </c>
      <c r="H5578" s="90">
        <v>1.6693832163348247E-2</v>
      </c>
      <c r="I5578" s="90">
        <v>1.6842024061514166E-2</v>
      </c>
      <c r="J5578" s="90">
        <v>1.7019190678306501E-2</v>
      </c>
    </row>
    <row r="5579" spans="3:10" x14ac:dyDescent="0.25">
      <c r="C5579" s="82">
        <v>1.6825834579995706E-2</v>
      </c>
      <c r="D5579" s="89">
        <v>2.3090213179884751E-2</v>
      </c>
      <c r="E5579" s="89">
        <v>2.7890997498645143E-2</v>
      </c>
      <c r="F5579" s="89">
        <v>3.130672945796132E-2</v>
      </c>
      <c r="G5579" s="90">
        <v>3.3782866995680984E-2</v>
      </c>
      <c r="H5579" s="90">
        <v>3.5554369773073198E-2</v>
      </c>
      <c r="I5579" s="90">
        <v>3.7009674686546437E-2</v>
      </c>
      <c r="J5579" s="90">
        <v>3.8190008268063839E-2</v>
      </c>
    </row>
    <row r="5580" spans="3:10" x14ac:dyDescent="0.25">
      <c r="C5580" s="82">
        <v>7.9201700943817028E-3</v>
      </c>
      <c r="D5580" s="89">
        <v>1.2738035768389515E-2</v>
      </c>
      <c r="E5580" s="89">
        <v>1.7515897511809621E-2</v>
      </c>
      <c r="F5580" s="89">
        <v>2.1773134242323473E-2</v>
      </c>
      <c r="G5580" s="90">
        <v>2.5378868266781165E-2</v>
      </c>
      <c r="H5580" s="90">
        <v>2.8237872456177739E-2</v>
      </c>
      <c r="I5580" s="90">
        <v>3.0527087466856302E-2</v>
      </c>
      <c r="J5580" s="90">
        <v>3.2251338129841649E-2</v>
      </c>
    </row>
    <row r="5581" spans="3:10" x14ac:dyDescent="0.25">
      <c r="C5581" s="82">
        <v>6.1089368575280474E-3</v>
      </c>
      <c r="D5581" s="89">
        <v>1.1535893483000898E-2</v>
      </c>
      <c r="E5581" s="89">
        <v>1.7407649348178109E-2</v>
      </c>
      <c r="F5581" s="89">
        <v>2.2768290364510928E-2</v>
      </c>
      <c r="G5581" s="90">
        <v>2.7242086108297214E-2</v>
      </c>
      <c r="H5581" s="90">
        <v>3.0690105623049749E-2</v>
      </c>
      <c r="I5581" s="90">
        <v>3.3352259295081128E-2</v>
      </c>
      <c r="J5581" s="90">
        <v>3.5292318674801752E-2</v>
      </c>
    </row>
    <row r="5582" spans="3:10" x14ac:dyDescent="0.25">
      <c r="C5582" s="82">
        <v>2.5783050327727982E-2</v>
      </c>
      <c r="D5582" s="89">
        <v>2.8486345954676424E-2</v>
      </c>
      <c r="E5582" s="89">
        <v>2.985966912409465E-2</v>
      </c>
      <c r="F5582" s="89">
        <v>3.0485657947387789E-2</v>
      </c>
      <c r="G5582" s="90">
        <v>3.0774779301635972E-2</v>
      </c>
      <c r="H5582" s="90">
        <v>3.0791545807307672E-2</v>
      </c>
      <c r="I5582" s="90">
        <v>3.0751646970489231E-2</v>
      </c>
      <c r="J5582" s="90">
        <v>3.0616957236644923E-2</v>
      </c>
    </row>
    <row r="5583" spans="3:10" x14ac:dyDescent="0.25">
      <c r="C5583" s="82">
        <v>5.7578741691771095E-3</v>
      </c>
      <c r="D5583" s="89">
        <v>7.7192455745146377E-3</v>
      </c>
      <c r="E5583" s="89">
        <v>9.5291253224353469E-3</v>
      </c>
      <c r="F5583" s="89">
        <v>1.1134399235822426E-2</v>
      </c>
      <c r="G5583" s="90">
        <v>1.2549014024144631E-2</v>
      </c>
      <c r="H5583" s="90">
        <v>1.3744864075076482E-2</v>
      </c>
      <c r="I5583" s="90">
        <v>1.4811382369482351E-2</v>
      </c>
      <c r="J5583" s="90">
        <v>1.575588849840797E-2</v>
      </c>
    </row>
    <row r="5584" spans="3:10" x14ac:dyDescent="0.25">
      <c r="C5584" s="82">
        <v>1.1494270156240544E-2</v>
      </c>
      <c r="D5584" s="89">
        <v>1.5433660977638295E-2</v>
      </c>
      <c r="E5584" s="89">
        <v>1.8542215906740513E-2</v>
      </c>
      <c r="F5584" s="89">
        <v>2.0853544388018917E-2</v>
      </c>
      <c r="G5584" s="90">
        <v>2.2574302192333053E-2</v>
      </c>
      <c r="H5584" s="90">
        <v>2.3772983820310678E-2</v>
      </c>
      <c r="I5584" s="90">
        <v>2.4649312991176661E-2</v>
      </c>
      <c r="J5584" s="90">
        <v>2.5202399183857322E-2</v>
      </c>
    </row>
    <row r="5585" spans="3:10" x14ac:dyDescent="0.25">
      <c r="C5585" s="82">
        <v>3.0155310457056935E-2</v>
      </c>
      <c r="D5585" s="89">
        <v>3.4517523355398622E-2</v>
      </c>
      <c r="E5585" s="89">
        <v>3.6382598906336286E-2</v>
      </c>
      <c r="F5585" s="89">
        <v>3.6723700293396638E-2</v>
      </c>
      <c r="G5585" s="90">
        <v>3.6309358466397858E-2</v>
      </c>
      <c r="H5585" s="90">
        <v>3.5378651973411238E-2</v>
      </c>
      <c r="I5585" s="90">
        <v>3.4250101927317152E-2</v>
      </c>
      <c r="J5585" s="90">
        <v>3.2895255810503142E-2</v>
      </c>
    </row>
    <row r="5586" spans="3:10" x14ac:dyDescent="0.25">
      <c r="C5586" s="82">
        <v>2.7811425908772655E-2</v>
      </c>
      <c r="D5586" s="89">
        <v>3.4319090428515747E-2</v>
      </c>
      <c r="E5586" s="89">
        <v>3.9166913762259573E-2</v>
      </c>
      <c r="F5586" s="89">
        <v>4.2588194700923884E-2</v>
      </c>
      <c r="G5586" s="90">
        <v>4.4922464173513039E-2</v>
      </c>
      <c r="H5586" s="90">
        <v>4.6182246812301993E-2</v>
      </c>
      <c r="I5586" s="90">
        <v>4.6671510553508717E-2</v>
      </c>
      <c r="J5586" s="90">
        <v>4.6349235520196895E-2</v>
      </c>
    </row>
    <row r="5587" spans="3:10" x14ac:dyDescent="0.25">
      <c r="C5587" s="82">
        <v>1.5140628394522397E-2</v>
      </c>
      <c r="D5587" s="89">
        <v>2.1783099515767269E-2</v>
      </c>
      <c r="E5587" s="89">
        <v>2.7048231782389538E-2</v>
      </c>
      <c r="F5587" s="89">
        <v>3.0630970716126381E-2</v>
      </c>
      <c r="G5587" s="90">
        <v>3.2770092525258636E-2</v>
      </c>
      <c r="H5587" s="90">
        <v>3.3656457731357704E-2</v>
      </c>
      <c r="I5587" s="90">
        <v>3.3719946458395919E-2</v>
      </c>
      <c r="J5587" s="90">
        <v>3.3105998961936847E-2</v>
      </c>
    </row>
    <row r="5588" spans="3:10" x14ac:dyDescent="0.25">
      <c r="C5588" s="82">
        <v>4.3341422415362051E-3</v>
      </c>
      <c r="D5588" s="89">
        <v>7.010604297620843E-3</v>
      </c>
      <c r="E5588" s="89">
        <v>9.6109430473815122E-3</v>
      </c>
      <c r="F5588" s="89">
        <v>1.1830096242847058E-2</v>
      </c>
      <c r="G5588" s="90">
        <v>1.356938393686782E-2</v>
      </c>
      <c r="H5588" s="90">
        <v>1.4763122025616639E-2</v>
      </c>
      <c r="I5588" s="90">
        <v>1.5504283323377324E-2</v>
      </c>
      <c r="J5588" s="90">
        <v>1.58117174392539E-2</v>
      </c>
    </row>
    <row r="5589" spans="3:10" x14ac:dyDescent="0.25">
      <c r="C5589" s="82">
        <v>1.0864374811547088E-2</v>
      </c>
      <c r="D5589" s="89">
        <v>1.2300386888387046E-2</v>
      </c>
      <c r="E5589" s="89">
        <v>1.3445125759792131E-2</v>
      </c>
      <c r="F5589" s="89">
        <v>1.438986710762156E-2</v>
      </c>
      <c r="G5589" s="90">
        <v>1.5202015330904057E-2</v>
      </c>
      <c r="H5589" s="90">
        <v>1.5838213807195665E-2</v>
      </c>
      <c r="I5589" s="90">
        <v>1.6370862087959865E-2</v>
      </c>
      <c r="J5589" s="90">
        <v>1.6768782029027159E-2</v>
      </c>
    </row>
    <row r="5590" spans="3:10" x14ac:dyDescent="0.25">
      <c r="C5590" s="82">
        <v>8.4475708790631376E-2</v>
      </c>
      <c r="D5590" s="89">
        <v>6.4842441025274575E-2</v>
      </c>
      <c r="E5590" s="89">
        <v>5.3029440697998143E-2</v>
      </c>
      <c r="F5590" s="89">
        <v>4.5752058413304646E-2</v>
      </c>
      <c r="G5590" s="90">
        <v>4.1240697912783474E-2</v>
      </c>
      <c r="H5590" s="90">
        <v>3.8297318292731843E-2</v>
      </c>
      <c r="I5590" s="90">
        <v>3.6502462538234609E-2</v>
      </c>
      <c r="J5590" s="90">
        <v>3.5410196901860265E-2</v>
      </c>
    </row>
    <row r="5591" spans="3:10" x14ac:dyDescent="0.25">
      <c r="C5591" s="82">
        <v>6.4313099469167547E-3</v>
      </c>
      <c r="D5591" s="89">
        <v>9.4849813584121766E-3</v>
      </c>
      <c r="E5591" s="89">
        <v>1.2189440037030069E-2</v>
      </c>
      <c r="F5591" s="89">
        <v>1.4349467866238825E-2</v>
      </c>
      <c r="G5591" s="90">
        <v>1.5989228671643312E-2</v>
      </c>
      <c r="H5591" s="90">
        <v>1.7126503432314286E-2</v>
      </c>
      <c r="I5591" s="90">
        <v>1.7926871500757509E-2</v>
      </c>
      <c r="J5591" s="90">
        <v>1.8437712303200255E-2</v>
      </c>
    </row>
    <row r="5592" spans="3:10" x14ac:dyDescent="0.25">
      <c r="C5592" s="82">
        <v>4.1242282221683945E-3</v>
      </c>
      <c r="D5592" s="89">
        <v>5.9900824557714873E-3</v>
      </c>
      <c r="E5592" s="89">
        <v>7.7364239483619854E-3</v>
      </c>
      <c r="F5592" s="89">
        <v>9.2833671199668757E-3</v>
      </c>
      <c r="G5592" s="90">
        <v>1.0655712438754926E-2</v>
      </c>
      <c r="H5592" s="90">
        <v>1.1858687375701676E-2</v>
      </c>
      <c r="I5592" s="90">
        <v>1.2995371652997682E-2</v>
      </c>
      <c r="J5592" s="90">
        <v>1.4090541330163532E-2</v>
      </c>
    </row>
    <row r="5593" spans="3:10" x14ac:dyDescent="0.25">
      <c r="C5593" s="82">
        <v>1.2614332699252079E-2</v>
      </c>
      <c r="D5593" s="89">
        <v>1.6543529035721729E-2</v>
      </c>
      <c r="E5593" s="89">
        <v>1.9331764927689531E-2</v>
      </c>
      <c r="F5593" s="89">
        <v>2.1032523817877794E-2</v>
      </c>
      <c r="G5593" s="90">
        <v>2.1904565788617821E-2</v>
      </c>
      <c r="H5593" s="90">
        <v>2.2083924939741029E-2</v>
      </c>
      <c r="I5593" s="90">
        <v>2.1836737830041249E-2</v>
      </c>
      <c r="J5593" s="90">
        <v>2.1240156946918186E-2</v>
      </c>
    </row>
    <row r="5594" spans="3:10" x14ac:dyDescent="0.25">
      <c r="C5594" s="82">
        <v>2.5934784075975562E-3</v>
      </c>
      <c r="D5594" s="89">
        <v>5.1251349780048992E-3</v>
      </c>
      <c r="E5594" s="89">
        <v>8.1015377225149444E-3</v>
      </c>
      <c r="F5594" s="89">
        <v>1.1072612373537899E-2</v>
      </c>
      <c r="G5594" s="90">
        <v>1.3784981147218435E-2</v>
      </c>
      <c r="H5594" s="90">
        <v>1.6085601542181215E-2</v>
      </c>
      <c r="I5594" s="90">
        <v>1.8038279903449479E-2</v>
      </c>
      <c r="J5594" s="90">
        <v>1.9649589853779337E-2</v>
      </c>
    </row>
    <row r="5595" spans="3:10" x14ac:dyDescent="0.25">
      <c r="C5595" s="82">
        <v>0.12958799846320429</v>
      </c>
      <c r="D5595" s="89">
        <v>0.1089526137810375</v>
      </c>
      <c r="E5595" s="89">
        <v>9.4469127676959141E-2</v>
      </c>
      <c r="F5595" s="89">
        <v>8.5044302142779346E-2</v>
      </c>
      <c r="G5595" s="90">
        <v>7.945156001173509E-2</v>
      </c>
      <c r="H5595" s="90">
        <v>7.6259474006612232E-2</v>
      </c>
      <c r="I5595" s="90">
        <v>7.4973404996763651E-2</v>
      </c>
      <c r="J5595" s="90">
        <v>7.4784565988242138E-2</v>
      </c>
    </row>
    <row r="5596" spans="3:10" x14ac:dyDescent="0.25">
      <c r="C5596" s="82">
        <v>1.2360765999912706E-2</v>
      </c>
      <c r="D5596" s="89">
        <v>1.7625670137267815E-2</v>
      </c>
      <c r="E5596" s="89">
        <v>2.1910162331794856E-2</v>
      </c>
      <c r="F5596" s="89">
        <v>2.5131774873539299E-2</v>
      </c>
      <c r="G5596" s="90">
        <v>2.7595695379852889E-2</v>
      </c>
      <c r="H5596" s="90">
        <v>2.9506674951844551E-2</v>
      </c>
      <c r="I5596" s="90">
        <v>3.1228932471885587E-2</v>
      </c>
      <c r="J5596" s="90">
        <v>3.2848728066418115E-2</v>
      </c>
    </row>
    <row r="5597" spans="3:10" x14ac:dyDescent="0.25">
      <c r="C5597" s="82">
        <v>1.4012825133959671E-2</v>
      </c>
      <c r="D5597" s="89">
        <v>1.6665155810609761E-2</v>
      </c>
      <c r="E5597" s="89">
        <v>1.8469522503281287E-2</v>
      </c>
      <c r="F5597" s="89">
        <v>1.9624858167586346E-2</v>
      </c>
      <c r="G5597" s="90">
        <v>2.0337447620752368E-2</v>
      </c>
      <c r="H5597" s="90">
        <v>2.0645577907518625E-2</v>
      </c>
      <c r="I5597" s="90">
        <v>2.0712806886479508E-2</v>
      </c>
      <c r="J5597" s="90">
        <v>2.0544299582325232E-2</v>
      </c>
    </row>
    <row r="5598" spans="3:10" x14ac:dyDescent="0.25">
      <c r="C5598" s="82">
        <v>1.3612764271550141E-2</v>
      </c>
      <c r="D5598" s="89">
        <v>1.897977191866523E-2</v>
      </c>
      <c r="E5598" s="89">
        <v>2.2966590685073441E-2</v>
      </c>
      <c r="F5598" s="89">
        <v>2.5515362230958866E-2</v>
      </c>
      <c r="G5598" s="90">
        <v>2.6964941437786185E-2</v>
      </c>
      <c r="H5598" s="90">
        <v>2.753677263221313E-2</v>
      </c>
      <c r="I5598" s="90">
        <v>2.7595410092940104E-2</v>
      </c>
      <c r="J5598" s="90">
        <v>2.7245103733461402E-2</v>
      </c>
    </row>
    <row r="5599" spans="3:10" x14ac:dyDescent="0.25">
      <c r="C5599" s="82">
        <v>4.0524716677801519E-2</v>
      </c>
      <c r="D5599" s="89">
        <v>4.2606734831329332E-2</v>
      </c>
      <c r="E5599" s="89">
        <v>4.2851742592266977E-2</v>
      </c>
      <c r="F5599" s="89">
        <v>4.2329972483897201E-2</v>
      </c>
      <c r="G5599" s="90">
        <v>4.1677521043283844E-2</v>
      </c>
      <c r="H5599" s="90">
        <v>4.096354113377991E-2</v>
      </c>
      <c r="I5599" s="90">
        <v>4.0420240401793914E-2</v>
      </c>
      <c r="J5599" s="90">
        <v>3.9919566239373067E-2</v>
      </c>
    </row>
    <row r="5600" spans="3:10" x14ac:dyDescent="0.25">
      <c r="C5600" s="82">
        <v>1.4579374663612119E-2</v>
      </c>
      <c r="D5600" s="89">
        <v>1.8350317584047177E-2</v>
      </c>
      <c r="E5600" s="89">
        <v>2.1234219673492132E-2</v>
      </c>
      <c r="F5600" s="89">
        <v>2.3386953921360282E-2</v>
      </c>
      <c r="G5600" s="90">
        <v>2.5070867135853644E-2</v>
      </c>
      <c r="H5600" s="90">
        <v>2.6379433775055899E-2</v>
      </c>
      <c r="I5600" s="90">
        <v>2.7559535790627924E-2</v>
      </c>
      <c r="J5600" s="90">
        <v>2.8638788609096532E-2</v>
      </c>
    </row>
    <row r="5601" spans="3:10" x14ac:dyDescent="0.25">
      <c r="C5601" s="82">
        <v>1.9909660747382805E-3</v>
      </c>
      <c r="D5601" s="89">
        <v>4.484619255903482E-3</v>
      </c>
      <c r="E5601" s="89">
        <v>7.7025524328034924E-3</v>
      </c>
      <c r="F5601" s="89">
        <v>1.1023531293441642E-2</v>
      </c>
      <c r="G5601" s="90">
        <v>1.395915566442598E-2</v>
      </c>
      <c r="H5601" s="90">
        <v>1.618366773014647E-2</v>
      </c>
      <c r="I5601" s="90">
        <v>1.7682223941410478E-2</v>
      </c>
      <c r="J5601" s="90">
        <v>1.8457937983313747E-2</v>
      </c>
    </row>
    <row r="5602" spans="3:10" x14ac:dyDescent="0.25">
      <c r="C5602" s="82">
        <v>2.2201188826803248E-2</v>
      </c>
      <c r="D5602" s="89">
        <v>2.4526125309103589E-2</v>
      </c>
      <c r="E5602" s="89">
        <v>2.556646761372814E-2</v>
      </c>
      <c r="F5602" s="89">
        <v>2.5912922680219573E-2</v>
      </c>
      <c r="G5602" s="90">
        <v>2.5991148683113554E-2</v>
      </c>
      <c r="H5602" s="90">
        <v>2.590501021036307E-2</v>
      </c>
      <c r="I5602" s="90">
        <v>2.5862884393232817E-2</v>
      </c>
      <c r="J5602" s="90">
        <v>2.5842677174881208E-2</v>
      </c>
    </row>
    <row r="5603" spans="3:10" x14ac:dyDescent="0.25">
      <c r="C5603" s="82">
        <v>1.8205765763922101E-2</v>
      </c>
      <c r="D5603" s="89">
        <v>2.2115680245730233E-2</v>
      </c>
      <c r="E5603" s="89">
        <v>2.5071630417641887E-2</v>
      </c>
      <c r="F5603" s="89">
        <v>2.7387124640479887E-2</v>
      </c>
      <c r="G5603" s="90">
        <v>2.939834399235336E-2</v>
      </c>
      <c r="H5603" s="90">
        <v>3.119145747030554E-2</v>
      </c>
      <c r="I5603" s="90">
        <v>3.3014285075743902E-2</v>
      </c>
      <c r="J5603" s="90">
        <v>3.4852731544299222E-2</v>
      </c>
    </row>
    <row r="5604" spans="3:10" x14ac:dyDescent="0.25">
      <c r="C5604" s="82">
        <v>1.1238292324666704E-2</v>
      </c>
      <c r="D5604" s="89">
        <v>1.6815000249591046E-2</v>
      </c>
      <c r="E5604" s="89">
        <v>2.1483547018689007E-2</v>
      </c>
      <c r="F5604" s="89">
        <v>2.4965034747926985E-2</v>
      </c>
      <c r="G5604" s="90">
        <v>2.7444659413190717E-2</v>
      </c>
      <c r="H5604" s="90">
        <v>2.904998662262688E-2</v>
      </c>
      <c r="I5604" s="90">
        <v>3.0089436116531979E-2</v>
      </c>
      <c r="J5604" s="90">
        <v>3.0620921604404223E-2</v>
      </c>
    </row>
    <row r="5605" spans="3:10" x14ac:dyDescent="0.25">
      <c r="C5605" s="82">
        <v>1.5223033409047022E-2</v>
      </c>
      <c r="D5605" s="89">
        <v>2.1594507419211401E-2</v>
      </c>
      <c r="E5605" s="89">
        <v>2.7178272942648529E-2</v>
      </c>
      <c r="F5605" s="89">
        <v>3.168228098070458E-2</v>
      </c>
      <c r="G5605" s="90">
        <v>3.5196499003804324E-2</v>
      </c>
      <c r="H5605" s="90">
        <v>3.7736841393257725E-2</v>
      </c>
      <c r="I5605" s="90">
        <v>3.9609515950917766E-2</v>
      </c>
      <c r="J5605" s="90">
        <v>4.0831697024278621E-2</v>
      </c>
    </row>
    <row r="5606" spans="3:10" x14ac:dyDescent="0.25">
      <c r="C5606" s="82">
        <v>5.8343298166801533E-3</v>
      </c>
      <c r="D5606" s="89">
        <v>7.8529746447244444E-3</v>
      </c>
      <c r="E5606" s="89">
        <v>9.7520353339669349E-3</v>
      </c>
      <c r="F5606" s="89">
        <v>1.1493278149800201E-2</v>
      </c>
      <c r="G5606" s="90">
        <v>1.3103020574027239E-2</v>
      </c>
      <c r="H5606" s="90">
        <v>1.456019644219057E-2</v>
      </c>
      <c r="I5606" s="90">
        <v>1.5965228671995662E-2</v>
      </c>
      <c r="J5606" s="90">
        <v>1.7331348275585242E-2</v>
      </c>
    </row>
    <row r="5607" spans="3:10" x14ac:dyDescent="0.25">
      <c r="C5607" s="82">
        <v>4.3723575542391323E-3</v>
      </c>
      <c r="D5607" s="89">
        <v>7.5648703083219361E-3</v>
      </c>
      <c r="E5607" s="89">
        <v>1.0936832156557717E-2</v>
      </c>
      <c r="F5607" s="89">
        <v>1.4059275581188599E-2</v>
      </c>
      <c r="G5607" s="90">
        <v>1.6752128934051563E-2</v>
      </c>
      <c r="H5607" s="90">
        <v>1.8905683968644556E-2</v>
      </c>
      <c r="I5607" s="90">
        <v>2.0626632979013734E-2</v>
      </c>
      <c r="J5607" s="90">
        <v>2.1926885468329813E-2</v>
      </c>
    </row>
    <row r="5608" spans="3:10" x14ac:dyDescent="0.25">
      <c r="C5608" s="82">
        <v>2.3930191965669419E-2</v>
      </c>
      <c r="D5608" s="89">
        <v>2.774872602085356E-2</v>
      </c>
      <c r="E5608" s="89">
        <v>2.9995908131082983E-2</v>
      </c>
      <c r="F5608" s="89">
        <v>3.1222440493345029E-2</v>
      </c>
      <c r="G5608" s="90">
        <v>3.1909510346205927E-2</v>
      </c>
      <c r="H5608" s="90">
        <v>3.2192950039757161E-2</v>
      </c>
      <c r="I5608" s="90">
        <v>3.2342103701502485E-2</v>
      </c>
      <c r="J5608" s="90">
        <v>3.2331048841485584E-2</v>
      </c>
    </row>
    <row r="5609" spans="3:10" x14ac:dyDescent="0.25">
      <c r="C5609" s="82">
        <v>5.9011846805045853E-3</v>
      </c>
      <c r="D5609" s="89">
        <v>9.4934717182795468E-3</v>
      </c>
      <c r="E5609" s="89">
        <v>1.3066584770424789E-2</v>
      </c>
      <c r="F5609" s="89">
        <v>1.6242980740401515E-2</v>
      </c>
      <c r="G5609" s="90">
        <v>1.8901114660696324E-2</v>
      </c>
      <c r="H5609" s="90">
        <v>2.095398289292812E-2</v>
      </c>
      <c r="I5609" s="90">
        <v>2.2530071241940931E-2</v>
      </c>
      <c r="J5609" s="90">
        <v>2.3643200519163306E-2</v>
      </c>
    </row>
    <row r="5610" spans="3:10" x14ac:dyDescent="0.25">
      <c r="C5610" s="82">
        <v>4.0937644300066941E-3</v>
      </c>
      <c r="D5610" s="89">
        <v>7.0866137660191971E-3</v>
      </c>
      <c r="E5610" s="89">
        <v>1.022839416892391E-2</v>
      </c>
      <c r="F5610" s="89">
        <v>1.3142723242746434E-2</v>
      </c>
      <c r="G5610" s="90">
        <v>1.5702859505654056E-2</v>
      </c>
      <c r="H5610" s="90">
        <v>1.7842994061917666E-2</v>
      </c>
      <c r="I5610" s="90">
        <v>1.9685937068276989E-2</v>
      </c>
      <c r="J5610" s="90">
        <v>2.1250135556635553E-2</v>
      </c>
    </row>
    <row r="5611" spans="3:10" x14ac:dyDescent="0.25">
      <c r="C5611" s="82">
        <v>2.3957504439749426E-3</v>
      </c>
      <c r="D5611" s="89">
        <v>4.0447307472858008E-3</v>
      </c>
      <c r="E5611" s="89">
        <v>5.793327160650617E-3</v>
      </c>
      <c r="F5611" s="89">
        <v>7.4690521296001521E-3</v>
      </c>
      <c r="G5611" s="90">
        <v>9.0146252681975667E-3</v>
      </c>
      <c r="H5611" s="90">
        <v>1.0391819220373369E-2</v>
      </c>
      <c r="I5611" s="90">
        <v>1.167048700676737E-2</v>
      </c>
      <c r="J5611" s="90">
        <v>1.2868459909678999E-2</v>
      </c>
    </row>
    <row r="5612" spans="3:10" x14ac:dyDescent="0.25">
      <c r="C5612" s="82">
        <v>6.5171962031008515E-3</v>
      </c>
      <c r="D5612" s="89">
        <v>8.7392947515183596E-3</v>
      </c>
      <c r="E5612" s="89">
        <v>1.0765851354513967E-2</v>
      </c>
      <c r="F5612" s="89">
        <v>1.2547054908364106E-2</v>
      </c>
      <c r="G5612" s="90">
        <v>1.4108740166820078E-2</v>
      </c>
      <c r="H5612" s="90">
        <v>1.5423885065237487E-2</v>
      </c>
      <c r="I5612" s="90">
        <v>1.6591309205625123E-2</v>
      </c>
      <c r="J5612" s="90">
        <v>1.761268483539713E-2</v>
      </c>
    </row>
    <row r="5613" spans="3:10" x14ac:dyDescent="0.25">
      <c r="C5613" s="82">
        <v>5.2718925517024453E-3</v>
      </c>
      <c r="D5613" s="89">
        <v>7.9520610837183793E-3</v>
      </c>
      <c r="E5613" s="89">
        <v>1.0448024378823115E-2</v>
      </c>
      <c r="F5613" s="89">
        <v>1.2584129362396263E-2</v>
      </c>
      <c r="G5613" s="90">
        <v>1.4362816130943187E-2</v>
      </c>
      <c r="H5613" s="90">
        <v>1.5775030285338582E-2</v>
      </c>
      <c r="I5613" s="90">
        <v>1.6945016358624769E-2</v>
      </c>
      <c r="J5613" s="90">
        <v>1.7891191455631932E-2</v>
      </c>
    </row>
    <row r="5614" spans="3:10" x14ac:dyDescent="0.25">
      <c r="C5614" s="82">
        <v>2.656551994873278E-3</v>
      </c>
      <c r="D5614" s="89">
        <v>4.2251280785369156E-3</v>
      </c>
      <c r="E5614" s="89">
        <v>5.781927102119941E-3</v>
      </c>
      <c r="F5614" s="89">
        <v>7.1698616354729195E-3</v>
      </c>
      <c r="G5614" s="90">
        <v>8.3450422091788466E-3</v>
      </c>
      <c r="H5614" s="90">
        <v>9.2835658819047564E-3</v>
      </c>
      <c r="I5614" s="90">
        <v>1.0062288970707697E-2</v>
      </c>
      <c r="J5614" s="90">
        <v>1.0710521556337537E-2</v>
      </c>
    </row>
    <row r="5615" spans="3:10" x14ac:dyDescent="0.25">
      <c r="C5615" s="82">
        <v>8.2661527601069137E-3</v>
      </c>
      <c r="D5615" s="89">
        <v>1.135678217446775E-2</v>
      </c>
      <c r="E5615" s="89">
        <v>1.3997246533085457E-2</v>
      </c>
      <c r="F5615" s="89">
        <v>1.6107249893293308E-2</v>
      </c>
      <c r="G5615" s="90">
        <v>1.7749270018928957E-2</v>
      </c>
      <c r="H5615" s="90">
        <v>1.8916663066379295E-2</v>
      </c>
      <c r="I5615" s="90">
        <v>1.974310399688126E-2</v>
      </c>
      <c r="J5615" s="90">
        <v>2.0228962863963439E-2</v>
      </c>
    </row>
    <row r="5616" spans="3:10" x14ac:dyDescent="0.25">
      <c r="C5616" s="82">
        <v>5.476855090516897E-3</v>
      </c>
      <c r="D5616" s="89">
        <v>8.8321778096925804E-3</v>
      </c>
      <c r="E5616" s="89">
        <v>1.2094127443650361E-2</v>
      </c>
      <c r="F5616" s="89">
        <v>1.4975132228527839E-2</v>
      </c>
      <c r="G5616" s="90">
        <v>1.7457249475064652E-2</v>
      </c>
      <c r="H5616" s="90">
        <v>1.9532541886018284E-2</v>
      </c>
      <c r="I5616" s="90">
        <v>2.1353276683388957E-2</v>
      </c>
      <c r="J5616" s="90">
        <v>2.2930004359331239E-2</v>
      </c>
    </row>
    <row r="5617" spans="3:10" x14ac:dyDescent="0.25">
      <c r="C5617" s="82">
        <v>1.8183775019713388E-3</v>
      </c>
      <c r="D5617" s="89">
        <v>3.3280899368848351E-3</v>
      </c>
      <c r="E5617" s="89">
        <v>5.0332639430394899E-3</v>
      </c>
      <c r="F5617" s="89">
        <v>6.7102347190984239E-3</v>
      </c>
      <c r="G5617" s="90">
        <v>8.2437744423652596E-3</v>
      </c>
      <c r="H5617" s="90">
        <v>9.5643044899635064E-3</v>
      </c>
      <c r="I5617" s="90">
        <v>1.0726280290603959E-2</v>
      </c>
      <c r="J5617" s="90">
        <v>1.175034591048554E-2</v>
      </c>
    </row>
    <row r="5618" spans="3:10" x14ac:dyDescent="0.25">
      <c r="C5618" s="82">
        <v>1.2058865145126914E-2</v>
      </c>
      <c r="D5618" s="89">
        <v>1.5048470989943092E-2</v>
      </c>
      <c r="E5618" s="89">
        <v>1.7051170481654668E-2</v>
      </c>
      <c r="F5618" s="89">
        <v>1.8259535147947183E-2</v>
      </c>
      <c r="G5618" s="90">
        <v>1.8953086044459853E-2</v>
      </c>
      <c r="H5618" s="90">
        <v>1.9255963545012772E-2</v>
      </c>
      <c r="I5618" s="90">
        <v>1.9383119475772294E-2</v>
      </c>
      <c r="J5618" s="90">
        <v>1.9373956334189077E-2</v>
      </c>
    </row>
    <row r="5619" spans="3:10" x14ac:dyDescent="0.25">
      <c r="C5619" s="82">
        <v>6.688549982640981E-3</v>
      </c>
      <c r="D5619" s="89">
        <v>9.2873895438320801E-3</v>
      </c>
      <c r="E5619" s="89">
        <v>1.1702677733426621E-2</v>
      </c>
      <c r="F5619" s="89">
        <v>1.3840830365705221E-2</v>
      </c>
      <c r="G5619" s="90">
        <v>1.5723148541058843E-2</v>
      </c>
      <c r="H5619" s="90">
        <v>1.7329949186888152E-2</v>
      </c>
      <c r="I5619" s="90">
        <v>1.8786235941121002E-2</v>
      </c>
      <c r="J5619" s="90">
        <v>2.0103567323940363E-2</v>
      </c>
    </row>
    <row r="5620" spans="3:10" x14ac:dyDescent="0.25">
      <c r="C5620" s="82">
        <v>1.3095765500533742E-2</v>
      </c>
      <c r="D5620" s="89">
        <v>1.6689006835756456E-2</v>
      </c>
      <c r="E5620" s="89">
        <v>1.9339128455722179E-2</v>
      </c>
      <c r="F5620" s="89">
        <v>2.1183597690896838E-2</v>
      </c>
      <c r="G5620" s="90">
        <v>2.2467657316045223E-2</v>
      </c>
      <c r="H5620" s="90">
        <v>2.3274564513397648E-2</v>
      </c>
      <c r="I5620" s="90">
        <v>2.3814872230957518E-2</v>
      </c>
      <c r="J5620" s="90">
        <v>2.4102084015664712E-2</v>
      </c>
    </row>
    <row r="5621" spans="3:10" x14ac:dyDescent="0.25">
      <c r="C5621" s="82">
        <v>1.4597230881039319E-2</v>
      </c>
      <c r="D5621" s="89">
        <v>1.7719684865969029E-2</v>
      </c>
      <c r="E5621" s="89">
        <v>1.9944838775486626E-2</v>
      </c>
      <c r="F5621" s="89">
        <v>2.1519648796186636E-2</v>
      </c>
      <c r="G5621" s="90">
        <v>2.2704278760073068E-2</v>
      </c>
      <c r="H5621" s="90">
        <v>2.3553011954775299E-2</v>
      </c>
      <c r="I5621" s="90">
        <v>2.4236722917075983E-2</v>
      </c>
      <c r="J5621" s="90">
        <v>2.4726675935689689E-2</v>
      </c>
    </row>
    <row r="5622" spans="3:10" x14ac:dyDescent="0.25">
      <c r="C5622" s="82">
        <v>1.3526689187594752E-2</v>
      </c>
      <c r="D5622" s="89">
        <v>1.4141170995169551E-2</v>
      </c>
      <c r="E5622" s="89">
        <v>1.4338415751744481E-2</v>
      </c>
      <c r="F5622" s="89">
        <v>1.4367506202876978E-2</v>
      </c>
      <c r="G5622" s="90">
        <v>1.438168258544077E-2</v>
      </c>
      <c r="H5622" s="90">
        <v>1.4385498208564216E-2</v>
      </c>
      <c r="I5622" s="90">
        <v>1.4469573260945166E-2</v>
      </c>
      <c r="J5622" s="90">
        <v>1.4615949860446679E-2</v>
      </c>
    </row>
    <row r="5623" spans="3:10" x14ac:dyDescent="0.25">
      <c r="C5623" s="82">
        <v>4.7017841233209158E-2</v>
      </c>
      <c r="D5623" s="89">
        <v>4.9819084386293074E-2</v>
      </c>
      <c r="E5623" s="89">
        <v>5.0670000032092183E-2</v>
      </c>
      <c r="F5623" s="89">
        <v>5.0582419001353712E-2</v>
      </c>
      <c r="G5623" s="90">
        <v>5.0196738946514323E-2</v>
      </c>
      <c r="H5623" s="90">
        <v>4.9572187190334759E-2</v>
      </c>
      <c r="I5623" s="90">
        <v>4.9014327438732512E-2</v>
      </c>
      <c r="J5623" s="90">
        <v>4.8413501855774844E-2</v>
      </c>
    </row>
    <row r="5624" spans="3:10" x14ac:dyDescent="0.25">
      <c r="C5624" s="82">
        <v>8.100157568074846E-3</v>
      </c>
      <c r="D5624" s="89">
        <v>1.3852575549791614E-2</v>
      </c>
      <c r="E5624" s="89">
        <v>1.9686701166974328E-2</v>
      </c>
      <c r="F5624" s="89">
        <v>2.4919978152946033E-2</v>
      </c>
      <c r="G5624" s="90">
        <v>2.9402415621163289E-2</v>
      </c>
      <c r="H5624" s="90">
        <v>3.3086145073806805E-2</v>
      </c>
      <c r="I5624" s="90">
        <v>3.6233781679469924E-2</v>
      </c>
      <c r="J5624" s="90">
        <v>3.8872753884425966E-2</v>
      </c>
    </row>
    <row r="5625" spans="3:10" x14ac:dyDescent="0.25">
      <c r="C5625" s="82">
        <v>6.8346103295689334E-3</v>
      </c>
      <c r="D5625" s="89">
        <v>9.3646879841140056E-3</v>
      </c>
      <c r="E5625" s="89">
        <v>1.1537297857153808E-2</v>
      </c>
      <c r="F5625" s="89">
        <v>1.3246911738135908E-2</v>
      </c>
      <c r="G5625" s="90">
        <v>1.4525869076532366E-2</v>
      </c>
      <c r="H5625" s="90">
        <v>1.538201504717459E-2</v>
      </c>
      <c r="I5625" s="90">
        <v>1.5961259541578357E-2</v>
      </c>
      <c r="J5625" s="90">
        <v>1.6310153229017344E-2</v>
      </c>
    </row>
    <row r="5626" spans="3:10" x14ac:dyDescent="0.25">
      <c r="C5626" s="82">
        <v>7.0894737139741652E-3</v>
      </c>
      <c r="D5626" s="89">
        <v>9.6199448307064412E-3</v>
      </c>
      <c r="E5626" s="89">
        <v>1.1910014271755809E-2</v>
      </c>
      <c r="F5626" s="89">
        <v>1.396101271023866E-2</v>
      </c>
      <c r="G5626" s="90">
        <v>1.5875976386226062E-2</v>
      </c>
      <c r="H5626" s="90">
        <v>1.7686121267343636E-2</v>
      </c>
      <c r="I5626" s="90">
        <v>1.9539330977321242E-2</v>
      </c>
      <c r="J5626" s="90">
        <v>2.1442339466029931E-2</v>
      </c>
    </row>
    <row r="5627" spans="3:10" x14ac:dyDescent="0.25">
      <c r="C5627" s="82">
        <v>4.3913005007487202E-3</v>
      </c>
      <c r="D5627" s="89">
        <v>6.710494048495063E-3</v>
      </c>
      <c r="E5627" s="89">
        <v>8.7865146118545536E-3</v>
      </c>
      <c r="F5627" s="89">
        <v>1.0444979423422266E-2</v>
      </c>
      <c r="G5627" s="90">
        <v>1.1707653218807129E-2</v>
      </c>
      <c r="H5627" s="90">
        <v>1.2605215972137918E-2</v>
      </c>
      <c r="I5627" s="90">
        <v>1.3275798557734815E-2</v>
      </c>
      <c r="J5627" s="90">
        <v>1.3765462022262516E-2</v>
      </c>
    </row>
    <row r="5628" spans="3:10" x14ac:dyDescent="0.25">
      <c r="C5628" s="82">
        <v>4.7779115572246754E-3</v>
      </c>
      <c r="D5628" s="89">
        <v>8.403898756271521E-3</v>
      </c>
      <c r="E5628" s="89">
        <v>1.2093644332624625E-2</v>
      </c>
      <c r="F5628" s="89">
        <v>1.528334800335408E-2</v>
      </c>
      <c r="G5628" s="90">
        <v>1.7756878066156893E-2</v>
      </c>
      <c r="H5628" s="90">
        <v>1.9412333163887185E-2</v>
      </c>
      <c r="I5628" s="90">
        <v>2.0390525524024608E-2</v>
      </c>
      <c r="J5628" s="90">
        <v>2.0746305760485882E-2</v>
      </c>
    </row>
    <row r="5629" spans="3:10" x14ac:dyDescent="0.25">
      <c r="C5629" s="82">
        <v>3.8512479791767307E-2</v>
      </c>
      <c r="D5629" s="89">
        <v>3.8482662131270544E-2</v>
      </c>
      <c r="E5629" s="89">
        <v>3.7269153141819208E-2</v>
      </c>
      <c r="F5629" s="89">
        <v>3.5854525708564594E-2</v>
      </c>
      <c r="G5629" s="90">
        <v>3.4687366629464519E-2</v>
      </c>
      <c r="H5629" s="90">
        <v>3.3711467031827827E-2</v>
      </c>
      <c r="I5629" s="90">
        <v>3.3025205348302257E-2</v>
      </c>
      <c r="J5629" s="90">
        <v>3.2458630811860165E-2</v>
      </c>
    </row>
    <row r="5630" spans="3:10" x14ac:dyDescent="0.25">
      <c r="C5630" s="82">
        <v>3.1735302308850567E-3</v>
      </c>
      <c r="D5630" s="89">
        <v>6.3736803575762209E-3</v>
      </c>
      <c r="E5630" s="89">
        <v>1.0019115378950396E-2</v>
      </c>
      <c r="F5630" s="89">
        <v>1.3427596996950737E-2</v>
      </c>
      <c r="G5630" s="90">
        <v>1.6244367191432019E-2</v>
      </c>
      <c r="H5630" s="90">
        <v>1.8307936158573134E-2</v>
      </c>
      <c r="I5630" s="90">
        <v>1.9743619014651315E-2</v>
      </c>
      <c r="J5630" s="90">
        <v>2.0618592749785412E-2</v>
      </c>
    </row>
    <row r="5631" spans="3:10" x14ac:dyDescent="0.25">
      <c r="C5631" s="82">
        <v>1.1727005967823226E-2</v>
      </c>
      <c r="D5631" s="89">
        <v>1.3692273514836156E-2</v>
      </c>
      <c r="E5631" s="89">
        <v>1.5194238784845014E-2</v>
      </c>
      <c r="F5631" s="89">
        <v>1.6482965244834228E-2</v>
      </c>
      <c r="G5631" s="90">
        <v>1.7775105616465597E-2</v>
      </c>
      <c r="H5631" s="90">
        <v>1.9124926373529534E-2</v>
      </c>
      <c r="I5631" s="90">
        <v>2.0688660696698506E-2</v>
      </c>
      <c r="J5631" s="90">
        <v>2.2469172886984017E-2</v>
      </c>
    </row>
    <row r="5632" spans="3:10" x14ac:dyDescent="0.25">
      <c r="C5632" s="82">
        <v>3.8332138140428573E-2</v>
      </c>
      <c r="D5632" s="89">
        <v>4.127837706751003E-2</v>
      </c>
      <c r="E5632" s="89">
        <v>4.1972942117176608E-2</v>
      </c>
      <c r="F5632" s="89">
        <v>4.1623713904401713E-2</v>
      </c>
      <c r="G5632" s="90">
        <v>4.0987176824766956E-2</v>
      </c>
      <c r="H5632" s="90">
        <v>4.0196226155470097E-2</v>
      </c>
      <c r="I5632" s="90">
        <v>3.949970666161999E-2</v>
      </c>
      <c r="J5632" s="90">
        <v>3.8774993412925111E-2</v>
      </c>
    </row>
    <row r="5633" spans="3:10" x14ac:dyDescent="0.25">
      <c r="C5633" s="82">
        <v>3.5835545861603669E-3</v>
      </c>
      <c r="D5633" s="89">
        <v>6.7663650905139643E-3</v>
      </c>
      <c r="E5633" s="89">
        <v>1.063754130343425E-2</v>
      </c>
      <c r="F5633" s="89">
        <v>1.4778455587496929E-2</v>
      </c>
      <c r="G5633" s="90">
        <v>1.8901324207505784E-2</v>
      </c>
      <c r="H5633" s="90">
        <v>2.2752066864678018E-2</v>
      </c>
      <c r="I5633" s="90">
        <v>2.633157602471168E-2</v>
      </c>
      <c r="J5633" s="90">
        <v>2.9547255453161208E-2</v>
      </c>
    </row>
    <row r="5634" spans="3:10" x14ac:dyDescent="0.25">
      <c r="C5634" s="82">
        <v>1.0217316559805413E-2</v>
      </c>
      <c r="D5634" s="89">
        <v>1.3102949241196362E-2</v>
      </c>
      <c r="E5634" s="89">
        <v>1.5273083935120642E-2</v>
      </c>
      <c r="F5634" s="89">
        <v>1.6884076365960742E-2</v>
      </c>
      <c r="G5634" s="90">
        <v>1.8182774581586163E-2</v>
      </c>
      <c r="H5634" s="90">
        <v>1.9276056761300984E-2</v>
      </c>
      <c r="I5634" s="90">
        <v>2.0362095003524625E-2</v>
      </c>
      <c r="J5634" s="90">
        <v>2.1464810454984599E-2</v>
      </c>
    </row>
    <row r="5635" spans="3:10" x14ac:dyDescent="0.25">
      <c r="C5635" s="82">
        <v>1.9194091212329247E-3</v>
      </c>
      <c r="D5635" s="89">
        <v>3.1194094572790975E-3</v>
      </c>
      <c r="E5635" s="89">
        <v>4.3898327860249931E-3</v>
      </c>
      <c r="F5635" s="89">
        <v>5.6134806725710975E-3</v>
      </c>
      <c r="G5635" s="90">
        <v>6.7466049005618679E-3</v>
      </c>
      <c r="H5635" s="90">
        <v>7.7604045619834514E-3</v>
      </c>
      <c r="I5635" s="90">
        <v>8.7145885141492411E-3</v>
      </c>
      <c r="J5635" s="90">
        <v>9.6374858913014175E-3</v>
      </c>
    </row>
    <row r="5636" spans="3:10" x14ac:dyDescent="0.25">
      <c r="C5636" s="82">
        <v>1.3612080338234167E-2</v>
      </c>
      <c r="D5636" s="89">
        <v>1.7319858050171652E-2</v>
      </c>
      <c r="E5636" s="89">
        <v>1.9998032065176224E-2</v>
      </c>
      <c r="F5636" s="89">
        <v>2.1843121833150132E-2</v>
      </c>
      <c r="G5636" s="90">
        <v>2.3127200867807063E-2</v>
      </c>
      <c r="H5636" s="90">
        <v>2.3920679090080665E-2</v>
      </c>
      <c r="I5636" s="90">
        <v>2.4410151381662387E-2</v>
      </c>
      <c r="J5636" s="90">
        <v>2.4583775178225121E-2</v>
      </c>
    </row>
    <row r="5637" spans="3:10" x14ac:dyDescent="0.25">
      <c r="C5637" s="82">
        <v>9.0463860771960291E-3</v>
      </c>
      <c r="D5637" s="89">
        <v>1.1700439341773788E-2</v>
      </c>
      <c r="E5637" s="89">
        <v>1.385791070519575E-2</v>
      </c>
      <c r="F5637" s="89">
        <v>1.5518051687919369E-2</v>
      </c>
      <c r="G5637" s="90">
        <v>1.6754359322805314E-2</v>
      </c>
      <c r="H5637" s="90">
        <v>1.7548680321076877E-2</v>
      </c>
      <c r="I5637" s="90">
        <v>1.80140290952314E-2</v>
      </c>
      <c r="J5637" s="90">
        <v>1.8149459127800874E-2</v>
      </c>
    </row>
    <row r="5638" spans="3:10" x14ac:dyDescent="0.25">
      <c r="C5638" s="82">
        <v>3.5390621460341847E-3</v>
      </c>
      <c r="D5638" s="89">
        <v>6.4042324863748815E-3</v>
      </c>
      <c r="E5638" s="89">
        <v>9.5284967928599539E-3</v>
      </c>
      <c r="F5638" s="89">
        <v>1.2496091781394662E-2</v>
      </c>
      <c r="G5638" s="90">
        <v>1.5140264556857198E-2</v>
      </c>
      <c r="H5638" s="90">
        <v>1.7383915210484248E-2</v>
      </c>
      <c r="I5638" s="90">
        <v>1.9357444273404946E-2</v>
      </c>
      <c r="J5638" s="90">
        <v>2.1104104989918222E-2</v>
      </c>
    </row>
    <row r="5639" spans="3:10" x14ac:dyDescent="0.25">
      <c r="C5639" s="82">
        <v>5.959908467707351E-3</v>
      </c>
      <c r="D5639" s="89">
        <v>8.9649488986235319E-3</v>
      </c>
      <c r="E5639" s="89">
        <v>1.1842501206496841E-2</v>
      </c>
      <c r="F5639" s="89">
        <v>1.4367568710908659E-2</v>
      </c>
      <c r="G5639" s="90">
        <v>1.6489125141636956E-2</v>
      </c>
      <c r="H5639" s="90">
        <v>1.8147958860153229E-2</v>
      </c>
      <c r="I5639" s="90">
        <v>1.9456585296618582E-2</v>
      </c>
      <c r="J5639" s="90">
        <v>2.0424742303461196E-2</v>
      </c>
    </row>
    <row r="5640" spans="3:10" x14ac:dyDescent="0.25">
      <c r="C5640" s="82">
        <v>8.8999997654716067E-3</v>
      </c>
      <c r="D5640" s="89">
        <v>1.1719290301827284E-2</v>
      </c>
      <c r="E5640" s="89">
        <v>1.4104096232773982E-2</v>
      </c>
      <c r="F5640" s="89">
        <v>1.6050739948582568E-2</v>
      </c>
      <c r="G5640" s="90">
        <v>1.7656005333303394E-2</v>
      </c>
      <c r="H5640" s="90">
        <v>1.8930872567639964E-2</v>
      </c>
      <c r="I5640" s="90">
        <v>2.0020508187018806E-2</v>
      </c>
      <c r="J5640" s="90">
        <v>2.0932068543109836E-2</v>
      </c>
    </row>
    <row r="5641" spans="3:10" x14ac:dyDescent="0.25">
      <c r="C5641" s="82">
        <v>1.2136704412501613E-2</v>
      </c>
      <c r="D5641" s="89">
        <v>1.5648627987398883E-2</v>
      </c>
      <c r="E5641" s="89">
        <v>1.8229446837421941E-2</v>
      </c>
      <c r="F5641" s="89">
        <v>1.9969655766837048E-2</v>
      </c>
      <c r="G5641" s="90">
        <v>2.1093694701111079E-2</v>
      </c>
      <c r="H5641" s="90">
        <v>2.1688359417663592E-2</v>
      </c>
      <c r="I5641" s="90">
        <v>2.196500121405718E-2</v>
      </c>
      <c r="J5641" s="90">
        <v>2.1953868390943352E-2</v>
      </c>
    </row>
    <row r="5642" spans="3:10" x14ac:dyDescent="0.25">
      <c r="C5642" s="82">
        <v>7.2695167147972077E-3</v>
      </c>
      <c r="D5642" s="89">
        <v>9.8316112014941674E-3</v>
      </c>
      <c r="E5642" s="89">
        <v>1.1823735843810195E-2</v>
      </c>
      <c r="F5642" s="89">
        <v>1.3257753288827308E-2</v>
      </c>
      <c r="G5642" s="90">
        <v>1.4272294509011196E-2</v>
      </c>
      <c r="H5642" s="90">
        <v>1.4926224570968261E-2</v>
      </c>
      <c r="I5642" s="90">
        <v>1.536618730029478E-2</v>
      </c>
      <c r="J5642" s="90">
        <v>1.5616964671807634E-2</v>
      </c>
    </row>
    <row r="5643" spans="3:10" x14ac:dyDescent="0.25">
      <c r="C5643" s="82">
        <v>4.080103991630956E-2</v>
      </c>
      <c r="D5643" s="89">
        <v>4.1363346658802078E-2</v>
      </c>
      <c r="E5643" s="89">
        <v>4.0239393441267091E-2</v>
      </c>
      <c r="F5643" s="89">
        <v>3.8521882644718154E-2</v>
      </c>
      <c r="G5643" s="90">
        <v>3.6784392474464488E-2</v>
      </c>
      <c r="H5643" s="90">
        <v>3.5056434384762511E-2</v>
      </c>
      <c r="I5643" s="90">
        <v>3.3513632398383689E-2</v>
      </c>
      <c r="J5643" s="90">
        <v>3.2037460775012766E-2</v>
      </c>
    </row>
    <row r="5644" spans="3:10" x14ac:dyDescent="0.25">
      <c r="C5644" s="82">
        <v>6.1847309510542313E-3</v>
      </c>
      <c r="D5644" s="89">
        <v>8.4121031806562649E-3</v>
      </c>
      <c r="E5644" s="89">
        <v>1.0368708603608749E-2</v>
      </c>
      <c r="F5644" s="89">
        <v>1.205988782975493E-2</v>
      </c>
      <c r="G5644" s="90">
        <v>1.3585480613814599E-2</v>
      </c>
      <c r="H5644" s="90">
        <v>1.4983630021983113E-2</v>
      </c>
      <c r="I5644" s="90">
        <v>1.6395384041548361E-2</v>
      </c>
      <c r="J5644" s="90">
        <v>1.7852772147565348E-2</v>
      </c>
    </row>
    <row r="5645" spans="3:10" x14ac:dyDescent="0.25">
      <c r="C5645" s="82">
        <v>2.8705607366751987E-2</v>
      </c>
      <c r="D5645" s="89">
        <v>2.7197743456723163E-2</v>
      </c>
      <c r="E5645" s="89">
        <v>2.5591850453536853E-2</v>
      </c>
      <c r="F5645" s="89">
        <v>2.4183522697047165E-2</v>
      </c>
      <c r="G5645" s="90">
        <v>2.305003581375098E-2</v>
      </c>
      <c r="H5645" s="90">
        <v>2.2049310606002265E-2</v>
      </c>
      <c r="I5645" s="90">
        <v>2.1214325700164852E-2</v>
      </c>
      <c r="J5645" s="90">
        <v>2.0442547907274396E-2</v>
      </c>
    </row>
    <row r="5646" spans="3:10" x14ac:dyDescent="0.25">
      <c r="C5646" s="82">
        <v>1.449656706660596E-3</v>
      </c>
      <c r="D5646" s="89">
        <v>2.5592486586815239E-3</v>
      </c>
      <c r="E5646" s="89">
        <v>3.7824422455434749E-3</v>
      </c>
      <c r="F5646" s="89">
        <v>4.9586425517798597E-3</v>
      </c>
      <c r="G5646" s="90">
        <v>5.9958729167513356E-3</v>
      </c>
      <c r="H5646" s="90">
        <v>6.8281241268050791E-3</v>
      </c>
      <c r="I5646" s="90">
        <v>7.4809201791387545E-3</v>
      </c>
      <c r="J5646" s="90">
        <v>7.9633693011003977E-3</v>
      </c>
    </row>
    <row r="5647" spans="3:10" x14ac:dyDescent="0.25">
      <c r="C5647" s="82">
        <v>4.2569616347912433E-2</v>
      </c>
      <c r="D5647" s="89">
        <v>5.1737789936869179E-2</v>
      </c>
      <c r="E5647" s="89">
        <v>5.7938517130331116E-2</v>
      </c>
      <c r="F5647" s="89">
        <v>6.2025750192862682E-2</v>
      </c>
      <c r="G5647" s="90">
        <v>6.4913246475689856E-2</v>
      </c>
      <c r="H5647" s="90">
        <v>6.688817061306887E-2</v>
      </c>
      <c r="I5647" s="90">
        <v>6.8519308078817398E-2</v>
      </c>
      <c r="J5647" s="90">
        <v>6.9754834177598812E-2</v>
      </c>
    </row>
    <row r="5648" spans="3:10" x14ac:dyDescent="0.25">
      <c r="C5648" s="82">
        <v>1.311328608452437E-2</v>
      </c>
      <c r="D5648" s="89">
        <v>1.7339882894891037E-2</v>
      </c>
      <c r="E5648" s="89">
        <v>2.0928318136808101E-2</v>
      </c>
      <c r="F5648" s="89">
        <v>2.3874972013293173E-2</v>
      </c>
      <c r="G5648" s="90">
        <v>2.6326110621071208E-2</v>
      </c>
      <c r="H5648" s="90">
        <v>2.8291890316670898E-2</v>
      </c>
      <c r="I5648" s="90">
        <v>2.9970221362355394E-2</v>
      </c>
      <c r="J5648" s="90">
        <v>3.1339897678328989E-2</v>
      </c>
    </row>
    <row r="5649" spans="3:10" x14ac:dyDescent="0.25">
      <c r="C5649" s="82">
        <v>4.5333552405004184E-3</v>
      </c>
      <c r="D5649" s="89">
        <v>6.696519864706805E-3</v>
      </c>
      <c r="E5649" s="89">
        <v>8.7064751269449667E-3</v>
      </c>
      <c r="F5649" s="89">
        <v>1.042199620974465E-2</v>
      </c>
      <c r="G5649" s="90">
        <v>1.1827746421353541E-2</v>
      </c>
      <c r="H5649" s="90">
        <v>1.2897244624368615E-2</v>
      </c>
      <c r="I5649" s="90">
        <v>1.3723781997009157E-2</v>
      </c>
      <c r="J5649" s="90">
        <v>1.4327926829875798E-2</v>
      </c>
    </row>
    <row r="5650" spans="3:10" x14ac:dyDescent="0.25">
      <c r="C5650" s="82">
        <v>1.2293996533206106E-2</v>
      </c>
      <c r="D5650" s="89">
        <v>1.5401325742470681E-2</v>
      </c>
      <c r="E5650" s="89">
        <v>1.7957576140866675E-2</v>
      </c>
      <c r="F5650" s="89">
        <v>2.0046675867335648E-2</v>
      </c>
      <c r="G5650" s="90">
        <v>2.1810427452433178E-2</v>
      </c>
      <c r="H5650" s="90">
        <v>2.3250955890228124E-2</v>
      </c>
      <c r="I5650" s="90">
        <v>2.4524277712643715E-2</v>
      </c>
      <c r="J5650" s="90">
        <v>2.5614702259969094E-2</v>
      </c>
    </row>
    <row r="5651" spans="3:10" x14ac:dyDescent="0.25">
      <c r="C5651" s="82">
        <v>2.9625019929246893E-3</v>
      </c>
      <c r="D5651" s="89">
        <v>4.978549074015611E-3</v>
      </c>
      <c r="E5651" s="89">
        <v>7.0951304053262707E-3</v>
      </c>
      <c r="F5651" s="89">
        <v>9.0622713526329196E-3</v>
      </c>
      <c r="G5651" s="90">
        <v>1.0778709192375568E-2</v>
      </c>
      <c r="H5651" s="90">
        <v>1.2189331756645242E-2</v>
      </c>
      <c r="I5651" s="90">
        <v>1.3387081863686021E-2</v>
      </c>
      <c r="J5651" s="90">
        <v>1.4412473955630578E-2</v>
      </c>
    </row>
    <row r="5652" spans="3:10" x14ac:dyDescent="0.25">
      <c r="C5652" s="82">
        <v>3.3004668222735671E-2</v>
      </c>
      <c r="D5652" s="89">
        <v>4.2700960194539533E-2</v>
      </c>
      <c r="E5652" s="89">
        <v>4.9965549133550953E-2</v>
      </c>
      <c r="F5652" s="89">
        <v>5.5216307133051652E-2</v>
      </c>
      <c r="G5652" s="90">
        <v>5.9173524470521571E-2</v>
      </c>
      <c r="H5652" s="90">
        <v>6.2074461669857847E-2</v>
      </c>
      <c r="I5652" s="90">
        <v>6.4417794990103305E-2</v>
      </c>
      <c r="J5652" s="90">
        <v>6.6113287909116317E-2</v>
      </c>
    </row>
    <row r="5653" spans="3:10" x14ac:dyDescent="0.25">
      <c r="C5653" s="82">
        <v>4.773911403585766E-3</v>
      </c>
      <c r="D5653" s="89">
        <v>6.9635401759662692E-3</v>
      </c>
      <c r="E5653" s="89">
        <v>8.911692614594003E-3</v>
      </c>
      <c r="F5653" s="89">
        <v>1.0483286821139923E-2</v>
      </c>
      <c r="G5653" s="90">
        <v>1.1685412131324234E-2</v>
      </c>
      <c r="H5653" s="90">
        <v>1.2516548956264469E-2</v>
      </c>
      <c r="I5653" s="90">
        <v>1.3088201236401541E-2</v>
      </c>
      <c r="J5653" s="90">
        <v>1.3433191291503679E-2</v>
      </c>
    </row>
    <row r="5654" spans="3:10" x14ac:dyDescent="0.25">
      <c r="C5654" s="82">
        <v>4.3202560743205443E-3</v>
      </c>
      <c r="D5654" s="89">
        <v>7.543661360974706E-3</v>
      </c>
      <c r="E5654" s="89">
        <v>1.1103607575018298E-2</v>
      </c>
      <c r="F5654" s="89">
        <v>1.4588982149446868E-2</v>
      </c>
      <c r="G5654" s="90">
        <v>1.7795428908804683E-2</v>
      </c>
      <c r="H5654" s="90">
        <v>2.0578606432780283E-2</v>
      </c>
      <c r="I5654" s="90">
        <v>2.3034153626341883E-2</v>
      </c>
      <c r="J5654" s="90">
        <v>2.5168171235858742E-2</v>
      </c>
    </row>
    <row r="5655" spans="3:10" x14ac:dyDescent="0.25">
      <c r="C5655" s="82">
        <v>2.8162557673468536E-2</v>
      </c>
      <c r="D5655" s="89">
        <v>2.842706364894506E-2</v>
      </c>
      <c r="E5655" s="89">
        <v>2.8790292254001336E-2</v>
      </c>
      <c r="F5655" s="89">
        <v>2.9334198240688829E-2</v>
      </c>
      <c r="G5655" s="90">
        <v>3.0071180593407507E-2</v>
      </c>
      <c r="H5655" s="90">
        <v>3.0819595892452686E-2</v>
      </c>
      <c r="I5655" s="90">
        <v>3.1653380315583735E-2</v>
      </c>
      <c r="J5655" s="90">
        <v>3.2458407057081667E-2</v>
      </c>
    </row>
    <row r="5656" spans="3:10" x14ac:dyDescent="0.25">
      <c r="C5656" s="82">
        <v>2.0581943001014361E-2</v>
      </c>
      <c r="D5656" s="89">
        <v>2.0265415371427262E-2</v>
      </c>
      <c r="E5656" s="89">
        <v>2.009816220140723E-2</v>
      </c>
      <c r="F5656" s="89">
        <v>2.0165566048054345E-2</v>
      </c>
      <c r="G5656" s="90">
        <v>2.0491076653854107E-2</v>
      </c>
      <c r="H5656" s="90">
        <v>2.096012836002089E-2</v>
      </c>
      <c r="I5656" s="90">
        <v>2.1629655783030548E-2</v>
      </c>
      <c r="J5656" s="90">
        <v>2.2426515800756396E-2</v>
      </c>
    </row>
    <row r="5657" spans="3:10" x14ac:dyDescent="0.25">
      <c r="C5657" s="82">
        <v>7.28934548134342E-3</v>
      </c>
      <c r="D5657" s="89">
        <v>8.6227004491455806E-3</v>
      </c>
      <c r="E5657" s="89">
        <v>9.6652420051599811E-3</v>
      </c>
      <c r="F5657" s="89">
        <v>1.0527246351889967E-2</v>
      </c>
      <c r="G5657" s="90">
        <v>1.1311254836786752E-2</v>
      </c>
      <c r="H5657" s="90">
        <v>1.2029699856634601E-2</v>
      </c>
      <c r="I5657" s="90">
        <v>1.2771105984572945E-2</v>
      </c>
      <c r="J5657" s="90">
        <v>1.353815391189582E-2</v>
      </c>
    </row>
    <row r="5658" spans="3:10" x14ac:dyDescent="0.25">
      <c r="C5658" s="82">
        <v>2.1887371715210456E-2</v>
      </c>
      <c r="D5658" s="89">
        <v>2.3392576577064741E-2</v>
      </c>
      <c r="E5658" s="89">
        <v>2.3944366826251579E-2</v>
      </c>
      <c r="F5658" s="89">
        <v>2.3962751216131242E-2</v>
      </c>
      <c r="G5658" s="90">
        <v>2.3707604264867881E-2</v>
      </c>
      <c r="H5658" s="90">
        <v>2.3182092567345377E-2</v>
      </c>
      <c r="I5658" s="90">
        <v>2.2526809685740726E-2</v>
      </c>
      <c r="J5658" s="90">
        <v>2.1710795883984831E-2</v>
      </c>
    </row>
    <row r="5659" spans="3:10" x14ac:dyDescent="0.25">
      <c r="C5659" s="82">
        <v>1.2718013911342477E-3</v>
      </c>
      <c r="D5659" s="89">
        <v>2.5850787203948889E-3</v>
      </c>
      <c r="E5659" s="89">
        <v>4.1694632807798299E-3</v>
      </c>
      <c r="F5659" s="89">
        <v>5.7684429204222822E-3</v>
      </c>
      <c r="G5659" s="90">
        <v>7.2178816375802887E-3</v>
      </c>
      <c r="H5659" s="90">
        <v>8.4159597428875663E-3</v>
      </c>
      <c r="I5659" s="90">
        <v>9.390444355658556E-3</v>
      </c>
      <c r="J5659" s="90">
        <v>1.015254293618015E-2</v>
      </c>
    </row>
    <row r="5660" spans="3:10" x14ac:dyDescent="0.25">
      <c r="C5660" s="82">
        <v>1.6726226899149964E-3</v>
      </c>
      <c r="D5660" s="89">
        <v>3.2004167682237621E-3</v>
      </c>
      <c r="E5660" s="89">
        <v>4.9440476191779112E-3</v>
      </c>
      <c r="F5660" s="89">
        <v>6.6277867963998203E-3</v>
      </c>
      <c r="G5660" s="90">
        <v>8.0984344847607383E-3</v>
      </c>
      <c r="H5660" s="90">
        <v>9.2705869692565109E-3</v>
      </c>
      <c r="I5660" s="90">
        <v>1.0196668944908754E-2</v>
      </c>
      <c r="J5660" s="90">
        <v>1.0905556073489151E-2</v>
      </c>
    </row>
    <row r="5661" spans="3:10" x14ac:dyDescent="0.25">
      <c r="C5661" s="82">
        <v>4.5708544815191675E-3</v>
      </c>
      <c r="D5661" s="89">
        <v>7.4315073196780995E-3</v>
      </c>
      <c r="E5661" s="89">
        <v>1.0208432683464346E-2</v>
      </c>
      <c r="F5661" s="89">
        <v>1.2595428240585741E-2</v>
      </c>
      <c r="G5661" s="90">
        <v>1.4532825958943269E-2</v>
      </c>
      <c r="H5661" s="90">
        <v>1.6001484430776244E-2</v>
      </c>
      <c r="I5661" s="90">
        <v>1.713953058513917E-2</v>
      </c>
      <c r="J5661" s="90">
        <v>1.7981722404630342E-2</v>
      </c>
    </row>
    <row r="5662" spans="3:10" x14ac:dyDescent="0.25">
      <c r="C5662" s="82">
        <v>0.13742588033212372</v>
      </c>
      <c r="D5662" s="89">
        <v>0.10950738283420861</v>
      </c>
      <c r="E5662" s="89">
        <v>8.836492686239053E-2</v>
      </c>
      <c r="F5662" s="89">
        <v>7.3093840958859971E-2</v>
      </c>
      <c r="G5662" s="90">
        <v>6.2160427213694767E-2</v>
      </c>
      <c r="H5662" s="90">
        <v>5.3934213505942449E-2</v>
      </c>
      <c r="I5662" s="90">
        <v>4.7704479890077776E-2</v>
      </c>
      <c r="J5662" s="90">
        <v>4.2711432318496188E-2</v>
      </c>
    </row>
    <row r="5663" spans="3:10" x14ac:dyDescent="0.25">
      <c r="C5663" s="82">
        <v>4.0848632670754448E-2</v>
      </c>
      <c r="D5663" s="89">
        <v>4.7906302852424948E-2</v>
      </c>
      <c r="E5663" s="89">
        <v>5.1262271220231109E-2</v>
      </c>
      <c r="F5663" s="89">
        <v>5.2490106443703499E-2</v>
      </c>
      <c r="G5663" s="90">
        <v>5.2860904049385767E-2</v>
      </c>
      <c r="H5663" s="90">
        <v>5.2784236806158027E-2</v>
      </c>
      <c r="I5663" s="90">
        <v>5.270159743349101E-2</v>
      </c>
      <c r="J5663" s="90">
        <v>5.2479851375100132E-2</v>
      </c>
    </row>
    <row r="5664" spans="3:10" x14ac:dyDescent="0.25">
      <c r="C5664" s="82">
        <v>1.0759684921212535E-2</v>
      </c>
      <c r="D5664" s="89">
        <v>1.3822945890930987E-2</v>
      </c>
      <c r="E5664" s="89">
        <v>1.613498777299056E-2</v>
      </c>
      <c r="F5664" s="89">
        <v>1.7772685502898972E-2</v>
      </c>
      <c r="G5664" s="90">
        <v>1.8929340939969029E-2</v>
      </c>
      <c r="H5664" s="90">
        <v>1.9685107666831122E-2</v>
      </c>
      <c r="I5664" s="90">
        <v>2.0240917156147925E-2</v>
      </c>
      <c r="J5664" s="90">
        <v>2.0636590718289469E-2</v>
      </c>
    </row>
    <row r="5665" spans="3:10" x14ac:dyDescent="0.25">
      <c r="C5665" s="82">
        <v>1.8687603798169198E-3</v>
      </c>
      <c r="D5665" s="89">
        <v>3.6333207119219014E-3</v>
      </c>
      <c r="E5665" s="89">
        <v>5.7599297836220314E-3</v>
      </c>
      <c r="F5665" s="89">
        <v>7.9524381566216072E-3</v>
      </c>
      <c r="G5665" s="90">
        <v>1.0013707873814216E-2</v>
      </c>
      <c r="H5665" s="90">
        <v>1.1807876836310311E-2</v>
      </c>
      <c r="I5665" s="90">
        <v>1.3368600412491797E-2</v>
      </c>
      <c r="J5665" s="90">
        <v>1.4702717892662814E-2</v>
      </c>
    </row>
    <row r="5666" spans="3:10" x14ac:dyDescent="0.25">
      <c r="C5666" s="82">
        <v>1.5210094181714092E-2</v>
      </c>
      <c r="D5666" s="89">
        <v>1.8022788155889081E-2</v>
      </c>
      <c r="E5666" s="89">
        <v>2.0023560021992091E-2</v>
      </c>
      <c r="F5666" s="89">
        <v>2.1511874344630262E-2</v>
      </c>
      <c r="G5666" s="90">
        <v>2.2751219193342588E-2</v>
      </c>
      <c r="H5666" s="90">
        <v>2.3784627510037064E-2</v>
      </c>
      <c r="I5666" s="90">
        <v>2.4774740940716654E-2</v>
      </c>
      <c r="J5666" s="90">
        <v>2.5690590054362212E-2</v>
      </c>
    </row>
    <row r="5667" spans="3:10" x14ac:dyDescent="0.25">
      <c r="C5667" s="82">
        <v>1.7062320991958257E-2</v>
      </c>
      <c r="D5667" s="89">
        <v>2.3226963457176657E-2</v>
      </c>
      <c r="E5667" s="89">
        <v>2.7295646230488264E-2</v>
      </c>
      <c r="F5667" s="89">
        <v>2.9458484455865141E-2</v>
      </c>
      <c r="G5667" s="90">
        <v>3.0348357230236486E-2</v>
      </c>
      <c r="H5667" s="90">
        <v>3.0360148797257413E-2</v>
      </c>
      <c r="I5667" s="90">
        <v>2.9959039575780194E-2</v>
      </c>
      <c r="J5667" s="90">
        <v>2.9267919369651927E-2</v>
      </c>
    </row>
    <row r="5668" spans="3:10" x14ac:dyDescent="0.25">
      <c r="C5668" s="82">
        <v>1.1335307108939707E-2</v>
      </c>
      <c r="D5668" s="89">
        <v>1.5925059459754823E-2</v>
      </c>
      <c r="E5668" s="89">
        <v>1.9683497160000181E-2</v>
      </c>
      <c r="F5668" s="89">
        <v>2.2480792818318357E-2</v>
      </c>
      <c r="G5668" s="90">
        <v>2.448234029449101E-2</v>
      </c>
      <c r="H5668" s="90">
        <v>2.577635009768452E-2</v>
      </c>
      <c r="I5668" s="90">
        <v>2.6624874421933419E-2</v>
      </c>
      <c r="J5668" s="90">
        <v>2.7078488827274854E-2</v>
      </c>
    </row>
    <row r="5669" spans="3:10" x14ac:dyDescent="0.25">
      <c r="C5669" s="82">
        <v>1.6818976372519532E-2</v>
      </c>
      <c r="D5669" s="89">
        <v>1.8460454980207638E-2</v>
      </c>
      <c r="E5669" s="89">
        <v>1.9381266673783305E-2</v>
      </c>
      <c r="F5669" s="89">
        <v>1.9808157870562688E-2</v>
      </c>
      <c r="G5669" s="90">
        <v>1.9920416306075252E-2</v>
      </c>
      <c r="H5669" s="90">
        <v>1.9733355366253095E-2</v>
      </c>
      <c r="I5669" s="90">
        <v>1.9398773636263654E-2</v>
      </c>
      <c r="J5669" s="90">
        <v>1.8925266735889713E-2</v>
      </c>
    </row>
    <row r="5670" spans="3:10" x14ac:dyDescent="0.25">
      <c r="C5670" s="82">
        <v>5.9964933703740321E-3</v>
      </c>
      <c r="D5670" s="89">
        <v>7.1295068942486351E-3</v>
      </c>
      <c r="E5670" s="89">
        <v>8.0450936030514626E-3</v>
      </c>
      <c r="F5670" s="89">
        <v>8.8030041211654732E-3</v>
      </c>
      <c r="G5670" s="90">
        <v>9.4650796920411166E-3</v>
      </c>
      <c r="H5670" s="90">
        <v>1.0028530630747427E-2</v>
      </c>
      <c r="I5670" s="90">
        <v>1.0563012367874563E-2</v>
      </c>
      <c r="J5670" s="90">
        <v>1.1072929421011516E-2</v>
      </c>
    </row>
    <row r="5671" spans="3:10" x14ac:dyDescent="0.25">
      <c r="C5671" s="82">
        <v>1.711413041289904E-2</v>
      </c>
      <c r="D5671" s="89">
        <v>2.076224894661562E-2</v>
      </c>
      <c r="E5671" s="89">
        <v>2.3377389096720661E-2</v>
      </c>
      <c r="F5671" s="89">
        <v>2.5225807066033439E-2</v>
      </c>
      <c r="G5671" s="90">
        <v>2.6594326883703986E-2</v>
      </c>
      <c r="H5671" s="90">
        <v>2.75442595881372E-2</v>
      </c>
      <c r="I5671" s="90">
        <v>2.8289996858932149E-2</v>
      </c>
      <c r="J5671" s="90">
        <v>2.8825885135575938E-2</v>
      </c>
    </row>
    <row r="5672" spans="3:10" x14ac:dyDescent="0.25">
      <c r="C5672" s="82">
        <v>8.5692342544721554E-3</v>
      </c>
      <c r="D5672" s="89">
        <v>1.2845217992763979E-2</v>
      </c>
      <c r="E5672" s="89">
        <v>1.6831064035440435E-2</v>
      </c>
      <c r="F5672" s="89">
        <v>2.0177282362324432E-2</v>
      </c>
      <c r="G5672" s="90">
        <v>2.2827693186785659E-2</v>
      </c>
      <c r="H5672" s="90">
        <v>2.4746517108086171E-2</v>
      </c>
      <c r="I5672" s="90">
        <v>2.6142681803589252E-2</v>
      </c>
      <c r="J5672" s="90">
        <v>2.7074976817379713E-2</v>
      </c>
    </row>
    <row r="5673" spans="3:10" x14ac:dyDescent="0.25">
      <c r="C5673" s="82">
        <v>5.0660729822755929E-3</v>
      </c>
      <c r="D5673" s="89">
        <v>8.2286036629521525E-3</v>
      </c>
      <c r="E5673" s="89">
        <v>1.1388191485070313E-2</v>
      </c>
      <c r="F5673" s="89">
        <v>1.4237957764712544E-2</v>
      </c>
      <c r="G5673" s="90">
        <v>1.671803786500221E-2</v>
      </c>
      <c r="H5673" s="90">
        <v>1.8797819045753058E-2</v>
      </c>
      <c r="I5673" s="90">
        <v>2.0619799172889305E-2</v>
      </c>
      <c r="J5673" s="90">
        <v>2.2197326246250107E-2</v>
      </c>
    </row>
    <row r="5674" spans="3:10" x14ac:dyDescent="0.25">
      <c r="C5674" s="82">
        <v>5.9269336945972952E-2</v>
      </c>
      <c r="D5674" s="89">
        <v>4.6125712148654123E-2</v>
      </c>
      <c r="E5674" s="89">
        <v>3.8321608330158491E-2</v>
      </c>
      <c r="F5674" s="89">
        <v>3.3585906405528478E-2</v>
      </c>
      <c r="G5674" s="90">
        <v>3.0711825595381496E-2</v>
      </c>
      <c r="H5674" s="90">
        <v>2.8876658048209169E-2</v>
      </c>
      <c r="I5674" s="90">
        <v>2.781594400145725E-2</v>
      </c>
      <c r="J5674" s="90">
        <v>2.7235705071184106E-2</v>
      </c>
    </row>
    <row r="5675" spans="3:10" x14ac:dyDescent="0.25">
      <c r="C5675" s="82">
        <v>1.156539617378856E-2</v>
      </c>
      <c r="D5675" s="89">
        <v>1.3276905537803531E-2</v>
      </c>
      <c r="E5675" s="89">
        <v>1.3984272804657106E-2</v>
      </c>
      <c r="F5675" s="89">
        <v>1.4051482189912154E-2</v>
      </c>
      <c r="G5675" s="90">
        <v>1.3787441586594893E-2</v>
      </c>
      <c r="H5675" s="90">
        <v>1.3309383870897907E-2</v>
      </c>
      <c r="I5675" s="90">
        <v>1.2766757492396735E-2</v>
      </c>
      <c r="J5675" s="90">
        <v>1.2176253040122563E-2</v>
      </c>
    </row>
    <row r="5676" spans="3:10" x14ac:dyDescent="0.25">
      <c r="C5676" s="82">
        <v>2.5628076792102265E-2</v>
      </c>
      <c r="D5676" s="89">
        <v>3.1885611377533735E-2</v>
      </c>
      <c r="E5676" s="89">
        <v>3.6060365439061402E-2</v>
      </c>
      <c r="F5676" s="89">
        <v>3.8699718624877484E-2</v>
      </c>
      <c r="G5676" s="90">
        <v>4.0442149501861584E-2</v>
      </c>
      <c r="H5676" s="90">
        <v>4.1515530272932075E-2</v>
      </c>
      <c r="I5676" s="90">
        <v>4.2297896057155407E-2</v>
      </c>
      <c r="J5676" s="90">
        <v>4.2772440750751671E-2</v>
      </c>
    </row>
    <row r="5677" spans="3:10" x14ac:dyDescent="0.25">
      <c r="C5677" s="82">
        <v>1.6383062610735036E-2</v>
      </c>
      <c r="D5677" s="89">
        <v>1.755599159749726E-2</v>
      </c>
      <c r="E5677" s="89">
        <v>1.7970858229718851E-2</v>
      </c>
      <c r="F5677" s="89">
        <v>1.8014897478653528E-2</v>
      </c>
      <c r="G5677" s="90">
        <v>1.7934797225020324E-2</v>
      </c>
      <c r="H5677" s="90">
        <v>1.7759600113131366E-2</v>
      </c>
      <c r="I5677" s="90">
        <v>1.7602935931004274E-2</v>
      </c>
      <c r="J5677" s="90">
        <v>1.7432074918324731E-2</v>
      </c>
    </row>
    <row r="5678" spans="3:10" x14ac:dyDescent="0.25">
      <c r="C5678" s="82">
        <v>6.5748254489106095E-3</v>
      </c>
      <c r="D5678" s="89">
        <v>9.6572891610727588E-3</v>
      </c>
      <c r="E5678" s="89">
        <v>1.2303870725112534E-2</v>
      </c>
      <c r="F5678" s="89">
        <v>1.4324181755989028E-2</v>
      </c>
      <c r="G5678" s="90">
        <v>1.5765697051664682E-2</v>
      </c>
      <c r="H5678" s="90">
        <v>1.6669962196444024E-2</v>
      </c>
      <c r="I5678" s="90">
        <v>1.721686516127411E-2</v>
      </c>
      <c r="J5678" s="90">
        <v>1.7463718290554209E-2</v>
      </c>
    </row>
    <row r="5679" spans="3:10" x14ac:dyDescent="0.25">
      <c r="C5679" s="82">
        <v>1.4921661706566808E-2</v>
      </c>
      <c r="D5679" s="89">
        <v>1.7779427492567949E-2</v>
      </c>
      <c r="E5679" s="89">
        <v>1.9570834356096151E-2</v>
      </c>
      <c r="F5679" s="89">
        <v>2.0585115763760417E-2</v>
      </c>
      <c r="G5679" s="90">
        <v>2.1126180050503544E-2</v>
      </c>
      <c r="H5679" s="90">
        <v>2.1301416538824679E-2</v>
      </c>
      <c r="I5679" s="90">
        <v>2.1321817210983852E-2</v>
      </c>
      <c r="J5679" s="90">
        <v>2.1211143745703064E-2</v>
      </c>
    </row>
    <row r="5680" spans="3:10" x14ac:dyDescent="0.25">
      <c r="C5680" s="82">
        <v>5.1580019989374823E-2</v>
      </c>
      <c r="D5680" s="89">
        <v>4.8744280920223211E-2</v>
      </c>
      <c r="E5680" s="89">
        <v>4.6468801986898046E-2</v>
      </c>
      <c r="F5680" s="89">
        <v>4.4968635601612801E-2</v>
      </c>
      <c r="G5680" s="90">
        <v>4.420046100662698E-2</v>
      </c>
      <c r="H5680" s="90">
        <v>4.3786473046326387E-2</v>
      </c>
      <c r="I5680" s="90">
        <v>4.3716878790458255E-2</v>
      </c>
      <c r="J5680" s="90">
        <v>4.3720856507878866E-2</v>
      </c>
    </row>
    <row r="5681" spans="3:10" x14ac:dyDescent="0.25">
      <c r="C5681" s="82">
        <v>4.3359480262363638E-3</v>
      </c>
      <c r="D5681" s="89">
        <v>7.0677209907603058E-3</v>
      </c>
      <c r="E5681" s="89">
        <v>9.8352580045325787E-3</v>
      </c>
      <c r="F5681" s="89">
        <v>1.2398894295518475E-2</v>
      </c>
      <c r="G5681" s="90">
        <v>1.4722168163384616E-2</v>
      </c>
      <c r="H5681" s="90">
        <v>1.6783939319039005E-2</v>
      </c>
      <c r="I5681" s="90">
        <v>1.8714047098846283E-2</v>
      </c>
      <c r="J5681" s="90">
        <v>2.0532944752588919E-2</v>
      </c>
    </row>
    <row r="5682" spans="3:10" x14ac:dyDescent="0.25">
      <c r="C5682" s="82">
        <v>8.6064700888215172E-4</v>
      </c>
      <c r="D5682" s="89">
        <v>1.722751974141929E-3</v>
      </c>
      <c r="E5682" s="89">
        <v>2.8494285885264006E-3</v>
      </c>
      <c r="F5682" s="89">
        <v>4.1146918511902175E-3</v>
      </c>
      <c r="G5682" s="90">
        <v>5.3932955422620922E-3</v>
      </c>
      <c r="H5682" s="90">
        <v>6.5616770272497564E-3</v>
      </c>
      <c r="I5682" s="90">
        <v>7.5859559776778277E-3</v>
      </c>
      <c r="J5682" s="90">
        <v>8.434421455272019E-3</v>
      </c>
    </row>
    <row r="5683" spans="3:10" x14ac:dyDescent="0.25">
      <c r="C5683" s="82">
        <v>5.920348116940595E-3</v>
      </c>
      <c r="D5683" s="89">
        <v>8.4327587892316785E-3</v>
      </c>
      <c r="E5683" s="89">
        <v>1.0647757438728709E-2</v>
      </c>
      <c r="F5683" s="89">
        <v>1.2402251451906748E-2</v>
      </c>
      <c r="G5683" s="90">
        <v>1.3673675037320513E-2</v>
      </c>
      <c r="H5683" s="90">
        <v>1.4428498359571865E-2</v>
      </c>
      <c r="I5683" s="90">
        <v>1.4779344590895039E-2</v>
      </c>
      <c r="J5683" s="90">
        <v>1.4765793392778163E-2</v>
      </c>
    </row>
    <row r="5684" spans="3:10" x14ac:dyDescent="0.25">
      <c r="C5684" s="82">
        <v>2.8479660937649951E-2</v>
      </c>
      <c r="D5684" s="89">
        <v>3.5341390074476474E-2</v>
      </c>
      <c r="E5684" s="89">
        <v>3.9652501228291226E-2</v>
      </c>
      <c r="F5684" s="89">
        <v>4.2018866063414186E-2</v>
      </c>
      <c r="G5684" s="90">
        <v>4.3170096495670933E-2</v>
      </c>
      <c r="H5684" s="90">
        <v>4.3385423155294173E-2</v>
      </c>
      <c r="I5684" s="90">
        <v>4.3086149688589537E-2</v>
      </c>
      <c r="J5684" s="90">
        <v>4.2267037627595719E-2</v>
      </c>
    </row>
    <row r="5685" spans="3:10" x14ac:dyDescent="0.25">
      <c r="C5685" s="82">
        <v>7.7498367328142533E-3</v>
      </c>
      <c r="D5685" s="89">
        <v>1.2281185914169188E-2</v>
      </c>
      <c r="E5685" s="89">
        <v>1.6661877755032001E-2</v>
      </c>
      <c r="F5685" s="89">
        <v>2.052337544454759E-2</v>
      </c>
      <c r="G5685" s="90">
        <v>2.3839878362218073E-2</v>
      </c>
      <c r="H5685" s="90">
        <v>2.658830909823566E-2</v>
      </c>
      <c r="I5685" s="90">
        <v>2.8960055677905702E-2</v>
      </c>
      <c r="J5685" s="90">
        <v>3.0948056325375943E-2</v>
      </c>
    </row>
    <row r="5686" spans="3:10" x14ac:dyDescent="0.25">
      <c r="C5686" s="82">
        <v>1.3473547956766824E-2</v>
      </c>
      <c r="D5686" s="89">
        <v>1.8329834219858496E-2</v>
      </c>
      <c r="E5686" s="89">
        <v>2.1789745399345074E-2</v>
      </c>
      <c r="F5686" s="89">
        <v>2.384309750580341E-2</v>
      </c>
      <c r="G5686" s="90">
        <v>2.481021335286436E-2</v>
      </c>
      <c r="H5686" s="90">
        <v>2.4892206821018045E-2</v>
      </c>
      <c r="I5686" s="90">
        <v>2.4427313616528126E-2</v>
      </c>
      <c r="J5686" s="90">
        <v>2.3527866175894391E-2</v>
      </c>
    </row>
    <row r="5687" spans="3:10" x14ac:dyDescent="0.25">
      <c r="C5687" s="82">
        <v>1.2933367251460345E-2</v>
      </c>
      <c r="D5687" s="89">
        <v>1.9235056951865236E-2</v>
      </c>
      <c r="E5687" s="89">
        <v>2.4890838000612668E-2</v>
      </c>
      <c r="F5687" s="89">
        <v>2.9525227663900346E-2</v>
      </c>
      <c r="G5687" s="90">
        <v>3.3169453656877415E-2</v>
      </c>
      <c r="H5687" s="90">
        <v>3.5788583505973096E-2</v>
      </c>
      <c r="I5687" s="90">
        <v>3.7622690037447365E-2</v>
      </c>
      <c r="J5687" s="90">
        <v>3.8660829292521202E-2</v>
      </c>
    </row>
    <row r="5688" spans="3:10" x14ac:dyDescent="0.25">
      <c r="C5688" s="82">
        <v>2.7536498625211937E-2</v>
      </c>
      <c r="D5688" s="89">
        <v>3.3223544952201027E-2</v>
      </c>
      <c r="E5688" s="89">
        <v>3.6909797225651013E-2</v>
      </c>
      <c r="F5688" s="89">
        <v>3.918440169703593E-2</v>
      </c>
      <c r="G5688" s="90">
        <v>4.0644049355229674E-2</v>
      </c>
      <c r="H5688" s="90">
        <v>4.1470414950069263E-2</v>
      </c>
      <c r="I5688" s="90">
        <v>4.2015166271751857E-2</v>
      </c>
      <c r="J5688" s="90">
        <v>4.2250005083983889E-2</v>
      </c>
    </row>
    <row r="5689" spans="3:10" x14ac:dyDescent="0.25">
      <c r="C5689" s="82">
        <v>2.3848840589410104E-2</v>
      </c>
      <c r="D5689" s="89">
        <v>2.4346801268656265E-2</v>
      </c>
      <c r="E5689" s="89">
        <v>2.3792382032970013E-2</v>
      </c>
      <c r="F5689" s="89">
        <v>2.2926909360552316E-2</v>
      </c>
      <c r="G5689" s="90">
        <v>2.2131867672857096E-2</v>
      </c>
      <c r="H5689" s="90">
        <v>2.1432620838538315E-2</v>
      </c>
      <c r="I5689" s="90">
        <v>2.0931314889595567E-2</v>
      </c>
      <c r="J5689" s="90">
        <v>2.0548871784739128E-2</v>
      </c>
    </row>
    <row r="5690" spans="3:10" x14ac:dyDescent="0.25">
      <c r="C5690" s="82">
        <v>8.0346228460123521E-3</v>
      </c>
      <c r="D5690" s="89">
        <v>1.3199734261896842E-2</v>
      </c>
      <c r="E5690" s="89">
        <v>1.8085088317895546E-2</v>
      </c>
      <c r="F5690" s="89">
        <v>2.203842677448142E-2</v>
      </c>
      <c r="G5690" s="90">
        <v>2.492381907898537E-2</v>
      </c>
      <c r="H5690" s="90">
        <v>2.6729909664377688E-2</v>
      </c>
      <c r="I5690" s="90">
        <v>2.7732861343649939E-2</v>
      </c>
      <c r="J5690" s="90">
        <v>2.8037329750512138E-2</v>
      </c>
    </row>
    <row r="5691" spans="3:10" x14ac:dyDescent="0.25">
      <c r="C5691" s="82">
        <v>1.1445873222566834E-2</v>
      </c>
      <c r="D5691" s="89">
        <v>1.4927025111596987E-2</v>
      </c>
      <c r="E5691" s="89">
        <v>1.7221391325182349E-2</v>
      </c>
      <c r="F5691" s="89">
        <v>1.8463112372936765E-2</v>
      </c>
      <c r="G5691" s="90">
        <v>1.8966573823851449E-2</v>
      </c>
      <c r="H5691" s="90">
        <v>1.8907667269694648E-2</v>
      </c>
      <c r="I5691" s="90">
        <v>1.8546845975707427E-2</v>
      </c>
      <c r="J5691" s="90">
        <v>1.7965283727458349E-2</v>
      </c>
    </row>
    <row r="5692" spans="3:10" x14ac:dyDescent="0.25">
      <c r="C5692" s="82">
        <v>1.0686292466032745E-2</v>
      </c>
      <c r="D5692" s="89">
        <v>1.3334902936835421E-2</v>
      </c>
      <c r="E5692" s="89">
        <v>1.5434785586445917E-2</v>
      </c>
      <c r="F5692" s="89">
        <v>1.7066296921226177E-2</v>
      </c>
      <c r="G5692" s="90">
        <v>1.8360255541957228E-2</v>
      </c>
      <c r="H5692" s="90">
        <v>1.9329261312836875E-2</v>
      </c>
      <c r="I5692" s="90">
        <v>2.0117117729907846E-2</v>
      </c>
      <c r="J5692" s="90">
        <v>2.0728488559306101E-2</v>
      </c>
    </row>
    <row r="5693" spans="3:10" x14ac:dyDescent="0.25">
      <c r="C5693" s="82">
        <v>1.0846421955273189E-2</v>
      </c>
      <c r="D5693" s="89">
        <v>1.4276662947454916E-2</v>
      </c>
      <c r="E5693" s="89">
        <v>1.7572980627105512E-2</v>
      </c>
      <c r="F5693" s="89">
        <v>2.0676139994502095E-2</v>
      </c>
      <c r="G5693" s="90">
        <v>2.3615939617740205E-2</v>
      </c>
      <c r="H5693" s="90">
        <v>2.6326641604067752E-2</v>
      </c>
      <c r="I5693" s="90">
        <v>2.89544440926152E-2</v>
      </c>
      <c r="J5693" s="90">
        <v>3.1476867466674524E-2</v>
      </c>
    </row>
    <row r="5694" spans="3:10" x14ac:dyDescent="0.25">
      <c r="C5694" s="82">
        <v>2.6489641320774199E-3</v>
      </c>
      <c r="D5694" s="89">
        <v>4.5386515280470049E-3</v>
      </c>
      <c r="E5694" s="89">
        <v>6.4989207808672468E-3</v>
      </c>
      <c r="F5694" s="89">
        <v>8.2530829075375626E-3</v>
      </c>
      <c r="G5694" s="90">
        <v>9.6756334663460983E-3</v>
      </c>
      <c r="H5694" s="90">
        <v>1.0698254076068522E-2</v>
      </c>
      <c r="I5694" s="90">
        <v>1.1396995919332168E-2</v>
      </c>
      <c r="J5694" s="90">
        <v>1.1811430735701916E-2</v>
      </c>
    </row>
    <row r="5695" spans="3:10" x14ac:dyDescent="0.25">
      <c r="C5695" s="82">
        <v>1.3257867854782316E-2</v>
      </c>
      <c r="D5695" s="89">
        <v>1.6632032168913659E-2</v>
      </c>
      <c r="E5695" s="89">
        <v>1.8905994202715864E-2</v>
      </c>
      <c r="F5695" s="89">
        <v>2.0288368370371027E-2</v>
      </c>
      <c r="G5695" s="90">
        <v>2.1083029126257053E-2</v>
      </c>
      <c r="H5695" s="90">
        <v>2.1418053011301529E-2</v>
      </c>
      <c r="I5695" s="90">
        <v>2.1523389451077537E-2</v>
      </c>
      <c r="J5695" s="90">
        <v>2.1438495696829513E-2</v>
      </c>
    </row>
    <row r="5696" spans="3:10" x14ac:dyDescent="0.25">
      <c r="C5696" s="82">
        <v>7.7904876722292519E-3</v>
      </c>
      <c r="D5696" s="89">
        <v>8.8778363066820253E-3</v>
      </c>
      <c r="E5696" s="89">
        <v>9.9445364099109493E-3</v>
      </c>
      <c r="F5696" s="89">
        <v>1.1022485298417688E-2</v>
      </c>
      <c r="G5696" s="90">
        <v>1.2139972434580966E-2</v>
      </c>
      <c r="H5696" s="90">
        <v>1.3256705483036167E-2</v>
      </c>
      <c r="I5696" s="90">
        <v>1.4442024012943637E-2</v>
      </c>
      <c r="J5696" s="90">
        <v>1.5691884819978047E-2</v>
      </c>
    </row>
    <row r="5697" spans="3:10" x14ac:dyDescent="0.25">
      <c r="C5697" s="82">
        <v>4.5951275078528918E-3</v>
      </c>
      <c r="D5697" s="89">
        <v>8.2750411701096992E-3</v>
      </c>
      <c r="E5697" s="89">
        <v>1.223610547121259E-2</v>
      </c>
      <c r="F5697" s="89">
        <v>1.5973495933360712E-2</v>
      </c>
      <c r="G5697" s="90">
        <v>1.9323798754516921E-2</v>
      </c>
      <c r="H5697" s="90">
        <v>2.2228156068894469E-2</v>
      </c>
      <c r="I5697" s="90">
        <v>2.4867826403433945E-2</v>
      </c>
      <c r="J5697" s="90">
        <v>2.7286022873670702E-2</v>
      </c>
    </row>
    <row r="5698" spans="3:10" x14ac:dyDescent="0.25">
      <c r="C5698" s="82">
        <v>4.4718572779523305E-3</v>
      </c>
      <c r="D5698" s="89">
        <v>6.2469444450817266E-3</v>
      </c>
      <c r="E5698" s="89">
        <v>7.7426045789613608E-3</v>
      </c>
      <c r="F5698" s="89">
        <v>8.8952408630546594E-3</v>
      </c>
      <c r="G5698" s="90">
        <v>9.7467081328086232E-3</v>
      </c>
      <c r="H5698" s="90">
        <v>1.0316430244697158E-2</v>
      </c>
      <c r="I5698" s="90">
        <v>1.0707653354348024E-2</v>
      </c>
      <c r="J5698" s="90">
        <v>1.0952329868668616E-2</v>
      </c>
    </row>
    <row r="5699" spans="3:10" x14ac:dyDescent="0.25">
      <c r="C5699" s="82">
        <v>2.286885834527367E-2</v>
      </c>
      <c r="D5699" s="89">
        <v>2.2055123416997755E-2</v>
      </c>
      <c r="E5699" s="89">
        <v>2.119631322505941E-2</v>
      </c>
      <c r="F5699" s="89">
        <v>2.04444404720239E-2</v>
      </c>
      <c r="G5699" s="90">
        <v>1.9852127354954327E-2</v>
      </c>
      <c r="H5699" s="90">
        <v>1.9325608826991653E-2</v>
      </c>
      <c r="I5699" s="90">
        <v>1.8935920425195478E-2</v>
      </c>
      <c r="J5699" s="90">
        <v>1.8635262609389684E-2</v>
      </c>
    </row>
    <row r="5700" spans="3:10" x14ac:dyDescent="0.25">
      <c r="C5700" s="82">
        <v>3.1533229505395305E-2</v>
      </c>
      <c r="D5700" s="89">
        <v>3.6191772614617514E-2</v>
      </c>
      <c r="E5700" s="89">
        <v>3.8862188037400117E-2</v>
      </c>
      <c r="F5700" s="89">
        <v>4.0391132104587724E-2</v>
      </c>
      <c r="G5700" s="90">
        <v>4.1469180665744829E-2</v>
      </c>
      <c r="H5700" s="90">
        <v>4.2295512484094751E-2</v>
      </c>
      <c r="I5700" s="90">
        <v>4.3221575125385409E-2</v>
      </c>
      <c r="J5700" s="90">
        <v>4.4200346105345956E-2</v>
      </c>
    </row>
    <row r="5701" spans="3:10" x14ac:dyDescent="0.25">
      <c r="C5701" s="82">
        <v>3.836378635775098E-3</v>
      </c>
      <c r="D5701" s="89">
        <v>6.8729759859945724E-3</v>
      </c>
      <c r="E5701" s="89">
        <v>1.0291692481112752E-2</v>
      </c>
      <c r="F5701" s="89">
        <v>1.3654756459267154E-2</v>
      </c>
      <c r="G5701" s="90">
        <v>1.6703834574431323E-2</v>
      </c>
      <c r="H5701" s="90">
        <v>1.9242409081720247E-2</v>
      </c>
      <c r="I5701" s="90">
        <v>2.1311478688549417E-2</v>
      </c>
      <c r="J5701" s="90">
        <v>2.2882121013503304E-2</v>
      </c>
    </row>
    <row r="5702" spans="3:10" x14ac:dyDescent="0.25">
      <c r="C5702" s="82">
        <v>3.1179464187685278E-2</v>
      </c>
      <c r="D5702" s="89">
        <v>3.6965933259494939E-2</v>
      </c>
      <c r="E5702" s="89">
        <v>4.0690964122667768E-2</v>
      </c>
      <c r="F5702" s="89">
        <v>4.284824898127193E-2</v>
      </c>
      <c r="G5702" s="90">
        <v>4.3915866468595285E-2</v>
      </c>
      <c r="H5702" s="90">
        <v>4.3967679812063447E-2</v>
      </c>
      <c r="I5702" s="90">
        <v>4.3324211910783256E-2</v>
      </c>
      <c r="J5702" s="90">
        <v>4.1965374113580027E-2</v>
      </c>
    </row>
    <row r="5703" spans="3:10" x14ac:dyDescent="0.25">
      <c r="C5703" s="82">
        <v>7.2037766778278419E-3</v>
      </c>
      <c r="D5703" s="89">
        <v>1.11198069457327E-2</v>
      </c>
      <c r="E5703" s="89">
        <v>1.4855831085612239E-2</v>
      </c>
      <c r="F5703" s="89">
        <v>1.811984807872636E-2</v>
      </c>
      <c r="G5703" s="90">
        <v>2.0889419396581888E-2</v>
      </c>
      <c r="H5703" s="90">
        <v>2.313302930328251E-2</v>
      </c>
      <c r="I5703" s="90">
        <v>2.5011827378932601E-2</v>
      </c>
      <c r="J5703" s="90">
        <v>2.6526093760505465E-2</v>
      </c>
    </row>
    <row r="5704" spans="3:10" x14ac:dyDescent="0.25">
      <c r="C5704" s="82">
        <v>2.6380174338000799E-3</v>
      </c>
      <c r="D5704" s="89">
        <v>4.3939810497159787E-3</v>
      </c>
      <c r="E5704" s="89">
        <v>6.240739042555613E-3</v>
      </c>
      <c r="F5704" s="89">
        <v>7.9752781388057054E-3</v>
      </c>
      <c r="G5704" s="90">
        <v>9.5150788404058124E-3</v>
      </c>
      <c r="H5704" s="90">
        <v>1.0807833595555739E-2</v>
      </c>
      <c r="I5704" s="90">
        <v>1.192588316996772E-2</v>
      </c>
      <c r="J5704" s="90">
        <v>1.2892918739562765E-2</v>
      </c>
    </row>
    <row r="5705" spans="3:10" x14ac:dyDescent="0.25">
      <c r="C5705" s="82">
        <v>4.6347363906452346E-2</v>
      </c>
      <c r="D5705" s="89">
        <v>4.4286940355468041E-2</v>
      </c>
      <c r="E5705" s="89">
        <v>4.1751413360928726E-2</v>
      </c>
      <c r="F5705" s="89">
        <v>3.9405764542966723E-2</v>
      </c>
      <c r="G5705" s="90">
        <v>3.7472524961679965E-2</v>
      </c>
      <c r="H5705" s="90">
        <v>3.5755926722317699E-2</v>
      </c>
      <c r="I5705" s="90">
        <v>3.4306964027592007E-2</v>
      </c>
      <c r="J5705" s="90">
        <v>3.293421483655213E-2</v>
      </c>
    </row>
    <row r="5706" spans="3:10" x14ac:dyDescent="0.25">
      <c r="C5706" s="82">
        <v>5.8907120982286633E-3</v>
      </c>
      <c r="D5706" s="89">
        <v>9.1442975755695547E-3</v>
      </c>
      <c r="E5706" s="89">
        <v>1.2117647466290408E-2</v>
      </c>
      <c r="F5706" s="89">
        <v>1.445753304198414E-2</v>
      </c>
      <c r="G5706" s="90">
        <v>1.6093488580181902E-2</v>
      </c>
      <c r="H5706" s="90">
        <v>1.7018811590340691E-2</v>
      </c>
      <c r="I5706" s="90">
        <v>1.7423483220109962E-2</v>
      </c>
      <c r="J5706" s="90">
        <v>1.7404389100581612E-2</v>
      </c>
    </row>
    <row r="5707" spans="3:10" x14ac:dyDescent="0.25">
      <c r="C5707" s="82">
        <v>1.5760540380986007E-2</v>
      </c>
      <c r="D5707" s="89">
        <v>2.0584693719289265E-2</v>
      </c>
      <c r="E5707" s="89">
        <v>2.4975932389443463E-2</v>
      </c>
      <c r="F5707" s="89">
        <v>2.8943710144436304E-2</v>
      </c>
      <c r="G5707" s="90">
        <v>3.2629312770930945E-2</v>
      </c>
      <c r="H5707" s="90">
        <v>3.601018523644358E-2</v>
      </c>
      <c r="I5707" s="90">
        <v>3.9317583161215107E-2</v>
      </c>
      <c r="J5707" s="90">
        <v>4.2520415269564633E-2</v>
      </c>
    </row>
    <row r="5708" spans="3:10" x14ac:dyDescent="0.25">
      <c r="C5708" s="82">
        <v>8.2875145533136851E-2</v>
      </c>
      <c r="D5708" s="89">
        <v>8.3108117108428733E-2</v>
      </c>
      <c r="E5708" s="89">
        <v>7.9171265357403514E-2</v>
      </c>
      <c r="F5708" s="89">
        <v>7.4022452492774712E-2</v>
      </c>
      <c r="G5708" s="90">
        <v>6.9134681578591761E-2</v>
      </c>
      <c r="H5708" s="90">
        <v>6.4646782526880192E-2</v>
      </c>
      <c r="I5708" s="90">
        <v>6.0838584836378357E-2</v>
      </c>
      <c r="J5708" s="90">
        <v>5.7398983691411498E-2</v>
      </c>
    </row>
    <row r="5709" spans="3:10" x14ac:dyDescent="0.25">
      <c r="C5709" s="82">
        <v>2.6070035313390173E-2</v>
      </c>
      <c r="D5709" s="89">
        <v>2.9760943653409495E-2</v>
      </c>
      <c r="E5709" s="89">
        <v>3.2444202042174623E-2</v>
      </c>
      <c r="F5709" s="89">
        <v>3.4477998057950016E-2</v>
      </c>
      <c r="G5709" s="90">
        <v>3.6148940272739377E-2</v>
      </c>
      <c r="H5709" s="90">
        <v>3.7434092757384407E-2</v>
      </c>
      <c r="I5709" s="90">
        <v>3.8534821969070904E-2</v>
      </c>
      <c r="J5709" s="90">
        <v>3.9361702550825238E-2</v>
      </c>
    </row>
    <row r="5710" spans="3:10" x14ac:dyDescent="0.25">
      <c r="C5710" s="82">
        <v>4.6848506806517346E-3</v>
      </c>
      <c r="D5710" s="89">
        <v>7.0362098067858975E-3</v>
      </c>
      <c r="E5710" s="89">
        <v>9.1338900614402509E-3</v>
      </c>
      <c r="F5710" s="89">
        <v>1.0837550823275937E-2</v>
      </c>
      <c r="G5710" s="90">
        <v>1.2193375431458714E-2</v>
      </c>
      <c r="H5710" s="90">
        <v>1.3244303285331304E-2</v>
      </c>
      <c r="I5710" s="90">
        <v>1.4139211503175143E-2</v>
      </c>
      <c r="J5710" s="90">
        <v>1.4927518144797557E-2</v>
      </c>
    </row>
    <row r="5711" spans="3:10" x14ac:dyDescent="0.25">
      <c r="C5711" s="82">
        <v>3.6429090621065953E-2</v>
      </c>
      <c r="D5711" s="89">
        <v>3.7783163831017763E-2</v>
      </c>
      <c r="E5711" s="89">
        <v>3.8244648074795697E-2</v>
      </c>
      <c r="F5711" s="89">
        <v>3.8428457552122777E-2</v>
      </c>
      <c r="G5711" s="90">
        <v>3.8650591058352883E-2</v>
      </c>
      <c r="H5711" s="90">
        <v>3.8817384588418498E-2</v>
      </c>
      <c r="I5711" s="90">
        <v>3.9063677730815552E-2</v>
      </c>
      <c r="J5711" s="90">
        <v>3.9230665393839168E-2</v>
      </c>
    </row>
    <row r="5712" spans="3:10" x14ac:dyDescent="0.25">
      <c r="C5712" s="82">
        <v>7.9920129417416028E-3</v>
      </c>
      <c r="D5712" s="89">
        <v>1.1572807362679342E-2</v>
      </c>
      <c r="E5712" s="89">
        <v>1.4554969222018035E-2</v>
      </c>
      <c r="F5712" s="89">
        <v>1.6800076800915487E-2</v>
      </c>
      <c r="G5712" s="90">
        <v>1.8436421816211315E-2</v>
      </c>
      <c r="H5712" s="90">
        <v>1.9548795025742926E-2</v>
      </c>
      <c r="I5712" s="90">
        <v>2.0351701678532241E-2</v>
      </c>
      <c r="J5712" s="90">
        <v>2.0895418437809832E-2</v>
      </c>
    </row>
    <row r="5713" spans="3:10" x14ac:dyDescent="0.25">
      <c r="C5713" s="82">
        <v>3.111675149341863E-3</v>
      </c>
      <c r="D5713" s="89">
        <v>6.2350726713500853E-3</v>
      </c>
      <c r="E5713" s="89">
        <v>1.0033040054674681E-2</v>
      </c>
      <c r="F5713" s="89">
        <v>1.3935642168710714E-2</v>
      </c>
      <c r="G5713" s="90">
        <v>1.7559881653519242E-2</v>
      </c>
      <c r="H5713" s="90">
        <v>2.0639875677765013E-2</v>
      </c>
      <c r="I5713" s="90">
        <v>2.3199791698774081E-2</v>
      </c>
      <c r="J5713" s="90">
        <v>2.5200797389144675E-2</v>
      </c>
    </row>
    <row r="5714" spans="3:10" x14ac:dyDescent="0.25">
      <c r="C5714" s="82">
        <v>1.3628582585178916E-2</v>
      </c>
      <c r="D5714" s="89">
        <v>1.9290505390386455E-2</v>
      </c>
      <c r="E5714" s="89">
        <v>2.3968452206422807E-2</v>
      </c>
      <c r="F5714" s="89">
        <v>2.7483556930669447E-2</v>
      </c>
      <c r="G5714" s="90">
        <v>3.0019886077284917E-2</v>
      </c>
      <c r="H5714" s="90">
        <v>3.1664686638548739E-2</v>
      </c>
      <c r="I5714" s="90">
        <v>3.2718475002617951E-2</v>
      </c>
      <c r="J5714" s="90">
        <v>3.3227528617087526E-2</v>
      </c>
    </row>
    <row r="5715" spans="3:10" x14ac:dyDescent="0.25">
      <c r="C5715" s="82">
        <v>0.15681421832991796</v>
      </c>
      <c r="D5715" s="89">
        <v>0.12597965283301837</v>
      </c>
      <c r="E5715" s="89">
        <v>0.10598729733098264</v>
      </c>
      <c r="F5715" s="89">
        <v>9.3070515204750751E-2</v>
      </c>
      <c r="G5715" s="90">
        <v>8.4782282881355295E-2</v>
      </c>
      <c r="H5715" s="90">
        <v>7.9116429253492507E-2</v>
      </c>
      <c r="I5715" s="90">
        <v>7.5358314921432773E-2</v>
      </c>
      <c r="J5715" s="90">
        <v>7.260542808964443E-2</v>
      </c>
    </row>
    <row r="5716" spans="3:10" x14ac:dyDescent="0.25">
      <c r="C5716" s="82">
        <v>2.2009527991443539E-3</v>
      </c>
      <c r="D5716" s="89">
        <v>3.6321050770988248E-3</v>
      </c>
      <c r="E5716" s="89">
        <v>5.0962244745518049E-3</v>
      </c>
      <c r="F5716" s="89">
        <v>6.4250743565290973E-3</v>
      </c>
      <c r="G5716" s="90">
        <v>7.5515089934872553E-3</v>
      </c>
      <c r="H5716" s="90">
        <v>8.430614803346944E-3</v>
      </c>
      <c r="I5716" s="90">
        <v>9.1144545547119215E-3</v>
      </c>
      <c r="J5716" s="90">
        <v>9.6184397187778631E-3</v>
      </c>
    </row>
    <row r="5717" spans="3:10" x14ac:dyDescent="0.25">
      <c r="C5717" s="82">
        <v>9.8885055981693688E-3</v>
      </c>
      <c r="D5717" s="89">
        <v>1.5138505803996113E-2</v>
      </c>
      <c r="E5717" s="89">
        <v>2.0007940574433218E-2</v>
      </c>
      <c r="F5717" s="89">
        <v>2.4193070168137626E-2</v>
      </c>
      <c r="G5717" s="90">
        <v>2.7765001525062425E-2</v>
      </c>
      <c r="H5717" s="90">
        <v>3.0745045168684662E-2</v>
      </c>
      <c r="I5717" s="90">
        <v>3.3363249249879302E-2</v>
      </c>
      <c r="J5717" s="90">
        <v>3.5596184105058631E-2</v>
      </c>
    </row>
    <row r="5718" spans="3:10" x14ac:dyDescent="0.25">
      <c r="C5718" s="82">
        <v>2.8214191671025273E-2</v>
      </c>
      <c r="D5718" s="89">
        <v>3.7371771940410456E-2</v>
      </c>
      <c r="E5718" s="89">
        <v>4.3355797036054883E-2</v>
      </c>
      <c r="F5718" s="89">
        <v>4.6670832450500306E-2</v>
      </c>
      <c r="G5718" s="90">
        <v>4.8286554938846288E-2</v>
      </c>
      <c r="H5718" s="90">
        <v>4.870063538025847E-2</v>
      </c>
      <c r="I5718" s="90">
        <v>4.8509210149416539E-2</v>
      </c>
      <c r="J5718" s="90">
        <v>4.7772800992465586E-2</v>
      </c>
    </row>
    <row r="5719" spans="3:10" x14ac:dyDescent="0.25">
      <c r="C5719" s="82">
        <v>5.1272211939958979E-3</v>
      </c>
      <c r="D5719" s="89">
        <v>8.060934894085256E-3</v>
      </c>
      <c r="E5719" s="89">
        <v>1.0822563911404659E-2</v>
      </c>
      <c r="F5719" s="89">
        <v>1.3174448576007582E-2</v>
      </c>
      <c r="G5719" s="90">
        <v>1.5119626613576086E-2</v>
      </c>
      <c r="H5719" s="90">
        <v>1.6671494117822747E-2</v>
      </c>
      <c r="I5719" s="90">
        <v>1.7981270907566117E-2</v>
      </c>
      <c r="J5719" s="90">
        <v>1.9075550998270002E-2</v>
      </c>
    </row>
    <row r="5720" spans="3:10" x14ac:dyDescent="0.25">
      <c r="C5720" s="82">
        <v>5.5174251716904954E-3</v>
      </c>
      <c r="D5720" s="89">
        <v>7.8676405207453812E-3</v>
      </c>
      <c r="E5720" s="89">
        <v>9.7891349195687646E-3</v>
      </c>
      <c r="F5720" s="89">
        <v>1.1164819948919203E-2</v>
      </c>
      <c r="G5720" s="90">
        <v>1.2050805218297697E-2</v>
      </c>
      <c r="H5720" s="90">
        <v>1.2490474461608609E-2</v>
      </c>
      <c r="I5720" s="90">
        <v>1.2631069870038158E-2</v>
      </c>
      <c r="J5720" s="90">
        <v>1.2529373794814259E-2</v>
      </c>
    </row>
    <row r="5721" spans="3:10" x14ac:dyDescent="0.25">
      <c r="C5721" s="82">
        <v>1.7145576161937265E-2</v>
      </c>
      <c r="D5721" s="89">
        <v>2.0905920523005807E-2</v>
      </c>
      <c r="E5721" s="89">
        <v>2.3612966182687503E-2</v>
      </c>
      <c r="F5721" s="89">
        <v>2.5558464088432185E-2</v>
      </c>
      <c r="G5721" s="90">
        <v>2.7065653623063742E-2</v>
      </c>
      <c r="H5721" s="90">
        <v>2.8218335854197911E-2</v>
      </c>
      <c r="I5721" s="90">
        <v>2.9237587387006832E-2</v>
      </c>
      <c r="J5721" s="90">
        <v>3.0098824674720401E-2</v>
      </c>
    </row>
    <row r="5722" spans="3:10" x14ac:dyDescent="0.25">
      <c r="C5722" s="82">
        <v>4.9692926113045262E-3</v>
      </c>
      <c r="D5722" s="89">
        <v>7.6210299166397325E-3</v>
      </c>
      <c r="E5722" s="89">
        <v>1.0187165244790304E-2</v>
      </c>
      <c r="F5722" s="89">
        <v>1.2480895063918106E-2</v>
      </c>
      <c r="G5722" s="90">
        <v>1.4491303348664115E-2</v>
      </c>
      <c r="H5722" s="90">
        <v>1.620893732313218E-2</v>
      </c>
      <c r="I5722" s="90">
        <v>1.7774362362556809E-2</v>
      </c>
      <c r="J5722" s="90">
        <v>1.9231953903787031E-2</v>
      </c>
    </row>
    <row r="5723" spans="3:10" x14ac:dyDescent="0.25">
      <c r="C5723" s="82">
        <v>1.1465380688638387E-2</v>
      </c>
      <c r="D5723" s="89">
        <v>1.5013760645452819E-2</v>
      </c>
      <c r="E5723" s="89">
        <v>1.7839049976762427E-2</v>
      </c>
      <c r="F5723" s="89">
        <v>1.9998814697874741E-2</v>
      </c>
      <c r="G5723" s="90">
        <v>2.1671893107224553E-2</v>
      </c>
      <c r="H5723" s="90">
        <v>2.2903078852399603E-2</v>
      </c>
      <c r="I5723" s="90">
        <v>2.387809102277106E-2</v>
      </c>
      <c r="J5723" s="90">
        <v>2.4604826427213327E-2</v>
      </c>
    </row>
    <row r="5724" spans="3:10" x14ac:dyDescent="0.25">
      <c r="C5724" s="82">
        <v>1.5797338065742968E-2</v>
      </c>
      <c r="D5724" s="89">
        <v>2.3426992924290409E-2</v>
      </c>
      <c r="E5724" s="89">
        <v>2.9224262706256336E-2</v>
      </c>
      <c r="F5724" s="89">
        <v>3.2847618770175578E-2</v>
      </c>
      <c r="G5724" s="90">
        <v>3.4745738442663973E-2</v>
      </c>
      <c r="H5724" s="90">
        <v>3.5306160161215787E-2</v>
      </c>
      <c r="I5724" s="90">
        <v>3.5089447343864356E-2</v>
      </c>
      <c r="J5724" s="90">
        <v>3.4289251797215807E-2</v>
      </c>
    </row>
    <row r="5725" spans="3:10" x14ac:dyDescent="0.25">
      <c r="C5725" s="82">
        <v>1.1094306522425724E-2</v>
      </c>
      <c r="D5725" s="89">
        <v>1.5967439325524281E-2</v>
      </c>
      <c r="E5725" s="89">
        <v>2.031027664713184E-2</v>
      </c>
      <c r="F5725" s="89">
        <v>2.4031768495725692E-2</v>
      </c>
      <c r="G5725" s="90">
        <v>2.7340280700012723E-2</v>
      </c>
      <c r="H5725" s="90">
        <v>3.0350781773160519E-2</v>
      </c>
      <c r="I5725" s="90">
        <v>3.3367075744883193E-2</v>
      </c>
      <c r="J5725" s="90">
        <v>3.6433735201659025E-2</v>
      </c>
    </row>
    <row r="5726" spans="3:10" x14ac:dyDescent="0.25">
      <c r="C5726" s="82">
        <v>9.1217690375602276E-3</v>
      </c>
      <c r="D5726" s="89">
        <v>1.3240689562551592E-2</v>
      </c>
      <c r="E5726" s="89">
        <v>1.673427275456912E-2</v>
      </c>
      <c r="F5726" s="89">
        <v>1.9381510342098139E-2</v>
      </c>
      <c r="G5726" s="90">
        <v>2.1262963287026568E-2</v>
      </c>
      <c r="H5726" s="90">
        <v>2.2432976078420919E-2</v>
      </c>
      <c r="I5726" s="90">
        <v>2.3121973042229373E-2</v>
      </c>
      <c r="J5726" s="90">
        <v>2.3391143659376151E-2</v>
      </c>
    </row>
    <row r="5727" spans="3:10" x14ac:dyDescent="0.25">
      <c r="C5727" s="82">
        <v>1.5137827992809598E-2</v>
      </c>
      <c r="D5727" s="89">
        <v>1.9794405701547481E-2</v>
      </c>
      <c r="E5727" s="89">
        <v>2.356193520470682E-2</v>
      </c>
      <c r="F5727" s="89">
        <v>2.6554997256556138E-2</v>
      </c>
      <c r="G5727" s="90">
        <v>2.906135106686536E-2</v>
      </c>
      <c r="H5727" s="90">
        <v>3.1191194882553591E-2</v>
      </c>
      <c r="I5727" s="90">
        <v>3.3230455233231669E-2</v>
      </c>
      <c r="J5727" s="90">
        <v>3.5195644598558125E-2</v>
      </c>
    </row>
    <row r="5728" spans="3:10" x14ac:dyDescent="0.25">
      <c r="C5728" s="82">
        <v>1.1734469517957948E-2</v>
      </c>
      <c r="D5728" s="89">
        <v>1.5282619048671345E-2</v>
      </c>
      <c r="E5728" s="89">
        <v>1.8244009350831949E-2</v>
      </c>
      <c r="F5728" s="89">
        <v>2.0710697005567685E-2</v>
      </c>
      <c r="G5728" s="90">
        <v>2.2874790098349734E-2</v>
      </c>
      <c r="H5728" s="90">
        <v>2.4782133885248352E-2</v>
      </c>
      <c r="I5728" s="90">
        <v>2.6628224453537245E-2</v>
      </c>
      <c r="J5728" s="90">
        <v>2.8415846133119267E-2</v>
      </c>
    </row>
    <row r="5729" spans="3:10" x14ac:dyDescent="0.25">
      <c r="C5729" s="82">
        <v>2.6669852482923899E-3</v>
      </c>
      <c r="D5729" s="89">
        <v>4.6227557681831804E-3</v>
      </c>
      <c r="E5729" s="89">
        <v>6.6581226132219904E-3</v>
      </c>
      <c r="F5729" s="89">
        <v>8.4983221067111911E-3</v>
      </c>
      <c r="G5729" s="90">
        <v>1.0040026993146753E-2</v>
      </c>
      <c r="H5729" s="90">
        <v>1.12375915290791E-2</v>
      </c>
      <c r="I5729" s="90">
        <v>1.2182419443220308E-2</v>
      </c>
      <c r="J5729" s="90">
        <v>1.2911959086860249E-2</v>
      </c>
    </row>
    <row r="5730" spans="3:10" x14ac:dyDescent="0.25">
      <c r="C5730" s="82">
        <v>5.3074667426874483E-3</v>
      </c>
      <c r="D5730" s="89">
        <v>8.6137112634354952E-3</v>
      </c>
      <c r="E5730" s="89">
        <v>1.1684934872980808E-2</v>
      </c>
      <c r="F5730" s="89">
        <v>1.4191470616996603E-2</v>
      </c>
      <c r="G5730" s="90">
        <v>1.6128736058319246E-2</v>
      </c>
      <c r="H5730" s="90">
        <v>1.7529682027497637E-2</v>
      </c>
      <c r="I5730" s="90">
        <v>1.8575440907633405E-2</v>
      </c>
      <c r="J5730" s="90">
        <v>1.9312286758221501E-2</v>
      </c>
    </row>
    <row r="5731" spans="3:10" x14ac:dyDescent="0.25">
      <c r="C5731" s="82">
        <v>2.166022768032496E-2</v>
      </c>
      <c r="D5731" s="89">
        <v>3.3167487098923497E-2</v>
      </c>
      <c r="E5731" s="89">
        <v>4.2882147277481381E-2</v>
      </c>
      <c r="F5731" s="89">
        <v>5.0149665302164192E-2</v>
      </c>
      <c r="G5731" s="90">
        <v>5.543077815928054E-2</v>
      </c>
      <c r="H5731" s="90">
        <v>5.9108376453082603E-2</v>
      </c>
      <c r="I5731" s="90">
        <v>6.1868999599265326E-2</v>
      </c>
      <c r="J5731" s="90">
        <v>6.3788162870533474E-2</v>
      </c>
    </row>
    <row r="5732" spans="3:10" x14ac:dyDescent="0.25">
      <c r="C5732" s="82">
        <v>7.3140892124908416E-2</v>
      </c>
      <c r="D5732" s="89">
        <v>6.9127484779170481E-2</v>
      </c>
      <c r="E5732" s="89">
        <v>6.4446989541520699E-2</v>
      </c>
      <c r="F5732" s="89">
        <v>6.0425749515220464E-2</v>
      </c>
      <c r="G5732" s="90">
        <v>5.7482375194434922E-2</v>
      </c>
      <c r="H5732" s="90">
        <v>5.5299382769377174E-2</v>
      </c>
      <c r="I5732" s="90">
        <v>5.3901246940282817E-2</v>
      </c>
      <c r="J5732" s="90">
        <v>5.2916469086324275E-2</v>
      </c>
    </row>
    <row r="5733" spans="3:10" x14ac:dyDescent="0.25">
      <c r="C5733" s="82">
        <v>9.4678444185676974E-3</v>
      </c>
      <c r="D5733" s="89">
        <v>1.3913886455984065E-2</v>
      </c>
      <c r="E5733" s="89">
        <v>1.7791824340057306E-2</v>
      </c>
      <c r="F5733" s="89">
        <v>2.0863273516230064E-2</v>
      </c>
      <c r="G5733" s="90">
        <v>2.3211317568721562E-2</v>
      </c>
      <c r="H5733" s="90">
        <v>2.4886196595691266E-2</v>
      </c>
      <c r="I5733" s="90">
        <v>2.6125244723937503E-2</v>
      </c>
      <c r="J5733" s="90">
        <v>2.6972696476021133E-2</v>
      </c>
    </row>
    <row r="5734" spans="3:10" x14ac:dyDescent="0.25">
      <c r="C5734" s="82">
        <v>8.7980472564398865E-3</v>
      </c>
      <c r="D5734" s="89">
        <v>1.2356932135782367E-2</v>
      </c>
      <c r="E5734" s="89">
        <v>1.5333293511621701E-2</v>
      </c>
      <c r="F5734" s="89">
        <v>1.7665203757364436E-2</v>
      </c>
      <c r="G5734" s="90">
        <v>1.9493451294110217E-2</v>
      </c>
      <c r="H5734" s="90">
        <v>2.0875479119857994E-2</v>
      </c>
      <c r="I5734" s="90">
        <v>2.1998087811120878E-2</v>
      </c>
      <c r="J5734" s="90">
        <v>2.2877401078561854E-2</v>
      </c>
    </row>
    <row r="5735" spans="3:10" x14ac:dyDescent="0.25">
      <c r="C5735" s="82">
        <v>3.1604672156720043E-3</v>
      </c>
      <c r="D5735" s="89">
        <v>4.0480144676332402E-3</v>
      </c>
      <c r="E5735" s="89">
        <v>4.8708215787642301E-3</v>
      </c>
      <c r="F5735" s="89">
        <v>5.6194385380897759E-3</v>
      </c>
      <c r="G5735" s="90">
        <v>6.3004482006057535E-3</v>
      </c>
      <c r="H5735" s="90">
        <v>6.8929568812394733E-3</v>
      </c>
      <c r="I5735" s="90">
        <v>7.4378142408687668E-3</v>
      </c>
      <c r="J5735" s="90">
        <v>7.9424304234347355E-3</v>
      </c>
    </row>
    <row r="5736" spans="3:10" x14ac:dyDescent="0.25">
      <c r="C5736" s="82">
        <v>2.5410023453928494E-3</v>
      </c>
      <c r="D5736" s="89">
        <v>5.030990993256739E-3</v>
      </c>
      <c r="E5736" s="89">
        <v>8.0445748901488996E-3</v>
      </c>
      <c r="F5736" s="89">
        <v>1.1194274756624396E-2</v>
      </c>
      <c r="G5736" s="90">
        <v>1.4263881121229255E-2</v>
      </c>
      <c r="H5736" s="90">
        <v>1.7119287102943494E-2</v>
      </c>
      <c r="I5736" s="90">
        <v>1.9839855787722644E-2</v>
      </c>
      <c r="J5736" s="90">
        <v>2.2432368360306446E-2</v>
      </c>
    </row>
    <row r="5737" spans="3:10" x14ac:dyDescent="0.25">
      <c r="C5737" s="82">
        <v>4.3166007132670421E-3</v>
      </c>
      <c r="D5737" s="89">
        <v>6.7025578128113361E-3</v>
      </c>
      <c r="E5737" s="89">
        <v>9.0783349679586615E-3</v>
      </c>
      <c r="F5737" s="89">
        <v>1.1232252181780384E-2</v>
      </c>
      <c r="G5737" s="90">
        <v>1.3104774037375434E-2</v>
      </c>
      <c r="H5737" s="90">
        <v>1.4653781012979436E-2</v>
      </c>
      <c r="I5737" s="90">
        <v>1.5990631909552196E-2</v>
      </c>
      <c r="J5737" s="90">
        <v>1.7149936571641849E-2</v>
      </c>
    </row>
    <row r="5738" spans="3:10" x14ac:dyDescent="0.25">
      <c r="C5738" s="82">
        <v>2.7501061848178967E-3</v>
      </c>
      <c r="D5738" s="89">
        <v>4.4733995664112576E-3</v>
      </c>
      <c r="E5738" s="89">
        <v>6.1390338658598251E-3</v>
      </c>
      <c r="F5738" s="89">
        <v>7.5573081330958429E-3</v>
      </c>
      <c r="G5738" s="90">
        <v>8.6944101704124217E-3</v>
      </c>
      <c r="H5738" s="90">
        <v>9.5489905772838859E-3</v>
      </c>
      <c r="I5738" s="90">
        <v>1.021942441209122E-2</v>
      </c>
      <c r="J5738" s="90">
        <v>1.0745429102739224E-2</v>
      </c>
    </row>
    <row r="5739" spans="3:10" x14ac:dyDescent="0.25">
      <c r="C5739" s="82">
        <v>7.773970867155696E-4</v>
      </c>
      <c r="D5739" s="89">
        <v>1.7497389191968396E-3</v>
      </c>
      <c r="E5739" s="89">
        <v>3.0720754357855028E-3</v>
      </c>
      <c r="F5739" s="89">
        <v>4.5608895067690914E-3</v>
      </c>
      <c r="G5739" s="90">
        <v>6.0592568479674504E-3</v>
      </c>
      <c r="H5739" s="90">
        <v>7.4512238726330534E-3</v>
      </c>
      <c r="I5739" s="90">
        <v>8.7422443360145718E-3</v>
      </c>
      <c r="J5739" s="90">
        <v>9.9389961242514202E-3</v>
      </c>
    </row>
    <row r="5740" spans="3:10" x14ac:dyDescent="0.25">
      <c r="C5740" s="82">
        <v>2.2146435999189666E-3</v>
      </c>
      <c r="D5740" s="89">
        <v>3.9976324911261043E-3</v>
      </c>
      <c r="E5740" s="89">
        <v>6.0699725210253529E-3</v>
      </c>
      <c r="F5740" s="89">
        <v>8.2056308251468296E-3</v>
      </c>
      <c r="G5740" s="90">
        <v>1.0267388641264837E-2</v>
      </c>
      <c r="H5740" s="90">
        <v>1.2141721226677839E-2</v>
      </c>
      <c r="I5740" s="90">
        <v>1.3856613557222371E-2</v>
      </c>
      <c r="J5740" s="90">
        <v>1.5396106801891031E-2</v>
      </c>
    </row>
    <row r="5741" spans="3:10" x14ac:dyDescent="0.25">
      <c r="C5741" s="82">
        <v>5.5333296217162939E-3</v>
      </c>
      <c r="D5741" s="89">
        <v>8.997851984460908E-3</v>
      </c>
      <c r="E5741" s="89">
        <v>1.2288611762971009E-2</v>
      </c>
      <c r="F5741" s="89">
        <v>1.5005799876933712E-2</v>
      </c>
      <c r="G5741" s="90">
        <v>1.7068223337081311E-2</v>
      </c>
      <c r="H5741" s="90">
        <v>1.8455924184330199E-2</v>
      </c>
      <c r="I5741" s="90">
        <v>1.9338506729023815E-2</v>
      </c>
      <c r="J5741" s="90">
        <v>1.976993765635536E-2</v>
      </c>
    </row>
    <row r="5742" spans="3:10" x14ac:dyDescent="0.25">
      <c r="C5742" s="82">
        <v>5.3809885696623769E-3</v>
      </c>
      <c r="D5742" s="89">
        <v>8.939126124974257E-3</v>
      </c>
      <c r="E5742" s="89">
        <v>1.2504743939438514E-2</v>
      </c>
      <c r="F5742" s="89">
        <v>1.5655909356204253E-2</v>
      </c>
      <c r="G5742" s="90">
        <v>1.8268954644934828E-2</v>
      </c>
      <c r="H5742" s="90">
        <v>2.0282824727490482E-2</v>
      </c>
      <c r="I5742" s="90">
        <v>2.1846855079141365E-2</v>
      </c>
      <c r="J5742" s="90">
        <v>2.2985825765480954E-2</v>
      </c>
    </row>
    <row r="5743" spans="3:10" x14ac:dyDescent="0.25">
      <c r="C5743" s="82">
        <v>1.1961176600961987E-2</v>
      </c>
      <c r="D5743" s="89">
        <v>1.5209976557274562E-2</v>
      </c>
      <c r="E5743" s="89">
        <v>1.790669525859765E-2</v>
      </c>
      <c r="F5743" s="89">
        <v>2.006528323120519E-2</v>
      </c>
      <c r="G5743" s="90">
        <v>2.1806190037095979E-2</v>
      </c>
      <c r="H5743" s="90">
        <v>2.3151318410342719E-2</v>
      </c>
      <c r="I5743" s="90">
        <v>2.4301082263548501E-2</v>
      </c>
      <c r="J5743" s="90">
        <v>2.5295013130060245E-2</v>
      </c>
    </row>
    <row r="5744" spans="3:10" x14ac:dyDescent="0.25">
      <c r="C5744" s="82">
        <v>5.8274906972573808E-2</v>
      </c>
      <c r="D5744" s="89">
        <v>5.1319314402590348E-2</v>
      </c>
      <c r="E5744" s="89">
        <v>4.6328919457075964E-2</v>
      </c>
      <c r="F5744" s="89">
        <v>4.2913938986441726E-2</v>
      </c>
      <c r="G5744" s="90">
        <v>4.0673919863450626E-2</v>
      </c>
      <c r="H5744" s="90">
        <v>3.9059978884737563E-2</v>
      </c>
      <c r="I5744" s="90">
        <v>3.7959402216050028E-2</v>
      </c>
      <c r="J5744" s="90">
        <v>3.7080428282652053E-2</v>
      </c>
    </row>
    <row r="5745" spans="3:10" x14ac:dyDescent="0.25">
      <c r="C5745" s="82">
        <v>2.9795016679352193E-2</v>
      </c>
      <c r="D5745" s="89">
        <v>2.8812769235873219E-2</v>
      </c>
      <c r="E5745" s="89">
        <v>2.780127083903295E-2</v>
      </c>
      <c r="F5745" s="89">
        <v>2.7048713445320362E-2</v>
      </c>
      <c r="G5745" s="90">
        <v>2.663387191429463E-2</v>
      </c>
      <c r="H5745" s="90">
        <v>2.6396475124394733E-2</v>
      </c>
      <c r="I5745" s="90">
        <v>2.6379795208403823E-2</v>
      </c>
      <c r="J5745" s="90">
        <v>2.6463873337490586E-2</v>
      </c>
    </row>
    <row r="5746" spans="3:10" x14ac:dyDescent="0.25">
      <c r="C5746" s="82">
        <v>1.2567850502230931E-3</v>
      </c>
      <c r="D5746" s="89">
        <v>2.3067687528580496E-3</v>
      </c>
      <c r="E5746" s="89">
        <v>3.5316809438929592E-3</v>
      </c>
      <c r="F5746" s="89">
        <v>4.7668387162432572E-3</v>
      </c>
      <c r="G5746" s="90">
        <v>5.8981301374051061E-3</v>
      </c>
      <c r="H5746" s="90">
        <v>6.8408114172329917E-3</v>
      </c>
      <c r="I5746" s="90">
        <v>7.6121948679130453E-3</v>
      </c>
      <c r="J5746" s="90">
        <v>8.2231385819280991E-3</v>
      </c>
    </row>
    <row r="5747" spans="3:10" x14ac:dyDescent="0.25">
      <c r="C5747" s="82">
        <v>2.1854137453174061E-3</v>
      </c>
      <c r="D5747" s="89">
        <v>3.8873483503287687E-3</v>
      </c>
      <c r="E5747" s="89">
        <v>5.7900029270112644E-3</v>
      </c>
      <c r="F5747" s="89">
        <v>7.6652960416959542E-3</v>
      </c>
      <c r="G5747" s="90">
        <v>9.385320724467577E-3</v>
      </c>
      <c r="H5747" s="90">
        <v>1.0849041992786922E-2</v>
      </c>
      <c r="I5747" s="90">
        <v>1.2084430724175275E-2</v>
      </c>
      <c r="J5747" s="90">
        <v>1.3082265384563087E-2</v>
      </c>
    </row>
    <row r="5748" spans="3:10" x14ac:dyDescent="0.25">
      <c r="C5748" s="82">
        <v>3.9741564795425434E-2</v>
      </c>
      <c r="D5748" s="89">
        <v>5.1339341534376533E-2</v>
      </c>
      <c r="E5748" s="89">
        <v>5.9279618885217093E-2</v>
      </c>
      <c r="F5748" s="89">
        <v>6.4285022543885434E-2</v>
      </c>
      <c r="G5748" s="90">
        <v>6.7466114474753897E-2</v>
      </c>
      <c r="H5748" s="90">
        <v>6.9278221432264267E-2</v>
      </c>
      <c r="I5748" s="90">
        <v>7.0379076728163445E-2</v>
      </c>
      <c r="J5748" s="90">
        <v>7.0714992188827638E-2</v>
      </c>
    </row>
    <row r="5749" spans="3:10" x14ac:dyDescent="0.25">
      <c r="C5749" s="82">
        <v>1.2161615935882218E-2</v>
      </c>
      <c r="D5749" s="89">
        <v>1.78862946091673E-2</v>
      </c>
      <c r="E5749" s="89">
        <v>2.2693968327564221E-2</v>
      </c>
      <c r="F5749" s="89">
        <v>2.6241441396895097E-2</v>
      </c>
      <c r="G5749" s="90">
        <v>2.8644944068839495E-2</v>
      </c>
      <c r="H5749" s="90">
        <v>2.9996774858185277E-2</v>
      </c>
      <c r="I5749" s="90">
        <v>3.0618207768850964E-2</v>
      </c>
      <c r="J5749" s="90">
        <v>3.0594396988054242E-2</v>
      </c>
    </row>
    <row r="5750" spans="3:10" x14ac:dyDescent="0.25">
      <c r="C5750" s="82">
        <v>8.3177232785873467E-3</v>
      </c>
      <c r="D5750" s="89">
        <v>1.077988927112588E-2</v>
      </c>
      <c r="E5750" s="89">
        <v>1.2851159082504992E-2</v>
      </c>
      <c r="F5750" s="89">
        <v>1.4560344192074305E-2</v>
      </c>
      <c r="G5750" s="90">
        <v>1.6004609730564622E-2</v>
      </c>
      <c r="H5750" s="90">
        <v>1.7189691823208536E-2</v>
      </c>
      <c r="I5750" s="90">
        <v>1.823825497553128E-2</v>
      </c>
      <c r="J5750" s="90">
        <v>1.9148586138964981E-2</v>
      </c>
    </row>
    <row r="5751" spans="3:10" x14ac:dyDescent="0.25">
      <c r="C5751" s="82">
        <v>3.9320677906688001E-2</v>
      </c>
      <c r="D5751" s="89">
        <v>5.0645627384821E-2</v>
      </c>
      <c r="E5751" s="89">
        <v>5.8141440977385446E-2</v>
      </c>
      <c r="F5751" s="89">
        <v>6.2566714949473676E-2</v>
      </c>
      <c r="G5751" s="90">
        <v>6.5057301137151635E-2</v>
      </c>
      <c r="H5751" s="90">
        <v>6.6091337491240659E-2</v>
      </c>
      <c r="I5751" s="90">
        <v>6.6324841180957439E-2</v>
      </c>
      <c r="J5751" s="90">
        <v>6.5729549677136956E-2</v>
      </c>
    </row>
    <row r="5752" spans="3:10" x14ac:dyDescent="0.25">
      <c r="C5752" s="82">
        <v>2.5321494617410473E-2</v>
      </c>
      <c r="D5752" s="89">
        <v>2.8882496236235605E-2</v>
      </c>
      <c r="E5752" s="89">
        <v>3.1369813086578685E-2</v>
      </c>
      <c r="F5752" s="89">
        <v>3.3259552244647599E-2</v>
      </c>
      <c r="G5752" s="90">
        <v>3.492569071281821E-2</v>
      </c>
      <c r="H5752" s="90">
        <v>3.6406807054205417E-2</v>
      </c>
      <c r="I5752" s="90">
        <v>3.7935080065230074E-2</v>
      </c>
      <c r="J5752" s="90">
        <v>3.9447578951383393E-2</v>
      </c>
    </row>
    <row r="5753" spans="3:10" x14ac:dyDescent="0.25">
      <c r="C5753" s="82">
        <v>2.0640166373326687E-2</v>
      </c>
      <c r="D5753" s="89">
        <v>3.059863175530798E-2</v>
      </c>
      <c r="E5753" s="89">
        <v>3.8944673178279557E-2</v>
      </c>
      <c r="F5753" s="89">
        <v>4.5133080853756766E-2</v>
      </c>
      <c r="G5753" s="90">
        <v>4.9444589080384717E-2</v>
      </c>
      <c r="H5753" s="90">
        <v>5.2087600318219393E-2</v>
      </c>
      <c r="I5753" s="90">
        <v>5.3619531077393007E-2</v>
      </c>
      <c r="J5753" s="90">
        <v>5.4150921503208063E-2</v>
      </c>
    </row>
    <row r="5754" spans="3:10" x14ac:dyDescent="0.25">
      <c r="C5754" s="82">
        <v>9.8045798997732688E-3</v>
      </c>
      <c r="D5754" s="89">
        <v>1.2919424513470374E-2</v>
      </c>
      <c r="E5754" s="89">
        <v>1.5392170207876045E-2</v>
      </c>
      <c r="F5754" s="89">
        <v>1.7222903000562104E-2</v>
      </c>
      <c r="G5754" s="90">
        <v>1.8556577265103971E-2</v>
      </c>
      <c r="H5754" s="90">
        <v>1.9456564326963202E-2</v>
      </c>
      <c r="I5754" s="90">
        <v>2.012308316951773E-2</v>
      </c>
      <c r="J5754" s="90">
        <v>2.0607115105442452E-2</v>
      </c>
    </row>
    <row r="5755" spans="3:10" x14ac:dyDescent="0.25">
      <c r="C5755" s="82">
        <v>9.1218292950059066E-3</v>
      </c>
      <c r="D5755" s="89">
        <v>1.288967989765401E-2</v>
      </c>
      <c r="E5755" s="89">
        <v>1.6229708265021181E-2</v>
      </c>
      <c r="F5755" s="89">
        <v>1.9098320570654241E-2</v>
      </c>
      <c r="G5755" s="90">
        <v>2.1648168490100428E-2</v>
      </c>
      <c r="H5755" s="90">
        <v>2.394117160877076E-2</v>
      </c>
      <c r="I5755" s="90">
        <v>2.6191604101039673E-2</v>
      </c>
      <c r="J5755" s="90">
        <v>2.8423423071457996E-2</v>
      </c>
    </row>
    <row r="5756" spans="3:10" x14ac:dyDescent="0.25">
      <c r="C5756" s="82">
        <v>7.2313440543101022E-3</v>
      </c>
      <c r="D5756" s="89">
        <v>9.5569592889749901E-3</v>
      </c>
      <c r="E5756" s="89">
        <v>1.1722300216574669E-2</v>
      </c>
      <c r="F5756" s="89">
        <v>1.3716623276344164E-2</v>
      </c>
      <c r="G5756" s="90">
        <v>1.5598062034758484E-2</v>
      </c>
      <c r="H5756" s="90">
        <v>1.7359241042756227E-2</v>
      </c>
      <c r="I5756" s="90">
        <v>1.9130103367606902E-2</v>
      </c>
      <c r="J5756" s="90">
        <v>2.09316687663644E-2</v>
      </c>
    </row>
    <row r="5757" spans="3:10" x14ac:dyDescent="0.25">
      <c r="C5757" s="82">
        <v>4.7237057203452087E-3</v>
      </c>
      <c r="D5757" s="89">
        <v>8.668614172416959E-3</v>
      </c>
      <c r="E5757" s="89">
        <v>1.3500088616816851E-2</v>
      </c>
      <c r="F5757" s="89">
        <v>1.8890100774331724E-2</v>
      </c>
      <c r="G5757" s="90">
        <v>2.46840487580758E-2</v>
      </c>
      <c r="H5757" s="90">
        <v>3.0728858788863393E-2</v>
      </c>
      <c r="I5757" s="90">
        <v>3.7154847700249682E-2</v>
      </c>
      <c r="J5757" s="90">
        <v>4.391414382430165E-2</v>
      </c>
    </row>
    <row r="5758" spans="3:10" x14ac:dyDescent="0.25">
      <c r="C5758" s="82">
        <v>1.908227592584227E-2</v>
      </c>
      <c r="D5758" s="89">
        <v>2.0380781004891543E-2</v>
      </c>
      <c r="E5758" s="89">
        <v>2.0920596814271216E-2</v>
      </c>
      <c r="F5758" s="89">
        <v>2.1110524547120948E-2</v>
      </c>
      <c r="G5758" s="90">
        <v>2.1211431373318879E-2</v>
      </c>
      <c r="H5758" s="90">
        <v>2.124675252215593E-2</v>
      </c>
      <c r="I5758" s="90">
        <v>2.1352322349727202E-2</v>
      </c>
      <c r="J5758" s="90">
        <v>2.1495060011274464E-2</v>
      </c>
    </row>
    <row r="5759" spans="3:10" x14ac:dyDescent="0.25">
      <c r="C5759" s="82">
        <v>2.3440269359509831E-2</v>
      </c>
      <c r="D5759" s="89">
        <v>3.1802309292546835E-2</v>
      </c>
      <c r="E5759" s="89">
        <v>3.8304871716731859E-2</v>
      </c>
      <c r="F5759" s="89">
        <v>4.312501306744132E-2</v>
      </c>
      <c r="G5759" s="90">
        <v>4.6842513183888192E-2</v>
      </c>
      <c r="H5759" s="90">
        <v>4.970167639207073E-2</v>
      </c>
      <c r="I5759" s="90">
        <v>5.2144984150232249E-2</v>
      </c>
      <c r="J5759" s="90">
        <v>5.4122893521368877E-2</v>
      </c>
    </row>
    <row r="5760" spans="3:10" x14ac:dyDescent="0.25">
      <c r="C5760" s="82">
        <v>1.1329745344440237E-2</v>
      </c>
      <c r="D5760" s="89">
        <v>1.4250171609071195E-2</v>
      </c>
      <c r="E5760" s="89">
        <v>1.6321707563967062E-2</v>
      </c>
      <c r="F5760" s="89">
        <v>1.7652645552775955E-2</v>
      </c>
      <c r="G5760" s="90">
        <v>1.8458573000116833E-2</v>
      </c>
      <c r="H5760" s="90">
        <v>1.8839623030365741E-2</v>
      </c>
      <c r="I5760" s="90">
        <v>1.9011239901617266E-2</v>
      </c>
      <c r="J5760" s="90">
        <v>1.903244829158076E-2</v>
      </c>
    </row>
    <row r="5761" spans="3:10" x14ac:dyDescent="0.25">
      <c r="C5761" s="82">
        <v>5.7463632058500896E-3</v>
      </c>
      <c r="D5761" s="89">
        <v>1.0221956741192466E-2</v>
      </c>
      <c r="E5761" s="89">
        <v>1.5023437157575455E-2</v>
      </c>
      <c r="F5761" s="89">
        <v>1.9540103450152193E-2</v>
      </c>
      <c r="G5761" s="90">
        <v>2.3538995870469166E-2</v>
      </c>
      <c r="H5761" s="90">
        <v>2.6891846162518912E-2</v>
      </c>
      <c r="I5761" s="90">
        <v>2.9760235059304231E-2</v>
      </c>
      <c r="J5761" s="90">
        <v>3.2149743959647405E-2</v>
      </c>
    </row>
    <row r="5762" spans="3:10" x14ac:dyDescent="0.25">
      <c r="C5762" s="82">
        <v>3.7152035995296553E-3</v>
      </c>
      <c r="D5762" s="89">
        <v>6.6848464332805047E-3</v>
      </c>
      <c r="E5762" s="89">
        <v>9.8140845513333755E-3</v>
      </c>
      <c r="F5762" s="89">
        <v>1.2639193803403349E-2</v>
      </c>
      <c r="G5762" s="90">
        <v>1.4971408920899463E-2</v>
      </c>
      <c r="H5762" s="90">
        <v>1.6716007871612485E-2</v>
      </c>
      <c r="I5762" s="90">
        <v>1.7983322227744673E-2</v>
      </c>
      <c r="J5762" s="90">
        <v>1.8807386182987496E-2</v>
      </c>
    </row>
    <row r="5763" spans="3:10" x14ac:dyDescent="0.25">
      <c r="C5763" s="82">
        <v>4.209387018728074E-3</v>
      </c>
      <c r="D5763" s="89">
        <v>6.2042602528921652E-3</v>
      </c>
      <c r="E5763" s="89">
        <v>7.9316389487944557E-3</v>
      </c>
      <c r="F5763" s="89">
        <v>9.2753690410118748E-3</v>
      </c>
      <c r="G5763" s="90">
        <v>1.0263524096386379E-2</v>
      </c>
      <c r="H5763" s="90">
        <v>1.091251942426728E-2</v>
      </c>
      <c r="I5763" s="90">
        <v>1.1327237401508573E-2</v>
      </c>
      <c r="J5763" s="90">
        <v>1.1535575574720101E-2</v>
      </c>
    </row>
    <row r="5764" spans="3:10" x14ac:dyDescent="0.25">
      <c r="C5764" s="82">
        <v>5.9611712127852264E-3</v>
      </c>
      <c r="D5764" s="89">
        <v>1.00791273675823E-2</v>
      </c>
      <c r="E5764" s="89">
        <v>1.4228802719961752E-2</v>
      </c>
      <c r="F5764" s="89">
        <v>1.7901575156749488E-2</v>
      </c>
      <c r="G5764" s="90">
        <v>2.0939747980110848E-2</v>
      </c>
      <c r="H5764" s="90">
        <v>2.3251493515334162E-2</v>
      </c>
      <c r="I5764" s="90">
        <v>2.4977413479277809E-2</v>
      </c>
      <c r="J5764" s="90">
        <v>2.6114668766023811E-2</v>
      </c>
    </row>
    <row r="5765" spans="3:10" x14ac:dyDescent="0.25">
      <c r="C5765" s="82">
        <v>6.09714442530863E-3</v>
      </c>
      <c r="D5765" s="89">
        <v>8.4763958214342707E-3</v>
      </c>
      <c r="E5765" s="89">
        <v>1.0487000444219971E-2</v>
      </c>
      <c r="F5765" s="89">
        <v>1.2040093934057819E-2</v>
      </c>
      <c r="G5765" s="90">
        <v>1.3188677905803655E-2</v>
      </c>
      <c r="H5765" s="90">
        <v>1.3960211873231923E-2</v>
      </c>
      <c r="I5765" s="90">
        <v>1.4499694784650557E-2</v>
      </c>
      <c r="J5765" s="90">
        <v>1.4857063167761675E-2</v>
      </c>
    </row>
    <row r="5766" spans="3:10" x14ac:dyDescent="0.25">
      <c r="C5766" s="82">
        <v>8.0744474373880912E-3</v>
      </c>
      <c r="D5766" s="89">
        <v>1.0371296473939683E-2</v>
      </c>
      <c r="E5766" s="89">
        <v>1.2042960044727198E-2</v>
      </c>
      <c r="F5766" s="89">
        <v>1.311381217767392E-2</v>
      </c>
      <c r="G5766" s="90">
        <v>1.3712217231502184E-2</v>
      </c>
      <c r="H5766" s="90">
        <v>1.3900407937499649E-2</v>
      </c>
      <c r="I5766" s="90">
        <v>1.3839602313137333E-2</v>
      </c>
      <c r="J5766" s="90">
        <v>1.3583886568581598E-2</v>
      </c>
    </row>
    <row r="5767" spans="3:10" x14ac:dyDescent="0.25">
      <c r="C5767" s="82">
        <v>3.5992387494707184E-3</v>
      </c>
      <c r="D5767" s="89">
        <v>7.37189914018149E-3</v>
      </c>
      <c r="E5767" s="89">
        <v>1.179342750688769E-2</v>
      </c>
      <c r="F5767" s="89">
        <v>1.6109909451412052E-2</v>
      </c>
      <c r="G5767" s="90">
        <v>1.9929730554315996E-2</v>
      </c>
      <c r="H5767" s="90">
        <v>2.3048511174653976E-2</v>
      </c>
      <c r="I5767" s="90">
        <v>2.5566488562278854E-2</v>
      </c>
      <c r="J5767" s="90">
        <v>2.7470857897610734E-2</v>
      </c>
    </row>
    <row r="5768" spans="3:10" x14ac:dyDescent="0.25">
      <c r="C5768" s="82">
        <v>2.7225584826260233E-3</v>
      </c>
      <c r="D5768" s="89">
        <v>4.8229462161528272E-3</v>
      </c>
      <c r="E5768" s="89">
        <v>7.1199335131590632E-3</v>
      </c>
      <c r="F5768" s="89">
        <v>9.3375456352712619E-3</v>
      </c>
      <c r="G5768" s="90">
        <v>1.1355580324394099E-2</v>
      </c>
      <c r="H5768" s="90">
        <v>1.3098145249009535E-2</v>
      </c>
      <c r="I5768" s="90">
        <v>1.4636681234406567E-2</v>
      </c>
      <c r="J5768" s="90">
        <v>1.5977540355512368E-2</v>
      </c>
    </row>
    <row r="5769" spans="3:10" x14ac:dyDescent="0.25">
      <c r="C5769" s="82">
        <v>1.9320540281776627E-2</v>
      </c>
      <c r="D5769" s="89">
        <v>2.5103476667668961E-2</v>
      </c>
      <c r="E5769" s="89">
        <v>2.867011109468354E-2</v>
      </c>
      <c r="F5769" s="89">
        <v>3.0414716131592641E-2</v>
      </c>
      <c r="G5769" s="90">
        <v>3.1005066628439312E-2</v>
      </c>
      <c r="H5769" s="90">
        <v>3.0797934432791909E-2</v>
      </c>
      <c r="I5769" s="90">
        <v>3.0217964537697761E-2</v>
      </c>
      <c r="J5769" s="90">
        <v>2.9355922807135511E-2</v>
      </c>
    </row>
    <row r="5770" spans="3:10" x14ac:dyDescent="0.25">
      <c r="C5770" s="82">
        <v>1.8282032521131336E-2</v>
      </c>
      <c r="D5770" s="89">
        <v>2.497769177532835E-2</v>
      </c>
      <c r="E5770" s="89">
        <v>3.0361914990977682E-2</v>
      </c>
      <c r="F5770" s="89">
        <v>3.4521419350902756E-2</v>
      </c>
      <c r="G5770" s="90">
        <v>3.7891358735100869E-2</v>
      </c>
      <c r="H5770" s="90">
        <v>4.067448723610901E-2</v>
      </c>
      <c r="I5770" s="90">
        <v>4.3256910942094544E-2</v>
      </c>
      <c r="J5770" s="90">
        <v>4.5626409779722522E-2</v>
      </c>
    </row>
    <row r="5771" spans="3:10" x14ac:dyDescent="0.25">
      <c r="C5771" s="82">
        <v>1.4887992596317585E-2</v>
      </c>
      <c r="D5771" s="89">
        <v>2.0620369537561457E-2</v>
      </c>
      <c r="E5771" s="89">
        <v>2.5457098723473275E-2</v>
      </c>
      <c r="F5771" s="89">
        <v>2.9489718738692123E-2</v>
      </c>
      <c r="G5771" s="90">
        <v>3.3119689970604001E-2</v>
      </c>
      <c r="H5771" s="90">
        <v>3.6575236885466197E-2</v>
      </c>
      <c r="I5771" s="90">
        <v>4.0280861022601935E-2</v>
      </c>
      <c r="J5771" s="90">
        <v>4.4338300984048305E-2</v>
      </c>
    </row>
    <row r="5772" spans="3:10" x14ac:dyDescent="0.25">
      <c r="C5772" s="82">
        <v>9.0469738562013804E-3</v>
      </c>
      <c r="D5772" s="89">
        <v>1.38079759211765E-2</v>
      </c>
      <c r="E5772" s="89">
        <v>1.8332202757109714E-2</v>
      </c>
      <c r="F5772" s="89">
        <v>2.2269972415961452E-2</v>
      </c>
      <c r="G5772" s="90">
        <v>2.5581784671600979E-2</v>
      </c>
      <c r="H5772" s="90">
        <v>2.8210938457195193E-2</v>
      </c>
      <c r="I5772" s="90">
        <v>3.0339199471731561E-2</v>
      </c>
      <c r="J5772" s="90">
        <v>3.1957126347554835E-2</v>
      </c>
    </row>
    <row r="5773" spans="3:10" x14ac:dyDescent="0.25">
      <c r="C5773" s="82">
        <v>3.2775114276794207E-2</v>
      </c>
      <c r="D5773" s="89">
        <v>3.3811853465747416E-2</v>
      </c>
      <c r="E5773" s="89">
        <v>3.4186542462059058E-2</v>
      </c>
      <c r="F5773" s="89">
        <v>3.4349423473259907E-2</v>
      </c>
      <c r="G5773" s="90">
        <v>3.4562906453218016E-2</v>
      </c>
      <c r="H5773" s="90">
        <v>3.4773272612588363E-2</v>
      </c>
      <c r="I5773" s="90">
        <v>3.5156299831916357E-2</v>
      </c>
      <c r="J5773" s="90">
        <v>3.5633006006639031E-2</v>
      </c>
    </row>
    <row r="5774" spans="3:10" x14ac:dyDescent="0.25">
      <c r="C5774" s="82">
        <v>1.2619922756056308E-2</v>
      </c>
      <c r="D5774" s="89">
        <v>1.5996225735103238E-2</v>
      </c>
      <c r="E5774" s="89">
        <v>1.8741653666294801E-2</v>
      </c>
      <c r="F5774" s="89">
        <v>2.0937885062839286E-2</v>
      </c>
      <c r="G5774" s="90">
        <v>2.2765419172802948E-2</v>
      </c>
      <c r="H5774" s="90">
        <v>2.4273304405930618E-2</v>
      </c>
      <c r="I5774" s="90">
        <v>2.5669298254782799E-2</v>
      </c>
      <c r="J5774" s="90">
        <v>2.6971035274944741E-2</v>
      </c>
    </row>
    <row r="5775" spans="3:10" x14ac:dyDescent="0.25">
      <c r="C5775" s="82">
        <v>2.495148205628869E-2</v>
      </c>
      <c r="D5775" s="89">
        <v>3.1100249174488136E-2</v>
      </c>
      <c r="E5775" s="89">
        <v>3.5394205046149284E-2</v>
      </c>
      <c r="F5775" s="89">
        <v>3.8280210097991665E-2</v>
      </c>
      <c r="G5775" s="90">
        <v>4.0333538529043318E-2</v>
      </c>
      <c r="H5775" s="90">
        <v>4.1765281768781581E-2</v>
      </c>
      <c r="I5775" s="90">
        <v>4.2955294066793576E-2</v>
      </c>
      <c r="J5775" s="90">
        <v>4.3881916321720262E-2</v>
      </c>
    </row>
    <row r="5776" spans="3:10" x14ac:dyDescent="0.25">
      <c r="C5776" s="82">
        <v>7.0405966788399926E-3</v>
      </c>
      <c r="D5776" s="89">
        <v>9.723361542417798E-3</v>
      </c>
      <c r="E5776" s="89">
        <v>1.1968985662455472E-2</v>
      </c>
      <c r="F5776" s="89">
        <v>1.3706909323571503E-2</v>
      </c>
      <c r="G5776" s="90">
        <v>1.5007491950463652E-2</v>
      </c>
      <c r="H5776" s="90">
        <v>1.5890538953770749E-2</v>
      </c>
      <c r="I5776" s="90">
        <v>1.6497455097156558E-2</v>
      </c>
      <c r="J5776" s="90">
        <v>1.6858848577704064E-2</v>
      </c>
    </row>
    <row r="5777" spans="3:10" x14ac:dyDescent="0.25">
      <c r="C5777" s="82">
        <v>1.5740156216441984E-2</v>
      </c>
      <c r="D5777" s="89">
        <v>1.9250350143444565E-2</v>
      </c>
      <c r="E5777" s="89">
        <v>2.1625061761062773E-2</v>
      </c>
      <c r="F5777" s="89">
        <v>2.3187566704277653E-2</v>
      </c>
      <c r="G5777" s="90">
        <v>2.4278798634905122E-2</v>
      </c>
      <c r="H5777" s="90">
        <v>2.4994754911768963E-2</v>
      </c>
      <c r="I5777" s="90">
        <v>2.5533797160460503E-2</v>
      </c>
      <c r="J5777" s="90">
        <v>2.5869133274284115E-2</v>
      </c>
    </row>
    <row r="5778" spans="3:10" x14ac:dyDescent="0.25">
      <c r="C5778" s="82">
        <v>1.7086408648046527E-2</v>
      </c>
      <c r="D5778" s="89">
        <v>1.8753213616210459E-2</v>
      </c>
      <c r="E5778" s="89">
        <v>1.9961850037863882E-2</v>
      </c>
      <c r="F5778" s="89">
        <v>2.0873034290960303E-2</v>
      </c>
      <c r="G5778" s="90">
        <v>2.1603390342610829E-2</v>
      </c>
      <c r="H5778" s="90">
        <v>2.2110147646510606E-2</v>
      </c>
      <c r="I5778" s="90">
        <v>2.2514276597751955E-2</v>
      </c>
      <c r="J5778" s="90">
        <v>2.2789003482195761E-2</v>
      </c>
    </row>
    <row r="5779" spans="3:10" x14ac:dyDescent="0.25">
      <c r="C5779" s="82">
        <v>1.3454638132646997E-2</v>
      </c>
      <c r="D5779" s="89">
        <v>1.9099819783147603E-2</v>
      </c>
      <c r="E5779" s="89">
        <v>2.3757892620028719E-2</v>
      </c>
      <c r="F5779" s="89">
        <v>2.7176506501568908E-2</v>
      </c>
      <c r="G5779" s="90">
        <v>2.9484685694149203E-2</v>
      </c>
      <c r="H5779" s="90">
        <v>3.0747805900087452E-2</v>
      </c>
      <c r="I5779" s="90">
        <v>3.1264926423526469E-2</v>
      </c>
      <c r="J5779" s="90">
        <v>3.1103857127536116E-2</v>
      </c>
    </row>
    <row r="5780" spans="3:10" x14ac:dyDescent="0.25">
      <c r="C5780" s="82">
        <v>7.8457972449089506E-3</v>
      </c>
      <c r="D5780" s="89">
        <v>1.1015294321951722E-2</v>
      </c>
      <c r="E5780" s="89">
        <v>1.376768365247899E-2</v>
      </c>
      <c r="F5780" s="89">
        <v>1.5946084085679105E-2</v>
      </c>
      <c r="G5780" s="90">
        <v>1.7567686570421025E-2</v>
      </c>
      <c r="H5780" s="90">
        <v>1.8615743194625504E-2</v>
      </c>
      <c r="I5780" s="90">
        <v>1.9236619827746076E-2</v>
      </c>
      <c r="J5780" s="90">
        <v>1.9459171752453853E-2</v>
      </c>
    </row>
    <row r="5781" spans="3:10" x14ac:dyDescent="0.25">
      <c r="C5781" s="82">
        <v>9.1666764177182839E-3</v>
      </c>
      <c r="D5781" s="89">
        <v>1.2282644726235055E-2</v>
      </c>
      <c r="E5781" s="89">
        <v>1.5057680070456016E-2</v>
      </c>
      <c r="F5781" s="89">
        <v>1.7480615001545682E-2</v>
      </c>
      <c r="G5781" s="90">
        <v>1.9663775449034224E-2</v>
      </c>
      <c r="H5781" s="90">
        <v>2.1637764386816707E-2</v>
      </c>
      <c r="I5781" s="90">
        <v>2.3590117087376152E-2</v>
      </c>
      <c r="J5781" s="90">
        <v>2.5551297289294617E-2</v>
      </c>
    </row>
    <row r="5782" spans="3:10" x14ac:dyDescent="0.25">
      <c r="C5782" s="82">
        <v>2.352293366287085E-3</v>
      </c>
      <c r="D5782" s="89">
        <v>4.6513535803994997E-3</v>
      </c>
      <c r="E5782" s="89">
        <v>7.3491489408694958E-3</v>
      </c>
      <c r="F5782" s="89">
        <v>1.002766688236105E-2</v>
      </c>
      <c r="G5782" s="90">
        <v>1.2452597998816818E-2</v>
      </c>
      <c r="H5782" s="90">
        <v>1.4488651126152774E-2</v>
      </c>
      <c r="I5782" s="90">
        <v>1.6201499278377746E-2</v>
      </c>
      <c r="J5782" s="90">
        <v>1.7605898912731625E-2</v>
      </c>
    </row>
    <row r="5783" spans="3:10" x14ac:dyDescent="0.25">
      <c r="C5783" s="82">
        <v>1.1905990643089042E-2</v>
      </c>
      <c r="D5783" s="89">
        <v>1.439498858918146E-2</v>
      </c>
      <c r="E5783" s="89">
        <v>1.6595359149762321E-2</v>
      </c>
      <c r="F5783" s="89">
        <v>1.858257697222971E-2</v>
      </c>
      <c r="G5783" s="90">
        <v>2.0458427374419694E-2</v>
      </c>
      <c r="H5783" s="90">
        <v>2.2202483950332225E-2</v>
      </c>
      <c r="I5783" s="90">
        <v>2.3954344062130459E-2</v>
      </c>
      <c r="J5783" s="90">
        <v>2.5699593462159789E-2</v>
      </c>
    </row>
    <row r="5784" spans="3:10" x14ac:dyDescent="0.25">
      <c r="C5784" s="82">
        <v>4.1145953528537449E-3</v>
      </c>
      <c r="D5784" s="89">
        <v>6.6843919869161335E-3</v>
      </c>
      <c r="E5784" s="89">
        <v>9.2593127181625975E-3</v>
      </c>
      <c r="F5784" s="89">
        <v>1.1563739623627122E-2</v>
      </c>
      <c r="G5784" s="90">
        <v>1.3511551778235129E-2</v>
      </c>
      <c r="H5784" s="90">
        <v>1.5045612980885021E-2</v>
      </c>
      <c r="I5784" s="90">
        <v>1.6262544152886652E-2</v>
      </c>
      <c r="J5784" s="90">
        <v>1.7172822620105502E-2</v>
      </c>
    </row>
    <row r="5785" spans="3:10" x14ac:dyDescent="0.25">
      <c r="C5785" s="82">
        <v>4.3247450929357951E-2</v>
      </c>
      <c r="D5785" s="89">
        <v>4.9982108975406531E-2</v>
      </c>
      <c r="E5785" s="89">
        <v>5.3069781954237435E-2</v>
      </c>
      <c r="F5785" s="89">
        <v>5.3847795598295507E-2</v>
      </c>
      <c r="G5785" s="90">
        <v>5.3415989924039363E-2</v>
      </c>
      <c r="H5785" s="90">
        <v>5.2135734562008401E-2</v>
      </c>
      <c r="I5785" s="90">
        <v>5.0496877937459585E-2</v>
      </c>
      <c r="J5785" s="90">
        <v>4.8473450906920068E-2</v>
      </c>
    </row>
    <row r="5786" spans="3:10" x14ac:dyDescent="0.25">
      <c r="C5786" s="82">
        <v>1.2620430617368816E-2</v>
      </c>
      <c r="D5786" s="89">
        <v>1.782559713768014E-2</v>
      </c>
      <c r="E5786" s="89">
        <v>2.2057604184587361E-2</v>
      </c>
      <c r="F5786" s="89">
        <v>2.5175466396085582E-2</v>
      </c>
      <c r="G5786" s="90">
        <v>2.7387459803160947E-2</v>
      </c>
      <c r="H5786" s="90">
        <v>2.880858185152212E-2</v>
      </c>
      <c r="I5786" s="90">
        <v>2.973459128202225E-2</v>
      </c>
      <c r="J5786" s="90">
        <v>3.021462347710635E-2</v>
      </c>
    </row>
    <row r="5787" spans="3:10" x14ac:dyDescent="0.25">
      <c r="C5787" s="82">
        <v>6.0569818663990301E-3</v>
      </c>
      <c r="D5787" s="89">
        <v>9.647702890060417E-3</v>
      </c>
      <c r="E5787" s="89">
        <v>1.2971247266027454E-2</v>
      </c>
      <c r="F5787" s="89">
        <v>1.5732792459589702E-2</v>
      </c>
      <c r="G5787" s="90">
        <v>1.7977236861054909E-2</v>
      </c>
      <c r="H5787" s="90">
        <v>1.9772055475955341E-2</v>
      </c>
      <c r="I5787" s="90">
        <v>2.133589429441661E-2</v>
      </c>
      <c r="J5787" s="90">
        <v>2.2721448126430191E-2</v>
      </c>
    </row>
    <row r="5788" spans="3:10" x14ac:dyDescent="0.25">
      <c r="C5788" s="82">
        <v>1.4862921439932177E-3</v>
      </c>
      <c r="D5788" s="89">
        <v>3.1102839930064242E-3</v>
      </c>
      <c r="E5788" s="89">
        <v>5.1883252572129078E-3</v>
      </c>
      <c r="F5788" s="89">
        <v>7.4122046531995269E-3</v>
      </c>
      <c r="G5788" s="90">
        <v>9.5353493753732293E-3</v>
      </c>
      <c r="H5788" s="90">
        <v>1.1373674881884623E-2</v>
      </c>
      <c r="I5788" s="90">
        <v>1.2925793850903179E-2</v>
      </c>
      <c r="J5788" s="90">
        <v>1.4187927314345577E-2</v>
      </c>
    </row>
    <row r="5789" spans="3:10" x14ac:dyDescent="0.25">
      <c r="C5789" s="82">
        <v>5.4288898802310739E-3</v>
      </c>
      <c r="D5789" s="89">
        <v>8.6747212799073489E-3</v>
      </c>
      <c r="E5789" s="89">
        <v>1.1770263672090955E-2</v>
      </c>
      <c r="F5789" s="89">
        <v>1.4375665117287743E-2</v>
      </c>
      <c r="G5789" s="90">
        <v>1.6422608737376675E-2</v>
      </c>
      <c r="H5789" s="90">
        <v>1.7883343013929565E-2</v>
      </c>
      <c r="I5789" s="90">
        <v>1.8907394943280371E-2</v>
      </c>
      <c r="J5789" s="90">
        <v>1.9531686207354956E-2</v>
      </c>
    </row>
    <row r="5790" spans="3:10" x14ac:dyDescent="0.25">
      <c r="C5790" s="82">
        <v>2.5619263488560243E-3</v>
      </c>
      <c r="D5790" s="89">
        <v>4.6912536701704238E-3</v>
      </c>
      <c r="E5790" s="89">
        <v>7.0821774404047138E-3</v>
      </c>
      <c r="F5790" s="89">
        <v>9.4007797362808659E-3</v>
      </c>
      <c r="G5790" s="90">
        <v>1.1462815257469644E-2</v>
      </c>
      <c r="H5790" s="90">
        <v>1.3147985144562514E-2</v>
      </c>
      <c r="I5790" s="90">
        <v>1.450952695132982E-2</v>
      </c>
      <c r="J5790" s="90">
        <v>1.5556482232548061E-2</v>
      </c>
    </row>
    <row r="5791" spans="3:10" x14ac:dyDescent="0.25">
      <c r="C5791" s="82">
        <v>2.0926090190718508E-2</v>
      </c>
      <c r="D5791" s="89">
        <v>2.4310968671915258E-2</v>
      </c>
      <c r="E5791" s="89">
        <v>2.6153315973593171E-2</v>
      </c>
      <c r="F5791" s="89">
        <v>2.6955136685097164E-2</v>
      </c>
      <c r="G5791" s="90">
        <v>2.7170384886654984E-2</v>
      </c>
      <c r="H5791" s="90">
        <v>2.6951949145516914E-2</v>
      </c>
      <c r="I5791" s="90">
        <v>2.6563416381574969E-2</v>
      </c>
      <c r="J5791" s="90">
        <v>2.6024230133207444E-2</v>
      </c>
    </row>
    <row r="5792" spans="3:10" x14ac:dyDescent="0.25">
      <c r="C5792" s="82">
        <v>1.3460156683478147E-2</v>
      </c>
      <c r="D5792" s="89">
        <v>1.5797827817084657E-2</v>
      </c>
      <c r="E5792" s="89">
        <v>1.7357726188878861E-2</v>
      </c>
      <c r="F5792" s="89">
        <v>1.8378646544181879E-2</v>
      </c>
      <c r="G5792" s="90">
        <v>1.9067123748569184E-2</v>
      </c>
      <c r="H5792" s="90">
        <v>1.944565873480494E-2</v>
      </c>
      <c r="I5792" s="90">
        <v>1.9640692715217883E-2</v>
      </c>
      <c r="J5792" s="90">
        <v>1.9625625370958206E-2</v>
      </c>
    </row>
    <row r="5793" spans="3:10" x14ac:dyDescent="0.25">
      <c r="C5793" s="82">
        <v>6.7405927072039843E-4</v>
      </c>
      <c r="D5793" s="89">
        <v>1.6363370232977928E-3</v>
      </c>
      <c r="E5793" s="89">
        <v>3.0014020251093124E-3</v>
      </c>
      <c r="F5793" s="89">
        <v>4.549911765666716E-3</v>
      </c>
      <c r="G5793" s="90">
        <v>6.0706995259369153E-3</v>
      </c>
      <c r="H5793" s="90">
        <v>7.4055444286986027E-3</v>
      </c>
      <c r="I5793" s="90">
        <v>8.5370408503255297E-3</v>
      </c>
      <c r="J5793" s="90">
        <v>9.4629640280307556E-3</v>
      </c>
    </row>
    <row r="5794" spans="3:10" x14ac:dyDescent="0.25">
      <c r="C5794" s="82">
        <v>1.5132938990417462E-2</v>
      </c>
      <c r="D5794" s="89">
        <v>2.294809901120233E-2</v>
      </c>
      <c r="E5794" s="89">
        <v>2.9343136143337948E-2</v>
      </c>
      <c r="F5794" s="89">
        <v>3.3922874877416132E-2</v>
      </c>
      <c r="G5794" s="90">
        <v>3.7056301340076502E-2</v>
      </c>
      <c r="H5794" s="90">
        <v>3.904576836043145E-2</v>
      </c>
      <c r="I5794" s="90">
        <v>4.0389098560091673E-2</v>
      </c>
      <c r="J5794" s="90">
        <v>4.1185868187262137E-2</v>
      </c>
    </row>
    <row r="5795" spans="3:10" x14ac:dyDescent="0.25">
      <c r="C5795" s="82">
        <v>2.4011453057954959E-2</v>
      </c>
      <c r="D5795" s="89">
        <v>3.0053099710360964E-2</v>
      </c>
      <c r="E5795" s="89">
        <v>3.4067605652204402E-2</v>
      </c>
      <c r="F5795" s="89">
        <v>3.6432345741694384E-2</v>
      </c>
      <c r="G5795" s="90">
        <v>3.7708658872559017E-2</v>
      </c>
      <c r="H5795" s="90">
        <v>3.8149621332220343E-2</v>
      </c>
      <c r="I5795" s="90">
        <v>3.8179670918034758E-2</v>
      </c>
      <c r="J5795" s="90">
        <v>3.7859326708744243E-2</v>
      </c>
    </row>
    <row r="5796" spans="3:10" x14ac:dyDescent="0.25">
      <c r="C5796" s="82">
        <v>2.5362902760919142E-3</v>
      </c>
      <c r="D5796" s="89">
        <v>4.1378590668681593E-3</v>
      </c>
      <c r="E5796" s="89">
        <v>5.8882504852624563E-3</v>
      </c>
      <c r="F5796" s="89">
        <v>7.6154573342983693E-3</v>
      </c>
      <c r="G5796" s="90">
        <v>9.2210772251752962E-3</v>
      </c>
      <c r="H5796" s="90">
        <v>1.0622562588996088E-2</v>
      </c>
      <c r="I5796" s="90">
        <v>1.1866041823052838E-2</v>
      </c>
      <c r="J5796" s="90">
        <v>1.2964256836956262E-2</v>
      </c>
    </row>
    <row r="5797" spans="3:10" x14ac:dyDescent="0.25">
      <c r="C5797" s="82">
        <v>4.491512749392957E-3</v>
      </c>
      <c r="D5797" s="89">
        <v>6.5116447717456834E-3</v>
      </c>
      <c r="E5797" s="89">
        <v>8.4311507359265767E-3</v>
      </c>
      <c r="F5797" s="89">
        <v>1.012177062295774E-2</v>
      </c>
      <c r="G5797" s="90">
        <v>1.1557982067902949E-2</v>
      </c>
      <c r="H5797" s="90">
        <v>1.2704839567682456E-2</v>
      </c>
      <c r="I5797" s="90">
        <v>1.3652965718740992E-2</v>
      </c>
      <c r="J5797" s="90">
        <v>1.4427341813572647E-2</v>
      </c>
    </row>
    <row r="5798" spans="3:10" x14ac:dyDescent="0.25">
      <c r="C5798" s="82">
        <v>2.7716594237165462E-2</v>
      </c>
      <c r="D5798" s="89">
        <v>3.2541940556349555E-2</v>
      </c>
      <c r="E5798" s="89">
        <v>3.537324248974022E-2</v>
      </c>
      <c r="F5798" s="89">
        <v>3.690296635803355E-2</v>
      </c>
      <c r="G5798" s="90">
        <v>3.7776209704286849E-2</v>
      </c>
      <c r="H5798" s="90">
        <v>3.8218403699573189E-2</v>
      </c>
      <c r="I5798" s="90">
        <v>3.8597324500525963E-2</v>
      </c>
      <c r="J5798" s="90">
        <v>3.8922198011957551E-2</v>
      </c>
    </row>
    <row r="5799" spans="3:10" x14ac:dyDescent="0.25">
      <c r="C5799" s="82">
        <v>1.780513333140574E-2</v>
      </c>
      <c r="D5799" s="89">
        <v>2.147676658928644E-2</v>
      </c>
      <c r="E5799" s="89">
        <v>2.4159274637387249E-2</v>
      </c>
      <c r="F5799" s="89">
        <v>2.6111394127638941E-2</v>
      </c>
      <c r="G5799" s="90">
        <v>2.7615673853280211E-2</v>
      </c>
      <c r="H5799" s="90">
        <v>2.8729102233307074E-2</v>
      </c>
      <c r="I5799" s="90">
        <v>2.9669191881907676E-2</v>
      </c>
      <c r="J5799" s="90">
        <v>3.0417379224455452E-2</v>
      </c>
    </row>
    <row r="5800" spans="3:10" x14ac:dyDescent="0.25">
      <c r="C5800" s="82">
        <v>1.0306000563204661E-2</v>
      </c>
      <c r="D5800" s="89">
        <v>1.3003084930837882E-2</v>
      </c>
      <c r="E5800" s="89">
        <v>1.506630640930795E-2</v>
      </c>
      <c r="F5800" s="89">
        <v>1.6652080130577823E-2</v>
      </c>
      <c r="G5800" s="90">
        <v>1.7987870307506624E-2</v>
      </c>
      <c r="H5800" s="90">
        <v>1.9168479437808767E-2</v>
      </c>
      <c r="I5800" s="90">
        <v>2.0390457723167187E-2</v>
      </c>
      <c r="J5800" s="90">
        <v>2.1686859304425651E-2</v>
      </c>
    </row>
    <row r="5801" spans="3:10" x14ac:dyDescent="0.25">
      <c r="C5801" s="82">
        <v>3.0197536509921244E-3</v>
      </c>
      <c r="D5801" s="89">
        <v>4.1461211276387399E-3</v>
      </c>
      <c r="E5801" s="89">
        <v>5.1691402927792869E-3</v>
      </c>
      <c r="F5801" s="89">
        <v>6.0517374513277128E-3</v>
      </c>
      <c r="G5801" s="90">
        <v>6.7946678961334338E-3</v>
      </c>
      <c r="H5801" s="90">
        <v>7.3728741220339018E-3</v>
      </c>
      <c r="I5801" s="90">
        <v>7.8244567294532951E-3</v>
      </c>
      <c r="J5801" s="90">
        <v>8.1475945042646832E-3</v>
      </c>
    </row>
    <row r="5802" spans="3:10" x14ac:dyDescent="0.25">
      <c r="C5802" s="82">
        <v>4.2266863089201034E-3</v>
      </c>
      <c r="D5802" s="89">
        <v>7.8407463383290948E-3</v>
      </c>
      <c r="E5802" s="89">
        <v>1.1798958663845251E-2</v>
      </c>
      <c r="F5802" s="89">
        <v>1.5533946085671324E-2</v>
      </c>
      <c r="G5802" s="90">
        <v>1.8801806471091663E-2</v>
      </c>
      <c r="H5802" s="90">
        <v>2.1467611603325935E-2</v>
      </c>
      <c r="I5802" s="90">
        <v>2.3641164726934397E-2</v>
      </c>
      <c r="J5802" s="90">
        <v>2.5314338886482449E-2</v>
      </c>
    </row>
    <row r="5803" spans="3:10" x14ac:dyDescent="0.25">
      <c r="C5803" s="82">
        <v>3.2526949726256485E-2</v>
      </c>
      <c r="D5803" s="89">
        <v>4.3445198760883139E-2</v>
      </c>
      <c r="E5803" s="89">
        <v>5.2011436510196234E-2</v>
      </c>
      <c r="F5803" s="89">
        <v>5.8267866975723906E-2</v>
      </c>
      <c r="G5803" s="90">
        <v>6.2778220306134058E-2</v>
      </c>
      <c r="H5803" s="90">
        <v>6.5760167717396983E-2</v>
      </c>
      <c r="I5803" s="90">
        <v>6.7800377076472781E-2</v>
      </c>
      <c r="J5803" s="90">
        <v>6.8899225047112045E-2</v>
      </c>
    </row>
    <row r="5804" spans="3:10" x14ac:dyDescent="0.25">
      <c r="C5804" s="82">
        <v>1.5327340325229394E-2</v>
      </c>
      <c r="D5804" s="89">
        <v>2.0393026377948553E-2</v>
      </c>
      <c r="E5804" s="89">
        <v>2.3936273946090006E-2</v>
      </c>
      <c r="F5804" s="89">
        <v>2.6144998981863149E-2</v>
      </c>
      <c r="G5804" s="90">
        <v>2.7484776559787878E-2</v>
      </c>
      <c r="H5804" s="90">
        <v>2.8213672635446479E-2</v>
      </c>
      <c r="I5804" s="90">
        <v>2.8691993387959056E-2</v>
      </c>
      <c r="J5804" s="90">
        <v>2.8992820458138391E-2</v>
      </c>
    </row>
    <row r="5805" spans="3:10" x14ac:dyDescent="0.25">
      <c r="C5805" s="82">
        <v>4.7114801168910789E-3</v>
      </c>
      <c r="D5805" s="89">
        <v>7.5996570783905121E-3</v>
      </c>
      <c r="E5805" s="89">
        <v>1.0347744015393347E-2</v>
      </c>
      <c r="F5805" s="89">
        <v>1.2669785367874845E-2</v>
      </c>
      <c r="G5805" s="90">
        <v>1.454287900916767E-2</v>
      </c>
      <c r="H5805" s="90">
        <v>1.5982120920670622E-2</v>
      </c>
      <c r="I5805" s="90">
        <v>1.7151589762480206E-2</v>
      </c>
      <c r="J5805" s="90">
        <v>1.8104544096960332E-2</v>
      </c>
    </row>
    <row r="5806" spans="3:10" x14ac:dyDescent="0.25">
      <c r="C5806" s="82">
        <v>3.5849112129442293E-2</v>
      </c>
      <c r="D5806" s="89">
        <v>3.2248969459275918E-2</v>
      </c>
      <c r="E5806" s="89">
        <v>2.9636658074209867E-2</v>
      </c>
      <c r="F5806" s="89">
        <v>2.7781623723687424E-2</v>
      </c>
      <c r="G5806" s="90">
        <v>2.649401508472007E-2</v>
      </c>
      <c r="H5806" s="90">
        <v>2.54972639172815E-2</v>
      </c>
      <c r="I5806" s="90">
        <v>2.4795368225633042E-2</v>
      </c>
      <c r="J5806" s="90">
        <v>2.4266245560344915E-2</v>
      </c>
    </row>
    <row r="5807" spans="3:10" x14ac:dyDescent="0.25">
      <c r="C5807" s="82">
        <v>2.5479454711331544E-3</v>
      </c>
      <c r="D5807" s="89">
        <v>4.1099423235976748E-3</v>
      </c>
      <c r="E5807" s="89">
        <v>5.5999988168542528E-3</v>
      </c>
      <c r="F5807" s="89">
        <v>6.837753722790686E-3</v>
      </c>
      <c r="G5807" s="90">
        <v>7.7801458973494313E-3</v>
      </c>
      <c r="H5807" s="90">
        <v>8.4151654867886203E-3</v>
      </c>
      <c r="I5807" s="90">
        <v>8.8256246712680852E-3</v>
      </c>
      <c r="J5807" s="90">
        <v>9.049338243413807E-3</v>
      </c>
    </row>
    <row r="5808" spans="3:10" x14ac:dyDescent="0.25">
      <c r="C5808" s="82">
        <v>3.5583326146132652E-3</v>
      </c>
      <c r="D5808" s="89">
        <v>6.2501338708085448E-3</v>
      </c>
      <c r="E5808" s="89">
        <v>9.0782078447280371E-3</v>
      </c>
      <c r="F5808" s="89">
        <v>1.1649852250698704E-2</v>
      </c>
      <c r="G5808" s="90">
        <v>1.3797393352849387E-2</v>
      </c>
      <c r="H5808" s="90">
        <v>1.5423084036183693E-2</v>
      </c>
      <c r="I5808" s="90">
        <v>1.6613002557297519E-2</v>
      </c>
      <c r="J5808" s="90">
        <v>1.7381418937674972E-2</v>
      </c>
    </row>
    <row r="5809" spans="3:10" x14ac:dyDescent="0.25">
      <c r="C5809" s="82">
        <v>6.1648491557631689E-3</v>
      </c>
      <c r="D5809" s="89">
        <v>9.1003704784501302E-3</v>
      </c>
      <c r="E5809" s="89">
        <v>1.1823028184482026E-2</v>
      </c>
      <c r="F5809" s="89">
        <v>1.4111741559895181E-2</v>
      </c>
      <c r="G5809" s="90">
        <v>1.5925712271688538E-2</v>
      </c>
      <c r="H5809" s="90">
        <v>1.7224126265763626E-2</v>
      </c>
      <c r="I5809" s="90">
        <v>1.8134477653615436E-2</v>
      </c>
      <c r="J5809" s="90">
        <v>1.8684343270995413E-2</v>
      </c>
    </row>
    <row r="5810" spans="3:10" x14ac:dyDescent="0.25">
      <c r="C5810" s="82">
        <v>2.0954591956145623E-2</v>
      </c>
      <c r="D5810" s="89">
        <v>2.4473838484592208E-2</v>
      </c>
      <c r="E5810" s="89">
        <v>2.6818644395190862E-2</v>
      </c>
      <c r="F5810" s="89">
        <v>2.8331927585207917E-2</v>
      </c>
      <c r="G5810" s="90">
        <v>2.9320457789276024E-2</v>
      </c>
      <c r="H5810" s="90">
        <v>2.982354890442027E-2</v>
      </c>
      <c r="I5810" s="90">
        <v>3.0049567072290614E-2</v>
      </c>
      <c r="J5810" s="90">
        <v>2.997424769359169E-2</v>
      </c>
    </row>
    <row r="5811" spans="3:10" x14ac:dyDescent="0.25">
      <c r="C5811" s="82">
        <v>9.8383166692084609E-3</v>
      </c>
      <c r="D5811" s="89">
        <v>1.2530776581780961E-2</v>
      </c>
      <c r="E5811" s="89">
        <v>1.4633846944387489E-2</v>
      </c>
      <c r="F5811" s="89">
        <v>1.6217289542996623E-2</v>
      </c>
      <c r="G5811" s="90">
        <v>1.7427592385254001E-2</v>
      </c>
      <c r="H5811" s="90">
        <v>1.8303942416421665E-2</v>
      </c>
      <c r="I5811" s="90">
        <v>1.9006667855321863E-2</v>
      </c>
      <c r="J5811" s="90">
        <v>1.9560659385752209E-2</v>
      </c>
    </row>
    <row r="5812" spans="3:10" x14ac:dyDescent="0.25">
      <c r="C5812" s="82">
        <v>7.9226760256337417E-3</v>
      </c>
      <c r="D5812" s="89">
        <v>1.1543753893643573E-2</v>
      </c>
      <c r="E5812" s="89">
        <v>1.4983783682050245E-2</v>
      </c>
      <c r="F5812" s="89">
        <v>1.8065378119682222E-2</v>
      </c>
      <c r="G5812" s="90">
        <v>2.0796452324960042E-2</v>
      </c>
      <c r="H5812" s="90">
        <v>2.3142064620581933E-2</v>
      </c>
      <c r="I5812" s="90">
        <v>2.5260893369002824E-2</v>
      </c>
      <c r="J5812" s="90">
        <v>2.7164985323902009E-2</v>
      </c>
    </row>
    <row r="5813" spans="3:10" x14ac:dyDescent="0.25">
      <c r="C5813" s="82">
        <v>1.375343106944478E-3</v>
      </c>
      <c r="D5813" s="89">
        <v>2.8869187981194143E-3</v>
      </c>
      <c r="E5813" s="89">
        <v>4.7675107277638457E-3</v>
      </c>
      <c r="F5813" s="89">
        <v>6.724925786289841E-3</v>
      </c>
      <c r="G5813" s="90">
        <v>8.5611383342577996E-3</v>
      </c>
      <c r="H5813" s="90">
        <v>1.0139616374320651E-2</v>
      </c>
      <c r="I5813" s="90">
        <v>1.1468061362217216E-2</v>
      </c>
      <c r="J5813" s="90">
        <v>1.2528005166146043E-2</v>
      </c>
    </row>
    <row r="5814" spans="3:10" x14ac:dyDescent="0.25">
      <c r="C5814" s="82">
        <v>5.042313768637367E-3</v>
      </c>
      <c r="D5814" s="89">
        <v>8.2287961932562392E-3</v>
      </c>
      <c r="E5814" s="89">
        <v>1.1510837615724356E-2</v>
      </c>
      <c r="F5814" s="89">
        <v>1.4547415104971055E-2</v>
      </c>
      <c r="G5814" s="90">
        <v>1.7204873451702705E-2</v>
      </c>
      <c r="H5814" s="90">
        <v>1.9379043203505805E-2</v>
      </c>
      <c r="I5814" s="90">
        <v>2.1168848537047157E-2</v>
      </c>
      <c r="J5814" s="90">
        <v>2.2572832153003475E-2</v>
      </c>
    </row>
    <row r="5815" spans="3:10" x14ac:dyDescent="0.25">
      <c r="C5815" s="82">
        <v>2.5607713757863644E-2</v>
      </c>
      <c r="D5815" s="89">
        <v>2.9309692263067028E-2</v>
      </c>
      <c r="E5815" s="89">
        <v>3.1427757217516707E-2</v>
      </c>
      <c r="F5815" s="89">
        <v>3.2608490768039025E-2</v>
      </c>
      <c r="G5815" s="90">
        <v>3.3380795952852801E-2</v>
      </c>
      <c r="H5815" s="90">
        <v>3.3886991493776913E-2</v>
      </c>
      <c r="I5815" s="90">
        <v>3.4397139132995205E-2</v>
      </c>
      <c r="J5815" s="90">
        <v>3.4864387793240387E-2</v>
      </c>
    </row>
    <row r="5816" spans="3:10" x14ac:dyDescent="0.25">
      <c r="C5816" s="82">
        <v>3.4556001563706526E-3</v>
      </c>
      <c r="D5816" s="89">
        <v>5.4127630665987917E-3</v>
      </c>
      <c r="E5816" s="89">
        <v>7.4744550553078586E-3</v>
      </c>
      <c r="F5816" s="89">
        <v>9.499686873201265E-3</v>
      </c>
      <c r="G5816" s="90">
        <v>1.1449549114032944E-2</v>
      </c>
      <c r="H5816" s="90">
        <v>1.3285681644329949E-2</v>
      </c>
      <c r="I5816" s="90">
        <v>1.5101636833307026E-2</v>
      </c>
      <c r="J5816" s="90">
        <v>1.6924514055578811E-2</v>
      </c>
    </row>
    <row r="5817" spans="3:10" x14ac:dyDescent="0.25">
      <c r="C5817" s="82">
        <v>1.2563220035184028E-2</v>
      </c>
      <c r="D5817" s="89">
        <v>1.6287967323649465E-2</v>
      </c>
      <c r="E5817" s="89">
        <v>1.9431285615516491E-2</v>
      </c>
      <c r="F5817" s="89">
        <v>2.2007638459288197E-2</v>
      </c>
      <c r="G5817" s="90">
        <v>2.4138686244916222E-2</v>
      </c>
      <c r="H5817" s="90">
        <v>2.5814483007271603E-2</v>
      </c>
      <c r="I5817" s="90">
        <v>2.7204812163781528E-2</v>
      </c>
      <c r="J5817" s="90">
        <v>2.8293084936368763E-2</v>
      </c>
    </row>
    <row r="5818" spans="3:10" x14ac:dyDescent="0.25">
      <c r="C5818" s="82">
        <v>2.1034975333130739E-2</v>
      </c>
      <c r="D5818" s="89">
        <v>2.5593952937468512E-2</v>
      </c>
      <c r="E5818" s="89">
        <v>2.856188607768222E-2</v>
      </c>
      <c r="F5818" s="89">
        <v>3.0423116960409252E-2</v>
      </c>
      <c r="G5818" s="90">
        <v>3.1684911214043335E-2</v>
      </c>
      <c r="H5818" s="90">
        <v>3.2521273821005545E-2</v>
      </c>
      <c r="I5818" s="90">
        <v>3.3223284067108338E-2</v>
      </c>
      <c r="J5818" s="90">
        <v>3.3770189297964007E-2</v>
      </c>
    </row>
    <row r="5819" spans="3:10" x14ac:dyDescent="0.25">
      <c r="C5819" s="82">
        <v>8.5659584025028369E-3</v>
      </c>
      <c r="D5819" s="89">
        <v>1.0588356617774259E-2</v>
      </c>
      <c r="E5819" s="89">
        <v>1.2159547795888922E-2</v>
      </c>
      <c r="F5819" s="89">
        <v>1.3373946143771734E-2</v>
      </c>
      <c r="G5819" s="90">
        <v>1.4373279897129098E-2</v>
      </c>
      <c r="H5819" s="90">
        <v>1.5211098972494012E-2</v>
      </c>
      <c r="I5819" s="90">
        <v>1.604418081382376E-2</v>
      </c>
      <c r="J5819" s="90">
        <v>1.6917537539813274E-2</v>
      </c>
    </row>
    <row r="5820" spans="3:10" x14ac:dyDescent="0.25">
      <c r="C5820" s="82">
        <v>2.1916423514298559E-3</v>
      </c>
      <c r="D5820" s="89">
        <v>3.6915250368550518E-3</v>
      </c>
      <c r="E5820" s="89">
        <v>5.2256598725642905E-3</v>
      </c>
      <c r="F5820" s="89">
        <v>6.580880021603403E-3</v>
      </c>
      <c r="G5820" s="90">
        <v>7.6591861043960726E-3</v>
      </c>
      <c r="H5820" s="90">
        <v>8.4022004597104072E-3</v>
      </c>
      <c r="I5820" s="90">
        <v>8.8629503039374027E-3</v>
      </c>
      <c r="J5820" s="90">
        <v>9.0660437033037167E-3</v>
      </c>
    </row>
    <row r="5821" spans="3:10" x14ac:dyDescent="0.25">
      <c r="C5821" s="82">
        <v>2.4723081707458908E-3</v>
      </c>
      <c r="D5821" s="89">
        <v>3.9151823402810626E-3</v>
      </c>
      <c r="E5821" s="89">
        <v>5.3870140240643927E-3</v>
      </c>
      <c r="F5821" s="89">
        <v>6.7719064199148298E-3</v>
      </c>
      <c r="G5821" s="90">
        <v>8.0409651851428201E-3</v>
      </c>
      <c r="H5821" s="90">
        <v>9.1661688250214892E-3</v>
      </c>
      <c r="I5821" s="90">
        <v>1.0206038120114625E-2</v>
      </c>
      <c r="J5821" s="90">
        <v>1.1167675682948214E-2</v>
      </c>
    </row>
    <row r="5822" spans="3:10" x14ac:dyDescent="0.25">
      <c r="C5822" s="82">
        <v>1.7616462648865201E-2</v>
      </c>
      <c r="D5822" s="89">
        <v>1.8970773667079398E-2</v>
      </c>
      <c r="E5822" s="89">
        <v>1.9651854762020346E-2</v>
      </c>
      <c r="F5822" s="89">
        <v>1.9949075329910672E-2</v>
      </c>
      <c r="G5822" s="90">
        <v>2.0057710953823065E-2</v>
      </c>
      <c r="H5822" s="90">
        <v>1.9982319553440517E-2</v>
      </c>
      <c r="I5822" s="90">
        <v>1.9852596088484342E-2</v>
      </c>
      <c r="J5822" s="90">
        <v>1.9648329217272584E-2</v>
      </c>
    </row>
    <row r="5823" spans="3:10" x14ac:dyDescent="0.25">
      <c r="C5823" s="82">
        <v>2.6777449190705993E-3</v>
      </c>
      <c r="D5823" s="89">
        <v>4.2773045746142806E-3</v>
      </c>
      <c r="E5823" s="89">
        <v>5.8751663929688296E-3</v>
      </c>
      <c r="F5823" s="89">
        <v>7.3056540220831799E-3</v>
      </c>
      <c r="G5823" s="90">
        <v>8.5023323341407841E-3</v>
      </c>
      <c r="H5823" s="90">
        <v>9.4073103103163146E-3</v>
      </c>
      <c r="I5823" s="90">
        <v>1.0062864260865726E-2</v>
      </c>
      <c r="J5823" s="90">
        <v>1.0469300264226964E-2</v>
      </c>
    </row>
    <row r="5824" spans="3:10" x14ac:dyDescent="0.25">
      <c r="C5824" s="82">
        <v>3.9211794862592823E-3</v>
      </c>
      <c r="D5824" s="89">
        <v>6.0278784456173646E-3</v>
      </c>
      <c r="E5824" s="89">
        <v>8.1082111111106542E-3</v>
      </c>
      <c r="F5824" s="89">
        <v>9.9901244903453229E-3</v>
      </c>
      <c r="G5824" s="90">
        <v>1.1623974523696548E-2</v>
      </c>
      <c r="H5824" s="90">
        <v>1.2961636082496513E-2</v>
      </c>
      <c r="I5824" s="90">
        <v>1.4084143987764823E-2</v>
      </c>
      <c r="J5824" s="90">
        <v>1.5005371724300691E-2</v>
      </c>
    </row>
    <row r="5825" spans="3:10" x14ac:dyDescent="0.25">
      <c r="C5825" s="82">
        <v>1.6918801750781354E-3</v>
      </c>
      <c r="D5825" s="89">
        <v>3.7838520141636844E-3</v>
      </c>
      <c r="E5825" s="89">
        <v>6.5250648638029629E-3</v>
      </c>
      <c r="F5825" s="89">
        <v>9.4631958549831439E-3</v>
      </c>
      <c r="G5825" s="90">
        <v>1.2246652000295668E-2</v>
      </c>
      <c r="H5825" s="90">
        <v>1.4630589006651025E-2</v>
      </c>
      <c r="I5825" s="90">
        <v>1.660866563306098E-2</v>
      </c>
      <c r="J5825" s="90">
        <v>1.816014949889589E-2</v>
      </c>
    </row>
    <row r="5826" spans="3:10" x14ac:dyDescent="0.25">
      <c r="C5826" s="82">
        <v>3.3483448812919751E-2</v>
      </c>
      <c r="D5826" s="89">
        <v>3.1483121492495984E-2</v>
      </c>
      <c r="E5826" s="89">
        <v>2.9504666880225367E-2</v>
      </c>
      <c r="F5826" s="89">
        <v>2.7958975292898695E-2</v>
      </c>
      <c r="G5826" s="90">
        <v>2.6948417007418412E-2</v>
      </c>
      <c r="H5826" s="90">
        <v>2.6298260228279073E-2</v>
      </c>
      <c r="I5826" s="90">
        <v>2.6028997092949358E-2</v>
      </c>
      <c r="J5826" s="90">
        <v>2.5992267768110363E-2</v>
      </c>
    </row>
    <row r="5827" spans="3:10" x14ac:dyDescent="0.25">
      <c r="C5827" s="82">
        <v>1.5931000067073704E-3</v>
      </c>
      <c r="D5827" s="89">
        <v>3.5953786444681795E-3</v>
      </c>
      <c r="E5827" s="89">
        <v>6.284962458252029E-3</v>
      </c>
      <c r="F5827" s="89">
        <v>9.2243916722689872E-3</v>
      </c>
      <c r="G5827" s="90">
        <v>1.2014469526163614E-2</v>
      </c>
      <c r="H5827" s="90">
        <v>1.4337444060463594E-2</v>
      </c>
      <c r="I5827" s="90">
        <v>1.6124937531538961E-2</v>
      </c>
      <c r="J5827" s="90">
        <v>1.7327832090716592E-2</v>
      </c>
    </row>
    <row r="5828" spans="3:10" x14ac:dyDescent="0.25">
      <c r="C5828" s="82">
        <v>1.8452542699073003E-2</v>
      </c>
      <c r="D5828" s="89">
        <v>2.4946624063640732E-2</v>
      </c>
      <c r="E5828" s="89">
        <v>3.0027729413735899E-2</v>
      </c>
      <c r="F5828" s="89">
        <v>3.3664646537062644E-2</v>
      </c>
      <c r="G5828" s="90">
        <v>3.6163149515988188E-2</v>
      </c>
      <c r="H5828" s="90">
        <v>3.7647082915271295E-2</v>
      </c>
      <c r="I5828" s="90">
        <v>3.8467644141413175E-2</v>
      </c>
      <c r="J5828" s="90">
        <v>3.8661667010428225E-2</v>
      </c>
    </row>
    <row r="5829" spans="3:10" x14ac:dyDescent="0.25">
      <c r="C5829" s="82">
        <v>6.6427847025884021E-3</v>
      </c>
      <c r="D5829" s="89">
        <v>9.7312545784021751E-3</v>
      </c>
      <c r="E5829" s="89">
        <v>1.245835804799972E-2</v>
      </c>
      <c r="F5829" s="89">
        <v>1.4662750952029117E-2</v>
      </c>
      <c r="G5829" s="90">
        <v>1.6410947276825013E-2</v>
      </c>
      <c r="H5829" s="90">
        <v>1.7759201041779728E-2</v>
      </c>
      <c r="I5829" s="90">
        <v>1.8908528537707216E-2</v>
      </c>
      <c r="J5829" s="90">
        <v>1.9929113723464134E-2</v>
      </c>
    </row>
    <row r="5830" spans="3:10" x14ac:dyDescent="0.25">
      <c r="C5830" s="82">
        <v>2.1236980111475107E-3</v>
      </c>
      <c r="D5830" s="89">
        <v>3.8048980793026072E-3</v>
      </c>
      <c r="E5830" s="89">
        <v>5.7562516649421859E-3</v>
      </c>
      <c r="F5830" s="89">
        <v>7.7652706018127146E-3</v>
      </c>
      <c r="G5830" s="90">
        <v>9.7055598125239916E-3</v>
      </c>
      <c r="H5830" s="90">
        <v>1.1479323105416951E-2</v>
      </c>
      <c r="I5830" s="90">
        <v>1.3128202721574165E-2</v>
      </c>
      <c r="J5830" s="90">
        <v>1.4654598495909617E-2</v>
      </c>
    </row>
    <row r="5831" spans="3:10" x14ac:dyDescent="0.25">
      <c r="C5831" s="82">
        <v>2.0133859471289605E-2</v>
      </c>
      <c r="D5831" s="89">
        <v>2.2878926391783974E-2</v>
      </c>
      <c r="E5831" s="89">
        <v>2.4666372267242359E-2</v>
      </c>
      <c r="F5831" s="89">
        <v>2.5898244367336298E-2</v>
      </c>
      <c r="G5831" s="90">
        <v>2.6901574183412654E-2</v>
      </c>
      <c r="H5831" s="90">
        <v>2.7738332836930307E-2</v>
      </c>
      <c r="I5831" s="90">
        <v>2.8610948914336704E-2</v>
      </c>
      <c r="J5831" s="90">
        <v>2.9487776429336282E-2</v>
      </c>
    </row>
    <row r="5832" spans="3:10" x14ac:dyDescent="0.25">
      <c r="C5832" s="82">
        <v>5.4558895749132683E-3</v>
      </c>
      <c r="D5832" s="89">
        <v>8.4352510973046378E-3</v>
      </c>
      <c r="E5832" s="89">
        <v>1.1303737892309382E-2</v>
      </c>
      <c r="F5832" s="89">
        <v>1.3844526048469634E-2</v>
      </c>
      <c r="G5832" s="90">
        <v>1.6042799050935821E-2</v>
      </c>
      <c r="H5832" s="90">
        <v>1.7877843317087586E-2</v>
      </c>
      <c r="I5832" s="90">
        <v>1.9480367213991958E-2</v>
      </c>
      <c r="J5832" s="90">
        <v>2.0859246196216177E-2</v>
      </c>
    </row>
    <row r="5833" spans="3:10" x14ac:dyDescent="0.25">
      <c r="C5833" s="82">
        <v>1.5688250368173156E-2</v>
      </c>
      <c r="D5833" s="89">
        <v>2.0154270821235411E-2</v>
      </c>
      <c r="E5833" s="89">
        <v>2.404479409788645E-2</v>
      </c>
      <c r="F5833" s="89">
        <v>2.7329827842307051E-2</v>
      </c>
      <c r="G5833" s="90">
        <v>3.0093387463467323E-2</v>
      </c>
      <c r="H5833" s="90">
        <v>3.2275810843968626E-2</v>
      </c>
      <c r="I5833" s="90">
        <v>3.4071180661386952E-2</v>
      </c>
      <c r="J5833" s="90">
        <v>3.5464855624121785E-2</v>
      </c>
    </row>
    <row r="5834" spans="3:10" x14ac:dyDescent="0.25">
      <c r="C5834" s="82">
        <v>2.1825581834525949E-3</v>
      </c>
      <c r="D5834" s="89">
        <v>4.4103086597230357E-3</v>
      </c>
      <c r="E5834" s="89">
        <v>7.0417638532076516E-3</v>
      </c>
      <c r="F5834" s="89">
        <v>9.6085009553461189E-3</v>
      </c>
      <c r="G5834" s="90">
        <v>1.1809219013074135E-2</v>
      </c>
      <c r="H5834" s="90">
        <v>1.34576912553646E-2</v>
      </c>
      <c r="I5834" s="90">
        <v>1.4589381658744511E-2</v>
      </c>
      <c r="J5834" s="90">
        <v>1.5224334156187423E-2</v>
      </c>
    </row>
    <row r="5835" spans="3:10" x14ac:dyDescent="0.25">
      <c r="C5835" s="82">
        <v>1.4951700216653336E-2</v>
      </c>
      <c r="D5835" s="89">
        <v>1.9708782767972211E-2</v>
      </c>
      <c r="E5835" s="89">
        <v>2.311756893433389E-2</v>
      </c>
      <c r="F5835" s="89">
        <v>2.5396269877831647E-2</v>
      </c>
      <c r="G5835" s="90">
        <v>2.6983920162275112E-2</v>
      </c>
      <c r="H5835" s="90">
        <v>2.8103460251151281E-2</v>
      </c>
      <c r="I5835" s="90">
        <v>2.9080108727367777E-2</v>
      </c>
      <c r="J5835" s="90">
        <v>2.9957062753555655E-2</v>
      </c>
    </row>
    <row r="5836" spans="3:10" x14ac:dyDescent="0.25">
      <c r="C5836" s="82">
        <v>9.90288023647104E-3</v>
      </c>
      <c r="D5836" s="89">
        <v>1.3065943692099931E-2</v>
      </c>
      <c r="E5836" s="89">
        <v>1.564107408280466E-2</v>
      </c>
      <c r="F5836" s="89">
        <v>1.7676869617946275E-2</v>
      </c>
      <c r="G5836" s="90">
        <v>1.9340953164577807E-2</v>
      </c>
      <c r="H5836" s="90">
        <v>2.06889807922731E-2</v>
      </c>
      <c r="I5836" s="90">
        <v>2.1903309063911216E-2</v>
      </c>
      <c r="J5836" s="90">
        <v>2.3000998922134544E-2</v>
      </c>
    </row>
    <row r="5837" spans="3:10" x14ac:dyDescent="0.25">
      <c r="C5837" s="82">
        <v>9.4395402342861111E-3</v>
      </c>
      <c r="D5837" s="89">
        <v>1.2988261555073589E-2</v>
      </c>
      <c r="E5837" s="89">
        <v>1.6465673450100693E-2</v>
      </c>
      <c r="F5837" s="89">
        <v>1.9784514023230004E-2</v>
      </c>
      <c r="G5837" s="90">
        <v>2.2954780125661458E-2</v>
      </c>
      <c r="H5837" s="90">
        <v>2.5892542642440251E-2</v>
      </c>
      <c r="I5837" s="90">
        <v>2.8719581324663596E-2</v>
      </c>
      <c r="J5837" s="90">
        <v>3.1398984383975696E-2</v>
      </c>
    </row>
    <row r="5838" spans="3:10" x14ac:dyDescent="0.25">
      <c r="C5838" s="82">
        <v>5.2872282212863423E-3</v>
      </c>
      <c r="D5838" s="89">
        <v>8.0571415733688857E-3</v>
      </c>
      <c r="E5838" s="89">
        <v>1.0700505263849878E-2</v>
      </c>
      <c r="F5838" s="89">
        <v>1.2972524426311196E-2</v>
      </c>
      <c r="G5838" s="90">
        <v>1.4808217627093341E-2</v>
      </c>
      <c r="H5838" s="90">
        <v>1.6153605175864637E-2</v>
      </c>
      <c r="I5838" s="90">
        <v>1.7116603015935275E-2</v>
      </c>
      <c r="J5838" s="90">
        <v>1.7713746551553302E-2</v>
      </c>
    </row>
    <row r="5839" spans="3:10" x14ac:dyDescent="0.25">
      <c r="C5839" s="82">
        <v>5.7443565350941365E-3</v>
      </c>
      <c r="D5839" s="89">
        <v>8.8960901235134292E-3</v>
      </c>
      <c r="E5839" s="89">
        <v>1.202208694910924E-2</v>
      </c>
      <c r="F5839" s="89">
        <v>1.4911335276907915E-2</v>
      </c>
      <c r="G5839" s="90">
        <v>1.7567500925910324E-2</v>
      </c>
      <c r="H5839" s="90">
        <v>2.0001588652604096E-2</v>
      </c>
      <c r="I5839" s="90">
        <v>2.2407246970742079E-2</v>
      </c>
      <c r="J5839" s="90">
        <v>2.4853066209428919E-2</v>
      </c>
    </row>
    <row r="5840" spans="3:10" x14ac:dyDescent="0.25">
      <c r="C5840" s="82">
        <v>4.9712930277445635E-3</v>
      </c>
      <c r="D5840" s="89">
        <v>8.4497631063680193E-3</v>
      </c>
      <c r="E5840" s="89">
        <v>1.1863185516282978E-2</v>
      </c>
      <c r="F5840" s="89">
        <v>1.4754136318372673E-2</v>
      </c>
      <c r="G5840" s="90">
        <v>1.7019814722555569E-2</v>
      </c>
      <c r="H5840" s="90">
        <v>1.8648360735815526E-2</v>
      </c>
      <c r="I5840" s="90">
        <v>1.9826717733916567E-2</v>
      </c>
      <c r="J5840" s="90">
        <v>2.0621833969235517E-2</v>
      </c>
    </row>
    <row r="5841" spans="3:10" x14ac:dyDescent="0.25">
      <c r="C5841" s="82">
        <v>2.4852131637867702E-3</v>
      </c>
      <c r="D5841" s="89">
        <v>5.2356549971264597E-3</v>
      </c>
      <c r="E5841" s="89">
        <v>8.6037055841059508E-3</v>
      </c>
      <c r="F5841" s="89">
        <v>1.2015580925044372E-2</v>
      </c>
      <c r="G5841" s="90">
        <v>1.5107673852211449E-2</v>
      </c>
      <c r="H5841" s="90">
        <v>1.7661781416182305E-2</v>
      </c>
      <c r="I5841" s="90">
        <v>1.9729325289254245E-2</v>
      </c>
      <c r="J5841" s="90">
        <v>2.1316163781079315E-2</v>
      </c>
    </row>
    <row r="5842" spans="3:10" x14ac:dyDescent="0.25">
      <c r="C5842" s="82">
        <v>2.3478417738826217E-2</v>
      </c>
      <c r="D5842" s="89">
        <v>2.7378171937888239E-2</v>
      </c>
      <c r="E5842" s="89">
        <v>3.0292138490717782E-2</v>
      </c>
      <c r="F5842" s="89">
        <v>3.2689163258041123E-2</v>
      </c>
      <c r="G5842" s="90">
        <v>3.4986800560444349E-2</v>
      </c>
      <c r="H5842" s="90">
        <v>3.7288704853132341E-2</v>
      </c>
      <c r="I5842" s="90">
        <v>3.9899117849545779E-2</v>
      </c>
      <c r="J5842" s="90">
        <v>4.2820224443019653E-2</v>
      </c>
    </row>
    <row r="5843" spans="3:10" x14ac:dyDescent="0.25">
      <c r="C5843" s="82">
        <v>3.3043158251366452E-2</v>
      </c>
      <c r="D5843" s="89">
        <v>3.9457067014927738E-2</v>
      </c>
      <c r="E5843" s="89">
        <v>4.2583111532252173E-2</v>
      </c>
      <c r="F5843" s="89">
        <v>4.3525697272903147E-2</v>
      </c>
      <c r="G5843" s="90">
        <v>4.3343828125539746E-2</v>
      </c>
      <c r="H5843" s="90">
        <v>4.2472929291636083E-2</v>
      </c>
      <c r="I5843" s="90">
        <v>4.1391776643895796E-2</v>
      </c>
      <c r="J5843" s="90">
        <v>4.0109909058545348E-2</v>
      </c>
    </row>
    <row r="5844" spans="3:10" x14ac:dyDescent="0.25">
      <c r="C5844" s="82">
        <v>7.5672918966847389E-3</v>
      </c>
      <c r="D5844" s="89">
        <v>1.1661542480085564E-2</v>
      </c>
      <c r="E5844" s="89">
        <v>1.5590534824284847E-2</v>
      </c>
      <c r="F5844" s="89">
        <v>1.8984533952296927E-2</v>
      </c>
      <c r="G5844" s="90">
        <v>2.174021665088113E-2</v>
      </c>
      <c r="H5844" s="90">
        <v>2.3765267723722582E-2</v>
      </c>
      <c r="I5844" s="90">
        <v>2.5199517548997775E-2</v>
      </c>
      <c r="J5844" s="90">
        <v>2.604743043593976E-2</v>
      </c>
    </row>
    <row r="5845" spans="3:10" x14ac:dyDescent="0.25">
      <c r="C5845" s="82">
        <v>4.6103516911511773E-2</v>
      </c>
      <c r="D5845" s="89">
        <v>5.4183537049230096E-2</v>
      </c>
      <c r="E5845" s="89">
        <v>5.7989652450598429E-2</v>
      </c>
      <c r="F5845" s="89">
        <v>5.8866960730613149E-2</v>
      </c>
      <c r="G5845" s="90">
        <v>5.8079629108780909E-2</v>
      </c>
      <c r="H5845" s="90">
        <v>5.6139359497393106E-2</v>
      </c>
      <c r="I5845" s="90">
        <v>5.3697275854339088E-2</v>
      </c>
      <c r="J5845" s="90">
        <v>5.0833490254752971E-2</v>
      </c>
    </row>
    <row r="5846" spans="3:10" x14ac:dyDescent="0.25">
      <c r="C5846" s="82">
        <v>4.9616242333537564E-2</v>
      </c>
      <c r="D5846" s="89">
        <v>4.1871735674560387E-2</v>
      </c>
      <c r="E5846" s="89">
        <v>3.622147773075577E-2</v>
      </c>
      <c r="F5846" s="89">
        <v>3.2203528025387819E-2</v>
      </c>
      <c r="G5846" s="90">
        <v>2.9359970258301636E-2</v>
      </c>
      <c r="H5846" s="90">
        <v>2.7176600751384495E-2</v>
      </c>
      <c r="I5846" s="90">
        <v>2.5501841425314808E-2</v>
      </c>
      <c r="J5846" s="90">
        <v>2.4094126523257837E-2</v>
      </c>
    </row>
    <row r="5847" spans="3:10" x14ac:dyDescent="0.25">
      <c r="C5847" s="82">
        <v>2.0097273333247598E-2</v>
      </c>
      <c r="D5847" s="89">
        <v>2.451649849307164E-2</v>
      </c>
      <c r="E5847" s="89">
        <v>2.7612759277828535E-2</v>
      </c>
      <c r="F5847" s="89">
        <v>2.9803145877985493E-2</v>
      </c>
      <c r="G5847" s="90">
        <v>3.1494808094715075E-2</v>
      </c>
      <c r="H5847" s="90">
        <v>3.2769519297883416E-2</v>
      </c>
      <c r="I5847" s="90">
        <v>3.384340506096585E-2</v>
      </c>
      <c r="J5847" s="90">
        <v>3.4642778746491708E-2</v>
      </c>
    </row>
    <row r="5848" spans="3:10" x14ac:dyDescent="0.25">
      <c r="C5848" s="82">
        <v>1.264073497341809E-2</v>
      </c>
      <c r="D5848" s="89">
        <v>1.6518145750392996E-2</v>
      </c>
      <c r="E5848" s="89">
        <v>1.9708342122010808E-2</v>
      </c>
      <c r="F5848" s="89">
        <v>2.2210811856605454E-2</v>
      </c>
      <c r="G5848" s="90">
        <v>2.416367174174185E-2</v>
      </c>
      <c r="H5848" s="90">
        <v>2.5586334386134599E-2</v>
      </c>
      <c r="I5848" s="90">
        <v>2.6682878863587563E-2</v>
      </c>
      <c r="J5848" s="90">
        <v>2.7474445380187215E-2</v>
      </c>
    </row>
    <row r="5849" spans="3:10" x14ac:dyDescent="0.25">
      <c r="C5849" s="82">
        <v>1.0628174944903557E-2</v>
      </c>
      <c r="D5849" s="89">
        <v>1.278102307272456E-2</v>
      </c>
      <c r="E5849" s="89">
        <v>1.4191630269396873E-2</v>
      </c>
      <c r="F5849" s="89">
        <v>1.5062901959848565E-2</v>
      </c>
      <c r="G5849" s="90">
        <v>1.5602203183420753E-2</v>
      </c>
      <c r="H5849" s="90">
        <v>1.5869813333271331E-2</v>
      </c>
      <c r="I5849" s="90">
        <v>1.6006874445623868E-2</v>
      </c>
      <c r="J5849" s="90">
        <v>1.6024434795263453E-2</v>
      </c>
    </row>
    <row r="5850" spans="3:10" x14ac:dyDescent="0.25">
      <c r="C5850" s="82">
        <v>2.3918230481562528E-3</v>
      </c>
      <c r="D5850" s="89">
        <v>4.1958048177744376E-3</v>
      </c>
      <c r="E5850" s="89">
        <v>6.1576359886980894E-3</v>
      </c>
      <c r="F5850" s="89">
        <v>8.0493990437740647E-3</v>
      </c>
      <c r="G5850" s="90">
        <v>9.7744129356724333E-3</v>
      </c>
      <c r="H5850" s="90">
        <v>1.1271890446224299E-2</v>
      </c>
      <c r="I5850" s="90">
        <v>1.2609930248572517E-2</v>
      </c>
      <c r="J5850" s="90">
        <v>1.380640162554608E-2</v>
      </c>
    </row>
    <row r="5851" spans="3:10" x14ac:dyDescent="0.25">
      <c r="C5851" s="82">
        <v>7.8141241470646352E-3</v>
      </c>
      <c r="D5851" s="89">
        <v>1.0549671821747444E-2</v>
      </c>
      <c r="E5851" s="89">
        <v>1.2657853213092806E-2</v>
      </c>
      <c r="F5851" s="89">
        <v>1.4136734522561175E-2</v>
      </c>
      <c r="G5851" s="90">
        <v>1.5139535622811392E-2</v>
      </c>
      <c r="H5851" s="90">
        <v>1.5747923676238822E-2</v>
      </c>
      <c r="I5851" s="90">
        <v>1.6138276230837117E-2</v>
      </c>
      <c r="J5851" s="90">
        <v>1.6351652990938242E-2</v>
      </c>
    </row>
    <row r="5852" spans="3:10" x14ac:dyDescent="0.25">
      <c r="C5852" s="82">
        <v>2.4382965415019511E-2</v>
      </c>
      <c r="D5852" s="89">
        <v>2.8550756049054771E-2</v>
      </c>
      <c r="E5852" s="89">
        <v>3.0940472765515176E-2</v>
      </c>
      <c r="F5852" s="89">
        <v>3.2145264118986085E-2</v>
      </c>
      <c r="G5852" s="90">
        <v>3.2716430182802583E-2</v>
      </c>
      <c r="H5852" s="90">
        <v>3.2845406396706273E-2</v>
      </c>
      <c r="I5852" s="90">
        <v>3.2850347486773318E-2</v>
      </c>
      <c r="J5852" s="90">
        <v>3.2741918223195485E-2</v>
      </c>
    </row>
    <row r="5853" spans="3:10" x14ac:dyDescent="0.25">
      <c r="C5853" s="82">
        <v>6.7937347116973409E-3</v>
      </c>
      <c r="D5853" s="89">
        <v>1.021557556461106E-2</v>
      </c>
      <c r="E5853" s="89">
        <v>1.3565434504457328E-2</v>
      </c>
      <c r="F5853" s="89">
        <v>1.658918024520176E-2</v>
      </c>
      <c r="G5853" s="90">
        <v>1.9215968357237045E-2</v>
      </c>
      <c r="H5853" s="90">
        <v>2.136381487768093E-2</v>
      </c>
      <c r="I5853" s="90">
        <v>2.3154855394846643E-2</v>
      </c>
      <c r="J5853" s="90">
        <v>2.4592310331443962E-2</v>
      </c>
    </row>
    <row r="5854" spans="3:10" x14ac:dyDescent="0.25">
      <c r="C5854" s="82">
        <v>7.7516796781729926E-3</v>
      </c>
      <c r="D5854" s="89">
        <v>1.1688185342662478E-2</v>
      </c>
      <c r="E5854" s="89">
        <v>1.5140949203522063E-2</v>
      </c>
      <c r="F5854" s="89">
        <v>1.7782662556631492E-2</v>
      </c>
      <c r="G5854" s="90">
        <v>1.9611447448683813E-2</v>
      </c>
      <c r="H5854" s="90">
        <v>2.0649585202210063E-2</v>
      </c>
      <c r="I5854" s="90">
        <v>2.1113318175432695E-2</v>
      </c>
      <c r="J5854" s="90">
        <v>2.1080950194491511E-2</v>
      </c>
    </row>
    <row r="5855" spans="3:10" x14ac:dyDescent="0.25">
      <c r="C5855" s="82">
        <v>9.6582455938292941E-3</v>
      </c>
      <c r="D5855" s="89">
        <v>1.352645800056543E-2</v>
      </c>
      <c r="E5855" s="89">
        <v>1.6721540785800151E-2</v>
      </c>
      <c r="F5855" s="89">
        <v>1.9111572111231136E-2</v>
      </c>
      <c r="G5855" s="90">
        <v>2.0800856235763755E-2</v>
      </c>
      <c r="H5855" s="90">
        <v>2.1833838982449352E-2</v>
      </c>
      <c r="I5855" s="90">
        <v>2.2417355172026015E-2</v>
      </c>
      <c r="J5855" s="90">
        <v>2.2595905720720892E-2</v>
      </c>
    </row>
    <row r="5856" spans="3:10" x14ac:dyDescent="0.25">
      <c r="C5856" s="82">
        <v>5.1859563416903919E-2</v>
      </c>
      <c r="D5856" s="89">
        <v>5.5685407453083896E-2</v>
      </c>
      <c r="E5856" s="89">
        <v>5.6652549545460541E-2</v>
      </c>
      <c r="F5856" s="89">
        <v>5.6210363987355134E-2</v>
      </c>
      <c r="G5856" s="90">
        <v>5.5308538483697892E-2</v>
      </c>
      <c r="H5856" s="90">
        <v>5.4148714450605366E-2</v>
      </c>
      <c r="I5856" s="90">
        <v>5.3134772963447499E-2</v>
      </c>
      <c r="J5856" s="90">
        <v>5.2179574965826758E-2</v>
      </c>
    </row>
    <row r="5857" spans="3:10" x14ac:dyDescent="0.25">
      <c r="C5857" s="82">
        <v>4.7885404138975719E-2</v>
      </c>
      <c r="D5857" s="89">
        <v>4.6406575870160206E-2</v>
      </c>
      <c r="E5857" s="89">
        <v>4.3578643150213411E-2</v>
      </c>
      <c r="F5857" s="89">
        <v>4.0756644888034023E-2</v>
      </c>
      <c r="G5857" s="90">
        <v>3.8510936660294252E-2</v>
      </c>
      <c r="H5857" s="90">
        <v>3.6781789902243588E-2</v>
      </c>
      <c r="I5857" s="90">
        <v>3.5669777304083508E-2</v>
      </c>
      <c r="J5857" s="90">
        <v>3.498530419975792E-2</v>
      </c>
    </row>
    <row r="5858" spans="3:10" x14ac:dyDescent="0.25">
      <c r="C5858" s="82">
        <v>1.1086065715539155E-2</v>
      </c>
      <c r="D5858" s="89">
        <v>1.6878670767465197E-2</v>
      </c>
      <c r="E5858" s="89">
        <v>2.2462466043875345E-2</v>
      </c>
      <c r="F5858" s="89">
        <v>2.7573657138401604E-2</v>
      </c>
      <c r="G5858" s="90">
        <v>3.23146150305781E-2</v>
      </c>
      <c r="H5858" s="90">
        <v>3.6715545216337277E-2</v>
      </c>
      <c r="I5858" s="90">
        <v>4.1055736025430778E-2</v>
      </c>
      <c r="J5858" s="90">
        <v>4.5313284215392505E-2</v>
      </c>
    </row>
    <row r="5859" spans="3:10" x14ac:dyDescent="0.25">
      <c r="C5859" s="82">
        <v>6.9644573937079389E-3</v>
      </c>
      <c r="D5859" s="89">
        <v>9.7124051119559275E-3</v>
      </c>
      <c r="E5859" s="89">
        <v>1.1964441392055446E-2</v>
      </c>
      <c r="F5859" s="89">
        <v>1.3670232165417549E-2</v>
      </c>
      <c r="G5859" s="90">
        <v>1.4942286648033284E-2</v>
      </c>
      <c r="H5859" s="90">
        <v>1.5836434235277638E-2</v>
      </c>
      <c r="I5859" s="90">
        <v>1.6514698413159428E-2</v>
      </c>
      <c r="J5859" s="90">
        <v>1.7015533816719358E-2</v>
      </c>
    </row>
    <row r="5860" spans="3:10" x14ac:dyDescent="0.25">
      <c r="C5860" s="82">
        <v>1.9280676951760268E-2</v>
      </c>
      <c r="D5860" s="89">
        <v>2.4387401891396012E-2</v>
      </c>
      <c r="E5860" s="89">
        <v>2.817829838426511E-2</v>
      </c>
      <c r="F5860" s="89">
        <v>3.0900927130863405E-2</v>
      </c>
      <c r="G5860" s="90">
        <v>3.2907832428856282E-2</v>
      </c>
      <c r="H5860" s="90">
        <v>3.4279294119342052E-2</v>
      </c>
      <c r="I5860" s="90">
        <v>3.5265283822079885E-2</v>
      </c>
      <c r="J5860" s="90">
        <v>3.5823272211426962E-2</v>
      </c>
    </row>
    <row r="5861" spans="3:10" x14ac:dyDescent="0.25">
      <c r="C5861" s="82">
        <v>1.7340483475228988E-2</v>
      </c>
      <c r="D5861" s="89">
        <v>2.0892582082894597E-2</v>
      </c>
      <c r="E5861" s="89">
        <v>2.3110504918087433E-2</v>
      </c>
      <c r="F5861" s="89">
        <v>2.4307985815839171E-2</v>
      </c>
      <c r="G5861" s="90">
        <v>2.4832031162615467E-2</v>
      </c>
      <c r="H5861" s="90">
        <v>2.4801160633185049E-2</v>
      </c>
      <c r="I5861" s="90">
        <v>2.4458296585027021E-2</v>
      </c>
      <c r="J5861" s="90">
        <v>2.3834386602701454E-2</v>
      </c>
    </row>
    <row r="5862" spans="3:10" x14ac:dyDescent="0.25">
      <c r="C5862" s="82">
        <v>6.0628994173632413E-3</v>
      </c>
      <c r="D5862" s="89">
        <v>8.6090458466026813E-3</v>
      </c>
      <c r="E5862" s="89">
        <v>1.0957221938779156E-2</v>
      </c>
      <c r="F5862" s="89">
        <v>1.2979813244280863E-2</v>
      </c>
      <c r="G5862" s="90">
        <v>1.4676447716033438E-2</v>
      </c>
      <c r="H5862" s="90">
        <v>1.601965524823316E-2</v>
      </c>
      <c r="I5862" s="90">
        <v>1.7123519915019168E-2</v>
      </c>
      <c r="J5862" s="90">
        <v>1.8003134553422617E-2</v>
      </c>
    </row>
    <row r="5863" spans="3:10" x14ac:dyDescent="0.25">
      <c r="C5863" s="82">
        <v>7.9221371021626699E-3</v>
      </c>
      <c r="D5863" s="89">
        <v>1.2859668951921458E-2</v>
      </c>
      <c r="E5863" s="89">
        <v>1.7616894586732209E-2</v>
      </c>
      <c r="F5863" s="89">
        <v>2.1646899604087114E-2</v>
      </c>
      <c r="G5863" s="90">
        <v>2.4822883886584119E-2</v>
      </c>
      <c r="H5863" s="90">
        <v>2.7082546448078608E-2</v>
      </c>
      <c r="I5863" s="90">
        <v>2.8630353445156551E-2</v>
      </c>
      <c r="J5863" s="90">
        <v>2.9500498415472441E-2</v>
      </c>
    </row>
    <row r="5864" spans="3:10" x14ac:dyDescent="0.25">
      <c r="C5864" s="82">
        <v>3.3675722502003766E-3</v>
      </c>
      <c r="D5864" s="89">
        <v>5.5654568116691363E-3</v>
      </c>
      <c r="E5864" s="89">
        <v>7.7099998019567271E-3</v>
      </c>
      <c r="F5864" s="89">
        <v>9.51586679809816E-3</v>
      </c>
      <c r="G5864" s="90">
        <v>1.0896434387664203E-2</v>
      </c>
      <c r="H5864" s="90">
        <v>1.1819732957171588E-2</v>
      </c>
      <c r="I5864" s="90">
        <v>1.2392804600121441E-2</v>
      </c>
      <c r="J5864" s="90">
        <v>1.266109409295617E-2</v>
      </c>
    </row>
    <row r="5865" spans="3:10" x14ac:dyDescent="0.25">
      <c r="C5865" s="82">
        <v>4.2590831640712933E-3</v>
      </c>
      <c r="D5865" s="89">
        <v>5.8872752636208378E-3</v>
      </c>
      <c r="E5865" s="89">
        <v>7.3338127014137633E-3</v>
      </c>
      <c r="F5865" s="89">
        <v>8.548348956393656E-3</v>
      </c>
      <c r="G5865" s="90">
        <v>9.561247082498444E-3</v>
      </c>
      <c r="H5865" s="90">
        <v>1.0379543159951411E-2</v>
      </c>
      <c r="I5865" s="90">
        <v>1.1098790293616583E-2</v>
      </c>
      <c r="J5865" s="90">
        <v>1.1749221280126853E-2</v>
      </c>
    </row>
    <row r="5866" spans="3:10" x14ac:dyDescent="0.25">
      <c r="C5866" s="82">
        <v>8.8854314927343005E-3</v>
      </c>
      <c r="D5866" s="89">
        <v>1.293867109288979E-2</v>
      </c>
      <c r="E5866" s="89">
        <v>1.6326335861689436E-2</v>
      </c>
      <c r="F5866" s="89">
        <v>1.8833519277920777E-2</v>
      </c>
      <c r="G5866" s="90">
        <v>2.0572727269771749E-2</v>
      </c>
      <c r="H5866" s="90">
        <v>2.1640569554426968E-2</v>
      </c>
      <c r="I5866" s="90">
        <v>2.2296370813883824E-2</v>
      </c>
      <c r="J5866" s="90">
        <v>2.2621091032609893E-2</v>
      </c>
    </row>
    <row r="5867" spans="3:10" x14ac:dyDescent="0.25">
      <c r="C5867" s="82">
        <v>1.8238288213360827E-2</v>
      </c>
      <c r="D5867" s="89">
        <v>2.56913945842735E-2</v>
      </c>
      <c r="E5867" s="89">
        <v>3.1692852872101024E-2</v>
      </c>
      <c r="F5867" s="89">
        <v>3.6103622620756504E-2</v>
      </c>
      <c r="G5867" s="90">
        <v>3.9300473516291935E-2</v>
      </c>
      <c r="H5867" s="90">
        <v>4.1512191594967801E-2</v>
      </c>
      <c r="I5867" s="90">
        <v>4.3200082077606047E-2</v>
      </c>
      <c r="J5867" s="90">
        <v>4.4438909164590777E-2</v>
      </c>
    </row>
    <row r="5868" spans="3:10" x14ac:dyDescent="0.25">
      <c r="C5868" s="82">
        <v>5.2534039691559085E-3</v>
      </c>
      <c r="D5868" s="89">
        <v>8.3328422560629539E-3</v>
      </c>
      <c r="E5868" s="89">
        <v>1.139943037217056E-2</v>
      </c>
      <c r="F5868" s="89">
        <v>1.4216472542756294E-2</v>
      </c>
      <c r="G5868" s="90">
        <v>1.6771071783618779E-2</v>
      </c>
      <c r="H5868" s="90">
        <v>1.9060410232313876E-2</v>
      </c>
      <c r="I5868" s="90">
        <v>2.1247545014686377E-2</v>
      </c>
      <c r="J5868" s="90">
        <v>2.3363549746382519E-2</v>
      </c>
    </row>
    <row r="5869" spans="3:10" x14ac:dyDescent="0.25">
      <c r="C5869" s="82">
        <v>8.3054204864671348E-3</v>
      </c>
      <c r="D5869" s="89">
        <v>1.1264946211104666E-2</v>
      </c>
      <c r="E5869" s="89">
        <v>1.3787100359868836E-2</v>
      </c>
      <c r="F5869" s="89">
        <v>1.5885460586943723E-2</v>
      </c>
      <c r="G5869" s="90">
        <v>1.7704564612581457E-2</v>
      </c>
      <c r="H5869" s="90">
        <v>1.930008902600212E-2</v>
      </c>
      <c r="I5869" s="90">
        <v>2.0847368849313729E-2</v>
      </c>
      <c r="J5869" s="90">
        <v>2.2365226681244767E-2</v>
      </c>
    </row>
    <row r="5870" spans="3:10" x14ac:dyDescent="0.25">
      <c r="C5870" s="82">
        <v>1.0721527083194585E-2</v>
      </c>
      <c r="D5870" s="89">
        <v>1.3796848842268653E-2</v>
      </c>
      <c r="E5870" s="89">
        <v>1.6037956806612987E-2</v>
      </c>
      <c r="F5870" s="89">
        <v>1.7494846933120797E-2</v>
      </c>
      <c r="G5870" s="90">
        <v>1.8340191748971373E-2</v>
      </c>
      <c r="H5870" s="90">
        <v>1.8642346644359886E-2</v>
      </c>
      <c r="I5870" s="90">
        <v>1.8594069931164785E-2</v>
      </c>
      <c r="J5870" s="90">
        <v>1.8244670742594098E-2</v>
      </c>
    </row>
    <row r="5871" spans="3:10" x14ac:dyDescent="0.25">
      <c r="C5871" s="82">
        <v>2.1394215713186979E-3</v>
      </c>
      <c r="D5871" s="89">
        <v>4.0895542305242807E-3</v>
      </c>
      <c r="E5871" s="89">
        <v>6.4365732590735778E-3</v>
      </c>
      <c r="F5871" s="89">
        <v>8.8817645560535074E-3</v>
      </c>
      <c r="G5871" s="90">
        <v>1.1209371173110102E-2</v>
      </c>
      <c r="H5871" s="90">
        <v>1.3233488733482845E-2</v>
      </c>
      <c r="I5871" s="90">
        <v>1.4931713632499129E-2</v>
      </c>
      <c r="J5871" s="90">
        <v>1.624488306522711E-2</v>
      </c>
    </row>
    <row r="5872" spans="3:10" x14ac:dyDescent="0.25">
      <c r="C5872" s="82">
        <v>4.3434209899608563E-2</v>
      </c>
      <c r="D5872" s="89">
        <v>3.9505294049477113E-2</v>
      </c>
      <c r="E5872" s="89">
        <v>3.6241780761115838E-2</v>
      </c>
      <c r="F5872" s="89">
        <v>3.379224945428843E-2</v>
      </c>
      <c r="G5872" s="90">
        <v>3.2108046202742026E-2</v>
      </c>
      <c r="H5872" s="90">
        <v>3.0910967525381985E-2</v>
      </c>
      <c r="I5872" s="90">
        <v>3.020450014976224E-2</v>
      </c>
      <c r="J5872" s="90">
        <v>2.9812580360153329E-2</v>
      </c>
    </row>
    <row r="5873" spans="3:10" x14ac:dyDescent="0.25">
      <c r="C5873" s="82">
        <v>1.8745621836340633E-2</v>
      </c>
      <c r="D5873" s="89">
        <v>2.1346298837587058E-2</v>
      </c>
      <c r="E5873" s="89">
        <v>2.2581228023164823E-2</v>
      </c>
      <c r="F5873" s="89">
        <v>2.3006577910870702E-2</v>
      </c>
      <c r="G5873" s="90">
        <v>2.3063881689481376E-2</v>
      </c>
      <c r="H5873" s="90">
        <v>2.289295121676346E-2</v>
      </c>
      <c r="I5873" s="90">
        <v>2.2708442509301329E-2</v>
      </c>
      <c r="J5873" s="90">
        <v>2.2512652142218037E-2</v>
      </c>
    </row>
    <row r="5874" spans="3:10" x14ac:dyDescent="0.25">
      <c r="C5874" s="82">
        <v>1.2483722662924303E-2</v>
      </c>
      <c r="D5874" s="89">
        <v>1.7511542946723305E-2</v>
      </c>
      <c r="E5874" s="89">
        <v>2.1255861778505161E-2</v>
      </c>
      <c r="F5874" s="89">
        <v>2.3665234874507075E-2</v>
      </c>
      <c r="G5874" s="90">
        <v>2.5062610506587514E-2</v>
      </c>
      <c r="H5874" s="90">
        <v>2.5651871939364062E-2</v>
      </c>
      <c r="I5874" s="90">
        <v>2.5759665377574164E-2</v>
      </c>
      <c r="J5874" s="90">
        <v>2.5466124038762132E-2</v>
      </c>
    </row>
    <row r="5875" spans="3:10" x14ac:dyDescent="0.25">
      <c r="C5875" s="82">
        <v>2.2224511708763949E-2</v>
      </c>
      <c r="D5875" s="89">
        <v>2.4748531275686273E-2</v>
      </c>
      <c r="E5875" s="89">
        <v>2.6304821101332452E-2</v>
      </c>
      <c r="F5875" s="89">
        <v>2.7290217924045214E-2</v>
      </c>
      <c r="G5875" s="90">
        <v>2.7993473428408935E-2</v>
      </c>
      <c r="H5875" s="90">
        <v>2.842820506983618E-2</v>
      </c>
      <c r="I5875" s="90">
        <v>2.8767801203381141E-2</v>
      </c>
      <c r="J5875" s="90">
        <v>2.8963502338703585E-2</v>
      </c>
    </row>
    <row r="5876" spans="3:10" x14ac:dyDescent="0.25">
      <c r="C5876" s="82">
        <v>2.2207194683777532E-3</v>
      </c>
      <c r="D5876" s="89">
        <v>4.6101423955643974E-3</v>
      </c>
      <c r="E5876" s="89">
        <v>7.4953314500497831E-3</v>
      </c>
      <c r="F5876" s="89">
        <v>1.0373460828077555E-2</v>
      </c>
      <c r="G5876" s="90">
        <v>1.293545257978913E-2</v>
      </c>
      <c r="H5876" s="90">
        <v>1.5009889560976885E-2</v>
      </c>
      <c r="I5876" s="90">
        <v>1.666457720959846E-2</v>
      </c>
      <c r="J5876" s="90">
        <v>1.7931076801388602E-2</v>
      </c>
    </row>
    <row r="5877" spans="3:10" x14ac:dyDescent="0.25">
      <c r="C5877" s="82">
        <v>1.0037742566360672E-2</v>
      </c>
      <c r="D5877" s="89">
        <v>1.344853265706396E-2</v>
      </c>
      <c r="E5877" s="89">
        <v>1.6304581849484523E-2</v>
      </c>
      <c r="F5877" s="89">
        <v>1.8593284521957538E-2</v>
      </c>
      <c r="G5877" s="90">
        <v>2.0455294745817428E-2</v>
      </c>
      <c r="H5877" s="90">
        <v>2.1940775351433607E-2</v>
      </c>
      <c r="I5877" s="90">
        <v>2.3250797120567848E-2</v>
      </c>
      <c r="J5877" s="90">
        <v>2.4418581111654725E-2</v>
      </c>
    </row>
    <row r="5878" spans="3:10" x14ac:dyDescent="0.25">
      <c r="C5878" s="82">
        <v>1.6888105479277795E-2</v>
      </c>
      <c r="D5878" s="89">
        <v>1.9548776886775001E-2</v>
      </c>
      <c r="E5878" s="89">
        <v>2.1437755561649428E-2</v>
      </c>
      <c r="F5878" s="89">
        <v>2.2743547768557148E-2</v>
      </c>
      <c r="G5878" s="90">
        <v>2.3646031887261325E-2</v>
      </c>
      <c r="H5878" s="90">
        <v>2.4146985604024535E-2</v>
      </c>
      <c r="I5878" s="90">
        <v>2.4413263135523031E-2</v>
      </c>
      <c r="J5878" s="90">
        <v>2.4438863032998814E-2</v>
      </c>
    </row>
    <row r="5879" spans="3:10" x14ac:dyDescent="0.25">
      <c r="C5879" s="82">
        <v>5.1253534038456774E-3</v>
      </c>
      <c r="D5879" s="89">
        <v>6.4319981225144122E-3</v>
      </c>
      <c r="E5879" s="89">
        <v>7.602952577822948E-3</v>
      </c>
      <c r="F5879" s="89">
        <v>8.6482035287975823E-3</v>
      </c>
      <c r="G5879" s="90">
        <v>9.5943075395030098E-3</v>
      </c>
      <c r="H5879" s="90">
        <v>1.0413499555649375E-2</v>
      </c>
      <c r="I5879" s="90">
        <v>1.1158339189300006E-2</v>
      </c>
      <c r="J5879" s="90">
        <v>1.1817927345581351E-2</v>
      </c>
    </row>
    <row r="5880" spans="3:10" x14ac:dyDescent="0.25">
      <c r="C5880" s="82">
        <v>5.152462172691526E-3</v>
      </c>
      <c r="D5880" s="89">
        <v>5.8390739827242789E-3</v>
      </c>
      <c r="E5880" s="89">
        <v>6.4243409999728196E-3</v>
      </c>
      <c r="F5880" s="89">
        <v>6.945188376693669E-3</v>
      </c>
      <c r="G5880" s="90">
        <v>7.4347733626568876E-3</v>
      </c>
      <c r="H5880" s="90">
        <v>7.8805517034097779E-3</v>
      </c>
      <c r="I5880" s="90">
        <v>8.3333504103100722E-3</v>
      </c>
      <c r="J5880" s="90">
        <v>8.7971156208991839E-3</v>
      </c>
    </row>
    <row r="5881" spans="3:10" x14ac:dyDescent="0.25">
      <c r="C5881" s="82">
        <v>2.8558706019305602E-2</v>
      </c>
      <c r="D5881" s="89">
        <v>3.617226874600675E-2</v>
      </c>
      <c r="E5881" s="89">
        <v>4.1661790893938837E-2</v>
      </c>
      <c r="F5881" s="89">
        <v>4.5576283258736271E-2</v>
      </c>
      <c r="G5881" s="90">
        <v>4.8617194031994396E-2</v>
      </c>
      <c r="H5881" s="90">
        <v>5.1016536062710283E-2</v>
      </c>
      <c r="I5881" s="90">
        <v>5.3178443190889588E-2</v>
      </c>
      <c r="J5881" s="90">
        <v>5.4995858890373006E-2</v>
      </c>
    </row>
    <row r="5882" spans="3:10" x14ac:dyDescent="0.25">
      <c r="C5882" s="82">
        <v>2.4271902825148309E-2</v>
      </c>
      <c r="D5882" s="89">
        <v>2.5532307777737382E-2</v>
      </c>
      <c r="E5882" s="89">
        <v>2.6106808526740955E-2</v>
      </c>
      <c r="F5882" s="89">
        <v>2.6310703708999784E-2</v>
      </c>
      <c r="G5882" s="90">
        <v>2.632650987222419E-2</v>
      </c>
      <c r="H5882" s="90">
        <v>2.6097710839536992E-2</v>
      </c>
      <c r="I5882" s="90">
        <v>2.5747133235641054E-2</v>
      </c>
      <c r="J5882" s="90">
        <v>2.5216087591525879E-2</v>
      </c>
    </row>
    <row r="5883" spans="3:10" x14ac:dyDescent="0.25">
      <c r="C5883" s="82">
        <v>4.4885438824895756E-2</v>
      </c>
      <c r="D5883" s="89">
        <v>5.1836821439389037E-2</v>
      </c>
      <c r="E5883" s="89">
        <v>5.4292804105237548E-2</v>
      </c>
      <c r="F5883" s="89">
        <v>5.3958014240721774E-2</v>
      </c>
      <c r="G5883" s="90">
        <v>5.227878870210368E-2</v>
      </c>
      <c r="H5883" s="90">
        <v>4.983829353980377E-2</v>
      </c>
      <c r="I5883" s="90">
        <v>4.7237946517864955E-2</v>
      </c>
      <c r="J5883" s="90">
        <v>4.4519678152538107E-2</v>
      </c>
    </row>
    <row r="5884" spans="3:10" x14ac:dyDescent="0.25">
      <c r="C5884" s="82">
        <v>2.3042004844545275E-2</v>
      </c>
      <c r="D5884" s="89">
        <v>2.4492717857119747E-2</v>
      </c>
      <c r="E5884" s="89">
        <v>2.5265348098372508E-2</v>
      </c>
      <c r="F5884" s="89">
        <v>2.5813240452201205E-2</v>
      </c>
      <c r="G5884" s="90">
        <v>2.6434154531036595E-2</v>
      </c>
      <c r="H5884" s="90">
        <v>2.7155672681460342E-2</v>
      </c>
      <c r="I5884" s="90">
        <v>2.8158040279495099E-2</v>
      </c>
      <c r="J5884" s="90">
        <v>2.9408483302233463E-2</v>
      </c>
    </row>
    <row r="5885" spans="3:10" x14ac:dyDescent="0.25">
      <c r="C5885" s="82">
        <v>3.8179541685035047E-3</v>
      </c>
      <c r="D5885" s="89">
        <v>6.457003128960504E-3</v>
      </c>
      <c r="E5885" s="89">
        <v>9.1610330553010561E-3</v>
      </c>
      <c r="F5885" s="89">
        <v>1.1620936416985663E-2</v>
      </c>
      <c r="G5885" s="90">
        <v>1.3753384865844534E-2</v>
      </c>
      <c r="H5885" s="90">
        <v>1.5528304812542497E-2</v>
      </c>
      <c r="I5885" s="90">
        <v>1.7082002477492718E-2</v>
      </c>
      <c r="J5885" s="90">
        <v>1.8463860044013149E-2</v>
      </c>
    </row>
    <row r="5886" spans="3:10" x14ac:dyDescent="0.25">
      <c r="C5886" s="82">
        <v>6.9464735192947729E-3</v>
      </c>
      <c r="D5886" s="89">
        <v>1.0391675009033546E-2</v>
      </c>
      <c r="E5886" s="89">
        <v>1.3455948102407474E-2</v>
      </c>
      <c r="F5886" s="89">
        <v>1.5938580316038144E-2</v>
      </c>
      <c r="G5886" s="90">
        <v>1.7902118334956144E-2</v>
      </c>
      <c r="H5886" s="90">
        <v>1.9395765240380163E-2</v>
      </c>
      <c r="I5886" s="90">
        <v>2.0620036459473273E-2</v>
      </c>
      <c r="J5886" s="90">
        <v>2.1629299964053515E-2</v>
      </c>
    </row>
    <row r="5887" spans="3:10" x14ac:dyDescent="0.25">
      <c r="C5887" s="82">
        <v>1.1549140787220337E-2</v>
      </c>
      <c r="D5887" s="89">
        <v>1.607108068851084E-2</v>
      </c>
      <c r="E5887" s="89">
        <v>1.9782932183737726E-2</v>
      </c>
      <c r="F5887" s="89">
        <v>2.2456618019280013E-2</v>
      </c>
      <c r="G5887" s="90">
        <v>2.4161066116864954E-2</v>
      </c>
      <c r="H5887" s="90">
        <v>2.4940940331086049E-2</v>
      </c>
      <c r="I5887" s="90">
        <v>2.5066762399323362E-2</v>
      </c>
      <c r="J5887" s="90">
        <v>2.4642656799725434E-2</v>
      </c>
    </row>
    <row r="5888" spans="3:10" x14ac:dyDescent="0.25">
      <c r="C5888" s="82">
        <v>0.14034749591033976</v>
      </c>
      <c r="D5888" s="89">
        <v>0.12464074370929394</v>
      </c>
      <c r="E5888" s="89">
        <v>0.1083110833905741</v>
      </c>
      <c r="F5888" s="89">
        <v>9.4630931514719324E-2</v>
      </c>
      <c r="G5888" s="90">
        <v>8.4168727414359157E-2</v>
      </c>
      <c r="H5888" s="90">
        <v>7.6029344321527748E-2</v>
      </c>
      <c r="I5888" s="90">
        <v>6.9830563350700398E-2</v>
      </c>
      <c r="J5888" s="90">
        <v>6.4745483187442304E-2</v>
      </c>
    </row>
    <row r="5889" spans="3:10" x14ac:dyDescent="0.25">
      <c r="C5889" s="82">
        <v>1.0701035482549382E-2</v>
      </c>
      <c r="D5889" s="89">
        <v>1.6237730077550833E-2</v>
      </c>
      <c r="E5889" s="89">
        <v>2.1013979134086196E-2</v>
      </c>
      <c r="F5889" s="89">
        <v>2.4690318538059679E-2</v>
      </c>
      <c r="G5889" s="90">
        <v>2.7399207625784832E-2</v>
      </c>
      <c r="H5889" s="90">
        <v>2.9239207729687581E-2</v>
      </c>
      <c r="I5889" s="90">
        <v>3.0500536739166261E-2</v>
      </c>
      <c r="J5889" s="90">
        <v>3.1219505925530921E-2</v>
      </c>
    </row>
    <row r="5890" spans="3:10" x14ac:dyDescent="0.25">
      <c r="C5890" s="82">
        <v>2.2847381618583691E-2</v>
      </c>
      <c r="D5890" s="89">
        <v>2.7587463813400281E-2</v>
      </c>
      <c r="E5890" s="89">
        <v>3.0449899440654807E-2</v>
      </c>
      <c r="F5890" s="89">
        <v>3.2144155394553071E-2</v>
      </c>
      <c r="G5890" s="90">
        <v>3.332423488794746E-2</v>
      </c>
      <c r="H5890" s="90">
        <v>3.4211944515701594E-2</v>
      </c>
      <c r="I5890" s="90">
        <v>3.5105880102270934E-2</v>
      </c>
      <c r="J5890" s="90">
        <v>3.5957550255194287E-2</v>
      </c>
    </row>
    <row r="5891" spans="3:10" x14ac:dyDescent="0.25">
      <c r="C5891" s="82">
        <v>2.9229444912346924E-2</v>
      </c>
      <c r="D5891" s="89">
        <v>2.8952581793723984E-2</v>
      </c>
      <c r="E5891" s="89">
        <v>2.8737810679270493E-2</v>
      </c>
      <c r="F5891" s="89">
        <v>2.8832271047158149E-2</v>
      </c>
      <c r="G5891" s="90">
        <v>2.9333629586187293E-2</v>
      </c>
      <c r="H5891" s="90">
        <v>3.0104555593693016E-2</v>
      </c>
      <c r="I5891" s="90">
        <v>3.1231051176501233E-2</v>
      </c>
      <c r="J5891" s="90">
        <v>3.2598245147626305E-2</v>
      </c>
    </row>
    <row r="5892" spans="3:10" x14ac:dyDescent="0.25">
      <c r="C5892" s="82">
        <v>1.6098345105088278E-2</v>
      </c>
      <c r="D5892" s="89">
        <v>1.8923086029982435E-2</v>
      </c>
      <c r="E5892" s="89">
        <v>2.0862924291925017E-2</v>
      </c>
      <c r="F5892" s="89">
        <v>2.219823910878951E-2</v>
      </c>
      <c r="G5892" s="90">
        <v>2.3176895913704233E-2</v>
      </c>
      <c r="H5892" s="90">
        <v>2.3830958070777931E-2</v>
      </c>
      <c r="I5892" s="90">
        <v>2.4323189144853475E-2</v>
      </c>
      <c r="J5892" s="90">
        <v>2.4629317314538695E-2</v>
      </c>
    </row>
    <row r="5893" spans="3:10" x14ac:dyDescent="0.25">
      <c r="C5893" s="82">
        <v>8.0097422580023628E-3</v>
      </c>
      <c r="D5893" s="89">
        <v>1.2138543270334718E-2</v>
      </c>
      <c r="E5893" s="89">
        <v>1.5702525547473131E-2</v>
      </c>
      <c r="F5893" s="89">
        <v>1.8399733969526044E-2</v>
      </c>
      <c r="G5893" s="90">
        <v>2.0296920315900795E-2</v>
      </c>
      <c r="H5893" s="90">
        <v>2.1475341335266369E-2</v>
      </c>
      <c r="I5893" s="90">
        <v>2.2192772169281699E-2</v>
      </c>
      <c r="J5893" s="90">
        <v>2.2541331328968947E-2</v>
      </c>
    </row>
    <row r="5894" spans="3:10" x14ac:dyDescent="0.25">
      <c r="C5894" s="82">
        <v>7.9119599204189334E-3</v>
      </c>
      <c r="D5894" s="89">
        <v>1.1318720558295444E-2</v>
      </c>
      <c r="E5894" s="89">
        <v>1.4312453877727399E-2</v>
      </c>
      <c r="F5894" s="89">
        <v>1.6752012318483261E-2</v>
      </c>
      <c r="G5894" s="90">
        <v>1.8692645165291028E-2</v>
      </c>
      <c r="H5894" s="90">
        <v>2.0138122375928311E-2</v>
      </c>
      <c r="I5894" s="90">
        <v>2.1241806150624081E-2</v>
      </c>
      <c r="J5894" s="90">
        <v>2.200820150049065E-2</v>
      </c>
    </row>
    <row r="5895" spans="3:10" x14ac:dyDescent="0.25">
      <c r="C5895" s="82">
        <v>1.0365840436223959E-2</v>
      </c>
      <c r="D5895" s="89">
        <v>1.3764071755728746E-2</v>
      </c>
      <c r="E5895" s="89">
        <v>1.6693037863481548E-2</v>
      </c>
      <c r="F5895" s="89">
        <v>1.9128069167307624E-2</v>
      </c>
      <c r="G5895" s="90">
        <v>2.1174739006832699E-2</v>
      </c>
      <c r="H5895" s="90">
        <v>2.2843214561137797E-2</v>
      </c>
      <c r="I5895" s="90">
        <v>2.430488208047803E-2</v>
      </c>
      <c r="J5895" s="90">
        <v>2.55588945059191E-2</v>
      </c>
    </row>
    <row r="5896" spans="3:10" x14ac:dyDescent="0.25">
      <c r="C5896" s="82">
        <v>3.2030072238831711E-2</v>
      </c>
      <c r="D5896" s="89">
        <v>3.4521051182086405E-2</v>
      </c>
      <c r="E5896" s="89">
        <v>3.6174350406734848E-2</v>
      </c>
      <c r="F5896" s="89">
        <v>3.7527791649793904E-2</v>
      </c>
      <c r="G5896" s="90">
        <v>3.8895398487310148E-2</v>
      </c>
      <c r="H5896" s="90">
        <v>4.019847122226481E-2</v>
      </c>
      <c r="I5896" s="90">
        <v>4.1584968193365456E-2</v>
      </c>
      <c r="J5896" s="90">
        <v>4.2893779313767651E-2</v>
      </c>
    </row>
    <row r="5897" spans="3:10" x14ac:dyDescent="0.25">
      <c r="C5897" s="82">
        <v>3.975959968353847E-3</v>
      </c>
      <c r="D5897" s="89">
        <v>5.6146085486470923E-3</v>
      </c>
      <c r="E5897" s="89">
        <v>7.1907938800759574E-3</v>
      </c>
      <c r="F5897" s="89">
        <v>8.6440781300455745E-3</v>
      </c>
      <c r="G5897" s="90">
        <v>9.9902167957561152E-3</v>
      </c>
      <c r="H5897" s="90">
        <v>1.1226975534140872E-2</v>
      </c>
      <c r="I5897" s="90">
        <v>1.2453389062122844E-2</v>
      </c>
      <c r="J5897" s="90">
        <v>1.3704092839658155E-2</v>
      </c>
    </row>
    <row r="5898" spans="3:10" x14ac:dyDescent="0.25">
      <c r="C5898" s="82">
        <v>1.5850370792739033E-2</v>
      </c>
      <c r="D5898" s="89">
        <v>1.8689028379511599E-2</v>
      </c>
      <c r="E5898" s="89">
        <v>2.0874396184836514E-2</v>
      </c>
      <c r="F5898" s="89">
        <v>2.2641391943209955E-2</v>
      </c>
      <c r="G5898" s="90">
        <v>2.4197555404797979E-2</v>
      </c>
      <c r="H5898" s="90">
        <v>2.5544530007602966E-2</v>
      </c>
      <c r="I5898" s="90">
        <v>2.6832665674524015E-2</v>
      </c>
      <c r="J5898" s="90">
        <v>2.8015924220637183E-2</v>
      </c>
    </row>
    <row r="5899" spans="3:10" x14ac:dyDescent="0.25">
      <c r="C5899" s="82">
        <v>1.1586196021689988E-2</v>
      </c>
      <c r="D5899" s="89">
        <v>1.6602361334239056E-2</v>
      </c>
      <c r="E5899" s="89">
        <v>2.1110139522236969E-2</v>
      </c>
      <c r="F5899" s="89">
        <v>2.4843009142239119E-2</v>
      </c>
      <c r="G5899" s="90">
        <v>2.7828024574852082E-2</v>
      </c>
      <c r="H5899" s="90">
        <v>3.0046472135584434E-2</v>
      </c>
      <c r="I5899" s="90">
        <v>3.1729255076133007E-2</v>
      </c>
      <c r="J5899" s="90">
        <v>3.2897969058076328E-2</v>
      </c>
    </row>
    <row r="5900" spans="3:10" x14ac:dyDescent="0.25">
      <c r="C5900" s="82">
        <v>3.3983129773405667E-2</v>
      </c>
      <c r="D5900" s="89">
        <v>3.9692233385953311E-2</v>
      </c>
      <c r="E5900" s="89">
        <v>4.333272614507002E-2</v>
      </c>
      <c r="F5900" s="89">
        <v>4.5698634265598753E-2</v>
      </c>
      <c r="G5900" s="90">
        <v>4.7479864799320363E-2</v>
      </c>
      <c r="H5900" s="90">
        <v>4.8853311100344528E-2</v>
      </c>
      <c r="I5900" s="90">
        <v>5.0194874832972289E-2</v>
      </c>
      <c r="J5900" s="90">
        <v>5.1434137855705039E-2</v>
      </c>
    </row>
    <row r="5901" spans="3:10" x14ac:dyDescent="0.25">
      <c r="C5901" s="82">
        <v>2.9923477890437832E-3</v>
      </c>
      <c r="D5901" s="89">
        <v>5.6523927442934628E-3</v>
      </c>
      <c r="E5901" s="89">
        <v>8.5498346804046433E-3</v>
      </c>
      <c r="F5901" s="89">
        <v>1.1177760082739609E-2</v>
      </c>
      <c r="G5901" s="90">
        <v>1.3296848270991653E-2</v>
      </c>
      <c r="H5901" s="90">
        <v>1.4802042641570682E-2</v>
      </c>
      <c r="I5901" s="90">
        <v>1.5802703972911312E-2</v>
      </c>
      <c r="J5901" s="90">
        <v>1.6348333327192037E-2</v>
      </c>
    </row>
    <row r="5902" spans="3:10" x14ac:dyDescent="0.25">
      <c r="C5902" s="82">
        <v>1.9608311554105553E-2</v>
      </c>
      <c r="D5902" s="89">
        <v>2.8357268974632054E-2</v>
      </c>
      <c r="E5902" s="89">
        <v>3.5539351007070549E-2</v>
      </c>
      <c r="F5902" s="89">
        <v>4.0895473791337802E-2</v>
      </c>
      <c r="G5902" s="90">
        <v>4.4806365799323608E-2</v>
      </c>
      <c r="H5902" s="90">
        <v>4.7487170636318035E-2</v>
      </c>
      <c r="I5902" s="90">
        <v>4.9407306668299553E-2</v>
      </c>
      <c r="J5902" s="90">
        <v>5.0594032997657225E-2</v>
      </c>
    </row>
    <row r="5903" spans="3:10" x14ac:dyDescent="0.25">
      <c r="C5903" s="82">
        <v>1.7188733709315716E-3</v>
      </c>
      <c r="D5903" s="89">
        <v>3.0857815863149086E-3</v>
      </c>
      <c r="E5903" s="89">
        <v>4.6630527577678025E-3</v>
      </c>
      <c r="F5903" s="89">
        <v>6.2451211236381433E-3</v>
      </c>
      <c r="G5903" s="90">
        <v>7.6858140735774037E-3</v>
      </c>
      <c r="H5903" s="90">
        <v>8.8679852992137216E-3</v>
      </c>
      <c r="I5903" s="90">
        <v>9.8010298455885776E-3</v>
      </c>
      <c r="J5903" s="90">
        <v>1.048365455963509E-2</v>
      </c>
    </row>
    <row r="5904" spans="3:10" x14ac:dyDescent="0.25">
      <c r="C5904" s="82">
        <v>2.7120828679619144E-3</v>
      </c>
      <c r="D5904" s="89">
        <v>3.8630616768078837E-3</v>
      </c>
      <c r="E5904" s="89">
        <v>4.9673021043065528E-3</v>
      </c>
      <c r="F5904" s="89">
        <v>5.9718362501720969E-3</v>
      </c>
      <c r="G5904" s="90">
        <v>6.8722885914219425E-3</v>
      </c>
      <c r="H5904" s="90">
        <v>7.6495538473515812E-3</v>
      </c>
      <c r="I5904" s="90">
        <v>8.3550214982995308E-3</v>
      </c>
      <c r="J5904" s="90">
        <v>8.9999998093934636E-3</v>
      </c>
    </row>
    <row r="5905" spans="3:10" x14ac:dyDescent="0.25">
      <c r="C5905" s="82">
        <v>9.424407780099826E-3</v>
      </c>
      <c r="D5905" s="89">
        <v>1.2473671403789292E-2</v>
      </c>
      <c r="E5905" s="89">
        <v>1.5146947116206099E-2</v>
      </c>
      <c r="F5905" s="89">
        <v>1.7503163625454322E-2</v>
      </c>
      <c r="G5905" s="90">
        <v>1.9689619880514424E-2</v>
      </c>
      <c r="H5905" s="90">
        <v>2.1733821885808545E-2</v>
      </c>
      <c r="I5905" s="90">
        <v>2.3794278895847516E-2</v>
      </c>
      <c r="J5905" s="90">
        <v>2.5858127522173723E-2</v>
      </c>
    </row>
    <row r="5906" spans="3:10" x14ac:dyDescent="0.25">
      <c r="C5906" s="82">
        <v>1.1762055109777304E-2</v>
      </c>
      <c r="D5906" s="89">
        <v>1.4781887175201907E-2</v>
      </c>
      <c r="E5906" s="89">
        <v>1.6843003353121017E-2</v>
      </c>
      <c r="F5906" s="89">
        <v>1.8160976068263082E-2</v>
      </c>
      <c r="G5906" s="90">
        <v>1.9020619597233716E-2</v>
      </c>
      <c r="H5906" s="90">
        <v>1.9530535859147057E-2</v>
      </c>
      <c r="I5906" s="90">
        <v>1.9877750395016054E-2</v>
      </c>
      <c r="J5906" s="90">
        <v>2.006684985870482E-2</v>
      </c>
    </row>
    <row r="5907" spans="3:10" x14ac:dyDescent="0.25">
      <c r="C5907" s="82">
        <v>1.6824331687592124E-2</v>
      </c>
      <c r="D5907" s="89">
        <v>2.2011685036610846E-2</v>
      </c>
      <c r="E5907" s="89">
        <v>2.572080718820367E-2</v>
      </c>
      <c r="F5907" s="89">
        <v>2.8132353094827513E-2</v>
      </c>
      <c r="G5907" s="90">
        <v>2.9671117737070287E-2</v>
      </c>
      <c r="H5907" s="90">
        <v>3.0554139304359376E-2</v>
      </c>
      <c r="I5907" s="90">
        <v>3.1137938134135984E-2</v>
      </c>
      <c r="J5907" s="90">
        <v>3.1488362647436832E-2</v>
      </c>
    </row>
    <row r="5908" spans="3:10" x14ac:dyDescent="0.25">
      <c r="C5908" s="82">
        <v>7.0189645670171294E-3</v>
      </c>
      <c r="D5908" s="89">
        <v>1.2752514343717311E-2</v>
      </c>
      <c r="E5908" s="89">
        <v>1.9215456280341093E-2</v>
      </c>
      <c r="F5908" s="89">
        <v>2.5661268323641448E-2</v>
      </c>
      <c r="G5908" s="90">
        <v>3.17810987212373E-2</v>
      </c>
      <c r="H5908" s="90">
        <v>3.7404691333705331E-2</v>
      </c>
      <c r="I5908" s="90">
        <v>4.2771771370640643E-2</v>
      </c>
      <c r="J5908" s="90">
        <v>4.7908472101142255E-2</v>
      </c>
    </row>
    <row r="5909" spans="3:10" x14ac:dyDescent="0.25">
      <c r="C5909" s="82">
        <v>1.2657471683824436E-2</v>
      </c>
      <c r="D5909" s="89">
        <v>1.6577805764026794E-2</v>
      </c>
      <c r="E5909" s="89">
        <v>1.9297942471797672E-2</v>
      </c>
      <c r="F5909" s="89">
        <v>2.0956228180631864E-2</v>
      </c>
      <c r="G5909" s="90">
        <v>2.1888163789573513E-2</v>
      </c>
      <c r="H5909" s="90">
        <v>2.2270280365426096E-2</v>
      </c>
      <c r="I5909" s="90">
        <v>2.2372637423807188E-2</v>
      </c>
      <c r="J5909" s="90">
        <v>2.2246543168887311E-2</v>
      </c>
    </row>
    <row r="5910" spans="3:10" x14ac:dyDescent="0.25">
      <c r="C5910" s="82">
        <v>6.5271295812596147E-3</v>
      </c>
      <c r="D5910" s="89">
        <v>8.5093346166911239E-3</v>
      </c>
      <c r="E5910" s="89">
        <v>1.0358627562018134E-2</v>
      </c>
      <c r="F5910" s="89">
        <v>1.2050415805281949E-2</v>
      </c>
      <c r="G5910" s="90">
        <v>1.3605561091473596E-2</v>
      </c>
      <c r="H5910" s="90">
        <v>1.4982868469950894E-2</v>
      </c>
      <c r="I5910" s="90">
        <v>1.6260532855042819E-2</v>
      </c>
      <c r="J5910" s="90">
        <v>1.7423546863395541E-2</v>
      </c>
    </row>
    <row r="5911" spans="3:10" x14ac:dyDescent="0.25">
      <c r="C5911" s="82">
        <v>4.9734444251467377E-3</v>
      </c>
      <c r="D5911" s="89">
        <v>8.5225530589073794E-3</v>
      </c>
      <c r="E5911" s="89">
        <v>1.2116418555574816E-2</v>
      </c>
      <c r="F5911" s="89">
        <v>1.5325118297572039E-2</v>
      </c>
      <c r="G5911" s="90">
        <v>1.8051624502139447E-2</v>
      </c>
      <c r="H5911" s="90">
        <v>2.0269171987518451E-2</v>
      </c>
      <c r="I5911" s="90">
        <v>2.2150475319507888E-2</v>
      </c>
      <c r="J5911" s="90">
        <v>2.3734108778886556E-2</v>
      </c>
    </row>
    <row r="5912" spans="3:10" x14ac:dyDescent="0.25">
      <c r="C5912" s="82">
        <v>1.1374454934309334E-3</v>
      </c>
      <c r="D5912" s="89">
        <v>2.6285800271051642E-3</v>
      </c>
      <c r="E5912" s="89">
        <v>4.6767019670633323E-3</v>
      </c>
      <c r="F5912" s="89">
        <v>6.9532282711891637E-3</v>
      </c>
      <c r="G5912" s="90">
        <v>9.1397991533446066E-3</v>
      </c>
      <c r="H5912" s="90">
        <v>1.0975235711826282E-2</v>
      </c>
      <c r="I5912" s="90">
        <v>1.2394322358252529E-2</v>
      </c>
      <c r="J5912" s="90">
        <v>1.3356510513243497E-2</v>
      </c>
    </row>
    <row r="5913" spans="3:10" x14ac:dyDescent="0.25">
      <c r="C5913" s="82">
        <v>1.9535032075317867E-2</v>
      </c>
      <c r="D5913" s="89">
        <v>2.207403782952002E-2</v>
      </c>
      <c r="E5913" s="89">
        <v>2.3591188058974717E-2</v>
      </c>
      <c r="F5913" s="89">
        <v>2.4474908519749886E-2</v>
      </c>
      <c r="G5913" s="90">
        <v>2.5037362130141069E-2</v>
      </c>
      <c r="H5913" s="90">
        <v>2.5339968669205962E-2</v>
      </c>
      <c r="I5913" s="90">
        <v>2.5576284805609206E-2</v>
      </c>
      <c r="J5913" s="90">
        <v>2.5730712628903227E-2</v>
      </c>
    </row>
    <row r="5914" spans="3:10" x14ac:dyDescent="0.25">
      <c r="C5914" s="82">
        <v>0.1083711733120885</v>
      </c>
      <c r="D5914" s="89">
        <v>8.5639923214522615E-2</v>
      </c>
      <c r="E5914" s="89">
        <v>6.9738022586266935E-2</v>
      </c>
      <c r="F5914" s="89">
        <v>5.9058457405112293E-2</v>
      </c>
      <c r="G5914" s="90">
        <v>5.2108925527425486E-2</v>
      </c>
      <c r="H5914" s="90">
        <v>4.7519481768005772E-2</v>
      </c>
      <c r="I5914" s="90">
        <v>4.473104233495194E-2</v>
      </c>
      <c r="J5914" s="90">
        <v>4.3119288333639268E-2</v>
      </c>
    </row>
    <row r="5915" spans="3:10" x14ac:dyDescent="0.25">
      <c r="C5915" s="82">
        <v>3.9072731677359356E-3</v>
      </c>
      <c r="D5915" s="89">
        <v>7.0433574361813672E-3</v>
      </c>
      <c r="E5915" s="89">
        <v>1.0501960174318455E-2</v>
      </c>
      <c r="F5915" s="89">
        <v>1.3883618690447335E-2</v>
      </c>
      <c r="G5915" s="90">
        <v>1.7036305262911375E-2</v>
      </c>
      <c r="H5915" s="90">
        <v>1.9870947917906109E-2</v>
      </c>
      <c r="I5915" s="90">
        <v>2.2507739336869444E-2</v>
      </c>
      <c r="J5915" s="90">
        <v>2.4956967061339739E-2</v>
      </c>
    </row>
    <row r="5916" spans="3:10" x14ac:dyDescent="0.25">
      <c r="C5916" s="82">
        <v>7.1394747929660218E-2</v>
      </c>
      <c r="D5916" s="89">
        <v>7.9350139502056383E-2</v>
      </c>
      <c r="E5916" s="89">
        <v>8.2378768723153903E-2</v>
      </c>
      <c r="F5916" s="89">
        <v>8.2502904185488404E-2</v>
      </c>
      <c r="G5916" s="90">
        <v>8.1154027743637072E-2</v>
      </c>
      <c r="H5916" s="90">
        <v>7.8653307423189101E-2</v>
      </c>
      <c r="I5916" s="90">
        <v>7.560112093795196E-2</v>
      </c>
      <c r="J5916" s="90">
        <v>7.1902178768673025E-2</v>
      </c>
    </row>
    <row r="5917" spans="3:10" x14ac:dyDescent="0.25">
      <c r="C5917" s="82">
        <v>6.3084872843560116E-3</v>
      </c>
      <c r="D5917" s="89">
        <v>8.4538989420631459E-3</v>
      </c>
      <c r="E5917" s="89">
        <v>1.0304629243602285E-2</v>
      </c>
      <c r="F5917" s="89">
        <v>1.1849286068723435E-2</v>
      </c>
      <c r="G5917" s="90">
        <v>1.3161112920803957E-2</v>
      </c>
      <c r="H5917" s="90">
        <v>1.4255271216826978E-2</v>
      </c>
      <c r="I5917" s="90">
        <v>1.5250803848322317E-2</v>
      </c>
      <c r="J5917" s="90">
        <v>1.6166395807012738E-2</v>
      </c>
    </row>
    <row r="5918" spans="3:10" x14ac:dyDescent="0.25">
      <c r="C5918" s="82">
        <v>3.856649950829627E-3</v>
      </c>
      <c r="D5918" s="89">
        <v>5.8348512350498982E-3</v>
      </c>
      <c r="E5918" s="89">
        <v>7.6200668735904344E-3</v>
      </c>
      <c r="F5918" s="89">
        <v>9.0824793149680595E-3</v>
      </c>
      <c r="G5918" s="90">
        <v>1.0245837447989965E-2</v>
      </c>
      <c r="H5918" s="90">
        <v>1.1131935608794637E-2</v>
      </c>
      <c r="I5918" s="90">
        <v>1.1853521062185058E-2</v>
      </c>
      <c r="J5918" s="90">
        <v>1.2441738544800907E-2</v>
      </c>
    </row>
    <row r="5919" spans="3:10" x14ac:dyDescent="0.25">
      <c r="C5919" s="82">
        <v>1.7609572740256717E-2</v>
      </c>
      <c r="D5919" s="89">
        <v>2.2622586073865601E-2</v>
      </c>
      <c r="E5919" s="89">
        <v>2.6571847585162352E-2</v>
      </c>
      <c r="F5919" s="89">
        <v>2.9477657396571856E-2</v>
      </c>
      <c r="G5919" s="90">
        <v>3.1537831697767554E-2</v>
      </c>
      <c r="H5919" s="90">
        <v>3.27887979589878E-2</v>
      </c>
      <c r="I5919" s="90">
        <v>3.3499416298596769E-2</v>
      </c>
      <c r="J5919" s="90">
        <v>3.3693074309936608E-2</v>
      </c>
    </row>
    <row r="5920" spans="3:10" x14ac:dyDescent="0.25">
      <c r="C5920" s="82">
        <v>5.5868573471987183E-2</v>
      </c>
      <c r="D5920" s="89">
        <v>5.3432160030740382E-2</v>
      </c>
      <c r="E5920" s="89">
        <v>4.9651229487089006E-2</v>
      </c>
      <c r="F5920" s="89">
        <v>4.601703345967148E-2</v>
      </c>
      <c r="G5920" s="90">
        <v>4.3087559119836208E-2</v>
      </c>
      <c r="H5920" s="90">
        <v>4.0715572585746894E-2</v>
      </c>
      <c r="I5920" s="90">
        <v>3.8949212230620076E-2</v>
      </c>
      <c r="J5920" s="90">
        <v>3.7533022373330595E-2</v>
      </c>
    </row>
    <row r="5921" spans="3:10" x14ac:dyDescent="0.25">
      <c r="C5921" s="82">
        <v>1.4530999107858198E-3</v>
      </c>
      <c r="D5921" s="89">
        <v>2.787722495397485E-3</v>
      </c>
      <c r="E5921" s="89">
        <v>4.4425674299179933E-3</v>
      </c>
      <c r="F5921" s="89">
        <v>6.2314573740701292E-3</v>
      </c>
      <c r="G5921" s="90">
        <v>8.011165190103451E-3</v>
      </c>
      <c r="H5921" s="90">
        <v>9.6557203474135576E-3</v>
      </c>
      <c r="I5921" s="90">
        <v>1.1160554898698018E-2</v>
      </c>
      <c r="J5921" s="90">
        <v>1.2498291598799529E-2</v>
      </c>
    </row>
    <row r="5922" spans="3:10" x14ac:dyDescent="0.25">
      <c r="C5922" s="82">
        <v>5.1407025626719538E-3</v>
      </c>
      <c r="D5922" s="89">
        <v>9.1157760602716582E-3</v>
      </c>
      <c r="E5922" s="89">
        <v>1.3024461096339184E-2</v>
      </c>
      <c r="F5922" s="89">
        <v>1.6266579694627709E-2</v>
      </c>
      <c r="G5922" s="90">
        <v>1.8717593819919397E-2</v>
      </c>
      <c r="H5922" s="90">
        <v>2.0386411430962148E-2</v>
      </c>
      <c r="I5922" s="90">
        <v>2.1495834915850536E-2</v>
      </c>
      <c r="J5922" s="90">
        <v>2.2124752013196209E-2</v>
      </c>
    </row>
    <row r="5923" spans="3:10" x14ac:dyDescent="0.25">
      <c r="C5923" s="82">
        <v>3.2235000430130938E-3</v>
      </c>
      <c r="D5923" s="89">
        <v>6.3531779813358943E-3</v>
      </c>
      <c r="E5923" s="89">
        <v>9.888914338097415E-3</v>
      </c>
      <c r="F5923" s="89">
        <v>1.3221070328264972E-2</v>
      </c>
      <c r="G5923" s="90">
        <v>1.6044532513158172E-2</v>
      </c>
      <c r="H5923" s="90">
        <v>1.820378251954953E-2</v>
      </c>
      <c r="I5923" s="90">
        <v>1.9794981472511793E-2</v>
      </c>
      <c r="J5923" s="90">
        <v>2.0841389766382654E-2</v>
      </c>
    </row>
    <row r="5924" spans="3:10" x14ac:dyDescent="0.25">
      <c r="C5924" s="82">
        <v>7.7111259061805437E-2</v>
      </c>
      <c r="D5924" s="89">
        <v>6.1391922018019476E-2</v>
      </c>
      <c r="E5924" s="89">
        <v>5.1032458267309809E-2</v>
      </c>
      <c r="F5924" s="89">
        <v>4.430098180134362E-2</v>
      </c>
      <c r="G5924" s="90">
        <v>3.9988237040989902E-2</v>
      </c>
      <c r="H5924" s="90">
        <v>3.7088919949758672E-2</v>
      </c>
      <c r="I5924" s="90">
        <v>3.5229187063914931E-2</v>
      </c>
      <c r="J5924" s="90">
        <v>3.3973234496706729E-2</v>
      </c>
    </row>
    <row r="5925" spans="3:10" x14ac:dyDescent="0.25">
      <c r="C5925" s="82">
        <v>5.5039760924623796E-3</v>
      </c>
      <c r="D5925" s="89">
        <v>9.2174059721358542E-3</v>
      </c>
      <c r="E5925" s="89">
        <v>1.3157058115635693E-2</v>
      </c>
      <c r="F5925" s="89">
        <v>1.6978646225717618E-2</v>
      </c>
      <c r="G5925" s="90">
        <v>2.0592424257025729E-2</v>
      </c>
      <c r="H5925" s="90">
        <v>2.3930352006890896E-2</v>
      </c>
      <c r="I5925" s="90">
        <v>2.7143591001870623E-2</v>
      </c>
      <c r="J5925" s="90">
        <v>3.0232564670071935E-2</v>
      </c>
    </row>
    <row r="5926" spans="3:10" x14ac:dyDescent="0.25">
      <c r="C5926" s="82">
        <v>2.1382176425426324E-3</v>
      </c>
      <c r="D5926" s="89">
        <v>3.9576809898308803E-3</v>
      </c>
      <c r="E5926" s="89">
        <v>6.0926856751759078E-3</v>
      </c>
      <c r="F5926" s="89">
        <v>8.272431066869158E-3</v>
      </c>
      <c r="G5926" s="90">
        <v>1.0319347611197037E-2</v>
      </c>
      <c r="H5926" s="90">
        <v>1.2098410241091888E-2</v>
      </c>
      <c r="I5926" s="90">
        <v>1.3635541706307718E-2</v>
      </c>
      <c r="J5926" s="90">
        <v>1.492613539856448E-2</v>
      </c>
    </row>
    <row r="5927" spans="3:10" x14ac:dyDescent="0.25">
      <c r="C5927" s="82">
        <v>1.0262983718539342E-2</v>
      </c>
      <c r="D5927" s="89">
        <v>1.1849999063221152E-2</v>
      </c>
      <c r="E5927" s="89">
        <v>1.2845637888201778E-2</v>
      </c>
      <c r="F5927" s="89">
        <v>1.3414159271874521E-2</v>
      </c>
      <c r="G5927" s="90">
        <v>1.3707937003768222E-2</v>
      </c>
      <c r="H5927" s="90">
        <v>1.3761628794190996E-2</v>
      </c>
      <c r="I5927" s="90">
        <v>1.3694854293551807E-2</v>
      </c>
      <c r="J5927" s="90">
        <v>1.3522114634681453E-2</v>
      </c>
    </row>
    <row r="5928" spans="3:10" x14ac:dyDescent="0.25">
      <c r="C5928" s="82">
        <v>1.7062302175308575E-2</v>
      </c>
      <c r="D5928" s="89">
        <v>2.0655844787383557E-2</v>
      </c>
      <c r="E5928" s="89">
        <v>2.3343486025093556E-2</v>
      </c>
      <c r="F5928" s="89">
        <v>2.5342045892410556E-2</v>
      </c>
      <c r="G5928" s="90">
        <v>2.6877614571825272E-2</v>
      </c>
      <c r="H5928" s="90">
        <v>2.7954540728754376E-2</v>
      </c>
      <c r="I5928" s="90">
        <v>2.8741545622235635E-2</v>
      </c>
      <c r="J5928" s="90">
        <v>2.9194459065338851E-2</v>
      </c>
    </row>
    <row r="5929" spans="3:10" x14ac:dyDescent="0.25">
      <c r="C5929" s="82">
        <v>1.8131656823752245E-3</v>
      </c>
      <c r="D5929" s="89">
        <v>3.7238433489601582E-3</v>
      </c>
      <c r="E5929" s="89">
        <v>6.0221550899433448E-3</v>
      </c>
      <c r="F5929" s="89">
        <v>8.3196107230271467E-3</v>
      </c>
      <c r="G5929" s="90">
        <v>1.0377881777241006E-2</v>
      </c>
      <c r="H5929" s="90">
        <v>1.2060074700096868E-2</v>
      </c>
      <c r="I5929" s="90">
        <v>1.3415747518501811E-2</v>
      </c>
      <c r="J5929" s="90">
        <v>1.4464110476424709E-2</v>
      </c>
    </row>
    <row r="5930" spans="3:10" x14ac:dyDescent="0.25">
      <c r="C5930" s="82">
        <v>4.8120323960786056E-3</v>
      </c>
      <c r="D5930" s="89">
        <v>7.5619211114192108E-3</v>
      </c>
      <c r="E5930" s="89">
        <v>1.0144461232850958E-2</v>
      </c>
      <c r="F5930" s="89">
        <v>1.2332697103325636E-2</v>
      </c>
      <c r="G5930" s="90">
        <v>1.4134246369348796E-2</v>
      </c>
      <c r="H5930" s="90">
        <v>1.5576437752218404E-2</v>
      </c>
      <c r="I5930" s="90">
        <v>1.6822090037560647E-2</v>
      </c>
      <c r="J5930" s="90">
        <v>1.7920301173847453E-2</v>
      </c>
    </row>
    <row r="5931" spans="3:10" x14ac:dyDescent="0.25">
      <c r="C5931" s="82">
        <v>1.2130183981766898E-2</v>
      </c>
      <c r="D5931" s="89">
        <v>1.8234770698155701E-2</v>
      </c>
      <c r="E5931" s="89">
        <v>2.3460692774872061E-2</v>
      </c>
      <c r="F5931" s="89">
        <v>2.734682212263604E-2</v>
      </c>
      <c r="G5931" s="90">
        <v>2.9952712828599844E-2</v>
      </c>
      <c r="H5931" s="90">
        <v>3.1350600341501896E-2</v>
      </c>
      <c r="I5931" s="90">
        <v>3.1876793777893139E-2</v>
      </c>
      <c r="J5931" s="90">
        <v>3.1636404106505554E-2</v>
      </c>
    </row>
    <row r="5932" spans="3:10" x14ac:dyDescent="0.25">
      <c r="C5932" s="82">
        <v>1.2704004131089601E-2</v>
      </c>
      <c r="D5932" s="89">
        <v>1.5781167404010581E-2</v>
      </c>
      <c r="E5932" s="89">
        <v>1.8154343878779823E-2</v>
      </c>
      <c r="F5932" s="89">
        <v>1.9962610649451647E-2</v>
      </c>
      <c r="G5932" s="90">
        <v>2.1409664875311114E-2</v>
      </c>
      <c r="H5932" s="90">
        <v>2.2549990853752238E-2</v>
      </c>
      <c r="I5932" s="90">
        <v>2.3573589482175472E-2</v>
      </c>
      <c r="J5932" s="90">
        <v>2.4489993810555961E-2</v>
      </c>
    </row>
    <row r="5933" spans="3:10" x14ac:dyDescent="0.25">
      <c r="C5933" s="82">
        <v>1.9544662212139484E-2</v>
      </c>
      <c r="D5933" s="89">
        <v>2.5708389413313562E-2</v>
      </c>
      <c r="E5933" s="89">
        <v>3.1168739228368485E-2</v>
      </c>
      <c r="F5933" s="89">
        <v>3.5930012226710342E-2</v>
      </c>
      <c r="G5933" s="90">
        <v>4.0174082295658602E-2</v>
      </c>
      <c r="H5933" s="90">
        <v>4.3860641237812963E-2</v>
      </c>
      <c r="I5933" s="90">
        <v>4.7229645102911458E-2</v>
      </c>
      <c r="J5933" s="90">
        <v>5.0171648694142583E-2</v>
      </c>
    </row>
    <row r="5934" spans="3:10" x14ac:dyDescent="0.25">
      <c r="C5934" s="82">
        <v>1.6315355483347015E-2</v>
      </c>
      <c r="D5934" s="89">
        <v>1.9582363029663818E-2</v>
      </c>
      <c r="E5934" s="89">
        <v>2.187070477759363E-2</v>
      </c>
      <c r="F5934" s="89">
        <v>2.3421568930820216E-2</v>
      </c>
      <c r="G5934" s="90">
        <v>2.4498881306197696E-2</v>
      </c>
      <c r="H5934" s="90">
        <v>2.5161627304040923E-2</v>
      </c>
      <c r="I5934" s="90">
        <v>2.5607541355246195E-2</v>
      </c>
      <c r="J5934" s="90">
        <v>2.5826580673835867E-2</v>
      </c>
    </row>
    <row r="5935" spans="3:10" x14ac:dyDescent="0.25">
      <c r="C5935" s="82">
        <v>1.0702155368889627E-2</v>
      </c>
      <c r="D5935" s="89">
        <v>1.5541065223761995E-2</v>
      </c>
      <c r="E5935" s="89">
        <v>1.9661459370837336E-2</v>
      </c>
      <c r="F5935" s="89">
        <v>2.2909301119749686E-2</v>
      </c>
      <c r="G5935" s="90">
        <v>2.5460303138659771E-2</v>
      </c>
      <c r="H5935" s="90">
        <v>2.7402479750616521E-2</v>
      </c>
      <c r="I5935" s="90">
        <v>2.8985399992215555E-2</v>
      </c>
      <c r="J5935" s="90">
        <v>3.0217510981099552E-2</v>
      </c>
    </row>
    <row r="5936" spans="3:10" x14ac:dyDescent="0.25">
      <c r="C5936" s="82">
        <v>1.8154524715469217E-2</v>
      </c>
      <c r="D5936" s="89">
        <v>2.1928647929893134E-2</v>
      </c>
      <c r="E5936" s="89">
        <v>2.4827475412091394E-2</v>
      </c>
      <c r="F5936" s="89">
        <v>2.7019405009412724E-2</v>
      </c>
      <c r="G5936" s="90">
        <v>2.8722448379077368E-2</v>
      </c>
      <c r="H5936" s="90">
        <v>2.9956840019934556E-2</v>
      </c>
      <c r="I5936" s="90">
        <v>3.093778504398283E-2</v>
      </c>
      <c r="J5936" s="90">
        <v>3.1651748071020391E-2</v>
      </c>
    </row>
    <row r="5937" spans="3:10" x14ac:dyDescent="0.25">
      <c r="C5937" s="82">
        <v>6.6753691930336437E-2</v>
      </c>
      <c r="D5937" s="89">
        <v>5.449754813413394E-2</v>
      </c>
      <c r="E5937" s="89">
        <v>4.5178108020929829E-2</v>
      </c>
      <c r="F5937" s="89">
        <v>3.847929761096347E-2</v>
      </c>
      <c r="G5937" s="90">
        <v>3.375373370220356E-2</v>
      </c>
      <c r="H5937" s="90">
        <v>3.0239092181601049E-2</v>
      </c>
      <c r="I5937" s="90">
        <v>2.7617078934071376E-2</v>
      </c>
      <c r="J5937" s="90">
        <v>2.5503659209897899E-2</v>
      </c>
    </row>
    <row r="5938" spans="3:10" x14ac:dyDescent="0.25">
      <c r="C5938" s="82">
        <v>4.7899952240420315E-3</v>
      </c>
      <c r="D5938" s="89">
        <v>7.4066430816130497E-3</v>
      </c>
      <c r="E5938" s="89">
        <v>1.0113301785411616E-2</v>
      </c>
      <c r="F5938" s="89">
        <v>1.2677962979515936E-2</v>
      </c>
      <c r="G5938" s="90">
        <v>1.4974688766662697E-2</v>
      </c>
      <c r="H5938" s="90">
        <v>1.6862775681860405E-2</v>
      </c>
      <c r="I5938" s="90">
        <v>1.8373670658581608E-2</v>
      </c>
      <c r="J5938" s="90">
        <v>1.9467395522371037E-2</v>
      </c>
    </row>
    <row r="5939" spans="3:10" x14ac:dyDescent="0.25">
      <c r="C5939" s="82">
        <v>2.4154271272968978E-3</v>
      </c>
      <c r="D5939" s="89">
        <v>3.8283275394707834E-3</v>
      </c>
      <c r="E5939" s="89">
        <v>5.3085661869071207E-3</v>
      </c>
      <c r="F5939" s="89">
        <v>6.7087013017794765E-3</v>
      </c>
      <c r="G5939" s="90">
        <v>7.9533143864429934E-3</v>
      </c>
      <c r="H5939" s="90">
        <v>8.9808912337322969E-3</v>
      </c>
      <c r="I5939" s="90">
        <v>9.8381389328886862E-3</v>
      </c>
      <c r="J5939" s="90">
        <v>1.0541465229483602E-2</v>
      </c>
    </row>
    <row r="5940" spans="3:10" x14ac:dyDescent="0.25">
      <c r="C5940" s="82">
        <v>2.0299599638034838E-2</v>
      </c>
      <c r="D5940" s="89">
        <v>2.5526421766417541E-2</v>
      </c>
      <c r="E5940" s="89">
        <v>2.9107403155211212E-2</v>
      </c>
      <c r="F5940" s="89">
        <v>3.1318428634681955E-2</v>
      </c>
      <c r="G5940" s="90">
        <v>3.2584769049357636E-2</v>
      </c>
      <c r="H5940" s="90">
        <v>3.3075256447419314E-2</v>
      </c>
      <c r="I5940" s="90">
        <v>3.3128789792063108E-2</v>
      </c>
      <c r="J5940" s="90">
        <v>3.2796753501894434E-2</v>
      </c>
    </row>
    <row r="5941" spans="3:10" x14ac:dyDescent="0.25">
      <c r="C5941" s="82">
        <v>1.2300641889438803E-2</v>
      </c>
      <c r="D5941" s="89">
        <v>1.5218828848716379E-2</v>
      </c>
      <c r="E5941" s="89">
        <v>1.7577378534234252E-2</v>
      </c>
      <c r="F5941" s="89">
        <v>1.9449879584045225E-2</v>
      </c>
      <c r="G5941" s="90">
        <v>2.0963769431874169E-2</v>
      </c>
      <c r="H5941" s="90">
        <v>2.212192311015998E-2</v>
      </c>
      <c r="I5941" s="90">
        <v>2.3087869772401067E-2</v>
      </c>
      <c r="J5941" s="90">
        <v>2.3872536131294055E-2</v>
      </c>
    </row>
    <row r="5942" spans="3:10" x14ac:dyDescent="0.25">
      <c r="C5942" s="82">
        <v>1.0627204851582818E-2</v>
      </c>
      <c r="D5942" s="89">
        <v>1.5741052268630706E-2</v>
      </c>
      <c r="E5942" s="89">
        <v>2.0220269919385074E-2</v>
      </c>
      <c r="F5942" s="89">
        <v>2.3823345080709501E-2</v>
      </c>
      <c r="G5942" s="90">
        <v>2.6668108628132958E-2</v>
      </c>
      <c r="H5942" s="90">
        <v>2.8805276250918884E-2</v>
      </c>
      <c r="I5942" s="90">
        <v>3.0474494706731275E-2</v>
      </c>
      <c r="J5942" s="90">
        <v>3.1676926623149575E-2</v>
      </c>
    </row>
    <row r="5943" spans="3:10" x14ac:dyDescent="0.25">
      <c r="C5943" s="82">
        <v>1.6513503966546595E-2</v>
      </c>
      <c r="D5943" s="89">
        <v>1.8294471781185682E-2</v>
      </c>
      <c r="E5943" s="89">
        <v>1.9328103290916408E-2</v>
      </c>
      <c r="F5943" s="89">
        <v>1.9898314964779177E-2</v>
      </c>
      <c r="G5943" s="90">
        <v>2.0203634451109769E-2</v>
      </c>
      <c r="H5943" s="90">
        <v>2.0244812798304358E-2</v>
      </c>
      <c r="I5943" s="90">
        <v>2.0144709986349939E-2</v>
      </c>
      <c r="J5943" s="90">
        <v>1.9877161260573619E-2</v>
      </c>
    </row>
    <row r="5944" spans="3:10" x14ac:dyDescent="0.25">
      <c r="C5944" s="82">
        <v>2.6671004807196658E-3</v>
      </c>
      <c r="D5944" s="89">
        <v>4.5674409343358178E-3</v>
      </c>
      <c r="E5944" s="89">
        <v>6.5571649347437666E-3</v>
      </c>
      <c r="F5944" s="89">
        <v>8.3578334343481289E-3</v>
      </c>
      <c r="G5944" s="90">
        <v>9.8307127815615847E-3</v>
      </c>
      <c r="H5944" s="90">
        <v>1.0890117637293676E-2</v>
      </c>
      <c r="I5944" s="90">
        <v>1.1599844206246461E-2</v>
      </c>
      <c r="J5944" s="90">
        <v>1.1993049348126859E-2</v>
      </c>
    </row>
    <row r="5945" spans="3:10" x14ac:dyDescent="0.25">
      <c r="C5945" s="82">
        <v>2.2221096898425382E-2</v>
      </c>
      <c r="D5945" s="89">
        <v>2.3674578964178232E-2</v>
      </c>
      <c r="E5945" s="89">
        <v>2.4443610641305357E-2</v>
      </c>
      <c r="F5945" s="89">
        <v>2.4874193676875732E-2</v>
      </c>
      <c r="G5945" s="90">
        <v>2.5174454289725416E-2</v>
      </c>
      <c r="H5945" s="90">
        <v>2.5308901698924347E-2</v>
      </c>
      <c r="I5945" s="90">
        <v>2.5399726928143702E-2</v>
      </c>
      <c r="J5945" s="90">
        <v>2.5382047355857997E-2</v>
      </c>
    </row>
    <row r="5946" spans="3:10" x14ac:dyDescent="0.25">
      <c r="C5946" s="82">
        <v>1.9453804109854877E-2</v>
      </c>
      <c r="D5946" s="89">
        <v>2.4039910799542676E-2</v>
      </c>
      <c r="E5946" s="89">
        <v>2.6823375346867614E-2</v>
      </c>
      <c r="F5946" s="89">
        <v>2.8314191741603056E-2</v>
      </c>
      <c r="G5946" s="90">
        <v>2.9094593967976336E-2</v>
      </c>
      <c r="H5946" s="90">
        <v>2.9416617622240109E-2</v>
      </c>
      <c r="I5946" s="90">
        <v>2.9607550314993732E-2</v>
      </c>
      <c r="J5946" s="90">
        <v>2.9690573841596919E-2</v>
      </c>
    </row>
    <row r="5947" spans="3:10" x14ac:dyDescent="0.25">
      <c r="C5947" s="82">
        <v>4.6186418272519993E-3</v>
      </c>
      <c r="D5947" s="89">
        <v>7.0385189916653866E-3</v>
      </c>
      <c r="E5947" s="89">
        <v>9.366953009755449E-3</v>
      </c>
      <c r="F5947" s="89">
        <v>1.1409825859613896E-2</v>
      </c>
      <c r="G5947" s="90">
        <v>1.3117924241631473E-2</v>
      </c>
      <c r="H5947" s="90">
        <v>1.4439306789918265E-2</v>
      </c>
      <c r="I5947" s="90">
        <v>1.5461099271266047E-2</v>
      </c>
      <c r="J5947" s="90">
        <v>1.6191697562703149E-2</v>
      </c>
    </row>
    <row r="5948" spans="3:10" x14ac:dyDescent="0.25">
      <c r="C5948" s="82">
        <v>6.5059004236100188E-3</v>
      </c>
      <c r="D5948" s="89">
        <v>1.0431775400794562E-2</v>
      </c>
      <c r="E5948" s="89">
        <v>1.438138321619587E-2</v>
      </c>
      <c r="F5948" s="89">
        <v>1.7950381249356755E-2</v>
      </c>
      <c r="G5948" s="90">
        <v>2.1007425167034632E-2</v>
      </c>
      <c r="H5948" s="90">
        <v>2.346327414619279E-2</v>
      </c>
      <c r="I5948" s="90">
        <v>2.5473854236512841E-2</v>
      </c>
      <c r="J5948" s="90">
        <v>2.7066545029361851E-2</v>
      </c>
    </row>
    <row r="5949" spans="3:10" x14ac:dyDescent="0.25">
      <c r="C5949" s="82">
        <v>4.7581527077829693E-3</v>
      </c>
      <c r="D5949" s="89">
        <v>7.7980408928038144E-3</v>
      </c>
      <c r="E5949" s="89">
        <v>1.1050394581090842E-2</v>
      </c>
      <c r="F5949" s="89">
        <v>1.4197592954614464E-2</v>
      </c>
      <c r="G5949" s="90">
        <v>1.7081170752086091E-2</v>
      </c>
      <c r="H5949" s="90">
        <v>1.9559358415634852E-2</v>
      </c>
      <c r="I5949" s="90">
        <v>2.1700501479680938E-2</v>
      </c>
      <c r="J5949" s="90">
        <v>2.3486092437889475E-2</v>
      </c>
    </row>
    <row r="5950" spans="3:10" x14ac:dyDescent="0.25">
      <c r="C5950" s="82">
        <v>1.3342912470705329E-2</v>
      </c>
      <c r="D5950" s="89">
        <v>1.7805330772491443E-2</v>
      </c>
      <c r="E5950" s="89">
        <v>2.1326841198906214E-2</v>
      </c>
      <c r="F5950" s="89">
        <v>2.3966534683419083E-2</v>
      </c>
      <c r="G5950" s="90">
        <v>2.5988023692522885E-2</v>
      </c>
      <c r="H5950" s="90">
        <v>2.750020019232223E-2</v>
      </c>
      <c r="I5950" s="90">
        <v>2.8759060380779109E-2</v>
      </c>
      <c r="J5950" s="90">
        <v>2.9775685556210549E-2</v>
      </c>
    </row>
    <row r="5951" spans="3:10" x14ac:dyDescent="0.25">
      <c r="C5951" s="82">
        <v>2.7272371414750904E-2</v>
      </c>
      <c r="D5951" s="89">
        <v>2.8405869417963001E-2</v>
      </c>
      <c r="E5951" s="89">
        <v>2.9327475372800543E-2</v>
      </c>
      <c r="F5951" s="89">
        <v>3.0216417041284971E-2</v>
      </c>
      <c r="G5951" s="90">
        <v>3.1148656064463216E-2</v>
      </c>
      <c r="H5951" s="90">
        <v>3.1962838647403895E-2</v>
      </c>
      <c r="I5951" s="90">
        <v>3.2734648230831109E-2</v>
      </c>
      <c r="J5951" s="90">
        <v>3.3329144253165029E-2</v>
      </c>
    </row>
    <row r="5952" spans="3:10" x14ac:dyDescent="0.25">
      <c r="C5952" s="82">
        <v>3.0797786120950951E-3</v>
      </c>
      <c r="D5952" s="89">
        <v>4.7884292294929085E-3</v>
      </c>
      <c r="E5952" s="89">
        <v>6.4175709574902781E-3</v>
      </c>
      <c r="F5952" s="89">
        <v>7.8036222184950984E-3</v>
      </c>
      <c r="G5952" s="90">
        <v>8.9087864353744172E-3</v>
      </c>
      <c r="H5952" s="90">
        <v>9.7125365488486548E-3</v>
      </c>
      <c r="I5952" s="90">
        <v>1.0296634752993411E-2</v>
      </c>
      <c r="J5952" s="90">
        <v>1.0689776273836426E-2</v>
      </c>
    </row>
    <row r="5953" spans="3:10" x14ac:dyDescent="0.25">
      <c r="C5953" s="82">
        <v>1.5952500153619785E-2</v>
      </c>
      <c r="D5953" s="89">
        <v>1.9605859808402997E-2</v>
      </c>
      <c r="E5953" s="89">
        <v>2.1876275189962199E-2</v>
      </c>
      <c r="F5953" s="89">
        <v>2.3189382126710633E-2</v>
      </c>
      <c r="G5953" s="90">
        <v>2.4022158327772936E-2</v>
      </c>
      <c r="H5953" s="90">
        <v>2.4588593637785306E-2</v>
      </c>
      <c r="I5953" s="90">
        <v>2.5176415838859292E-2</v>
      </c>
      <c r="J5953" s="90">
        <v>2.5828980108671868E-2</v>
      </c>
    </row>
    <row r="5954" spans="3:10" x14ac:dyDescent="0.25">
      <c r="C5954" s="82">
        <v>4.4259039893321537E-3</v>
      </c>
      <c r="D5954" s="89">
        <v>8.2513465965119558E-3</v>
      </c>
      <c r="E5954" s="89">
        <v>1.2623659072865561E-2</v>
      </c>
      <c r="F5954" s="89">
        <v>1.696530975964964E-2</v>
      </c>
      <c r="G5954" s="90">
        <v>2.0963569622513192E-2</v>
      </c>
      <c r="H5954" s="90">
        <v>2.4399415207005348E-2</v>
      </c>
      <c r="I5954" s="90">
        <v>2.7340692950436469E-2</v>
      </c>
      <c r="J5954" s="90">
        <v>2.9743285323529326E-2</v>
      </c>
    </row>
    <row r="5955" spans="3:10" x14ac:dyDescent="0.25">
      <c r="C5955" s="82">
        <v>3.9022661694261968E-3</v>
      </c>
      <c r="D5955" s="89">
        <v>6.1655444876658741E-3</v>
      </c>
      <c r="E5955" s="89">
        <v>8.2875773201529206E-3</v>
      </c>
      <c r="F5955" s="89">
        <v>1.0040510929238442E-2</v>
      </c>
      <c r="G5955" s="90">
        <v>1.1392211796038006E-2</v>
      </c>
      <c r="H5955" s="90">
        <v>1.2343083745245962E-2</v>
      </c>
      <c r="I5955" s="90">
        <v>1.3019792937863072E-2</v>
      </c>
      <c r="J5955" s="90">
        <v>1.34731102676052E-2</v>
      </c>
    </row>
    <row r="5956" spans="3:10" x14ac:dyDescent="0.25">
      <c r="C5956" s="82">
        <v>2.949467539692734E-2</v>
      </c>
      <c r="D5956" s="89">
        <v>2.9660273244364405E-2</v>
      </c>
      <c r="E5956" s="89">
        <v>2.9021088464726928E-2</v>
      </c>
      <c r="F5956" s="89">
        <v>2.8182063581398811E-2</v>
      </c>
      <c r="G5956" s="90">
        <v>2.7458281828565235E-2</v>
      </c>
      <c r="H5956" s="90">
        <v>2.6837139738429081E-2</v>
      </c>
      <c r="I5956" s="90">
        <v>2.6456476496262746E-2</v>
      </c>
      <c r="J5956" s="90">
        <v>2.6246592768517884E-2</v>
      </c>
    </row>
    <row r="5957" spans="3:10" x14ac:dyDescent="0.25">
      <c r="C5957" s="82">
        <v>3.0245215120248293E-2</v>
      </c>
      <c r="D5957" s="89">
        <v>3.8037271664662545E-2</v>
      </c>
      <c r="E5957" s="89">
        <v>4.3268198998142507E-2</v>
      </c>
      <c r="F5957" s="89">
        <v>4.6743228980218078E-2</v>
      </c>
      <c r="G5957" s="90">
        <v>4.9402659636561194E-2</v>
      </c>
      <c r="H5957" s="90">
        <v>5.1641965354426757E-2</v>
      </c>
      <c r="I5957" s="90">
        <v>5.3986194407418711E-2</v>
      </c>
      <c r="J5957" s="90">
        <v>5.6419658935090065E-2</v>
      </c>
    </row>
    <row r="5958" spans="3:10" x14ac:dyDescent="0.25">
      <c r="C5958" s="82">
        <v>1.2696750793785643E-2</v>
      </c>
      <c r="D5958" s="89">
        <v>1.8979540494442032E-2</v>
      </c>
      <c r="E5958" s="89">
        <v>2.4546878096294075E-2</v>
      </c>
      <c r="F5958" s="89">
        <v>2.9049314052640867E-2</v>
      </c>
      <c r="G5958" s="90">
        <v>3.2607866151922842E-2</v>
      </c>
      <c r="H5958" s="90">
        <v>3.5294689927336018E-2</v>
      </c>
      <c r="I5958" s="90">
        <v>3.742949306989287E-2</v>
      </c>
      <c r="J5958" s="90">
        <v>3.9039838638881025E-2</v>
      </c>
    </row>
    <row r="5959" spans="3:10" x14ac:dyDescent="0.25">
      <c r="C5959" s="82">
        <v>3.6930922951907042E-3</v>
      </c>
      <c r="D5959" s="89">
        <v>6.611902992183432E-3</v>
      </c>
      <c r="E5959" s="89">
        <v>9.5792136379896364E-3</v>
      </c>
      <c r="F5959" s="89">
        <v>1.2131600316641665E-2</v>
      </c>
      <c r="G5959" s="90">
        <v>1.4117412313669704E-2</v>
      </c>
      <c r="H5959" s="90">
        <v>1.5485059012601589E-2</v>
      </c>
      <c r="I5959" s="90">
        <v>1.6365111728909067E-2</v>
      </c>
      <c r="J5959" s="90">
        <v>1.6802651957138121E-2</v>
      </c>
    </row>
    <row r="5960" spans="3:10" x14ac:dyDescent="0.25">
      <c r="C5960" s="82">
        <v>1.2205602543653287E-2</v>
      </c>
      <c r="D5960" s="89">
        <v>1.6439360316068425E-2</v>
      </c>
      <c r="E5960" s="89">
        <v>2.011652308663427E-2</v>
      </c>
      <c r="F5960" s="89">
        <v>2.3171359099974986E-2</v>
      </c>
      <c r="G5960" s="90">
        <v>2.570106827232272E-2</v>
      </c>
      <c r="H5960" s="90">
        <v>2.7688762593420537E-2</v>
      </c>
      <c r="I5960" s="90">
        <v>2.9318252683296624E-2</v>
      </c>
      <c r="J5960" s="90">
        <v>3.0576114997774195E-2</v>
      </c>
    </row>
    <row r="5961" spans="3:10" x14ac:dyDescent="0.25">
      <c r="C5961" s="82">
        <v>2.0803623806868937E-2</v>
      </c>
      <c r="D5961" s="89">
        <v>2.7721233240380103E-2</v>
      </c>
      <c r="E5961" s="89">
        <v>3.2631756715237881E-2</v>
      </c>
      <c r="F5961" s="89">
        <v>3.565998728219915E-2</v>
      </c>
      <c r="G5961" s="90">
        <v>3.7321059186424338E-2</v>
      </c>
      <c r="H5961" s="90">
        <v>3.7892358784957628E-2</v>
      </c>
      <c r="I5961" s="90">
        <v>3.7828848990485366E-2</v>
      </c>
      <c r="J5961" s="90">
        <v>3.7226902846108238E-2</v>
      </c>
    </row>
    <row r="5962" spans="3:10" x14ac:dyDescent="0.25">
      <c r="C5962" s="82">
        <v>1.1683273668939207E-2</v>
      </c>
      <c r="D5962" s="89">
        <v>1.5496176338879952E-2</v>
      </c>
      <c r="E5962" s="89">
        <v>1.8429723123568251E-2</v>
      </c>
      <c r="F5962" s="89">
        <v>2.0425787176520667E-2</v>
      </c>
      <c r="G5962" s="90">
        <v>2.161207508154217E-2</v>
      </c>
      <c r="H5962" s="90">
        <v>2.2031689887618243E-2</v>
      </c>
      <c r="I5962" s="90">
        <v>2.1901371904563243E-2</v>
      </c>
      <c r="J5962" s="90">
        <v>2.1287600263210121E-2</v>
      </c>
    </row>
    <row r="5963" spans="3:10" x14ac:dyDescent="0.25">
      <c r="C5963" s="82">
        <v>4.1277264450371954E-3</v>
      </c>
      <c r="D5963" s="89">
        <v>5.9354627864119294E-3</v>
      </c>
      <c r="E5963" s="89">
        <v>7.5441416279216165E-3</v>
      </c>
      <c r="F5963" s="89">
        <v>8.8449453589935605E-3</v>
      </c>
      <c r="G5963" s="90">
        <v>9.8517156494289555E-3</v>
      </c>
      <c r="H5963" s="90">
        <v>1.0578954462544525E-2</v>
      </c>
      <c r="I5963" s="90">
        <v>1.1140012551649143E-2</v>
      </c>
      <c r="J5963" s="90">
        <v>1.1578597565772454E-2</v>
      </c>
    </row>
    <row r="5964" spans="3:10" x14ac:dyDescent="0.25">
      <c r="C5964" s="82">
        <v>3.4658107855428349E-3</v>
      </c>
      <c r="D5964" s="89">
        <v>5.8719124671920324E-3</v>
      </c>
      <c r="E5964" s="89">
        <v>8.2104350416015662E-3</v>
      </c>
      <c r="F5964" s="89">
        <v>1.0147782108573707E-2</v>
      </c>
      <c r="G5964" s="90">
        <v>1.16054655576822E-2</v>
      </c>
      <c r="H5964" s="90">
        <v>1.2581193672192669E-2</v>
      </c>
      <c r="I5964" s="90">
        <v>1.3217078996201729E-2</v>
      </c>
      <c r="J5964" s="90">
        <v>1.3577540994305323E-2</v>
      </c>
    </row>
    <row r="5965" spans="3:10" x14ac:dyDescent="0.25">
      <c r="C5965" s="82">
        <v>3.5871257207663834E-2</v>
      </c>
      <c r="D5965" s="89">
        <v>3.8510974448468432E-2</v>
      </c>
      <c r="E5965" s="89">
        <v>3.9507580175288486E-2</v>
      </c>
      <c r="F5965" s="89">
        <v>3.961889440492692E-2</v>
      </c>
      <c r="G5965" s="90">
        <v>3.9316262742662464E-2</v>
      </c>
      <c r="H5965" s="90">
        <v>3.8622301379511934E-2</v>
      </c>
      <c r="I5965" s="90">
        <v>3.7766333377729111E-2</v>
      </c>
      <c r="J5965" s="90">
        <v>3.6673572920594588E-2</v>
      </c>
    </row>
    <row r="5966" spans="3:10" x14ac:dyDescent="0.25">
      <c r="C5966" s="82">
        <v>1.0824744014742347E-2</v>
      </c>
      <c r="D5966" s="89">
        <v>1.4032659748157863E-2</v>
      </c>
      <c r="E5966" s="89">
        <v>1.6655400768398679E-2</v>
      </c>
      <c r="F5966" s="89">
        <v>1.8747036393705931E-2</v>
      </c>
      <c r="G5966" s="90">
        <v>2.0478635785230948E-2</v>
      </c>
      <c r="H5966" s="90">
        <v>2.1911596786692567E-2</v>
      </c>
      <c r="I5966" s="90">
        <v>2.3250946370255519E-2</v>
      </c>
      <c r="J5966" s="90">
        <v>2.4530696246676583E-2</v>
      </c>
    </row>
    <row r="5967" spans="3:10" x14ac:dyDescent="0.25">
      <c r="C5967" s="82">
        <v>3.4629280043186128E-3</v>
      </c>
      <c r="D5967" s="89">
        <v>5.7166523414372492E-3</v>
      </c>
      <c r="E5967" s="89">
        <v>8.0827450271874837E-3</v>
      </c>
      <c r="F5967" s="89">
        <v>1.0336785525824734E-2</v>
      </c>
      <c r="G5967" s="90">
        <v>1.2401323335743697E-2</v>
      </c>
      <c r="H5967" s="90">
        <v>1.4217222243667066E-2</v>
      </c>
      <c r="I5967" s="90">
        <v>1.5868982940598166E-2</v>
      </c>
      <c r="J5967" s="90">
        <v>1.7364644662999695E-2</v>
      </c>
    </row>
    <row r="5968" spans="3:10" x14ac:dyDescent="0.25">
      <c r="C5968" s="82">
        <v>6.7769188533036732E-3</v>
      </c>
      <c r="D5968" s="89">
        <v>9.8036266104176099E-3</v>
      </c>
      <c r="E5968" s="89">
        <v>1.2490634148957642E-2</v>
      </c>
      <c r="F5968" s="89">
        <v>1.4725820881981952E-2</v>
      </c>
      <c r="G5968" s="90">
        <v>1.6610301934187343E-2</v>
      </c>
      <c r="H5968" s="90">
        <v>1.8221905533780853E-2</v>
      </c>
      <c r="I5968" s="90">
        <v>1.977665156214603E-2</v>
      </c>
      <c r="J5968" s="90">
        <v>2.135020714163003E-2</v>
      </c>
    </row>
    <row r="5969" spans="3:10" x14ac:dyDescent="0.25">
      <c r="C5969" s="82">
        <v>4.1029901968853274E-3</v>
      </c>
      <c r="D5969" s="89">
        <v>6.7114736269330271E-3</v>
      </c>
      <c r="E5969" s="89">
        <v>9.6042725482863127E-3</v>
      </c>
      <c r="F5969" s="89">
        <v>1.2507412471657696E-2</v>
      </c>
      <c r="G5969" s="90">
        <v>1.5247526750351056E-2</v>
      </c>
      <c r="H5969" s="90">
        <v>1.7660231325322576E-2</v>
      </c>
      <c r="I5969" s="90">
        <v>1.9782409453417759E-2</v>
      </c>
      <c r="J5969" s="90">
        <v>2.1588182260737197E-2</v>
      </c>
    </row>
    <row r="5970" spans="3:10" x14ac:dyDescent="0.25">
      <c r="C5970" s="82">
        <v>3.2839600983584462E-3</v>
      </c>
      <c r="D5970" s="89">
        <v>6.1837174831094101E-3</v>
      </c>
      <c r="E5970" s="89">
        <v>9.5677798681985202E-3</v>
      </c>
      <c r="F5970" s="89">
        <v>1.3027306837577312E-2</v>
      </c>
      <c r="G5970" s="90">
        <v>1.6344299554081052E-2</v>
      </c>
      <c r="H5970" s="90">
        <v>1.9365629745185034E-2</v>
      </c>
      <c r="I5970" s="90">
        <v>2.2161022040753507E-2</v>
      </c>
      <c r="J5970" s="90">
        <v>2.4712524421665084E-2</v>
      </c>
    </row>
    <row r="5971" spans="3:10" x14ac:dyDescent="0.25">
      <c r="C5971" s="82">
        <v>8.3583640604878908E-3</v>
      </c>
      <c r="D5971" s="89">
        <v>1.1329888157386291E-2</v>
      </c>
      <c r="E5971" s="89">
        <v>1.4008921915117656E-2</v>
      </c>
      <c r="F5971" s="89">
        <v>1.6340075208363121E-2</v>
      </c>
      <c r="G5971" s="90">
        <v>1.8384617500825009E-2</v>
      </c>
      <c r="H5971" s="90">
        <v>2.0132843544509556E-2</v>
      </c>
      <c r="I5971" s="90">
        <v>2.1726800143970583E-2</v>
      </c>
      <c r="J5971" s="90">
        <v>2.316654318004609E-2</v>
      </c>
    </row>
    <row r="5972" spans="3:10" x14ac:dyDescent="0.25">
      <c r="C5972" s="82">
        <v>6.2701112420145673E-3</v>
      </c>
      <c r="D5972" s="89">
        <v>9.9968867740467347E-3</v>
      </c>
      <c r="E5972" s="89">
        <v>1.342908495992564E-2</v>
      </c>
      <c r="F5972" s="89">
        <v>1.6183569149277318E-2</v>
      </c>
      <c r="G5972" s="90">
        <v>1.821548877181518E-2</v>
      </c>
      <c r="H5972" s="90">
        <v>1.9523301134853958E-2</v>
      </c>
      <c r="I5972" s="90">
        <v>2.0291118121309227E-2</v>
      </c>
      <c r="J5972" s="90">
        <v>2.0574832740607587E-2</v>
      </c>
    </row>
    <row r="5973" spans="3:10" x14ac:dyDescent="0.25">
      <c r="C5973" s="82">
        <v>1.4138944852339036E-3</v>
      </c>
      <c r="D5973" s="89">
        <v>2.7889968000528115E-3</v>
      </c>
      <c r="E5973" s="89">
        <v>4.4409032523672117E-3</v>
      </c>
      <c r="F5973" s="89">
        <v>6.1300479747386201E-3</v>
      </c>
      <c r="G5973" s="90">
        <v>7.7022899436450659E-3</v>
      </c>
      <c r="H5973" s="90">
        <v>9.0541262149617906E-3</v>
      </c>
      <c r="I5973" s="90">
        <v>1.0212091709779504E-2</v>
      </c>
      <c r="J5973" s="90">
        <v>1.1182862336231605E-2</v>
      </c>
    </row>
    <row r="5974" spans="3:10" x14ac:dyDescent="0.25">
      <c r="C5974" s="82">
        <v>2.168176420974267E-2</v>
      </c>
      <c r="D5974" s="89">
        <v>2.235288077963472E-2</v>
      </c>
      <c r="E5974" s="89">
        <v>2.2495788185303189E-2</v>
      </c>
      <c r="F5974" s="89">
        <v>2.2468152637801008E-2</v>
      </c>
      <c r="G5974" s="90">
        <v>2.2459636351651321E-2</v>
      </c>
      <c r="H5974" s="90">
        <v>2.2426234085922047E-2</v>
      </c>
      <c r="I5974" s="90">
        <v>2.246145352794968E-2</v>
      </c>
      <c r="J5974" s="90">
        <v>2.2493578393783409E-2</v>
      </c>
    </row>
    <row r="5975" spans="3:10" x14ac:dyDescent="0.25">
      <c r="C5975" s="82">
        <v>6.5334519025868811E-3</v>
      </c>
      <c r="D5975" s="89">
        <v>1.0880165078802392E-2</v>
      </c>
      <c r="E5975" s="89">
        <v>1.4851129586949617E-2</v>
      </c>
      <c r="F5975" s="89">
        <v>1.7864149434038495E-2</v>
      </c>
      <c r="G5975" s="90">
        <v>1.9851120829066895E-2</v>
      </c>
      <c r="H5975" s="90">
        <v>2.0874500283229295E-2</v>
      </c>
      <c r="I5975" s="90">
        <v>2.121990243084438E-2</v>
      </c>
      <c r="J5975" s="90">
        <v>2.102631521659357E-2</v>
      </c>
    </row>
    <row r="5976" spans="3:10" x14ac:dyDescent="0.25">
      <c r="C5976" s="82">
        <v>1.3099973662804392E-2</v>
      </c>
      <c r="D5976" s="89">
        <v>1.7270157164949132E-2</v>
      </c>
      <c r="E5976" s="89">
        <v>2.0400295639516584E-2</v>
      </c>
      <c r="F5976" s="89">
        <v>2.2576621258192445E-2</v>
      </c>
      <c r="G5976" s="90">
        <v>2.4071180956844327E-2</v>
      </c>
      <c r="H5976" s="90">
        <v>2.5002560328845819E-2</v>
      </c>
      <c r="I5976" s="90">
        <v>2.5623667951805564E-2</v>
      </c>
      <c r="J5976" s="90">
        <v>2.5970329403761771E-2</v>
      </c>
    </row>
    <row r="5977" spans="3:10" x14ac:dyDescent="0.25">
      <c r="C5977" s="82">
        <v>7.0434054464316755E-3</v>
      </c>
      <c r="D5977" s="89">
        <v>1.0447008141298376E-2</v>
      </c>
      <c r="E5977" s="89">
        <v>1.3427530367180172E-2</v>
      </c>
      <c r="F5977" s="89">
        <v>1.5816546421389389E-2</v>
      </c>
      <c r="G5977" s="90">
        <v>1.770970979429131E-2</v>
      </c>
      <c r="H5977" s="90">
        <v>1.9180828089695436E-2</v>
      </c>
      <c r="I5977" s="90">
        <v>2.0441189507282249E-2</v>
      </c>
      <c r="J5977" s="90">
        <v>2.1544863933441911E-2</v>
      </c>
    </row>
    <row r="5978" spans="3:10" x14ac:dyDescent="0.25">
      <c r="C5978" s="82">
        <v>9.3020760518801437E-3</v>
      </c>
      <c r="D5978" s="89">
        <v>1.2621678774087468E-2</v>
      </c>
      <c r="E5978" s="89">
        <v>1.537065177909562E-2</v>
      </c>
      <c r="F5978" s="89">
        <v>1.7487453725012359E-2</v>
      </c>
      <c r="G5978" s="90">
        <v>1.9055647820625236E-2</v>
      </c>
      <c r="H5978" s="90">
        <v>2.0074572556567451E-2</v>
      </c>
      <c r="I5978" s="90">
        <v>2.069132702042244E-2</v>
      </c>
      <c r="J5978" s="90">
        <v>2.0915190075651662E-2</v>
      </c>
    </row>
    <row r="5979" spans="3:10" x14ac:dyDescent="0.25">
      <c r="C5979" s="82">
        <v>5.0544851954745756E-2</v>
      </c>
      <c r="D5979" s="89">
        <v>4.747702575352928E-2</v>
      </c>
      <c r="E5979" s="89">
        <v>4.3970341145454117E-2</v>
      </c>
      <c r="F5979" s="89">
        <v>4.0724819338570396E-2</v>
      </c>
      <c r="G5979" s="90">
        <v>3.7934155264260992E-2</v>
      </c>
      <c r="H5979" s="90">
        <v>3.5369244341839925E-2</v>
      </c>
      <c r="I5979" s="90">
        <v>3.3068737792024627E-2</v>
      </c>
      <c r="J5979" s="90">
        <v>3.0849089973068906E-2</v>
      </c>
    </row>
    <row r="5980" spans="3:10" x14ac:dyDescent="0.25">
      <c r="C5980" s="82">
        <v>1.9749154389277043E-2</v>
      </c>
      <c r="D5980" s="89">
        <v>2.2562208204231712E-2</v>
      </c>
      <c r="E5980" s="89">
        <v>2.4401518620275828E-2</v>
      </c>
      <c r="F5980" s="89">
        <v>2.5693653249106371E-2</v>
      </c>
      <c r="G5980" s="90">
        <v>2.6769367225836352E-2</v>
      </c>
      <c r="H5980" s="90">
        <v>2.7677880846124384E-2</v>
      </c>
      <c r="I5980" s="90">
        <v>2.8598546772180444E-2</v>
      </c>
      <c r="J5980" s="90">
        <v>2.9474361777229185E-2</v>
      </c>
    </row>
    <row r="5981" spans="3:10" x14ac:dyDescent="0.25">
      <c r="C5981" s="82">
        <v>5.9418371691691743E-2</v>
      </c>
      <c r="D5981" s="89">
        <v>5.4283117550508388E-2</v>
      </c>
      <c r="E5981" s="89">
        <v>5.062974615904979E-2</v>
      </c>
      <c r="F5981" s="89">
        <v>4.8417413072414844E-2</v>
      </c>
      <c r="G5981" s="90">
        <v>4.7465297706394155E-2</v>
      </c>
      <c r="H5981" s="90">
        <v>4.7316497149131775E-2</v>
      </c>
      <c r="I5981" s="90">
        <v>4.7944791818616203E-2</v>
      </c>
      <c r="J5981" s="90">
        <v>4.904182518397688E-2</v>
      </c>
    </row>
    <row r="5982" spans="3:10" x14ac:dyDescent="0.25">
      <c r="C5982" s="82">
        <v>8.3349342585703409E-3</v>
      </c>
      <c r="D5982" s="89">
        <v>1.2398768779660457E-2</v>
      </c>
      <c r="E5982" s="89">
        <v>1.5817367540813108E-2</v>
      </c>
      <c r="F5982" s="89">
        <v>1.8397517790674559E-2</v>
      </c>
      <c r="G5982" s="90">
        <v>2.0282152463467561E-2</v>
      </c>
      <c r="H5982" s="90">
        <v>2.1577941461949718E-2</v>
      </c>
      <c r="I5982" s="90">
        <v>2.253216111544374E-2</v>
      </c>
      <c r="J5982" s="90">
        <v>2.320802222211418E-2</v>
      </c>
    </row>
    <row r="5983" spans="3:10" x14ac:dyDescent="0.25">
      <c r="C5983" s="82">
        <v>4.9054846935827632E-3</v>
      </c>
      <c r="D5983" s="89">
        <v>7.8059565258278727E-3</v>
      </c>
      <c r="E5983" s="89">
        <v>1.061343243650777E-2</v>
      </c>
      <c r="F5983" s="89">
        <v>1.306582648763892E-2</v>
      </c>
      <c r="G5983" s="90">
        <v>1.5117697027842577E-2</v>
      </c>
      <c r="H5983" s="90">
        <v>1.673349964332739E-2</v>
      </c>
      <c r="I5983" s="90">
        <v>1.8026598456357248E-2</v>
      </c>
      <c r="J5983" s="90">
        <v>1.9000573817023646E-2</v>
      </c>
    </row>
    <row r="5984" spans="3:10" x14ac:dyDescent="0.25">
      <c r="C5984" s="82">
        <v>5.9675568197034524E-3</v>
      </c>
      <c r="D5984" s="89">
        <v>1.1081504328420711E-2</v>
      </c>
      <c r="E5984" s="89">
        <v>1.6557769484066582E-2</v>
      </c>
      <c r="F5984" s="89">
        <v>2.1542744867474733E-2</v>
      </c>
      <c r="G5984" s="90">
        <v>2.5697464311165628E-2</v>
      </c>
      <c r="H5984" s="90">
        <v>2.8865985592779433E-2</v>
      </c>
      <c r="I5984" s="90">
        <v>3.1231372383625979E-2</v>
      </c>
      <c r="J5984" s="90">
        <v>3.2814820628393727E-2</v>
      </c>
    </row>
    <row r="5985" spans="3:10" x14ac:dyDescent="0.25">
      <c r="C5985" s="82">
        <v>2.5858184082565031E-2</v>
      </c>
      <c r="D5985" s="89">
        <v>3.064752080250864E-2</v>
      </c>
      <c r="E5985" s="89">
        <v>3.330379742268065E-2</v>
      </c>
      <c r="F5985" s="89">
        <v>3.4516057649537808E-2</v>
      </c>
      <c r="G5985" s="90">
        <v>3.4950750969851146E-2</v>
      </c>
      <c r="H5985" s="90">
        <v>3.4863874158071413E-2</v>
      </c>
      <c r="I5985" s="90">
        <v>3.4617548804025414E-2</v>
      </c>
      <c r="J5985" s="90">
        <v>3.4227223867432821E-2</v>
      </c>
    </row>
    <row r="5986" spans="3:10" x14ac:dyDescent="0.25">
      <c r="C5986" s="82">
        <v>2.1558796126128921E-3</v>
      </c>
      <c r="D5986" s="89">
        <v>3.8880022472106497E-3</v>
      </c>
      <c r="E5986" s="89">
        <v>5.7467281922071248E-3</v>
      </c>
      <c r="F5986" s="89">
        <v>7.4861744174337204E-3</v>
      </c>
      <c r="G5986" s="90">
        <v>9.0203418763731801E-3</v>
      </c>
      <c r="H5986" s="90">
        <v>1.0314230211622314E-2</v>
      </c>
      <c r="I5986" s="90">
        <v>1.1449120201258989E-2</v>
      </c>
      <c r="J5986" s="90">
        <v>1.244842318337027E-2</v>
      </c>
    </row>
    <row r="5987" spans="3:10" x14ac:dyDescent="0.25">
      <c r="C5987" s="82">
        <v>1.6281613131833106E-3</v>
      </c>
      <c r="D5987" s="89">
        <v>2.9676160517632618E-3</v>
      </c>
      <c r="E5987" s="89">
        <v>4.6365335766189895E-3</v>
      </c>
      <c r="F5987" s="89">
        <v>6.5147041355187512E-3</v>
      </c>
      <c r="G5987" s="90">
        <v>8.5199524527541891E-3</v>
      </c>
      <c r="H5987" s="90">
        <v>1.0571246448949303E-2</v>
      </c>
      <c r="I5987" s="90">
        <v>1.2703965853269824E-2</v>
      </c>
      <c r="J5987" s="90">
        <v>1.4920384614605629E-2</v>
      </c>
    </row>
    <row r="5988" spans="3:10" x14ac:dyDescent="0.25">
      <c r="C5988" s="82">
        <v>5.1409213982985778E-2</v>
      </c>
      <c r="D5988" s="89">
        <v>5.1174440869414986E-2</v>
      </c>
      <c r="E5988" s="89">
        <v>4.8730894991710683E-2</v>
      </c>
      <c r="F5988" s="89">
        <v>4.5651322157955865E-2</v>
      </c>
      <c r="G5988" s="90">
        <v>4.2702444966203533E-2</v>
      </c>
      <c r="H5988" s="90">
        <v>3.9922564567953407E-2</v>
      </c>
      <c r="I5988" s="90">
        <v>3.7490363965138336E-2</v>
      </c>
      <c r="J5988" s="90">
        <v>3.5245941382271849E-2</v>
      </c>
    </row>
    <row r="5989" spans="3:10" x14ac:dyDescent="0.25">
      <c r="C5989" s="82">
        <v>3.7544049237554424E-2</v>
      </c>
      <c r="D5989" s="89">
        <v>4.4484126726444924E-2</v>
      </c>
      <c r="E5989" s="89">
        <v>4.8135376948893943E-2</v>
      </c>
      <c r="F5989" s="89">
        <v>4.9490538925930277E-2</v>
      </c>
      <c r="G5989" s="90">
        <v>4.9513665755042242E-2</v>
      </c>
      <c r="H5989" s="90">
        <v>4.857017230930117E-2</v>
      </c>
      <c r="I5989" s="90">
        <v>4.7169121282140278E-2</v>
      </c>
      <c r="J5989" s="90">
        <v>4.5342610243320043E-2</v>
      </c>
    </row>
    <row r="5990" spans="3:10" x14ac:dyDescent="0.25">
      <c r="C5990" s="82">
        <v>2.1460349287837289E-2</v>
      </c>
      <c r="D5990" s="89">
        <v>2.6433093689548739E-2</v>
      </c>
      <c r="E5990" s="89">
        <v>2.9648151519747451E-2</v>
      </c>
      <c r="F5990" s="89">
        <v>3.1564330818986075E-2</v>
      </c>
      <c r="G5990" s="90">
        <v>3.272909574989314E-2</v>
      </c>
      <c r="H5990" s="90">
        <v>3.3365050828630352E-2</v>
      </c>
      <c r="I5990" s="90">
        <v>3.3814406700496166E-2</v>
      </c>
      <c r="J5990" s="90">
        <v>3.4092633033018599E-2</v>
      </c>
    </row>
    <row r="5991" spans="3:10" x14ac:dyDescent="0.25">
      <c r="C5991" s="82">
        <v>5.2608982350086635E-3</v>
      </c>
      <c r="D5991" s="89">
        <v>8.650305305252735E-3</v>
      </c>
      <c r="E5991" s="89">
        <v>1.2037263172764363E-2</v>
      </c>
      <c r="F5991" s="89">
        <v>1.5030057933767637E-2</v>
      </c>
      <c r="G5991" s="90">
        <v>1.7496582280301688E-2</v>
      </c>
      <c r="H5991" s="90">
        <v>1.934760790668855E-2</v>
      </c>
      <c r="I5991" s="90">
        <v>2.0693582138619521E-2</v>
      </c>
      <c r="J5991" s="90">
        <v>2.1536393980601372E-2</v>
      </c>
    </row>
    <row r="5992" spans="3:10" x14ac:dyDescent="0.25">
      <c r="C5992" s="82">
        <v>4.0397581603434469E-3</v>
      </c>
      <c r="D5992" s="89">
        <v>7.6923075268702408E-3</v>
      </c>
      <c r="E5992" s="89">
        <v>1.1651608280704091E-2</v>
      </c>
      <c r="F5992" s="89">
        <v>1.5180364528956703E-2</v>
      </c>
      <c r="G5992" s="90">
        <v>1.7934285883705589E-2</v>
      </c>
      <c r="H5992" s="90">
        <v>1.9781959738268646E-2</v>
      </c>
      <c r="I5992" s="90">
        <v>2.0898198635625399E-2</v>
      </c>
      <c r="J5992" s="90">
        <v>2.138239545680936E-2</v>
      </c>
    </row>
    <row r="5993" spans="3:10" x14ac:dyDescent="0.25">
      <c r="C5993" s="82">
        <v>5.219957036513543E-3</v>
      </c>
      <c r="D5993" s="89">
        <v>6.914440866228987E-3</v>
      </c>
      <c r="E5993" s="89">
        <v>8.3983295402500924E-3</v>
      </c>
      <c r="F5993" s="89">
        <v>9.6280550512385082E-3</v>
      </c>
      <c r="G5993" s="90">
        <v>1.062441616002429E-2</v>
      </c>
      <c r="H5993" s="90">
        <v>1.1374896574659741E-2</v>
      </c>
      <c r="I5993" s="90">
        <v>1.1967305309784175E-2</v>
      </c>
      <c r="J5993" s="90">
        <v>1.2422051639100958E-2</v>
      </c>
    </row>
    <row r="5994" spans="3:10" x14ac:dyDescent="0.25">
      <c r="C5994" s="82">
        <v>0.11173596885664941</v>
      </c>
      <c r="D5994" s="89">
        <v>9.6747239944593444E-2</v>
      </c>
      <c r="E5994" s="89">
        <v>8.6415895820193614E-2</v>
      </c>
      <c r="F5994" s="89">
        <v>7.9832069595641944E-2</v>
      </c>
      <c r="G5994" s="90">
        <v>7.6140959097183228E-2</v>
      </c>
      <c r="H5994" s="90">
        <v>7.4265454929978422E-2</v>
      </c>
      <c r="I5994" s="90">
        <v>7.3954717096993958E-2</v>
      </c>
      <c r="J5994" s="90">
        <v>7.4583419705357132E-2</v>
      </c>
    </row>
    <row r="5995" spans="3:10" x14ac:dyDescent="0.25">
      <c r="C5995" s="82">
        <v>7.555930330294335E-3</v>
      </c>
      <c r="D5995" s="89">
        <v>1.1585026166697467E-2</v>
      </c>
      <c r="E5995" s="89">
        <v>1.5343946594498335E-2</v>
      </c>
      <c r="F5995" s="89">
        <v>1.8552758996700888E-2</v>
      </c>
      <c r="G5995" s="90">
        <v>2.1245335467076343E-2</v>
      </c>
      <c r="H5995" s="90">
        <v>2.3462537788567845E-2</v>
      </c>
      <c r="I5995" s="90">
        <v>2.5441434829110807E-2</v>
      </c>
      <c r="J5995" s="90">
        <v>2.7247030196487457E-2</v>
      </c>
    </row>
    <row r="5996" spans="3:10" x14ac:dyDescent="0.25">
      <c r="C5996" s="82">
        <v>6.102190587481085E-3</v>
      </c>
      <c r="D5996" s="89">
        <v>9.3601925848501057E-3</v>
      </c>
      <c r="E5996" s="89">
        <v>1.2433430187396781E-2</v>
      </c>
      <c r="F5996" s="89">
        <v>1.5007489860735751E-2</v>
      </c>
      <c r="G5996" s="90">
        <v>1.6995204416825154E-2</v>
      </c>
      <c r="H5996" s="90">
        <v>1.8338869635108411E-2</v>
      </c>
      <c r="I5996" s="90">
        <v>1.9180659667241189E-2</v>
      </c>
      <c r="J5996" s="90">
        <v>1.9571105558534457E-2</v>
      </c>
    </row>
    <row r="5997" spans="3:10" x14ac:dyDescent="0.25">
      <c r="C5997" s="82">
        <v>3.4442005540953062E-3</v>
      </c>
      <c r="D5997" s="89">
        <v>5.1134299488829549E-3</v>
      </c>
      <c r="E5997" s="89">
        <v>6.7248382043689518E-3</v>
      </c>
      <c r="F5997" s="89">
        <v>8.1596978977338148E-3</v>
      </c>
      <c r="G5997" s="90">
        <v>9.3884980921866146E-3</v>
      </c>
      <c r="H5997" s="90">
        <v>1.0377898860939041E-2</v>
      </c>
      <c r="I5997" s="90">
        <v>1.1198521714742754E-2</v>
      </c>
      <c r="J5997" s="90">
        <v>1.1868677939673628E-2</v>
      </c>
    </row>
    <row r="5998" spans="3:10" x14ac:dyDescent="0.25">
      <c r="C5998" s="82">
        <v>3.6346085511093727E-3</v>
      </c>
      <c r="D5998" s="89">
        <v>5.7253093797753297E-3</v>
      </c>
      <c r="E5998" s="89">
        <v>7.9030403772345249E-3</v>
      </c>
      <c r="F5998" s="89">
        <v>9.9597804959140959E-3</v>
      </c>
      <c r="G5998" s="90">
        <v>1.1794978980710909E-2</v>
      </c>
      <c r="H5998" s="90">
        <v>1.3322824036633913E-2</v>
      </c>
      <c r="I5998" s="90">
        <v>1.4608141326033667E-2</v>
      </c>
      <c r="J5998" s="90">
        <v>1.5659880588489276E-2</v>
      </c>
    </row>
    <row r="5999" spans="3:10" x14ac:dyDescent="0.25">
      <c r="C5999" s="82">
        <v>2.117247463743141E-2</v>
      </c>
      <c r="D5999" s="89">
        <v>2.7900864387938415E-2</v>
      </c>
      <c r="E5999" s="89">
        <v>3.2687852432188753E-2</v>
      </c>
      <c r="F5999" s="89">
        <v>3.5689446809408776E-2</v>
      </c>
      <c r="G5999" s="90">
        <v>3.7417601999875483E-2</v>
      </c>
      <c r="H5999" s="90">
        <v>3.8139914585200461E-2</v>
      </c>
      <c r="I5999" s="90">
        <v>3.8301413276762473E-2</v>
      </c>
      <c r="J5999" s="90">
        <v>3.7982271790801762E-2</v>
      </c>
    </row>
    <row r="6000" spans="3:10" x14ac:dyDescent="0.25">
      <c r="C6000" s="82">
        <v>5.6705586241231412E-3</v>
      </c>
      <c r="D6000" s="89">
        <v>8.4041241460151659E-3</v>
      </c>
      <c r="E6000" s="89">
        <v>1.0862899849620461E-2</v>
      </c>
      <c r="F6000" s="89">
        <v>1.2861585581718691E-2</v>
      </c>
      <c r="G6000" s="90">
        <v>1.4401876046090648E-2</v>
      </c>
      <c r="H6000" s="90">
        <v>1.5479414191098509E-2</v>
      </c>
      <c r="I6000" s="90">
        <v>1.622813519017444E-2</v>
      </c>
      <c r="J6000" s="90">
        <v>1.6682308533432579E-2</v>
      </c>
    </row>
    <row r="6001" spans="3:10" x14ac:dyDescent="0.25">
      <c r="C6001" s="82">
        <v>2.3756041302530385E-2</v>
      </c>
      <c r="D6001" s="89">
        <v>2.6769822810515962E-2</v>
      </c>
      <c r="E6001" s="89">
        <v>2.8732790565714792E-2</v>
      </c>
      <c r="F6001" s="89">
        <v>3.012181279699189E-2</v>
      </c>
      <c r="G6001" s="90">
        <v>3.1291073591188288E-2</v>
      </c>
      <c r="H6001" s="90">
        <v>3.2276784252146341E-2</v>
      </c>
      <c r="I6001" s="90">
        <v>3.328285495007418E-2</v>
      </c>
      <c r="J6001" s="90">
        <v>3.4251430432925202E-2</v>
      </c>
    </row>
    <row r="6002" spans="3:10" x14ac:dyDescent="0.25">
      <c r="C6002" s="82">
        <v>1.0127976771672322E-2</v>
      </c>
      <c r="D6002" s="89">
        <v>1.2659249323193397E-2</v>
      </c>
      <c r="E6002" s="89">
        <v>1.4887096005404134E-2</v>
      </c>
      <c r="F6002" s="89">
        <v>1.6845068486931257E-2</v>
      </c>
      <c r="G6002" s="90">
        <v>1.8609575962991863E-2</v>
      </c>
      <c r="H6002" s="90">
        <v>2.015248571418465E-2</v>
      </c>
      <c r="I6002" s="90">
        <v>2.1594084736253009E-2</v>
      </c>
      <c r="J6002" s="90">
        <v>2.2919180734129723E-2</v>
      </c>
    </row>
    <row r="6003" spans="3:10" x14ac:dyDescent="0.25">
      <c r="C6003" s="82">
        <v>6.3187774298034665E-3</v>
      </c>
      <c r="D6003" s="89">
        <v>8.7208341874003229E-3</v>
      </c>
      <c r="E6003" s="89">
        <v>1.069232948870219E-2</v>
      </c>
      <c r="F6003" s="89">
        <v>1.2182284438813891E-2</v>
      </c>
      <c r="G6003" s="90">
        <v>1.3273894228987797E-2</v>
      </c>
      <c r="H6003" s="90">
        <v>1.4002523889173281E-2</v>
      </c>
      <c r="I6003" s="90">
        <v>1.4503604789461114E-2</v>
      </c>
      <c r="J6003" s="90">
        <v>1.4807275764670296E-2</v>
      </c>
    </row>
    <row r="6004" spans="3:10" x14ac:dyDescent="0.25">
      <c r="C6004" s="82">
        <v>6.581708638591712E-3</v>
      </c>
      <c r="D6004" s="89">
        <v>9.5190179909078187E-3</v>
      </c>
      <c r="E6004" s="89">
        <v>1.1884531521802244E-2</v>
      </c>
      <c r="F6004" s="89">
        <v>1.3548318160339532E-2</v>
      </c>
      <c r="G6004" s="90">
        <v>1.4623921918382576E-2</v>
      </c>
      <c r="H6004" s="90">
        <v>1.5205548149591656E-2</v>
      </c>
      <c r="I6004" s="90">
        <v>1.5495569694386315E-2</v>
      </c>
      <c r="J6004" s="90">
        <v>1.5568662499977544E-2</v>
      </c>
    </row>
    <row r="6005" spans="3:10" x14ac:dyDescent="0.25">
      <c r="C6005" s="82">
        <v>9.1641315983530009E-4</v>
      </c>
      <c r="D6005" s="89">
        <v>1.9720064238276931E-3</v>
      </c>
      <c r="E6005" s="89">
        <v>3.3386149454270866E-3</v>
      </c>
      <c r="F6005" s="89">
        <v>4.8030675571925467E-3</v>
      </c>
      <c r="G6005" s="90">
        <v>6.195693206879284E-3</v>
      </c>
      <c r="H6005" s="90">
        <v>7.3957780373442089E-3</v>
      </c>
      <c r="I6005" s="90">
        <v>8.4070544116723513E-3</v>
      </c>
      <c r="J6005" s="90">
        <v>9.2338296154240631E-3</v>
      </c>
    </row>
    <row r="6006" spans="3:10" x14ac:dyDescent="0.25">
      <c r="C6006" s="82">
        <v>1.1440936171354112E-2</v>
      </c>
      <c r="D6006" s="89">
        <v>1.3097464230603097E-2</v>
      </c>
      <c r="E6006" s="89">
        <v>1.4469922276175001E-2</v>
      </c>
      <c r="F6006" s="89">
        <v>1.5669555023737895E-2</v>
      </c>
      <c r="G6006" s="90">
        <v>1.6789528155122666E-2</v>
      </c>
      <c r="H6006" s="90">
        <v>1.78030697707591E-2</v>
      </c>
      <c r="I6006" s="90">
        <v>1.880960392364411E-2</v>
      </c>
      <c r="J6006" s="90">
        <v>1.9788342348162784E-2</v>
      </c>
    </row>
    <row r="6007" spans="3:10" x14ac:dyDescent="0.25">
      <c r="C6007" s="82">
        <v>7.7847475382702503E-3</v>
      </c>
      <c r="D6007" s="89">
        <v>9.8929492256407837E-3</v>
      </c>
      <c r="E6007" s="89">
        <v>1.1509048238021014E-2</v>
      </c>
      <c r="F6007" s="89">
        <v>1.271287533384426E-2</v>
      </c>
      <c r="G6007" s="90">
        <v>1.3645311130770386E-2</v>
      </c>
      <c r="H6007" s="90">
        <v>1.4356295929853619E-2</v>
      </c>
      <c r="I6007" s="90">
        <v>1.4982272512033637E-2</v>
      </c>
      <c r="J6007" s="90">
        <v>1.5545917538890694E-2</v>
      </c>
    </row>
    <row r="6008" spans="3:10" x14ac:dyDescent="0.25">
      <c r="C6008" s="82">
        <v>1.1693654375599946E-2</v>
      </c>
      <c r="D6008" s="89">
        <v>1.4747765286054742E-2</v>
      </c>
      <c r="E6008" s="89">
        <v>1.7158453164375975E-2</v>
      </c>
      <c r="F6008" s="89">
        <v>1.9111696675740978E-2</v>
      </c>
      <c r="G6008" s="90">
        <v>2.086244605998425E-2</v>
      </c>
      <c r="H6008" s="90">
        <v>2.2510585436840987E-2</v>
      </c>
      <c r="I6008" s="90">
        <v>2.4275600010999144E-2</v>
      </c>
      <c r="J6008" s="90">
        <v>2.6185271284379162E-2</v>
      </c>
    </row>
    <row r="6009" spans="3:10" x14ac:dyDescent="0.25">
      <c r="C6009" s="82">
        <v>1.410245091036179E-2</v>
      </c>
      <c r="D6009" s="89">
        <v>1.9260144945205091E-2</v>
      </c>
      <c r="E6009" s="89">
        <v>2.3303812435129315E-2</v>
      </c>
      <c r="F6009" s="89">
        <v>2.625090704427066E-2</v>
      </c>
      <c r="G6009" s="90">
        <v>2.8405466905278141E-2</v>
      </c>
      <c r="H6009" s="90">
        <v>2.9913370438862434E-2</v>
      </c>
      <c r="I6009" s="90">
        <v>3.1072312467856862E-2</v>
      </c>
      <c r="J6009" s="90">
        <v>3.1903577212433171E-2</v>
      </c>
    </row>
    <row r="6010" spans="3:10" x14ac:dyDescent="0.25">
      <c r="C6010" s="82">
        <v>7.1306832685788316E-3</v>
      </c>
      <c r="D6010" s="89">
        <v>1.0048477455311434E-2</v>
      </c>
      <c r="E6010" s="89">
        <v>1.2647775626348964E-2</v>
      </c>
      <c r="F6010" s="89">
        <v>1.4807821057896464E-2</v>
      </c>
      <c r="G6010" s="90">
        <v>1.6562413549459407E-2</v>
      </c>
      <c r="H6010" s="90">
        <v>1.7905565645048357E-2</v>
      </c>
      <c r="I6010" s="90">
        <v>1.8977315727137456E-2</v>
      </c>
      <c r="J6010" s="90">
        <v>1.9796440855390597E-2</v>
      </c>
    </row>
    <row r="6011" spans="3:10" x14ac:dyDescent="0.25">
      <c r="C6011" s="82">
        <v>9.5739026748431939E-3</v>
      </c>
      <c r="D6011" s="89">
        <v>1.3180852324736156E-2</v>
      </c>
      <c r="E6011" s="89">
        <v>1.5908493649174661E-2</v>
      </c>
      <c r="F6011" s="89">
        <v>1.7692359457691528E-2</v>
      </c>
      <c r="G6011" s="90">
        <v>1.873272704085617E-2</v>
      </c>
      <c r="H6011" s="90">
        <v>1.9174885414560406E-2</v>
      </c>
      <c r="I6011" s="90">
        <v>1.9288788072302089E-2</v>
      </c>
      <c r="J6011" s="90">
        <v>1.9175430036261897E-2</v>
      </c>
    </row>
    <row r="6012" spans="3:10" x14ac:dyDescent="0.25">
      <c r="C6012" s="82">
        <v>7.6243792363724942E-3</v>
      </c>
      <c r="D6012" s="89">
        <v>1.1154183502433508E-2</v>
      </c>
      <c r="E6012" s="89">
        <v>1.4286298138529959E-2</v>
      </c>
      <c r="F6012" s="89">
        <v>1.6836632124926865E-2</v>
      </c>
      <c r="G6012" s="90">
        <v>1.8849299193142592E-2</v>
      </c>
      <c r="H6012" s="90">
        <v>2.0337843312774183E-2</v>
      </c>
      <c r="I6012" s="90">
        <v>2.14819684018379E-2</v>
      </c>
      <c r="J6012" s="90">
        <v>2.2324167012415408E-2</v>
      </c>
    </row>
    <row r="6013" spans="3:10" x14ac:dyDescent="0.25">
      <c r="C6013" s="82">
        <v>1.6277694392078788E-2</v>
      </c>
      <c r="D6013" s="89">
        <v>2.14112659337127E-2</v>
      </c>
      <c r="E6013" s="89">
        <v>2.5397303257795434E-2</v>
      </c>
      <c r="F6013" s="89">
        <v>2.8246913124071026E-2</v>
      </c>
      <c r="G6013" s="90">
        <v>3.0187969805916984E-2</v>
      </c>
      <c r="H6013" s="90">
        <v>3.1286487670540902E-2</v>
      </c>
      <c r="I6013" s="90">
        <v>3.1812047995485628E-2</v>
      </c>
      <c r="J6013" s="90">
        <v>3.1789567964476524E-2</v>
      </c>
    </row>
    <row r="6014" spans="3:10" x14ac:dyDescent="0.25">
      <c r="C6014" s="82">
        <v>1.7110775390791973E-2</v>
      </c>
      <c r="D6014" s="89">
        <v>2.3428914878691028E-2</v>
      </c>
      <c r="E6014" s="89">
        <v>2.8206938513243091E-2</v>
      </c>
      <c r="F6014" s="89">
        <v>3.1368915584363222E-2</v>
      </c>
      <c r="G6014" s="90">
        <v>3.3229081390573297E-2</v>
      </c>
      <c r="H6014" s="90">
        <v>3.3948862511630366E-2</v>
      </c>
      <c r="I6014" s="90">
        <v>3.3891055982847251E-2</v>
      </c>
      <c r="J6014" s="90">
        <v>3.3126816522334145E-2</v>
      </c>
    </row>
    <row r="6015" spans="3:10" x14ac:dyDescent="0.25">
      <c r="C6015" s="82">
        <v>1.9021878487895608E-2</v>
      </c>
      <c r="D6015" s="89">
        <v>2.1209646507564975E-2</v>
      </c>
      <c r="E6015" s="89">
        <v>2.233738906994482E-2</v>
      </c>
      <c r="F6015" s="89">
        <v>2.2822156908688107E-2</v>
      </c>
      <c r="G6015" s="90">
        <v>2.2972247332110732E-2</v>
      </c>
      <c r="H6015" s="90">
        <v>2.2844891805462574E-2</v>
      </c>
      <c r="I6015" s="90">
        <v>2.2615451685497487E-2</v>
      </c>
      <c r="J6015" s="90">
        <v>2.2276941506115318E-2</v>
      </c>
    </row>
    <row r="6016" spans="3:10" x14ac:dyDescent="0.25">
      <c r="C6016" s="82">
        <v>2.0423607880477077E-2</v>
      </c>
      <c r="D6016" s="89">
        <v>2.3751734558321774E-2</v>
      </c>
      <c r="E6016" s="89">
        <v>2.5708849399927465E-2</v>
      </c>
      <c r="F6016" s="89">
        <v>2.6739013931515711E-2</v>
      </c>
      <c r="G6016" s="90">
        <v>2.7249084166153317E-2</v>
      </c>
      <c r="H6016" s="90">
        <v>2.7365841897544145E-2</v>
      </c>
      <c r="I6016" s="90">
        <v>2.7341162355453336E-2</v>
      </c>
      <c r="J6016" s="90">
        <v>2.718517390607765E-2</v>
      </c>
    </row>
    <row r="6017" spans="3:10" x14ac:dyDescent="0.25">
      <c r="C6017" s="82">
        <v>3.8196955681603507E-2</v>
      </c>
      <c r="D6017" s="89">
        <v>4.0701569059219983E-2</v>
      </c>
      <c r="E6017" s="89">
        <v>4.1196839024293504E-2</v>
      </c>
      <c r="F6017" s="89">
        <v>4.0685310780650109E-2</v>
      </c>
      <c r="G6017" s="90">
        <v>3.9823950710782652E-2</v>
      </c>
      <c r="H6017" s="90">
        <v>3.8751120219379993E-2</v>
      </c>
      <c r="I6017" s="90">
        <v>3.776725155394707E-2</v>
      </c>
      <c r="J6017" s="90">
        <v>3.6833746101797425E-2</v>
      </c>
    </row>
    <row r="6018" spans="3:10" x14ac:dyDescent="0.25">
      <c r="C6018" s="82">
        <v>2.1652079814955882E-2</v>
      </c>
      <c r="D6018" s="89">
        <v>2.6933771854783923E-2</v>
      </c>
      <c r="E6018" s="89">
        <v>3.1166529804113694E-2</v>
      </c>
      <c r="F6018" s="89">
        <v>3.4425612514720455E-2</v>
      </c>
      <c r="G6018" s="90">
        <v>3.6923023266600498E-2</v>
      </c>
      <c r="H6018" s="90">
        <v>3.8674182620935534E-2</v>
      </c>
      <c r="I6018" s="90">
        <v>3.997453791306578E-2</v>
      </c>
      <c r="J6018" s="90">
        <v>4.083060778326586E-2</v>
      </c>
    </row>
    <row r="6019" spans="3:10" x14ac:dyDescent="0.25">
      <c r="C6019" s="82">
        <v>6.5373762364007836E-3</v>
      </c>
      <c r="D6019" s="89">
        <v>1.0175741160464996E-2</v>
      </c>
      <c r="E6019" s="89">
        <v>1.3931196311783493E-2</v>
      </c>
      <c r="F6019" s="89">
        <v>1.7495483897997835E-2</v>
      </c>
      <c r="G6019" s="90">
        <v>2.0768670491619907E-2</v>
      </c>
      <c r="H6019" s="90">
        <v>2.3676526401655556E-2</v>
      </c>
      <c r="I6019" s="90">
        <v>2.6396874526519145E-2</v>
      </c>
      <c r="J6019" s="90">
        <v>2.8987777374291444E-2</v>
      </c>
    </row>
    <row r="6020" spans="3:10" x14ac:dyDescent="0.25">
      <c r="C6020" s="82">
        <v>8.4981545178669741E-3</v>
      </c>
      <c r="D6020" s="89">
        <v>1.2326915696736799E-2</v>
      </c>
      <c r="E6020" s="89">
        <v>1.5551222366197529E-2</v>
      </c>
      <c r="F6020" s="89">
        <v>1.7955775294405715E-2</v>
      </c>
      <c r="G6020" s="90">
        <v>1.9622409049871139E-2</v>
      </c>
      <c r="H6020" s="90">
        <v>2.0623289914694139E-2</v>
      </c>
      <c r="I6020" s="90">
        <v>2.1198712342445813E-2</v>
      </c>
      <c r="J6020" s="90">
        <v>2.1431134909985817E-2</v>
      </c>
    </row>
    <row r="6021" spans="3:10" x14ac:dyDescent="0.25">
      <c r="C6021" s="82">
        <v>2.9877201224572915E-2</v>
      </c>
      <c r="D6021" s="89">
        <v>3.3496041779420033E-2</v>
      </c>
      <c r="E6021" s="89">
        <v>3.6081614701827552E-2</v>
      </c>
      <c r="F6021" s="89">
        <v>3.8244145785739432E-2</v>
      </c>
      <c r="G6021" s="90">
        <v>4.0420317917894744E-2</v>
      </c>
      <c r="H6021" s="90">
        <v>4.2641184295944504E-2</v>
      </c>
      <c r="I6021" s="90">
        <v>4.5153018569841538E-2</v>
      </c>
      <c r="J6021" s="90">
        <v>4.7842245622171417E-2</v>
      </c>
    </row>
    <row r="6022" spans="3:10" x14ac:dyDescent="0.25">
      <c r="C6022" s="82">
        <v>4.1776733530937055E-2</v>
      </c>
      <c r="D6022" s="89">
        <v>4.2747396077842927E-2</v>
      </c>
      <c r="E6022" s="89">
        <v>4.2049425211879501E-2</v>
      </c>
      <c r="F6022" s="89">
        <v>4.072707261508135E-2</v>
      </c>
      <c r="G6022" s="90">
        <v>3.9313778002102645E-2</v>
      </c>
      <c r="H6022" s="90">
        <v>3.7793653832965443E-2</v>
      </c>
      <c r="I6022" s="90">
        <v>3.6330156239155288E-2</v>
      </c>
      <c r="J6022" s="90">
        <v>3.4791333454815346E-2</v>
      </c>
    </row>
    <row r="6023" spans="3:10" x14ac:dyDescent="0.25">
      <c r="C6023" s="82">
        <v>1.968512811922524E-3</v>
      </c>
      <c r="D6023" s="89">
        <v>3.8194832018082969E-3</v>
      </c>
      <c r="E6023" s="89">
        <v>6.0877545991864825E-3</v>
      </c>
      <c r="F6023" s="89">
        <v>8.4752508770726785E-3</v>
      </c>
      <c r="G6023" s="90">
        <v>1.076178084424243E-2</v>
      </c>
      <c r="H6023" s="90">
        <v>1.2775592834764236E-2</v>
      </c>
      <c r="I6023" s="90">
        <v>1.4523866547950823E-2</v>
      </c>
      <c r="J6023" s="90">
        <v>1.5989042477047358E-2</v>
      </c>
    </row>
    <row r="6024" spans="3:10" x14ac:dyDescent="0.25">
      <c r="C6024" s="82">
        <v>6.305551020005767E-4</v>
      </c>
      <c r="D6024" s="89">
        <v>1.5428181800145096E-3</v>
      </c>
      <c r="E6024" s="89">
        <v>2.8771330562753238E-3</v>
      </c>
      <c r="F6024" s="89">
        <v>4.453302882767957E-3</v>
      </c>
      <c r="G6024" s="90">
        <v>6.073984760601601E-3</v>
      </c>
      <c r="H6024" s="90">
        <v>7.5677705259924082E-3</v>
      </c>
      <c r="I6024" s="90">
        <v>8.8902071450338727E-3</v>
      </c>
      <c r="J6024" s="90">
        <v>1.0009182888918288E-2</v>
      </c>
    </row>
    <row r="6025" spans="3:10" x14ac:dyDescent="0.25">
      <c r="C6025" s="82">
        <v>2.9904661557728384E-3</v>
      </c>
      <c r="D6025" s="89">
        <v>4.5079459222222189E-3</v>
      </c>
      <c r="E6025" s="89">
        <v>6.0003107956695485E-3</v>
      </c>
      <c r="F6025" s="89">
        <v>7.3605319020727715E-3</v>
      </c>
      <c r="G6025" s="90">
        <v>8.5616467220761324E-3</v>
      </c>
      <c r="H6025" s="90">
        <v>9.5708552672313079E-3</v>
      </c>
      <c r="I6025" s="90">
        <v>1.044786572935639E-2</v>
      </c>
      <c r="J6025" s="90">
        <v>1.120272490559562E-2</v>
      </c>
    </row>
    <row r="6026" spans="3:10" x14ac:dyDescent="0.25">
      <c r="C6026" s="82">
        <v>8.7781653278665578E-3</v>
      </c>
      <c r="D6026" s="89">
        <v>1.2279924659243423E-2</v>
      </c>
      <c r="E6026" s="89">
        <v>1.5357252711674398E-2</v>
      </c>
      <c r="F6026" s="89">
        <v>1.7876228346595351E-2</v>
      </c>
      <c r="G6026" s="90">
        <v>1.9879686005997921E-2</v>
      </c>
      <c r="H6026" s="90">
        <v>2.1352088687313298E-2</v>
      </c>
      <c r="I6026" s="90">
        <v>2.2446558331364223E-2</v>
      </c>
      <c r="J6026" s="90">
        <v>2.316986860002769E-2</v>
      </c>
    </row>
    <row r="6027" spans="3:10" x14ac:dyDescent="0.25">
      <c r="C6027" s="82">
        <v>1.3306000593469673E-2</v>
      </c>
      <c r="D6027" s="89">
        <v>2.0376869479546155E-2</v>
      </c>
      <c r="E6027" s="89">
        <v>2.6542547401306057E-2</v>
      </c>
      <c r="F6027" s="89">
        <v>3.1358101862021343E-2</v>
      </c>
      <c r="G6027" s="90">
        <v>3.4982312795206902E-2</v>
      </c>
      <c r="H6027" s="90">
        <v>3.7527293174786799E-2</v>
      </c>
      <c r="I6027" s="90">
        <v>3.9346261286700213E-2</v>
      </c>
      <c r="J6027" s="90">
        <v>4.0466701836337854E-2</v>
      </c>
    </row>
    <row r="6028" spans="3:10" x14ac:dyDescent="0.25">
      <c r="C6028" s="82">
        <v>5.5826001691404482E-3</v>
      </c>
      <c r="D6028" s="89">
        <v>7.0111965977481894E-3</v>
      </c>
      <c r="E6028" s="89">
        <v>8.0009697013029273E-3</v>
      </c>
      <c r="F6028" s="89">
        <v>8.6151125163558568E-3</v>
      </c>
      <c r="G6028" s="90">
        <v>8.9593913783298194E-3</v>
      </c>
      <c r="H6028" s="90">
        <v>9.0765523957158974E-3</v>
      </c>
      <c r="I6028" s="90">
        <v>9.0648982669198647E-3</v>
      </c>
      <c r="J6028" s="90">
        <v>8.9512493724891555E-3</v>
      </c>
    </row>
    <row r="6029" spans="3:10" x14ac:dyDescent="0.25">
      <c r="C6029" s="82">
        <v>3.0760799425182155E-2</v>
      </c>
      <c r="D6029" s="89">
        <v>3.5602434238377487E-2</v>
      </c>
      <c r="E6029" s="89">
        <v>3.8761145396348513E-2</v>
      </c>
      <c r="F6029" s="89">
        <v>4.0943450834654567E-2</v>
      </c>
      <c r="G6029" s="90">
        <v>4.2738766125213032E-2</v>
      </c>
      <c r="H6029" s="90">
        <v>4.4282316607850411E-2</v>
      </c>
      <c r="I6029" s="90">
        <v>4.5901543044002645E-2</v>
      </c>
      <c r="J6029" s="90">
        <v>4.7529894308538004E-2</v>
      </c>
    </row>
    <row r="6030" spans="3:10" x14ac:dyDescent="0.25">
      <c r="C6030" s="82">
        <v>3.6911744542423657E-3</v>
      </c>
      <c r="D6030" s="89">
        <v>5.6296357476795875E-3</v>
      </c>
      <c r="E6030" s="89">
        <v>7.4397688028866047E-3</v>
      </c>
      <c r="F6030" s="89">
        <v>8.9568579065039226E-3</v>
      </c>
      <c r="G6030" s="90">
        <v>1.0148944869755242E-2</v>
      </c>
      <c r="H6030" s="90">
        <v>1.0989917892346312E-2</v>
      </c>
      <c r="I6030" s="90">
        <v>1.1562128711329394E-2</v>
      </c>
      <c r="J6030" s="90">
        <v>1.1886661871749304E-2</v>
      </c>
    </row>
    <row r="6031" spans="3:10" x14ac:dyDescent="0.25">
      <c r="C6031" s="82">
        <v>2.3390475395638672E-2</v>
      </c>
      <c r="D6031" s="89">
        <v>2.4657561471067846E-2</v>
      </c>
      <c r="E6031" s="89">
        <v>2.4997407057306804E-2</v>
      </c>
      <c r="F6031" s="89">
        <v>2.4899543788208491E-2</v>
      </c>
      <c r="G6031" s="90">
        <v>2.4688398927000057E-2</v>
      </c>
      <c r="H6031" s="90">
        <v>2.4415463446292328E-2</v>
      </c>
      <c r="I6031" s="90">
        <v>2.426129210668836E-2</v>
      </c>
      <c r="J6031" s="90">
        <v>2.4206163002249672E-2</v>
      </c>
    </row>
    <row r="6032" spans="3:10" x14ac:dyDescent="0.25">
      <c r="C6032" s="82">
        <v>7.7840296264329875E-3</v>
      </c>
      <c r="D6032" s="89">
        <v>1.1488135332704296E-2</v>
      </c>
      <c r="E6032" s="89">
        <v>1.5026536624868105E-2</v>
      </c>
      <c r="F6032" s="89">
        <v>1.819775673950488E-2</v>
      </c>
      <c r="G6032" s="90">
        <v>2.1012633128685135E-2</v>
      </c>
      <c r="H6032" s="90">
        <v>2.345581600198238E-2</v>
      </c>
      <c r="I6032" s="90">
        <v>2.5711496452545179E-2</v>
      </c>
      <c r="J6032" s="90">
        <v>2.7807719819411037E-2</v>
      </c>
    </row>
    <row r="6033" spans="3:10" x14ac:dyDescent="0.25">
      <c r="C6033" s="82">
        <v>1.0166887803669039E-2</v>
      </c>
      <c r="D6033" s="89">
        <v>1.3907229655976914E-2</v>
      </c>
      <c r="E6033" s="89">
        <v>1.6899392901265138E-2</v>
      </c>
      <c r="F6033" s="89">
        <v>1.908090457461865E-2</v>
      </c>
      <c r="G6033" s="90">
        <v>2.0612984638534049E-2</v>
      </c>
      <c r="H6033" s="90">
        <v>2.1585262147973946E-2</v>
      </c>
      <c r="I6033" s="90">
        <v>2.2235719714155954E-2</v>
      </c>
      <c r="J6033" s="90">
        <v>2.2626930375734086E-2</v>
      </c>
    </row>
    <row r="6034" spans="3:10" x14ac:dyDescent="0.25">
      <c r="C6034" s="82">
        <v>1.9625441387664411E-2</v>
      </c>
      <c r="D6034" s="89">
        <v>2.3699106664409681E-2</v>
      </c>
      <c r="E6034" s="89">
        <v>2.6196522193223357E-2</v>
      </c>
      <c r="F6034" s="89">
        <v>2.7565899612864746E-2</v>
      </c>
      <c r="G6034" s="90">
        <v>2.8283696283975559E-2</v>
      </c>
      <c r="H6034" s="90">
        <v>2.8532759097664648E-2</v>
      </c>
      <c r="I6034" s="90">
        <v>2.8606446331244487E-2</v>
      </c>
      <c r="J6034" s="90">
        <v>2.8531187733780397E-2</v>
      </c>
    </row>
    <row r="6035" spans="3:10" x14ac:dyDescent="0.25">
      <c r="C6035" s="82">
        <v>3.3356379681591317E-3</v>
      </c>
      <c r="D6035" s="89">
        <v>5.7306458923077064E-3</v>
      </c>
      <c r="E6035" s="89">
        <v>8.1539664424375383E-3</v>
      </c>
      <c r="F6035" s="89">
        <v>1.0250411223804467E-2</v>
      </c>
      <c r="G6035" s="90">
        <v>1.1883152403671887E-2</v>
      </c>
      <c r="H6035" s="90">
        <v>1.2989486993796737E-2</v>
      </c>
      <c r="I6035" s="90">
        <v>1.3671132849083325E-2</v>
      </c>
      <c r="J6035" s="90">
        <v>1.39703952888749E-2</v>
      </c>
    </row>
    <row r="6036" spans="3:10" x14ac:dyDescent="0.25">
      <c r="C6036" s="82">
        <v>1.4379196490579036E-2</v>
      </c>
      <c r="D6036" s="89">
        <v>1.956127829943034E-2</v>
      </c>
      <c r="E6036" s="89">
        <v>2.3516567201776438E-2</v>
      </c>
      <c r="F6036" s="89">
        <v>2.6268065325257214E-2</v>
      </c>
      <c r="G6036" s="90">
        <v>2.8122433570861173E-2</v>
      </c>
      <c r="H6036" s="90">
        <v>2.922550810685675E-2</v>
      </c>
      <c r="I6036" s="90">
        <v>2.9877739964192351E-2</v>
      </c>
      <c r="J6036" s="90">
        <v>3.012090095321205E-2</v>
      </c>
    </row>
    <row r="6037" spans="3:10" x14ac:dyDescent="0.25">
      <c r="C6037" s="82">
        <v>1.9923380251226407E-3</v>
      </c>
      <c r="D6037" s="89">
        <v>3.7446697916135746E-3</v>
      </c>
      <c r="E6037" s="89">
        <v>5.8287111484744093E-3</v>
      </c>
      <c r="F6037" s="89">
        <v>7.9908864784235759E-3</v>
      </c>
      <c r="G6037" s="90">
        <v>1.0066041512921252E-2</v>
      </c>
      <c r="H6037" s="90">
        <v>1.1924982037921767E-2</v>
      </c>
      <c r="I6037" s="90">
        <v>1.3589124516424895E-2</v>
      </c>
      <c r="J6037" s="90">
        <v>1.5044140557429125E-2</v>
      </c>
    </row>
    <row r="6038" spans="3:10" x14ac:dyDescent="0.25">
      <c r="C6038" s="82">
        <v>3.4338012573892282E-2</v>
      </c>
      <c r="D6038" s="89">
        <v>3.5347037099603844E-2</v>
      </c>
      <c r="E6038" s="89">
        <v>3.5310938142958964E-2</v>
      </c>
      <c r="F6038" s="89">
        <v>3.4803216210950567E-2</v>
      </c>
      <c r="G6038" s="90">
        <v>3.4136528309932836E-2</v>
      </c>
      <c r="H6038" s="90">
        <v>3.3263681869810144E-2</v>
      </c>
      <c r="I6038" s="90">
        <v>3.2346230405725006E-2</v>
      </c>
      <c r="J6038" s="90">
        <v>3.1301677129502138E-2</v>
      </c>
    </row>
    <row r="6039" spans="3:10" x14ac:dyDescent="0.25">
      <c r="C6039" s="82">
        <v>1.1728480281661088E-2</v>
      </c>
      <c r="D6039" s="89">
        <v>1.5495038417680318E-2</v>
      </c>
      <c r="E6039" s="89">
        <v>1.876612963876944E-2</v>
      </c>
      <c r="F6039" s="89">
        <v>2.1600531757217534E-2</v>
      </c>
      <c r="G6039" s="90">
        <v>2.4186889260623554E-2</v>
      </c>
      <c r="H6039" s="90">
        <v>2.6581848320358582E-2</v>
      </c>
      <c r="I6039" s="90">
        <v>2.9008144388127086E-2</v>
      </c>
      <c r="J6039" s="90">
        <v>3.1474291154955286E-2</v>
      </c>
    </row>
    <row r="6040" spans="3:10" x14ac:dyDescent="0.25">
      <c r="C6040" s="82">
        <v>3.7842051100223395E-3</v>
      </c>
      <c r="D6040" s="89">
        <v>5.5015636796692264E-3</v>
      </c>
      <c r="E6040" s="89">
        <v>7.1363256868472976E-3</v>
      </c>
      <c r="F6040" s="89">
        <v>8.5680364901693177E-3</v>
      </c>
      <c r="G6040" s="90">
        <v>9.7649236632960188E-3</v>
      </c>
      <c r="H6040" s="90">
        <v>1.0691758953179762E-2</v>
      </c>
      <c r="I6040" s="90">
        <v>1.1423361778179639E-2</v>
      </c>
      <c r="J6040" s="90">
        <v>1.1981645817493728E-2</v>
      </c>
    </row>
    <row r="6041" spans="3:10" x14ac:dyDescent="0.25">
      <c r="C6041" s="82">
        <v>1.7858074864176499E-2</v>
      </c>
      <c r="D6041" s="89">
        <v>2.3265139596478853E-2</v>
      </c>
      <c r="E6041" s="89">
        <v>2.7379584456229449E-2</v>
      </c>
      <c r="F6041" s="89">
        <v>3.0351700353553557E-2</v>
      </c>
      <c r="G6041" s="90">
        <v>3.2559074665733843E-2</v>
      </c>
      <c r="H6041" s="90">
        <v>3.4168972765241203E-2</v>
      </c>
      <c r="I6041" s="90">
        <v>3.5522291402080193E-2</v>
      </c>
      <c r="J6041" s="90">
        <v>3.664333316283519E-2</v>
      </c>
    </row>
    <row r="6042" spans="3:10" x14ac:dyDescent="0.25">
      <c r="C6042" s="82">
        <v>2.0565555618703178E-2</v>
      </c>
      <c r="D6042" s="89">
        <v>2.4003944773545383E-2</v>
      </c>
      <c r="E6042" s="89">
        <v>2.6191970102707057E-2</v>
      </c>
      <c r="F6042" s="89">
        <v>2.7587582259239116E-2</v>
      </c>
      <c r="G6042" s="90">
        <v>2.8577031059765882E-2</v>
      </c>
      <c r="H6042" s="90">
        <v>2.9241965913197977E-2</v>
      </c>
      <c r="I6042" s="90">
        <v>2.9796330265017712E-2</v>
      </c>
      <c r="J6042" s="90">
        <v>3.0204396812485417E-2</v>
      </c>
    </row>
    <row r="6043" spans="3:10" x14ac:dyDescent="0.25">
      <c r="C6043" s="82">
        <v>6.64607187528439E-3</v>
      </c>
      <c r="D6043" s="89">
        <v>1.0616924750806139E-2</v>
      </c>
      <c r="E6043" s="89">
        <v>1.4377937481773113E-2</v>
      </c>
      <c r="F6043" s="89">
        <v>1.7537690371118114E-2</v>
      </c>
      <c r="G6043" s="90">
        <v>2.0050187682752418E-2</v>
      </c>
      <c r="H6043" s="90">
        <v>2.1912036687091706E-2</v>
      </c>
      <c r="I6043" s="90">
        <v>2.3320445115075823E-2</v>
      </c>
      <c r="J6043" s="90">
        <v>2.4317751085610923E-2</v>
      </c>
    </row>
    <row r="6044" spans="3:10" x14ac:dyDescent="0.25">
      <c r="C6044" s="82">
        <v>1.4451126512338053E-3</v>
      </c>
      <c r="D6044" s="89">
        <v>2.916559654109942E-3</v>
      </c>
      <c r="E6044" s="89">
        <v>4.7085905908425575E-3</v>
      </c>
      <c r="F6044" s="89">
        <v>6.5287027810642505E-3</v>
      </c>
      <c r="G6044" s="90">
        <v>8.1679150958440805E-3</v>
      </c>
      <c r="H6044" s="90">
        <v>9.4867418755945707E-3</v>
      </c>
      <c r="I6044" s="90">
        <v>1.0505350641280803E-2</v>
      </c>
      <c r="J6044" s="90">
        <v>1.1240828943126864E-2</v>
      </c>
    </row>
    <row r="6045" spans="3:10" x14ac:dyDescent="0.25">
      <c r="C6045" s="82">
        <v>6.2947128394041001E-3</v>
      </c>
      <c r="D6045" s="89">
        <v>9.6991850171568219E-3</v>
      </c>
      <c r="E6045" s="89">
        <v>1.3064705129732745E-2</v>
      </c>
      <c r="F6045" s="89">
        <v>1.6083599131222502E-2</v>
      </c>
      <c r="G6045" s="90">
        <v>1.8648534232429282E-2</v>
      </c>
      <c r="H6045" s="90">
        <v>2.0665129928995957E-2</v>
      </c>
      <c r="I6045" s="90">
        <v>2.2254412035605756E-2</v>
      </c>
      <c r="J6045" s="90">
        <v>2.343443689009576E-2</v>
      </c>
    </row>
    <row r="6046" spans="3:10" x14ac:dyDescent="0.25">
      <c r="C6046" s="82">
        <v>8.1830940345380809E-3</v>
      </c>
      <c r="D6046" s="89">
        <v>1.2259935963406493E-2</v>
      </c>
      <c r="E6046" s="89">
        <v>1.5779254162559937E-2</v>
      </c>
      <c r="F6046" s="89">
        <v>1.8476735939791808E-2</v>
      </c>
      <c r="G6046" s="90">
        <v>2.042980070322371E-2</v>
      </c>
      <c r="H6046" s="90">
        <v>2.1711578871552423E-2</v>
      </c>
      <c r="I6046" s="90">
        <v>2.2562627849861443E-2</v>
      </c>
      <c r="J6046" s="90">
        <v>2.3049689174866904E-2</v>
      </c>
    </row>
    <row r="6047" spans="3:10" x14ac:dyDescent="0.25">
      <c r="C6047" s="82">
        <v>1.5037893927320038E-3</v>
      </c>
      <c r="D6047" s="89">
        <v>3.0774839127291529E-3</v>
      </c>
      <c r="E6047" s="89">
        <v>5.0699454573150662E-3</v>
      </c>
      <c r="F6047" s="89">
        <v>7.2254467853383846E-3</v>
      </c>
      <c r="G6047" s="90">
        <v>9.3534430419468934E-3</v>
      </c>
      <c r="H6047" s="90">
        <v>1.1297969212959096E-2</v>
      </c>
      <c r="I6047" s="90">
        <v>1.3046253600293101E-2</v>
      </c>
      <c r="J6047" s="90">
        <v>1.4552195484836015E-2</v>
      </c>
    </row>
    <row r="6048" spans="3:10" x14ac:dyDescent="0.25">
      <c r="C6048" s="82">
        <v>1.2522383786183885E-2</v>
      </c>
      <c r="D6048" s="89">
        <v>1.4284513298144336E-2</v>
      </c>
      <c r="E6048" s="89">
        <v>1.541936854976972E-2</v>
      </c>
      <c r="F6048" s="89">
        <v>1.6210050837301013E-2</v>
      </c>
      <c r="G6048" s="90">
        <v>1.6884984050029226E-2</v>
      </c>
      <c r="H6048" s="90">
        <v>1.7498602286828351E-2</v>
      </c>
      <c r="I6048" s="90">
        <v>1.8190895949183463E-2</v>
      </c>
      <c r="J6048" s="90">
        <v>1.8955870509456105E-2</v>
      </c>
    </row>
    <row r="6049" spans="3:10" x14ac:dyDescent="0.25">
      <c r="C6049" s="82">
        <v>6.5974266575451451E-3</v>
      </c>
      <c r="D6049" s="89">
        <v>9.6443311862095676E-3</v>
      </c>
      <c r="E6049" s="89">
        <v>1.2474559103777235E-2</v>
      </c>
      <c r="F6049" s="89">
        <v>1.4924203470890745E-2</v>
      </c>
      <c r="G6049" s="90">
        <v>1.7007943833522624E-2</v>
      </c>
      <c r="H6049" s="90">
        <v>1.8714928567282185E-2</v>
      </c>
      <c r="I6049" s="90">
        <v>2.0189511706091335E-2</v>
      </c>
      <c r="J6049" s="90">
        <v>2.1447708086443761E-2</v>
      </c>
    </row>
    <row r="6050" spans="3:10" x14ac:dyDescent="0.25">
      <c r="C6050" s="82">
        <v>7.2769404681522869E-3</v>
      </c>
      <c r="D6050" s="89">
        <v>9.8059688800856051E-3</v>
      </c>
      <c r="E6050" s="89">
        <v>1.2013598328914554E-2</v>
      </c>
      <c r="F6050" s="89">
        <v>1.3872960536518699E-2</v>
      </c>
      <c r="G6050" s="90">
        <v>1.5462950188395368E-2</v>
      </c>
      <c r="H6050" s="90">
        <v>1.6800894729927834E-2</v>
      </c>
      <c r="I6050" s="90">
        <v>1.8029275251919361E-2</v>
      </c>
      <c r="J6050" s="90">
        <v>1.9171655019906763E-2</v>
      </c>
    </row>
    <row r="6051" spans="3:10" x14ac:dyDescent="0.25">
      <c r="C6051" s="82">
        <v>9.1274298745479838E-3</v>
      </c>
      <c r="D6051" s="89">
        <v>1.2379747541026108E-2</v>
      </c>
      <c r="E6051" s="89">
        <v>1.5108976643717841E-2</v>
      </c>
      <c r="F6051" s="89">
        <v>1.727539959058734E-2</v>
      </c>
      <c r="G6051" s="90">
        <v>1.8991548616887042E-2</v>
      </c>
      <c r="H6051" s="90">
        <v>2.0289876452453746E-2</v>
      </c>
      <c r="I6051" s="90">
        <v>2.1344764880427164E-2</v>
      </c>
      <c r="J6051" s="90">
        <v>2.2177570138585227E-2</v>
      </c>
    </row>
    <row r="6052" spans="3:10" x14ac:dyDescent="0.25">
      <c r="C6052" s="82">
        <v>1.4138199384019497E-2</v>
      </c>
      <c r="D6052" s="89">
        <v>1.5711462982717417E-2</v>
      </c>
      <c r="E6052" s="89">
        <v>1.6683176284223548E-2</v>
      </c>
      <c r="F6052" s="89">
        <v>1.732670492925896E-2</v>
      </c>
      <c r="G6052" s="90">
        <v>1.7847237413493543E-2</v>
      </c>
      <c r="H6052" s="90">
        <v>1.8275459463838611E-2</v>
      </c>
      <c r="I6052" s="90">
        <v>1.8744184285539495E-2</v>
      </c>
      <c r="J6052" s="90">
        <v>1.9242262828538342E-2</v>
      </c>
    </row>
    <row r="6053" spans="3:10" x14ac:dyDescent="0.25">
      <c r="C6053" s="82">
        <v>1.7706513845170749E-3</v>
      </c>
      <c r="D6053" s="89">
        <v>3.0098924955426227E-3</v>
      </c>
      <c r="E6053" s="89">
        <v>4.3862191621580893E-3</v>
      </c>
      <c r="F6053" s="89">
        <v>5.7549368127093239E-3</v>
      </c>
      <c r="G6053" s="90">
        <v>7.0339825716074405E-3</v>
      </c>
      <c r="H6053" s="90">
        <v>8.1567138901897738E-3</v>
      </c>
      <c r="I6053" s="90">
        <v>9.1550464039130124E-3</v>
      </c>
      <c r="J6053" s="90">
        <v>1.003523139090827E-2</v>
      </c>
    </row>
    <row r="6054" spans="3:10" x14ac:dyDescent="0.25">
      <c r="C6054" s="82">
        <v>5.6962875984928069E-3</v>
      </c>
      <c r="D6054" s="89">
        <v>8.4549502228054244E-3</v>
      </c>
      <c r="E6054" s="89">
        <v>1.1089217030621755E-2</v>
      </c>
      <c r="F6054" s="89">
        <v>1.3426160085150973E-2</v>
      </c>
      <c r="G6054" s="90">
        <v>1.5453660990727106E-2</v>
      </c>
      <c r="H6054" s="90">
        <v>1.7148003843091422E-2</v>
      </c>
      <c r="I6054" s="90">
        <v>1.8641003445614909E-2</v>
      </c>
      <c r="J6054" s="90">
        <v>1.9960001007268798E-2</v>
      </c>
    </row>
    <row r="6055" spans="3:10" x14ac:dyDescent="0.25">
      <c r="C6055" s="82">
        <v>1.0862515038825663E-2</v>
      </c>
      <c r="D6055" s="89">
        <v>1.2545758547627172E-2</v>
      </c>
      <c r="E6055" s="89">
        <v>1.366004855503348E-2</v>
      </c>
      <c r="F6055" s="89">
        <v>1.4386931224628391E-2</v>
      </c>
      <c r="G6055" s="90">
        <v>1.489355417940447E-2</v>
      </c>
      <c r="H6055" s="90">
        <v>1.5220203180344642E-2</v>
      </c>
      <c r="I6055" s="90">
        <v>1.549984779452789E-2</v>
      </c>
      <c r="J6055" s="90">
        <v>1.574930408360516E-2</v>
      </c>
    </row>
    <row r="6056" spans="3:10" x14ac:dyDescent="0.25">
      <c r="C6056" s="82">
        <v>1.3445128340967583E-2</v>
      </c>
      <c r="D6056" s="89">
        <v>1.5617253855805965E-2</v>
      </c>
      <c r="E6056" s="89">
        <v>1.7078696064322149E-2</v>
      </c>
      <c r="F6056" s="89">
        <v>1.8070135375209549E-2</v>
      </c>
      <c r="G6056" s="90">
        <v>1.8804650898621954E-2</v>
      </c>
      <c r="H6056" s="90">
        <v>1.9321535369597673E-2</v>
      </c>
      <c r="I6056" s="90">
        <v>1.9764474151993571E-2</v>
      </c>
      <c r="J6056" s="90">
        <v>2.0119740179824371E-2</v>
      </c>
    </row>
    <row r="6057" spans="3:10" x14ac:dyDescent="0.25">
      <c r="C6057" s="82">
        <v>1.0416001885691776E-2</v>
      </c>
      <c r="D6057" s="89">
        <v>1.6366798079669138E-2</v>
      </c>
      <c r="E6057" s="89">
        <v>2.1906343084927091E-2</v>
      </c>
      <c r="F6057" s="89">
        <v>2.6516527127552706E-2</v>
      </c>
      <c r="G6057" s="90">
        <v>3.0146427907094552E-2</v>
      </c>
      <c r="H6057" s="90">
        <v>3.2748802159490838E-2</v>
      </c>
      <c r="I6057" s="90">
        <v>3.4546711190752089E-2</v>
      </c>
      <c r="J6057" s="90">
        <v>3.5532937972848677E-2</v>
      </c>
    </row>
    <row r="6058" spans="3:10" x14ac:dyDescent="0.25">
      <c r="C6058" s="82">
        <v>2.2224687963838866E-2</v>
      </c>
      <c r="D6058" s="89">
        <v>3.0398147930757752E-2</v>
      </c>
      <c r="E6058" s="89">
        <v>3.7118098495853909E-2</v>
      </c>
      <c r="F6058" s="89">
        <v>4.2410768918585834E-2</v>
      </c>
      <c r="G6058" s="90">
        <v>4.6684190886214463E-2</v>
      </c>
      <c r="H6058" s="90">
        <v>5.0066451535293426E-2</v>
      </c>
      <c r="I6058" s="90">
        <v>5.2938923832420728E-2</v>
      </c>
      <c r="J6058" s="90">
        <v>5.5229244125477181E-2</v>
      </c>
    </row>
    <row r="6059" spans="3:10" x14ac:dyDescent="0.25">
      <c r="C6059" s="82">
        <v>8.3046474949009848E-3</v>
      </c>
      <c r="D6059" s="89">
        <v>1.2873450745800452E-2</v>
      </c>
      <c r="E6059" s="89">
        <v>1.6869486501615336E-2</v>
      </c>
      <c r="F6059" s="89">
        <v>1.9894396787734449E-2</v>
      </c>
      <c r="G6059" s="90">
        <v>2.1977800262153988E-2</v>
      </c>
      <c r="H6059" s="90">
        <v>2.3177717559247225E-2</v>
      </c>
      <c r="I6059" s="90">
        <v>2.3743658327236516E-2</v>
      </c>
      <c r="J6059" s="90">
        <v>2.3745708052921054E-2</v>
      </c>
    </row>
    <row r="6060" spans="3:10" x14ac:dyDescent="0.25">
      <c r="C6060" s="82">
        <v>4.0009636595102017E-2</v>
      </c>
      <c r="D6060" s="89">
        <v>4.2523776633181465E-2</v>
      </c>
      <c r="E6060" s="89">
        <v>4.3504887356356166E-2</v>
      </c>
      <c r="F6060" s="89">
        <v>4.3686255452878964E-2</v>
      </c>
      <c r="G6060" s="90">
        <v>4.3535030462385389E-2</v>
      </c>
      <c r="H6060" s="90">
        <v>4.3057517460675626E-2</v>
      </c>
      <c r="I6060" s="90">
        <v>4.2498638237264803E-2</v>
      </c>
      <c r="J6060" s="90">
        <v>4.1756280065732551E-2</v>
      </c>
    </row>
    <row r="6061" spans="3:10" x14ac:dyDescent="0.25">
      <c r="C6061" s="82">
        <v>3.6440623391999626E-2</v>
      </c>
      <c r="D6061" s="89">
        <v>4.2287897018181683E-2</v>
      </c>
      <c r="E6061" s="89">
        <v>4.546043111723079E-2</v>
      </c>
      <c r="F6061" s="89">
        <v>4.6805915372103234E-2</v>
      </c>
      <c r="G6061" s="90">
        <v>4.7066568927167027E-2</v>
      </c>
      <c r="H6061" s="90">
        <v>4.6452105480158629E-2</v>
      </c>
      <c r="I6061" s="90">
        <v>4.5365024064746073E-2</v>
      </c>
      <c r="J6061" s="90">
        <v>4.3797954158511967E-2</v>
      </c>
    </row>
    <row r="6062" spans="3:10" x14ac:dyDescent="0.25">
      <c r="C6062" s="82">
        <v>2.4054996435001183E-2</v>
      </c>
      <c r="D6062" s="89">
        <v>3.1348573050379996E-2</v>
      </c>
      <c r="E6062" s="89">
        <v>3.6787557826032109E-2</v>
      </c>
      <c r="F6062" s="89">
        <v>4.0638470195021571E-2</v>
      </c>
      <c r="G6062" s="90">
        <v>4.3449948822762673E-2</v>
      </c>
      <c r="H6062" s="90">
        <v>4.5451237093577748E-2</v>
      </c>
      <c r="I6062" s="90">
        <v>4.7083073646972881E-2</v>
      </c>
      <c r="J6062" s="90">
        <v>4.8366492723660601E-2</v>
      </c>
    </row>
    <row r="6063" spans="3:10" x14ac:dyDescent="0.25">
      <c r="C6063" s="82">
        <v>3.1119852569033856E-3</v>
      </c>
      <c r="D6063" s="89">
        <v>4.9953610852127243E-3</v>
      </c>
      <c r="E6063" s="89">
        <v>6.9756163047343112E-3</v>
      </c>
      <c r="F6063" s="89">
        <v>8.9056136093533227E-3</v>
      </c>
      <c r="G6063" s="90">
        <v>1.0740896173910199E-2</v>
      </c>
      <c r="H6063" s="90">
        <v>1.2432287973653153E-2</v>
      </c>
      <c r="I6063" s="90">
        <v>1.4044947546893179E-2</v>
      </c>
      <c r="J6063" s="90">
        <v>1.5574935801697535E-2</v>
      </c>
    </row>
    <row r="6064" spans="3:10" x14ac:dyDescent="0.25">
      <c r="C6064" s="82">
        <v>3.9962634269025979E-2</v>
      </c>
      <c r="D6064" s="89">
        <v>3.9428085454971395E-2</v>
      </c>
      <c r="E6064" s="89">
        <v>3.8445462580167532E-2</v>
      </c>
      <c r="F6064" s="89">
        <v>3.7532723278772107E-2</v>
      </c>
      <c r="G6064" s="90">
        <v>3.6915697480679105E-2</v>
      </c>
      <c r="H6064" s="90">
        <v>3.6460312116172199E-2</v>
      </c>
      <c r="I6064" s="90">
        <v>3.6279409779253695E-2</v>
      </c>
      <c r="J6064" s="90">
        <v>3.6224211848267386E-2</v>
      </c>
    </row>
    <row r="6065" spans="3:10" x14ac:dyDescent="0.25">
      <c r="C6065" s="82">
        <v>1.0541627291969729E-2</v>
      </c>
      <c r="D6065" s="89">
        <v>1.4443057525301064E-2</v>
      </c>
      <c r="E6065" s="89">
        <v>1.7583892989343628E-2</v>
      </c>
      <c r="F6065" s="89">
        <v>1.9877797273333702E-2</v>
      </c>
      <c r="G6065" s="90">
        <v>2.1459524335944717E-2</v>
      </c>
      <c r="H6065" s="90">
        <v>2.2388108426045418E-2</v>
      </c>
      <c r="I6065" s="90">
        <v>2.2884446443626832E-2</v>
      </c>
      <c r="J6065" s="90">
        <v>2.3000243065113005E-2</v>
      </c>
    </row>
    <row r="6066" spans="3:10" x14ac:dyDescent="0.25">
      <c r="C6066" s="82">
        <v>1.1884024582862723E-2</v>
      </c>
      <c r="D6066" s="89">
        <v>1.5625275267618564E-2</v>
      </c>
      <c r="E6066" s="89">
        <v>1.8674796581588739E-2</v>
      </c>
      <c r="F6066" s="89">
        <v>2.1068813095537091E-2</v>
      </c>
      <c r="G6066" s="90">
        <v>2.2978817655156986E-2</v>
      </c>
      <c r="H6066" s="90">
        <v>2.4446258880144837E-2</v>
      </c>
      <c r="I6066" s="90">
        <v>2.5668546111555911E-2</v>
      </c>
      <c r="J6066" s="90">
        <v>2.665323019155107E-2</v>
      </c>
    </row>
    <row r="6067" spans="3:10" x14ac:dyDescent="0.25">
      <c r="C6067" s="82">
        <v>1.8339952098198767E-3</v>
      </c>
      <c r="D6067" s="89">
        <v>3.212222840932962E-3</v>
      </c>
      <c r="E6067" s="89">
        <v>4.7202765573736783E-3</v>
      </c>
      <c r="F6067" s="89">
        <v>6.1572994645264154E-3</v>
      </c>
      <c r="G6067" s="90">
        <v>7.41522265117474E-3</v>
      </c>
      <c r="H6067" s="90">
        <v>8.4261603294076472E-3</v>
      </c>
      <c r="I6067" s="90">
        <v>9.2386781707055072E-3</v>
      </c>
      <c r="J6067" s="90">
        <v>9.8788994979065008E-3</v>
      </c>
    </row>
    <row r="6068" spans="3:10" x14ac:dyDescent="0.25">
      <c r="C6068" s="82">
        <v>4.0444681122756183E-2</v>
      </c>
      <c r="D6068" s="89">
        <v>4.7259199773260145E-2</v>
      </c>
      <c r="E6068" s="89">
        <v>5.1112474150465007E-2</v>
      </c>
      <c r="F6068" s="89">
        <v>5.2996288514880446E-2</v>
      </c>
      <c r="G6068" s="90">
        <v>5.3760896080493066E-2</v>
      </c>
      <c r="H6068" s="90">
        <v>5.3620055642881609E-2</v>
      </c>
      <c r="I6068" s="90">
        <v>5.2983412968898816E-2</v>
      </c>
      <c r="J6068" s="90">
        <v>5.1772015205342213E-2</v>
      </c>
    </row>
    <row r="6069" spans="3:10" x14ac:dyDescent="0.25">
      <c r="C6069" s="82">
        <v>5.7772815328583273E-3</v>
      </c>
      <c r="D6069" s="89">
        <v>1.1108771594397614E-2</v>
      </c>
      <c r="E6069" s="89">
        <v>1.7147362357550499E-2</v>
      </c>
      <c r="F6069" s="89">
        <v>2.2899121706554091E-2</v>
      </c>
      <c r="G6069" s="90">
        <v>2.7811472432039814E-2</v>
      </c>
      <c r="H6069" s="90">
        <v>3.1549914180237434E-2</v>
      </c>
      <c r="I6069" s="90">
        <v>3.4216146806387494E-2</v>
      </c>
      <c r="J6069" s="90">
        <v>3.5798940954717674E-2</v>
      </c>
    </row>
    <row r="6070" spans="3:10" x14ac:dyDescent="0.25">
      <c r="C6070" s="82">
        <v>1.5628552280467143E-2</v>
      </c>
      <c r="D6070" s="89">
        <v>1.8329176616667487E-2</v>
      </c>
      <c r="E6070" s="89">
        <v>2.0335424251483585E-2</v>
      </c>
      <c r="F6070" s="89">
        <v>2.1869264244445092E-2</v>
      </c>
      <c r="G6070" s="90">
        <v>2.3105517844988058E-2</v>
      </c>
      <c r="H6070" s="90">
        <v>2.400924376882135E-2</v>
      </c>
      <c r="I6070" s="90">
        <v>2.4685006502443402E-2</v>
      </c>
      <c r="J6070" s="90">
        <v>2.5059908078327461E-2</v>
      </c>
    </row>
    <row r="6071" spans="3:10" x14ac:dyDescent="0.25">
      <c r="C6071" s="82">
        <v>5.4558365459856503E-3</v>
      </c>
      <c r="D6071" s="89">
        <v>8.0631230619492757E-3</v>
      </c>
      <c r="E6071" s="89">
        <v>1.0487359914332112E-2</v>
      </c>
      <c r="F6071" s="89">
        <v>1.2578129406706386E-2</v>
      </c>
      <c r="G6071" s="90">
        <v>1.4343499377377918E-2</v>
      </c>
      <c r="H6071" s="90">
        <v>1.5773113144663984E-2</v>
      </c>
      <c r="I6071" s="90">
        <v>1.6989367622797902E-2</v>
      </c>
      <c r="J6071" s="90">
        <v>1.8009315005067295E-2</v>
      </c>
    </row>
    <row r="6072" spans="3:10" x14ac:dyDescent="0.25">
      <c r="C6072" s="82">
        <v>7.2576225861286882E-3</v>
      </c>
      <c r="D6072" s="89">
        <v>9.1226781286860292E-3</v>
      </c>
      <c r="E6072" s="89">
        <v>1.0748021459963626E-2</v>
      </c>
      <c r="F6072" s="89">
        <v>1.2159503015863471E-2</v>
      </c>
      <c r="G6072" s="90">
        <v>1.3421334876743194E-2</v>
      </c>
      <c r="H6072" s="90">
        <v>1.4526848075654486E-2</v>
      </c>
      <c r="I6072" s="90">
        <v>1.5580084590096632E-2</v>
      </c>
      <c r="J6072" s="90">
        <v>1.6591009618153046E-2</v>
      </c>
    </row>
    <row r="6073" spans="3:10" x14ac:dyDescent="0.25">
      <c r="C6073" s="82">
        <v>6.4259979889829859E-3</v>
      </c>
      <c r="D6073" s="89">
        <v>8.3968876276280975E-3</v>
      </c>
      <c r="E6073" s="89">
        <v>1.0058453473722173E-2</v>
      </c>
      <c r="F6073" s="89">
        <v>1.1437759922746793E-2</v>
      </c>
      <c r="G6073" s="90">
        <v>1.2620969885000994E-2</v>
      </c>
      <c r="H6073" s="90">
        <v>1.3622007105656048E-2</v>
      </c>
      <c r="I6073" s="90">
        <v>1.4545326432544642E-2</v>
      </c>
      <c r="J6073" s="90">
        <v>1.5395437777438209E-2</v>
      </c>
    </row>
    <row r="6074" spans="3:10" x14ac:dyDescent="0.25">
      <c r="C6074" s="82">
        <v>0.12458764019987144</v>
      </c>
      <c r="D6074" s="89">
        <v>0.11727305954863004</v>
      </c>
      <c r="E6074" s="89">
        <v>0.1065880123991827</v>
      </c>
      <c r="F6074" s="89">
        <v>9.6431998939708094E-2</v>
      </c>
      <c r="G6074" s="90">
        <v>8.8043621657794807E-2</v>
      </c>
      <c r="H6074" s="90">
        <v>8.1009390005608431E-2</v>
      </c>
      <c r="I6074" s="90">
        <v>7.5297578249276256E-2</v>
      </c>
      <c r="J6074" s="90">
        <v>7.029519509566122E-2</v>
      </c>
    </row>
    <row r="6075" spans="3:10" x14ac:dyDescent="0.25">
      <c r="C6075" s="82">
        <v>3.9769466281048819E-2</v>
      </c>
      <c r="D6075" s="89">
        <v>4.7336786880292164E-2</v>
      </c>
      <c r="E6075" s="89">
        <v>5.1501115303422537E-2</v>
      </c>
      <c r="F6075" s="89">
        <v>5.3543351736102619E-2</v>
      </c>
      <c r="G6075" s="90">
        <v>5.4638276820033353E-2</v>
      </c>
      <c r="H6075" s="90">
        <v>5.5237852528183209E-2</v>
      </c>
      <c r="I6075" s="90">
        <v>5.5903850421694677E-2</v>
      </c>
      <c r="J6075" s="90">
        <v>5.6613366742719329E-2</v>
      </c>
    </row>
    <row r="6076" spans="3:10" x14ac:dyDescent="0.25">
      <c r="C6076" s="82">
        <v>1.8469511279209188E-3</v>
      </c>
      <c r="D6076" s="89">
        <v>3.663706601880581E-3</v>
      </c>
      <c r="E6076" s="89">
        <v>5.8550752346309271E-3</v>
      </c>
      <c r="F6076" s="89">
        <v>8.1447630214997943E-3</v>
      </c>
      <c r="G6076" s="90">
        <v>1.0395634246537652E-2</v>
      </c>
      <c r="H6076" s="90">
        <v>1.2539673648263168E-2</v>
      </c>
      <c r="I6076" s="90">
        <v>1.4671224446374059E-2</v>
      </c>
      <c r="J6076" s="90">
        <v>1.6839134487815113E-2</v>
      </c>
    </row>
    <row r="6077" spans="3:10" x14ac:dyDescent="0.25">
      <c r="C6077" s="82">
        <v>4.5379227979134573E-3</v>
      </c>
      <c r="D6077" s="89">
        <v>7.8268080631360426E-3</v>
      </c>
      <c r="E6077" s="89">
        <v>1.1271155606799305E-2</v>
      </c>
      <c r="F6077" s="89">
        <v>1.4449549431433504E-2</v>
      </c>
      <c r="G6077" s="90">
        <v>1.7209634890551079E-2</v>
      </c>
      <c r="H6077" s="90">
        <v>1.9465535187325713E-2</v>
      </c>
      <c r="I6077" s="90">
        <v>2.1339511542581815E-2</v>
      </c>
      <c r="J6077" s="90">
        <v>2.2841881039890283E-2</v>
      </c>
    </row>
    <row r="6078" spans="3:10" x14ac:dyDescent="0.25">
      <c r="C6078" s="82">
        <v>1.2123701775969515E-2</v>
      </c>
      <c r="D6078" s="89">
        <v>1.4450557009989708E-2</v>
      </c>
      <c r="E6078" s="89">
        <v>1.5930442354527057E-2</v>
      </c>
      <c r="F6078" s="89">
        <v>1.6774237013881685E-2</v>
      </c>
      <c r="G6078" s="90">
        <v>1.7204255717985197E-2</v>
      </c>
      <c r="H6078" s="90">
        <v>1.728862945362615E-2</v>
      </c>
      <c r="I6078" s="90">
        <v>1.7188447421052844E-2</v>
      </c>
      <c r="J6078" s="90">
        <v>1.6922032676557213E-2</v>
      </c>
    </row>
    <row r="6079" spans="3:10" x14ac:dyDescent="0.25">
      <c r="C6079" s="82">
        <v>1.4105313629721422E-2</v>
      </c>
      <c r="D6079" s="89">
        <v>1.7499977249321119E-2</v>
      </c>
      <c r="E6079" s="89">
        <v>1.9943604543745452E-2</v>
      </c>
      <c r="F6079" s="89">
        <v>2.1651596235194508E-2</v>
      </c>
      <c r="G6079" s="90">
        <v>2.2907005645481749E-2</v>
      </c>
      <c r="H6079" s="90">
        <v>2.3807100775776843E-2</v>
      </c>
      <c r="I6079" s="90">
        <v>2.4570346770645062E-2</v>
      </c>
      <c r="J6079" s="90">
        <v>2.5208950768974076E-2</v>
      </c>
    </row>
    <row r="6080" spans="3:10" x14ac:dyDescent="0.25">
      <c r="C6080" s="82">
        <v>4.4329967871124358E-3</v>
      </c>
      <c r="D6080" s="89">
        <v>6.5148204119288436E-3</v>
      </c>
      <c r="E6080" s="89">
        <v>8.5188618441704913E-3</v>
      </c>
      <c r="F6080" s="89">
        <v>1.0318623962024608E-2</v>
      </c>
      <c r="G6080" s="90">
        <v>1.1895958942428415E-2</v>
      </c>
      <c r="H6080" s="90">
        <v>1.321959880433129E-2</v>
      </c>
      <c r="I6080" s="90">
        <v>1.4381223933622568E-2</v>
      </c>
      <c r="J6080" s="90">
        <v>1.5397940062755173E-2</v>
      </c>
    </row>
    <row r="6081" spans="3:10" x14ac:dyDescent="0.25">
      <c r="C6081" s="82">
        <v>5.9588971636405745E-3</v>
      </c>
      <c r="D6081" s="89">
        <v>9.1015193079283623E-3</v>
      </c>
      <c r="E6081" s="89">
        <v>1.1895089396300393E-2</v>
      </c>
      <c r="F6081" s="89">
        <v>1.4101256911927672E-2</v>
      </c>
      <c r="G6081" s="90">
        <v>1.5746998545619655E-2</v>
      </c>
      <c r="H6081" s="90">
        <v>1.686700358527796E-2</v>
      </c>
      <c r="I6081" s="90">
        <v>1.7635370449288035E-2</v>
      </c>
      <c r="J6081" s="90">
        <v>1.8099483505127301E-2</v>
      </c>
    </row>
    <row r="6082" spans="3:10" x14ac:dyDescent="0.25">
      <c r="C6082" s="82">
        <v>3.9491628339117575E-2</v>
      </c>
      <c r="D6082" s="89">
        <v>3.6073526725195246E-2</v>
      </c>
      <c r="E6082" s="89">
        <v>3.2788128246046433E-2</v>
      </c>
      <c r="F6082" s="89">
        <v>3.0036856529535159E-2</v>
      </c>
      <c r="G6082" s="90">
        <v>2.787934044451849E-2</v>
      </c>
      <c r="H6082" s="90">
        <v>2.609780953950171E-2</v>
      </c>
      <c r="I6082" s="90">
        <v>2.4694698769045488E-2</v>
      </c>
      <c r="J6082" s="90">
        <v>2.3520957338591168E-2</v>
      </c>
    </row>
    <row r="6083" spans="3:10" x14ac:dyDescent="0.25">
      <c r="C6083" s="82">
        <v>8.6592659030082422E-3</v>
      </c>
      <c r="D6083" s="89">
        <v>1.5106212653031826E-2</v>
      </c>
      <c r="E6083" s="89">
        <v>2.1776604275247601E-2</v>
      </c>
      <c r="F6083" s="89">
        <v>2.7852948014917701E-2</v>
      </c>
      <c r="G6083" s="90">
        <v>3.3103939487699102E-2</v>
      </c>
      <c r="H6083" s="90">
        <v>3.7412674972025523E-2</v>
      </c>
      <c r="I6083" s="90">
        <v>4.1007604720918467E-2</v>
      </c>
      <c r="J6083" s="90">
        <v>4.3844482199777844E-2</v>
      </c>
    </row>
    <row r="6084" spans="3:10" x14ac:dyDescent="0.25">
      <c r="C6084" s="82">
        <v>3.3544522020511245E-3</v>
      </c>
      <c r="D6084" s="89">
        <v>5.1139963011774224E-3</v>
      </c>
      <c r="E6084" s="89">
        <v>6.8230854308878545E-3</v>
      </c>
      <c r="F6084" s="89">
        <v>8.3663766752415519E-3</v>
      </c>
      <c r="G6084" s="90">
        <v>9.7400339507579103E-3</v>
      </c>
      <c r="H6084" s="90">
        <v>1.0936721905493167E-2</v>
      </c>
      <c r="I6084" s="90">
        <v>1.204713733043352E-2</v>
      </c>
      <c r="J6084" s="90">
        <v>1.3094567268213987E-2</v>
      </c>
    </row>
    <row r="6085" spans="3:10" x14ac:dyDescent="0.25">
      <c r="C6085" s="82">
        <v>1.2243453095892105E-2</v>
      </c>
      <c r="D6085" s="89">
        <v>1.5961778906610217E-2</v>
      </c>
      <c r="E6085" s="89">
        <v>1.9107691673794832E-2</v>
      </c>
      <c r="F6085" s="89">
        <v>2.1690049790933953E-2</v>
      </c>
      <c r="G6085" s="90">
        <v>2.3835849982440937E-2</v>
      </c>
      <c r="H6085" s="90">
        <v>2.5549406989762713E-2</v>
      </c>
      <c r="I6085" s="90">
        <v>2.7015777803950144E-2</v>
      </c>
      <c r="J6085" s="90">
        <v>2.8236065204220874E-2</v>
      </c>
    </row>
    <row r="6086" spans="3:10" x14ac:dyDescent="0.25">
      <c r="C6086" s="82">
        <v>1.912762919806495E-2</v>
      </c>
      <c r="D6086" s="89">
        <v>2.2943424759431744E-2</v>
      </c>
      <c r="E6086" s="89">
        <v>2.5518761958410401E-2</v>
      </c>
      <c r="F6086" s="89">
        <v>2.7213946775432131E-2</v>
      </c>
      <c r="G6086" s="90">
        <v>2.8403487153665034E-2</v>
      </c>
      <c r="H6086" s="90">
        <v>2.9195489247742169E-2</v>
      </c>
      <c r="I6086" s="90">
        <v>2.9833944869813257E-2</v>
      </c>
      <c r="J6086" s="90">
        <v>3.0303885849164967E-2</v>
      </c>
    </row>
    <row r="6087" spans="3:10" x14ac:dyDescent="0.25">
      <c r="C6087" s="82">
        <v>1.6087643035320145E-2</v>
      </c>
      <c r="D6087" s="89">
        <v>2.0676942797432565E-2</v>
      </c>
      <c r="E6087" s="89">
        <v>2.418536126442811E-2</v>
      </c>
      <c r="F6087" s="89">
        <v>2.6825150164398043E-2</v>
      </c>
      <c r="G6087" s="90">
        <v>2.8943720445534993E-2</v>
      </c>
      <c r="H6087" s="90">
        <v>3.0669340747538586E-2</v>
      </c>
      <c r="I6087" s="90">
        <v>3.228262375610691E-2</v>
      </c>
      <c r="J6087" s="90">
        <v>3.3795031049326164E-2</v>
      </c>
    </row>
    <row r="6088" spans="3:10" x14ac:dyDescent="0.25">
      <c r="C6088" s="82">
        <v>5.4376362289404274E-3</v>
      </c>
      <c r="D6088" s="89">
        <v>8.6599848091153519E-3</v>
      </c>
      <c r="E6088" s="89">
        <v>1.192783266882735E-2</v>
      </c>
      <c r="F6088" s="89">
        <v>1.4920284212921955E-2</v>
      </c>
      <c r="G6088" s="90">
        <v>1.7514234817234794E-2</v>
      </c>
      <c r="H6088" s="90">
        <v>1.9607064790811878E-2</v>
      </c>
      <c r="I6088" s="90">
        <v>2.1301676760202826E-2</v>
      </c>
      <c r="J6088" s="90">
        <v>2.2603433602416644E-2</v>
      </c>
    </row>
    <row r="6089" spans="3:10" x14ac:dyDescent="0.25">
      <c r="C6089" s="82">
        <v>5.6967970356551333E-3</v>
      </c>
      <c r="D6089" s="89">
        <v>8.9466657839950264E-3</v>
      </c>
      <c r="E6089" s="89">
        <v>1.1920857655692984E-2</v>
      </c>
      <c r="F6089" s="89">
        <v>1.4350071429810528E-2</v>
      </c>
      <c r="G6089" s="90">
        <v>1.6246254392750837E-2</v>
      </c>
      <c r="H6089" s="90">
        <v>1.76330058471184E-2</v>
      </c>
      <c r="I6089" s="90">
        <v>1.8678646968052916E-2</v>
      </c>
      <c r="J6089" s="90">
        <v>1.942094515734465E-2</v>
      </c>
    </row>
    <row r="6090" spans="3:10" x14ac:dyDescent="0.25">
      <c r="C6090" s="82">
        <v>2.745166692847674E-3</v>
      </c>
      <c r="D6090" s="89">
        <v>4.9663297019184975E-3</v>
      </c>
      <c r="E6090" s="89">
        <v>7.4212113409309359E-3</v>
      </c>
      <c r="F6090" s="89">
        <v>9.7971972291616381E-3</v>
      </c>
      <c r="G6090" s="90">
        <v>1.1948009144086237E-2</v>
      </c>
      <c r="H6090" s="90">
        <v>1.3777929736658348E-2</v>
      </c>
      <c r="I6090" s="90">
        <v>1.5349188795808707E-2</v>
      </c>
      <c r="J6090" s="90">
        <v>1.6659157731387101E-2</v>
      </c>
    </row>
    <row r="6091" spans="3:10" x14ac:dyDescent="0.25">
      <c r="C6091" s="82">
        <v>6.4973740221453092E-3</v>
      </c>
      <c r="D6091" s="89">
        <v>1.0042980362301016E-2</v>
      </c>
      <c r="E6091" s="89">
        <v>1.3225181334641376E-2</v>
      </c>
      <c r="F6091" s="89">
        <v>1.5801331985200062E-2</v>
      </c>
      <c r="G6091" s="90">
        <v>1.7852004612573375E-2</v>
      </c>
      <c r="H6091" s="90">
        <v>1.9467271861870833E-2</v>
      </c>
      <c r="I6091" s="90">
        <v>2.0883832304123138E-2</v>
      </c>
      <c r="J6091" s="90">
        <v>2.2177361630403323E-2</v>
      </c>
    </row>
    <row r="6092" spans="3:10" x14ac:dyDescent="0.25">
      <c r="C6092" s="82">
        <v>2.3875559344395739E-3</v>
      </c>
      <c r="D6092" s="89">
        <v>4.1303570959755811E-3</v>
      </c>
      <c r="E6092" s="89">
        <v>6.0600035064845908E-3</v>
      </c>
      <c r="F6092" s="89">
        <v>7.9383267735823309E-3</v>
      </c>
      <c r="G6092" s="90">
        <v>9.6186864649399385E-3</v>
      </c>
      <c r="H6092" s="90">
        <v>1.0984884916768706E-2</v>
      </c>
      <c r="I6092" s="90">
        <v>1.2063015398994301E-2</v>
      </c>
      <c r="J6092" s="90">
        <v>1.2850440724037493E-2</v>
      </c>
    </row>
    <row r="6093" spans="3:10" x14ac:dyDescent="0.25">
      <c r="C6093" s="82">
        <v>1.0081309302678891E-2</v>
      </c>
      <c r="D6093" s="89">
        <v>1.476910606140411E-2</v>
      </c>
      <c r="E6093" s="89">
        <v>1.8591858352748056E-2</v>
      </c>
      <c r="F6093" s="89">
        <v>2.131131840003795E-2</v>
      </c>
      <c r="G6093" s="90">
        <v>2.3097746364807513E-2</v>
      </c>
      <c r="H6093" s="90">
        <v>2.4099582024707071E-2</v>
      </c>
      <c r="I6093" s="90">
        <v>2.4631568969318736E-2</v>
      </c>
      <c r="J6093" s="90">
        <v>2.4797056203621833E-2</v>
      </c>
    </row>
    <row r="6094" spans="3:10" x14ac:dyDescent="0.25">
      <c r="C6094" s="82">
        <v>2.4194148258934785E-3</v>
      </c>
      <c r="D6094" s="89">
        <v>4.4826272018143806E-3</v>
      </c>
      <c r="E6094" s="89">
        <v>6.8764944285830574E-3</v>
      </c>
      <c r="F6094" s="89">
        <v>9.3101735002652872E-3</v>
      </c>
      <c r="G6094" s="90">
        <v>1.1623586643807493E-2</v>
      </c>
      <c r="H6094" s="90">
        <v>1.3706646666356856E-2</v>
      </c>
      <c r="I6094" s="90">
        <v>1.5615927957308989E-2</v>
      </c>
      <c r="J6094" s="90">
        <v>1.7352820488953802E-2</v>
      </c>
    </row>
    <row r="6095" spans="3:10" x14ac:dyDescent="0.25">
      <c r="C6095" s="82">
        <v>9.9211659642536205E-3</v>
      </c>
      <c r="D6095" s="89">
        <v>1.3206469968157939E-2</v>
      </c>
      <c r="E6095" s="89">
        <v>1.5733949025893555E-2</v>
      </c>
      <c r="F6095" s="89">
        <v>1.7500297890806874E-2</v>
      </c>
      <c r="G6095" s="90">
        <v>1.8662663566979886E-2</v>
      </c>
      <c r="H6095" s="90">
        <v>1.9286596655296129E-2</v>
      </c>
      <c r="I6095" s="90">
        <v>1.9565122551797289E-2</v>
      </c>
      <c r="J6095" s="90">
        <v>1.9540260920359445E-2</v>
      </c>
    </row>
    <row r="6096" spans="3:10" x14ac:dyDescent="0.25">
      <c r="C6096" s="82">
        <v>9.7571824206314096E-3</v>
      </c>
      <c r="D6096" s="89">
        <v>1.2647582053135405E-2</v>
      </c>
      <c r="E6096" s="89">
        <v>1.5016715256659706E-2</v>
      </c>
      <c r="F6096" s="89">
        <v>1.6922777280353692E-2</v>
      </c>
      <c r="G6096" s="90">
        <v>1.8518078346293137E-2</v>
      </c>
      <c r="H6096" s="90">
        <v>1.9847971549068321E-2</v>
      </c>
      <c r="I6096" s="90">
        <v>2.1085566979293896E-2</v>
      </c>
      <c r="J6096" s="90">
        <v>2.2251158143025033E-2</v>
      </c>
    </row>
    <row r="6097" spans="3:10" x14ac:dyDescent="0.25">
      <c r="C6097" s="82">
        <v>2.1111078281928871E-2</v>
      </c>
      <c r="D6097" s="89">
        <v>2.213292179466728E-2</v>
      </c>
      <c r="E6097" s="89">
        <v>2.2606497723187433E-2</v>
      </c>
      <c r="F6097" s="89">
        <v>2.2836718498357764E-2</v>
      </c>
      <c r="G6097" s="90">
        <v>2.2993435225210149E-2</v>
      </c>
      <c r="H6097" s="90">
        <v>2.3025800608183541E-2</v>
      </c>
      <c r="I6097" s="90">
        <v>2.3032672055376503E-2</v>
      </c>
      <c r="J6097" s="90">
        <v>2.2949216344590646E-2</v>
      </c>
    </row>
    <row r="6098" spans="3:10" x14ac:dyDescent="0.25">
      <c r="C6098" s="82">
        <v>1.1447722110044946E-2</v>
      </c>
      <c r="D6098" s="89">
        <v>1.7255520089497354E-2</v>
      </c>
      <c r="E6098" s="89">
        <v>2.2368204913998841E-2</v>
      </c>
      <c r="F6098" s="89">
        <v>2.6427587371301013E-2</v>
      </c>
      <c r="G6098" s="90">
        <v>2.9539384970829207E-2</v>
      </c>
      <c r="H6098" s="90">
        <v>3.1778930881955436E-2</v>
      </c>
      <c r="I6098" s="90">
        <v>3.3446770578930717E-2</v>
      </c>
      <c r="J6098" s="90">
        <v>3.4579952451289135E-2</v>
      </c>
    </row>
    <row r="6099" spans="3:10" x14ac:dyDescent="0.25">
      <c r="C6099" s="82">
        <v>5.3638713139504378E-3</v>
      </c>
      <c r="D6099" s="89">
        <v>7.956581857760785E-3</v>
      </c>
      <c r="E6099" s="89">
        <v>1.0399934737962012E-2</v>
      </c>
      <c r="F6099" s="89">
        <v>1.2491984028297244E-2</v>
      </c>
      <c r="G6099" s="90">
        <v>1.418939606078477E-2</v>
      </c>
      <c r="H6099" s="90">
        <v>1.5455268947809237E-2</v>
      </c>
      <c r="I6099" s="90">
        <v>1.641079079076798E-2</v>
      </c>
      <c r="J6099" s="90">
        <v>1.7093738333898694E-2</v>
      </c>
    </row>
    <row r="6100" spans="3:10" x14ac:dyDescent="0.25">
      <c r="C6100" s="82">
        <v>7.8817243812271242E-3</v>
      </c>
      <c r="D6100" s="89">
        <v>9.7418719576492594E-3</v>
      </c>
      <c r="E6100" s="89">
        <v>1.1150523210802371E-2</v>
      </c>
      <c r="F6100" s="89">
        <v>1.2166386037921981E-2</v>
      </c>
      <c r="G6100" s="90">
        <v>1.2898097821198369E-2</v>
      </c>
      <c r="H6100" s="90">
        <v>1.3378376729744222E-2</v>
      </c>
      <c r="I6100" s="90">
        <v>1.3732709723042575E-2</v>
      </c>
      <c r="J6100" s="90">
        <v>1.3986240823597557E-2</v>
      </c>
    </row>
    <row r="6101" spans="3:10" x14ac:dyDescent="0.25">
      <c r="C6101" s="82">
        <v>5.3432252733234702E-2</v>
      </c>
      <c r="D6101" s="89">
        <v>5.4206162697841995E-2</v>
      </c>
      <c r="E6101" s="89">
        <v>5.298315805388653E-2</v>
      </c>
      <c r="F6101" s="89">
        <v>5.1080716694349597E-2</v>
      </c>
      <c r="G6101" s="90">
        <v>4.9172062523713103E-2</v>
      </c>
      <c r="H6101" s="90">
        <v>4.7249009234435341E-2</v>
      </c>
      <c r="I6101" s="90">
        <v>4.5526961476151789E-2</v>
      </c>
      <c r="J6101" s="90">
        <v>4.3841993843312659E-2</v>
      </c>
    </row>
    <row r="6102" spans="3:10" x14ac:dyDescent="0.25">
      <c r="C6102" s="82">
        <v>7.1380088860321781E-4</v>
      </c>
      <c r="D6102" s="89">
        <v>1.7712113925183748E-3</v>
      </c>
      <c r="E6102" s="89">
        <v>3.3356053368397229E-3</v>
      </c>
      <c r="F6102" s="89">
        <v>5.2105612973883794E-3</v>
      </c>
      <c r="G6102" s="90">
        <v>7.1762357972683091E-3</v>
      </c>
      <c r="H6102" s="90">
        <v>9.0316286213556023E-3</v>
      </c>
      <c r="I6102" s="90">
        <v>1.0713455794654794E-2</v>
      </c>
      <c r="J6102" s="90">
        <v>1.2166219734358042E-2</v>
      </c>
    </row>
    <row r="6103" spans="3:10" x14ac:dyDescent="0.25">
      <c r="C6103" s="82">
        <v>2.0778147984900363E-2</v>
      </c>
      <c r="D6103" s="89">
        <v>2.4944410343908527E-2</v>
      </c>
      <c r="E6103" s="89">
        <v>2.7782725856966246E-2</v>
      </c>
      <c r="F6103" s="89">
        <v>2.970366797312286E-2</v>
      </c>
      <c r="G6103" s="90">
        <v>3.1116228312509587E-2</v>
      </c>
      <c r="H6103" s="90">
        <v>3.2129011209166204E-2</v>
      </c>
      <c r="I6103" s="90">
        <v>3.2999203305048935E-2</v>
      </c>
      <c r="J6103" s="90">
        <v>3.3703988737553543E-2</v>
      </c>
    </row>
    <row r="6104" spans="3:10" x14ac:dyDescent="0.25">
      <c r="C6104" s="82">
        <v>3.5670096442946699E-2</v>
      </c>
      <c r="D6104" s="89">
        <v>4.1276990005568358E-2</v>
      </c>
      <c r="E6104" s="89">
        <v>4.430327395919112E-2</v>
      </c>
      <c r="F6104" s="89">
        <v>4.5847327741756434E-2</v>
      </c>
      <c r="G6104" s="90">
        <v>4.6803649161472775E-2</v>
      </c>
      <c r="H6104" s="90">
        <v>4.744350684802745E-2</v>
      </c>
      <c r="I6104" s="90">
        <v>4.8161301402954E-2</v>
      </c>
      <c r="J6104" s="90">
        <v>4.8881226979446878E-2</v>
      </c>
    </row>
    <row r="6105" spans="3:10" x14ac:dyDescent="0.25">
      <c r="C6105" s="82">
        <v>1.109702353865195E-2</v>
      </c>
      <c r="D6105" s="89">
        <v>1.4016316473345525E-2</v>
      </c>
      <c r="E6105" s="89">
        <v>1.6297853140964748E-2</v>
      </c>
      <c r="F6105" s="89">
        <v>1.8082044634708059E-2</v>
      </c>
      <c r="G6105" s="90">
        <v>1.9589745245609965E-2</v>
      </c>
      <c r="H6105" s="90">
        <v>2.090945896134162E-2</v>
      </c>
      <c r="I6105" s="90">
        <v>2.2251129390525648E-2</v>
      </c>
      <c r="J6105" s="90">
        <v>2.3653480644017844E-2</v>
      </c>
    </row>
    <row r="6106" spans="3:10" x14ac:dyDescent="0.25">
      <c r="C6106" s="82">
        <v>7.8981205345480081E-3</v>
      </c>
      <c r="D6106" s="89">
        <v>1.0105916016726894E-2</v>
      </c>
      <c r="E6106" s="89">
        <v>1.1845333996577383E-2</v>
      </c>
      <c r="F6106" s="89">
        <v>1.3163170745667006E-2</v>
      </c>
      <c r="G6106" s="90">
        <v>1.4186763949963288E-2</v>
      </c>
      <c r="H6106" s="90">
        <v>1.4968546182362725E-2</v>
      </c>
      <c r="I6106" s="90">
        <v>1.5663732037765134E-2</v>
      </c>
      <c r="J6106" s="90">
        <v>1.6314884478979618E-2</v>
      </c>
    </row>
    <row r="6107" spans="3:10" x14ac:dyDescent="0.25">
      <c r="C6107" s="82">
        <v>5.1133372348895235E-3</v>
      </c>
      <c r="D6107" s="89">
        <v>8.8678176228481342E-3</v>
      </c>
      <c r="E6107" s="89">
        <v>1.288214064119924E-2</v>
      </c>
      <c r="F6107" s="89">
        <v>1.6659108675917102E-2</v>
      </c>
      <c r="G6107" s="90">
        <v>1.9977383299533313E-2</v>
      </c>
      <c r="H6107" s="90">
        <v>2.2690264662092126E-2</v>
      </c>
      <c r="I6107" s="90">
        <v>2.4907509795811304E-2</v>
      </c>
      <c r="J6107" s="90">
        <v>2.6625945050021013E-2</v>
      </c>
    </row>
    <row r="6108" spans="3:10" x14ac:dyDescent="0.25">
      <c r="C6108" s="82">
        <v>2.0522391747723814E-2</v>
      </c>
      <c r="D6108" s="89">
        <v>2.5422665343253076E-2</v>
      </c>
      <c r="E6108" s="89">
        <v>2.9163257040175059E-2</v>
      </c>
      <c r="F6108" s="89">
        <v>3.1972781926168536E-2</v>
      </c>
      <c r="G6108" s="90">
        <v>3.4156516704800806E-2</v>
      </c>
      <c r="H6108" s="90">
        <v>3.5761527685708415E-2</v>
      </c>
      <c r="I6108" s="90">
        <v>3.7040696387247024E-2</v>
      </c>
      <c r="J6108" s="90">
        <v>3.7958688757571045E-2</v>
      </c>
    </row>
    <row r="6109" spans="3:10" x14ac:dyDescent="0.25">
      <c r="C6109" s="82">
        <v>4.177232213211788E-3</v>
      </c>
      <c r="D6109" s="89">
        <v>7.4321773054453503E-3</v>
      </c>
      <c r="E6109" s="89">
        <v>1.0890362562742574E-2</v>
      </c>
      <c r="F6109" s="89">
        <v>1.4091151538737105E-2</v>
      </c>
      <c r="G6109" s="90">
        <v>1.6875030712428258E-2</v>
      </c>
      <c r="H6109" s="90">
        <v>1.9182870037070979E-2</v>
      </c>
      <c r="I6109" s="90">
        <v>2.117721455784374E-2</v>
      </c>
      <c r="J6109" s="90">
        <v>2.2913985052395395E-2</v>
      </c>
    </row>
    <row r="6110" spans="3:10" x14ac:dyDescent="0.25">
      <c r="C6110" s="82">
        <v>2.1258451772201894E-3</v>
      </c>
      <c r="D6110" s="89">
        <v>3.9929423020564486E-3</v>
      </c>
      <c r="E6110" s="89">
        <v>6.1453993271450222E-3</v>
      </c>
      <c r="F6110" s="89">
        <v>8.2859045058002265E-3</v>
      </c>
      <c r="G6110" s="90">
        <v>1.0243790171955106E-2</v>
      </c>
      <c r="H6110" s="90">
        <v>1.1908135040492162E-2</v>
      </c>
      <c r="I6110" s="90">
        <v>1.3329227756206211E-2</v>
      </c>
      <c r="J6110" s="90">
        <v>1.4522949191292989E-2</v>
      </c>
    </row>
    <row r="6111" spans="3:10" x14ac:dyDescent="0.25">
      <c r="C6111" s="82">
        <v>4.9594288801465131E-3</v>
      </c>
      <c r="D6111" s="89">
        <v>7.1938988099900288E-3</v>
      </c>
      <c r="E6111" s="89">
        <v>9.2770522170674413E-3</v>
      </c>
      <c r="F6111" s="89">
        <v>1.1073335396126243E-2</v>
      </c>
      <c r="G6111" s="90">
        <v>1.2573838049917347E-2</v>
      </c>
      <c r="H6111" s="90">
        <v>1.375989108352124E-2</v>
      </c>
      <c r="I6111" s="90">
        <v>1.4741366082487059E-2</v>
      </c>
      <c r="J6111" s="90">
        <v>1.5546157168769481E-2</v>
      </c>
    </row>
    <row r="6112" spans="3:10" x14ac:dyDescent="0.25">
      <c r="C6112" s="82">
        <v>2.1036881221034621E-2</v>
      </c>
      <c r="D6112" s="89">
        <v>2.3779536081605455E-2</v>
      </c>
      <c r="E6112" s="89">
        <v>2.5421753156346032E-2</v>
      </c>
      <c r="F6112" s="89">
        <v>2.6417953028280386E-2</v>
      </c>
      <c r="G6112" s="90">
        <v>2.7145121478270317E-2</v>
      </c>
      <c r="H6112" s="90">
        <v>2.7702689977175666E-2</v>
      </c>
      <c r="I6112" s="90">
        <v>2.8322954239581963E-2</v>
      </c>
      <c r="J6112" s="90">
        <v>2.8997756089444444E-2</v>
      </c>
    </row>
    <row r="6113" spans="3:10" x14ac:dyDescent="0.25">
      <c r="C6113" s="82">
        <v>2.097626513311943E-2</v>
      </c>
      <c r="D6113" s="89">
        <v>2.9609307798728106E-2</v>
      </c>
      <c r="E6113" s="89">
        <v>3.600278951287076E-2</v>
      </c>
      <c r="F6113" s="89">
        <v>3.9981453790887696E-2</v>
      </c>
      <c r="G6113" s="90">
        <v>4.2093736878294083E-2</v>
      </c>
      <c r="H6113" s="90">
        <v>4.273600797749489E-2</v>
      </c>
      <c r="I6113" s="90">
        <v>4.2516226953174759E-2</v>
      </c>
      <c r="J6113" s="90">
        <v>4.1615407874804604E-2</v>
      </c>
    </row>
    <row r="6114" spans="3:10" x14ac:dyDescent="0.25">
      <c r="C6114" s="82">
        <v>9.9192507509550127E-3</v>
      </c>
      <c r="D6114" s="89">
        <v>1.3990456309722493E-2</v>
      </c>
      <c r="E6114" s="89">
        <v>1.7089586346846482E-2</v>
      </c>
      <c r="F6114" s="89">
        <v>1.9126732788605438E-2</v>
      </c>
      <c r="G6114" s="90">
        <v>2.0338994215866227E-2</v>
      </c>
      <c r="H6114" s="90">
        <v>2.0898983590786884E-2</v>
      </c>
      <c r="I6114" s="90">
        <v>2.1096652663575056E-2</v>
      </c>
      <c r="J6114" s="90">
        <v>2.1024076686267375E-2</v>
      </c>
    </row>
    <row r="6115" spans="3:10" x14ac:dyDescent="0.25">
      <c r="C6115" s="82">
        <v>5.1810591788429526E-3</v>
      </c>
      <c r="D6115" s="89">
        <v>8.6645392739044657E-3</v>
      </c>
      <c r="E6115" s="89">
        <v>1.2201656085670332E-2</v>
      </c>
      <c r="F6115" s="89">
        <v>1.5337883972143597E-2</v>
      </c>
      <c r="G6115" s="90">
        <v>1.7899730796649832E-2</v>
      </c>
      <c r="H6115" s="90">
        <v>1.9791892210953052E-2</v>
      </c>
      <c r="I6115" s="90">
        <v>2.1150101380911189E-2</v>
      </c>
      <c r="J6115" s="90">
        <v>2.2010401118669694E-2</v>
      </c>
    </row>
    <row r="6116" spans="3:10" x14ac:dyDescent="0.25">
      <c r="C6116" s="82">
        <v>1.348902027229945E-3</v>
      </c>
      <c r="D6116" s="89">
        <v>2.501995678810323E-3</v>
      </c>
      <c r="E6116" s="89">
        <v>3.8050108696441186E-3</v>
      </c>
      <c r="F6116" s="89">
        <v>5.0707545028573888E-3</v>
      </c>
      <c r="G6116" s="90">
        <v>6.1921941222670912E-3</v>
      </c>
      <c r="H6116" s="90">
        <v>7.09851162427048E-3</v>
      </c>
      <c r="I6116" s="90">
        <v>7.8164240503008978E-3</v>
      </c>
      <c r="J6116" s="90">
        <v>8.3540119713223088E-3</v>
      </c>
    </row>
    <row r="6117" spans="3:10" x14ac:dyDescent="0.25">
      <c r="C6117" s="82">
        <v>2.5387026798877676E-2</v>
      </c>
      <c r="D6117" s="89">
        <v>2.8917493650971637E-2</v>
      </c>
      <c r="E6117" s="89">
        <v>3.0608336389027616E-2</v>
      </c>
      <c r="F6117" s="89">
        <v>3.1116247578795411E-2</v>
      </c>
      <c r="G6117" s="90">
        <v>3.0990096498322732E-2</v>
      </c>
      <c r="H6117" s="90">
        <v>3.0412487244604245E-2</v>
      </c>
      <c r="I6117" s="90">
        <v>2.9685048771879777E-2</v>
      </c>
      <c r="J6117" s="90">
        <v>2.8830080825409173E-2</v>
      </c>
    </row>
    <row r="6118" spans="3:10" x14ac:dyDescent="0.25">
      <c r="C6118" s="82">
        <v>5.8077105758096867E-2</v>
      </c>
      <c r="D6118" s="89">
        <v>5.1201572037691365E-2</v>
      </c>
      <c r="E6118" s="89">
        <v>4.6468056688408449E-2</v>
      </c>
      <c r="F6118" s="89">
        <v>4.3334813151280266E-2</v>
      </c>
      <c r="G6118" s="90">
        <v>4.1359220452812526E-2</v>
      </c>
      <c r="H6118" s="90">
        <v>3.9992420088109257E-2</v>
      </c>
      <c r="I6118" s="90">
        <v>3.9143484072782835E-2</v>
      </c>
      <c r="J6118" s="90">
        <v>3.8538432641802615E-2</v>
      </c>
    </row>
    <row r="6119" spans="3:10" x14ac:dyDescent="0.25">
      <c r="C6119" s="82">
        <v>4.2062669503954257E-3</v>
      </c>
      <c r="D6119" s="89">
        <v>7.2212413341493651E-3</v>
      </c>
      <c r="E6119" s="89">
        <v>1.0456054865577878E-2</v>
      </c>
      <c r="F6119" s="89">
        <v>1.3565504010707252E-2</v>
      </c>
      <c r="G6119" s="90">
        <v>1.6422011276810661E-2</v>
      </c>
      <c r="H6119" s="90">
        <v>1.8941165525712043E-2</v>
      </c>
      <c r="I6119" s="90">
        <v>2.1232050681923326E-2</v>
      </c>
      <c r="J6119" s="90">
        <v>2.3294050835879071E-2</v>
      </c>
    </row>
    <row r="6120" spans="3:10" x14ac:dyDescent="0.25">
      <c r="C6120" s="82">
        <v>3.7910819539142414E-3</v>
      </c>
      <c r="D6120" s="89">
        <v>5.9549791979477016E-3</v>
      </c>
      <c r="E6120" s="89">
        <v>8.1677801266659966E-3</v>
      </c>
      <c r="F6120" s="89">
        <v>1.0211753470731815E-2</v>
      </c>
      <c r="G6120" s="90">
        <v>1.1980900704309478E-2</v>
      </c>
      <c r="H6120" s="90">
        <v>1.3379557329612232E-2</v>
      </c>
      <c r="I6120" s="90">
        <v>1.4462974588999786E-2</v>
      </c>
      <c r="J6120" s="90">
        <v>1.523505039343165E-2</v>
      </c>
    </row>
    <row r="6121" spans="3:10" x14ac:dyDescent="0.25">
      <c r="C6121" s="82">
        <v>6.5378921144125498E-3</v>
      </c>
      <c r="D6121" s="89">
        <v>9.664042097547185E-3</v>
      </c>
      <c r="E6121" s="89">
        <v>1.2365574861321423E-2</v>
      </c>
      <c r="F6121" s="89">
        <v>1.4471666390304722E-2</v>
      </c>
      <c r="G6121" s="90">
        <v>1.60439591784062E-2</v>
      </c>
      <c r="H6121" s="90">
        <v>1.71199070277511E-2</v>
      </c>
      <c r="I6121" s="90">
        <v>1.7863077519983644E-2</v>
      </c>
      <c r="J6121" s="90">
        <v>1.8303367456899533E-2</v>
      </c>
    </row>
    <row r="6122" spans="3:10" x14ac:dyDescent="0.25">
      <c r="C6122" s="82">
        <v>3.7044489899979063E-2</v>
      </c>
      <c r="D6122" s="89">
        <v>3.6802603905495175E-2</v>
      </c>
      <c r="E6122" s="89">
        <v>3.5366133789246759E-2</v>
      </c>
      <c r="F6122" s="89">
        <v>3.3655109104124219E-2</v>
      </c>
      <c r="G6122" s="90">
        <v>3.2120065864852866E-2</v>
      </c>
      <c r="H6122" s="90">
        <v>3.0751919478270121E-2</v>
      </c>
      <c r="I6122" s="90">
        <v>2.9686998612421429E-2</v>
      </c>
      <c r="J6122" s="90">
        <v>2.8815695312518912E-2</v>
      </c>
    </row>
    <row r="6123" spans="3:10" x14ac:dyDescent="0.25">
      <c r="C6123" s="82">
        <v>1.8535784699470714E-2</v>
      </c>
      <c r="D6123" s="89">
        <v>2.4926442824901737E-2</v>
      </c>
      <c r="E6123" s="89">
        <v>2.9159799355161144E-2</v>
      </c>
      <c r="F6123" s="89">
        <v>3.1425785129348439E-2</v>
      </c>
      <c r="G6123" s="90">
        <v>3.2340688014201611E-2</v>
      </c>
      <c r="H6123" s="90">
        <v>3.227825162688755E-2</v>
      </c>
      <c r="I6123" s="90">
        <v>3.1705022655172103E-2</v>
      </c>
      <c r="J6123" s="90">
        <v>3.0732225109475958E-2</v>
      </c>
    </row>
    <row r="6124" spans="3:10" x14ac:dyDescent="0.25">
      <c r="C6124" s="82">
        <v>1.3782672085152105E-2</v>
      </c>
      <c r="D6124" s="89">
        <v>1.6616047215224253E-2</v>
      </c>
      <c r="E6124" s="89">
        <v>1.8346136349333592E-2</v>
      </c>
      <c r="F6124" s="89">
        <v>1.9283203076449301E-2</v>
      </c>
      <c r="G6124" s="90">
        <v>1.9750985902567523E-2</v>
      </c>
      <c r="H6124" s="90">
        <v>1.9866426808027145E-2</v>
      </c>
      <c r="I6124" s="90">
        <v>1.9825516223179546E-2</v>
      </c>
      <c r="J6124" s="90">
        <v>1.9642545791299714E-2</v>
      </c>
    </row>
    <row r="6125" spans="3:10" x14ac:dyDescent="0.25">
      <c r="C6125" s="82">
        <v>3.9411110799334251E-3</v>
      </c>
      <c r="D6125" s="89">
        <v>6.9676073942406859E-3</v>
      </c>
      <c r="E6125" s="89">
        <v>1.0114093177350184E-2</v>
      </c>
      <c r="F6125" s="89">
        <v>1.2895372854315188E-2</v>
      </c>
      <c r="G6125" s="90">
        <v>1.510852489796273E-2</v>
      </c>
      <c r="H6125" s="90">
        <v>1.6661349643399954E-2</v>
      </c>
      <c r="I6125" s="90">
        <v>1.7681418527110384E-2</v>
      </c>
      <c r="J6125" s="90">
        <v>1.8223151590266204E-2</v>
      </c>
    </row>
    <row r="6126" spans="3:10" x14ac:dyDescent="0.25">
      <c r="C6126" s="82">
        <v>3.5444050411878036E-2</v>
      </c>
      <c r="D6126" s="89">
        <v>3.923855179276587E-2</v>
      </c>
      <c r="E6126" s="89">
        <v>4.0790529935859382E-2</v>
      </c>
      <c r="F6126" s="89">
        <v>4.1133313756324702E-2</v>
      </c>
      <c r="G6126" s="90">
        <v>4.1033331090015293E-2</v>
      </c>
      <c r="H6126" s="90">
        <v>4.0717917779941278E-2</v>
      </c>
      <c r="I6126" s="90">
        <v>4.0548428782753672E-2</v>
      </c>
      <c r="J6126" s="90">
        <v>4.049750293657723E-2</v>
      </c>
    </row>
    <row r="6127" spans="3:10" x14ac:dyDescent="0.25">
      <c r="C6127" s="82">
        <v>1.5226203688568755E-2</v>
      </c>
      <c r="D6127" s="89">
        <v>1.9554863033255838E-2</v>
      </c>
      <c r="E6127" s="89">
        <v>2.2869163846152243E-2</v>
      </c>
      <c r="F6127" s="89">
        <v>2.5459604435723416E-2</v>
      </c>
      <c r="G6127" s="90">
        <v>2.7718195252536632E-2</v>
      </c>
      <c r="H6127" s="90">
        <v>2.9798475838017473E-2</v>
      </c>
      <c r="I6127" s="90">
        <v>3.1982644458150612E-2</v>
      </c>
      <c r="J6127" s="90">
        <v>3.4283177771039952E-2</v>
      </c>
    </row>
    <row r="6128" spans="3:10" x14ac:dyDescent="0.25">
      <c r="C6128" s="82">
        <v>4.3205536896436594E-2</v>
      </c>
      <c r="D6128" s="89">
        <v>4.0512862554665567E-2</v>
      </c>
      <c r="E6128" s="89">
        <v>3.7740796721387172E-2</v>
      </c>
      <c r="F6128" s="89">
        <v>3.5424336077952055E-2</v>
      </c>
      <c r="G6128" s="90">
        <v>3.3692450943635446E-2</v>
      </c>
      <c r="H6128" s="90">
        <v>3.2317778041659584E-2</v>
      </c>
      <c r="I6128" s="90">
        <v>3.1314976551650067E-2</v>
      </c>
      <c r="J6128" s="90">
        <v>3.049318932501505E-2</v>
      </c>
    </row>
    <row r="6129" spans="3:10" x14ac:dyDescent="0.25">
      <c r="C6129" s="82">
        <v>1.2053641441526788E-2</v>
      </c>
      <c r="D6129" s="89">
        <v>1.5273182312869046E-2</v>
      </c>
      <c r="E6129" s="89">
        <v>1.7880052380461253E-2</v>
      </c>
      <c r="F6129" s="89">
        <v>1.990966964293673E-2</v>
      </c>
      <c r="G6129" s="90">
        <v>2.1480370909404373E-2</v>
      </c>
      <c r="H6129" s="90">
        <v>2.2588276838195732E-2</v>
      </c>
      <c r="I6129" s="90">
        <v>2.3389723527309201E-2</v>
      </c>
      <c r="J6129" s="90">
        <v>2.3880000242175081E-2</v>
      </c>
    </row>
    <row r="6130" spans="3:10" x14ac:dyDescent="0.25">
      <c r="C6130" s="82">
        <v>7.9235246838527534E-3</v>
      </c>
      <c r="D6130" s="89">
        <v>1.0353407301647641E-2</v>
      </c>
      <c r="E6130" s="89">
        <v>1.2436526610684374E-2</v>
      </c>
      <c r="F6130" s="89">
        <v>1.4161410318457962E-2</v>
      </c>
      <c r="G6130" s="90">
        <v>1.5588013931593122E-2</v>
      </c>
      <c r="H6130" s="90">
        <v>1.6698212718322163E-2</v>
      </c>
      <c r="I6130" s="90">
        <v>1.759841936715106E-2</v>
      </c>
      <c r="J6130" s="90">
        <v>1.8283131289609036E-2</v>
      </c>
    </row>
    <row r="6131" spans="3:10" x14ac:dyDescent="0.25">
      <c r="C6131" s="82">
        <v>2.4563076585571882E-2</v>
      </c>
      <c r="D6131" s="89">
        <v>2.9656371421340078E-2</v>
      </c>
      <c r="E6131" s="89">
        <v>3.2488646554395824E-2</v>
      </c>
      <c r="F6131" s="89">
        <v>3.3724985438438056E-2</v>
      </c>
      <c r="G6131" s="90">
        <v>3.404464776078394E-2</v>
      </c>
      <c r="H6131" s="90">
        <v>3.3710729514660011E-2</v>
      </c>
      <c r="I6131" s="90">
        <v>3.3072588986434594E-2</v>
      </c>
      <c r="J6131" s="90">
        <v>3.2140983021641721E-2</v>
      </c>
    </row>
    <row r="6132" spans="3:10" x14ac:dyDescent="0.25">
      <c r="C6132" s="82">
        <v>3.7296456210810475E-3</v>
      </c>
      <c r="D6132" s="89">
        <v>7.4073254309853804E-3</v>
      </c>
      <c r="E6132" s="89">
        <v>1.1909173213490856E-2</v>
      </c>
      <c r="F6132" s="89">
        <v>1.6664335636210205E-2</v>
      </c>
      <c r="G6132" s="90">
        <v>2.1343887584904402E-2</v>
      </c>
      <c r="H6132" s="90">
        <v>2.5747173177703867E-2</v>
      </c>
      <c r="I6132" s="90">
        <v>3.0000903956364889E-2</v>
      </c>
      <c r="J6132" s="90">
        <v>3.4120433494366456E-2</v>
      </c>
    </row>
    <row r="6133" spans="3:10" x14ac:dyDescent="0.25">
      <c r="C6133" s="82">
        <v>9.3406856840410751E-3</v>
      </c>
      <c r="D6133" s="89">
        <v>1.1948776577284454E-2</v>
      </c>
      <c r="E6133" s="89">
        <v>1.4047301022679771E-2</v>
      </c>
      <c r="F6133" s="89">
        <v>1.5709518419233789E-2</v>
      </c>
      <c r="G6133" s="90">
        <v>1.7068882155026367E-2</v>
      </c>
      <c r="H6133" s="90">
        <v>1.8143459696195564E-2</v>
      </c>
      <c r="I6133" s="90">
        <v>1.9063647096846322E-2</v>
      </c>
      <c r="J6133" s="90">
        <v>1.9822735905167855E-2</v>
      </c>
    </row>
    <row r="6134" spans="3:10" x14ac:dyDescent="0.25">
      <c r="C6134" s="82">
        <v>1.3715076175233381E-2</v>
      </c>
      <c r="D6134" s="89">
        <v>1.7047504458202793E-2</v>
      </c>
      <c r="E6134" s="89">
        <v>1.976387256712835E-2</v>
      </c>
      <c r="F6134" s="89">
        <v>2.1994588513310907E-2</v>
      </c>
      <c r="G6134" s="90">
        <v>2.3943697257101128E-2</v>
      </c>
      <c r="H6134" s="90">
        <v>2.5671659842794771E-2</v>
      </c>
      <c r="I6134" s="90">
        <v>2.7413120887106124E-2</v>
      </c>
      <c r="J6134" s="90">
        <v>2.9212633094360035E-2</v>
      </c>
    </row>
    <row r="6135" spans="3:10" x14ac:dyDescent="0.25">
      <c r="C6135" s="82">
        <v>1.3764993383254842E-2</v>
      </c>
      <c r="D6135" s="89">
        <v>1.8455513722370736E-2</v>
      </c>
      <c r="E6135" s="89">
        <v>2.2062205723177547E-2</v>
      </c>
      <c r="F6135" s="89">
        <v>2.466213687802692E-2</v>
      </c>
      <c r="G6135" s="90">
        <v>2.655533642364976E-2</v>
      </c>
      <c r="H6135" s="90">
        <v>2.787304369556972E-2</v>
      </c>
      <c r="I6135" s="90">
        <v>2.8887642815278725E-2</v>
      </c>
      <c r="J6135" s="90">
        <v>2.9622544910395038E-2</v>
      </c>
    </row>
    <row r="6136" spans="3:10" x14ac:dyDescent="0.25">
      <c r="C6136" s="82">
        <v>2.8805593356116543E-2</v>
      </c>
      <c r="D6136" s="89">
        <v>2.8642495191760438E-2</v>
      </c>
      <c r="E6136" s="89">
        <v>2.7903431217486858E-2</v>
      </c>
      <c r="F6136" s="89">
        <v>2.7038851977322146E-2</v>
      </c>
      <c r="G6136" s="90">
        <v>2.6267963738982703E-2</v>
      </c>
      <c r="H6136" s="90">
        <v>2.5532553993315617E-2</v>
      </c>
      <c r="I6136" s="90">
        <v>2.4940431121769989E-2</v>
      </c>
      <c r="J6136" s="90">
        <v>2.4414234252399272E-2</v>
      </c>
    </row>
    <row r="6137" spans="3:10" x14ac:dyDescent="0.25">
      <c r="C6137" s="82">
        <v>2.091619177166839E-2</v>
      </c>
      <c r="D6137" s="89">
        <v>2.6168155360684172E-2</v>
      </c>
      <c r="E6137" s="89">
        <v>2.9584928585603396E-2</v>
      </c>
      <c r="F6137" s="89">
        <v>3.1555974124748885E-2</v>
      </c>
      <c r="G6137" s="90">
        <v>3.2607648118723499E-2</v>
      </c>
      <c r="H6137" s="90">
        <v>3.2959781663481486E-2</v>
      </c>
      <c r="I6137" s="90">
        <v>3.2957757463586528E-2</v>
      </c>
      <c r="J6137" s="90">
        <v>3.2630902970551975E-2</v>
      </c>
    </row>
    <row r="6138" spans="3:10" x14ac:dyDescent="0.25">
      <c r="C6138" s="82">
        <v>3.2652020860446468E-2</v>
      </c>
      <c r="D6138" s="89">
        <v>3.7488682358519987E-2</v>
      </c>
      <c r="E6138" s="89">
        <v>3.9914819756305488E-2</v>
      </c>
      <c r="F6138" s="89">
        <v>4.0737563198059976E-2</v>
      </c>
      <c r="G6138" s="90">
        <v>4.0654555677307989E-2</v>
      </c>
      <c r="H6138" s="90">
        <v>3.9909071704630254E-2</v>
      </c>
      <c r="I6138" s="90">
        <v>3.8913485723053615E-2</v>
      </c>
      <c r="J6138" s="90">
        <v>3.7715756387215985E-2</v>
      </c>
    </row>
    <row r="6139" spans="3:10" x14ac:dyDescent="0.25">
      <c r="C6139" s="82">
        <v>1.751900801646291E-3</v>
      </c>
      <c r="D6139" s="89">
        <v>3.1567309633897499E-3</v>
      </c>
      <c r="E6139" s="89">
        <v>4.7804174913233036E-3</v>
      </c>
      <c r="F6139" s="89">
        <v>6.447927145115346E-3</v>
      </c>
      <c r="G6139" s="90">
        <v>8.0603587221845917E-3</v>
      </c>
      <c r="H6139" s="90">
        <v>9.5401228844232428E-3</v>
      </c>
      <c r="I6139" s="90">
        <v>1.0920721205180509E-2</v>
      </c>
      <c r="J6139" s="90">
        <v>1.2199841951256339E-2</v>
      </c>
    </row>
    <row r="6140" spans="3:10" x14ac:dyDescent="0.25">
      <c r="C6140" s="82">
        <v>1.0084315810668869E-2</v>
      </c>
      <c r="D6140" s="89">
        <v>1.3408219322956674E-2</v>
      </c>
      <c r="E6140" s="89">
        <v>1.5988262916843184E-2</v>
      </c>
      <c r="F6140" s="89">
        <v>1.7934875449776431E-2</v>
      </c>
      <c r="G6140" s="90">
        <v>1.9499955358415227E-2</v>
      </c>
      <c r="H6140" s="90">
        <v>2.0799153908118626E-2</v>
      </c>
      <c r="I6140" s="90">
        <v>2.204577857917122E-2</v>
      </c>
      <c r="J6140" s="90">
        <v>2.3262837016554992E-2</v>
      </c>
    </row>
    <row r="6141" spans="3:10" x14ac:dyDescent="0.25">
      <c r="C6141" s="82">
        <v>8.7996558948748183E-3</v>
      </c>
      <c r="D6141" s="89">
        <v>1.3135355053817117E-2</v>
      </c>
      <c r="E6141" s="89">
        <v>1.7280569687923235E-2</v>
      </c>
      <c r="F6141" s="89">
        <v>2.104882150859597E-2</v>
      </c>
      <c r="G6141" s="90">
        <v>2.4512591812272801E-2</v>
      </c>
      <c r="H6141" s="90">
        <v>2.7693407529642475E-2</v>
      </c>
      <c r="I6141" s="90">
        <v>3.0818236856501764E-2</v>
      </c>
      <c r="J6141" s="90">
        <v>3.3907221444928186E-2</v>
      </c>
    </row>
    <row r="6142" spans="3:10" x14ac:dyDescent="0.25">
      <c r="C6142" s="82">
        <v>2.6897092206291499E-2</v>
      </c>
      <c r="D6142" s="89">
        <v>3.3995992898002481E-2</v>
      </c>
      <c r="E6142" s="89">
        <v>3.8590591256080616E-2</v>
      </c>
      <c r="F6142" s="89">
        <v>4.1420023315863357E-2</v>
      </c>
      <c r="G6142" s="90">
        <v>4.337280980599819E-2</v>
      </c>
      <c r="H6142" s="90">
        <v>4.4839739697256902E-2</v>
      </c>
      <c r="I6142" s="90">
        <v>4.6304109140937348E-2</v>
      </c>
      <c r="J6142" s="90">
        <v>4.7769259681784186E-2</v>
      </c>
    </row>
    <row r="6143" spans="3:10" x14ac:dyDescent="0.25">
      <c r="C6143" s="82">
        <v>1.0577015941231208E-2</v>
      </c>
      <c r="D6143" s="89">
        <v>1.5327314766133301E-2</v>
      </c>
      <c r="E6143" s="89">
        <v>1.9435839747698833E-2</v>
      </c>
      <c r="F6143" s="89">
        <v>2.2679848356450455E-2</v>
      </c>
      <c r="G6143" s="90">
        <v>2.5168626829545744E-2</v>
      </c>
      <c r="H6143" s="90">
        <v>2.6967352584260917E-2</v>
      </c>
      <c r="I6143" s="90">
        <v>2.8338974160530266E-2</v>
      </c>
      <c r="J6143" s="90">
        <v>2.9330609126543519E-2</v>
      </c>
    </row>
    <row r="6144" spans="3:10" x14ac:dyDescent="0.25">
      <c r="C6144" s="82">
        <v>3.8093962833797748E-2</v>
      </c>
      <c r="D6144" s="89">
        <v>4.1391556980468765E-2</v>
      </c>
      <c r="E6144" s="89">
        <v>4.2445521369798164E-2</v>
      </c>
      <c r="F6144" s="89">
        <v>4.2351585705300447E-2</v>
      </c>
      <c r="G6144" s="90">
        <v>4.180399474073071E-2</v>
      </c>
      <c r="H6144" s="90">
        <v>4.0901536297279023E-2</v>
      </c>
      <c r="I6144" s="90">
        <v>3.9886541731945425E-2</v>
      </c>
      <c r="J6144" s="90">
        <v>3.8643965401901126E-2</v>
      </c>
    </row>
    <row r="6145" spans="3:10" x14ac:dyDescent="0.25">
      <c r="C6145" s="82">
        <v>3.9075759745075137E-3</v>
      </c>
      <c r="D6145" s="89">
        <v>6.3892882224123202E-3</v>
      </c>
      <c r="E6145" s="89">
        <v>8.9350074047365394E-3</v>
      </c>
      <c r="F6145" s="89">
        <v>1.1291369375331933E-2</v>
      </c>
      <c r="G6145" s="90">
        <v>1.3367628672199478E-2</v>
      </c>
      <c r="H6145" s="90">
        <v>1.5087498419607012E-2</v>
      </c>
      <c r="I6145" s="90">
        <v>1.6523824342733258E-2</v>
      </c>
      <c r="J6145" s="90">
        <v>1.7667346177235366E-2</v>
      </c>
    </row>
    <row r="6146" spans="3:10" x14ac:dyDescent="0.25">
      <c r="C6146" s="82">
        <v>4.5285389230656219E-2</v>
      </c>
      <c r="D6146" s="89">
        <v>5.0250137619253551E-2</v>
      </c>
      <c r="E6146" s="89">
        <v>5.2408691522510188E-2</v>
      </c>
      <c r="F6146" s="89">
        <v>5.3103613645434512E-2</v>
      </c>
      <c r="G6146" s="90">
        <v>5.3269438027551734E-2</v>
      </c>
      <c r="H6146" s="90">
        <v>5.3099040501350371E-2</v>
      </c>
      <c r="I6146" s="90">
        <v>5.2941813639473805E-2</v>
      </c>
      <c r="J6146" s="90">
        <v>5.2641838697970171E-2</v>
      </c>
    </row>
    <row r="6147" spans="3:10" x14ac:dyDescent="0.25">
      <c r="C6147" s="82">
        <v>7.9186004346588918E-3</v>
      </c>
      <c r="D6147" s="89">
        <v>1.2434367828475195E-2</v>
      </c>
      <c r="E6147" s="89">
        <v>1.6694496308992248E-2</v>
      </c>
      <c r="F6147" s="89">
        <v>2.0299186323584628E-2</v>
      </c>
      <c r="G6147" s="90">
        <v>2.321561004971729E-2</v>
      </c>
      <c r="H6147" s="90">
        <v>2.5441317351504178E-2</v>
      </c>
      <c r="I6147" s="90">
        <v>2.7201940415430226E-2</v>
      </c>
      <c r="J6147" s="90">
        <v>2.854528154287227E-2</v>
      </c>
    </row>
    <row r="6148" spans="3:10" x14ac:dyDescent="0.25">
      <c r="C6148" s="82">
        <v>1.850662422827757E-2</v>
      </c>
      <c r="D6148" s="89">
        <v>2.4635912423037153E-2</v>
      </c>
      <c r="E6148" s="89">
        <v>2.9173249562708788E-2</v>
      </c>
      <c r="F6148" s="89">
        <v>3.2142139463175172E-2</v>
      </c>
      <c r="G6148" s="90">
        <v>3.3894432347034355E-2</v>
      </c>
      <c r="H6148" s="90">
        <v>3.4605681096191852E-2</v>
      </c>
      <c r="I6148" s="90">
        <v>3.466120771600039E-2</v>
      </c>
      <c r="J6148" s="90">
        <v>3.4156431363543002E-2</v>
      </c>
    </row>
    <row r="6149" spans="3:10" x14ac:dyDescent="0.25">
      <c r="C6149" s="82">
        <v>4.2588051443753203E-2</v>
      </c>
      <c r="D6149" s="89">
        <v>4.6903234011194089E-2</v>
      </c>
      <c r="E6149" s="89">
        <v>4.823637963592927E-2</v>
      </c>
      <c r="F6149" s="89">
        <v>4.8088762089823836E-2</v>
      </c>
      <c r="G6149" s="90">
        <v>4.7468163181677299E-2</v>
      </c>
      <c r="H6149" s="90">
        <v>4.6649114104754009E-2</v>
      </c>
      <c r="I6149" s="90">
        <v>4.6019244552786415E-2</v>
      </c>
      <c r="J6149" s="90">
        <v>4.5512002470782929E-2</v>
      </c>
    </row>
    <row r="6150" spans="3:10" x14ac:dyDescent="0.25">
      <c r="C6150" s="82">
        <v>2.4160782468567964E-2</v>
      </c>
      <c r="D6150" s="89">
        <v>2.467611018087526E-2</v>
      </c>
      <c r="E6150" s="89">
        <v>2.4472721820049871E-2</v>
      </c>
      <c r="F6150" s="89">
        <v>2.4022230182900655E-2</v>
      </c>
      <c r="G6150" s="90">
        <v>2.3559550845270328E-2</v>
      </c>
      <c r="H6150" s="90">
        <v>2.3041722017302382E-2</v>
      </c>
      <c r="I6150" s="90">
        <v>2.255942092169606E-2</v>
      </c>
      <c r="J6150" s="90">
        <v>2.2034229079834152E-2</v>
      </c>
    </row>
    <row r="6151" spans="3:10" x14ac:dyDescent="0.25">
      <c r="C6151" s="82">
        <v>1.9097502184027459E-2</v>
      </c>
      <c r="D6151" s="89">
        <v>2.1777234482514576E-2</v>
      </c>
      <c r="E6151" s="89">
        <v>2.3302349495016663E-2</v>
      </c>
      <c r="F6151" s="89">
        <v>2.4119495211977694E-2</v>
      </c>
      <c r="G6151" s="90">
        <v>2.4562897608234827E-2</v>
      </c>
      <c r="H6151" s="90">
        <v>2.468316567374066E-2</v>
      </c>
      <c r="I6151" s="90">
        <v>2.4642757283227474E-2</v>
      </c>
      <c r="J6151" s="90">
        <v>2.4400680630176017E-2</v>
      </c>
    </row>
    <row r="6152" spans="3:10" x14ac:dyDescent="0.25">
      <c r="C6152" s="82">
        <v>1.8466317389832784E-2</v>
      </c>
      <c r="D6152" s="89">
        <v>1.8526210605545261E-2</v>
      </c>
      <c r="E6152" s="89">
        <v>1.8340440864735606E-2</v>
      </c>
      <c r="F6152" s="89">
        <v>1.8131252043367341E-2</v>
      </c>
      <c r="G6152" s="90">
        <v>1.8016670376867133E-2</v>
      </c>
      <c r="H6152" s="90">
        <v>1.7958322176330994E-2</v>
      </c>
      <c r="I6152" s="90">
        <v>1.8048808326247057E-2</v>
      </c>
      <c r="J6152" s="90">
        <v>1.8259103073064647E-2</v>
      </c>
    </row>
    <row r="6153" spans="3:10" x14ac:dyDescent="0.25">
      <c r="C6153" s="82">
        <v>4.5533310243820707E-2</v>
      </c>
      <c r="D6153" s="89">
        <v>4.1524243621347677E-2</v>
      </c>
      <c r="E6153" s="89">
        <v>3.8359428194149031E-2</v>
      </c>
      <c r="F6153" s="89">
        <v>3.6202133058122921E-2</v>
      </c>
      <c r="G6153" s="90">
        <v>3.4997744754629252E-2</v>
      </c>
      <c r="H6153" s="90">
        <v>3.4441215730458399E-2</v>
      </c>
      <c r="I6153" s="90">
        <v>3.4534009850128992E-2</v>
      </c>
      <c r="J6153" s="90">
        <v>3.5076971386883031E-2</v>
      </c>
    </row>
    <row r="6154" spans="3:10" x14ac:dyDescent="0.25">
      <c r="C6154" s="82">
        <v>4.6978479789706916E-3</v>
      </c>
      <c r="D6154" s="89">
        <v>7.3982001318770793E-3</v>
      </c>
      <c r="E6154" s="89">
        <v>1.0043209328774477E-2</v>
      </c>
      <c r="F6154" s="89">
        <v>1.2379946527192529E-2</v>
      </c>
      <c r="G6154" s="90">
        <v>1.4342154742301095E-2</v>
      </c>
      <c r="H6154" s="90">
        <v>1.5879510794600336E-2</v>
      </c>
      <c r="I6154" s="90">
        <v>1.7097843068270068E-2</v>
      </c>
      <c r="J6154" s="90">
        <v>1.8011137868393243E-2</v>
      </c>
    </row>
    <row r="6155" spans="3:10" x14ac:dyDescent="0.25">
      <c r="C6155" s="82">
        <v>5.0816392357635153E-4</v>
      </c>
      <c r="D6155" s="89">
        <v>1.3882606433630131E-3</v>
      </c>
      <c r="E6155" s="89">
        <v>2.7844541231794094E-3</v>
      </c>
      <c r="F6155" s="89">
        <v>4.5274346632791585E-3</v>
      </c>
      <c r="G6155" s="90">
        <v>6.3902190026622237E-3</v>
      </c>
      <c r="H6155" s="90">
        <v>8.1566730689605054E-3</v>
      </c>
      <c r="I6155" s="90">
        <v>9.7442032154974219E-3</v>
      </c>
      <c r="J6155" s="90">
        <v>1.1088786771950489E-2</v>
      </c>
    </row>
    <row r="6156" spans="3:10" x14ac:dyDescent="0.25">
      <c r="C6156" s="82">
        <v>2.8794781412951201E-3</v>
      </c>
      <c r="D6156" s="89">
        <v>4.9951588914630826E-3</v>
      </c>
      <c r="E6156" s="89">
        <v>7.2677894699412111E-3</v>
      </c>
      <c r="F6156" s="89">
        <v>9.3694784972475319E-3</v>
      </c>
      <c r="G6156" s="90">
        <v>1.1118600635457323E-2</v>
      </c>
      <c r="H6156" s="90">
        <v>1.2401936936970542E-2</v>
      </c>
      <c r="I6156" s="90">
        <v>1.3287027517447264E-2</v>
      </c>
      <c r="J6156" s="90">
        <v>1.3812079806349364E-2</v>
      </c>
    </row>
    <row r="6157" spans="3:10" x14ac:dyDescent="0.25">
      <c r="C6157" s="82">
        <v>3.7276731584323266E-3</v>
      </c>
      <c r="D6157" s="89">
        <v>6.4342682593871306E-3</v>
      </c>
      <c r="E6157" s="89">
        <v>9.302195356116762E-3</v>
      </c>
      <c r="F6157" s="89">
        <v>1.2010408083944577E-2</v>
      </c>
      <c r="G6157" s="90">
        <v>1.4440080435587054E-2</v>
      </c>
      <c r="H6157" s="90">
        <v>1.6506322264276764E-2</v>
      </c>
      <c r="I6157" s="90">
        <v>1.8287256479079649E-2</v>
      </c>
      <c r="J6157" s="90">
        <v>1.9763630693366174E-2</v>
      </c>
    </row>
    <row r="6158" spans="3:10" x14ac:dyDescent="0.25">
      <c r="C6158" s="82">
        <v>3.9977664060489217E-3</v>
      </c>
      <c r="D6158" s="89">
        <v>6.3223632445228899E-3</v>
      </c>
      <c r="E6158" s="89">
        <v>8.526858575877469E-3</v>
      </c>
      <c r="F6158" s="89">
        <v>1.0397843534680753E-2</v>
      </c>
      <c r="G6158" s="90">
        <v>1.1912694763730632E-2</v>
      </c>
      <c r="H6158" s="90">
        <v>1.306864649342677E-2</v>
      </c>
      <c r="I6158" s="90">
        <v>1.3984996052092703E-2</v>
      </c>
      <c r="J6158" s="90">
        <v>1.469487414790511E-2</v>
      </c>
    </row>
    <row r="6159" spans="3:10" x14ac:dyDescent="0.25">
      <c r="C6159" s="82">
        <v>3.3205007033821198E-2</v>
      </c>
      <c r="D6159" s="89">
        <v>3.4229514670923354E-2</v>
      </c>
      <c r="E6159" s="89">
        <v>3.4409436242804965E-2</v>
      </c>
      <c r="F6159" s="89">
        <v>3.4344155701413338E-2</v>
      </c>
      <c r="G6159" s="90">
        <v>3.4354930187844052E-2</v>
      </c>
      <c r="H6159" s="90">
        <v>3.4389135022009326E-2</v>
      </c>
      <c r="I6159" s="90">
        <v>3.4589007362993356E-2</v>
      </c>
      <c r="J6159" s="90">
        <v>3.4826795373018887E-2</v>
      </c>
    </row>
    <row r="6160" spans="3:10" x14ac:dyDescent="0.25">
      <c r="C6160" s="82">
        <v>5.5492072151851597E-2</v>
      </c>
      <c r="D6160" s="89">
        <v>6.4781271956829672E-2</v>
      </c>
      <c r="E6160" s="89">
        <v>6.8931632104397719E-2</v>
      </c>
      <c r="F6160" s="89">
        <v>6.9932787636083696E-2</v>
      </c>
      <c r="G6160" s="90">
        <v>6.9440572849452042E-2</v>
      </c>
      <c r="H6160" s="90">
        <v>6.8030972160083719E-2</v>
      </c>
      <c r="I6160" s="90">
        <v>6.6347547547347618E-2</v>
      </c>
      <c r="J6160" s="90">
        <v>6.4298326473767681E-2</v>
      </c>
    </row>
    <row r="6161" spans="3:10" x14ac:dyDescent="0.25">
      <c r="C6161" s="82">
        <v>2.9501015340991856E-3</v>
      </c>
      <c r="D6161" s="89">
        <v>5.4512631879760839E-3</v>
      </c>
      <c r="E6161" s="89">
        <v>8.3364954155870676E-3</v>
      </c>
      <c r="F6161" s="89">
        <v>1.1239003976267131E-2</v>
      </c>
      <c r="G6161" s="90">
        <v>1.3953037185637732E-2</v>
      </c>
      <c r="H6161" s="90">
        <v>1.6340334560918941E-2</v>
      </c>
      <c r="I6161" s="90">
        <v>1.8468890386485411E-2</v>
      </c>
      <c r="J6161" s="90">
        <v>2.0344174304628294E-2</v>
      </c>
    </row>
    <row r="6162" spans="3:10" x14ac:dyDescent="0.25">
      <c r="C6162" s="82">
        <v>9.0393912694912357E-3</v>
      </c>
      <c r="D6162" s="89">
        <v>1.1783000663684226E-2</v>
      </c>
      <c r="E6162" s="89">
        <v>1.387748118409525E-2</v>
      </c>
      <c r="F6162" s="89">
        <v>1.5391796096557985E-2</v>
      </c>
      <c r="G6162" s="90">
        <v>1.6508591592864802E-2</v>
      </c>
      <c r="H6162" s="90">
        <v>1.7310174117356032E-2</v>
      </c>
      <c r="I6162" s="90">
        <v>1.797837196026339E-2</v>
      </c>
      <c r="J6162" s="90">
        <v>1.8548106258984752E-2</v>
      </c>
    </row>
    <row r="6163" spans="3:10" x14ac:dyDescent="0.25">
      <c r="C6163" s="82">
        <v>2.9498532078609868E-3</v>
      </c>
      <c r="D6163" s="89">
        <v>4.8927656304844011E-3</v>
      </c>
      <c r="E6163" s="89">
        <v>6.9121264973224291E-3</v>
      </c>
      <c r="F6163" s="89">
        <v>8.7978222951121104E-3</v>
      </c>
      <c r="G6163" s="90">
        <v>1.0476003160642408E-2</v>
      </c>
      <c r="H6163" s="90">
        <v>1.1898341493525536E-2</v>
      </c>
      <c r="I6163" s="90">
        <v>1.3144669911289595E-2</v>
      </c>
      <c r="J6163" s="90">
        <v>1.4235675531367536E-2</v>
      </c>
    </row>
    <row r="6164" spans="3:10" x14ac:dyDescent="0.25">
      <c r="C6164" s="82">
        <v>1.067796040763354E-3</v>
      </c>
      <c r="D6164" s="89">
        <v>2.2943915340252296E-3</v>
      </c>
      <c r="E6164" s="89">
        <v>3.8903680686684923E-3</v>
      </c>
      <c r="F6164" s="89">
        <v>5.6333432553978546E-3</v>
      </c>
      <c r="G6164" s="90">
        <v>7.3500304474882561E-3</v>
      </c>
      <c r="H6164" s="90">
        <v>8.9065086893256248E-3</v>
      </c>
      <c r="I6164" s="90">
        <v>1.0295490853078673E-2</v>
      </c>
      <c r="J6164" s="90">
        <v>1.1494801888298319E-2</v>
      </c>
    </row>
    <row r="6165" spans="3:10" x14ac:dyDescent="0.25">
      <c r="C6165" s="82">
        <v>1.3238182490671569E-2</v>
      </c>
      <c r="D6165" s="89">
        <v>1.8285433618224448E-2</v>
      </c>
      <c r="E6165" s="89">
        <v>2.2312648037813933E-2</v>
      </c>
      <c r="F6165" s="89">
        <v>2.5250713123454154E-2</v>
      </c>
      <c r="G6165" s="90">
        <v>2.7350005703772936E-2</v>
      </c>
      <c r="H6165" s="90">
        <v>2.8754728195904525E-2</v>
      </c>
      <c r="I6165" s="90">
        <v>2.9784138122543748E-2</v>
      </c>
      <c r="J6165" s="90">
        <v>3.050452608917497E-2</v>
      </c>
    </row>
    <row r="6166" spans="3:10" x14ac:dyDescent="0.25">
      <c r="C6166" s="82">
        <v>2.7759710164004768E-3</v>
      </c>
      <c r="D6166" s="89">
        <v>4.5100515562524575E-3</v>
      </c>
      <c r="E6166" s="89">
        <v>6.2979900928920697E-3</v>
      </c>
      <c r="F6166" s="89">
        <v>7.9952813784224114E-3</v>
      </c>
      <c r="G6166" s="90">
        <v>9.5758665668126321E-3</v>
      </c>
      <c r="H6166" s="90">
        <v>1.1022089245523415E-2</v>
      </c>
      <c r="I6166" s="90">
        <v>1.2420382721507162E-2</v>
      </c>
      <c r="J6166" s="90">
        <v>1.3793483338771E-2</v>
      </c>
    </row>
    <row r="6167" spans="3:10" x14ac:dyDescent="0.25">
      <c r="C6167" s="82">
        <v>7.0647543227651049E-3</v>
      </c>
      <c r="D6167" s="89">
        <v>1.0787103025250485E-2</v>
      </c>
      <c r="E6167" s="89">
        <v>1.4205155583278143E-2</v>
      </c>
      <c r="F6167" s="89">
        <v>1.7076274274156183E-2</v>
      </c>
      <c r="G6167" s="90">
        <v>1.9450005637084412E-2</v>
      </c>
      <c r="H6167" s="90">
        <v>2.1370910457430489E-2</v>
      </c>
      <c r="I6167" s="90">
        <v>2.3049611332864293E-2</v>
      </c>
      <c r="J6167" s="90">
        <v>2.4529741531020121E-2</v>
      </c>
    </row>
    <row r="6168" spans="3:10" x14ac:dyDescent="0.25">
      <c r="C6168" s="82">
        <v>1.6809653033104111E-2</v>
      </c>
      <c r="D6168" s="89">
        <v>1.8182399941256894E-2</v>
      </c>
      <c r="E6168" s="89">
        <v>1.89335321889029E-2</v>
      </c>
      <c r="F6168" s="89">
        <v>1.9372346789723886E-2</v>
      </c>
      <c r="G6168" s="90">
        <v>1.9718112213923715E-2</v>
      </c>
      <c r="H6168" s="90">
        <v>1.9995861893433199E-2</v>
      </c>
      <c r="I6168" s="90">
        <v>2.0343309662837327E-2</v>
      </c>
      <c r="J6168" s="90">
        <v>2.0737429739310434E-2</v>
      </c>
    </row>
    <row r="6169" spans="3:10" x14ac:dyDescent="0.25">
      <c r="C6169" s="82">
        <v>1.4289768075598938E-2</v>
      </c>
      <c r="D6169" s="89">
        <v>1.6608859227628354E-2</v>
      </c>
      <c r="E6169" s="89">
        <v>1.7945075054534115E-2</v>
      </c>
      <c r="F6169" s="89">
        <v>1.8655001818456154E-2</v>
      </c>
      <c r="G6169" s="90">
        <v>1.9060044983816457E-2</v>
      </c>
      <c r="H6169" s="90">
        <v>1.9274388519383377E-2</v>
      </c>
      <c r="I6169" s="90">
        <v>1.9493756179612829E-2</v>
      </c>
      <c r="J6169" s="90">
        <v>1.9742646337966137E-2</v>
      </c>
    </row>
    <row r="6170" spans="3:10" x14ac:dyDescent="0.25">
      <c r="C6170" s="82">
        <v>4.2346089348802383E-3</v>
      </c>
      <c r="D6170" s="89">
        <v>7.7866775065943937E-3</v>
      </c>
      <c r="E6170" s="89">
        <v>1.1496069338921212E-2</v>
      </c>
      <c r="F6170" s="89">
        <v>1.4767687664618874E-2</v>
      </c>
      <c r="G6170" s="90">
        <v>1.7395831201602183E-2</v>
      </c>
      <c r="H6170" s="90">
        <v>1.9313424988716712E-2</v>
      </c>
      <c r="I6170" s="90">
        <v>2.0682476508122577E-2</v>
      </c>
      <c r="J6170" s="90">
        <v>2.1551590738090237E-2</v>
      </c>
    </row>
    <row r="6171" spans="3:10" x14ac:dyDescent="0.25">
      <c r="C6171" s="82">
        <v>5.0922298483325461E-2</v>
      </c>
      <c r="D6171" s="89">
        <v>5.2729574293563765E-2</v>
      </c>
      <c r="E6171" s="89">
        <v>5.246224455164205E-2</v>
      </c>
      <c r="F6171" s="89">
        <v>5.1658379898745846E-2</v>
      </c>
      <c r="G6171" s="90">
        <v>5.1140751159886928E-2</v>
      </c>
      <c r="H6171" s="90">
        <v>5.0956935450436398E-2</v>
      </c>
      <c r="I6171" s="90">
        <v>5.1331079339463216E-2</v>
      </c>
      <c r="J6171" s="90">
        <v>5.2034876807102323E-2</v>
      </c>
    </row>
    <row r="6172" spans="3:10" x14ac:dyDescent="0.25">
      <c r="C6172" s="82">
        <v>2.8667675668304416E-3</v>
      </c>
      <c r="D6172" s="89">
        <v>4.2040233764148146E-3</v>
      </c>
      <c r="E6172" s="89">
        <v>5.5718483852871875E-3</v>
      </c>
      <c r="F6172" s="89">
        <v>6.8852699998601004E-3</v>
      </c>
      <c r="G6172" s="90">
        <v>8.1009631911693157E-3</v>
      </c>
      <c r="H6172" s="90">
        <v>9.1568007086187796E-3</v>
      </c>
      <c r="I6172" s="90">
        <v>1.0079611895505184E-2</v>
      </c>
      <c r="J6172" s="90">
        <v>1.0856586849237761E-2</v>
      </c>
    </row>
    <row r="6173" spans="3:10" x14ac:dyDescent="0.25">
      <c r="C6173" s="82">
        <v>5.1976762978130963E-3</v>
      </c>
      <c r="D6173" s="89">
        <v>7.9894702333793022E-3</v>
      </c>
      <c r="E6173" s="89">
        <v>1.0435911011197457E-2</v>
      </c>
      <c r="F6173" s="89">
        <v>1.2299822545081879E-2</v>
      </c>
      <c r="G6173" s="90">
        <v>1.3602761790791361E-2</v>
      </c>
      <c r="H6173" s="90">
        <v>1.4388495575822991E-2</v>
      </c>
      <c r="I6173" s="90">
        <v>1.4825184134652458E-2</v>
      </c>
      <c r="J6173" s="90">
        <v>1.4971360611237817E-2</v>
      </c>
    </row>
    <row r="6174" spans="3:10" x14ac:dyDescent="0.25">
      <c r="C6174" s="82">
        <v>1.059105426092124E-2</v>
      </c>
      <c r="D6174" s="89">
        <v>1.318211972809381E-2</v>
      </c>
      <c r="E6174" s="89">
        <v>1.5024401266002668E-2</v>
      </c>
      <c r="F6174" s="89">
        <v>1.6275938480580104E-2</v>
      </c>
      <c r="G6174" s="90">
        <v>1.7135164856939455E-2</v>
      </c>
      <c r="H6174" s="90">
        <v>1.7653067799377281E-2</v>
      </c>
      <c r="I6174" s="90">
        <v>1.7970691672685356E-2</v>
      </c>
      <c r="J6174" s="90">
        <v>1.8082600347610906E-2</v>
      </c>
    </row>
    <row r="6175" spans="3:10" x14ac:dyDescent="0.25">
      <c r="C6175" s="82">
        <v>4.1875255015802349E-3</v>
      </c>
      <c r="D6175" s="89">
        <v>6.5919208260458544E-3</v>
      </c>
      <c r="E6175" s="89">
        <v>8.9484352760179631E-3</v>
      </c>
      <c r="F6175" s="89">
        <v>1.1062045879016375E-2</v>
      </c>
      <c r="G6175" s="90">
        <v>1.2912366524305196E-2</v>
      </c>
      <c r="H6175" s="90">
        <v>1.4489970910791518E-2</v>
      </c>
      <c r="I6175" s="90">
        <v>1.5918985232280969E-2</v>
      </c>
      <c r="J6175" s="90">
        <v>1.7231936370568988E-2</v>
      </c>
    </row>
    <row r="6176" spans="3:10" x14ac:dyDescent="0.25">
      <c r="C6176" s="82">
        <v>1.1242374586096936E-2</v>
      </c>
      <c r="D6176" s="89">
        <v>1.5419536259983642E-2</v>
      </c>
      <c r="E6176" s="89">
        <v>1.909078971478528E-2</v>
      </c>
      <c r="F6176" s="89">
        <v>2.2223683257373176E-2</v>
      </c>
      <c r="G6176" s="90">
        <v>2.4954991947310455E-2</v>
      </c>
      <c r="H6176" s="90">
        <v>2.7295141637970585E-2</v>
      </c>
      <c r="I6176" s="90">
        <v>2.9424541184329397E-2</v>
      </c>
      <c r="J6176" s="90">
        <v>3.1303653557966882E-2</v>
      </c>
    </row>
    <row r="6177" spans="3:10" x14ac:dyDescent="0.25">
      <c r="C6177" s="82">
        <v>1.6422334252963432E-2</v>
      </c>
      <c r="D6177" s="89">
        <v>2.2287071733172896E-2</v>
      </c>
      <c r="E6177" s="89">
        <v>2.6954058397859321E-2</v>
      </c>
      <c r="F6177" s="89">
        <v>3.0386898175959652E-2</v>
      </c>
      <c r="G6177" s="90">
        <v>3.2892682949610536E-2</v>
      </c>
      <c r="H6177" s="90">
        <v>3.4644707996194964E-2</v>
      </c>
      <c r="I6177" s="90">
        <v>3.6031340967757751E-2</v>
      </c>
      <c r="J6177" s="90">
        <v>3.7137606209056713E-2</v>
      </c>
    </row>
    <row r="6178" spans="3:10" x14ac:dyDescent="0.25">
      <c r="C6178" s="82">
        <v>9.4204726921769035E-3</v>
      </c>
      <c r="D6178" s="89">
        <v>1.5027951505999787E-2</v>
      </c>
      <c r="E6178" s="89">
        <v>2.0151600643408422E-2</v>
      </c>
      <c r="F6178" s="89">
        <v>2.4185194899917488E-2</v>
      </c>
      <c r="G6178" s="90">
        <v>2.7060880306073089E-2</v>
      </c>
      <c r="H6178" s="90">
        <v>2.8794837526491337E-2</v>
      </c>
      <c r="I6178" s="90">
        <v>2.967751022976161E-2</v>
      </c>
      <c r="J6178" s="90">
        <v>2.9796599808642965E-2</v>
      </c>
    </row>
    <row r="6179" spans="3:10" x14ac:dyDescent="0.25">
      <c r="C6179" s="82">
        <v>1.7971625057903354E-2</v>
      </c>
      <c r="D6179" s="89">
        <v>2.0115682304570837E-2</v>
      </c>
      <c r="E6179" s="89">
        <v>2.1222481385283036E-2</v>
      </c>
      <c r="F6179" s="89">
        <v>2.1688916945849113E-2</v>
      </c>
      <c r="G6179" s="90">
        <v>2.1829153436435916E-2</v>
      </c>
      <c r="H6179" s="90">
        <v>2.172455661121668E-2</v>
      </c>
      <c r="I6179" s="90">
        <v>2.1564328849676389E-2</v>
      </c>
      <c r="J6179" s="90">
        <v>2.1354516604271848E-2</v>
      </c>
    </row>
    <row r="6180" spans="3:10" x14ac:dyDescent="0.25">
      <c r="C6180" s="82">
        <v>4.3949940815222556E-2</v>
      </c>
      <c r="D6180" s="89">
        <v>4.2674708027274126E-2</v>
      </c>
      <c r="E6180" s="89">
        <v>4.0843903271920841E-2</v>
      </c>
      <c r="F6180" s="89">
        <v>3.9123171795800257E-2</v>
      </c>
      <c r="G6180" s="90">
        <v>3.7804968904155703E-2</v>
      </c>
      <c r="H6180" s="90">
        <v>3.6772909907558812E-2</v>
      </c>
      <c r="I6180" s="90">
        <v>3.6145135196313412E-2</v>
      </c>
      <c r="J6180" s="90">
        <v>3.5765750469029162E-2</v>
      </c>
    </row>
    <row r="6181" spans="3:10" x14ac:dyDescent="0.25">
      <c r="C6181" s="82">
        <v>9.6846409664482728E-4</v>
      </c>
      <c r="D6181" s="89">
        <v>2.1960030563526849E-3</v>
      </c>
      <c r="E6181" s="89">
        <v>3.8706439462546836E-3</v>
      </c>
      <c r="F6181" s="89">
        <v>5.7534150144905871E-3</v>
      </c>
      <c r="G6181" s="90">
        <v>7.6259579923618906E-3</v>
      </c>
      <c r="H6181" s="90">
        <v>9.3081216572340301E-3</v>
      </c>
      <c r="I6181" s="90">
        <v>1.0764146430759302E-2</v>
      </c>
      <c r="J6181" s="90">
        <v>1.1959050907029539E-2</v>
      </c>
    </row>
    <row r="6182" spans="3:10" x14ac:dyDescent="0.25">
      <c r="C6182" s="82">
        <v>2.8983831014982261E-3</v>
      </c>
      <c r="D6182" s="89">
        <v>4.4836934693806068E-3</v>
      </c>
      <c r="E6182" s="89">
        <v>6.0308436446502431E-3</v>
      </c>
      <c r="F6182" s="89">
        <v>7.3950830108671407E-3</v>
      </c>
      <c r="G6182" s="90">
        <v>8.532451429281513E-3</v>
      </c>
      <c r="H6182" s="90">
        <v>9.4092039569286419E-3</v>
      </c>
      <c r="I6182" s="90">
        <v>1.0092993431400831E-2</v>
      </c>
      <c r="J6182" s="90">
        <v>1.0607650342445152E-2</v>
      </c>
    </row>
    <row r="6183" spans="3:10" x14ac:dyDescent="0.25">
      <c r="C6183" s="82">
        <v>4.0147448271348161E-2</v>
      </c>
      <c r="D6183" s="89">
        <v>3.5079189385296236E-2</v>
      </c>
      <c r="E6183" s="89">
        <v>3.1470959149807416E-2</v>
      </c>
      <c r="F6183" s="89">
        <v>2.9090826786819419E-2</v>
      </c>
      <c r="G6183" s="90">
        <v>2.7693985444214527E-2</v>
      </c>
      <c r="H6183" s="90">
        <v>2.6936477368315916E-2</v>
      </c>
      <c r="I6183" s="90">
        <v>2.6772895464526086E-2</v>
      </c>
      <c r="J6183" s="90">
        <v>2.7031677617067124E-2</v>
      </c>
    </row>
    <row r="6184" spans="3:10" x14ac:dyDescent="0.25">
      <c r="C6184" s="82">
        <v>6.1634390323994787E-3</v>
      </c>
      <c r="D6184" s="89">
        <v>9.0181097622988576E-3</v>
      </c>
      <c r="E6184" s="89">
        <v>1.1664335502215909E-2</v>
      </c>
      <c r="F6184" s="89">
        <v>1.3945538366528121E-2</v>
      </c>
      <c r="G6184" s="90">
        <v>1.5876234427748357E-2</v>
      </c>
      <c r="H6184" s="90">
        <v>1.7453074770317357E-2</v>
      </c>
      <c r="I6184" s="90">
        <v>1.8824841618976872E-2</v>
      </c>
      <c r="J6184" s="90">
        <v>2.0028459976536645E-2</v>
      </c>
    </row>
    <row r="6185" spans="3:10" x14ac:dyDescent="0.25">
      <c r="C6185" s="82">
        <v>1.3460895283115178E-2</v>
      </c>
      <c r="D6185" s="89">
        <v>1.7864150970483123E-2</v>
      </c>
      <c r="E6185" s="89">
        <v>2.1164658377262766E-2</v>
      </c>
      <c r="F6185" s="89">
        <v>2.3400857435573231E-2</v>
      </c>
      <c r="G6185" s="90">
        <v>2.4830677821050848E-2</v>
      </c>
      <c r="H6185" s="90">
        <v>2.5573802523783287E-2</v>
      </c>
      <c r="I6185" s="90">
        <v>2.5898872843601681E-2</v>
      </c>
      <c r="J6185" s="90">
        <v>2.5856070648664544E-2</v>
      </c>
    </row>
    <row r="6186" spans="3:10" x14ac:dyDescent="0.25">
      <c r="C6186" s="82">
        <v>9.424558835421816E-2</v>
      </c>
      <c r="D6186" s="89">
        <v>9.555200000353252E-2</v>
      </c>
      <c r="E6186" s="89">
        <v>9.3221482087007659E-2</v>
      </c>
      <c r="F6186" s="89">
        <v>9.0089528672699079E-2</v>
      </c>
      <c r="G6186" s="90">
        <v>8.7564890367939491E-2</v>
      </c>
      <c r="H6186" s="90">
        <v>8.5648290979835742E-2</v>
      </c>
      <c r="I6186" s="90">
        <v>8.4614922472520601E-2</v>
      </c>
      <c r="J6186" s="90">
        <v>8.3961907380841444E-2</v>
      </c>
    </row>
    <row r="6187" spans="3:10" x14ac:dyDescent="0.25">
      <c r="C6187" s="82">
        <v>3.1151272027012213E-2</v>
      </c>
      <c r="D6187" s="89">
        <v>3.3068396287103112E-2</v>
      </c>
      <c r="E6187" s="89">
        <v>3.4556183046754937E-2</v>
      </c>
      <c r="F6187" s="89">
        <v>3.584746529639455E-2</v>
      </c>
      <c r="G6187" s="90">
        <v>3.7086052648869508E-2</v>
      </c>
      <c r="H6187" s="90">
        <v>3.814587286005848E-2</v>
      </c>
      <c r="I6187" s="90">
        <v>3.9183215046708235E-2</v>
      </c>
      <c r="J6187" s="90">
        <v>4.0093887823974668E-2</v>
      </c>
    </row>
    <row r="6188" spans="3:10" x14ac:dyDescent="0.25">
      <c r="C6188" s="82">
        <v>6.6277199527598404E-3</v>
      </c>
      <c r="D6188" s="89">
        <v>9.9886409401836081E-3</v>
      </c>
      <c r="E6188" s="89">
        <v>1.3171491144014046E-2</v>
      </c>
      <c r="F6188" s="89">
        <v>1.5930765754449992E-2</v>
      </c>
      <c r="G6188" s="90">
        <v>1.8233072790106695E-2</v>
      </c>
      <c r="H6188" s="90">
        <v>2.0039527142188311E-2</v>
      </c>
      <c r="I6188" s="90">
        <v>2.14946643220944E-2</v>
      </c>
      <c r="J6188" s="90">
        <v>2.261949729006596E-2</v>
      </c>
    </row>
    <row r="6189" spans="3:10" x14ac:dyDescent="0.25">
      <c r="C6189" s="82">
        <v>3.7517060957220745E-2</v>
      </c>
      <c r="D6189" s="89">
        <v>4.1003316884162033E-2</v>
      </c>
      <c r="E6189" s="89">
        <v>4.2081225989050119E-2</v>
      </c>
      <c r="F6189" s="89">
        <v>4.196344461372311E-2</v>
      </c>
      <c r="G6189" s="90">
        <v>4.1480643503569184E-2</v>
      </c>
      <c r="H6189" s="90">
        <v>4.0846446516089749E-2</v>
      </c>
      <c r="I6189" s="90">
        <v>4.0382205622872945E-2</v>
      </c>
      <c r="J6189" s="90">
        <v>4.0015646663191559E-2</v>
      </c>
    </row>
    <row r="6190" spans="3:10" x14ac:dyDescent="0.25">
      <c r="C6190" s="82">
        <v>7.4539907466377765E-3</v>
      </c>
      <c r="D6190" s="89">
        <v>1.0394860167124962E-2</v>
      </c>
      <c r="E6190" s="89">
        <v>1.3210578889481196E-2</v>
      </c>
      <c r="F6190" s="89">
        <v>1.5823369301889181E-2</v>
      </c>
      <c r="G6190" s="90">
        <v>1.8277142448821015E-2</v>
      </c>
      <c r="H6190" s="90">
        <v>2.0562055448377761E-2</v>
      </c>
      <c r="I6190" s="90">
        <v>2.2834567799371892E-2</v>
      </c>
      <c r="J6190" s="90">
        <v>2.5116170121785283E-2</v>
      </c>
    </row>
    <row r="6191" spans="3:10" x14ac:dyDescent="0.25">
      <c r="C6191" s="82">
        <v>2.9411958734453611E-2</v>
      </c>
      <c r="D6191" s="89">
        <v>3.3866052683510013E-2</v>
      </c>
      <c r="E6191" s="89">
        <v>3.6791829227150803E-2</v>
      </c>
      <c r="F6191" s="89">
        <v>3.8779252866225009E-2</v>
      </c>
      <c r="G6191" s="90">
        <v>4.0330741334388499E-2</v>
      </c>
      <c r="H6191" s="90">
        <v>4.1551099889080532E-2</v>
      </c>
      <c r="I6191" s="90">
        <v>4.2747416985109518E-2</v>
      </c>
      <c r="J6191" s="90">
        <v>4.3867603920835961E-2</v>
      </c>
    </row>
    <row r="6192" spans="3:10" x14ac:dyDescent="0.25">
      <c r="C6192" s="82">
        <v>1.2317237253549109E-2</v>
      </c>
      <c r="D6192" s="89">
        <v>1.7561958458674743E-2</v>
      </c>
      <c r="E6192" s="89">
        <v>2.1939200053513477E-2</v>
      </c>
      <c r="F6192" s="89">
        <v>2.5179979671275284E-2</v>
      </c>
      <c r="G6192" s="90">
        <v>2.7362317798491156E-2</v>
      </c>
      <c r="H6192" s="90">
        <v>2.8515139704568478E-2</v>
      </c>
      <c r="I6192" s="90">
        <v>2.8900346570391085E-2</v>
      </c>
      <c r="J6192" s="90">
        <v>2.8582014239228598E-2</v>
      </c>
    </row>
    <row r="6193" spans="3:10" x14ac:dyDescent="0.25">
      <c r="C6193" s="82">
        <v>6.5439120415954569E-3</v>
      </c>
      <c r="D6193" s="89">
        <v>1.173413733283373E-2</v>
      </c>
      <c r="E6193" s="89">
        <v>1.7193864561001932E-2</v>
      </c>
      <c r="F6193" s="89">
        <v>2.2171864917544828E-2</v>
      </c>
      <c r="G6193" s="90">
        <v>2.6418989957080485E-2</v>
      </c>
      <c r="H6193" s="90">
        <v>2.9833633517526954E-2</v>
      </c>
      <c r="I6193" s="90">
        <v>3.263632848830586E-2</v>
      </c>
      <c r="J6193" s="90">
        <v>3.4863297631261919E-2</v>
      </c>
    </row>
    <row r="6194" spans="3:10" x14ac:dyDescent="0.25">
      <c r="C6194" s="82">
        <v>4.3496982609220344E-2</v>
      </c>
      <c r="D6194" s="89">
        <v>4.240833621112302E-2</v>
      </c>
      <c r="E6194" s="89">
        <v>4.1022144611917444E-2</v>
      </c>
      <c r="F6194" s="89">
        <v>3.9933232869143472E-2</v>
      </c>
      <c r="G6194" s="90">
        <v>3.9382747392840076E-2</v>
      </c>
      <c r="H6194" s="90">
        <v>3.920594244589834E-2</v>
      </c>
      <c r="I6194" s="90">
        <v>3.9488868423342455E-2</v>
      </c>
      <c r="J6194" s="90">
        <v>4.0024867095997334E-2</v>
      </c>
    </row>
    <row r="6195" spans="3:10" x14ac:dyDescent="0.25">
      <c r="C6195" s="82">
        <v>1.1528243317743188E-2</v>
      </c>
      <c r="D6195" s="89">
        <v>1.4747526525056925E-2</v>
      </c>
      <c r="E6195" s="89">
        <v>1.7466614638851498E-2</v>
      </c>
      <c r="F6195" s="89">
        <v>1.9768870630233856E-2</v>
      </c>
      <c r="G6195" s="90">
        <v>2.1832055506487466E-2</v>
      </c>
      <c r="H6195" s="90">
        <v>2.3713917176069004E-2</v>
      </c>
      <c r="I6195" s="90">
        <v>2.5634019900899419E-2</v>
      </c>
      <c r="J6195" s="90">
        <v>2.7638221607191673E-2</v>
      </c>
    </row>
    <row r="6196" spans="3:10" x14ac:dyDescent="0.25">
      <c r="C6196" s="82">
        <v>5.33979064421643E-2</v>
      </c>
      <c r="D6196" s="89">
        <v>6.4079326458236302E-2</v>
      </c>
      <c r="E6196" s="89">
        <v>6.9158810723402409E-2</v>
      </c>
      <c r="F6196" s="89">
        <v>7.0509736864924968E-2</v>
      </c>
      <c r="G6196" s="90">
        <v>6.9949750743609374E-2</v>
      </c>
      <c r="H6196" s="90">
        <v>6.8241569219970322E-2</v>
      </c>
      <c r="I6196" s="90">
        <v>6.6170169606747278E-2</v>
      </c>
      <c r="J6196" s="90">
        <v>6.3733250236251301E-2</v>
      </c>
    </row>
    <row r="6197" spans="3:10" x14ac:dyDescent="0.25">
      <c r="C6197" s="82">
        <v>1.214293196031477E-2</v>
      </c>
      <c r="D6197" s="89">
        <v>1.6965662685805755E-2</v>
      </c>
      <c r="E6197" s="89">
        <v>2.0454165440293999E-2</v>
      </c>
      <c r="F6197" s="89">
        <v>2.2519797106802138E-2</v>
      </c>
      <c r="G6197" s="90">
        <v>2.3459809323257343E-2</v>
      </c>
      <c r="H6197" s="90">
        <v>2.3486045452725288E-2</v>
      </c>
      <c r="I6197" s="90">
        <v>2.2942396413682582E-2</v>
      </c>
      <c r="J6197" s="90">
        <v>2.1955538035543284E-2</v>
      </c>
    </row>
    <row r="6198" spans="3:10" x14ac:dyDescent="0.25">
      <c r="C6198" s="82">
        <v>1.9136922890256153E-3</v>
      </c>
      <c r="D6198" s="89">
        <v>3.5833985571472491E-3</v>
      </c>
      <c r="E6198" s="89">
        <v>5.6129198068699529E-3</v>
      </c>
      <c r="F6198" s="89">
        <v>7.7605771976252793E-3</v>
      </c>
      <c r="G6198" s="90">
        <v>9.8399204607530315E-3</v>
      </c>
      <c r="H6198" s="90">
        <v>1.1692343850023957E-2</v>
      </c>
      <c r="I6198" s="90">
        <v>1.3318213763008444E-2</v>
      </c>
      <c r="J6198" s="90">
        <v>1.4700791208214358E-2</v>
      </c>
    </row>
    <row r="6199" spans="3:10" x14ac:dyDescent="0.25">
      <c r="C6199" s="82">
        <v>3.2071771571812333E-2</v>
      </c>
      <c r="D6199" s="89">
        <v>3.4039272025817968E-2</v>
      </c>
      <c r="E6199" s="89">
        <v>3.4245700290637122E-2</v>
      </c>
      <c r="F6199" s="89">
        <v>3.3694848656051171E-2</v>
      </c>
      <c r="G6199" s="90">
        <v>3.301892540666141E-2</v>
      </c>
      <c r="H6199" s="90">
        <v>3.2352884014068231E-2</v>
      </c>
      <c r="I6199" s="90">
        <v>3.1928219552610326E-2</v>
      </c>
      <c r="J6199" s="90">
        <v>3.1673809492314339E-2</v>
      </c>
    </row>
    <row r="6200" spans="3:10" x14ac:dyDescent="0.25">
      <c r="C6200" s="82">
        <v>5.104351809724833E-2</v>
      </c>
      <c r="D6200" s="89">
        <v>5.7921747238093783E-2</v>
      </c>
      <c r="E6200" s="89">
        <v>6.1057789820256593E-2</v>
      </c>
      <c r="F6200" s="89">
        <v>6.1871914170706116E-2</v>
      </c>
      <c r="G6200" s="90">
        <v>6.1479256705911416E-2</v>
      </c>
      <c r="H6200" s="90">
        <v>6.0208808287305605E-2</v>
      </c>
      <c r="I6200" s="90">
        <v>5.8595902892391083E-2</v>
      </c>
      <c r="J6200" s="90">
        <v>5.6611225504217315E-2</v>
      </c>
    </row>
    <row r="6201" spans="3:10" x14ac:dyDescent="0.25">
      <c r="C6201" s="82">
        <v>8.1923191781599573E-3</v>
      </c>
      <c r="D6201" s="89">
        <v>1.058655550093485E-2</v>
      </c>
      <c r="E6201" s="89">
        <v>1.2708911132011563E-2</v>
      </c>
      <c r="F6201" s="89">
        <v>1.4566650516351191E-2</v>
      </c>
      <c r="G6201" s="90">
        <v>1.6231541371651531E-2</v>
      </c>
      <c r="H6201" s="90">
        <v>1.7696188483829051E-2</v>
      </c>
      <c r="I6201" s="90">
        <v>1.9086045302388527E-2</v>
      </c>
      <c r="J6201" s="90">
        <v>2.0407142260160192E-2</v>
      </c>
    </row>
    <row r="6202" spans="3:10" x14ac:dyDescent="0.25">
      <c r="C6202" s="82">
        <v>2.7463869141332226E-3</v>
      </c>
      <c r="D6202" s="89">
        <v>4.8428928840292783E-3</v>
      </c>
      <c r="E6202" s="89">
        <v>6.9754979857298118E-3</v>
      </c>
      <c r="F6202" s="89">
        <v>8.8296234637497851E-3</v>
      </c>
      <c r="G6202" s="90">
        <v>1.0317476476188539E-2</v>
      </c>
      <c r="H6202" s="90">
        <v>1.1429944282440709E-2</v>
      </c>
      <c r="I6202" s="90">
        <v>1.2293861881066926E-2</v>
      </c>
      <c r="J6202" s="90">
        <v>1.2968155940833335E-2</v>
      </c>
    </row>
    <row r="6203" spans="3:10" x14ac:dyDescent="0.25">
      <c r="C6203" s="82">
        <v>1.918598295114074E-2</v>
      </c>
      <c r="D6203" s="89">
        <v>2.1553452111009324E-2</v>
      </c>
      <c r="E6203" s="89">
        <v>2.2616227668131678E-2</v>
      </c>
      <c r="F6203" s="89">
        <v>2.2847050616897725E-2</v>
      </c>
      <c r="G6203" s="90">
        <v>2.2620304673280578E-2</v>
      </c>
      <c r="H6203" s="90">
        <v>2.204245113936935E-2</v>
      </c>
      <c r="I6203" s="90">
        <v>2.1313406130497158E-2</v>
      </c>
      <c r="J6203" s="90">
        <v>2.0438322719420112E-2</v>
      </c>
    </row>
    <row r="6204" spans="3:10" x14ac:dyDescent="0.25">
      <c r="C6204" s="82">
        <v>8.8500644036967665E-3</v>
      </c>
      <c r="D6204" s="89">
        <v>1.2546795472242096E-2</v>
      </c>
      <c r="E6204" s="89">
        <v>1.5553569122885058E-2</v>
      </c>
      <c r="F6204" s="89">
        <v>1.7692507875964259E-2</v>
      </c>
      <c r="G6204" s="90">
        <v>1.9041297700743871E-2</v>
      </c>
      <c r="H6204" s="90">
        <v>1.9648054070860618E-2</v>
      </c>
      <c r="I6204" s="90">
        <v>1.9726173050998039E-2</v>
      </c>
      <c r="J6204" s="90">
        <v>1.9354790823183102E-2</v>
      </c>
    </row>
    <row r="6205" spans="3:10" x14ac:dyDescent="0.25">
      <c r="C6205" s="82">
        <v>1.8030053327467013E-2</v>
      </c>
      <c r="D6205" s="89">
        <v>2.3853914595495403E-2</v>
      </c>
      <c r="E6205" s="89">
        <v>2.847643370535426E-2</v>
      </c>
      <c r="F6205" s="89">
        <v>3.1937437342811223E-2</v>
      </c>
      <c r="G6205" s="90">
        <v>3.4518701418186665E-2</v>
      </c>
      <c r="H6205" s="90">
        <v>3.6304519217304473E-2</v>
      </c>
      <c r="I6205" s="90">
        <v>3.7595776340111332E-2</v>
      </c>
      <c r="J6205" s="90">
        <v>3.8392855726841153E-2</v>
      </c>
    </row>
    <row r="6206" spans="3:10" x14ac:dyDescent="0.25">
      <c r="C6206" s="82">
        <v>2.3350410835184722E-2</v>
      </c>
      <c r="D6206" s="89">
        <v>2.2993712176901149E-2</v>
      </c>
      <c r="E6206" s="89">
        <v>2.2744224500104278E-2</v>
      </c>
      <c r="F6206" s="89">
        <v>2.2709926426387344E-2</v>
      </c>
      <c r="G6206" s="90">
        <v>2.2937722575225108E-2</v>
      </c>
      <c r="H6206" s="90">
        <v>2.3326095469225802E-2</v>
      </c>
      <c r="I6206" s="90">
        <v>2.3969734119637268E-2</v>
      </c>
      <c r="J6206" s="90">
        <v>2.482106386381315E-2</v>
      </c>
    </row>
    <row r="6207" spans="3:10" x14ac:dyDescent="0.25">
      <c r="C6207" s="82">
        <v>4.9105688667342579E-3</v>
      </c>
      <c r="D6207" s="89">
        <v>7.9725604498785199E-3</v>
      </c>
      <c r="E6207" s="89">
        <v>1.0947417935676568E-2</v>
      </c>
      <c r="F6207" s="89">
        <v>1.3514564234784766E-2</v>
      </c>
      <c r="G6207" s="90">
        <v>1.5608658402963872E-2</v>
      </c>
      <c r="H6207" s="90">
        <v>1.7199383181355207E-2</v>
      </c>
      <c r="I6207" s="90">
        <v>1.8421917743714749E-2</v>
      </c>
      <c r="J6207" s="90">
        <v>1.9301728478796833E-2</v>
      </c>
    </row>
    <row r="6208" spans="3:10" x14ac:dyDescent="0.25">
      <c r="C6208" s="82">
        <v>1.2670686767551263E-2</v>
      </c>
      <c r="D6208" s="89">
        <v>1.7452394092494307E-2</v>
      </c>
      <c r="E6208" s="89">
        <v>2.1195712240665427E-2</v>
      </c>
      <c r="F6208" s="89">
        <v>2.3757242422187033E-2</v>
      </c>
      <c r="G6208" s="90">
        <v>2.5310207538793081E-2</v>
      </c>
      <c r="H6208" s="90">
        <v>2.5960487477786481E-2</v>
      </c>
      <c r="I6208" s="90">
        <v>2.6005197942618238E-2</v>
      </c>
      <c r="J6208" s="90">
        <v>2.5536421706164752E-2</v>
      </c>
    </row>
    <row r="6209" spans="3:10" x14ac:dyDescent="0.25">
      <c r="C6209" s="82">
        <v>7.3895029550601838E-3</v>
      </c>
      <c r="D6209" s="89">
        <v>1.1541031836586639E-2</v>
      </c>
      <c r="E6209" s="89">
        <v>1.5493544209312904E-2</v>
      </c>
      <c r="F6209" s="89">
        <v>1.8886135495809787E-2</v>
      </c>
      <c r="G6209" s="90">
        <v>2.1663921955097039E-2</v>
      </c>
      <c r="H6209" s="90">
        <v>2.3786094148390051E-2</v>
      </c>
      <c r="I6209" s="90">
        <v>2.5427539761261341E-2</v>
      </c>
      <c r="J6209" s="90">
        <v>2.6608190682775975E-2</v>
      </c>
    </row>
    <row r="6210" spans="3:10" x14ac:dyDescent="0.25">
      <c r="C6210" s="82">
        <v>2.9378248780734494E-2</v>
      </c>
      <c r="D6210" s="89">
        <v>3.0138749561540636E-2</v>
      </c>
      <c r="E6210" s="89">
        <v>3.0424738184321138E-2</v>
      </c>
      <c r="F6210" s="89">
        <v>3.0528828882471579E-2</v>
      </c>
      <c r="G6210" s="90">
        <v>3.0613851365764857E-2</v>
      </c>
      <c r="H6210" s="90">
        <v>3.0593141707920688E-2</v>
      </c>
      <c r="I6210" s="90">
        <v>3.0605385986408239E-2</v>
      </c>
      <c r="J6210" s="90">
        <v>3.058125241910022E-2</v>
      </c>
    </row>
    <row r="6211" spans="3:10" x14ac:dyDescent="0.25">
      <c r="C6211" s="82">
        <v>9.1893060320951247E-3</v>
      </c>
      <c r="D6211" s="89">
        <v>1.2089164876646033E-2</v>
      </c>
      <c r="E6211" s="89">
        <v>1.4436815703845411E-2</v>
      </c>
      <c r="F6211" s="89">
        <v>1.6304825813918646E-2</v>
      </c>
      <c r="G6211" s="90">
        <v>1.7853693444263508E-2</v>
      </c>
      <c r="H6211" s="90">
        <v>1.9123394079004912E-2</v>
      </c>
      <c r="I6211" s="90">
        <v>2.0265580249234437E-2</v>
      </c>
      <c r="J6211" s="90">
        <v>2.128418972972267E-2</v>
      </c>
    </row>
    <row r="6212" spans="3:10" x14ac:dyDescent="0.25">
      <c r="C6212" s="82">
        <v>3.0042919465394701E-3</v>
      </c>
      <c r="D6212" s="89">
        <v>5.8801195432098066E-3</v>
      </c>
      <c r="E6212" s="89">
        <v>9.2775492641820351E-3</v>
      </c>
      <c r="F6212" s="89">
        <v>1.2692754281874259E-2</v>
      </c>
      <c r="G6212" s="90">
        <v>1.5825780869711197E-2</v>
      </c>
      <c r="H6212" s="90">
        <v>1.8485651627540376E-2</v>
      </c>
      <c r="I6212" s="90">
        <v>2.0732475199085131E-2</v>
      </c>
      <c r="J6212" s="90">
        <v>2.2560522009204668E-2</v>
      </c>
    </row>
    <row r="6213" spans="3:10" x14ac:dyDescent="0.25">
      <c r="C6213" s="82">
        <v>2.1276207759012861E-2</v>
      </c>
      <c r="D6213" s="89">
        <v>2.5262102102292908E-2</v>
      </c>
      <c r="E6213" s="89">
        <v>2.7505647204424586E-2</v>
      </c>
      <c r="F6213" s="89">
        <v>2.8665951954555454E-2</v>
      </c>
      <c r="G6213" s="90">
        <v>2.9345435104925668E-2</v>
      </c>
      <c r="H6213" s="90">
        <v>2.9770306354316725E-2</v>
      </c>
      <c r="I6213" s="90">
        <v>3.0242076376429804E-2</v>
      </c>
      <c r="J6213" s="90">
        <v>3.076596007323738E-2</v>
      </c>
    </row>
    <row r="6214" spans="3:10" x14ac:dyDescent="0.25">
      <c r="C6214" s="82">
        <v>3.8068343585970278E-3</v>
      </c>
      <c r="D6214" s="89">
        <v>5.6559386847177774E-3</v>
      </c>
      <c r="E6214" s="89">
        <v>7.3770807535802497E-3</v>
      </c>
      <c r="F6214" s="89">
        <v>8.8260334157116635E-3</v>
      </c>
      <c r="G6214" s="90">
        <v>9.9725832315792334E-3</v>
      </c>
      <c r="H6214" s="90">
        <v>1.0788730134737683E-2</v>
      </c>
      <c r="I6214" s="90">
        <v>1.135589098969976E-2</v>
      </c>
      <c r="J6214" s="90">
        <v>1.1698089176829341E-2</v>
      </c>
    </row>
    <row r="6215" spans="3:10" x14ac:dyDescent="0.25">
      <c r="C6215" s="82">
        <v>1.2857251661140112E-2</v>
      </c>
      <c r="D6215" s="89">
        <v>1.5641188023471527E-2</v>
      </c>
      <c r="E6215" s="89">
        <v>1.7477755834708543E-2</v>
      </c>
      <c r="F6215" s="89">
        <v>1.8585131602014728E-2</v>
      </c>
      <c r="G6215" s="90">
        <v>1.9220362529460387E-2</v>
      </c>
      <c r="H6215" s="90">
        <v>1.9473742452171629E-2</v>
      </c>
      <c r="I6215" s="90">
        <v>1.9537221582794469E-2</v>
      </c>
      <c r="J6215" s="90">
        <v>1.9439323554300454E-2</v>
      </c>
    </row>
    <row r="6216" spans="3:10" x14ac:dyDescent="0.25">
      <c r="C6216" s="82">
        <v>8.6022066972364728E-3</v>
      </c>
      <c r="D6216" s="89">
        <v>1.1658317076818605E-2</v>
      </c>
      <c r="E6216" s="89">
        <v>1.4132716450652755E-2</v>
      </c>
      <c r="F6216" s="89">
        <v>1.6031055017289735E-2</v>
      </c>
      <c r="G6216" s="90">
        <v>1.7508530536611128E-2</v>
      </c>
      <c r="H6216" s="90">
        <v>1.8629711532946631E-2</v>
      </c>
      <c r="I6216" s="90">
        <v>1.9569924472305159E-2</v>
      </c>
      <c r="J6216" s="90">
        <v>2.0348416113200984E-2</v>
      </c>
    </row>
    <row r="6217" spans="3:10" x14ac:dyDescent="0.25">
      <c r="C6217" s="82">
        <v>4.0879598977379111E-2</v>
      </c>
      <c r="D6217" s="89">
        <v>4.1773836684235136E-2</v>
      </c>
      <c r="E6217" s="89">
        <v>4.1778451953295472E-2</v>
      </c>
      <c r="F6217" s="89">
        <v>4.1497484065921672E-2</v>
      </c>
      <c r="G6217" s="90">
        <v>4.1230541047818127E-2</v>
      </c>
      <c r="H6217" s="90">
        <v>4.0858821859072851E-2</v>
      </c>
      <c r="I6217" s="90">
        <v>4.0524200532995651E-2</v>
      </c>
      <c r="J6217" s="90">
        <v>4.0072666472262042E-2</v>
      </c>
    </row>
    <row r="6218" spans="3:10" x14ac:dyDescent="0.25">
      <c r="C6218" s="82">
        <v>1.8502212581113425E-2</v>
      </c>
      <c r="D6218" s="89">
        <v>1.9365611021403616E-2</v>
      </c>
      <c r="E6218" s="89">
        <v>2.013522602393791E-2</v>
      </c>
      <c r="F6218" s="89">
        <v>2.0965579700654564E-2</v>
      </c>
      <c r="G6218" s="90">
        <v>2.1939410581337183E-2</v>
      </c>
      <c r="H6218" s="90">
        <v>2.2972642498488259E-2</v>
      </c>
      <c r="I6218" s="90">
        <v>2.4146315056291744E-2</v>
      </c>
      <c r="J6218" s="90">
        <v>2.5385224142231159E-2</v>
      </c>
    </row>
    <row r="6219" spans="3:10" x14ac:dyDescent="0.25">
      <c r="C6219" s="82">
        <v>1.8602300023281705E-2</v>
      </c>
      <c r="D6219" s="89">
        <v>2.0542087279488537E-2</v>
      </c>
      <c r="E6219" s="89">
        <v>2.1815124605184505E-2</v>
      </c>
      <c r="F6219" s="89">
        <v>2.2700934494359525E-2</v>
      </c>
      <c r="G6219" s="90">
        <v>2.3398828598373375E-2</v>
      </c>
      <c r="H6219" s="90">
        <v>2.3903508256989284E-2</v>
      </c>
      <c r="I6219" s="90">
        <v>2.4365729322116853E-2</v>
      </c>
      <c r="J6219" s="90">
        <v>2.4764592303769213E-2</v>
      </c>
    </row>
    <row r="6220" spans="3:10" x14ac:dyDescent="0.25">
      <c r="C6220" s="82">
        <v>6.7533325668072477E-2</v>
      </c>
      <c r="D6220" s="89">
        <v>6.7204124561099754E-2</v>
      </c>
      <c r="E6220" s="89">
        <v>6.4757220255531947E-2</v>
      </c>
      <c r="F6220" s="89">
        <v>6.1790062067501234E-2</v>
      </c>
      <c r="G6220" s="90">
        <v>5.9041479315361224E-2</v>
      </c>
      <c r="H6220" s="90">
        <v>5.6419948508790611E-2</v>
      </c>
      <c r="I6220" s="90">
        <v>5.4116957848828681E-2</v>
      </c>
      <c r="J6220" s="90">
        <v>5.1890465260465077E-2</v>
      </c>
    </row>
    <row r="6221" spans="3:10" x14ac:dyDescent="0.25">
      <c r="C6221" s="82">
        <v>1.5309376741833266E-3</v>
      </c>
      <c r="D6221" s="89">
        <v>2.846961891532752E-3</v>
      </c>
      <c r="E6221" s="89">
        <v>4.4210167804291222E-3</v>
      </c>
      <c r="F6221" s="89">
        <v>6.0565657998720253E-3</v>
      </c>
      <c r="G6221" s="90">
        <v>7.6041423144729316E-3</v>
      </c>
      <c r="H6221" s="90">
        <v>8.9357081930098916E-3</v>
      </c>
      <c r="I6221" s="90">
        <v>1.0045037801206204E-2</v>
      </c>
      <c r="J6221" s="90">
        <v>1.0914356866863652E-2</v>
      </c>
    </row>
    <row r="6222" spans="3:10" x14ac:dyDescent="0.25">
      <c r="C6222" s="82">
        <v>8.230468017962931E-3</v>
      </c>
      <c r="D6222" s="89">
        <v>1.1523507396034019E-2</v>
      </c>
      <c r="E6222" s="89">
        <v>1.4376446795419478E-2</v>
      </c>
      <c r="F6222" s="89">
        <v>1.6646595888585504E-2</v>
      </c>
      <c r="G6222" s="90">
        <v>1.8375367187784087E-2</v>
      </c>
      <c r="H6222" s="90">
        <v>1.9562968380258124E-2</v>
      </c>
      <c r="I6222" s="90">
        <v>2.0369964735466876E-2</v>
      </c>
      <c r="J6222" s="90">
        <v>2.0821525199836804E-2</v>
      </c>
    </row>
    <row r="6223" spans="3:10" x14ac:dyDescent="0.25">
      <c r="C6223" s="82">
        <v>1.3986631475736427E-2</v>
      </c>
      <c r="D6223" s="89">
        <v>1.6542226015484929E-2</v>
      </c>
      <c r="E6223" s="89">
        <v>1.8645446647169172E-2</v>
      </c>
      <c r="F6223" s="89">
        <v>2.0380528817703671E-2</v>
      </c>
      <c r="G6223" s="90">
        <v>2.1846398269562348E-2</v>
      </c>
      <c r="H6223" s="90">
        <v>2.3004186543476763E-2</v>
      </c>
      <c r="I6223" s="90">
        <v>2.3984226991001237E-2</v>
      </c>
      <c r="J6223" s="90">
        <v>2.4759186302244624E-2</v>
      </c>
    </row>
    <row r="6224" spans="3:10" x14ac:dyDescent="0.25">
      <c r="C6224" s="82">
        <v>1.0104442023752011E-2</v>
      </c>
      <c r="D6224" s="89">
        <v>1.1649543930201962E-2</v>
      </c>
      <c r="E6224" s="89">
        <v>1.2635866353693485E-2</v>
      </c>
      <c r="F6224" s="89">
        <v>1.3254028459127251E-2</v>
      </c>
      <c r="G6224" s="90">
        <v>1.3671725176292627E-2</v>
      </c>
      <c r="H6224" s="90">
        <v>1.3929017945886194E-2</v>
      </c>
      <c r="I6224" s="90">
        <v>1.4143137375141888E-2</v>
      </c>
      <c r="J6224" s="90">
        <v>1.4320223279486588E-2</v>
      </c>
    </row>
    <row r="6225" spans="3:10" x14ac:dyDescent="0.25">
      <c r="C6225" s="82">
        <v>6.3475504746747166E-2</v>
      </c>
      <c r="D6225" s="89">
        <v>6.235341588738269E-2</v>
      </c>
      <c r="E6225" s="89">
        <v>5.9860061951098713E-2</v>
      </c>
      <c r="F6225" s="89">
        <v>5.7135338559506178E-2</v>
      </c>
      <c r="G6225" s="90">
        <v>5.4674478567673622E-2</v>
      </c>
      <c r="H6225" s="90">
        <v>5.2311200221750932E-2</v>
      </c>
      <c r="I6225" s="90">
        <v>5.0194892896441037E-2</v>
      </c>
      <c r="J6225" s="90">
        <v>4.809385182653788E-2</v>
      </c>
    </row>
    <row r="6226" spans="3:10" x14ac:dyDescent="0.25">
      <c r="C6226" s="82">
        <v>7.1347079468746816E-3</v>
      </c>
      <c r="D6226" s="89">
        <v>1.2371015358365576E-2</v>
      </c>
      <c r="E6226" s="89">
        <v>1.7689777546094427E-2</v>
      </c>
      <c r="F6226" s="89">
        <v>2.2376417028336489E-2</v>
      </c>
      <c r="G6226" s="90">
        <v>2.6232511391616628E-2</v>
      </c>
      <c r="H6226" s="90">
        <v>2.920364505063873E-2</v>
      </c>
      <c r="I6226" s="90">
        <v>3.1550651505008798E-2</v>
      </c>
      <c r="J6226" s="90">
        <v>3.3349821960563353E-2</v>
      </c>
    </row>
    <row r="6227" spans="3:10" x14ac:dyDescent="0.25">
      <c r="C6227" s="82">
        <v>0.14248806862355623</v>
      </c>
      <c r="D6227" s="89">
        <v>0.11668209111481499</v>
      </c>
      <c r="E6227" s="89">
        <v>9.7919898691992122E-2</v>
      </c>
      <c r="F6227" s="89">
        <v>8.4601654151030339E-2</v>
      </c>
      <c r="G6227" s="90">
        <v>7.515431433860964E-2</v>
      </c>
      <c r="H6227" s="90">
        <v>6.7996839272749063E-2</v>
      </c>
      <c r="I6227" s="90">
        <v>6.2566117304303601E-2</v>
      </c>
      <c r="J6227" s="90">
        <v>5.8111449236669797E-2</v>
      </c>
    </row>
    <row r="6228" spans="3:10" x14ac:dyDescent="0.25">
      <c r="C6228" s="82">
        <v>1.9300483264292137E-2</v>
      </c>
      <c r="D6228" s="89">
        <v>2.4618574981040635E-2</v>
      </c>
      <c r="E6228" s="89">
        <v>2.839106310937365E-2</v>
      </c>
      <c r="F6228" s="89">
        <v>3.0837702407168707E-2</v>
      </c>
      <c r="G6228" s="90">
        <v>3.2366520892669379E-2</v>
      </c>
      <c r="H6228" s="90">
        <v>3.3147127033878794E-2</v>
      </c>
      <c r="I6228" s="90">
        <v>3.3516092951537062E-2</v>
      </c>
      <c r="J6228" s="90">
        <v>3.3513252919451869E-2</v>
      </c>
    </row>
    <row r="6229" spans="3:10" x14ac:dyDescent="0.25">
      <c r="C6229" s="82">
        <v>1.6201398621425501E-3</v>
      </c>
      <c r="D6229" s="89">
        <v>3.1706230518952763E-3</v>
      </c>
      <c r="E6229" s="89">
        <v>5.0676550437525249E-3</v>
      </c>
      <c r="F6229" s="89">
        <v>7.0514426207316299E-3</v>
      </c>
      <c r="G6229" s="90">
        <v>8.9273601820363657E-3</v>
      </c>
      <c r="H6229" s="90">
        <v>1.054209531615696E-2</v>
      </c>
      <c r="I6229" s="90">
        <v>1.1894666853658109E-2</v>
      </c>
      <c r="J6229" s="90">
        <v>1.2971802220272706E-2</v>
      </c>
    </row>
    <row r="6230" spans="3:10" x14ac:dyDescent="0.25">
      <c r="C6230" s="82">
        <v>1.3601205916187372E-2</v>
      </c>
      <c r="D6230" s="89">
        <v>1.9554340196658887E-2</v>
      </c>
      <c r="E6230" s="89">
        <v>2.4869588011198502E-2</v>
      </c>
      <c r="F6230" s="89">
        <v>2.9392163320007578E-2</v>
      </c>
      <c r="G6230" s="90">
        <v>3.3326513775808753E-2</v>
      </c>
      <c r="H6230" s="90">
        <v>3.6770141096439238E-2</v>
      </c>
      <c r="I6230" s="90">
        <v>4.0055935122213802E-2</v>
      </c>
      <c r="J6230" s="90">
        <v>4.3202156696607423E-2</v>
      </c>
    </row>
    <row r="6231" spans="3:10" x14ac:dyDescent="0.25">
      <c r="C6231" s="82">
        <v>1.4318262798654897E-2</v>
      </c>
      <c r="D6231" s="89">
        <v>2.0510877119340989E-2</v>
      </c>
      <c r="E6231" s="89">
        <v>2.5408324942987993E-2</v>
      </c>
      <c r="F6231" s="89">
        <v>2.8858518902649764E-2</v>
      </c>
      <c r="G6231" s="90">
        <v>3.1174373772361749E-2</v>
      </c>
      <c r="H6231" s="90">
        <v>3.254811908571166E-2</v>
      </c>
      <c r="I6231" s="90">
        <v>3.334456523719468E-2</v>
      </c>
      <c r="J6231" s="90">
        <v>3.36262965662599E-2</v>
      </c>
    </row>
    <row r="6232" spans="3:10" x14ac:dyDescent="0.25">
      <c r="C6232" s="82">
        <v>7.3844521286461472E-3</v>
      </c>
      <c r="D6232" s="89">
        <v>1.0281649389873236E-2</v>
      </c>
      <c r="E6232" s="89">
        <v>1.2853556561039838E-2</v>
      </c>
      <c r="F6232" s="89">
        <v>1.4995083090172312E-2</v>
      </c>
      <c r="G6232" s="90">
        <v>1.6737778678794835E-2</v>
      </c>
      <c r="H6232" s="90">
        <v>1.8062386240876104E-2</v>
      </c>
      <c r="I6232" s="90">
        <v>1.909547319623198E-2</v>
      </c>
      <c r="J6232" s="90">
        <v>1.984505912249469E-2</v>
      </c>
    </row>
    <row r="6233" spans="3:10" x14ac:dyDescent="0.25">
      <c r="C6233" s="82">
        <v>2.757555921947207E-3</v>
      </c>
      <c r="D6233" s="89">
        <v>4.5356459563226613E-3</v>
      </c>
      <c r="E6233" s="89">
        <v>6.4876547374302564E-3</v>
      </c>
      <c r="F6233" s="89">
        <v>8.4182245748876273E-3</v>
      </c>
      <c r="G6233" s="90">
        <v>1.0189883361378656E-2</v>
      </c>
      <c r="H6233" s="90">
        <v>1.1659619637590671E-2</v>
      </c>
      <c r="I6233" s="90">
        <v>1.2818287750467873E-2</v>
      </c>
      <c r="J6233" s="90">
        <v>1.3630200186868533E-2</v>
      </c>
    </row>
    <row r="6234" spans="3:10" x14ac:dyDescent="0.25">
      <c r="C6234" s="82">
        <v>9.3176815481608947E-3</v>
      </c>
      <c r="D6234" s="89">
        <v>1.1745778772470742E-2</v>
      </c>
      <c r="E6234" s="89">
        <v>1.3682632421671526E-2</v>
      </c>
      <c r="F6234" s="89">
        <v>1.5159098265512847E-2</v>
      </c>
      <c r="G6234" s="90">
        <v>1.6271653853710918E-2</v>
      </c>
      <c r="H6234" s="90">
        <v>1.7027213706131514E-2</v>
      </c>
      <c r="I6234" s="90">
        <v>1.7556558778619977E-2</v>
      </c>
      <c r="J6234" s="90">
        <v>1.7870232475478351E-2</v>
      </c>
    </row>
    <row r="6235" spans="3:10" x14ac:dyDescent="0.25">
      <c r="C6235" s="82">
        <v>8.9123563384716821E-4</v>
      </c>
      <c r="D6235" s="89">
        <v>2.419598071572568E-3</v>
      </c>
      <c r="E6235" s="89">
        <v>4.7354617444086335E-3</v>
      </c>
      <c r="F6235" s="89">
        <v>7.4346937398758958E-3</v>
      </c>
      <c r="G6235" s="90">
        <v>1.0078195034411484E-2</v>
      </c>
      <c r="H6235" s="90">
        <v>1.232629803673428E-2</v>
      </c>
      <c r="I6235" s="90">
        <v>1.4100620352935776E-2</v>
      </c>
      <c r="J6235" s="90">
        <v>1.5369944330694281E-2</v>
      </c>
    </row>
    <row r="6236" spans="3:10" x14ac:dyDescent="0.25">
      <c r="C6236" s="82">
        <v>3.1928875563656922E-2</v>
      </c>
      <c r="D6236" s="89">
        <v>3.6155199818579654E-2</v>
      </c>
      <c r="E6236" s="89">
        <v>3.7977569490226827E-2</v>
      </c>
      <c r="F6236" s="89">
        <v>3.8283648048221763E-2</v>
      </c>
      <c r="G6236" s="90">
        <v>3.778069293561611E-2</v>
      </c>
      <c r="H6236" s="90">
        <v>3.6686557988879369E-2</v>
      </c>
      <c r="I6236" s="90">
        <v>3.534350343353012E-2</v>
      </c>
      <c r="J6236" s="90">
        <v>3.3752210166200315E-2</v>
      </c>
    </row>
    <row r="6237" spans="3:10" x14ac:dyDescent="0.25">
      <c r="C6237" s="82">
        <v>3.1247886970841672E-3</v>
      </c>
      <c r="D6237" s="89">
        <v>5.3301200757577185E-3</v>
      </c>
      <c r="E6237" s="89">
        <v>7.5743630690239703E-3</v>
      </c>
      <c r="F6237" s="89">
        <v>9.578562307047931E-3</v>
      </c>
      <c r="G6237" s="90">
        <v>1.1268252884753839E-2</v>
      </c>
      <c r="H6237" s="90">
        <v>1.2624360328387072E-2</v>
      </c>
      <c r="I6237" s="90">
        <v>1.3765312632619259E-2</v>
      </c>
      <c r="J6237" s="90">
        <v>1.4733555987836683E-2</v>
      </c>
    </row>
    <row r="6238" spans="3:10" x14ac:dyDescent="0.25">
      <c r="C6238" s="82">
        <v>1.9516391127897173E-3</v>
      </c>
      <c r="D6238" s="89">
        <v>3.5021018488010877E-3</v>
      </c>
      <c r="E6238" s="89">
        <v>5.2722558957854736E-3</v>
      </c>
      <c r="F6238" s="89">
        <v>7.0428193101329537E-3</v>
      </c>
      <c r="G6238" s="90">
        <v>8.6747104800433475E-3</v>
      </c>
      <c r="H6238" s="90">
        <v>1.0059188358059664E-2</v>
      </c>
      <c r="I6238" s="90">
        <v>1.1220128012614333E-2</v>
      </c>
      <c r="J6238" s="90">
        <v>1.2159281306636198E-2</v>
      </c>
    </row>
    <row r="6239" spans="3:10" x14ac:dyDescent="0.25">
      <c r="C6239" s="82">
        <v>1.1267865670834746E-2</v>
      </c>
      <c r="D6239" s="89">
        <v>1.4373154310128051E-2</v>
      </c>
      <c r="E6239" s="89">
        <v>1.6784277618572464E-2</v>
      </c>
      <c r="F6239" s="89">
        <v>1.8657173735603026E-2</v>
      </c>
      <c r="G6239" s="90">
        <v>2.022541391529456E-2</v>
      </c>
      <c r="H6239" s="90">
        <v>2.156923200567492E-2</v>
      </c>
      <c r="I6239" s="90">
        <v>2.2880638279584493E-2</v>
      </c>
      <c r="J6239" s="90">
        <v>2.4168049839918805E-2</v>
      </c>
    </row>
    <row r="6240" spans="3:10" x14ac:dyDescent="0.25">
      <c r="C6240" s="82">
        <v>1.4238277443124324E-2</v>
      </c>
      <c r="D6240" s="89">
        <v>1.6215889654343073E-2</v>
      </c>
      <c r="E6240" s="89">
        <v>1.762616268325597E-2</v>
      </c>
      <c r="F6240" s="89">
        <v>1.8714052381057264E-2</v>
      </c>
      <c r="G6240" s="90">
        <v>1.9678342087497525E-2</v>
      </c>
      <c r="H6240" s="90">
        <v>2.0541275867960403E-2</v>
      </c>
      <c r="I6240" s="90">
        <v>2.1443445582774369E-2</v>
      </c>
      <c r="J6240" s="90">
        <v>2.2365095375303942E-2</v>
      </c>
    </row>
    <row r="6241" spans="3:10" x14ac:dyDescent="0.25">
      <c r="C6241" s="82">
        <v>1.1874245853727313E-3</v>
      </c>
      <c r="D6241" s="89">
        <v>2.5079335758777608E-3</v>
      </c>
      <c r="E6241" s="89">
        <v>4.1956414743679754E-3</v>
      </c>
      <c r="F6241" s="89">
        <v>5.9975233021549871E-3</v>
      </c>
      <c r="G6241" s="90">
        <v>7.7197607021664474E-3</v>
      </c>
      <c r="H6241" s="90">
        <v>9.2216082925061695E-3</v>
      </c>
      <c r="I6241" s="90">
        <v>1.0505018642955666E-2</v>
      </c>
      <c r="J6241" s="90">
        <v>1.1561730147651494E-2</v>
      </c>
    </row>
    <row r="6242" spans="3:10" x14ac:dyDescent="0.25">
      <c r="C6242" s="82">
        <v>5.0626311007115378E-2</v>
      </c>
      <c r="D6242" s="89">
        <v>4.6038063789185235E-2</v>
      </c>
      <c r="E6242" s="89">
        <v>4.2609470891396752E-2</v>
      </c>
      <c r="F6242" s="89">
        <v>4.0319873887123457E-2</v>
      </c>
      <c r="G6242" s="90">
        <v>3.9042637776927909E-2</v>
      </c>
      <c r="H6242" s="90">
        <v>3.8426583932174255E-2</v>
      </c>
      <c r="I6242" s="90">
        <v>3.8475090919736596E-2</v>
      </c>
      <c r="J6242" s="90">
        <v>3.8960479026089401E-2</v>
      </c>
    </row>
    <row r="6243" spans="3:10" x14ac:dyDescent="0.25">
      <c r="C6243" s="82">
        <v>6.282002963524028E-3</v>
      </c>
      <c r="D6243" s="89">
        <v>1.0480565597628579E-2</v>
      </c>
      <c r="E6243" s="89">
        <v>1.469183319164564E-2</v>
      </c>
      <c r="F6243" s="89">
        <v>1.8440804019057101E-2</v>
      </c>
      <c r="G6243" s="90">
        <v>2.1626300699592066E-2</v>
      </c>
      <c r="H6243" s="90">
        <v>2.4225105190172173E-2</v>
      </c>
      <c r="I6243" s="90">
        <v>2.6455349783338775E-2</v>
      </c>
      <c r="J6243" s="90">
        <v>2.8373207551512833E-2</v>
      </c>
    </row>
    <row r="6244" spans="3:10" x14ac:dyDescent="0.25">
      <c r="C6244" s="82">
        <v>1.1413069738541677E-2</v>
      </c>
      <c r="D6244" s="89">
        <v>1.4817183994044868E-2</v>
      </c>
      <c r="E6244" s="89">
        <v>1.7752388648579726E-2</v>
      </c>
      <c r="F6244" s="89">
        <v>2.019060123191483E-2</v>
      </c>
      <c r="G6244" s="90">
        <v>2.2217575942954058E-2</v>
      </c>
      <c r="H6244" s="90">
        <v>2.3826741839125653E-2</v>
      </c>
      <c r="I6244" s="90">
        <v>2.5199246609552556E-2</v>
      </c>
      <c r="J6244" s="90">
        <v>2.6354031477246017E-2</v>
      </c>
    </row>
    <row r="6245" spans="3:10" x14ac:dyDescent="0.25">
      <c r="C6245" s="82">
        <v>1.8881075742227249E-2</v>
      </c>
      <c r="D6245" s="89">
        <v>2.3375447739998771E-2</v>
      </c>
      <c r="E6245" s="89">
        <v>2.6538465277197418E-2</v>
      </c>
      <c r="F6245" s="89">
        <v>2.8692670294103328E-2</v>
      </c>
      <c r="G6245" s="90">
        <v>3.0202335066876054E-2</v>
      </c>
      <c r="H6245" s="90">
        <v>3.1149148404763134E-2</v>
      </c>
      <c r="I6245" s="90">
        <v>3.1761421331448568E-2</v>
      </c>
      <c r="J6245" s="90">
        <v>3.200512236625682E-2</v>
      </c>
    </row>
    <row r="6246" spans="3:10" x14ac:dyDescent="0.25">
      <c r="C6246" s="82">
        <v>4.4218251555882358E-3</v>
      </c>
      <c r="D6246" s="89">
        <v>6.6289009040474836E-3</v>
      </c>
      <c r="E6246" s="89">
        <v>8.6807817239911138E-3</v>
      </c>
      <c r="F6246" s="89">
        <v>1.0434636750847359E-2</v>
      </c>
      <c r="G6246" s="90">
        <v>1.1891153583778806E-2</v>
      </c>
      <c r="H6246" s="90">
        <v>1.304074999608232E-2</v>
      </c>
      <c r="I6246" s="90">
        <v>1.3984819611562564E-2</v>
      </c>
      <c r="J6246" s="90">
        <v>1.4738222551551161E-2</v>
      </c>
    </row>
    <row r="6247" spans="3:10" x14ac:dyDescent="0.25">
      <c r="C6247" s="82">
        <v>2.7942991095164068E-2</v>
      </c>
      <c r="D6247" s="89">
        <v>3.6354873928255371E-2</v>
      </c>
      <c r="E6247" s="89">
        <v>4.2341311789743999E-2</v>
      </c>
      <c r="F6247" s="89">
        <v>4.6328794671103006E-2</v>
      </c>
      <c r="G6247" s="90">
        <v>4.9071027847971897E-2</v>
      </c>
      <c r="H6247" s="90">
        <v>5.0901638124268539E-2</v>
      </c>
      <c r="I6247" s="90">
        <v>5.2333129402401111E-2</v>
      </c>
      <c r="J6247" s="90">
        <v>5.3363972659060253E-2</v>
      </c>
    </row>
    <row r="6248" spans="3:10" x14ac:dyDescent="0.25">
      <c r="C6248" s="82">
        <v>7.2540219277035843E-3</v>
      </c>
      <c r="D6248" s="89">
        <v>9.669770682643769E-3</v>
      </c>
      <c r="E6248" s="89">
        <v>1.185708368699508E-2</v>
      </c>
      <c r="F6248" s="89">
        <v>1.3744903564011656E-2</v>
      </c>
      <c r="G6248" s="90">
        <v>1.5334214072883023E-2</v>
      </c>
      <c r="H6248" s="90">
        <v>1.6567863807577868E-2</v>
      </c>
      <c r="I6248" s="90">
        <v>1.7532872538053797E-2</v>
      </c>
      <c r="J6248" s="90">
        <v>1.8224283502711613E-2</v>
      </c>
    </row>
    <row r="6249" spans="3:10" x14ac:dyDescent="0.25">
      <c r="C6249" s="82">
        <v>1.013583672884974E-2</v>
      </c>
      <c r="D6249" s="89">
        <v>1.431780610465307E-2</v>
      </c>
      <c r="E6249" s="89">
        <v>1.7814811167079975E-2</v>
      </c>
      <c r="F6249" s="89">
        <v>2.0496661824785212E-2</v>
      </c>
      <c r="G6249" s="90">
        <v>2.2496806932841902E-2</v>
      </c>
      <c r="H6249" s="90">
        <v>2.3881782689683471E-2</v>
      </c>
      <c r="I6249" s="90">
        <v>2.4886326582145943E-2</v>
      </c>
      <c r="J6249" s="90">
        <v>2.5559393661490602E-2</v>
      </c>
    </row>
    <row r="6250" spans="3:10" x14ac:dyDescent="0.25">
      <c r="C6250" s="82">
        <v>7.2152879440111218E-3</v>
      </c>
      <c r="D6250" s="89">
        <v>9.5744766558981242E-3</v>
      </c>
      <c r="E6250" s="89">
        <v>1.1417378470624247E-2</v>
      </c>
      <c r="F6250" s="89">
        <v>1.2738209961636965E-2</v>
      </c>
      <c r="G6250" s="90">
        <v>1.365440284331668E-2</v>
      </c>
      <c r="H6250" s="90">
        <v>1.4227328226215481E-2</v>
      </c>
      <c r="I6250" s="90">
        <v>1.4616991844268734E-2</v>
      </c>
      <c r="J6250" s="90">
        <v>1.4870447178572527E-2</v>
      </c>
    </row>
    <row r="6251" spans="3:10" x14ac:dyDescent="0.25">
      <c r="C6251" s="82">
        <v>6.1530375819580218E-3</v>
      </c>
      <c r="D6251" s="89">
        <v>1.0026964115549908E-2</v>
      </c>
      <c r="E6251" s="89">
        <v>1.3950690014192633E-2</v>
      </c>
      <c r="F6251" s="89">
        <v>1.7546892883213608E-2</v>
      </c>
      <c r="G6251" s="90">
        <v>2.0720940245627123E-2</v>
      </c>
      <c r="H6251" s="90">
        <v>2.3407313415163701E-2</v>
      </c>
      <c r="I6251" s="90">
        <v>2.5759988930092608E-2</v>
      </c>
      <c r="J6251" s="90">
        <v>2.7783812522850629E-2</v>
      </c>
    </row>
    <row r="6252" spans="3:10" x14ac:dyDescent="0.25">
      <c r="C6252" s="82">
        <v>4.2447507298922233E-3</v>
      </c>
      <c r="D6252" s="89">
        <v>6.7927397147370385E-3</v>
      </c>
      <c r="E6252" s="89">
        <v>9.4627622824144022E-3</v>
      </c>
      <c r="F6252" s="89">
        <v>1.2013234405004104E-2</v>
      </c>
      <c r="G6252" s="90">
        <v>1.4338710637795144E-2</v>
      </c>
      <c r="H6252" s="90">
        <v>1.6341899834798217E-2</v>
      </c>
      <c r="I6252" s="90">
        <v>1.8093839948106857E-2</v>
      </c>
      <c r="J6252" s="90">
        <v>1.9585120433146051E-2</v>
      </c>
    </row>
    <row r="6253" spans="3:10" x14ac:dyDescent="0.25">
      <c r="C6253" s="82">
        <v>2.3275363449330393E-2</v>
      </c>
      <c r="D6253" s="89">
        <v>2.4695181024017004E-2</v>
      </c>
      <c r="E6253" s="89">
        <v>2.5453182830203241E-2</v>
      </c>
      <c r="F6253" s="89">
        <v>2.5953294972595499E-2</v>
      </c>
      <c r="G6253" s="90">
        <v>2.644207703959393E-2</v>
      </c>
      <c r="H6253" s="90">
        <v>2.690809945532692E-2</v>
      </c>
      <c r="I6253" s="90">
        <v>2.7506587109555676E-2</v>
      </c>
      <c r="J6253" s="90">
        <v>2.819454466286276E-2</v>
      </c>
    </row>
    <row r="6254" spans="3:10" x14ac:dyDescent="0.25">
      <c r="C6254" s="82">
        <v>1.2351487051998516E-3</v>
      </c>
      <c r="D6254" s="89">
        <v>2.4983591376497053E-3</v>
      </c>
      <c r="E6254" s="89">
        <v>4.0491961941993464E-3</v>
      </c>
      <c r="F6254" s="89">
        <v>5.6506322535816453E-3</v>
      </c>
      <c r="G6254" s="90">
        <v>7.1327407481647787E-3</v>
      </c>
      <c r="H6254" s="90">
        <v>8.3761565992155739E-3</v>
      </c>
      <c r="I6254" s="90">
        <v>9.3938578265644855E-3</v>
      </c>
      <c r="J6254" s="90">
        <v>1.0193923621906201E-2</v>
      </c>
    </row>
    <row r="6255" spans="3:10" x14ac:dyDescent="0.25">
      <c r="C6255" s="82">
        <v>1.5965999749424861E-3</v>
      </c>
      <c r="D6255" s="89">
        <v>2.794765090647936E-3</v>
      </c>
      <c r="E6255" s="89">
        <v>4.153452322520017E-3</v>
      </c>
      <c r="F6255" s="89">
        <v>5.5402862220352966E-3</v>
      </c>
      <c r="G6255" s="90">
        <v>6.888994269510766E-3</v>
      </c>
      <c r="H6255" s="90">
        <v>8.1477132920402748E-3</v>
      </c>
      <c r="I6255" s="90">
        <v>9.3571948938826286E-3</v>
      </c>
      <c r="J6255" s="90">
        <v>1.0528502039835783E-2</v>
      </c>
    </row>
    <row r="6256" spans="3:10" x14ac:dyDescent="0.25">
      <c r="C6256" s="82">
        <v>1.9243822021210506E-2</v>
      </c>
      <c r="D6256" s="89">
        <v>2.5494637831773696E-2</v>
      </c>
      <c r="E6256" s="89">
        <v>2.9631076741125893E-2</v>
      </c>
      <c r="F6256" s="89">
        <v>3.2019897478818303E-2</v>
      </c>
      <c r="G6256" s="90">
        <v>3.3318166832568906E-2</v>
      </c>
      <c r="H6256" s="90">
        <v>3.3847005390759181E-2</v>
      </c>
      <c r="I6256" s="90">
        <v>3.3998252183544471E-2</v>
      </c>
      <c r="J6256" s="90">
        <v>3.3800481301705751E-2</v>
      </c>
    </row>
    <row r="6257" spans="3:10" x14ac:dyDescent="0.25">
      <c r="C6257" s="82">
        <v>7.8821872418817357E-2</v>
      </c>
      <c r="D6257" s="89">
        <v>5.8494634333480754E-2</v>
      </c>
      <c r="E6257" s="89">
        <v>4.7486782837978421E-2</v>
      </c>
      <c r="F6257" s="89">
        <v>4.1371156811076198E-2</v>
      </c>
      <c r="G6257" s="90">
        <v>3.802275901412619E-2</v>
      </c>
      <c r="H6257" s="90">
        <v>3.6140802218742801E-2</v>
      </c>
      <c r="I6257" s="90">
        <v>3.5241785609781515E-2</v>
      </c>
      <c r="J6257" s="90">
        <v>3.4850451386864455E-2</v>
      </c>
    </row>
    <row r="6258" spans="3:10" x14ac:dyDescent="0.25">
      <c r="C6258" s="82">
        <v>1.8267079921305142E-2</v>
      </c>
      <c r="D6258" s="89">
        <v>2.2822588509560753E-2</v>
      </c>
      <c r="E6258" s="89">
        <v>2.6197793258426111E-2</v>
      </c>
      <c r="F6258" s="89">
        <v>2.8683132727546787E-2</v>
      </c>
      <c r="G6258" s="90">
        <v>3.0619667155512752E-2</v>
      </c>
      <c r="H6258" s="90">
        <v>3.2070854350737095E-2</v>
      </c>
      <c r="I6258" s="90">
        <v>3.3248500143120967E-2</v>
      </c>
      <c r="J6258" s="90">
        <v>3.4087860051040142E-2</v>
      </c>
    </row>
    <row r="6259" spans="3:10" x14ac:dyDescent="0.25">
      <c r="C6259" s="82">
        <v>7.4226020832398945E-3</v>
      </c>
      <c r="D6259" s="89">
        <v>1.1566260745401267E-2</v>
      </c>
      <c r="E6259" s="89">
        <v>1.5482957864415357E-2</v>
      </c>
      <c r="F6259" s="89">
        <v>1.8787594519798927E-2</v>
      </c>
      <c r="G6259" s="90">
        <v>2.1405439171235871E-2</v>
      </c>
      <c r="H6259" s="90">
        <v>2.3287118743133692E-2</v>
      </c>
      <c r="I6259" s="90">
        <v>2.4606088443663403E-2</v>
      </c>
      <c r="J6259" s="90">
        <v>2.539105487035024E-2</v>
      </c>
    </row>
    <row r="6260" spans="3:10" x14ac:dyDescent="0.25">
      <c r="C6260" s="82">
        <v>2.0129489116333596E-3</v>
      </c>
      <c r="D6260" s="89">
        <v>4.2239602875655032E-3</v>
      </c>
      <c r="E6260" s="89">
        <v>7.0408739377430885E-3</v>
      </c>
      <c r="F6260" s="89">
        <v>1.007432252007673E-2</v>
      </c>
      <c r="G6260" s="90">
        <v>1.3042432959347768E-2</v>
      </c>
      <c r="H6260" s="90">
        <v>1.5735689591320108E-2</v>
      </c>
      <c r="I6260" s="90">
        <v>1.8161280165580513E-2</v>
      </c>
      <c r="J6260" s="90">
        <v>2.0289124785045274E-2</v>
      </c>
    </row>
    <row r="6261" spans="3:10" x14ac:dyDescent="0.25">
      <c r="C6261" s="82">
        <v>9.3796346430241595E-3</v>
      </c>
      <c r="D6261" s="89">
        <v>1.2002278070303204E-2</v>
      </c>
      <c r="E6261" s="89">
        <v>1.4139844799100944E-2</v>
      </c>
      <c r="F6261" s="89">
        <v>1.5798250917852578E-2</v>
      </c>
      <c r="G6261" s="90">
        <v>1.7053001878573323E-2</v>
      </c>
      <c r="H6261" s="90">
        <v>1.7889936368888675E-2</v>
      </c>
      <c r="I6261" s="90">
        <v>1.8433546750441017E-2</v>
      </c>
      <c r="J6261" s="90">
        <v>1.8694392363349757E-2</v>
      </c>
    </row>
    <row r="6262" spans="3:10" x14ac:dyDescent="0.25">
      <c r="C6262" s="82">
        <v>1.319882799709125E-2</v>
      </c>
      <c r="D6262" s="89">
        <v>1.7804334821605271E-2</v>
      </c>
      <c r="E6262" s="89">
        <v>2.1438332330147383E-2</v>
      </c>
      <c r="F6262" s="89">
        <v>2.4047597211322404E-2</v>
      </c>
      <c r="G6262" s="90">
        <v>2.5836269652467953E-2</v>
      </c>
      <c r="H6262" s="90">
        <v>2.6906024151704126E-2</v>
      </c>
      <c r="I6262" s="90">
        <v>2.7539988233747301E-2</v>
      </c>
      <c r="J6262" s="90">
        <v>2.7802554908205716E-2</v>
      </c>
    </row>
    <row r="6263" spans="3:10" x14ac:dyDescent="0.25">
      <c r="C6263" s="82">
        <v>1.0381450857271208E-3</v>
      </c>
      <c r="D6263" s="89">
        <v>2.4902093734216106E-3</v>
      </c>
      <c r="E6263" s="89">
        <v>4.5834595941440619E-3</v>
      </c>
      <c r="F6263" s="89">
        <v>7.0864845120332609E-3</v>
      </c>
      <c r="G6263" s="90">
        <v>9.7963890287612494E-3</v>
      </c>
      <c r="H6263" s="90">
        <v>1.2560151957637006E-2</v>
      </c>
      <c r="I6263" s="90">
        <v>1.5403587309806364E-2</v>
      </c>
      <c r="J6263" s="90">
        <v>1.8333753340527788E-2</v>
      </c>
    </row>
    <row r="6264" spans="3:10" x14ac:dyDescent="0.25">
      <c r="C6264" s="82">
        <v>1.7576448538187881E-2</v>
      </c>
      <c r="D6264" s="89">
        <v>2.1312307294737026E-2</v>
      </c>
      <c r="E6264" s="89">
        <v>2.3892933688538915E-2</v>
      </c>
      <c r="F6264" s="89">
        <v>2.5655251040344294E-2</v>
      </c>
      <c r="G6264" s="90">
        <v>2.694831175737095E-2</v>
      </c>
      <c r="H6264" s="90">
        <v>2.7864850795931029E-2</v>
      </c>
      <c r="I6264" s="90">
        <v>2.8627202537980456E-2</v>
      </c>
      <c r="J6264" s="90">
        <v>2.9216581152060883E-2</v>
      </c>
    </row>
    <row r="6265" spans="3:10" x14ac:dyDescent="0.25">
      <c r="C6265" s="82">
        <v>1.4517434000431212E-2</v>
      </c>
      <c r="D6265" s="89">
        <v>1.8284654748235162E-2</v>
      </c>
      <c r="E6265" s="89">
        <v>2.100493852272382E-2</v>
      </c>
      <c r="F6265" s="89">
        <v>2.2992000430447333E-2</v>
      </c>
      <c r="G6265" s="90">
        <v>2.4619730475626028E-2</v>
      </c>
      <c r="H6265" s="90">
        <v>2.6022775240807258E-2</v>
      </c>
      <c r="I6265" s="90">
        <v>2.7431638867451331E-2</v>
      </c>
      <c r="J6265" s="90">
        <v>2.8827994673840215E-2</v>
      </c>
    </row>
    <row r="6266" spans="3:10" x14ac:dyDescent="0.25">
      <c r="C6266" s="82">
        <v>1.5054633460715295E-2</v>
      </c>
      <c r="D6266" s="89">
        <v>1.8056062767566373E-2</v>
      </c>
      <c r="E6266" s="89">
        <v>2.0209978489968174E-2</v>
      </c>
      <c r="F6266" s="89">
        <v>2.1810845532697489E-2</v>
      </c>
      <c r="G6266" s="90">
        <v>2.3150989735447901E-2</v>
      </c>
      <c r="H6266" s="90">
        <v>2.4310839317559271E-2</v>
      </c>
      <c r="I6266" s="90">
        <v>2.5490008807442965E-2</v>
      </c>
      <c r="J6266" s="90">
        <v>2.6678764581600928E-2</v>
      </c>
    </row>
    <row r="6267" spans="3:10" x14ac:dyDescent="0.25">
      <c r="C6267" s="82">
        <v>1.2142406680038258E-2</v>
      </c>
      <c r="D6267" s="89">
        <v>1.7599762594341983E-2</v>
      </c>
      <c r="E6267" s="89">
        <v>2.1699559329454794E-2</v>
      </c>
      <c r="F6267" s="89">
        <v>2.4263591899471051E-2</v>
      </c>
      <c r="G6267" s="90">
        <v>2.5650097340632227E-2</v>
      </c>
      <c r="H6267" s="90">
        <v>2.6158171915455521E-2</v>
      </c>
      <c r="I6267" s="90">
        <v>2.6207952387127875E-2</v>
      </c>
      <c r="J6267" s="90">
        <v>2.5936024670637697E-2</v>
      </c>
    </row>
    <row r="6268" spans="3:10" x14ac:dyDescent="0.25">
      <c r="C6268" s="82">
        <v>5.3747635733506098E-2</v>
      </c>
      <c r="D6268" s="89">
        <v>5.5380623506862695E-2</v>
      </c>
      <c r="E6268" s="89">
        <v>5.490000456970829E-2</v>
      </c>
      <c r="F6268" s="89">
        <v>5.3629757139688407E-2</v>
      </c>
      <c r="G6268" s="90">
        <v>5.2274039750566312E-2</v>
      </c>
      <c r="H6268" s="90">
        <v>5.0828415277177706E-2</v>
      </c>
      <c r="I6268" s="90">
        <v>4.9520700571142238E-2</v>
      </c>
      <c r="J6268" s="90">
        <v>4.816194977044666E-2</v>
      </c>
    </row>
    <row r="6269" spans="3:10" x14ac:dyDescent="0.25">
      <c r="C6269" s="82">
        <v>4.8531920103473698E-3</v>
      </c>
      <c r="D6269" s="89">
        <v>7.4325055186927006E-3</v>
      </c>
      <c r="E6269" s="89">
        <v>9.8495693439783517E-3</v>
      </c>
      <c r="F6269" s="89">
        <v>1.1886036033187438E-2</v>
      </c>
      <c r="G6269" s="90">
        <v>1.350422873723665E-2</v>
      </c>
      <c r="H6269" s="90">
        <v>1.4673971915907398E-2</v>
      </c>
      <c r="I6269" s="90">
        <v>1.5505167186149501E-2</v>
      </c>
      <c r="J6269" s="90">
        <v>1.6019721205611431E-2</v>
      </c>
    </row>
    <row r="6270" spans="3:10" x14ac:dyDescent="0.25">
      <c r="C6270" s="82">
        <v>6.3644640222688927E-3</v>
      </c>
      <c r="D6270" s="89">
        <v>9.3934520878264649E-3</v>
      </c>
      <c r="E6270" s="89">
        <v>1.2166782409398396E-2</v>
      </c>
      <c r="F6270" s="89">
        <v>1.4475108713960454E-2</v>
      </c>
      <c r="G6270" s="90">
        <v>1.6311871047172657E-2</v>
      </c>
      <c r="H6270" s="90">
        <v>1.7672598706877249E-2</v>
      </c>
      <c r="I6270" s="90">
        <v>1.8719977394952951E-2</v>
      </c>
      <c r="J6270" s="90">
        <v>1.9507657271519065E-2</v>
      </c>
    </row>
    <row r="6271" spans="3:10" x14ac:dyDescent="0.25">
      <c r="C6271" s="82">
        <v>5.9802236372087621E-3</v>
      </c>
      <c r="D6271" s="89">
        <v>9.6142498830351242E-3</v>
      </c>
      <c r="E6271" s="89">
        <v>1.304153245984473E-2</v>
      </c>
      <c r="F6271" s="89">
        <v>1.5851658631357693E-2</v>
      </c>
      <c r="G6271" s="90">
        <v>1.7968357254210351E-2</v>
      </c>
      <c r="H6271" s="90">
        <v>1.9382409248184435E-2</v>
      </c>
      <c r="I6271" s="90">
        <v>2.0285018963515873E-2</v>
      </c>
      <c r="J6271" s="90">
        <v>2.0742273748951753E-2</v>
      </c>
    </row>
    <row r="6272" spans="3:10" x14ac:dyDescent="0.25">
      <c r="C6272" s="82">
        <v>2.2161249937916051E-2</v>
      </c>
      <c r="D6272" s="89">
        <v>2.6200986774648206E-2</v>
      </c>
      <c r="E6272" s="89">
        <v>2.8811919371571942E-2</v>
      </c>
      <c r="F6272" s="89">
        <v>3.0487803385519853E-2</v>
      </c>
      <c r="G6272" s="90">
        <v>3.1677018449096775E-2</v>
      </c>
      <c r="H6272" s="90">
        <v>3.2493998179869317E-2</v>
      </c>
      <c r="I6272" s="90">
        <v>3.3190338034585265E-2</v>
      </c>
      <c r="J6272" s="90">
        <v>3.3727089604831381E-2</v>
      </c>
    </row>
    <row r="6273" spans="3:10" x14ac:dyDescent="0.25">
      <c r="C6273" s="82">
        <v>4.1534668097573495E-3</v>
      </c>
      <c r="D6273" s="89">
        <v>7.2687890572899101E-3</v>
      </c>
      <c r="E6273" s="89">
        <v>1.0326259857910027E-2</v>
      </c>
      <c r="F6273" s="89">
        <v>1.2856501073626785E-2</v>
      </c>
      <c r="G6273" s="90">
        <v>1.4747835610315983E-2</v>
      </c>
      <c r="H6273" s="90">
        <v>1.599728577112057E-2</v>
      </c>
      <c r="I6273" s="90">
        <v>1.6783125631203166E-2</v>
      </c>
      <c r="J6273" s="90">
        <v>1.7182131156459644E-2</v>
      </c>
    </row>
    <row r="6274" spans="3:10" x14ac:dyDescent="0.25">
      <c r="C6274" s="82">
        <v>2.0272135878119702E-2</v>
      </c>
      <c r="D6274" s="89">
        <v>2.2665515885556403E-2</v>
      </c>
      <c r="E6274" s="89">
        <v>2.3767554465377882E-2</v>
      </c>
      <c r="F6274" s="89">
        <v>2.4131182425665757E-2</v>
      </c>
      <c r="G6274" s="90">
        <v>2.4176657189215005E-2</v>
      </c>
      <c r="H6274" s="90">
        <v>2.40206032725351E-2</v>
      </c>
      <c r="I6274" s="90">
        <v>2.3868737112725219E-2</v>
      </c>
      <c r="J6274" s="90">
        <v>2.3707783949644127E-2</v>
      </c>
    </row>
    <row r="6275" spans="3:10" x14ac:dyDescent="0.25">
      <c r="C6275" s="82">
        <v>5.5206602275844861E-3</v>
      </c>
      <c r="D6275" s="89">
        <v>8.7728237952597824E-3</v>
      </c>
      <c r="E6275" s="89">
        <v>1.2068471141015941E-2</v>
      </c>
      <c r="F6275" s="89">
        <v>1.5099269726471526E-2</v>
      </c>
      <c r="G6275" s="90">
        <v>1.7754508847132439E-2</v>
      </c>
      <c r="H6275" s="90">
        <v>1.9936767662241145E-2</v>
      </c>
      <c r="I6275" s="90">
        <v>2.1749973866685715E-2</v>
      </c>
      <c r="J6275" s="90">
        <v>2.3194398445603941E-2</v>
      </c>
    </row>
    <row r="6276" spans="3:10" x14ac:dyDescent="0.25">
      <c r="C6276" s="82">
        <v>1.2001820096914265E-2</v>
      </c>
      <c r="D6276" s="89">
        <v>1.7345443584259317E-2</v>
      </c>
      <c r="E6276" s="89">
        <v>2.1714508373696279E-2</v>
      </c>
      <c r="F6276" s="89">
        <v>2.4959087671314831E-2</v>
      </c>
      <c r="G6276" s="90">
        <v>2.7330635750078529E-2</v>
      </c>
      <c r="H6276" s="90">
        <v>2.8983715374038745E-2</v>
      </c>
      <c r="I6276" s="90">
        <v>3.0226263055500271E-2</v>
      </c>
      <c r="J6276" s="90">
        <v>3.1089874802421303E-2</v>
      </c>
    </row>
    <row r="6277" spans="3:10" x14ac:dyDescent="0.25">
      <c r="C6277" s="82">
        <v>9.4706281447187422E-3</v>
      </c>
      <c r="D6277" s="89">
        <v>1.4267733510743331E-2</v>
      </c>
      <c r="E6277" s="89">
        <v>1.8517585408364731E-2</v>
      </c>
      <c r="F6277" s="89">
        <v>2.1927129429852945E-2</v>
      </c>
      <c r="G6277" s="90">
        <v>2.4584813255880213E-2</v>
      </c>
      <c r="H6277" s="90">
        <v>2.65590234403476E-2</v>
      </c>
      <c r="I6277" s="90">
        <v>2.8112199371303121E-2</v>
      </c>
      <c r="J6277" s="90">
        <v>2.9290041127453509E-2</v>
      </c>
    </row>
    <row r="6278" spans="3:10" x14ac:dyDescent="0.25">
      <c r="C6278" s="82">
        <v>5.1070592387894367E-2</v>
      </c>
      <c r="D6278" s="89">
        <v>5.5742185213964415E-2</v>
      </c>
      <c r="E6278" s="89">
        <v>5.7522072176787689E-2</v>
      </c>
      <c r="F6278" s="89">
        <v>5.7701182893636425E-2</v>
      </c>
      <c r="G6278" s="90">
        <v>5.7152769721417265E-2</v>
      </c>
      <c r="H6278" s="90">
        <v>5.6024727900481318E-2</v>
      </c>
      <c r="I6278" s="90">
        <v>5.4703367265136499E-2</v>
      </c>
      <c r="J6278" s="90">
        <v>5.3097808876560577E-2</v>
      </c>
    </row>
    <row r="6279" spans="3:10" x14ac:dyDescent="0.25">
      <c r="C6279" s="82">
        <v>1.4204944012445816E-2</v>
      </c>
      <c r="D6279" s="89">
        <v>1.9244455607846888E-2</v>
      </c>
      <c r="E6279" s="89">
        <v>2.3914162658593804E-2</v>
      </c>
      <c r="F6279" s="89">
        <v>2.8217514857165473E-2</v>
      </c>
      <c r="G6279" s="90">
        <v>3.2345674675115343E-2</v>
      </c>
      <c r="H6279" s="90">
        <v>3.6348092814312456E-2</v>
      </c>
      <c r="I6279" s="90">
        <v>4.0524304946956725E-2</v>
      </c>
      <c r="J6279" s="90">
        <v>4.489553883919277E-2</v>
      </c>
    </row>
    <row r="6280" spans="3:10" x14ac:dyDescent="0.25">
      <c r="C6280" s="82">
        <v>8.1156195419694859E-3</v>
      </c>
      <c r="D6280" s="89">
        <v>1.1312465641603897E-2</v>
      </c>
      <c r="E6280" s="89">
        <v>1.4102393756252971E-2</v>
      </c>
      <c r="F6280" s="89">
        <v>1.6392076057344183E-2</v>
      </c>
      <c r="G6280" s="90">
        <v>1.8260310467479855E-2</v>
      </c>
      <c r="H6280" s="90">
        <v>1.973291791250913E-2</v>
      </c>
      <c r="I6280" s="90">
        <v>2.0985424524850131E-2</v>
      </c>
      <c r="J6280" s="90">
        <v>2.2049164264215135E-2</v>
      </c>
    </row>
    <row r="6281" spans="3:10" x14ac:dyDescent="0.25">
      <c r="C6281" s="82">
        <v>8.6501156226117468E-3</v>
      </c>
      <c r="D6281" s="89">
        <v>1.1974169440908769E-2</v>
      </c>
      <c r="E6281" s="89">
        <v>1.4786435439170459E-2</v>
      </c>
      <c r="F6281" s="89">
        <v>1.6974333238876343E-2</v>
      </c>
      <c r="G6281" s="90">
        <v>1.8597293778169988E-2</v>
      </c>
      <c r="H6281" s="90">
        <v>1.9656588919254737E-2</v>
      </c>
      <c r="I6281" s="90">
        <v>2.0309018803702405E-2</v>
      </c>
      <c r="J6281" s="90">
        <v>2.0578222318204525E-2</v>
      </c>
    </row>
    <row r="6282" spans="3:10" x14ac:dyDescent="0.25">
      <c r="C6282" s="82">
        <v>1.0613151313823611E-2</v>
      </c>
      <c r="D6282" s="89">
        <v>1.499311507570864E-2</v>
      </c>
      <c r="E6282" s="89">
        <v>1.8601522816712804E-2</v>
      </c>
      <c r="F6282" s="89">
        <v>2.1289300223821913E-2</v>
      </c>
      <c r="G6282" s="90">
        <v>2.3181609699845951E-2</v>
      </c>
      <c r="H6282" s="90">
        <v>2.4329898754439323E-2</v>
      </c>
      <c r="I6282" s="90">
        <v>2.4956789379586383E-2</v>
      </c>
      <c r="J6282" s="90">
        <v>2.5098943183880389E-2</v>
      </c>
    </row>
    <row r="6283" spans="3:10" x14ac:dyDescent="0.25">
      <c r="C6283" s="82">
        <v>2.0445003005998177E-2</v>
      </c>
      <c r="D6283" s="89">
        <v>2.1192116862809435E-2</v>
      </c>
      <c r="E6283" s="89">
        <v>2.1413419581059585E-2</v>
      </c>
      <c r="F6283" s="89">
        <v>2.147698361981196E-2</v>
      </c>
      <c r="G6283" s="90">
        <v>2.1599994034460106E-2</v>
      </c>
      <c r="H6283" s="90">
        <v>2.1777693299340543E-2</v>
      </c>
      <c r="I6283" s="90">
        <v>2.2136461472377029E-2</v>
      </c>
      <c r="J6283" s="90">
        <v>2.2639116792708178E-2</v>
      </c>
    </row>
    <row r="6284" spans="3:10" x14ac:dyDescent="0.25">
      <c r="C6284" s="82">
        <v>1.252919712846462E-2</v>
      </c>
      <c r="D6284" s="89">
        <v>1.7563189331975763E-2</v>
      </c>
      <c r="E6284" s="89">
        <v>2.1495637751555323E-2</v>
      </c>
      <c r="F6284" s="89">
        <v>2.4161216816083936E-2</v>
      </c>
      <c r="G6284" s="90">
        <v>2.576043643108417E-2</v>
      </c>
      <c r="H6284" s="90">
        <v>2.642978180434559E-2</v>
      </c>
      <c r="I6284" s="90">
        <v>2.649226085453097E-2</v>
      </c>
      <c r="J6284" s="90">
        <v>2.6055226655430492E-2</v>
      </c>
    </row>
    <row r="6285" spans="3:10" x14ac:dyDescent="0.25">
      <c r="C6285" s="82">
        <v>1.2455169277451479E-2</v>
      </c>
      <c r="D6285" s="89">
        <v>1.6850614492504603E-2</v>
      </c>
      <c r="E6285" s="89">
        <v>2.0401303965018838E-2</v>
      </c>
      <c r="F6285" s="89">
        <v>2.3118198818952995E-2</v>
      </c>
      <c r="G6285" s="90">
        <v>2.5242906283266961E-2</v>
      </c>
      <c r="H6285" s="90">
        <v>2.6893876574318538E-2</v>
      </c>
      <c r="I6285" s="90">
        <v>2.8346773646259586E-2</v>
      </c>
      <c r="J6285" s="90">
        <v>2.9641963543598996E-2</v>
      </c>
    </row>
    <row r="6286" spans="3:10" x14ac:dyDescent="0.25">
      <c r="C6286" s="82">
        <v>5.0498903099312209E-3</v>
      </c>
      <c r="D6286" s="89">
        <v>7.1913950387065897E-3</v>
      </c>
      <c r="E6286" s="89">
        <v>8.8751539015909427E-3</v>
      </c>
      <c r="F6286" s="89">
        <v>1.0056765921895137E-2</v>
      </c>
      <c r="G6286" s="90">
        <v>1.0856175817293456E-2</v>
      </c>
      <c r="H6286" s="90">
        <v>1.1357243118590194E-2</v>
      </c>
      <c r="I6286" s="90">
        <v>1.171002672817442E-2</v>
      </c>
      <c r="J6286" s="90">
        <v>1.196303079568312E-2</v>
      </c>
    </row>
    <row r="6287" spans="3:10" x14ac:dyDescent="0.25">
      <c r="C6287" s="82">
        <v>5.0232017341076129E-3</v>
      </c>
      <c r="D6287" s="89">
        <v>8.2772917350480701E-3</v>
      </c>
      <c r="E6287" s="89">
        <v>1.1600909866237283E-2</v>
      </c>
      <c r="F6287" s="89">
        <v>1.4637892289130178E-2</v>
      </c>
      <c r="G6287" s="90">
        <v>1.7278908859637E-2</v>
      </c>
      <c r="H6287" s="90">
        <v>1.9464345745428057E-2</v>
      </c>
      <c r="I6287" s="90">
        <v>2.1340917930709705E-2</v>
      </c>
      <c r="J6287" s="90">
        <v>2.2946827405121224E-2</v>
      </c>
    </row>
    <row r="6288" spans="3:10" x14ac:dyDescent="0.25">
      <c r="C6288" s="82">
        <v>2.4606825996816811E-3</v>
      </c>
      <c r="D6288" s="89">
        <v>4.3878639082669032E-3</v>
      </c>
      <c r="E6288" s="89">
        <v>6.5515830086203177E-3</v>
      </c>
      <c r="F6288" s="89">
        <v>8.7313573390921384E-3</v>
      </c>
      <c r="G6288" s="90">
        <v>1.0837926505375578E-2</v>
      </c>
      <c r="H6288" s="90">
        <v>1.2810209274282844E-2</v>
      </c>
      <c r="I6288" s="90">
        <v>1.4720418791829974E-2</v>
      </c>
      <c r="J6288" s="90">
        <v>1.6573760116789051E-2</v>
      </c>
    </row>
    <row r="6289" spans="3:10" x14ac:dyDescent="0.25">
      <c r="C6289" s="82">
        <v>9.7934002887640516E-3</v>
      </c>
      <c r="D6289" s="89">
        <v>1.222883050443674E-2</v>
      </c>
      <c r="E6289" s="89">
        <v>1.4268801687114051E-2</v>
      </c>
      <c r="F6289" s="89">
        <v>1.593378813924547E-2</v>
      </c>
      <c r="G6289" s="90">
        <v>1.7296795624079729E-2</v>
      </c>
      <c r="H6289" s="90">
        <v>1.8340417925202714E-2</v>
      </c>
      <c r="I6289" s="90">
        <v>1.9188977937058874E-2</v>
      </c>
      <c r="J6289" s="90">
        <v>1.9845374809129419E-2</v>
      </c>
    </row>
    <row r="6290" spans="3:10" x14ac:dyDescent="0.25">
      <c r="C6290" s="82">
        <v>9.6950187192711788E-3</v>
      </c>
      <c r="D6290" s="89">
        <v>1.3280495417185166E-2</v>
      </c>
      <c r="E6290" s="89">
        <v>1.5920897502804277E-2</v>
      </c>
      <c r="F6290" s="89">
        <v>1.7655636043685224E-2</v>
      </c>
      <c r="G6290" s="90">
        <v>1.8750418265241695E-2</v>
      </c>
      <c r="H6290" s="90">
        <v>1.9355830055072548E-2</v>
      </c>
      <c r="I6290" s="90">
        <v>1.9705543914803884E-2</v>
      </c>
      <c r="J6290" s="90">
        <v>1.984365639382284E-2</v>
      </c>
    </row>
    <row r="6291" spans="3:10" x14ac:dyDescent="0.25">
      <c r="C6291" s="82">
        <v>2.8818095433958859E-3</v>
      </c>
      <c r="D6291" s="89">
        <v>4.9470939040825029E-3</v>
      </c>
      <c r="E6291" s="89">
        <v>7.2438353310871123E-3</v>
      </c>
      <c r="F6291" s="89">
        <v>9.5404956147664508E-3</v>
      </c>
      <c r="G6291" s="90">
        <v>1.1715501636266577E-2</v>
      </c>
      <c r="H6291" s="90">
        <v>1.3665374038627323E-2</v>
      </c>
      <c r="I6291" s="90">
        <v>1.5437055926261465E-2</v>
      </c>
      <c r="J6291" s="90">
        <v>1.7021733895233933E-2</v>
      </c>
    </row>
    <row r="6292" spans="3:10" x14ac:dyDescent="0.25">
      <c r="C6292" s="82">
        <v>4.0586627489727439E-2</v>
      </c>
      <c r="D6292" s="89">
        <v>3.906555434010707E-2</v>
      </c>
      <c r="E6292" s="89">
        <v>3.6841535181151942E-2</v>
      </c>
      <c r="F6292" s="89">
        <v>3.4618066592885237E-2</v>
      </c>
      <c r="G6292" s="90">
        <v>3.2660403674175685E-2</v>
      </c>
      <c r="H6292" s="90">
        <v>3.0840194295927131E-2</v>
      </c>
      <c r="I6292" s="90">
        <v>2.9234686624547427E-2</v>
      </c>
      <c r="J6292" s="90">
        <v>2.7711176706058219E-2</v>
      </c>
    </row>
    <row r="6293" spans="3:10" x14ac:dyDescent="0.25">
      <c r="C6293" s="82">
        <v>2.5452491418366245E-2</v>
      </c>
      <c r="D6293" s="89">
        <v>3.0345572704261595E-2</v>
      </c>
      <c r="E6293" s="89">
        <v>3.3048627923390285E-2</v>
      </c>
      <c r="F6293" s="89">
        <v>3.4280127215208941E-2</v>
      </c>
      <c r="G6293" s="90">
        <v>3.4720793163009141E-2</v>
      </c>
      <c r="H6293" s="90">
        <v>3.4626717979077057E-2</v>
      </c>
      <c r="I6293" s="90">
        <v>3.435593862335766E-2</v>
      </c>
      <c r="J6293" s="90">
        <v>3.3929622280851494E-2</v>
      </c>
    </row>
    <row r="6294" spans="3:10" x14ac:dyDescent="0.25">
      <c r="C6294" s="82">
        <v>2.3076607076771916E-3</v>
      </c>
      <c r="D6294" s="89">
        <v>4.3181401351945004E-3</v>
      </c>
      <c r="E6294" s="89">
        <v>6.6528603712478051E-3</v>
      </c>
      <c r="F6294" s="89">
        <v>8.9847909648170503E-3</v>
      </c>
      <c r="G6294" s="90">
        <v>1.110400665156815E-2</v>
      </c>
      <c r="H6294" s="90">
        <v>1.2859811646987436E-2</v>
      </c>
      <c r="I6294" s="90">
        <v>1.4281404879228788E-2</v>
      </c>
      <c r="J6294" s="90">
        <v>1.5369452054001394E-2</v>
      </c>
    </row>
    <row r="6295" spans="3:10" x14ac:dyDescent="0.25">
      <c r="C6295" s="82">
        <v>1.6877729974235027E-2</v>
      </c>
      <c r="D6295" s="89">
        <v>2.2525594388129538E-2</v>
      </c>
      <c r="E6295" s="89">
        <v>2.64723601168016E-2</v>
      </c>
      <c r="F6295" s="89">
        <v>2.8821047090695259E-2</v>
      </c>
      <c r="G6295" s="90">
        <v>3.0029855495592592E-2</v>
      </c>
      <c r="H6295" s="90">
        <v>3.0379205837882773E-2</v>
      </c>
      <c r="I6295" s="90">
        <v>3.0286734567179452E-2</v>
      </c>
      <c r="J6295" s="90">
        <v>2.9866173767451629E-2</v>
      </c>
    </row>
    <row r="6296" spans="3:10" x14ac:dyDescent="0.25">
      <c r="C6296" s="82">
        <v>1.1956178911124056E-2</v>
      </c>
      <c r="D6296" s="89">
        <v>1.4691694755156658E-2</v>
      </c>
      <c r="E6296" s="89">
        <v>1.6565493380083049E-2</v>
      </c>
      <c r="F6296" s="89">
        <v>1.777753389952114E-2</v>
      </c>
      <c r="G6296" s="90">
        <v>1.8546801228578571E-2</v>
      </c>
      <c r="H6296" s="90">
        <v>1.8918992177155931E-2</v>
      </c>
      <c r="I6296" s="90">
        <v>1.9035086423493511E-2</v>
      </c>
      <c r="J6296" s="90">
        <v>1.8883793468660648E-2</v>
      </c>
    </row>
    <row r="6297" spans="3:10" x14ac:dyDescent="0.25">
      <c r="C6297" s="82">
        <v>2.6036007994522159E-2</v>
      </c>
      <c r="D6297" s="89">
        <v>3.2953388237552415E-2</v>
      </c>
      <c r="E6297" s="89">
        <v>3.8247618619034501E-2</v>
      </c>
      <c r="F6297" s="89">
        <v>4.2262047099003261E-2</v>
      </c>
      <c r="G6297" s="90">
        <v>4.5498737494845613E-2</v>
      </c>
      <c r="H6297" s="90">
        <v>4.8100200044880692E-2</v>
      </c>
      <c r="I6297" s="90">
        <v>5.0439455683474299E-2</v>
      </c>
      <c r="J6297" s="90">
        <v>5.2451623346304627E-2</v>
      </c>
    </row>
    <row r="6298" spans="3:10" x14ac:dyDescent="0.25">
      <c r="C6298" s="82">
        <v>3.4344498365797612E-3</v>
      </c>
      <c r="D6298" s="89">
        <v>6.8003361780019783E-3</v>
      </c>
      <c r="E6298" s="89">
        <v>1.0847522093739674E-2</v>
      </c>
      <c r="F6298" s="89">
        <v>1.5012605573257469E-2</v>
      </c>
      <c r="G6298" s="90">
        <v>1.8961040435008462E-2</v>
      </c>
      <c r="H6298" s="90">
        <v>2.2479776994550272E-2</v>
      </c>
      <c r="I6298" s="90">
        <v>2.5656726564428165E-2</v>
      </c>
      <c r="J6298" s="90">
        <v>2.850563067342534E-2</v>
      </c>
    </row>
    <row r="6299" spans="3:10" x14ac:dyDescent="0.25">
      <c r="C6299" s="82">
        <v>1.1931066715067287E-2</v>
      </c>
      <c r="D6299" s="89">
        <v>1.5550954658328398E-2</v>
      </c>
      <c r="E6299" s="89">
        <v>1.8186226574735901E-2</v>
      </c>
      <c r="F6299" s="89">
        <v>1.9852623219200102E-2</v>
      </c>
      <c r="G6299" s="90">
        <v>2.0743853224461237E-2</v>
      </c>
      <c r="H6299" s="90">
        <v>2.0959238352684369E-2</v>
      </c>
      <c r="I6299" s="90">
        <v>2.0751266267228115E-2</v>
      </c>
      <c r="J6299" s="90">
        <v>2.0215993325093145E-2</v>
      </c>
    </row>
    <row r="6300" spans="3:10" x14ac:dyDescent="0.25">
      <c r="C6300" s="82">
        <v>5.1763240599946286E-3</v>
      </c>
      <c r="D6300" s="89">
        <v>8.0234934220527118E-3</v>
      </c>
      <c r="E6300" s="89">
        <v>1.0937902914984036E-2</v>
      </c>
      <c r="F6300" s="89">
        <v>1.3697417352477842E-2</v>
      </c>
      <c r="G6300" s="90">
        <v>1.6241829495883382E-2</v>
      </c>
      <c r="H6300" s="90">
        <v>1.8517385557155385E-2</v>
      </c>
      <c r="I6300" s="90">
        <v>2.0653060183535348E-2</v>
      </c>
      <c r="J6300" s="90">
        <v>2.2675238188477238E-2</v>
      </c>
    </row>
    <row r="6301" spans="3:10" x14ac:dyDescent="0.25">
      <c r="C6301" s="82">
        <v>6.6317636211493591E-3</v>
      </c>
      <c r="D6301" s="89">
        <v>1.0518739783621752E-2</v>
      </c>
      <c r="E6301" s="89">
        <v>1.4295339753048681E-2</v>
      </c>
      <c r="F6301" s="89">
        <v>1.7549577326135296E-2</v>
      </c>
      <c r="G6301" s="90">
        <v>2.0153294293846338E-2</v>
      </c>
      <c r="H6301" s="90">
        <v>2.2020485228910387E-2</v>
      </c>
      <c r="I6301" s="90">
        <v>2.3298905694095578E-2</v>
      </c>
      <c r="J6301" s="90">
        <v>2.4019897248916264E-2</v>
      </c>
    </row>
    <row r="6302" spans="3:10" x14ac:dyDescent="0.25">
      <c r="C6302" s="82">
        <v>5.6569968911770872E-2</v>
      </c>
      <c r="D6302" s="89">
        <v>6.2979144579834792E-2</v>
      </c>
      <c r="E6302" s="89">
        <v>6.5255442723243726E-2</v>
      </c>
      <c r="F6302" s="89">
        <v>6.5280405382024356E-2</v>
      </c>
      <c r="G6302" s="90">
        <v>6.4302730444598555E-2</v>
      </c>
      <c r="H6302" s="90">
        <v>6.256343097018123E-2</v>
      </c>
      <c r="I6302" s="90">
        <v>6.0466732360590927E-2</v>
      </c>
      <c r="J6302" s="90">
        <v>5.7856598083227746E-2</v>
      </c>
    </row>
    <row r="6303" spans="3:10" x14ac:dyDescent="0.25">
      <c r="C6303" s="82">
        <v>5.4026521481123548E-3</v>
      </c>
      <c r="D6303" s="89">
        <v>8.1558971934307944E-3</v>
      </c>
      <c r="E6303" s="89">
        <v>1.0733147111435444E-2</v>
      </c>
      <c r="F6303" s="89">
        <v>1.2933651802525504E-2</v>
      </c>
      <c r="G6303" s="90">
        <v>1.4741466924350853E-2</v>
      </c>
      <c r="H6303" s="90">
        <v>1.6139413793656684E-2</v>
      </c>
      <c r="I6303" s="90">
        <v>1.7257015674638894E-2</v>
      </c>
      <c r="J6303" s="90">
        <v>1.8121793752467568E-2</v>
      </c>
    </row>
    <row r="6304" spans="3:10" x14ac:dyDescent="0.25">
      <c r="C6304" s="82">
        <v>1.3720477271974011E-2</v>
      </c>
      <c r="D6304" s="89">
        <v>1.6379638713563408E-2</v>
      </c>
      <c r="E6304" s="89">
        <v>1.8433473145737008E-2</v>
      </c>
      <c r="F6304" s="89">
        <v>2.0046479828347258E-2</v>
      </c>
      <c r="G6304" s="90">
        <v>2.1398052128230999E-2</v>
      </c>
      <c r="H6304" s="90">
        <v>2.2511070796069489E-2</v>
      </c>
      <c r="I6304" s="90">
        <v>2.355286912014215E-2</v>
      </c>
      <c r="J6304" s="90">
        <v>2.4521687592493305E-2</v>
      </c>
    </row>
    <row r="6305" spans="3:10" x14ac:dyDescent="0.25">
      <c r="C6305" s="82">
        <v>4.902878330772089E-2</v>
      </c>
      <c r="D6305" s="89">
        <v>5.1147186086019578E-2</v>
      </c>
      <c r="E6305" s="89">
        <v>5.2267646654056664E-2</v>
      </c>
      <c r="F6305" s="89">
        <v>5.3315183051337929E-2</v>
      </c>
      <c r="G6305" s="90">
        <v>5.4851756806174261E-2</v>
      </c>
      <c r="H6305" s="90">
        <v>5.6885976941650311E-2</v>
      </c>
      <c r="I6305" s="90">
        <v>5.9748017529953935E-2</v>
      </c>
      <c r="J6305" s="90">
        <v>6.330865164392882E-2</v>
      </c>
    </row>
    <row r="6306" spans="3:10" x14ac:dyDescent="0.25">
      <c r="C6306" s="82">
        <v>9.9991466793193286E-3</v>
      </c>
      <c r="D6306" s="89">
        <v>1.4906337021434018E-2</v>
      </c>
      <c r="E6306" s="89">
        <v>1.9402911307424456E-2</v>
      </c>
      <c r="F6306" s="89">
        <v>2.3211734613976236E-2</v>
      </c>
      <c r="G6306" s="90">
        <v>2.6391198512081483E-2</v>
      </c>
      <c r="H6306" s="90">
        <v>2.8966621526958562E-2</v>
      </c>
      <c r="I6306" s="90">
        <v>3.1185954240155866E-2</v>
      </c>
      <c r="J6306" s="90">
        <v>3.3076662541040559E-2</v>
      </c>
    </row>
    <row r="6307" spans="3:10" x14ac:dyDescent="0.25">
      <c r="C6307" s="82">
        <v>1.7754904454151725E-2</v>
      </c>
      <c r="D6307" s="89">
        <v>1.874950938553006E-2</v>
      </c>
      <c r="E6307" s="89">
        <v>1.9356696018328744E-2</v>
      </c>
      <c r="F6307" s="89">
        <v>1.9825872524409999E-2</v>
      </c>
      <c r="G6307" s="90">
        <v>2.0319994345723173E-2</v>
      </c>
      <c r="H6307" s="90">
        <v>2.0827209868591597E-2</v>
      </c>
      <c r="I6307" s="90">
        <v>2.1477348086497393E-2</v>
      </c>
      <c r="J6307" s="90">
        <v>2.2254916884480669E-2</v>
      </c>
    </row>
    <row r="6308" spans="3:10" x14ac:dyDescent="0.25">
      <c r="C6308" s="82">
        <v>6.7204409317111182E-3</v>
      </c>
      <c r="D6308" s="89">
        <v>9.7261883477628135E-3</v>
      </c>
      <c r="E6308" s="89">
        <v>1.2320567164106733E-2</v>
      </c>
      <c r="F6308" s="89">
        <v>1.439362387521965E-2</v>
      </c>
      <c r="G6308" s="90">
        <v>1.6044466462647278E-2</v>
      </c>
      <c r="H6308" s="90">
        <v>1.7335739682666582E-2</v>
      </c>
      <c r="I6308" s="90">
        <v>1.8449969174412963E-2</v>
      </c>
      <c r="J6308" s="90">
        <v>1.9427939672761685E-2</v>
      </c>
    </row>
    <row r="6309" spans="3:10" x14ac:dyDescent="0.25">
      <c r="C6309" s="82">
        <v>2.4093846091710898E-2</v>
      </c>
      <c r="D6309" s="89">
        <v>2.4637616180091013E-2</v>
      </c>
      <c r="E6309" s="89">
        <v>2.4646744510314653E-2</v>
      </c>
      <c r="F6309" s="89">
        <v>2.4431206117353974E-2</v>
      </c>
      <c r="G6309" s="90">
        <v>2.4171167987900154E-2</v>
      </c>
      <c r="H6309" s="90">
        <v>2.3832628622963085E-2</v>
      </c>
      <c r="I6309" s="90">
        <v>2.3550465645711886E-2</v>
      </c>
      <c r="J6309" s="90">
        <v>2.3291637817004711E-2</v>
      </c>
    </row>
    <row r="6310" spans="3:10" x14ac:dyDescent="0.25">
      <c r="C6310" s="82">
        <v>0.14247652902428642</v>
      </c>
      <c r="D6310" s="89">
        <v>0.11110391721388178</v>
      </c>
      <c r="E6310" s="89">
        <v>8.954901959063305E-2</v>
      </c>
      <c r="F6310" s="89">
        <v>7.5237203605504246E-2</v>
      </c>
      <c r="G6310" s="90">
        <v>6.5892942291675388E-2</v>
      </c>
      <c r="H6310" s="90">
        <v>5.9526539573709659E-2</v>
      </c>
      <c r="I6310" s="90">
        <v>5.5253789317166027E-2</v>
      </c>
      <c r="J6310" s="90">
        <v>5.215891920429299E-2</v>
      </c>
    </row>
    <row r="6311" spans="3:10" x14ac:dyDescent="0.25">
      <c r="C6311" s="82">
        <v>7.410825297115212E-3</v>
      </c>
      <c r="D6311" s="89">
        <v>1.1806522392063635E-2</v>
      </c>
      <c r="E6311" s="89">
        <v>1.6172437288325677E-2</v>
      </c>
      <c r="F6311" s="89">
        <v>2.0139884400811572E-2</v>
      </c>
      <c r="G6311" s="90">
        <v>2.3661269317969216E-2</v>
      </c>
      <c r="H6311" s="90">
        <v>2.670987538756996E-2</v>
      </c>
      <c r="I6311" s="90">
        <v>2.9498334418252271E-2</v>
      </c>
      <c r="J6311" s="90">
        <v>3.2058727950437328E-2</v>
      </c>
    </row>
    <row r="6312" spans="3:10" x14ac:dyDescent="0.25">
      <c r="C6312" s="82">
        <v>1.07378055286427E-2</v>
      </c>
      <c r="D6312" s="89">
        <v>1.2612947632655892E-2</v>
      </c>
      <c r="E6312" s="89">
        <v>1.4194984604137916E-2</v>
      </c>
      <c r="F6312" s="89">
        <v>1.5574131342796135E-2</v>
      </c>
      <c r="G6312" s="90">
        <v>1.6847855840527812E-2</v>
      </c>
      <c r="H6312" s="90">
        <v>1.8006824732066325E-2</v>
      </c>
      <c r="I6312" s="90">
        <v>1.9173624589568838E-2</v>
      </c>
      <c r="J6312" s="90">
        <v>2.034966396888151E-2</v>
      </c>
    </row>
    <row r="6313" spans="3:10" x14ac:dyDescent="0.25">
      <c r="C6313" s="82">
        <v>4.0068158435704083E-3</v>
      </c>
      <c r="D6313" s="89">
        <v>6.3598727199931657E-3</v>
      </c>
      <c r="E6313" s="89">
        <v>8.7458231062662716E-3</v>
      </c>
      <c r="F6313" s="89">
        <v>1.0939857179964723E-2</v>
      </c>
      <c r="G6313" s="90">
        <v>1.2860225303988797E-2</v>
      </c>
      <c r="H6313" s="90">
        <v>1.44366728174023E-2</v>
      </c>
      <c r="I6313" s="90">
        <v>1.5746514206870885E-2</v>
      </c>
      <c r="J6313" s="90">
        <v>1.6792585981115171E-2</v>
      </c>
    </row>
    <row r="6314" spans="3:10" x14ac:dyDescent="0.25">
      <c r="C6314" s="82">
        <v>1.3502548896457146E-2</v>
      </c>
      <c r="D6314" s="89">
        <v>1.9415440113603338E-2</v>
      </c>
      <c r="E6314" s="89">
        <v>2.4453216079911268E-2</v>
      </c>
      <c r="F6314" s="89">
        <v>2.8424482683014379E-2</v>
      </c>
      <c r="G6314" s="90">
        <v>3.1533451138853072E-2</v>
      </c>
      <c r="H6314" s="90">
        <v>3.3886739047472969E-2</v>
      </c>
      <c r="I6314" s="90">
        <v>3.5803475109611106E-2</v>
      </c>
      <c r="J6314" s="90">
        <v>3.7309318932380368E-2</v>
      </c>
    </row>
    <row r="6315" spans="3:10" x14ac:dyDescent="0.25">
      <c r="C6315" s="82">
        <v>8.9602728687408727E-3</v>
      </c>
      <c r="D6315" s="89">
        <v>1.1136780119231707E-2</v>
      </c>
      <c r="E6315" s="89">
        <v>1.2916184804534046E-2</v>
      </c>
      <c r="F6315" s="89">
        <v>1.4389228068261086E-2</v>
      </c>
      <c r="G6315" s="90">
        <v>1.5680778557084597E-2</v>
      </c>
      <c r="H6315" s="90">
        <v>1.6810013112612033E-2</v>
      </c>
      <c r="I6315" s="90">
        <v>1.7904546550186844E-2</v>
      </c>
      <c r="J6315" s="90">
        <v>1.8967610676389201E-2</v>
      </c>
    </row>
    <row r="6316" spans="3:10" x14ac:dyDescent="0.25">
      <c r="C6316" s="82">
        <v>1.234340824262298E-3</v>
      </c>
      <c r="D6316" s="89">
        <v>2.529560576211059E-3</v>
      </c>
      <c r="E6316" s="89">
        <v>4.1679224821563245E-3</v>
      </c>
      <c r="F6316" s="89">
        <v>5.9305845692737749E-3</v>
      </c>
      <c r="G6316" s="90">
        <v>7.6559668466905173E-3</v>
      </c>
      <c r="H6316" s="90">
        <v>9.2230441857763315E-3</v>
      </c>
      <c r="I6316" s="90">
        <v>1.0643091611404663E-2</v>
      </c>
      <c r="J6316" s="90">
        <v>1.1913852605378155E-2</v>
      </c>
    </row>
    <row r="6317" spans="3:10" x14ac:dyDescent="0.25">
      <c r="C6317" s="82">
        <v>3.2648317997304929E-3</v>
      </c>
      <c r="D6317" s="89">
        <v>6.3145319918571597E-3</v>
      </c>
      <c r="E6317" s="89">
        <v>9.8763893045761796E-3</v>
      </c>
      <c r="F6317" s="89">
        <v>1.3476096636675807E-2</v>
      </c>
      <c r="G6317" s="90">
        <v>1.6875600726662266E-2</v>
      </c>
      <c r="H6317" s="90">
        <v>1.9935831165560986E-2</v>
      </c>
      <c r="I6317" s="90">
        <v>2.276302610137278E-2</v>
      </c>
      <c r="J6317" s="90">
        <v>2.5379765421238289E-2</v>
      </c>
    </row>
    <row r="6318" spans="3:10" x14ac:dyDescent="0.25">
      <c r="C6318" s="82">
        <v>3.385727953201547E-3</v>
      </c>
      <c r="D6318" s="89">
        <v>5.5949546397662383E-3</v>
      </c>
      <c r="E6318" s="89">
        <v>7.9453384760100627E-3</v>
      </c>
      <c r="F6318" s="89">
        <v>1.0209146955008625E-2</v>
      </c>
      <c r="G6318" s="90">
        <v>1.2278829025689846E-2</v>
      </c>
      <c r="H6318" s="90">
        <v>1.405277296242183E-2</v>
      </c>
      <c r="I6318" s="90">
        <v>1.557191789322543E-2</v>
      </c>
      <c r="J6318" s="90">
        <v>1.6810552449307292E-2</v>
      </c>
    </row>
    <row r="6319" spans="3:10" x14ac:dyDescent="0.25">
      <c r="C6319" s="82">
        <v>5.0769669802432377E-3</v>
      </c>
      <c r="D6319" s="89">
        <v>7.4416643254479713E-3</v>
      </c>
      <c r="E6319" s="89">
        <v>9.5846355085988568E-3</v>
      </c>
      <c r="F6319" s="89">
        <v>1.1356084960815768E-2</v>
      </c>
      <c r="G6319" s="90">
        <v>1.2763672189714092E-2</v>
      </c>
      <c r="H6319" s="90">
        <v>1.3810800941453863E-2</v>
      </c>
      <c r="I6319" s="90">
        <v>1.4625244115233601E-2</v>
      </c>
      <c r="J6319" s="90">
        <v>1.5243992780088674E-2</v>
      </c>
    </row>
    <row r="6320" spans="3:10" x14ac:dyDescent="0.25">
      <c r="C6320" s="82">
        <v>5.4993199863576231E-3</v>
      </c>
      <c r="D6320" s="89">
        <v>9.7778725638240638E-3</v>
      </c>
      <c r="E6320" s="89">
        <v>1.4428091125988413E-2</v>
      </c>
      <c r="F6320" s="89">
        <v>1.8856588121156165E-2</v>
      </c>
      <c r="G6320" s="90">
        <v>2.2791632088731487E-2</v>
      </c>
      <c r="H6320" s="90">
        <v>2.6051120911659693E-2</v>
      </c>
      <c r="I6320" s="90">
        <v>2.874336015389424E-2</v>
      </c>
      <c r="J6320" s="90">
        <v>3.084342652612795E-2</v>
      </c>
    </row>
    <row r="6321" spans="3:10" x14ac:dyDescent="0.25">
      <c r="C6321" s="82">
        <v>1.8956763964444324E-2</v>
      </c>
      <c r="D6321" s="89">
        <v>2.392196425151227E-2</v>
      </c>
      <c r="E6321" s="89">
        <v>2.7632430222815575E-2</v>
      </c>
      <c r="F6321" s="89">
        <v>3.0362120107794606E-2</v>
      </c>
      <c r="G6321" s="90">
        <v>3.251999484843561E-2</v>
      </c>
      <c r="H6321" s="90">
        <v>3.4262769448619626E-2</v>
      </c>
      <c r="I6321" s="90">
        <v>3.5908764111743971E-2</v>
      </c>
      <c r="J6321" s="90">
        <v>3.7457012548933181E-2</v>
      </c>
    </row>
    <row r="6322" spans="3:10" x14ac:dyDescent="0.25">
      <c r="C6322" s="82">
        <v>4.0888765805157856E-3</v>
      </c>
      <c r="D6322" s="89">
        <v>6.5661633999847552E-3</v>
      </c>
      <c r="E6322" s="89">
        <v>9.2726289964423416E-3</v>
      </c>
      <c r="F6322" s="89">
        <v>1.1971881661463282E-2</v>
      </c>
      <c r="G6322" s="90">
        <v>1.4509851129265504E-2</v>
      </c>
      <c r="H6322" s="90">
        <v>1.6717475652912289E-2</v>
      </c>
      <c r="I6322" s="90">
        <v>1.8600628367991756E-2</v>
      </c>
      <c r="J6322" s="90">
        <v>2.0102916480623272E-2</v>
      </c>
    </row>
    <row r="6323" spans="3:10" x14ac:dyDescent="0.25">
      <c r="C6323" s="82">
        <v>8.1876671958228276E-3</v>
      </c>
      <c r="D6323" s="89">
        <v>1.2672397646606803E-2</v>
      </c>
      <c r="E6323" s="89">
        <v>1.7163907237930261E-2</v>
      </c>
      <c r="F6323" s="89">
        <v>2.1361444734442871E-2</v>
      </c>
      <c r="G6323" s="90">
        <v>2.5232228008342364E-2</v>
      </c>
      <c r="H6323" s="90">
        <v>2.8720915629784707E-2</v>
      </c>
      <c r="I6323" s="90">
        <v>3.2008736802470641E-2</v>
      </c>
      <c r="J6323" s="90">
        <v>3.507556144847148E-2</v>
      </c>
    </row>
    <row r="6324" spans="3:10" x14ac:dyDescent="0.25">
      <c r="C6324" s="82">
        <v>2.8895257406671431E-3</v>
      </c>
      <c r="D6324" s="89">
        <v>5.6133537758879734E-3</v>
      </c>
      <c r="E6324" s="89">
        <v>8.8330325543250227E-3</v>
      </c>
      <c r="F6324" s="89">
        <v>1.2079368855320013E-2</v>
      </c>
      <c r="G6324" s="90">
        <v>1.5063102526302151E-2</v>
      </c>
      <c r="H6324" s="90">
        <v>1.7591501184482331E-2</v>
      </c>
      <c r="I6324" s="90">
        <v>1.971367139691995E-2</v>
      </c>
      <c r="J6324" s="90">
        <v>2.1424872563368322E-2</v>
      </c>
    </row>
    <row r="6325" spans="3:10" x14ac:dyDescent="0.25">
      <c r="C6325" s="82">
        <v>2.3787253814589629E-3</v>
      </c>
      <c r="D6325" s="89">
        <v>4.2382398072220336E-3</v>
      </c>
      <c r="E6325" s="89">
        <v>6.2719279032484249E-3</v>
      </c>
      <c r="F6325" s="89">
        <v>8.2082878988645885E-3</v>
      </c>
      <c r="G6325" s="90">
        <v>9.9128981717315143E-3</v>
      </c>
      <c r="H6325" s="90">
        <v>1.1303840055733483E-2</v>
      </c>
      <c r="I6325" s="90">
        <v>1.2446081633298902E-2</v>
      </c>
      <c r="J6325" s="90">
        <v>1.336614131232834E-2</v>
      </c>
    </row>
    <row r="6326" spans="3:10" x14ac:dyDescent="0.25">
      <c r="C6326" s="82">
        <v>3.0625565926388442E-2</v>
      </c>
      <c r="D6326" s="89">
        <v>3.5635950281040711E-2</v>
      </c>
      <c r="E6326" s="89">
        <v>3.7620743204233455E-2</v>
      </c>
      <c r="F6326" s="89">
        <v>3.7671061965205421E-2</v>
      </c>
      <c r="G6326" s="90">
        <v>3.6748536599637734E-2</v>
      </c>
      <c r="H6326" s="90">
        <v>3.5245490814268844E-2</v>
      </c>
      <c r="I6326" s="90">
        <v>3.358380124917483E-2</v>
      </c>
      <c r="J6326" s="90">
        <v>3.1796494517267467E-2</v>
      </c>
    </row>
    <row r="6327" spans="3:10" x14ac:dyDescent="0.25">
      <c r="C6327" s="82">
        <v>8.7594703277440334E-3</v>
      </c>
      <c r="D6327" s="89">
        <v>1.4196726070422536E-2</v>
      </c>
      <c r="E6327" s="89">
        <v>1.9645786761109299E-2</v>
      </c>
      <c r="F6327" s="89">
        <v>2.4540598459292642E-2</v>
      </c>
      <c r="G6327" s="90">
        <v>2.871085740544304E-2</v>
      </c>
      <c r="H6327" s="90">
        <v>3.2034831255767872E-2</v>
      </c>
      <c r="I6327" s="90">
        <v>3.4702219587611459E-2</v>
      </c>
      <c r="J6327" s="90">
        <v>3.6704036387345755E-2</v>
      </c>
    </row>
    <row r="6328" spans="3:10" x14ac:dyDescent="0.25">
      <c r="C6328" s="82">
        <v>1.5870673480951576E-2</v>
      </c>
      <c r="D6328" s="89">
        <v>2.1808710777538737E-2</v>
      </c>
      <c r="E6328" s="89">
        <v>2.6624605277643959E-2</v>
      </c>
      <c r="F6328" s="89">
        <v>3.0120324225936943E-2</v>
      </c>
      <c r="G6328" s="90">
        <v>3.2450268358669751E-2</v>
      </c>
      <c r="H6328" s="90">
        <v>3.3681114761907313E-2</v>
      </c>
      <c r="I6328" s="90">
        <v>3.4141695843231047E-2</v>
      </c>
      <c r="J6328" s="90">
        <v>3.3913269686053321E-2</v>
      </c>
    </row>
    <row r="6329" spans="3:10" x14ac:dyDescent="0.25">
      <c r="C6329" s="82">
        <v>8.411947679250768E-3</v>
      </c>
      <c r="D6329" s="89">
        <v>1.1002047191091284E-2</v>
      </c>
      <c r="E6329" s="89">
        <v>1.3306790572568693E-2</v>
      </c>
      <c r="F6329" s="89">
        <v>1.5353941313186263E-2</v>
      </c>
      <c r="G6329" s="90">
        <v>1.7246300133333937E-2</v>
      </c>
      <c r="H6329" s="90">
        <v>1.8998336529442161E-2</v>
      </c>
      <c r="I6329" s="90">
        <v>2.0758636854307781E-2</v>
      </c>
      <c r="J6329" s="90">
        <v>2.254136618642795E-2</v>
      </c>
    </row>
    <row r="6330" spans="3:10" x14ac:dyDescent="0.25">
      <c r="C6330" s="82">
        <v>1.059219691298143E-2</v>
      </c>
      <c r="D6330" s="89">
        <v>1.4120897589974148E-2</v>
      </c>
      <c r="E6330" s="89">
        <v>1.7002312596913604E-2</v>
      </c>
      <c r="F6330" s="89">
        <v>1.9271452272570457E-2</v>
      </c>
      <c r="G6330" s="90">
        <v>2.1116161814396881E-2</v>
      </c>
      <c r="H6330" s="90">
        <v>2.2610167513300843E-2</v>
      </c>
      <c r="I6330" s="90">
        <v>2.3963657189297292E-2</v>
      </c>
      <c r="J6330" s="90">
        <v>2.5200109801228155E-2</v>
      </c>
    </row>
    <row r="6331" spans="3:10" x14ac:dyDescent="0.25">
      <c r="C6331" s="82">
        <v>7.8272185880051744E-3</v>
      </c>
      <c r="D6331" s="89">
        <v>1.0727810497728309E-2</v>
      </c>
      <c r="E6331" s="89">
        <v>1.3059403247433011E-2</v>
      </c>
      <c r="F6331" s="89">
        <v>1.4765825019682615E-2</v>
      </c>
      <c r="G6331" s="90">
        <v>1.5959828497792126E-2</v>
      </c>
      <c r="H6331" s="90">
        <v>1.6698738336763198E-2</v>
      </c>
      <c r="I6331" s="90">
        <v>1.7158888695171001E-2</v>
      </c>
      <c r="J6331" s="90">
        <v>1.7387814087317183E-2</v>
      </c>
    </row>
    <row r="6332" spans="3:10" x14ac:dyDescent="0.25">
      <c r="C6332" s="82">
        <v>2.5215377349085875E-3</v>
      </c>
      <c r="D6332" s="89">
        <v>4.6505746009270661E-3</v>
      </c>
      <c r="E6332" s="89">
        <v>7.1383265317157153E-3</v>
      </c>
      <c r="F6332" s="89">
        <v>9.6974578601805184E-3</v>
      </c>
      <c r="G6332" s="90">
        <v>1.2164157772075209E-2</v>
      </c>
      <c r="H6332" s="90">
        <v>1.4418714850575531E-2</v>
      </c>
      <c r="I6332" s="90">
        <v>1.6514565105416407E-2</v>
      </c>
      <c r="J6332" s="90">
        <v>1.8449722186868682E-2</v>
      </c>
    </row>
    <row r="6333" spans="3:10" x14ac:dyDescent="0.25">
      <c r="C6333" s="82">
        <v>7.305248217866149E-3</v>
      </c>
      <c r="D6333" s="89">
        <v>1.1395172261919115E-2</v>
      </c>
      <c r="E6333" s="89">
        <v>1.5245799360908507E-2</v>
      </c>
      <c r="F6333" s="89">
        <v>1.8494985819306496E-2</v>
      </c>
      <c r="G6333" s="90">
        <v>2.1107414067355439E-2</v>
      </c>
      <c r="H6333" s="90">
        <v>2.3077108372521454E-2</v>
      </c>
      <c r="I6333" s="90">
        <v>2.4609369125923063E-2</v>
      </c>
      <c r="J6333" s="90">
        <v>2.5750394168181642E-2</v>
      </c>
    </row>
    <row r="6334" spans="3:10" x14ac:dyDescent="0.25">
      <c r="C6334" s="82">
        <v>1.7292706078792273E-2</v>
      </c>
      <c r="D6334" s="89">
        <v>2.2558014769273563E-2</v>
      </c>
      <c r="E6334" s="89">
        <v>2.6775675992135574E-2</v>
      </c>
      <c r="F6334" s="89">
        <v>3.0027055316592412E-2</v>
      </c>
      <c r="G6334" s="90">
        <v>3.2582811286046579E-2</v>
      </c>
      <c r="H6334" s="90">
        <v>3.4522581269805314E-2</v>
      </c>
      <c r="I6334" s="90">
        <v>3.6138666445523104E-2</v>
      </c>
      <c r="J6334" s="90">
        <v>3.7444801270469917E-2</v>
      </c>
    </row>
    <row r="6335" spans="3:10" x14ac:dyDescent="0.25">
      <c r="C6335" s="82">
        <v>7.6544854823233687E-3</v>
      </c>
      <c r="D6335" s="89">
        <v>1.0805064875994631E-2</v>
      </c>
      <c r="E6335" s="89">
        <v>1.3599169566689849E-2</v>
      </c>
      <c r="F6335" s="89">
        <v>1.5900318622585188E-2</v>
      </c>
      <c r="G6335" s="90">
        <v>1.7757779263458662E-2</v>
      </c>
      <c r="H6335" s="90">
        <v>1.9189908647562436E-2</v>
      </c>
      <c r="I6335" s="90">
        <v>2.0371888039312943E-2</v>
      </c>
      <c r="J6335" s="90">
        <v>2.1340509830486749E-2</v>
      </c>
    </row>
    <row r="6336" spans="3:10" x14ac:dyDescent="0.25">
      <c r="C6336" s="82">
        <v>6.6804505163438896E-3</v>
      </c>
      <c r="D6336" s="89">
        <v>1.102999517991745E-2</v>
      </c>
      <c r="E6336" s="89">
        <v>1.5345059709382226E-2</v>
      </c>
      <c r="F6336" s="89">
        <v>1.9188138245558602E-2</v>
      </c>
      <c r="G6336" s="90">
        <v>2.2500221105988847E-2</v>
      </c>
      <c r="H6336" s="90">
        <v>2.5276116456459583E-2</v>
      </c>
      <c r="I6336" s="90">
        <v>2.7743819507968188E-2</v>
      </c>
      <c r="J6336" s="90">
        <v>2.9959578460400756E-2</v>
      </c>
    </row>
    <row r="6337" spans="3:10" x14ac:dyDescent="0.25">
      <c r="C6337" s="82">
        <v>8.9352702157829856E-3</v>
      </c>
      <c r="D6337" s="89">
        <v>1.3226342443566946E-2</v>
      </c>
      <c r="E6337" s="89">
        <v>1.7137134306172357E-2</v>
      </c>
      <c r="F6337" s="89">
        <v>2.0462511841399862E-2</v>
      </c>
      <c r="G6337" s="90">
        <v>2.3285127629927221E-2</v>
      </c>
      <c r="H6337" s="90">
        <v>2.5649242793215662E-2</v>
      </c>
      <c r="I6337" s="90">
        <v>2.779260502706828E-2</v>
      </c>
      <c r="J6337" s="90">
        <v>2.9760673989232461E-2</v>
      </c>
    </row>
    <row r="6338" spans="3:10" x14ac:dyDescent="0.25">
      <c r="C6338" s="82">
        <v>5.0925793924824797E-2</v>
      </c>
      <c r="D6338" s="89">
        <v>5.1843036181388295E-2</v>
      </c>
      <c r="E6338" s="89">
        <v>5.1639981487069511E-2</v>
      </c>
      <c r="F6338" s="89">
        <v>5.1396034173420618E-2</v>
      </c>
      <c r="G6338" s="90">
        <v>5.1688140866814468E-2</v>
      </c>
      <c r="H6338" s="90">
        <v>5.2483729760410221E-2</v>
      </c>
      <c r="I6338" s="90">
        <v>5.401741291494859E-2</v>
      </c>
      <c r="J6338" s="90">
        <v>5.6089588767815328E-2</v>
      </c>
    </row>
    <row r="6339" spans="3:10" x14ac:dyDescent="0.25">
      <c r="C6339" s="82">
        <v>6.0196181256416868E-2</v>
      </c>
      <c r="D6339" s="89">
        <v>5.8266638372026815E-2</v>
      </c>
      <c r="E6339" s="89">
        <v>5.578267508460856E-2</v>
      </c>
      <c r="F6339" s="89">
        <v>5.356405964344528E-2</v>
      </c>
      <c r="G6339" s="90">
        <v>5.1893706102987928E-2</v>
      </c>
      <c r="H6339" s="90">
        <v>5.050470467611054E-2</v>
      </c>
      <c r="I6339" s="90">
        <v>4.9476685501911387E-2</v>
      </c>
      <c r="J6339" s="90">
        <v>4.8543860976572623E-2</v>
      </c>
    </row>
    <row r="6340" spans="3:10" x14ac:dyDescent="0.25">
      <c r="C6340" s="82">
        <v>7.2356187576391963E-3</v>
      </c>
      <c r="D6340" s="89">
        <v>1.0312253285022712E-2</v>
      </c>
      <c r="E6340" s="89">
        <v>1.3150440928013695E-2</v>
      </c>
      <c r="F6340" s="89">
        <v>1.5589684236589737E-2</v>
      </c>
      <c r="G6340" s="90">
        <v>1.7637131492176935E-2</v>
      </c>
      <c r="H6340" s="90">
        <v>1.9278871232515267E-2</v>
      </c>
      <c r="I6340" s="90">
        <v>2.0676463427998552E-2</v>
      </c>
      <c r="J6340" s="90">
        <v>2.1872705382441762E-2</v>
      </c>
    </row>
    <row r="6341" spans="3:10" x14ac:dyDescent="0.25">
      <c r="C6341" s="82">
        <v>3.3739067784312629E-3</v>
      </c>
      <c r="D6341" s="89">
        <v>5.4867310778519253E-3</v>
      </c>
      <c r="E6341" s="89">
        <v>7.7259754820564732E-3</v>
      </c>
      <c r="F6341" s="89">
        <v>9.884779695999827E-3</v>
      </c>
      <c r="G6341" s="90">
        <v>1.1875749975413777E-2</v>
      </c>
      <c r="H6341" s="90">
        <v>1.3625814096668886E-2</v>
      </c>
      <c r="I6341" s="90">
        <v>1.5207115803131287E-2</v>
      </c>
      <c r="J6341" s="90">
        <v>1.6628660660337205E-2</v>
      </c>
    </row>
    <row r="6342" spans="3:10" x14ac:dyDescent="0.25">
      <c r="C6342" s="82">
        <v>2.1053356947764892E-3</v>
      </c>
      <c r="D6342" s="89">
        <v>3.9699161968247479E-3</v>
      </c>
      <c r="E6342" s="89">
        <v>6.0759573963486586E-3</v>
      </c>
      <c r="F6342" s="89">
        <v>8.1172406512604045E-3</v>
      </c>
      <c r="G6342" s="90">
        <v>9.9461614949438396E-3</v>
      </c>
      <c r="H6342" s="90">
        <v>1.1487003298924485E-2</v>
      </c>
      <c r="I6342" s="90">
        <v>1.281288021546995E-2</v>
      </c>
      <c r="J6342" s="90">
        <v>1.3945388793413642E-2</v>
      </c>
    </row>
    <row r="6343" spans="3:10" x14ac:dyDescent="0.25">
      <c r="C6343" s="82">
        <v>1.7922022415761418E-2</v>
      </c>
      <c r="D6343" s="89">
        <v>2.357153824358561E-2</v>
      </c>
      <c r="E6343" s="89">
        <v>2.7933402262436388E-2</v>
      </c>
      <c r="F6343" s="89">
        <v>3.1094165358533397E-2</v>
      </c>
      <c r="G6343" s="90">
        <v>3.3364969679733666E-2</v>
      </c>
      <c r="H6343" s="90">
        <v>3.4843743808213035E-2</v>
      </c>
      <c r="I6343" s="90">
        <v>3.5819217846810761E-2</v>
      </c>
      <c r="J6343" s="90">
        <v>3.6279413441743263E-2</v>
      </c>
    </row>
    <row r="6344" spans="3:10" x14ac:dyDescent="0.25">
      <c r="C6344" s="82">
        <v>2.2884868473241316E-3</v>
      </c>
      <c r="D6344" s="89">
        <v>3.9450585966071747E-3</v>
      </c>
      <c r="E6344" s="89">
        <v>5.7300859745218228E-3</v>
      </c>
      <c r="F6344" s="89">
        <v>7.4535483382569614E-3</v>
      </c>
      <c r="G6344" s="90">
        <v>9.0439872168690573E-3</v>
      </c>
      <c r="H6344" s="90">
        <v>1.0455430758755078E-2</v>
      </c>
      <c r="I6344" s="90">
        <v>1.1753531029032751E-2</v>
      </c>
      <c r="J6344" s="90">
        <v>1.2950708099361635E-2</v>
      </c>
    </row>
    <row r="6345" spans="3:10" x14ac:dyDescent="0.25">
      <c r="C6345" s="82">
        <v>3.7492323178940856E-2</v>
      </c>
      <c r="D6345" s="89">
        <v>4.2028072873803578E-2</v>
      </c>
      <c r="E6345" s="89">
        <v>4.423110774677036E-2</v>
      </c>
      <c r="F6345" s="89">
        <v>4.491558245605997E-2</v>
      </c>
      <c r="G6345" s="90">
        <v>4.4746714792553308E-2</v>
      </c>
      <c r="H6345" s="90">
        <v>4.3904417634224251E-2</v>
      </c>
      <c r="I6345" s="90">
        <v>4.2774221305699821E-2</v>
      </c>
      <c r="J6345" s="90">
        <v>4.1357528075171048E-2</v>
      </c>
    </row>
    <row r="6346" spans="3:10" x14ac:dyDescent="0.25">
      <c r="C6346" s="82">
        <v>3.0293290046814192E-3</v>
      </c>
      <c r="D6346" s="89">
        <v>5.5214898300940222E-3</v>
      </c>
      <c r="E6346" s="89">
        <v>8.1282945408492329E-3</v>
      </c>
      <c r="F6346" s="89">
        <v>1.0465602480387212E-2</v>
      </c>
      <c r="G6346" s="90">
        <v>1.243335152180375E-2</v>
      </c>
      <c r="H6346" s="90">
        <v>1.4033691059583013E-2</v>
      </c>
      <c r="I6346" s="90">
        <v>1.5431873909007287E-2</v>
      </c>
      <c r="J6346" s="90">
        <v>1.6705285515825549E-2</v>
      </c>
    </row>
    <row r="6347" spans="3:10" x14ac:dyDescent="0.25">
      <c r="C6347" s="82">
        <v>2.6867887517135005E-2</v>
      </c>
      <c r="D6347" s="89">
        <v>3.1437355472698839E-2</v>
      </c>
      <c r="E6347" s="89">
        <v>3.4059083577823716E-2</v>
      </c>
      <c r="F6347" s="89">
        <v>3.5304634723326241E-2</v>
      </c>
      <c r="G6347" s="90">
        <v>3.569550753925968E-2</v>
      </c>
      <c r="H6347" s="90">
        <v>3.5377021317725556E-2</v>
      </c>
      <c r="I6347" s="90">
        <v>3.4659263019518008E-2</v>
      </c>
      <c r="J6347" s="90">
        <v>3.3551027383018336E-2</v>
      </c>
    </row>
    <row r="6348" spans="3:10" x14ac:dyDescent="0.25">
      <c r="C6348" s="82">
        <v>3.1352473538727541E-2</v>
      </c>
      <c r="D6348" s="89">
        <v>3.2752044138294675E-2</v>
      </c>
      <c r="E6348" s="89">
        <v>3.2592811620754683E-2</v>
      </c>
      <c r="F6348" s="89">
        <v>3.1783214358244029E-2</v>
      </c>
      <c r="G6348" s="90">
        <v>3.0853455651134769E-2</v>
      </c>
      <c r="H6348" s="90">
        <v>2.9878058177871737E-2</v>
      </c>
      <c r="I6348" s="90">
        <v>2.9041738024307231E-2</v>
      </c>
      <c r="J6348" s="90">
        <v>2.826927338232894E-2</v>
      </c>
    </row>
    <row r="6349" spans="3:10" x14ac:dyDescent="0.25">
      <c r="C6349" s="82">
        <v>5.1573563145106908E-2</v>
      </c>
      <c r="D6349" s="89">
        <v>4.7910629116454349E-2</v>
      </c>
      <c r="E6349" s="89">
        <v>4.4993447262962179E-2</v>
      </c>
      <c r="F6349" s="89">
        <v>4.295919476913538E-2</v>
      </c>
      <c r="G6349" s="90">
        <v>4.1729803243541891E-2</v>
      </c>
      <c r="H6349" s="90">
        <v>4.0932673599898259E-2</v>
      </c>
      <c r="I6349" s="90">
        <v>4.0552066535390667E-2</v>
      </c>
      <c r="J6349" s="90">
        <v>4.0326169434736409E-2</v>
      </c>
    </row>
    <row r="6350" spans="3:10" x14ac:dyDescent="0.25">
      <c r="C6350" s="82">
        <v>5.1313531663952701E-2</v>
      </c>
      <c r="D6350" s="89">
        <v>4.7583241492779531E-2</v>
      </c>
      <c r="E6350" s="89">
        <v>4.3748439656778861E-2</v>
      </c>
      <c r="F6350" s="89">
        <v>4.0538856218711422E-2</v>
      </c>
      <c r="G6350" s="90">
        <v>3.8118829660195176E-2</v>
      </c>
      <c r="H6350" s="90">
        <v>3.621635492098841E-2</v>
      </c>
      <c r="I6350" s="90">
        <v>3.4830017966683488E-2</v>
      </c>
      <c r="J6350" s="90">
        <v>3.3732466626614957E-2</v>
      </c>
    </row>
    <row r="6351" spans="3:10" x14ac:dyDescent="0.25">
      <c r="C6351" s="82">
        <v>4.7054131078252515E-2</v>
      </c>
      <c r="D6351" s="89">
        <v>5.4405401862945069E-2</v>
      </c>
      <c r="E6351" s="89">
        <v>5.732974368353675E-2</v>
      </c>
      <c r="F6351" s="89">
        <v>5.7546811275805632E-2</v>
      </c>
      <c r="G6351" s="90">
        <v>5.6483119165880627E-2</v>
      </c>
      <c r="H6351" s="90">
        <v>5.4666571461497539E-2</v>
      </c>
      <c r="I6351" s="90">
        <v>5.2673458356576983E-2</v>
      </c>
      <c r="J6351" s="90">
        <v>5.0487643397872893E-2</v>
      </c>
    </row>
    <row r="6352" spans="3:10" x14ac:dyDescent="0.25">
      <c r="C6352" s="82">
        <v>5.5675548206802032E-3</v>
      </c>
      <c r="D6352" s="89">
        <v>1.0689726433958567E-2</v>
      </c>
      <c r="E6352" s="89">
        <v>1.63782578769366E-2</v>
      </c>
      <c r="F6352" s="89">
        <v>2.1708583725227524E-2</v>
      </c>
      <c r="G6352" s="90">
        <v>2.6248863843054037E-2</v>
      </c>
      <c r="H6352" s="90">
        <v>2.9776381977383193E-2</v>
      </c>
      <c r="I6352" s="90">
        <v>3.2445841038062487E-2</v>
      </c>
      <c r="J6352" s="90">
        <v>3.4267577551816759E-2</v>
      </c>
    </row>
    <row r="6353" spans="3:10" x14ac:dyDescent="0.25">
      <c r="C6353" s="82">
        <v>9.986591893338977E-3</v>
      </c>
      <c r="D6353" s="89">
        <v>1.4999082096054465E-2</v>
      </c>
      <c r="E6353" s="89">
        <v>1.9244054986200569E-2</v>
      </c>
      <c r="F6353" s="89">
        <v>2.2442887518230859E-2</v>
      </c>
      <c r="G6353" s="90">
        <v>2.4770367755997499E-2</v>
      </c>
      <c r="H6353" s="90">
        <v>2.6386484089666856E-2</v>
      </c>
      <c r="I6353" s="90">
        <v>2.7629567282167249E-2</v>
      </c>
      <c r="J6353" s="90">
        <v>2.860418178854153E-2</v>
      </c>
    </row>
    <row r="6354" spans="3:10" x14ac:dyDescent="0.25">
      <c r="C6354" s="82">
        <v>1.5717856382926273E-2</v>
      </c>
      <c r="D6354" s="89">
        <v>1.8109898532156304E-2</v>
      </c>
      <c r="E6354" s="89">
        <v>1.9459065530802986E-2</v>
      </c>
      <c r="F6354" s="89">
        <v>2.0125972525793196E-2</v>
      </c>
      <c r="G6354" s="90">
        <v>2.0438975298189832E-2</v>
      </c>
      <c r="H6354" s="90">
        <v>2.0511395808590613E-2</v>
      </c>
      <c r="I6354" s="90">
        <v>2.0545283853219409E-2</v>
      </c>
      <c r="J6354" s="90">
        <v>2.0556152002096661E-2</v>
      </c>
    </row>
    <row r="6355" spans="3:10" x14ac:dyDescent="0.25">
      <c r="C6355" s="82">
        <v>3.1289710614284025E-2</v>
      </c>
      <c r="D6355" s="89">
        <v>3.1444805999665197E-2</v>
      </c>
      <c r="E6355" s="89">
        <v>3.0626379575803893E-2</v>
      </c>
      <c r="F6355" s="89">
        <v>2.9477031118161603E-2</v>
      </c>
      <c r="G6355" s="90">
        <v>2.8320187172716411E-2</v>
      </c>
      <c r="H6355" s="90">
        <v>2.7126438740792798E-2</v>
      </c>
      <c r="I6355" s="90">
        <v>2.601795817360136E-2</v>
      </c>
      <c r="J6355" s="90">
        <v>2.4910734616487011E-2</v>
      </c>
    </row>
    <row r="6356" spans="3:10" x14ac:dyDescent="0.25">
      <c r="C6356" s="82">
        <v>5.615976180127772E-3</v>
      </c>
      <c r="D6356" s="89">
        <v>8.5242170125220586E-3</v>
      </c>
      <c r="E6356" s="89">
        <v>1.1331549525176022E-2</v>
      </c>
      <c r="F6356" s="89">
        <v>1.3894994690075754E-2</v>
      </c>
      <c r="G6356" s="90">
        <v>1.6254902936204043E-2</v>
      </c>
      <c r="H6356" s="90">
        <v>1.8422596389175636E-2</v>
      </c>
      <c r="I6356" s="90">
        <v>2.05432489627012E-2</v>
      </c>
      <c r="J6356" s="90">
        <v>2.2617517779830305E-2</v>
      </c>
    </row>
    <row r="6357" spans="3:10" x14ac:dyDescent="0.25">
      <c r="C6357" s="82">
        <v>4.3450196920948293E-2</v>
      </c>
      <c r="D6357" s="89">
        <v>4.5924429769107676E-2</v>
      </c>
      <c r="E6357" s="89">
        <v>4.5824643191434332E-2</v>
      </c>
      <c r="F6357" s="89">
        <v>4.4661272066580722E-2</v>
      </c>
      <c r="G6357" s="90">
        <v>4.3322206108242993E-2</v>
      </c>
      <c r="H6357" s="90">
        <v>4.195864337655221E-2</v>
      </c>
      <c r="I6357" s="90">
        <v>4.0816684046359207E-2</v>
      </c>
      <c r="J6357" s="90">
        <v>3.9747447128461677E-2</v>
      </c>
    </row>
    <row r="6358" spans="3:10" x14ac:dyDescent="0.25">
      <c r="C6358" s="82">
        <v>3.7957020993059482E-3</v>
      </c>
      <c r="D6358" s="89">
        <v>6.9469462401986334E-3</v>
      </c>
      <c r="E6358" s="89">
        <v>1.0393804759957182E-2</v>
      </c>
      <c r="F6358" s="89">
        <v>1.3646301878743133E-2</v>
      </c>
      <c r="G6358" s="90">
        <v>1.649757465230705E-2</v>
      </c>
      <c r="H6358" s="90">
        <v>1.8856124472103948E-2</v>
      </c>
      <c r="I6358" s="90">
        <v>2.0869040303864165E-2</v>
      </c>
      <c r="J6358" s="90">
        <v>2.2595512938987424E-2</v>
      </c>
    </row>
    <row r="6359" spans="3:10" x14ac:dyDescent="0.25">
      <c r="C6359" s="82">
        <v>6.3389131020645103E-3</v>
      </c>
      <c r="D6359" s="89">
        <v>9.0862995629008587E-3</v>
      </c>
      <c r="E6359" s="89">
        <v>1.147727074146019E-2</v>
      </c>
      <c r="F6359" s="89">
        <v>1.3388538666325238E-2</v>
      </c>
      <c r="G6359" s="90">
        <v>1.4875512181185884E-2</v>
      </c>
      <c r="H6359" s="90">
        <v>1.5967218795397673E-2</v>
      </c>
      <c r="I6359" s="90">
        <v>1.6817353456459423E-2</v>
      </c>
      <c r="J6359" s="90">
        <v>1.7460883037994028E-2</v>
      </c>
    </row>
    <row r="6360" spans="3:10" x14ac:dyDescent="0.25">
      <c r="C6360" s="82">
        <v>3.0981500979827103E-2</v>
      </c>
      <c r="D6360" s="89">
        <v>3.7591407135923627E-2</v>
      </c>
      <c r="E6360" s="89">
        <v>4.1895984413631397E-2</v>
      </c>
      <c r="F6360" s="89">
        <v>4.4451368335896586E-2</v>
      </c>
      <c r="G6360" s="90">
        <v>4.5881806438400084E-2</v>
      </c>
      <c r="H6360" s="90">
        <v>4.6380342600331879E-2</v>
      </c>
      <c r="I6360" s="90">
        <v>4.6353181669261632E-2</v>
      </c>
      <c r="J6360" s="90">
        <v>4.5796197061644221E-2</v>
      </c>
    </row>
    <row r="6361" spans="3:10" x14ac:dyDescent="0.25">
      <c r="C6361" s="82">
        <v>2.7630937592599955E-3</v>
      </c>
      <c r="D6361" s="89">
        <v>5.3151352665180354E-3</v>
      </c>
      <c r="E6361" s="89">
        <v>8.3620829735811218E-3</v>
      </c>
      <c r="F6361" s="89">
        <v>1.1565912335320342E-2</v>
      </c>
      <c r="G6361" s="90">
        <v>1.4769603391641772E-2</v>
      </c>
      <c r="H6361" s="90">
        <v>1.7886006012961472E-2</v>
      </c>
      <c r="I6361" s="90">
        <v>2.1037812211593596E-2</v>
      </c>
      <c r="J6361" s="90">
        <v>2.4270288444775263E-2</v>
      </c>
    </row>
    <row r="6362" spans="3:10" x14ac:dyDescent="0.25">
      <c r="C6362" s="82">
        <v>6.5311462237065462E-3</v>
      </c>
      <c r="D6362" s="89">
        <v>8.6755652606378825E-3</v>
      </c>
      <c r="E6362" s="89">
        <v>1.0730013577028734E-2</v>
      </c>
      <c r="F6362" s="89">
        <v>1.2679147679752685E-2</v>
      </c>
      <c r="G6362" s="90">
        <v>1.4557465307610883E-2</v>
      </c>
      <c r="H6362" s="90">
        <v>1.6330422102003247E-2</v>
      </c>
      <c r="I6362" s="90">
        <v>1.8087847741501364E-2</v>
      </c>
      <c r="J6362" s="90">
        <v>1.9815522205409559E-2</v>
      </c>
    </row>
    <row r="6363" spans="3:10" x14ac:dyDescent="0.25">
      <c r="C6363" s="82">
        <v>1.1202047951306925E-3</v>
      </c>
      <c r="D6363" s="89">
        <v>2.5075453083993797E-3</v>
      </c>
      <c r="E6363" s="89">
        <v>4.2631565848417286E-3</v>
      </c>
      <c r="F6363" s="89">
        <v>6.0537792312323696E-3</v>
      </c>
      <c r="G6363" s="90">
        <v>7.6552027109408364E-3</v>
      </c>
      <c r="H6363" s="90">
        <v>8.9405258728304723E-3</v>
      </c>
      <c r="I6363" s="90">
        <v>9.9388029010844363E-3</v>
      </c>
      <c r="J6363" s="90">
        <v>1.0666232119568492E-2</v>
      </c>
    </row>
    <row r="6364" spans="3:10" x14ac:dyDescent="0.25">
      <c r="C6364" s="82">
        <v>1.5449892166844488E-2</v>
      </c>
      <c r="D6364" s="89">
        <v>1.9441108398524344E-2</v>
      </c>
      <c r="E6364" s="89">
        <v>2.2215953446922083E-2</v>
      </c>
      <c r="F6364" s="89">
        <v>2.4020395083125923E-2</v>
      </c>
      <c r="G6364" s="90">
        <v>2.5201068525682907E-2</v>
      </c>
      <c r="H6364" s="90">
        <v>2.5891711045932787E-2</v>
      </c>
      <c r="I6364" s="90">
        <v>2.6347945806810668E-2</v>
      </c>
      <c r="J6364" s="90">
        <v>2.659598161299213E-2</v>
      </c>
    </row>
    <row r="6365" spans="3:10" x14ac:dyDescent="0.25">
      <c r="C6365" s="82">
        <v>5.3997467987669634E-2</v>
      </c>
      <c r="D6365" s="89">
        <v>5.8608910672665118E-2</v>
      </c>
      <c r="E6365" s="89">
        <v>6.0402550643510931E-2</v>
      </c>
      <c r="F6365" s="89">
        <v>6.0939565998027447E-2</v>
      </c>
      <c r="G6365" s="90">
        <v>6.1226091303609946E-2</v>
      </c>
      <c r="H6365" s="90">
        <v>6.1420324273351361E-2</v>
      </c>
      <c r="I6365" s="90">
        <v>6.1883584461822044E-2</v>
      </c>
      <c r="J6365" s="90">
        <v>6.2407577990588797E-2</v>
      </c>
    </row>
    <row r="6366" spans="3:10" x14ac:dyDescent="0.25">
      <c r="C6366" s="82">
        <v>7.7526911166887869E-2</v>
      </c>
      <c r="D6366" s="89">
        <v>6.6807393512310131E-2</v>
      </c>
      <c r="E6366" s="89">
        <v>5.8356576955652668E-2</v>
      </c>
      <c r="F6366" s="89">
        <v>5.1995535028510759E-2</v>
      </c>
      <c r="G6366" s="90">
        <v>4.7299920301640319E-2</v>
      </c>
      <c r="H6366" s="90">
        <v>4.3609311539670827E-2</v>
      </c>
      <c r="I6366" s="90">
        <v>4.0770454180110813E-2</v>
      </c>
      <c r="J6366" s="90">
        <v>3.844375322744107E-2</v>
      </c>
    </row>
    <row r="6367" spans="3:10" x14ac:dyDescent="0.25">
      <c r="C6367" s="82">
        <v>1.0397325842351941E-2</v>
      </c>
      <c r="D6367" s="89">
        <v>1.4810181726104304E-2</v>
      </c>
      <c r="E6367" s="89">
        <v>1.8456938774487189E-2</v>
      </c>
      <c r="F6367" s="89">
        <v>2.1193444224315298E-2</v>
      </c>
      <c r="G6367" s="90">
        <v>2.3171993806480058E-2</v>
      </c>
      <c r="H6367" s="90">
        <v>2.4470865661028605E-2</v>
      </c>
      <c r="I6367" s="90">
        <v>2.5325288000607425E-2</v>
      </c>
      <c r="J6367" s="90">
        <v>2.5764705594065424E-2</v>
      </c>
    </row>
    <row r="6368" spans="3:10" x14ac:dyDescent="0.25">
      <c r="C6368" s="82">
        <v>4.588389076229508E-3</v>
      </c>
      <c r="D6368" s="89">
        <v>8.3282685535486199E-3</v>
      </c>
      <c r="E6368" s="89">
        <v>1.2527033107139651E-2</v>
      </c>
      <c r="F6368" s="89">
        <v>1.6629314100619335E-2</v>
      </c>
      <c r="G6368" s="90">
        <v>2.0347695269310951E-2</v>
      </c>
      <c r="H6368" s="90">
        <v>2.3504567884738811E-2</v>
      </c>
      <c r="I6368" s="90">
        <v>2.6218917196837735E-2</v>
      </c>
      <c r="J6368" s="90">
        <v>2.8510309422217404E-2</v>
      </c>
    </row>
    <row r="6369" spans="3:10" x14ac:dyDescent="0.25">
      <c r="C6369" s="82">
        <v>3.1913839408127627E-3</v>
      </c>
      <c r="D6369" s="89">
        <v>5.2482952576861927E-3</v>
      </c>
      <c r="E6369" s="89">
        <v>7.4084260304837831E-3</v>
      </c>
      <c r="F6369" s="89">
        <v>9.4720877105831953E-3</v>
      </c>
      <c r="G6369" s="90">
        <v>1.1372356272204271E-2</v>
      </c>
      <c r="H6369" s="90">
        <v>1.3058040612731149E-2</v>
      </c>
      <c r="I6369" s="90">
        <v>1.4609207215644826E-2</v>
      </c>
      <c r="J6369" s="90">
        <v>1.6034907147161874E-2</v>
      </c>
    </row>
    <row r="6370" spans="3:10" x14ac:dyDescent="0.25">
      <c r="C6370" s="82">
        <v>1.724699238750111E-2</v>
      </c>
      <c r="D6370" s="89">
        <v>1.8542888523771364E-2</v>
      </c>
      <c r="E6370" s="89">
        <v>1.9162419518768972E-2</v>
      </c>
      <c r="F6370" s="89">
        <v>1.9476340207797212E-2</v>
      </c>
      <c r="G6370" s="90">
        <v>1.972105092353332E-2</v>
      </c>
      <c r="H6370" s="90">
        <v>1.9911804909175022E-2</v>
      </c>
      <c r="I6370" s="90">
        <v>2.0166087179017588E-2</v>
      </c>
      <c r="J6370" s="90">
        <v>2.0440811772513372E-2</v>
      </c>
    </row>
    <row r="6371" spans="3:10" x14ac:dyDescent="0.25">
      <c r="C6371" s="82">
        <v>2.5801223215753278E-2</v>
      </c>
      <c r="D6371" s="89">
        <v>2.777978354203876E-2</v>
      </c>
      <c r="E6371" s="89">
        <v>2.8113922092278702E-2</v>
      </c>
      <c r="F6371" s="89">
        <v>2.7634447911150495E-2</v>
      </c>
      <c r="G6371" s="90">
        <v>2.6868948752951195E-2</v>
      </c>
      <c r="H6371" s="90">
        <v>2.59322058037121E-2</v>
      </c>
      <c r="I6371" s="90">
        <v>2.5018528821298305E-2</v>
      </c>
      <c r="J6371" s="90">
        <v>2.40885823172447E-2</v>
      </c>
    </row>
    <row r="6372" spans="3:10" x14ac:dyDescent="0.25">
      <c r="C6372" s="82">
        <v>2.5717901610254362E-2</v>
      </c>
      <c r="D6372" s="89">
        <v>2.9054478955954307E-2</v>
      </c>
      <c r="E6372" s="89">
        <v>3.0956753999055318E-2</v>
      </c>
      <c r="F6372" s="89">
        <v>3.1988532537352954E-2</v>
      </c>
      <c r="G6372" s="90">
        <v>3.2582848581508353E-2</v>
      </c>
      <c r="H6372" s="90">
        <v>3.2816734182521269E-2</v>
      </c>
      <c r="I6372" s="90">
        <v>3.2920745142045786E-2</v>
      </c>
      <c r="J6372" s="90">
        <v>3.2845446520416884E-2</v>
      </c>
    </row>
    <row r="6373" spans="3:10" x14ac:dyDescent="0.25">
      <c r="C6373" s="82">
        <v>3.9241310855612041E-2</v>
      </c>
      <c r="D6373" s="89">
        <v>4.2762349990624351E-2</v>
      </c>
      <c r="E6373" s="89">
        <v>4.3948753419474018E-2</v>
      </c>
      <c r="F6373" s="89">
        <v>4.3897439314009259E-2</v>
      </c>
      <c r="G6373" s="90">
        <v>4.3333022164986704E-2</v>
      </c>
      <c r="H6373" s="90">
        <v>4.2388788898489724E-2</v>
      </c>
      <c r="I6373" s="90">
        <v>4.1357929086386247E-2</v>
      </c>
      <c r="J6373" s="90">
        <v>4.0163959321740078E-2</v>
      </c>
    </row>
    <row r="6374" spans="3:10" x14ac:dyDescent="0.25">
      <c r="C6374" s="82">
        <v>7.2061278301443253E-3</v>
      </c>
      <c r="D6374" s="89">
        <v>1.2766690828328016E-2</v>
      </c>
      <c r="E6374" s="89">
        <v>1.8208781259744369E-2</v>
      </c>
      <c r="F6374" s="89">
        <v>2.2658418707598337E-2</v>
      </c>
      <c r="G6374" s="90">
        <v>2.5906887704951413E-2</v>
      </c>
      <c r="H6374" s="90">
        <v>2.7942016889732517E-2</v>
      </c>
      <c r="I6374" s="90">
        <v>2.9059657434222466E-2</v>
      </c>
      <c r="J6374" s="90">
        <v>2.9370525850294416E-2</v>
      </c>
    </row>
    <row r="6375" spans="3:10" x14ac:dyDescent="0.25">
      <c r="C6375" s="82">
        <v>2.5205328776251791E-2</v>
      </c>
      <c r="D6375" s="89">
        <v>2.6311375499950634E-2</v>
      </c>
      <c r="E6375" s="89">
        <v>2.6837408518895968E-2</v>
      </c>
      <c r="F6375" s="89">
        <v>2.7129041604447277E-2</v>
      </c>
      <c r="G6375" s="90">
        <v>2.7376189110063821E-2</v>
      </c>
      <c r="H6375" s="90">
        <v>2.7512811690965776E-2</v>
      </c>
      <c r="I6375" s="90">
        <v>2.7655254841231266E-2</v>
      </c>
      <c r="J6375" s="90">
        <v>2.7725512389983289E-2</v>
      </c>
    </row>
    <row r="6376" spans="3:10" x14ac:dyDescent="0.25">
      <c r="C6376" s="82">
        <v>4.3383275279623192E-3</v>
      </c>
      <c r="D6376" s="89">
        <v>7.743438007811871E-3</v>
      </c>
      <c r="E6376" s="89">
        <v>1.1315102790389397E-2</v>
      </c>
      <c r="F6376" s="89">
        <v>1.459062230617298E-2</v>
      </c>
      <c r="G6376" s="90">
        <v>1.7442276001187248E-2</v>
      </c>
      <c r="H6376" s="90">
        <v>1.9830762334841351E-2</v>
      </c>
      <c r="I6376" s="90">
        <v>2.1916167422656539E-2</v>
      </c>
      <c r="J6376" s="90">
        <v>2.3721268745296481E-2</v>
      </c>
    </row>
    <row r="6377" spans="3:10" x14ac:dyDescent="0.25">
      <c r="C6377" s="82">
        <v>2.7515966150954238E-2</v>
      </c>
      <c r="D6377" s="89">
        <v>3.1200080200742778E-2</v>
      </c>
      <c r="E6377" s="89">
        <v>3.3562258792161057E-2</v>
      </c>
      <c r="F6377" s="89">
        <v>3.5197801793674037E-2</v>
      </c>
      <c r="G6377" s="90">
        <v>3.656260097075785E-2</v>
      </c>
      <c r="H6377" s="90">
        <v>3.7723151544571613E-2</v>
      </c>
      <c r="I6377" s="90">
        <v>3.8918658324202167E-2</v>
      </c>
      <c r="J6377" s="90">
        <v>4.0059305053538746E-2</v>
      </c>
    </row>
    <row r="6378" spans="3:10" x14ac:dyDescent="0.25">
      <c r="C6378" s="82">
        <v>5.467061258802185E-3</v>
      </c>
      <c r="D6378" s="89">
        <v>7.4771046926032109E-3</v>
      </c>
      <c r="E6378" s="89">
        <v>9.1390221386871261E-3</v>
      </c>
      <c r="F6378" s="89">
        <v>1.0389050697049984E-2</v>
      </c>
      <c r="G6378" s="90">
        <v>1.1277505841530403E-2</v>
      </c>
      <c r="H6378" s="90">
        <v>1.1828687481181552E-2</v>
      </c>
      <c r="I6378" s="90">
        <v>1.2166351279906163E-2</v>
      </c>
      <c r="J6378" s="90">
        <v>1.2333922974179843E-2</v>
      </c>
    </row>
    <row r="6379" spans="3:10" x14ac:dyDescent="0.25">
      <c r="C6379" s="82">
        <v>8.2859522100604422E-3</v>
      </c>
      <c r="D6379" s="89">
        <v>1.1911640719215496E-2</v>
      </c>
      <c r="E6379" s="89">
        <v>1.5018487092446107E-2</v>
      </c>
      <c r="F6379" s="89">
        <v>1.7459024931472673E-2</v>
      </c>
      <c r="G6379" s="90">
        <v>1.9339064189606212E-2</v>
      </c>
      <c r="H6379" s="90">
        <v>2.0726568150901487E-2</v>
      </c>
      <c r="I6379" s="90">
        <v>2.183763220431632E-2</v>
      </c>
      <c r="J6379" s="90">
        <v>2.271852650194341E-2</v>
      </c>
    </row>
    <row r="6380" spans="3:10" x14ac:dyDescent="0.25">
      <c r="C6380" s="82">
        <v>3.2403255800553567E-2</v>
      </c>
      <c r="D6380" s="89">
        <v>3.9939905786512478E-2</v>
      </c>
      <c r="E6380" s="89">
        <v>4.440262092347514E-2</v>
      </c>
      <c r="F6380" s="89">
        <v>4.6670609189660685E-2</v>
      </c>
      <c r="G6380" s="90">
        <v>4.7668370017603351E-2</v>
      </c>
      <c r="H6380" s="90">
        <v>4.7725657934479325E-2</v>
      </c>
      <c r="I6380" s="90">
        <v>4.7278919147561604E-2</v>
      </c>
      <c r="J6380" s="90">
        <v>4.6284116487915444E-2</v>
      </c>
    </row>
    <row r="6381" spans="3:10" x14ac:dyDescent="0.25">
      <c r="C6381" s="82">
        <v>1.7411257561256344E-3</v>
      </c>
      <c r="D6381" s="89">
        <v>3.4611850318078913E-3</v>
      </c>
      <c r="E6381" s="89">
        <v>5.5125639579989994E-3</v>
      </c>
      <c r="F6381" s="89">
        <v>7.5414418804544484E-3</v>
      </c>
      <c r="G6381" s="90">
        <v>9.2966618680273751E-3</v>
      </c>
      <c r="H6381" s="90">
        <v>1.061207242063688E-2</v>
      </c>
      <c r="I6381" s="90">
        <v>1.150931358534287E-2</v>
      </c>
      <c r="J6381" s="90">
        <v>1.2013967026034767E-2</v>
      </c>
    </row>
    <row r="6382" spans="3:10" x14ac:dyDescent="0.25">
      <c r="C6382" s="82">
        <v>1.0864499312905529E-2</v>
      </c>
      <c r="D6382" s="89">
        <v>1.6666359697017779E-2</v>
      </c>
      <c r="E6382" s="89">
        <v>2.1820072032288928E-2</v>
      </c>
      <c r="F6382" s="89">
        <v>2.5929000612534094E-2</v>
      </c>
      <c r="G6382" s="90">
        <v>2.9100906145142047E-2</v>
      </c>
      <c r="H6382" s="90">
        <v>3.1433220393155985E-2</v>
      </c>
      <c r="I6382" s="90">
        <v>3.3238989558137907E-2</v>
      </c>
      <c r="J6382" s="90">
        <v>3.4551199034161338E-2</v>
      </c>
    </row>
    <row r="6383" spans="3:10" x14ac:dyDescent="0.25">
      <c r="C6383" s="82">
        <v>5.1218680622486211E-3</v>
      </c>
      <c r="D6383" s="89">
        <v>7.9913901035937457E-3</v>
      </c>
      <c r="E6383" s="89">
        <v>1.0835373914660995E-2</v>
      </c>
      <c r="F6383" s="89">
        <v>1.3461735129346834E-2</v>
      </c>
      <c r="G6383" s="90">
        <v>1.5859350031339477E-2</v>
      </c>
      <c r="H6383" s="90">
        <v>1.8003067141914436E-2</v>
      </c>
      <c r="I6383" s="90">
        <v>2.0016415087227662E-2</v>
      </c>
      <c r="J6383" s="90">
        <v>2.1902697139448857E-2</v>
      </c>
    </row>
    <row r="6384" spans="3:10" x14ac:dyDescent="0.25">
      <c r="C6384" s="82">
        <v>3.5843805579752308E-2</v>
      </c>
      <c r="D6384" s="89">
        <v>3.2277489173176625E-2</v>
      </c>
      <c r="E6384" s="89">
        <v>3.0021810885772E-2</v>
      </c>
      <c r="F6384" s="89">
        <v>2.8649391077790326E-2</v>
      </c>
      <c r="G6384" s="90">
        <v>2.7884608583398723E-2</v>
      </c>
      <c r="H6384" s="90">
        <v>2.7408153589943394E-2</v>
      </c>
      <c r="I6384" s="90">
        <v>2.7217997615538305E-2</v>
      </c>
      <c r="J6384" s="90">
        <v>2.7188475408538096E-2</v>
      </c>
    </row>
    <row r="6385" spans="3:10" x14ac:dyDescent="0.25">
      <c r="C6385" s="82">
        <v>6.2752268941867568E-3</v>
      </c>
      <c r="D6385" s="89">
        <v>8.8996462984055717E-3</v>
      </c>
      <c r="E6385" s="89">
        <v>1.1572471147216944E-2</v>
      </c>
      <c r="F6385" s="89">
        <v>1.4167575357459312E-2</v>
      </c>
      <c r="G6385" s="90">
        <v>1.6627206088334047E-2</v>
      </c>
      <c r="H6385" s="90">
        <v>1.8839567943625377E-2</v>
      </c>
      <c r="I6385" s="90">
        <v>2.08614467676079E-2</v>
      </c>
      <c r="J6385" s="90">
        <v>2.2654130806788998E-2</v>
      </c>
    </row>
    <row r="6386" spans="3:10" x14ac:dyDescent="0.25">
      <c r="C6386" s="82">
        <v>3.189308270828272E-2</v>
      </c>
      <c r="D6386" s="89">
        <v>3.4938594551664939E-2</v>
      </c>
      <c r="E6386" s="89">
        <v>3.5881072908999181E-2</v>
      </c>
      <c r="F6386" s="89">
        <v>3.5718286721488496E-2</v>
      </c>
      <c r="G6386" s="90">
        <v>3.5172917733434818E-2</v>
      </c>
      <c r="H6386" s="90">
        <v>3.4463834079637802E-2</v>
      </c>
      <c r="I6386" s="90">
        <v>3.390329712199875E-2</v>
      </c>
      <c r="J6386" s="90">
        <v>3.3466501035062379E-2</v>
      </c>
    </row>
    <row r="6387" spans="3:10" x14ac:dyDescent="0.25">
      <c r="C6387" s="82">
        <v>6.6806590014045659E-3</v>
      </c>
      <c r="D6387" s="89">
        <v>8.9522905748209008E-3</v>
      </c>
      <c r="E6387" s="89">
        <v>1.0717511801791237E-2</v>
      </c>
      <c r="F6387" s="89">
        <v>1.1984999236852973E-2</v>
      </c>
      <c r="G6387" s="90">
        <v>1.2875514905290444E-2</v>
      </c>
      <c r="H6387" s="90">
        <v>1.3443325052593375E-2</v>
      </c>
      <c r="I6387" s="90">
        <v>1.3826967995620434E-2</v>
      </c>
      <c r="J6387" s="90">
        <v>1.4057410112415267E-2</v>
      </c>
    </row>
    <row r="6388" spans="3:10" x14ac:dyDescent="0.25">
      <c r="C6388" s="82">
        <v>5.0668734790901962E-2</v>
      </c>
      <c r="D6388" s="89">
        <v>4.9948299370771318E-2</v>
      </c>
      <c r="E6388" s="89">
        <v>4.8696754334920905E-2</v>
      </c>
      <c r="F6388" s="89">
        <v>4.7560285620992834E-2</v>
      </c>
      <c r="G6388" s="90">
        <v>4.6823074689634626E-2</v>
      </c>
      <c r="H6388" s="90">
        <v>4.6314300339228759E-2</v>
      </c>
      <c r="I6388" s="90">
        <v>4.6178650272757069E-2</v>
      </c>
      <c r="J6388" s="90">
        <v>4.6232242541439615E-2</v>
      </c>
    </row>
    <row r="6389" spans="3:10" x14ac:dyDescent="0.25">
      <c r="C6389" s="82">
        <v>5.0111156198482873E-2</v>
      </c>
      <c r="D6389" s="89">
        <v>4.9511633318218826E-2</v>
      </c>
      <c r="E6389" s="89">
        <v>4.8058641914359365E-2</v>
      </c>
      <c r="F6389" s="89">
        <v>4.6544239722042496E-2</v>
      </c>
      <c r="G6389" s="90">
        <v>4.5298891880593668E-2</v>
      </c>
      <c r="H6389" s="90">
        <v>4.4159721104096182E-2</v>
      </c>
      <c r="I6389" s="90">
        <v>4.3254483579028641E-2</v>
      </c>
      <c r="J6389" s="90">
        <v>4.2402436097348201E-2</v>
      </c>
    </row>
    <row r="6390" spans="3:10" x14ac:dyDescent="0.25">
      <c r="C6390" s="82">
        <v>7.4000767890674548E-3</v>
      </c>
      <c r="D6390" s="89">
        <v>1.0274049524139255E-2</v>
      </c>
      <c r="E6390" s="89">
        <v>1.2629525128614868E-2</v>
      </c>
      <c r="F6390" s="89">
        <v>1.4424296284282927E-2</v>
      </c>
      <c r="G6390" s="90">
        <v>1.5781607828106503E-2</v>
      </c>
      <c r="H6390" s="90">
        <v>1.6761567144151193E-2</v>
      </c>
      <c r="I6390" s="90">
        <v>1.7533014820600632E-2</v>
      </c>
      <c r="J6390" s="90">
        <v>1.8128684031656603E-2</v>
      </c>
    </row>
    <row r="6391" spans="3:10" x14ac:dyDescent="0.25">
      <c r="C6391" s="82">
        <v>1.5814678009662238E-2</v>
      </c>
      <c r="D6391" s="89">
        <v>1.8687174651989012E-2</v>
      </c>
      <c r="E6391" s="89">
        <v>2.0655337658730327E-2</v>
      </c>
      <c r="F6391" s="89">
        <v>2.2003519049933258E-2</v>
      </c>
      <c r="G6391" s="90">
        <v>2.3000512523611263E-2</v>
      </c>
      <c r="H6391" s="90">
        <v>2.3707697649171574E-2</v>
      </c>
      <c r="I6391" s="90">
        <v>2.4312724035672847E-2</v>
      </c>
      <c r="J6391" s="90">
        <v>2.4806320150426622E-2</v>
      </c>
    </row>
    <row r="6392" spans="3:10" x14ac:dyDescent="0.25">
      <c r="C6392" s="82">
        <v>1.0507483739726403E-2</v>
      </c>
      <c r="D6392" s="89">
        <v>1.6828660240051186E-2</v>
      </c>
      <c r="E6392" s="89">
        <v>2.2392801293503503E-2</v>
      </c>
      <c r="F6392" s="89">
        <v>2.6522003228579435E-2</v>
      </c>
      <c r="G6392" s="90">
        <v>2.9230937863519837E-2</v>
      </c>
      <c r="H6392" s="90">
        <v>3.0635338405302092E-2</v>
      </c>
      <c r="I6392" s="90">
        <v>3.1114846867306659E-2</v>
      </c>
      <c r="J6392" s="90">
        <v>3.0799229329121179E-2</v>
      </c>
    </row>
    <row r="6393" spans="3:10" x14ac:dyDescent="0.25">
      <c r="C6393" s="82">
        <v>4.27252774147154E-2</v>
      </c>
      <c r="D6393" s="89">
        <v>3.5780813738757015E-2</v>
      </c>
      <c r="E6393" s="89">
        <v>3.0971085826556128E-2</v>
      </c>
      <c r="F6393" s="89">
        <v>2.7600028297786877E-2</v>
      </c>
      <c r="G6393" s="90">
        <v>2.5182737932784412E-2</v>
      </c>
      <c r="H6393" s="90">
        <v>2.3267570309335513E-2</v>
      </c>
      <c r="I6393" s="90">
        <v>2.1744252859337013E-2</v>
      </c>
      <c r="J6393" s="90">
        <v>2.0435383181264557E-2</v>
      </c>
    </row>
    <row r="6394" spans="3:10" x14ac:dyDescent="0.25">
      <c r="C6394" s="82">
        <v>1.1303261989740682E-2</v>
      </c>
      <c r="D6394" s="89">
        <v>1.5491475024357196E-2</v>
      </c>
      <c r="E6394" s="89">
        <v>1.8843995855940373E-2</v>
      </c>
      <c r="F6394" s="89">
        <v>2.1338257454022541E-2</v>
      </c>
      <c r="G6394" s="90">
        <v>2.3181109412828339E-2</v>
      </c>
      <c r="H6394" s="90">
        <v>2.4466553558271688E-2</v>
      </c>
      <c r="I6394" s="90">
        <v>2.5432327893416724E-2</v>
      </c>
      <c r="J6394" s="90">
        <v>2.6107288896312465E-2</v>
      </c>
    </row>
    <row r="6395" spans="3:10" x14ac:dyDescent="0.25">
      <c r="C6395" s="82">
        <v>2.6651747790286125E-2</v>
      </c>
      <c r="D6395" s="89">
        <v>3.0955545291216049E-2</v>
      </c>
      <c r="E6395" s="89">
        <v>3.334832692243947E-2</v>
      </c>
      <c r="F6395" s="89">
        <v>3.4423622125899854E-2</v>
      </c>
      <c r="G6395" s="90">
        <v>3.4731888139123292E-2</v>
      </c>
      <c r="H6395" s="90">
        <v>3.4460036799030314E-2</v>
      </c>
      <c r="I6395" s="90">
        <v>3.3947296086765055E-2</v>
      </c>
      <c r="J6395" s="90">
        <v>3.3221834077609286E-2</v>
      </c>
    </row>
    <row r="6396" spans="3:10" x14ac:dyDescent="0.25">
      <c r="C6396" s="82">
        <v>5.0455779447378613E-2</v>
      </c>
      <c r="D6396" s="89">
        <v>6.1844510177501102E-2</v>
      </c>
      <c r="E6396" s="89">
        <v>6.8525492372171953E-2</v>
      </c>
      <c r="F6396" s="89">
        <v>7.1876087063520971E-2</v>
      </c>
      <c r="G6396" s="90">
        <v>7.3414303509986498E-2</v>
      </c>
      <c r="H6396" s="90">
        <v>7.3790971841035863E-2</v>
      </c>
      <c r="I6396" s="90">
        <v>7.3819980671997715E-2</v>
      </c>
      <c r="J6396" s="90">
        <v>7.3526902014001125E-2</v>
      </c>
    </row>
    <row r="6397" spans="3:10" x14ac:dyDescent="0.25">
      <c r="C6397" s="82">
        <v>1.4359022890749489E-2</v>
      </c>
      <c r="D6397" s="89">
        <v>1.9550209299546192E-2</v>
      </c>
      <c r="E6397" s="89">
        <v>2.3816743905021344E-2</v>
      </c>
      <c r="F6397" s="89">
        <v>2.7140894361726391E-2</v>
      </c>
      <c r="G6397" s="90">
        <v>2.9757569045446762E-2</v>
      </c>
      <c r="H6397" s="90">
        <v>3.1750775419770838E-2</v>
      </c>
      <c r="I6397" s="90">
        <v>3.3393354514269676E-2</v>
      </c>
      <c r="J6397" s="90">
        <v>3.4690327619023006E-2</v>
      </c>
    </row>
    <row r="6398" spans="3:10" x14ac:dyDescent="0.25">
      <c r="C6398" s="82">
        <v>2.1191159271267749E-2</v>
      </c>
      <c r="D6398" s="89">
        <v>2.3897675507306832E-2</v>
      </c>
      <c r="E6398" s="89">
        <v>2.5779425362918499E-2</v>
      </c>
      <c r="F6398" s="89">
        <v>2.7053189439239293E-2</v>
      </c>
      <c r="G6398" s="90">
        <v>2.7895332853246569E-2</v>
      </c>
      <c r="H6398" s="90">
        <v>2.827042209873612E-2</v>
      </c>
      <c r="I6398" s="90">
        <v>2.8346379446943269E-2</v>
      </c>
      <c r="J6398" s="90">
        <v>2.8098971601803285E-2</v>
      </c>
    </row>
    <row r="6399" spans="3:10" x14ac:dyDescent="0.25">
      <c r="C6399" s="82">
        <v>2.0305727391818546E-3</v>
      </c>
      <c r="D6399" s="89">
        <v>3.3659874337257367E-3</v>
      </c>
      <c r="E6399" s="89">
        <v>4.8331866885645862E-3</v>
      </c>
      <c r="F6399" s="89">
        <v>6.2587462140736259E-3</v>
      </c>
      <c r="G6399" s="90">
        <v>7.5258838258397505E-3</v>
      </c>
      <c r="H6399" s="90">
        <v>8.539541388819653E-3</v>
      </c>
      <c r="I6399" s="90">
        <v>9.3237030998050956E-3</v>
      </c>
      <c r="J6399" s="90">
        <v>9.8891719252813103E-3</v>
      </c>
    </row>
    <row r="6400" spans="3:10" x14ac:dyDescent="0.25">
      <c r="C6400" s="82">
        <v>8.653376965873075E-3</v>
      </c>
      <c r="D6400" s="89">
        <v>1.3083311188635285E-2</v>
      </c>
      <c r="E6400" s="89">
        <v>1.7383531493043239E-2</v>
      </c>
      <c r="F6400" s="89">
        <v>2.1259596584677076E-2</v>
      </c>
      <c r="G6400" s="90">
        <v>2.4689304558171497E-2</v>
      </c>
      <c r="H6400" s="90">
        <v>2.7638827109762808E-2</v>
      </c>
      <c r="I6400" s="90">
        <v>3.0319458222228875E-2</v>
      </c>
      <c r="J6400" s="90">
        <v>3.2764856658776313E-2</v>
      </c>
    </row>
    <row r="6401" spans="3:10" x14ac:dyDescent="0.25">
      <c r="C6401" s="82">
        <v>1.9831282767130139E-2</v>
      </c>
      <c r="D6401" s="89">
        <v>2.3335824686631725E-2</v>
      </c>
      <c r="E6401" s="89">
        <v>2.58963404330976E-2</v>
      </c>
      <c r="F6401" s="89">
        <v>2.7757450833278623E-2</v>
      </c>
      <c r="G6401" s="90">
        <v>2.9158233014877657E-2</v>
      </c>
      <c r="H6401" s="90">
        <v>3.0105371027618826E-2</v>
      </c>
      <c r="I6401" s="90">
        <v>3.0789814273927199E-2</v>
      </c>
      <c r="J6401" s="90">
        <v>3.116823901152865E-2</v>
      </c>
    </row>
    <row r="6402" spans="3:10" x14ac:dyDescent="0.25">
      <c r="C6402" s="82">
        <v>2.9263324592151259E-2</v>
      </c>
      <c r="D6402" s="89">
        <v>3.2300473329642157E-2</v>
      </c>
      <c r="E6402" s="89">
        <v>3.3745641952612412E-2</v>
      </c>
      <c r="F6402" s="89">
        <v>3.4243090075300457E-2</v>
      </c>
      <c r="G6402" s="90">
        <v>3.4241226301533159E-2</v>
      </c>
      <c r="H6402" s="90">
        <v>3.3796635788553277E-2</v>
      </c>
      <c r="I6402" s="90">
        <v>3.3134930705343742E-2</v>
      </c>
      <c r="J6402" s="90">
        <v>3.2211164252439091E-2</v>
      </c>
    </row>
    <row r="6403" spans="3:10" x14ac:dyDescent="0.25">
      <c r="C6403" s="82">
        <v>1.0426620005152145E-2</v>
      </c>
      <c r="D6403" s="89">
        <v>1.6238135869670923E-2</v>
      </c>
      <c r="E6403" s="89">
        <v>2.134145607326703E-2</v>
      </c>
      <c r="F6403" s="89">
        <v>2.5266396875441091E-2</v>
      </c>
      <c r="G6403" s="90">
        <v>2.8108087257495789E-2</v>
      </c>
      <c r="H6403" s="90">
        <v>2.999233615120854E-2</v>
      </c>
      <c r="I6403" s="90">
        <v>3.1271540331788854E-2</v>
      </c>
      <c r="J6403" s="90">
        <v>3.2043508490971276E-2</v>
      </c>
    </row>
    <row r="6404" spans="3:10" x14ac:dyDescent="0.25">
      <c r="C6404" s="82">
        <v>4.8062621482091008E-3</v>
      </c>
      <c r="D6404" s="89">
        <v>6.695484206424655E-3</v>
      </c>
      <c r="E6404" s="89">
        <v>8.596440578632087E-3</v>
      </c>
      <c r="F6404" s="89">
        <v>1.0434065809818796E-2</v>
      </c>
      <c r="G6404" s="90">
        <v>1.2198095311814171E-2</v>
      </c>
      <c r="H6404" s="90">
        <v>1.3851851627157716E-2</v>
      </c>
      <c r="I6404" s="90">
        <v>1.5489311139958604E-2</v>
      </c>
      <c r="J6404" s="90">
        <v>1.7133462202500876E-2</v>
      </c>
    </row>
    <row r="6405" spans="3:10" x14ac:dyDescent="0.25">
      <c r="C6405" s="82">
        <v>3.1521798924568642E-3</v>
      </c>
      <c r="D6405" s="89">
        <v>6.4906376227170381E-3</v>
      </c>
      <c r="E6405" s="89">
        <v>1.0242790545995875E-2</v>
      </c>
      <c r="F6405" s="89">
        <v>1.3586665597786186E-2</v>
      </c>
      <c r="G6405" s="90">
        <v>1.6098893104271771E-2</v>
      </c>
      <c r="H6405" s="90">
        <v>1.7617620137539865E-2</v>
      </c>
      <c r="I6405" s="90">
        <v>1.8304566390481464E-2</v>
      </c>
      <c r="J6405" s="90">
        <v>1.8285923542893812E-2</v>
      </c>
    </row>
    <row r="6406" spans="3:10" x14ac:dyDescent="0.25">
      <c r="C6406" s="82">
        <v>3.1688743897777712E-3</v>
      </c>
      <c r="D6406" s="89">
        <v>4.8758846547512164E-3</v>
      </c>
      <c r="E6406" s="89">
        <v>6.6193423852440366E-3</v>
      </c>
      <c r="F6406" s="89">
        <v>8.2738252636773216E-3</v>
      </c>
      <c r="G6406" s="90">
        <v>9.8046798210195945E-3</v>
      </c>
      <c r="H6406" s="90">
        <v>1.1176645957593235E-2</v>
      </c>
      <c r="I6406" s="90">
        <v>1.2465891509879366E-2</v>
      </c>
      <c r="J6406" s="90">
        <v>1.3692762557806043E-2</v>
      </c>
    </row>
    <row r="6407" spans="3:10" x14ac:dyDescent="0.25">
      <c r="C6407" s="82">
        <v>7.9438955518867354E-3</v>
      </c>
      <c r="D6407" s="89">
        <v>1.2410012840350581E-2</v>
      </c>
      <c r="E6407" s="89">
        <v>1.6598477750130295E-2</v>
      </c>
      <c r="F6407" s="89">
        <v>2.0033491056129345E-2</v>
      </c>
      <c r="G6407" s="90">
        <v>2.2595118944949567E-2</v>
      </c>
      <c r="H6407" s="90">
        <v>2.423160505496863E-2</v>
      </c>
      <c r="I6407" s="90">
        <v>2.5162605064912965E-2</v>
      </c>
      <c r="J6407" s="90">
        <v>2.5480597103670458E-2</v>
      </c>
    </row>
    <row r="6408" spans="3:10" x14ac:dyDescent="0.25">
      <c r="C6408" s="82">
        <v>5.025106794388217E-2</v>
      </c>
      <c r="D6408" s="89">
        <v>4.3588648396743347E-2</v>
      </c>
      <c r="E6408" s="89">
        <v>3.8718778707893545E-2</v>
      </c>
      <c r="F6408" s="89">
        <v>3.5333425777089311E-2</v>
      </c>
      <c r="G6408" s="90">
        <v>3.3095925013599647E-2</v>
      </c>
      <c r="H6408" s="90">
        <v>3.1554843119868309E-2</v>
      </c>
      <c r="I6408" s="90">
        <v>3.0623370208312215E-2</v>
      </c>
      <c r="J6408" s="90">
        <v>3.0075099521766145E-2</v>
      </c>
    </row>
    <row r="6409" spans="3:10" x14ac:dyDescent="0.25">
      <c r="C6409" s="82">
        <v>2.7091845634812021E-3</v>
      </c>
      <c r="D6409" s="89">
        <v>4.7998715329510529E-3</v>
      </c>
      <c r="E6409" s="89">
        <v>7.0642239163611134E-3</v>
      </c>
      <c r="F6409" s="89">
        <v>9.1797935886633059E-3</v>
      </c>
      <c r="G6409" s="90">
        <v>1.0983180245034002E-2</v>
      </c>
      <c r="H6409" s="90">
        <v>1.2379873407951693E-2</v>
      </c>
      <c r="I6409" s="90">
        <v>1.3445073650344176E-2</v>
      </c>
      <c r="J6409" s="90">
        <v>1.4213335297168317E-2</v>
      </c>
    </row>
    <row r="6410" spans="3:10" x14ac:dyDescent="0.25">
      <c r="C6410" s="82">
        <v>4.248154141120686E-3</v>
      </c>
      <c r="D6410" s="89">
        <v>7.9539159544876926E-3</v>
      </c>
      <c r="E6410" s="89">
        <v>1.2021134126993726E-2</v>
      </c>
      <c r="F6410" s="89">
        <v>1.5817395494347793E-2</v>
      </c>
      <c r="G6410" s="90">
        <v>1.9033834306490249E-2</v>
      </c>
      <c r="H6410" s="90">
        <v>2.1485100122522017E-2</v>
      </c>
      <c r="I6410" s="90">
        <v>2.3255352039231403E-2</v>
      </c>
      <c r="J6410" s="90">
        <v>2.4338014063231543E-2</v>
      </c>
    </row>
    <row r="6411" spans="3:10" x14ac:dyDescent="0.25">
      <c r="C6411" s="82">
        <v>6.1649624425743742E-3</v>
      </c>
      <c r="D6411" s="89">
        <v>1.1833116264165668E-2</v>
      </c>
      <c r="E6411" s="89">
        <v>1.8081786268591842E-2</v>
      </c>
      <c r="F6411" s="89">
        <v>2.3881389966707186E-2</v>
      </c>
      <c r="G6411" s="90">
        <v>2.8770610102189176E-2</v>
      </c>
      <c r="H6411" s="90">
        <v>3.2525325247761118E-2</v>
      </c>
      <c r="I6411" s="90">
        <v>3.5330390391896206E-2</v>
      </c>
      <c r="J6411" s="90">
        <v>3.7205278847700196E-2</v>
      </c>
    </row>
    <row r="6412" spans="3:10" x14ac:dyDescent="0.25">
      <c r="C6412" s="82">
        <v>2.5512175465603359E-2</v>
      </c>
      <c r="D6412" s="89">
        <v>2.9924416989719267E-2</v>
      </c>
      <c r="E6412" s="89">
        <v>3.2248736853254759E-2</v>
      </c>
      <c r="F6412" s="89">
        <v>3.317723378671248E-2</v>
      </c>
      <c r="G6412" s="90">
        <v>3.3361959163874688E-2</v>
      </c>
      <c r="H6412" s="90">
        <v>3.3053811923609934E-2</v>
      </c>
      <c r="I6412" s="90">
        <v>3.2602615440295475E-2</v>
      </c>
      <c r="J6412" s="90">
        <v>3.2029797232797995E-2</v>
      </c>
    </row>
    <row r="6413" spans="3:10" x14ac:dyDescent="0.25">
      <c r="C6413" s="82">
        <v>3.5689221388153164E-3</v>
      </c>
      <c r="D6413" s="89">
        <v>6.3838890434465209E-3</v>
      </c>
      <c r="E6413" s="89">
        <v>9.4193207967875475E-3</v>
      </c>
      <c r="F6413" s="89">
        <v>1.223319825760691E-2</v>
      </c>
      <c r="G6413" s="90">
        <v>1.4607133247383114E-2</v>
      </c>
      <c r="H6413" s="90">
        <v>1.6410539029759127E-2</v>
      </c>
      <c r="I6413" s="90">
        <v>1.7727924627681226E-2</v>
      </c>
      <c r="J6413" s="90">
        <v>1.8582742909892144E-2</v>
      </c>
    </row>
    <row r="6414" spans="3:10" x14ac:dyDescent="0.25">
      <c r="C6414" s="82">
        <v>6.7538998625799847E-3</v>
      </c>
      <c r="D6414" s="89">
        <v>8.6801971630605639E-3</v>
      </c>
      <c r="E6414" s="89">
        <v>1.0212304042979868E-2</v>
      </c>
      <c r="F6414" s="89">
        <v>1.1399207666144783E-2</v>
      </c>
      <c r="G6414" s="90">
        <v>1.2354710026404614E-2</v>
      </c>
      <c r="H6414" s="90">
        <v>1.3120537184773387E-2</v>
      </c>
      <c r="I6414" s="90">
        <v>1.3822596245199372E-2</v>
      </c>
      <c r="J6414" s="90">
        <v>1.4484694822930771E-2</v>
      </c>
    </row>
    <row r="6415" spans="3:10" x14ac:dyDescent="0.25">
      <c r="C6415" s="82">
        <v>8.0367772313533446E-3</v>
      </c>
      <c r="D6415" s="89">
        <v>1.1647540250574037E-2</v>
      </c>
      <c r="E6415" s="89">
        <v>1.4967357685758917E-2</v>
      </c>
      <c r="F6415" s="89">
        <v>1.7836440713379566E-2</v>
      </c>
      <c r="G6415" s="90">
        <v>2.029486294593184E-2</v>
      </c>
      <c r="H6415" s="90">
        <v>2.2332476111510974E-2</v>
      </c>
      <c r="I6415" s="90">
        <v>2.410895478699885E-2</v>
      </c>
      <c r="J6415" s="90">
        <v>2.5621659949668169E-2</v>
      </c>
    </row>
    <row r="6416" spans="3:10" x14ac:dyDescent="0.25">
      <c r="C6416" s="82">
        <v>6.6786965605623244E-3</v>
      </c>
      <c r="D6416" s="89">
        <v>1.0646738102586857E-2</v>
      </c>
      <c r="E6416" s="89">
        <v>1.4175120683373971E-2</v>
      </c>
      <c r="F6416" s="89">
        <v>1.6854226647131942E-2</v>
      </c>
      <c r="G6416" s="90">
        <v>1.8699560280014058E-2</v>
      </c>
      <c r="H6416" s="90">
        <v>1.9792668833665723E-2</v>
      </c>
      <c r="I6416" s="90">
        <v>2.0390248867464288E-2</v>
      </c>
      <c r="J6416" s="90">
        <v>2.0589645381379751E-2</v>
      </c>
    </row>
    <row r="6417" spans="3:10" x14ac:dyDescent="0.25">
      <c r="C6417" s="82">
        <v>8.5098731180510718E-3</v>
      </c>
      <c r="D6417" s="89">
        <v>1.1648290015558371E-2</v>
      </c>
      <c r="E6417" s="89">
        <v>1.4388837256015195E-2</v>
      </c>
      <c r="F6417" s="89">
        <v>1.6719873477857441E-2</v>
      </c>
      <c r="G6417" s="90">
        <v>1.8766728505864111E-2</v>
      </c>
      <c r="H6417" s="90">
        <v>2.0566157454931604E-2</v>
      </c>
      <c r="I6417" s="90">
        <v>2.2287630426512273E-2</v>
      </c>
      <c r="J6417" s="90">
        <v>2.3938634351773208E-2</v>
      </c>
    </row>
    <row r="6418" spans="3:10" x14ac:dyDescent="0.25">
      <c r="C6418" s="82">
        <v>6.3870082789972875E-3</v>
      </c>
      <c r="D6418" s="89">
        <v>9.1722196641023691E-3</v>
      </c>
      <c r="E6418" s="89">
        <v>1.1641283942528519E-2</v>
      </c>
      <c r="F6418" s="89">
        <v>1.3640159693829581E-2</v>
      </c>
      <c r="G6418" s="90">
        <v>1.5181607836453836E-2</v>
      </c>
      <c r="H6418" s="90">
        <v>1.6256323895309375E-2</v>
      </c>
      <c r="I6418" s="90">
        <v>1.6995707095494677E-2</v>
      </c>
      <c r="J6418" s="90">
        <v>1.7424991900941569E-2</v>
      </c>
    </row>
    <row r="6419" spans="3:10" x14ac:dyDescent="0.25">
      <c r="C6419" s="82">
        <v>2.0979384807121443E-2</v>
      </c>
      <c r="D6419" s="89">
        <v>2.5402913439840531E-2</v>
      </c>
      <c r="E6419" s="89">
        <v>2.8763108816368906E-2</v>
      </c>
      <c r="F6419" s="89">
        <v>3.1390958201814298E-2</v>
      </c>
      <c r="G6419" s="90">
        <v>3.3629917419463883E-2</v>
      </c>
      <c r="H6419" s="90">
        <v>3.5540246834314358E-2</v>
      </c>
      <c r="I6419" s="90">
        <v>3.7376180954904775E-2</v>
      </c>
      <c r="J6419" s="90">
        <v>3.9103674603862479E-2</v>
      </c>
    </row>
    <row r="6420" spans="3:10" x14ac:dyDescent="0.25">
      <c r="C6420" s="82">
        <v>8.7852359280565298E-3</v>
      </c>
      <c r="D6420" s="89">
        <v>1.280035844771123E-2</v>
      </c>
      <c r="E6420" s="89">
        <v>1.6587717349776068E-2</v>
      </c>
      <c r="F6420" s="89">
        <v>1.9956707597364742E-2</v>
      </c>
      <c r="G6420" s="90">
        <v>2.2924853227547851E-2</v>
      </c>
      <c r="H6420" s="90">
        <v>2.5456087260767712E-2</v>
      </c>
      <c r="I6420" s="90">
        <v>2.771704377644197E-2</v>
      </c>
      <c r="J6420" s="90">
        <v>2.970135091285327E-2</v>
      </c>
    </row>
    <row r="6421" spans="3:10" x14ac:dyDescent="0.25">
      <c r="C6421" s="82">
        <v>2.167662892190312E-2</v>
      </c>
      <c r="D6421" s="89">
        <v>2.6164309305277019E-2</v>
      </c>
      <c r="E6421" s="89">
        <v>2.9769199422155983E-2</v>
      </c>
      <c r="F6421" s="89">
        <v>3.2718819439108766E-2</v>
      </c>
      <c r="G6421" s="90">
        <v>3.5280986301105481E-2</v>
      </c>
      <c r="H6421" s="90">
        <v>3.7477087306974209E-2</v>
      </c>
      <c r="I6421" s="90">
        <v>3.9570085954580662E-2</v>
      </c>
      <c r="J6421" s="90">
        <v>4.1539237565202766E-2</v>
      </c>
    </row>
    <row r="6422" spans="3:10" x14ac:dyDescent="0.25">
      <c r="C6422" s="82">
        <v>9.9427790828720448E-3</v>
      </c>
      <c r="D6422" s="89">
        <v>1.5403975022971047E-2</v>
      </c>
      <c r="E6422" s="89">
        <v>2.0034367848400965E-2</v>
      </c>
      <c r="F6422" s="89">
        <v>2.3368193375058344E-2</v>
      </c>
      <c r="G6422" s="90">
        <v>2.5516657389409645E-2</v>
      </c>
      <c r="H6422" s="90">
        <v>2.6643493025467237E-2</v>
      </c>
      <c r="I6422" s="90">
        <v>2.7122090918040218E-2</v>
      </c>
      <c r="J6422" s="90">
        <v>2.7096460731084411E-2</v>
      </c>
    </row>
    <row r="6423" spans="3:10" x14ac:dyDescent="0.25">
      <c r="C6423" s="82">
        <v>1.3480561329143931E-3</v>
      </c>
      <c r="D6423" s="89">
        <v>2.5932755072545703E-3</v>
      </c>
      <c r="E6423" s="89">
        <v>4.0469960733098814E-3</v>
      </c>
      <c r="F6423" s="89">
        <v>5.4889592361760031E-3</v>
      </c>
      <c r="G6423" s="90">
        <v>6.7869332721707549E-3</v>
      </c>
      <c r="H6423" s="90">
        <v>7.8619682533228891E-3</v>
      </c>
      <c r="I6423" s="90">
        <v>8.7535505142483892E-3</v>
      </c>
      <c r="J6423" s="90">
        <v>9.4842055294517037E-3</v>
      </c>
    </row>
    <row r="6424" spans="3:10" x14ac:dyDescent="0.25">
      <c r="C6424" s="82">
        <v>5.124634406058334E-3</v>
      </c>
      <c r="D6424" s="89">
        <v>7.9017454852586717E-3</v>
      </c>
      <c r="E6424" s="89">
        <v>1.0755790523963353E-2</v>
      </c>
      <c r="F6424" s="89">
        <v>1.3507146142063359E-2</v>
      </c>
      <c r="G6424" s="90">
        <v>1.6135850867408871E-2</v>
      </c>
      <c r="H6424" s="90">
        <v>1.8620759095609399E-2</v>
      </c>
      <c r="I6424" s="90">
        <v>2.1113044052712072E-2</v>
      </c>
      <c r="J6424" s="90">
        <v>2.3650875439476568E-2</v>
      </c>
    </row>
    <row r="6425" spans="3:10" x14ac:dyDescent="0.25">
      <c r="C6425" s="82">
        <v>3.1125165117714227E-2</v>
      </c>
      <c r="D6425" s="89">
        <v>4.2175135698654442E-2</v>
      </c>
      <c r="E6425" s="89">
        <v>5.0503916155757687E-2</v>
      </c>
      <c r="F6425" s="89">
        <v>5.6164305917663068E-2</v>
      </c>
      <c r="G6425" s="90">
        <v>5.9839348919343685E-2</v>
      </c>
      <c r="H6425" s="90">
        <v>6.1866858575727691E-2</v>
      </c>
      <c r="I6425" s="90">
        <v>6.289132116271999E-2</v>
      </c>
      <c r="J6425" s="90">
        <v>6.2980111772454356E-2</v>
      </c>
    </row>
    <row r="6426" spans="3:10" x14ac:dyDescent="0.25">
      <c r="C6426" s="82">
        <v>9.9633858149578199E-3</v>
      </c>
      <c r="D6426" s="89">
        <v>1.3690567723926872E-2</v>
      </c>
      <c r="E6426" s="89">
        <v>1.6610305100638694E-2</v>
      </c>
      <c r="F6426" s="89">
        <v>1.8665019889576744E-2</v>
      </c>
      <c r="G6426" s="90">
        <v>2.0022689563914207E-2</v>
      </c>
      <c r="H6426" s="90">
        <v>2.0768087718663703E-2</v>
      </c>
      <c r="I6426" s="90">
        <v>2.1116607834359435E-2</v>
      </c>
      <c r="J6426" s="90">
        <v>2.1109892425356332E-2</v>
      </c>
    </row>
    <row r="6427" spans="3:10" x14ac:dyDescent="0.25">
      <c r="C6427" s="82">
        <v>3.5226494627660317E-2</v>
      </c>
      <c r="D6427" s="89">
        <v>3.9227202251004463E-2</v>
      </c>
      <c r="E6427" s="89">
        <v>4.1964020219037307E-2</v>
      </c>
      <c r="F6427" s="89">
        <v>4.3972755315725087E-2</v>
      </c>
      <c r="G6427" s="90">
        <v>4.5623160954398355E-2</v>
      </c>
      <c r="H6427" s="90">
        <v>4.6857283140422611E-2</v>
      </c>
      <c r="I6427" s="90">
        <v>4.7888587950783719E-2</v>
      </c>
      <c r="J6427" s="90">
        <v>4.8567199794267782E-2</v>
      </c>
    </row>
    <row r="6428" spans="3:10" x14ac:dyDescent="0.25">
      <c r="C6428" s="82">
        <v>1.7877548835731911E-2</v>
      </c>
      <c r="D6428" s="89">
        <v>2.0111344362343429E-2</v>
      </c>
      <c r="E6428" s="89">
        <v>2.1595183862975403E-2</v>
      </c>
      <c r="F6428" s="89">
        <v>2.2581752936448041E-2</v>
      </c>
      <c r="G6428" s="90">
        <v>2.3264042826200575E-2</v>
      </c>
      <c r="H6428" s="90">
        <v>2.3634860430388829E-2</v>
      </c>
      <c r="I6428" s="90">
        <v>2.3840629703296378E-2</v>
      </c>
      <c r="J6428" s="90">
        <v>2.3856709217256748E-2</v>
      </c>
    </row>
    <row r="6429" spans="3:10" x14ac:dyDescent="0.25">
      <c r="C6429" s="82">
        <v>1.8242117681913576E-2</v>
      </c>
      <c r="D6429" s="89">
        <v>2.0670820362983757E-2</v>
      </c>
      <c r="E6429" s="89">
        <v>2.2542273331111772E-2</v>
      </c>
      <c r="F6429" s="89">
        <v>2.4089842631585676E-2</v>
      </c>
      <c r="G6429" s="90">
        <v>2.55185194531533E-2</v>
      </c>
      <c r="H6429" s="90">
        <v>2.6839690874649911E-2</v>
      </c>
      <c r="I6429" s="90">
        <v>2.8239040692720513E-2</v>
      </c>
      <c r="J6429" s="90">
        <v>2.9698677401853935E-2</v>
      </c>
    </row>
    <row r="6430" spans="3:10" x14ac:dyDescent="0.25">
      <c r="C6430" s="82">
        <v>1.5408188380601835E-3</v>
      </c>
      <c r="D6430" s="89">
        <v>3.4167107163145354E-3</v>
      </c>
      <c r="E6430" s="89">
        <v>5.8823353196050246E-3</v>
      </c>
      <c r="F6430" s="89">
        <v>8.5457523706483889E-3</v>
      </c>
      <c r="G6430" s="90">
        <v>1.1091008367057613E-2</v>
      </c>
      <c r="H6430" s="90">
        <v>1.3286744314083063E-2</v>
      </c>
      <c r="I6430" s="90">
        <v>1.5115008895406503E-2</v>
      </c>
      <c r="J6430" s="90">
        <v>1.6547425464105963E-2</v>
      </c>
    </row>
    <row r="6431" spans="3:10" x14ac:dyDescent="0.25">
      <c r="C6431" s="82">
        <v>6.319045315099088E-3</v>
      </c>
      <c r="D6431" s="89">
        <v>8.72486974949346E-3</v>
      </c>
      <c r="E6431" s="89">
        <v>1.0927217911923545E-2</v>
      </c>
      <c r="F6431" s="89">
        <v>1.2850897584078442E-2</v>
      </c>
      <c r="G6431" s="90">
        <v>1.4531140524527288E-2</v>
      </c>
      <c r="H6431" s="90">
        <v>1.5968476182673177E-2</v>
      </c>
      <c r="I6431" s="90">
        <v>1.7301988523474181E-2</v>
      </c>
      <c r="J6431" s="90">
        <v>1.8572900981152222E-2</v>
      </c>
    </row>
    <row r="6432" spans="3:10" x14ac:dyDescent="0.25">
      <c r="C6432" s="82">
        <v>2.0831486773971966E-2</v>
      </c>
      <c r="D6432" s="89">
        <v>2.3245534369331231E-2</v>
      </c>
      <c r="E6432" s="89">
        <v>2.4739693155065631E-2</v>
      </c>
      <c r="F6432" s="89">
        <v>2.5670004562449302E-2</v>
      </c>
      <c r="G6432" s="90">
        <v>2.6319987187242658E-2</v>
      </c>
      <c r="H6432" s="90">
        <v>2.6729782911346294E-2</v>
      </c>
      <c r="I6432" s="90">
        <v>2.7093045027441115E-2</v>
      </c>
      <c r="J6432" s="90">
        <v>2.7389328582707546E-2</v>
      </c>
    </row>
    <row r="6433" spans="3:10" x14ac:dyDescent="0.25">
      <c r="C6433" s="82">
        <v>5.0786974655359696E-2</v>
      </c>
      <c r="D6433" s="89">
        <v>5.418524192673492E-2</v>
      </c>
      <c r="E6433" s="89">
        <v>5.3821867196721121E-2</v>
      </c>
      <c r="F6433" s="89">
        <v>5.168507701353256E-2</v>
      </c>
      <c r="G6433" s="90">
        <v>4.9008028303670466E-2</v>
      </c>
      <c r="H6433" s="90">
        <v>4.6095996887355654E-2</v>
      </c>
      <c r="I6433" s="90">
        <v>4.3305770031207141E-2</v>
      </c>
      <c r="J6433" s="90">
        <v>4.0536146304244514E-2</v>
      </c>
    </row>
    <row r="6434" spans="3:10" x14ac:dyDescent="0.25">
      <c r="C6434" s="82">
        <v>1.3681945530164642E-2</v>
      </c>
      <c r="D6434" s="89">
        <v>1.8310239342875321E-2</v>
      </c>
      <c r="E6434" s="89">
        <v>2.1500991799832982E-2</v>
      </c>
      <c r="F6434" s="89">
        <v>2.3430049469634839E-2</v>
      </c>
      <c r="G6434" s="90">
        <v>2.4514275279136015E-2</v>
      </c>
      <c r="H6434" s="90">
        <v>2.4958917714030426E-2</v>
      </c>
      <c r="I6434" s="90">
        <v>2.5041360264007488E-2</v>
      </c>
      <c r="J6434" s="90">
        <v>2.477885271373274E-2</v>
      </c>
    </row>
    <row r="6435" spans="3:10" x14ac:dyDescent="0.25">
      <c r="C6435" s="82">
        <v>4.8250857779697136E-3</v>
      </c>
      <c r="D6435" s="89">
        <v>7.4402780316454933E-3</v>
      </c>
      <c r="E6435" s="89">
        <v>9.8782848301734692E-3</v>
      </c>
      <c r="F6435" s="89">
        <v>1.1923134382778129E-2</v>
      </c>
      <c r="G6435" s="90">
        <v>1.3560710517619683E-2</v>
      </c>
      <c r="H6435" s="90">
        <v>1.4788703898071914E-2</v>
      </c>
      <c r="I6435" s="90">
        <v>1.5738443176567724E-2</v>
      </c>
      <c r="J6435" s="90">
        <v>1.644080661650385E-2</v>
      </c>
    </row>
    <row r="6436" spans="3:10" x14ac:dyDescent="0.25">
      <c r="C6436" s="82">
        <v>3.4336207331151045E-2</v>
      </c>
      <c r="D6436" s="89">
        <v>3.4514317646376504E-2</v>
      </c>
      <c r="E6436" s="89">
        <v>3.3688316777428624E-2</v>
      </c>
      <c r="F6436" s="89">
        <v>3.2595470987988706E-2</v>
      </c>
      <c r="G6436" s="90">
        <v>3.1629793310855289E-2</v>
      </c>
      <c r="H6436" s="90">
        <v>3.0795533442631286E-2</v>
      </c>
      <c r="I6436" s="90">
        <v>3.0262237273547078E-2</v>
      </c>
      <c r="J6436" s="90">
        <v>2.9956761143431626E-2</v>
      </c>
    </row>
    <row r="6437" spans="3:10" x14ac:dyDescent="0.25">
      <c r="C6437" s="82">
        <v>7.1799437172377668E-3</v>
      </c>
      <c r="D6437" s="89">
        <v>1.0058484441745135E-2</v>
      </c>
      <c r="E6437" s="89">
        <v>1.2819348719166665E-2</v>
      </c>
      <c r="F6437" s="89">
        <v>1.5358796616904175E-2</v>
      </c>
      <c r="G6437" s="90">
        <v>1.7695392245294757E-2</v>
      </c>
      <c r="H6437" s="90">
        <v>1.9805777403059773E-2</v>
      </c>
      <c r="I6437" s="90">
        <v>2.1837141135652004E-2</v>
      </c>
      <c r="J6437" s="90">
        <v>2.3813215741451392E-2</v>
      </c>
    </row>
    <row r="6438" spans="3:10" x14ac:dyDescent="0.25">
      <c r="C6438" s="82">
        <v>3.1214904073660734E-3</v>
      </c>
      <c r="D6438" s="89">
        <v>6.1581038620513581E-3</v>
      </c>
      <c r="E6438" s="89">
        <v>9.7472949009972908E-3</v>
      </c>
      <c r="F6438" s="89">
        <v>1.3389652421959003E-2</v>
      </c>
      <c r="G6438" s="90">
        <v>1.6808841942587249E-2</v>
      </c>
      <c r="H6438" s="90">
        <v>1.9816698147817856E-2</v>
      </c>
      <c r="I6438" s="90">
        <v>2.2456511801211176E-2</v>
      </c>
      <c r="J6438" s="90">
        <v>2.4675905289612596E-2</v>
      </c>
    </row>
    <row r="6439" spans="3:10" x14ac:dyDescent="0.25">
      <c r="C6439" s="82">
        <v>1.918288734906343E-2</v>
      </c>
      <c r="D6439" s="89">
        <v>2.2694811988698178E-2</v>
      </c>
      <c r="E6439" s="89">
        <v>2.4380045268949269E-2</v>
      </c>
      <c r="F6439" s="89">
        <v>2.4915914297188604E-2</v>
      </c>
      <c r="G6439" s="90">
        <v>2.4907174271824848E-2</v>
      </c>
      <c r="H6439" s="90">
        <v>2.4588304924105332E-2</v>
      </c>
      <c r="I6439" s="90">
        <v>2.422340682559581E-2</v>
      </c>
      <c r="J6439" s="90">
        <v>2.381367032120604E-2</v>
      </c>
    </row>
    <row r="6440" spans="3:10" x14ac:dyDescent="0.25">
      <c r="C6440" s="82">
        <v>1.5003438065963584E-2</v>
      </c>
      <c r="D6440" s="89">
        <v>2.028266027142879E-2</v>
      </c>
      <c r="E6440" s="89">
        <v>2.4697005987027038E-2</v>
      </c>
      <c r="F6440" s="89">
        <v>2.8279582583645185E-2</v>
      </c>
      <c r="G6440" s="90">
        <v>3.1325483950659018E-2</v>
      </c>
      <c r="H6440" s="90">
        <v>3.3982512287647065E-2</v>
      </c>
      <c r="I6440" s="90">
        <v>3.6606214449198406E-2</v>
      </c>
      <c r="J6440" s="90">
        <v>3.9264192676043037E-2</v>
      </c>
    </row>
    <row r="6441" spans="3:10" x14ac:dyDescent="0.25">
      <c r="C6441" s="82">
        <v>1.3064772353930261E-2</v>
      </c>
      <c r="D6441" s="89">
        <v>1.9810191169581815E-2</v>
      </c>
      <c r="E6441" s="89">
        <v>2.5561561987682949E-2</v>
      </c>
      <c r="F6441" s="89">
        <v>2.9939723418220071E-2</v>
      </c>
      <c r="G6441" s="90">
        <v>3.3177402034920714E-2</v>
      </c>
      <c r="H6441" s="90">
        <v>3.5469144858340851E-2</v>
      </c>
      <c r="I6441" s="90">
        <v>3.7225258673794483E-2</v>
      </c>
      <c r="J6441" s="90">
        <v>3.8524591944267023E-2</v>
      </c>
    </row>
    <row r="6442" spans="3:10" x14ac:dyDescent="0.25">
      <c r="C6442" s="82">
        <v>3.802114822677724E-2</v>
      </c>
      <c r="D6442" s="89">
        <v>4.0516323384465959E-2</v>
      </c>
      <c r="E6442" s="89">
        <v>4.1335691240294965E-2</v>
      </c>
      <c r="F6442" s="89">
        <v>4.1361574393171188E-2</v>
      </c>
      <c r="G6442" s="90">
        <v>4.1147292934761888E-2</v>
      </c>
      <c r="H6442" s="90">
        <v>4.0746296889590396E-2</v>
      </c>
      <c r="I6442" s="90">
        <v>4.0404398936088735E-2</v>
      </c>
      <c r="J6442" s="90">
        <v>4.0028368841714006E-2</v>
      </c>
    </row>
    <row r="6443" spans="3:10" x14ac:dyDescent="0.25">
      <c r="C6443" s="82">
        <v>2.8505556990698171E-3</v>
      </c>
      <c r="D6443" s="89">
        <v>5.3341970776225583E-3</v>
      </c>
      <c r="E6443" s="89">
        <v>8.2147699022746771E-3</v>
      </c>
      <c r="F6443" s="89">
        <v>1.112693647775749E-2</v>
      </c>
      <c r="G6443" s="90">
        <v>1.3872221659811652E-2</v>
      </c>
      <c r="H6443" s="90">
        <v>1.6321716325384535E-2</v>
      </c>
      <c r="I6443" s="90">
        <v>1.8551542413138604E-2</v>
      </c>
      <c r="J6443" s="90">
        <v>2.0576163288164754E-2</v>
      </c>
    </row>
    <row r="6444" spans="3:10" x14ac:dyDescent="0.25">
      <c r="C6444" s="82">
        <v>5.0628314662794285E-3</v>
      </c>
      <c r="D6444" s="89">
        <v>7.7922288069337611E-3</v>
      </c>
      <c r="E6444" s="89">
        <v>1.0580792175830139E-2</v>
      </c>
      <c r="F6444" s="89">
        <v>1.3210851315438291E-2</v>
      </c>
      <c r="G6444" s="90">
        <v>1.5597820611789782E-2</v>
      </c>
      <c r="H6444" s="90">
        <v>1.7646166652789428E-2</v>
      </c>
      <c r="I6444" s="90">
        <v>1.9428013183757153E-2</v>
      </c>
      <c r="J6444" s="90">
        <v>2.091847628731661E-2</v>
      </c>
    </row>
    <row r="6445" spans="3:10" x14ac:dyDescent="0.25">
      <c r="C6445" s="82">
        <v>4.0726385915101056E-3</v>
      </c>
      <c r="D6445" s="89">
        <v>6.0931301243934708E-3</v>
      </c>
      <c r="E6445" s="89">
        <v>7.8849833798210964E-3</v>
      </c>
      <c r="F6445" s="89">
        <v>9.2774629724553682E-3</v>
      </c>
      <c r="G6445" s="90">
        <v>1.0252375941665341E-2</v>
      </c>
      <c r="H6445" s="90">
        <v>1.080677916305234E-2</v>
      </c>
      <c r="I6445" s="90">
        <v>1.105295803947628E-2</v>
      </c>
      <c r="J6445" s="90">
        <v>1.1046191786403309E-2</v>
      </c>
    </row>
    <row r="6446" spans="3:10" x14ac:dyDescent="0.25">
      <c r="C6446" s="82">
        <v>0.17148039939209087</v>
      </c>
      <c r="D6446" s="89">
        <v>0.12085752335499036</v>
      </c>
      <c r="E6446" s="89">
        <v>9.1802893496037152E-2</v>
      </c>
      <c r="F6446" s="89">
        <v>7.43403360004916E-2</v>
      </c>
      <c r="G6446" s="90">
        <v>6.3365440508432888E-2</v>
      </c>
      <c r="H6446" s="90">
        <v>5.5853500655928749E-2</v>
      </c>
      <c r="I6446" s="90">
        <v>5.0545441068036191E-2</v>
      </c>
      <c r="J6446" s="90">
        <v>4.6436477363933033E-2</v>
      </c>
    </row>
    <row r="6447" spans="3:10" x14ac:dyDescent="0.25">
      <c r="C6447" s="82">
        <v>1.4513666648317132E-2</v>
      </c>
      <c r="D6447" s="89">
        <v>2.0269209365936954E-2</v>
      </c>
      <c r="E6447" s="89">
        <v>2.5023653087769809E-2</v>
      </c>
      <c r="F6447" s="89">
        <v>2.8601417060833814E-2</v>
      </c>
      <c r="G6447" s="90">
        <v>3.1198412174832837E-2</v>
      </c>
      <c r="H6447" s="90">
        <v>3.2926941453474336E-2</v>
      </c>
      <c r="I6447" s="90">
        <v>3.4131854396309495E-2</v>
      </c>
      <c r="J6447" s="90">
        <v>3.4889496403371724E-2</v>
      </c>
    </row>
    <row r="6448" spans="3:10" x14ac:dyDescent="0.25">
      <c r="C6448" s="82">
        <v>1.9001099233045056E-2</v>
      </c>
      <c r="D6448" s="89">
        <v>2.1461659029615283E-2</v>
      </c>
      <c r="E6448" s="89">
        <v>2.2717267666207235E-2</v>
      </c>
      <c r="F6448" s="89">
        <v>2.3284292591264757E-2</v>
      </c>
      <c r="G6448" s="90">
        <v>2.3554428421345461E-2</v>
      </c>
      <c r="H6448" s="90">
        <v>2.3625224996749249E-2</v>
      </c>
      <c r="I6448" s="90">
        <v>2.3681886114210765E-2</v>
      </c>
      <c r="J6448" s="90">
        <v>2.3696441799181608E-2</v>
      </c>
    </row>
    <row r="6449" spans="3:10" x14ac:dyDescent="0.25">
      <c r="C6449" s="82">
        <v>5.7636611744877669E-3</v>
      </c>
      <c r="D6449" s="89">
        <v>7.827001964057799E-3</v>
      </c>
      <c r="E6449" s="89">
        <v>9.5877199691277188E-3</v>
      </c>
      <c r="F6449" s="89">
        <v>1.1012295263835282E-2</v>
      </c>
      <c r="G6449" s="90">
        <v>1.2161204261570524E-2</v>
      </c>
      <c r="H6449" s="90">
        <v>1.3048160343350724E-2</v>
      </c>
      <c r="I6449" s="90">
        <v>1.3784878238192582E-2</v>
      </c>
      <c r="J6449" s="90">
        <v>1.4391676057411899E-2</v>
      </c>
    </row>
    <row r="6450" spans="3:10" x14ac:dyDescent="0.25">
      <c r="C6450" s="82">
        <v>6.5750101593757739E-3</v>
      </c>
      <c r="D6450" s="89">
        <v>1.0663989879125599E-2</v>
      </c>
      <c r="E6450" s="89">
        <v>1.4572138938055736E-2</v>
      </c>
      <c r="F6450" s="89">
        <v>1.7853788013945025E-2</v>
      </c>
      <c r="G6450" s="90">
        <v>2.0419489743899275E-2</v>
      </c>
      <c r="H6450" s="90">
        <v>2.2233409821836175E-2</v>
      </c>
      <c r="I6450" s="90">
        <v>2.3478034419040793E-2</v>
      </c>
      <c r="J6450" s="90">
        <v>2.4196836236221125E-2</v>
      </c>
    </row>
    <row r="6451" spans="3:10" x14ac:dyDescent="0.25">
      <c r="C6451" s="82">
        <v>4.7968932138820024E-3</v>
      </c>
      <c r="D6451" s="89">
        <v>7.28270874981063E-3</v>
      </c>
      <c r="E6451" s="89">
        <v>9.3551526904018974E-3</v>
      </c>
      <c r="F6451" s="89">
        <v>1.0838355973238177E-2</v>
      </c>
      <c r="G6451" s="90">
        <v>1.1803684893088339E-2</v>
      </c>
      <c r="H6451" s="90">
        <v>1.2334574646489946E-2</v>
      </c>
      <c r="I6451" s="90">
        <v>1.2609906314006788E-2</v>
      </c>
      <c r="J6451" s="90">
        <v>1.2705641768766462E-2</v>
      </c>
    </row>
    <row r="6452" spans="3:10" x14ac:dyDescent="0.25">
      <c r="C6452" s="82">
        <v>5.4160183565989247E-3</v>
      </c>
      <c r="D6452" s="89">
        <v>9.9475558563609338E-3</v>
      </c>
      <c r="E6452" s="89">
        <v>1.4621644941491067E-2</v>
      </c>
      <c r="F6452" s="89">
        <v>1.8627064119654525E-2</v>
      </c>
      <c r="G6452" s="90">
        <v>2.1667729194008209E-2</v>
      </c>
      <c r="H6452" s="90">
        <v>2.3649476658417514E-2</v>
      </c>
      <c r="I6452" s="90">
        <v>2.478286252359704E-2</v>
      </c>
      <c r="J6452" s="90">
        <v>2.5152761834992293E-2</v>
      </c>
    </row>
    <row r="6453" spans="3:10" x14ac:dyDescent="0.25">
      <c r="C6453" s="82">
        <v>8.5804149464359034E-3</v>
      </c>
      <c r="D6453" s="89">
        <v>1.1172668616094833E-2</v>
      </c>
      <c r="E6453" s="89">
        <v>1.3214642383241717E-2</v>
      </c>
      <c r="F6453" s="89">
        <v>1.4751470966492123E-2</v>
      </c>
      <c r="G6453" s="90">
        <v>1.5927486668381678E-2</v>
      </c>
      <c r="H6453" s="90">
        <v>1.6793680475949219E-2</v>
      </c>
      <c r="I6453" s="90">
        <v>1.7502548591745468E-2</v>
      </c>
      <c r="J6453" s="90">
        <v>1.8068234533258641E-2</v>
      </c>
    </row>
    <row r="6454" spans="3:10" x14ac:dyDescent="0.25">
      <c r="C6454" s="82">
        <v>6.7103731724227317E-2</v>
      </c>
      <c r="D6454" s="89">
        <v>5.9593513384138118E-2</v>
      </c>
      <c r="E6454" s="89">
        <v>5.2789910571174624E-2</v>
      </c>
      <c r="F6454" s="89">
        <v>4.733660034685435E-2</v>
      </c>
      <c r="G6454" s="90">
        <v>4.3223293367356745E-2</v>
      </c>
      <c r="H6454" s="90">
        <v>3.999598299402634E-2</v>
      </c>
      <c r="I6454" s="90">
        <v>3.755547611520179E-2</v>
      </c>
      <c r="J6454" s="90">
        <v>3.5581227332345353E-2</v>
      </c>
    </row>
    <row r="6455" spans="3:10" x14ac:dyDescent="0.25">
      <c r="C6455" s="82">
        <v>3.230260884077794E-3</v>
      </c>
      <c r="D6455" s="89">
        <v>5.421577703950479E-3</v>
      </c>
      <c r="E6455" s="89">
        <v>7.6214476826941416E-3</v>
      </c>
      <c r="F6455" s="89">
        <v>9.5269887515077676E-3</v>
      </c>
      <c r="G6455" s="90">
        <v>1.1013637769563017E-2</v>
      </c>
      <c r="H6455" s="90">
        <v>1.2010421031621629E-2</v>
      </c>
      <c r="I6455" s="90">
        <v>1.2598723217520496E-2</v>
      </c>
      <c r="J6455" s="90">
        <v>1.2814382195161995E-2</v>
      </c>
    </row>
    <row r="6456" spans="3:10" x14ac:dyDescent="0.25">
      <c r="C6456" s="82">
        <v>2.8404157973380605E-2</v>
      </c>
      <c r="D6456" s="89">
        <v>3.0056524590919315E-2</v>
      </c>
      <c r="E6456" s="89">
        <v>3.0689729461593346E-2</v>
      </c>
      <c r="F6456" s="89">
        <v>3.0938479404595765E-2</v>
      </c>
      <c r="G6456" s="90">
        <v>3.1196741630117625E-2</v>
      </c>
      <c r="H6456" s="90">
        <v>3.1496974653285076E-2</v>
      </c>
      <c r="I6456" s="90">
        <v>3.2027659955349383E-2</v>
      </c>
      <c r="J6456" s="90">
        <v>3.2716951355600252E-2</v>
      </c>
    </row>
    <row r="6457" spans="3:10" x14ac:dyDescent="0.25">
      <c r="C6457" s="82">
        <v>3.4465307717654721E-2</v>
      </c>
      <c r="D6457" s="89">
        <v>2.7592995245127833E-2</v>
      </c>
      <c r="E6457" s="89">
        <v>2.3261211333829135E-2</v>
      </c>
      <c r="F6457" s="89">
        <v>2.0461187878845204E-2</v>
      </c>
      <c r="G6457" s="90">
        <v>1.8614713673096247E-2</v>
      </c>
      <c r="H6457" s="90">
        <v>1.728769328809374E-2</v>
      </c>
      <c r="I6457" s="90">
        <v>1.6348677593891706E-2</v>
      </c>
      <c r="J6457" s="90">
        <v>1.5635985330560168E-2</v>
      </c>
    </row>
    <row r="6458" spans="3:10" x14ac:dyDescent="0.25">
      <c r="C6458" s="82">
        <v>7.5019684411208511E-3</v>
      </c>
      <c r="D6458" s="89">
        <v>1.1260507501429266E-2</v>
      </c>
      <c r="E6458" s="89">
        <v>1.4480678360536261E-2</v>
      </c>
      <c r="F6458" s="89">
        <v>1.6932531873699714E-2</v>
      </c>
      <c r="G6458" s="90">
        <v>1.8712157138813863E-2</v>
      </c>
      <c r="H6458" s="90">
        <v>1.9910196306211853E-2</v>
      </c>
      <c r="I6458" s="90">
        <v>2.0764913082308399E-2</v>
      </c>
      <c r="J6458" s="90">
        <v>2.1350302243514852E-2</v>
      </c>
    </row>
    <row r="6459" spans="3:10" x14ac:dyDescent="0.25">
      <c r="C6459" s="82">
        <v>3.7199580093402762E-3</v>
      </c>
      <c r="D6459" s="89">
        <v>6.0976600534521008E-3</v>
      </c>
      <c r="E6459" s="89">
        <v>8.7180220908341776E-3</v>
      </c>
      <c r="F6459" s="89">
        <v>1.1334956670104682E-2</v>
      </c>
      <c r="G6459" s="90">
        <v>1.3802292854004207E-2</v>
      </c>
      <c r="H6459" s="90">
        <v>1.5984171765327806E-2</v>
      </c>
      <c r="I6459" s="90">
        <v>1.7926169501044288E-2</v>
      </c>
      <c r="J6459" s="90">
        <v>1.9616832182584573E-2</v>
      </c>
    </row>
    <row r="6460" spans="3:10" x14ac:dyDescent="0.25">
      <c r="C6460" s="82">
        <v>4.8133862858727124E-2</v>
      </c>
      <c r="D6460" s="89">
        <v>5.9092721134604856E-2</v>
      </c>
      <c r="E6460" s="89">
        <v>6.5884055334285832E-2</v>
      </c>
      <c r="F6460" s="89">
        <v>6.9765025759726235E-2</v>
      </c>
      <c r="G6460" s="90">
        <v>7.2068939629631582E-2</v>
      </c>
      <c r="H6460" s="90">
        <v>7.3286220433239624E-2</v>
      </c>
      <c r="I6460" s="90">
        <v>7.4090010126206529E-2</v>
      </c>
      <c r="J6460" s="90">
        <v>7.4394370529717035E-2</v>
      </c>
    </row>
    <row r="6461" spans="3:10" x14ac:dyDescent="0.25">
      <c r="C6461" s="82">
        <v>9.7128548610353228E-3</v>
      </c>
      <c r="D6461" s="89">
        <v>1.2627109969527366E-2</v>
      </c>
      <c r="E6461" s="89">
        <v>1.5098441646191675E-2</v>
      </c>
      <c r="F6461" s="89">
        <v>1.7116675197156726E-2</v>
      </c>
      <c r="G6461" s="90">
        <v>1.8754949445751321E-2</v>
      </c>
      <c r="H6461" s="90">
        <v>1.9991038243662187E-2</v>
      </c>
      <c r="I6461" s="90">
        <v>2.0952777447224676E-2</v>
      </c>
      <c r="J6461" s="90">
        <v>2.1635260344975021E-2</v>
      </c>
    </row>
    <row r="6462" spans="3:10" x14ac:dyDescent="0.25">
      <c r="C6462" s="82">
        <v>3.0768671916952877E-3</v>
      </c>
      <c r="D6462" s="89">
        <v>5.8218793734267959E-3</v>
      </c>
      <c r="E6462" s="89">
        <v>8.9848845875205082E-3</v>
      </c>
      <c r="F6462" s="89">
        <v>1.2156919550590235E-2</v>
      </c>
      <c r="G6462" s="90">
        <v>1.5127309023856457E-2</v>
      </c>
      <c r="H6462" s="90">
        <v>1.7753159328375928E-2</v>
      </c>
      <c r="I6462" s="90">
        <v>2.0095450192401939E-2</v>
      </c>
      <c r="J6462" s="90">
        <v>2.2131155258424039E-2</v>
      </c>
    </row>
    <row r="6463" spans="3:10" x14ac:dyDescent="0.25">
      <c r="C6463" s="82">
        <v>1.7088053723669692E-2</v>
      </c>
      <c r="D6463" s="89">
        <v>2.2009919508407756E-2</v>
      </c>
      <c r="E6463" s="89">
        <v>2.5298346038946557E-2</v>
      </c>
      <c r="F6463" s="89">
        <v>2.7155946852754725E-2</v>
      </c>
      <c r="G6463" s="90">
        <v>2.8009369641007639E-2</v>
      </c>
      <c r="H6463" s="90">
        <v>2.8079338296544142E-2</v>
      </c>
      <c r="I6463" s="90">
        <v>2.7717349766368089E-2</v>
      </c>
      <c r="J6463" s="90">
        <v>2.7011363152476736E-2</v>
      </c>
    </row>
    <row r="6464" spans="3:10" x14ac:dyDescent="0.25">
      <c r="C6464" s="82">
        <v>2.0684400137987172E-2</v>
      </c>
      <c r="D6464" s="89">
        <v>2.6134127074041915E-2</v>
      </c>
      <c r="E6464" s="89">
        <v>2.9962361381781724E-2</v>
      </c>
      <c r="F6464" s="89">
        <v>3.2416861564192642E-2</v>
      </c>
      <c r="G6464" s="90">
        <v>3.3884477354635199E-2</v>
      </c>
      <c r="H6464" s="90">
        <v>3.4479917503292393E-2</v>
      </c>
      <c r="I6464" s="90">
        <v>3.4500247748565457E-2</v>
      </c>
      <c r="J6464" s="90">
        <v>3.3959137148511093E-2</v>
      </c>
    </row>
    <row r="6465" spans="3:10" x14ac:dyDescent="0.25">
      <c r="C6465" s="82">
        <v>2.0097087585204849E-2</v>
      </c>
      <c r="D6465" s="89">
        <v>2.5659032512333643E-2</v>
      </c>
      <c r="E6465" s="89">
        <v>2.9695402163352636E-2</v>
      </c>
      <c r="F6465" s="89">
        <v>3.2364195782073328E-2</v>
      </c>
      <c r="G6465" s="90">
        <v>3.4014737093945778E-2</v>
      </c>
      <c r="H6465" s="90">
        <v>3.4768419357525567E-2</v>
      </c>
      <c r="I6465" s="90">
        <v>3.4952052013005518E-2</v>
      </c>
      <c r="J6465" s="90">
        <v>3.4609874746844196E-2</v>
      </c>
    </row>
    <row r="6466" spans="3:10" x14ac:dyDescent="0.25">
      <c r="C6466" s="82">
        <v>6.8737546696019808E-2</v>
      </c>
      <c r="D6466" s="89">
        <v>6.8015036859532155E-2</v>
      </c>
      <c r="E6466" s="89">
        <v>6.5369203433952666E-2</v>
      </c>
      <c r="F6466" s="89">
        <v>6.2247975305983791E-2</v>
      </c>
      <c r="G6466" s="90">
        <v>5.9320125182312826E-2</v>
      </c>
      <c r="H6466" s="90">
        <v>5.6468532121653224E-2</v>
      </c>
      <c r="I6466" s="90">
        <v>5.3876145188230945E-2</v>
      </c>
      <c r="J6466" s="90">
        <v>5.1290578129023864E-2</v>
      </c>
    </row>
    <row r="6467" spans="3:10" x14ac:dyDescent="0.25">
      <c r="C6467" s="82">
        <v>1.9184972220239547E-2</v>
      </c>
      <c r="D6467" s="89">
        <v>2.3104324322549788E-2</v>
      </c>
      <c r="E6467" s="89">
        <v>2.5345139591089007E-2</v>
      </c>
      <c r="F6467" s="89">
        <v>2.6498366962424552E-2</v>
      </c>
      <c r="G6467" s="90">
        <v>2.7145966625034462E-2</v>
      </c>
      <c r="H6467" s="90">
        <v>2.7530759893789617E-2</v>
      </c>
      <c r="I6467" s="90">
        <v>2.7962615738812147E-2</v>
      </c>
      <c r="J6467" s="90">
        <v>2.8473884004192145E-2</v>
      </c>
    </row>
    <row r="6468" spans="3:10" x14ac:dyDescent="0.25">
      <c r="C6468" s="82">
        <v>5.1061816418582475E-3</v>
      </c>
      <c r="D6468" s="89">
        <v>6.9716832763995484E-3</v>
      </c>
      <c r="E6468" s="89">
        <v>8.7562909666318873E-3</v>
      </c>
      <c r="F6468" s="89">
        <v>1.0423653624758257E-2</v>
      </c>
      <c r="G6468" s="90">
        <v>1.200224323784856E-2</v>
      </c>
      <c r="H6468" s="90">
        <v>1.3479212749454699E-2</v>
      </c>
      <c r="I6468" s="90">
        <v>1.4952146220280536E-2</v>
      </c>
      <c r="J6468" s="90">
        <v>1.643541922517389E-2</v>
      </c>
    </row>
    <row r="6469" spans="3:10" x14ac:dyDescent="0.25">
      <c r="C6469" s="82">
        <v>1.87025220353415E-2</v>
      </c>
      <c r="D6469" s="89">
        <v>2.0760266053140412E-2</v>
      </c>
      <c r="E6469" s="89">
        <v>2.194663494943604E-2</v>
      </c>
      <c r="F6469" s="89">
        <v>2.2634419687582293E-2</v>
      </c>
      <c r="G6469" s="90">
        <v>2.3080207783692089E-2</v>
      </c>
      <c r="H6469" s="90">
        <v>2.3295207999546142E-2</v>
      </c>
      <c r="I6469" s="90">
        <v>2.3415240250027596E-2</v>
      </c>
      <c r="J6469" s="90">
        <v>2.3394330698297602E-2</v>
      </c>
    </row>
    <row r="6470" spans="3:10" x14ac:dyDescent="0.25">
      <c r="C6470" s="82">
        <v>7.7242335332938523E-3</v>
      </c>
      <c r="D6470" s="89">
        <v>1.3367909602625171E-2</v>
      </c>
      <c r="E6470" s="89">
        <v>1.8834965980794975E-2</v>
      </c>
      <c r="F6470" s="89">
        <v>2.3290539275530493E-2</v>
      </c>
      <c r="G6470" s="90">
        <v>2.6531946595379951E-2</v>
      </c>
      <c r="H6470" s="90">
        <v>2.8531958881831701E-2</v>
      </c>
      <c r="I6470" s="90">
        <v>2.957743811078627E-2</v>
      </c>
      <c r="J6470" s="90">
        <v>2.9773371812393083E-2</v>
      </c>
    </row>
    <row r="6471" spans="3:10" x14ac:dyDescent="0.25">
      <c r="C6471" s="82">
        <v>8.2908716076346336E-3</v>
      </c>
      <c r="D6471" s="89">
        <v>1.0980014435375078E-2</v>
      </c>
      <c r="E6471" s="89">
        <v>1.3172095422264376E-2</v>
      </c>
      <c r="F6471" s="89">
        <v>1.4841932955157991E-2</v>
      </c>
      <c r="G6471" s="90">
        <v>1.6089713661075714E-2</v>
      </c>
      <c r="H6471" s="90">
        <v>1.6952908284972236E-2</v>
      </c>
      <c r="I6471" s="90">
        <v>1.7594874284054568E-2</v>
      </c>
      <c r="J6471" s="90">
        <v>1.8052853832337123E-2</v>
      </c>
    </row>
    <row r="6472" spans="3:10" x14ac:dyDescent="0.25">
      <c r="C6472" s="82">
        <v>1.1714761799918219E-3</v>
      </c>
      <c r="D6472" s="89">
        <v>2.4134759642340949E-3</v>
      </c>
      <c r="E6472" s="89">
        <v>3.9131725669527412E-3</v>
      </c>
      <c r="F6472" s="89">
        <v>5.4299815487892306E-3</v>
      </c>
      <c r="G6472" s="90">
        <v>6.8242478607127791E-3</v>
      </c>
      <c r="H6472" s="90">
        <v>8.0194558802657977E-3</v>
      </c>
      <c r="I6472" s="90">
        <v>9.0573067947936885E-3</v>
      </c>
      <c r="J6472" s="90">
        <v>9.9563865909870694E-3</v>
      </c>
    </row>
    <row r="6473" spans="3:10" x14ac:dyDescent="0.25">
      <c r="C6473" s="82">
        <v>6.1084299342101045E-3</v>
      </c>
      <c r="D6473" s="89">
        <v>9.6517726329919274E-3</v>
      </c>
      <c r="E6473" s="89">
        <v>1.3014986776025006E-2</v>
      </c>
      <c r="F6473" s="89">
        <v>1.5850839020846851E-2</v>
      </c>
      <c r="G6473" s="90">
        <v>1.8102686784955781E-2</v>
      </c>
      <c r="H6473" s="90">
        <v>1.975320430475646E-2</v>
      </c>
      <c r="I6473" s="90">
        <v>2.0978120056440196E-2</v>
      </c>
      <c r="J6473" s="90">
        <v>2.182615775139303E-2</v>
      </c>
    </row>
    <row r="6474" spans="3:10" x14ac:dyDescent="0.25">
      <c r="C6474" s="82">
        <v>1.7327296863898035E-2</v>
      </c>
      <c r="D6474" s="89">
        <v>2.0499466237788137E-2</v>
      </c>
      <c r="E6474" s="89">
        <v>2.2501191577968344E-2</v>
      </c>
      <c r="F6474" s="89">
        <v>2.3702567810947303E-2</v>
      </c>
      <c r="G6474" s="90">
        <v>2.4451990932301174E-2</v>
      </c>
      <c r="H6474" s="90">
        <v>2.4848324392380161E-2</v>
      </c>
      <c r="I6474" s="90">
        <v>2.5103377011716874E-2</v>
      </c>
      <c r="J6474" s="90">
        <v>2.5213799748692457E-2</v>
      </c>
    </row>
    <row r="6475" spans="3:10" x14ac:dyDescent="0.25">
      <c r="C6475" s="82">
        <v>2.2773816531037251E-2</v>
      </c>
      <c r="D6475" s="89">
        <v>3.2051482993653964E-2</v>
      </c>
      <c r="E6475" s="89">
        <v>3.9285074746684912E-2</v>
      </c>
      <c r="F6475" s="89">
        <v>4.4308348435307142E-2</v>
      </c>
      <c r="G6475" s="90">
        <v>4.7604910127109747E-2</v>
      </c>
      <c r="H6475" s="90">
        <v>4.9453367240959084E-2</v>
      </c>
      <c r="I6475" s="90">
        <v>5.0395879276307627E-2</v>
      </c>
      <c r="J6475" s="90">
        <v>5.0519298265544112E-2</v>
      </c>
    </row>
    <row r="6476" spans="3:10" x14ac:dyDescent="0.25">
      <c r="C6476" s="82">
        <v>5.4840199879040508E-3</v>
      </c>
      <c r="D6476" s="89">
        <v>9.3014603740644575E-3</v>
      </c>
      <c r="E6476" s="89">
        <v>1.3274658484379162E-2</v>
      </c>
      <c r="F6476" s="89">
        <v>1.6971608639704563E-2</v>
      </c>
      <c r="G6476" s="90">
        <v>2.0260382929073062E-2</v>
      </c>
      <c r="H6476" s="90">
        <v>2.3062861943577873E-2</v>
      </c>
      <c r="I6476" s="90">
        <v>2.5528204000766226E-2</v>
      </c>
      <c r="J6476" s="90">
        <v>2.7661546292046625E-2</v>
      </c>
    </row>
    <row r="6477" spans="3:10" x14ac:dyDescent="0.25">
      <c r="C6477" s="82">
        <v>1.1290453579361844E-2</v>
      </c>
      <c r="D6477" s="89">
        <v>1.4567233938338878E-2</v>
      </c>
      <c r="E6477" s="89">
        <v>1.7148844069335666E-2</v>
      </c>
      <c r="F6477" s="89">
        <v>1.9069449397953794E-2</v>
      </c>
      <c r="G6477" s="90">
        <v>2.047369648578436E-2</v>
      </c>
      <c r="H6477" s="90">
        <v>2.1390356967244149E-2</v>
      </c>
      <c r="I6477" s="90">
        <v>2.1991477760404738E-2</v>
      </c>
      <c r="J6477" s="90">
        <v>2.2287168056020389E-2</v>
      </c>
    </row>
    <row r="6478" spans="3:10" x14ac:dyDescent="0.25">
      <c r="C6478" s="82">
        <v>0.13384324453511928</v>
      </c>
      <c r="D6478" s="89">
        <v>0.10450180872032531</v>
      </c>
      <c r="E6478" s="89">
        <v>8.5404786852960199E-2</v>
      </c>
      <c r="F6478" s="89">
        <v>7.3051884941098225E-2</v>
      </c>
      <c r="G6478" s="90">
        <v>6.5072692203931345E-2</v>
      </c>
      <c r="H6478" s="90">
        <v>5.9599179565840953E-2</v>
      </c>
      <c r="I6478" s="90">
        <v>5.5878434514077903E-2</v>
      </c>
      <c r="J6478" s="90">
        <v>5.3099671267428906E-2</v>
      </c>
    </row>
    <row r="6479" spans="3:10" x14ac:dyDescent="0.25">
      <c r="C6479" s="82">
        <v>5.8386156506678331E-3</v>
      </c>
      <c r="D6479" s="89">
        <v>9.9009296088770557E-3</v>
      </c>
      <c r="E6479" s="89">
        <v>1.4002831980819575E-2</v>
      </c>
      <c r="F6479" s="89">
        <v>1.7627269928628266E-2</v>
      </c>
      <c r="G6479" s="90">
        <v>2.0627917599221345E-2</v>
      </c>
      <c r="H6479" s="90">
        <v>2.2953325898658755E-2</v>
      </c>
      <c r="I6479" s="90">
        <v>2.4798488044966437E-2</v>
      </c>
      <c r="J6479" s="90">
        <v>2.6217975059763827E-2</v>
      </c>
    </row>
    <row r="6480" spans="3:10" x14ac:dyDescent="0.25">
      <c r="C6480" s="82">
        <v>2.2647283425986865E-3</v>
      </c>
      <c r="D6480" s="89">
        <v>4.6319084224071055E-3</v>
      </c>
      <c r="E6480" s="89">
        <v>7.5832564248321686E-3</v>
      </c>
      <c r="F6480" s="89">
        <v>1.0736062037806152E-2</v>
      </c>
      <c r="G6480" s="90">
        <v>1.384550356117694E-2</v>
      </c>
      <c r="H6480" s="90">
        <v>1.6737603048881129E-2</v>
      </c>
      <c r="I6480" s="90">
        <v>1.94505959592376E-2</v>
      </c>
      <c r="J6480" s="90">
        <v>2.1965237039459594E-2</v>
      </c>
    </row>
    <row r="6481" spans="3:10" x14ac:dyDescent="0.25">
      <c r="C6481" s="82">
        <v>5.1819367464505439E-2</v>
      </c>
      <c r="D6481" s="89">
        <v>4.3661314291172454E-2</v>
      </c>
      <c r="E6481" s="89">
        <v>3.7904135236268122E-2</v>
      </c>
      <c r="F6481" s="89">
        <v>3.3939305661778649E-2</v>
      </c>
      <c r="G6481" s="90">
        <v>3.1271632644876445E-2</v>
      </c>
      <c r="H6481" s="90">
        <v>2.9377432965528059E-2</v>
      </c>
      <c r="I6481" s="90">
        <v>2.8120020374890049E-2</v>
      </c>
      <c r="J6481" s="90">
        <v>2.7254285704096208E-2</v>
      </c>
    </row>
    <row r="6482" spans="3:10" x14ac:dyDescent="0.25">
      <c r="C6482" s="82">
        <v>4.1202427188294546E-2</v>
      </c>
      <c r="D6482" s="89">
        <v>4.2075534159708113E-2</v>
      </c>
      <c r="E6482" s="89">
        <v>4.1147654600480074E-2</v>
      </c>
      <c r="F6482" s="89">
        <v>3.9644617974728333E-2</v>
      </c>
      <c r="G6482" s="90">
        <v>3.8229600279135773E-2</v>
      </c>
      <c r="H6482" s="90">
        <v>3.6970609061919686E-2</v>
      </c>
      <c r="I6482" s="90">
        <v>3.6066077873496444E-2</v>
      </c>
      <c r="J6482" s="90">
        <v>3.5390609567849993E-2</v>
      </c>
    </row>
    <row r="6483" spans="3:10" x14ac:dyDescent="0.25">
      <c r="C6483" s="82">
        <v>4.2173679259507098E-3</v>
      </c>
      <c r="D6483" s="89">
        <v>6.3281727879986871E-3</v>
      </c>
      <c r="E6483" s="89">
        <v>8.2654960805743413E-3</v>
      </c>
      <c r="F6483" s="89">
        <v>9.8846059069553766E-3</v>
      </c>
      <c r="G6483" s="90">
        <v>1.1186860818898258E-2</v>
      </c>
      <c r="H6483" s="90">
        <v>1.2170155233464678E-2</v>
      </c>
      <c r="I6483" s="90">
        <v>1.2939616752018705E-2</v>
      </c>
      <c r="J6483" s="90">
        <v>1.3520709237321862E-2</v>
      </c>
    </row>
    <row r="6484" spans="3:10" x14ac:dyDescent="0.25">
      <c r="C6484" s="82">
        <v>1.3511451256109161E-2</v>
      </c>
      <c r="D6484" s="89">
        <v>1.7648506897875428E-2</v>
      </c>
      <c r="E6484" s="89">
        <v>2.0890095041642187E-2</v>
      </c>
      <c r="F6484" s="89">
        <v>2.3329594692208199E-2</v>
      </c>
      <c r="G6484" s="90">
        <v>2.5215823188666255E-2</v>
      </c>
      <c r="H6484" s="90">
        <v>2.6641418680281168E-2</v>
      </c>
      <c r="I6484" s="90">
        <v>2.7855344880951118E-2</v>
      </c>
      <c r="J6484" s="90">
        <v>2.8888779893222114E-2</v>
      </c>
    </row>
    <row r="6485" spans="3:10" x14ac:dyDescent="0.25">
      <c r="C6485" s="82">
        <v>7.67222174446405E-2</v>
      </c>
      <c r="D6485" s="89">
        <v>7.7426145262267987E-2</v>
      </c>
      <c r="E6485" s="89">
        <v>7.5295392075244452E-2</v>
      </c>
      <c r="F6485" s="89">
        <v>7.243690839847762E-2</v>
      </c>
      <c r="G6485" s="90">
        <v>6.9873957871432746E-2</v>
      </c>
      <c r="H6485" s="90">
        <v>6.7558851998918312E-2</v>
      </c>
      <c r="I6485" s="90">
        <v>6.5706402138562381E-2</v>
      </c>
      <c r="J6485" s="90">
        <v>6.3958328971815914E-2</v>
      </c>
    </row>
    <row r="6486" spans="3:10" x14ac:dyDescent="0.25">
      <c r="C6486" s="82">
        <v>1.0691460990097714E-2</v>
      </c>
      <c r="D6486" s="89">
        <v>1.6094077035290064E-2</v>
      </c>
      <c r="E6486" s="89">
        <v>2.0752536042751533E-2</v>
      </c>
      <c r="F6486" s="89">
        <v>2.4380623240187884E-2</v>
      </c>
      <c r="G6486" s="90">
        <v>2.715110910764764E-2</v>
      </c>
      <c r="H6486" s="90">
        <v>2.9200332615744513E-2</v>
      </c>
      <c r="I6486" s="90">
        <v>3.0852115270388263E-2</v>
      </c>
      <c r="J6486" s="90">
        <v>3.216992816507834E-2</v>
      </c>
    </row>
    <row r="6487" spans="3:10" x14ac:dyDescent="0.25">
      <c r="C6487" s="82">
        <v>1.4421306038826621E-2</v>
      </c>
      <c r="D6487" s="89">
        <v>1.8720548770097101E-2</v>
      </c>
      <c r="E6487" s="89">
        <v>2.1993219415348226E-2</v>
      </c>
      <c r="F6487" s="89">
        <v>2.4233477801316041E-2</v>
      </c>
      <c r="G6487" s="90">
        <v>2.5619961212235604E-2</v>
      </c>
      <c r="H6487" s="90">
        <v>2.6215296258420645E-2</v>
      </c>
      <c r="I6487" s="90">
        <v>2.6279049565030212E-2</v>
      </c>
      <c r="J6487" s="90">
        <v>2.5881154187518778E-2</v>
      </c>
    </row>
    <row r="6488" spans="3:10" x14ac:dyDescent="0.25">
      <c r="C6488" s="82">
        <v>1.2535820294375841E-2</v>
      </c>
      <c r="D6488" s="89">
        <v>1.6049657427224404E-2</v>
      </c>
      <c r="E6488" s="89">
        <v>1.9174704911946006E-2</v>
      </c>
      <c r="F6488" s="89">
        <v>2.1962650970630587E-2</v>
      </c>
      <c r="G6488" s="90">
        <v>2.4540371559910967E-2</v>
      </c>
      <c r="H6488" s="90">
        <v>2.6894691812155178E-2</v>
      </c>
      <c r="I6488" s="90">
        <v>2.9196976844824321E-2</v>
      </c>
      <c r="J6488" s="90">
        <v>3.1424350821324665E-2</v>
      </c>
    </row>
    <row r="6489" spans="3:10" x14ac:dyDescent="0.25">
      <c r="C6489" s="82">
        <v>9.2318309967179511E-3</v>
      </c>
      <c r="D6489" s="89">
        <v>1.4760545664921663E-2</v>
      </c>
      <c r="E6489" s="89">
        <v>1.9814136362473464E-2</v>
      </c>
      <c r="F6489" s="89">
        <v>2.3863215493569328E-2</v>
      </c>
      <c r="G6489" s="90">
        <v>2.6929850218294339E-2</v>
      </c>
      <c r="H6489" s="90">
        <v>2.9104802045247527E-2</v>
      </c>
      <c r="I6489" s="90">
        <v>3.0726784214389187E-2</v>
      </c>
      <c r="J6489" s="90">
        <v>3.1903479057827422E-2</v>
      </c>
    </row>
    <row r="6490" spans="3:10" x14ac:dyDescent="0.25">
      <c r="C6490" s="82">
        <v>1.7259015108385494E-2</v>
      </c>
      <c r="D6490" s="89">
        <v>2.0799250197820654E-2</v>
      </c>
      <c r="E6490" s="89">
        <v>2.3350854459837183E-2</v>
      </c>
      <c r="F6490" s="89">
        <v>2.520163419112656E-2</v>
      </c>
      <c r="G6490" s="90">
        <v>2.6649541222548527E-2</v>
      </c>
      <c r="H6490" s="90">
        <v>2.7758880484476955E-2</v>
      </c>
      <c r="I6490" s="90">
        <v>2.8739589392907459E-2</v>
      </c>
      <c r="J6490" s="90">
        <v>2.9571472924463219E-2</v>
      </c>
    </row>
    <row r="6491" spans="3:10" x14ac:dyDescent="0.25">
      <c r="C6491" s="82">
        <v>3.1716706052257993E-3</v>
      </c>
      <c r="D6491" s="89">
        <v>6.9965334599979053E-3</v>
      </c>
      <c r="E6491" s="89">
        <v>1.2020941939314111E-2</v>
      </c>
      <c r="F6491" s="89">
        <v>1.7502389376606975E-2</v>
      </c>
      <c r="G6491" s="90">
        <v>2.2867037347692489E-2</v>
      </c>
      <c r="H6491" s="90">
        <v>2.76881752135489E-2</v>
      </c>
      <c r="I6491" s="90">
        <v>3.1937608489851735E-2</v>
      </c>
      <c r="J6491" s="90">
        <v>3.5527541038979586E-2</v>
      </c>
    </row>
    <row r="6492" spans="3:10" x14ac:dyDescent="0.25">
      <c r="C6492" s="82">
        <v>1.8857627327676554E-3</v>
      </c>
      <c r="D6492" s="89">
        <v>3.6138800603699502E-3</v>
      </c>
      <c r="E6492" s="89">
        <v>5.6289879046515978E-3</v>
      </c>
      <c r="F6492" s="89">
        <v>7.6463161851266087E-3</v>
      </c>
      <c r="G6492" s="90">
        <v>9.4951562905711759E-3</v>
      </c>
      <c r="H6492" s="90">
        <v>1.105687642162532E-2</v>
      </c>
      <c r="I6492" s="90">
        <v>1.2359686030374724E-2</v>
      </c>
      <c r="J6492" s="90">
        <v>1.3399975096820855E-2</v>
      </c>
    </row>
    <row r="6493" spans="3:10" x14ac:dyDescent="0.25">
      <c r="C6493" s="82">
        <v>1.7275133280337016E-2</v>
      </c>
      <c r="D6493" s="89">
        <v>2.0754849409273014E-2</v>
      </c>
      <c r="E6493" s="89">
        <v>2.3512722445852573E-2</v>
      </c>
      <c r="F6493" s="89">
        <v>2.5724865380213235E-2</v>
      </c>
      <c r="G6493" s="90">
        <v>2.7590804885836491E-2</v>
      </c>
      <c r="H6493" s="90">
        <v>2.9110167240300432E-2</v>
      </c>
      <c r="I6493" s="90">
        <v>3.0466264860147852E-2</v>
      </c>
      <c r="J6493" s="90">
        <v>3.1618640931710441E-2</v>
      </c>
    </row>
    <row r="6494" spans="3:10" x14ac:dyDescent="0.25">
      <c r="C6494" s="82">
        <v>4.5057108134461267E-2</v>
      </c>
      <c r="D6494" s="89">
        <v>5.0000785273051573E-2</v>
      </c>
      <c r="E6494" s="89">
        <v>5.1563393650410995E-2</v>
      </c>
      <c r="F6494" s="89">
        <v>5.1457904863189588E-2</v>
      </c>
      <c r="G6494" s="90">
        <v>5.086087702440862E-2</v>
      </c>
      <c r="H6494" s="90">
        <v>5.0093229451340045E-2</v>
      </c>
      <c r="I6494" s="90">
        <v>4.9544935289598531E-2</v>
      </c>
      <c r="J6494" s="90">
        <v>4.9093999392421449E-2</v>
      </c>
    </row>
    <row r="6495" spans="3:10" x14ac:dyDescent="0.25">
      <c r="C6495" s="82">
        <v>7.3964154364183797E-3</v>
      </c>
      <c r="D6495" s="89">
        <v>1.0418897025163305E-2</v>
      </c>
      <c r="E6495" s="89">
        <v>1.2927639153431585E-2</v>
      </c>
      <c r="F6495" s="89">
        <v>1.4801337696383487E-2</v>
      </c>
      <c r="G6495" s="90">
        <v>1.6118476566927459E-2</v>
      </c>
      <c r="H6495" s="90">
        <v>1.6924054428000847E-2</v>
      </c>
      <c r="I6495" s="90">
        <v>1.7393175344688153E-2</v>
      </c>
      <c r="J6495" s="90">
        <v>1.7572623701956037E-2</v>
      </c>
    </row>
    <row r="6496" spans="3:10" x14ac:dyDescent="0.25">
      <c r="C6496" s="82">
        <v>1.5469804791501448E-2</v>
      </c>
      <c r="D6496" s="89">
        <v>2.0823226073173294E-2</v>
      </c>
      <c r="E6496" s="89">
        <v>2.4337336925648968E-2</v>
      </c>
      <c r="F6496" s="89">
        <v>2.6197129207018263E-2</v>
      </c>
      <c r="G6496" s="90">
        <v>2.6949065676570415E-2</v>
      </c>
      <c r="H6496" s="90">
        <v>2.6929561880683787E-2</v>
      </c>
      <c r="I6496" s="90">
        <v>2.6547853379210198E-2</v>
      </c>
      <c r="J6496" s="90">
        <v>2.5917914040030857E-2</v>
      </c>
    </row>
    <row r="6497" spans="3:10" x14ac:dyDescent="0.25">
      <c r="C6497" s="82">
        <v>4.308458533963091E-3</v>
      </c>
      <c r="D6497" s="89">
        <v>6.3104133526127402E-3</v>
      </c>
      <c r="E6497" s="89">
        <v>8.121916800320983E-3</v>
      </c>
      <c r="F6497" s="89">
        <v>9.6509164765123424E-3</v>
      </c>
      <c r="G6497" s="90">
        <v>1.0939114801941614E-2</v>
      </c>
      <c r="H6497" s="90">
        <v>1.2013637004733351E-2</v>
      </c>
      <c r="I6497" s="90">
        <v>1.2997260985858773E-2</v>
      </c>
      <c r="J6497" s="90">
        <v>1.3926085853552428E-2</v>
      </c>
    </row>
    <row r="6498" spans="3:10" x14ac:dyDescent="0.25">
      <c r="C6498" s="82">
        <v>6.780246468618965E-3</v>
      </c>
      <c r="D6498" s="89">
        <v>1.0104168553253997E-2</v>
      </c>
      <c r="E6498" s="89">
        <v>1.2917968222036646E-2</v>
      </c>
      <c r="F6498" s="89">
        <v>1.4986983532657604E-2</v>
      </c>
      <c r="G6498" s="90">
        <v>1.6359429822237408E-2</v>
      </c>
      <c r="H6498" s="90">
        <v>1.7088099960628867E-2</v>
      </c>
      <c r="I6498" s="90">
        <v>1.7368468364939174E-2</v>
      </c>
      <c r="J6498" s="90">
        <v>1.7268336421645068E-2</v>
      </c>
    </row>
    <row r="6499" spans="3:10" x14ac:dyDescent="0.25">
      <c r="C6499" s="82">
        <v>1.9431612582287029E-3</v>
      </c>
      <c r="D6499" s="89">
        <v>3.5982147835931593E-3</v>
      </c>
      <c r="E6499" s="89">
        <v>5.5405921289523076E-3</v>
      </c>
      <c r="F6499" s="89">
        <v>7.5642851829664636E-3</v>
      </c>
      <c r="G6499" s="90">
        <v>9.5573775658339619E-3</v>
      </c>
      <c r="H6499" s="90">
        <v>1.1430135293486897E-2</v>
      </c>
      <c r="I6499" s="90">
        <v>1.3216070163568525E-2</v>
      </c>
      <c r="J6499" s="90">
        <v>1.4896267746207318E-2</v>
      </c>
    </row>
    <row r="6500" spans="3:10" x14ac:dyDescent="0.25">
      <c r="C6500" s="82">
        <v>4.1489294507783908E-2</v>
      </c>
      <c r="D6500" s="89">
        <v>4.7342048459919531E-2</v>
      </c>
      <c r="E6500" s="89">
        <v>5.0019750973010445E-2</v>
      </c>
      <c r="F6500" s="89">
        <v>5.0838327409668087E-2</v>
      </c>
      <c r="G6500" s="90">
        <v>5.0856236882731824E-2</v>
      </c>
      <c r="H6500" s="90">
        <v>5.0424384064693677E-2</v>
      </c>
      <c r="I6500" s="90">
        <v>5.0013582382409244E-2</v>
      </c>
      <c r="J6500" s="90">
        <v>4.9588766112694908E-2</v>
      </c>
    </row>
    <row r="6501" spans="3:10" x14ac:dyDescent="0.25">
      <c r="C6501" s="82">
        <v>6.5093349759395326E-3</v>
      </c>
      <c r="D6501" s="89">
        <v>8.8295122838495527E-3</v>
      </c>
      <c r="E6501" s="89">
        <v>1.0994001132724432E-2</v>
      </c>
      <c r="F6501" s="89">
        <v>1.2917691375501562E-2</v>
      </c>
      <c r="G6501" s="90">
        <v>1.4587531087462241E-2</v>
      </c>
      <c r="H6501" s="90">
        <v>1.5942207062828201E-2</v>
      </c>
      <c r="I6501" s="90">
        <v>1.706401654192061E-2</v>
      </c>
      <c r="J6501" s="90">
        <v>1.7950922790564986E-2</v>
      </c>
    </row>
    <row r="6502" spans="3:10" x14ac:dyDescent="0.25">
      <c r="C6502" s="82">
        <v>2.4119230290054784E-3</v>
      </c>
      <c r="D6502" s="89">
        <v>4.6030058012955016E-3</v>
      </c>
      <c r="E6502" s="89">
        <v>7.0568955035996347E-3</v>
      </c>
      <c r="F6502" s="89">
        <v>9.3854949064016372E-3</v>
      </c>
      <c r="G6502" s="90">
        <v>1.1403845738739097E-2</v>
      </c>
      <c r="H6502" s="90">
        <v>1.3023335943924196E-2</v>
      </c>
      <c r="I6502" s="90">
        <v>1.4331001542866411E-2</v>
      </c>
      <c r="J6502" s="90">
        <v>1.5358397782786522E-2</v>
      </c>
    </row>
    <row r="6503" spans="3:10" x14ac:dyDescent="0.25">
      <c r="C6503" s="82">
        <v>9.1354224555753281E-3</v>
      </c>
      <c r="D6503" s="89">
        <v>1.3132105141461337E-2</v>
      </c>
      <c r="E6503" s="89">
        <v>1.640379835206817E-2</v>
      </c>
      <c r="F6503" s="89">
        <v>1.8820080859582658E-2</v>
      </c>
      <c r="G6503" s="90">
        <v>2.0558278708215093E-2</v>
      </c>
      <c r="H6503" s="90">
        <v>2.1744043298617705E-2</v>
      </c>
      <c r="I6503" s="90">
        <v>2.2637671308233576E-2</v>
      </c>
      <c r="J6503" s="90">
        <v>2.3303764496057467E-2</v>
      </c>
    </row>
    <row r="6504" spans="3:10" x14ac:dyDescent="0.25">
      <c r="C6504" s="82">
        <v>1.396409053823763E-2</v>
      </c>
      <c r="D6504" s="89">
        <v>2.0211287785119266E-2</v>
      </c>
      <c r="E6504" s="89">
        <v>2.5671815959981178E-2</v>
      </c>
      <c r="F6504" s="89">
        <v>3.0108740557447486E-2</v>
      </c>
      <c r="G6504" s="90">
        <v>3.3664116770210112E-2</v>
      </c>
      <c r="H6504" s="90">
        <v>3.6365797739549774E-2</v>
      </c>
      <c r="I6504" s="90">
        <v>3.8476539073522616E-2</v>
      </c>
      <c r="J6504" s="90">
        <v>3.9961863870060614E-2</v>
      </c>
    </row>
    <row r="6505" spans="3:10" x14ac:dyDescent="0.25">
      <c r="C6505" s="82">
        <v>5.5575243806754507E-3</v>
      </c>
      <c r="D6505" s="89">
        <v>7.7322265769249662E-3</v>
      </c>
      <c r="E6505" s="89">
        <v>9.5913534469883044E-3</v>
      </c>
      <c r="F6505" s="89">
        <v>1.1031185371737045E-2</v>
      </c>
      <c r="G6505" s="90">
        <v>1.2073039483114899E-2</v>
      </c>
      <c r="H6505" s="90">
        <v>1.2719515030970623E-2</v>
      </c>
      <c r="I6505" s="90">
        <v>1.308751886724154E-2</v>
      </c>
      <c r="J6505" s="90">
        <v>1.3212871125958739E-2</v>
      </c>
    </row>
    <row r="6506" spans="3:10" x14ac:dyDescent="0.25">
      <c r="C6506" s="82">
        <v>7.9097324023948389E-3</v>
      </c>
      <c r="D6506" s="89">
        <v>1.1160885428802307E-2</v>
      </c>
      <c r="E6506" s="89">
        <v>1.4151481946650661E-2</v>
      </c>
      <c r="F6506" s="89">
        <v>1.6729983887386599E-2</v>
      </c>
      <c r="G6506" s="90">
        <v>1.8895262605148583E-2</v>
      </c>
      <c r="H6506" s="90">
        <v>2.060114734491782E-2</v>
      </c>
      <c r="I6506" s="90">
        <v>2.1980538733384503E-2</v>
      </c>
      <c r="J6506" s="90">
        <v>2.3042326735773333E-2</v>
      </c>
    </row>
    <row r="6507" spans="3:10" x14ac:dyDescent="0.25">
      <c r="C6507" s="82">
        <v>2.3991461450582955E-2</v>
      </c>
      <c r="D6507" s="89">
        <v>2.486119566225722E-2</v>
      </c>
      <c r="E6507" s="89">
        <v>2.548055521413875E-2</v>
      </c>
      <c r="F6507" s="89">
        <v>2.610936422523074E-2</v>
      </c>
      <c r="G6507" s="90">
        <v>2.690062460436345E-2</v>
      </c>
      <c r="H6507" s="90">
        <v>2.7790492857038111E-2</v>
      </c>
      <c r="I6507" s="90">
        <v>2.8910848596744879E-2</v>
      </c>
      <c r="J6507" s="90">
        <v>3.0199438604327229E-2</v>
      </c>
    </row>
    <row r="6508" spans="3:10" x14ac:dyDescent="0.25">
      <c r="C6508" s="82">
        <v>1.2669811219034271E-2</v>
      </c>
      <c r="D6508" s="89">
        <v>1.8085933675947512E-2</v>
      </c>
      <c r="E6508" s="89">
        <v>2.2649674544141157E-2</v>
      </c>
      <c r="F6508" s="89">
        <v>2.6147830689544422E-2</v>
      </c>
      <c r="G6508" s="90">
        <v>2.8724904330787743E-2</v>
      </c>
      <c r="H6508" s="90">
        <v>3.0451504155115824E-2</v>
      </c>
      <c r="I6508" s="90">
        <v>3.1613684017807807E-2</v>
      </c>
      <c r="J6508" s="90">
        <v>3.2255992577725948E-2</v>
      </c>
    </row>
    <row r="6509" spans="3:10" x14ac:dyDescent="0.25">
      <c r="C6509" s="82">
        <v>2.9740687958150656E-3</v>
      </c>
      <c r="D6509" s="89">
        <v>5.6481985292224863E-3</v>
      </c>
      <c r="E6509" s="89">
        <v>8.7975627659396278E-3</v>
      </c>
      <c r="F6509" s="89">
        <v>1.2039696656369531E-2</v>
      </c>
      <c r="G6509" s="90">
        <v>1.5166502309896112E-2</v>
      </c>
      <c r="H6509" s="90">
        <v>1.8035177938435783E-2</v>
      </c>
      <c r="I6509" s="90">
        <v>2.0716109171602916E-2</v>
      </c>
      <c r="J6509" s="90">
        <v>2.320206664714123E-2</v>
      </c>
    </row>
    <row r="6510" spans="3:10" x14ac:dyDescent="0.25">
      <c r="C6510" s="82">
        <v>7.3374482510526985E-3</v>
      </c>
      <c r="D6510" s="89">
        <v>1.1137067504333081E-2</v>
      </c>
      <c r="E6510" s="89">
        <v>1.4648148562796197E-2</v>
      </c>
      <c r="F6510" s="89">
        <v>1.7626942606340699E-2</v>
      </c>
      <c r="G6510" s="90">
        <v>2.0109272606634511E-2</v>
      </c>
      <c r="H6510" s="90">
        <v>2.2118657029704909E-2</v>
      </c>
      <c r="I6510" s="90">
        <v>2.3850976971154989E-2</v>
      </c>
      <c r="J6510" s="90">
        <v>2.5331776224500654E-2</v>
      </c>
    </row>
    <row r="6511" spans="3:10" x14ac:dyDescent="0.25">
      <c r="C6511" s="82">
        <v>7.1861388502438683E-3</v>
      </c>
      <c r="D6511" s="89">
        <v>9.6316258322208317E-3</v>
      </c>
      <c r="E6511" s="89">
        <v>1.1687079950287543E-2</v>
      </c>
      <c r="F6511" s="89">
        <v>1.3352265401218175E-2</v>
      </c>
      <c r="G6511" s="90">
        <v>1.4728825573192878E-2</v>
      </c>
      <c r="H6511" s="90">
        <v>1.5848259328788111E-2</v>
      </c>
      <c r="I6511" s="90">
        <v>1.6851057807017306E-2</v>
      </c>
      <c r="J6511" s="90">
        <v>1.7760826433080846E-2</v>
      </c>
    </row>
    <row r="6512" spans="3:10" x14ac:dyDescent="0.25">
      <c r="C6512" s="82">
        <v>2.4430541119089041E-3</v>
      </c>
      <c r="D6512" s="89">
        <v>4.0228839283135403E-3</v>
      </c>
      <c r="E6512" s="89">
        <v>5.6724171180546588E-3</v>
      </c>
      <c r="F6512" s="89">
        <v>7.2338118086849841E-3</v>
      </c>
      <c r="G6512" s="90">
        <v>8.6532828694333638E-3</v>
      </c>
      <c r="H6512" s="90">
        <v>9.8911376290861039E-3</v>
      </c>
      <c r="I6512" s="90">
        <v>1.1010263918241031E-2</v>
      </c>
      <c r="J6512" s="90">
        <v>1.2024061164531958E-2</v>
      </c>
    </row>
    <row r="6513" spans="3:10" x14ac:dyDescent="0.25">
      <c r="C6513" s="82">
        <v>1.5979603735678329E-2</v>
      </c>
      <c r="D6513" s="89">
        <v>2.029213035887675E-2</v>
      </c>
      <c r="E6513" s="89">
        <v>2.3786062421601684E-2</v>
      </c>
      <c r="F6513" s="89">
        <v>2.6615441663369321E-2</v>
      </c>
      <c r="G6513" s="90">
        <v>2.9012695398190812E-2</v>
      </c>
      <c r="H6513" s="90">
        <v>3.0997207606110553E-2</v>
      </c>
      <c r="I6513" s="90">
        <v>3.276526873685829E-2</v>
      </c>
      <c r="J6513" s="90">
        <v>3.4266113058435299E-2</v>
      </c>
    </row>
    <row r="6514" spans="3:10" x14ac:dyDescent="0.25">
      <c r="C6514" s="82">
        <v>2.2053967359674251E-3</v>
      </c>
      <c r="D6514" s="89">
        <v>3.972396978483032E-3</v>
      </c>
      <c r="E6514" s="89">
        <v>5.9339522670061482E-3</v>
      </c>
      <c r="F6514" s="89">
        <v>7.8360813798437467E-3</v>
      </c>
      <c r="G6514" s="90">
        <v>9.5628007472875528E-3</v>
      </c>
      <c r="H6514" s="90">
        <v>1.1056462438868082E-2</v>
      </c>
      <c r="I6514" s="90">
        <v>1.2403662704378544E-2</v>
      </c>
      <c r="J6514" s="90">
        <v>1.3649825978480596E-2</v>
      </c>
    </row>
    <row r="6515" spans="3:10" x14ac:dyDescent="0.25">
      <c r="C6515" s="82">
        <v>1.4717449728142703E-2</v>
      </c>
      <c r="D6515" s="89">
        <v>1.5471789164851606E-2</v>
      </c>
      <c r="E6515" s="89">
        <v>1.6013249681820604E-2</v>
      </c>
      <c r="F6515" s="89">
        <v>1.6511635395979028E-2</v>
      </c>
      <c r="G6515" s="90">
        <v>1.7063684645891568E-2</v>
      </c>
      <c r="H6515" s="90">
        <v>1.7622461877844813E-2</v>
      </c>
      <c r="I6515" s="90">
        <v>1.8261692649867274E-2</v>
      </c>
      <c r="J6515" s="90">
        <v>1.8931841301225747E-2</v>
      </c>
    </row>
    <row r="6516" spans="3:10" x14ac:dyDescent="0.25">
      <c r="C6516" s="82">
        <v>5.1267703571705486E-2</v>
      </c>
      <c r="D6516" s="89">
        <v>4.5640488602195842E-2</v>
      </c>
      <c r="E6516" s="89">
        <v>4.0782815636715861E-2</v>
      </c>
      <c r="F6516" s="89">
        <v>3.6955110151964198E-2</v>
      </c>
      <c r="G6516" s="90">
        <v>3.4058879251313678E-2</v>
      </c>
      <c r="H6516" s="90">
        <v>3.1716705139408462E-2</v>
      </c>
      <c r="I6516" s="90">
        <v>2.9858940527237851E-2</v>
      </c>
      <c r="J6516" s="90">
        <v>2.8253223400307021E-2</v>
      </c>
    </row>
    <row r="6517" spans="3:10" x14ac:dyDescent="0.25">
      <c r="C6517" s="82">
        <v>1.3967427473968652E-2</v>
      </c>
      <c r="D6517" s="89">
        <v>1.7495285399343793E-2</v>
      </c>
      <c r="E6517" s="89">
        <v>2.0061659529485614E-2</v>
      </c>
      <c r="F6517" s="89">
        <v>2.1868775166464353E-2</v>
      </c>
      <c r="G6517" s="90">
        <v>2.318978209021777E-2</v>
      </c>
      <c r="H6517" s="90">
        <v>2.4108105608239068E-2</v>
      </c>
      <c r="I6517" s="90">
        <v>2.4830849436544858E-2</v>
      </c>
      <c r="J6517" s="90">
        <v>2.5361756703530431E-2</v>
      </c>
    </row>
    <row r="6518" spans="3:10" x14ac:dyDescent="0.25">
      <c r="C6518" s="82">
        <v>1.6425866649942736E-2</v>
      </c>
      <c r="D6518" s="89">
        <v>1.8390753603925471E-2</v>
      </c>
      <c r="E6518" s="89">
        <v>1.9619016356095406E-2</v>
      </c>
      <c r="F6518" s="89">
        <v>2.0446302102938539E-2</v>
      </c>
      <c r="G6518" s="90">
        <v>2.1113827455722878E-2</v>
      </c>
      <c r="H6518" s="90">
        <v>2.1643543326777755E-2</v>
      </c>
      <c r="I6518" s="90">
        <v>2.2171577126432831E-2</v>
      </c>
      <c r="J6518" s="90">
        <v>2.2663024979487849E-2</v>
      </c>
    </row>
    <row r="6519" spans="3:10" x14ac:dyDescent="0.25">
      <c r="C6519" s="82">
        <v>1.1290035864776978E-2</v>
      </c>
      <c r="D6519" s="89">
        <v>1.444002811355259E-2</v>
      </c>
      <c r="E6519" s="89">
        <v>1.6985540678496207E-2</v>
      </c>
      <c r="F6519" s="89">
        <v>1.8959527825350344E-2</v>
      </c>
      <c r="G6519" s="90">
        <v>2.0491916025239892E-2</v>
      </c>
      <c r="H6519" s="90">
        <v>2.1603858311516112E-2</v>
      </c>
      <c r="I6519" s="90">
        <v>2.2472228698240997E-2</v>
      </c>
      <c r="J6519" s="90">
        <v>2.3120769359633999E-2</v>
      </c>
    </row>
    <row r="6520" spans="3:10" x14ac:dyDescent="0.25">
      <c r="C6520" s="82">
        <v>9.1141317544197933E-3</v>
      </c>
      <c r="D6520" s="89">
        <v>1.1220480976933705E-2</v>
      </c>
      <c r="E6520" s="89">
        <v>1.2837875131735165E-2</v>
      </c>
      <c r="F6520" s="89">
        <v>1.4068426491935378E-2</v>
      </c>
      <c r="G6520" s="90">
        <v>1.5043810796424915E-2</v>
      </c>
      <c r="H6520" s="90">
        <v>1.5786753511231426E-2</v>
      </c>
      <c r="I6520" s="90">
        <v>1.6418971771655962E-2</v>
      </c>
      <c r="J6520" s="90">
        <v>1.6943308128122111E-2</v>
      </c>
    </row>
    <row r="6521" spans="3:10" x14ac:dyDescent="0.25">
      <c r="C6521" s="82">
        <v>4.9282079651815861E-3</v>
      </c>
      <c r="D6521" s="89">
        <v>8.8865975506194472E-3</v>
      </c>
      <c r="E6521" s="89">
        <v>1.311868541921123E-2</v>
      </c>
      <c r="F6521" s="89">
        <v>1.6987582093999247E-2</v>
      </c>
      <c r="G6521" s="90">
        <v>2.0197808463190508E-2</v>
      </c>
      <c r="H6521" s="90">
        <v>2.2582405457693092E-2</v>
      </c>
      <c r="I6521" s="90">
        <v>2.4263145955902038E-2</v>
      </c>
      <c r="J6521" s="90">
        <v>2.526769346420614E-2</v>
      </c>
    </row>
    <row r="6522" spans="3:10" x14ac:dyDescent="0.25">
      <c r="C6522" s="82">
        <v>1.0121804710546459E-3</v>
      </c>
      <c r="D6522" s="89">
        <v>1.969625717476926E-3</v>
      </c>
      <c r="E6522" s="89">
        <v>3.1135414471405139E-3</v>
      </c>
      <c r="F6522" s="89">
        <v>4.2736260296394237E-3</v>
      </c>
      <c r="G6522" s="90">
        <v>5.3318222926510925E-3</v>
      </c>
      <c r="H6522" s="90">
        <v>6.2042486340134241E-3</v>
      </c>
      <c r="I6522" s="90">
        <v>6.9022459197047876E-3</v>
      </c>
      <c r="J6522" s="90">
        <v>7.4313868303039262E-3</v>
      </c>
    </row>
    <row r="6523" spans="3:10" x14ac:dyDescent="0.25">
      <c r="C6523" s="82">
        <v>3.2786072322564995E-2</v>
      </c>
      <c r="D6523" s="89">
        <v>3.8219801308731413E-2</v>
      </c>
      <c r="E6523" s="89">
        <v>4.1472528913011918E-2</v>
      </c>
      <c r="F6523" s="89">
        <v>4.3340959921053593E-2</v>
      </c>
      <c r="G6523" s="90">
        <v>4.4506766538181516E-2</v>
      </c>
      <c r="H6523" s="90">
        <v>4.5146987882123575E-2</v>
      </c>
      <c r="I6523" s="90">
        <v>4.5613711463087188E-2</v>
      </c>
      <c r="J6523" s="90">
        <v>4.5846571375948421E-2</v>
      </c>
    </row>
    <row r="6524" spans="3:10" x14ac:dyDescent="0.25">
      <c r="C6524" s="82">
        <v>1.255668994930155E-2</v>
      </c>
      <c r="D6524" s="89">
        <v>1.8575757192509139E-2</v>
      </c>
      <c r="E6524" s="89">
        <v>2.3954778007043296E-2</v>
      </c>
      <c r="F6524" s="89">
        <v>2.8368453260317696E-2</v>
      </c>
      <c r="G6524" s="90">
        <v>3.1921846102749882E-2</v>
      </c>
      <c r="H6524" s="90">
        <v>3.4683122083688116E-2</v>
      </c>
      <c r="I6524" s="90">
        <v>3.6987216107309553E-2</v>
      </c>
      <c r="J6524" s="90">
        <v>3.8902881315131005E-2</v>
      </c>
    </row>
    <row r="6525" spans="3:10" x14ac:dyDescent="0.25">
      <c r="C6525" s="82">
        <v>1.3905370158797637E-2</v>
      </c>
      <c r="D6525" s="89">
        <v>1.9127058768786839E-2</v>
      </c>
      <c r="E6525" s="89">
        <v>2.3441114484555652E-2</v>
      </c>
      <c r="F6525" s="89">
        <v>2.6739419891397095E-2</v>
      </c>
      <c r="G6525" s="90">
        <v>2.9218380560954667E-2</v>
      </c>
      <c r="H6525" s="90">
        <v>3.0978841657143912E-2</v>
      </c>
      <c r="I6525" s="90">
        <v>3.2339789608378647E-2</v>
      </c>
      <c r="J6525" s="90">
        <v>3.337395901002279E-2</v>
      </c>
    </row>
    <row r="6526" spans="3:10" x14ac:dyDescent="0.25">
      <c r="C6526" s="82">
        <v>9.585953129260168E-3</v>
      </c>
      <c r="D6526" s="89">
        <v>1.4036050267734213E-2</v>
      </c>
      <c r="E6526" s="89">
        <v>1.7580637949121746E-2</v>
      </c>
      <c r="F6526" s="89">
        <v>1.9971661904872439E-2</v>
      </c>
      <c r="G6526" s="90">
        <v>2.1362649715187861E-2</v>
      </c>
      <c r="H6526" s="90">
        <v>2.1893229616018653E-2</v>
      </c>
      <c r="I6526" s="90">
        <v>2.185929223484058E-2</v>
      </c>
      <c r="J6526" s="90">
        <v>2.1368706539644941E-2</v>
      </c>
    </row>
    <row r="6527" spans="3:10" x14ac:dyDescent="0.25">
      <c r="C6527" s="82">
        <v>7.5106827337932513E-3</v>
      </c>
      <c r="D6527" s="89">
        <v>8.9788619582896276E-3</v>
      </c>
      <c r="E6527" s="89">
        <v>1.0153197505474216E-2</v>
      </c>
      <c r="F6527" s="89">
        <v>1.1127989191201214E-2</v>
      </c>
      <c r="G6527" s="90">
        <v>1.2000319663468604E-2</v>
      </c>
      <c r="H6527" s="90">
        <v>1.2779869594137178E-2</v>
      </c>
      <c r="I6527" s="90">
        <v>1.3561654795269175E-2</v>
      </c>
      <c r="J6527" s="90">
        <v>1.435162788858739E-2</v>
      </c>
    </row>
    <row r="6528" spans="3:10" x14ac:dyDescent="0.25">
      <c r="C6528" s="82">
        <v>5.5358290701617531E-3</v>
      </c>
      <c r="D6528" s="89">
        <v>8.4363879429236559E-3</v>
      </c>
      <c r="E6528" s="89">
        <v>1.0899708191679153E-2</v>
      </c>
      <c r="F6528" s="89">
        <v>1.2677893430684178E-2</v>
      </c>
      <c r="G6528" s="90">
        <v>1.3806856372943424E-2</v>
      </c>
      <c r="H6528" s="90">
        <v>1.4353991236367594E-2</v>
      </c>
      <c r="I6528" s="90">
        <v>1.4516018630011474E-2</v>
      </c>
      <c r="J6528" s="90">
        <v>1.438009434315243E-2</v>
      </c>
    </row>
    <row r="6529" spans="3:10" x14ac:dyDescent="0.25">
      <c r="C6529" s="82">
        <v>7.5570546031484553E-3</v>
      </c>
      <c r="D6529" s="89">
        <v>1.2635727468236985E-2</v>
      </c>
      <c r="E6529" s="89">
        <v>1.755917795193469E-2</v>
      </c>
      <c r="F6529" s="89">
        <v>2.1836723849409316E-2</v>
      </c>
      <c r="G6529" s="90">
        <v>2.5498021313544946E-2</v>
      </c>
      <c r="H6529" s="90">
        <v>2.8636020628653232E-2</v>
      </c>
      <c r="I6529" s="90">
        <v>3.1567592587112135E-2</v>
      </c>
      <c r="J6529" s="90">
        <v>3.4367449808707429E-2</v>
      </c>
    </row>
    <row r="6530" spans="3:10" x14ac:dyDescent="0.25">
      <c r="C6530" s="82">
        <v>2.4600351994112864E-2</v>
      </c>
      <c r="D6530" s="89">
        <v>2.8839505917194416E-2</v>
      </c>
      <c r="E6530" s="89">
        <v>3.1718531977364357E-2</v>
      </c>
      <c r="F6530" s="89">
        <v>3.363670294650694E-2</v>
      </c>
      <c r="G6530" s="90">
        <v>3.5001645427398212E-2</v>
      </c>
      <c r="H6530" s="90">
        <v>3.5929068080566909E-2</v>
      </c>
      <c r="I6530" s="90">
        <v>3.6739406340255236E-2</v>
      </c>
      <c r="J6530" s="90">
        <v>3.7459131402737697E-2</v>
      </c>
    </row>
    <row r="6531" spans="3:10" x14ac:dyDescent="0.25">
      <c r="C6531" s="82">
        <v>1.8541120701757698E-2</v>
      </c>
      <c r="D6531" s="89">
        <v>2.4514485559516359E-2</v>
      </c>
      <c r="E6531" s="89">
        <v>2.851403789568123E-2</v>
      </c>
      <c r="F6531" s="89">
        <v>3.0736544043431874E-2</v>
      </c>
      <c r="G6531" s="90">
        <v>3.1740216318111733E-2</v>
      </c>
      <c r="H6531" s="90">
        <v>3.186084593718793E-2</v>
      </c>
      <c r="I6531" s="90">
        <v>3.1554618402685725E-2</v>
      </c>
      <c r="J6531" s="90">
        <v>3.0946489833935734E-2</v>
      </c>
    </row>
    <row r="6532" spans="3:10" x14ac:dyDescent="0.25">
      <c r="C6532" s="82">
        <v>8.7580361673803252E-3</v>
      </c>
      <c r="D6532" s="89">
        <v>1.2492363931622799E-2</v>
      </c>
      <c r="E6532" s="89">
        <v>1.5644789199010238E-2</v>
      </c>
      <c r="F6532" s="89">
        <v>1.8041973282910594E-2</v>
      </c>
      <c r="G6532" s="90">
        <v>1.9774186193898029E-2</v>
      </c>
      <c r="H6532" s="90">
        <v>2.0906754327423702E-2</v>
      </c>
      <c r="I6532" s="90">
        <v>2.1672706701286588E-2</v>
      </c>
      <c r="J6532" s="90">
        <v>2.2148014630908174E-2</v>
      </c>
    </row>
    <row r="6533" spans="3:10" x14ac:dyDescent="0.25">
      <c r="C6533" s="82">
        <v>0.15011893407616161</v>
      </c>
      <c r="D6533" s="89">
        <v>0.10370904611784142</v>
      </c>
      <c r="E6533" s="89">
        <v>7.7731208592873677E-2</v>
      </c>
      <c r="F6533" s="89">
        <v>6.2498611756625015E-2</v>
      </c>
      <c r="G6533" s="90">
        <v>5.321094296054131E-2</v>
      </c>
      <c r="H6533" s="90">
        <v>4.7108134807224832E-2</v>
      </c>
      <c r="I6533" s="90">
        <v>4.3032691074361834E-2</v>
      </c>
      <c r="J6533" s="90">
        <v>4.0093090327245957E-2</v>
      </c>
    </row>
    <row r="6534" spans="3:10" x14ac:dyDescent="0.25">
      <c r="C6534" s="82">
        <v>2.2426770671971769E-2</v>
      </c>
      <c r="D6534" s="89">
        <v>3.3370222786265696E-2</v>
      </c>
      <c r="E6534" s="89">
        <v>4.262002002693404E-2</v>
      </c>
      <c r="F6534" s="89">
        <v>4.9625936988834746E-2</v>
      </c>
      <c r="G6534" s="90">
        <v>5.4740121617845972E-2</v>
      </c>
      <c r="H6534" s="90">
        <v>5.8205348292524599E-2</v>
      </c>
      <c r="I6534" s="90">
        <v>6.0614139551113284E-2</v>
      </c>
      <c r="J6534" s="90">
        <v>6.2022877443944718E-2</v>
      </c>
    </row>
    <row r="6535" spans="3:10" x14ac:dyDescent="0.25">
      <c r="C6535" s="82">
        <v>5.8681361495030258E-3</v>
      </c>
      <c r="D6535" s="89">
        <v>1.0036940767744093E-2</v>
      </c>
      <c r="E6535" s="89">
        <v>1.441417092232272E-2</v>
      </c>
      <c r="F6535" s="89">
        <v>1.8485451716383688E-2</v>
      </c>
      <c r="G6535" s="90">
        <v>2.2047024183462507E-2</v>
      </c>
      <c r="H6535" s="90">
        <v>2.4958645101943844E-2</v>
      </c>
      <c r="I6535" s="90">
        <v>2.7343652686713047E-2</v>
      </c>
      <c r="J6535" s="90">
        <v>2.9191573637418863E-2</v>
      </c>
    </row>
    <row r="6536" spans="3:10" x14ac:dyDescent="0.25">
      <c r="C6536" s="82">
        <v>2.3061362334870002E-2</v>
      </c>
      <c r="D6536" s="89">
        <v>2.9901604512435721E-2</v>
      </c>
      <c r="E6536" s="89">
        <v>3.4807106118360923E-2</v>
      </c>
      <c r="F6536" s="89">
        <v>3.8107331776198322E-2</v>
      </c>
      <c r="G6536" s="90">
        <v>4.0356961784540901E-2</v>
      </c>
      <c r="H6536" s="90">
        <v>4.1761100986859472E-2</v>
      </c>
      <c r="I6536" s="90">
        <v>4.2690320957604867E-2</v>
      </c>
      <c r="J6536" s="90">
        <v>4.3123095364958633E-2</v>
      </c>
    </row>
    <row r="6537" spans="3:10" x14ac:dyDescent="0.25">
      <c r="C6537" s="82">
        <v>1.7923653611724249E-2</v>
      </c>
      <c r="D6537" s="89">
        <v>2.2556666233804819E-2</v>
      </c>
      <c r="E6537" s="89">
        <v>2.6032952141563002E-2</v>
      </c>
      <c r="F6537" s="89">
        <v>2.8518271962741329E-2</v>
      </c>
      <c r="G6537" s="90">
        <v>3.0298862038951956E-2</v>
      </c>
      <c r="H6537" s="90">
        <v>3.1450817979337686E-2</v>
      </c>
      <c r="I6537" s="90">
        <v>3.2236952287545556E-2</v>
      </c>
      <c r="J6537" s="90">
        <v>3.2666000010990494E-2</v>
      </c>
    </row>
    <row r="6538" spans="3:10" x14ac:dyDescent="0.25">
      <c r="C6538" s="82">
        <v>1.5832113366799728E-2</v>
      </c>
      <c r="D6538" s="89">
        <v>2.0485290282191631E-2</v>
      </c>
      <c r="E6538" s="89">
        <v>2.3707278254043083E-2</v>
      </c>
      <c r="F6538" s="89">
        <v>2.5650839902066753E-2</v>
      </c>
      <c r="G6538" s="90">
        <v>2.6687847761712027E-2</v>
      </c>
      <c r="H6538" s="90">
        <v>2.7009252359734968E-2</v>
      </c>
      <c r="I6538" s="90">
        <v>2.6939704410748725E-2</v>
      </c>
      <c r="J6538" s="90">
        <v>2.6553366024814739E-2</v>
      </c>
    </row>
    <row r="6539" spans="3:10" x14ac:dyDescent="0.25">
      <c r="C6539" s="82">
        <v>2.030781370906615E-2</v>
      </c>
      <c r="D6539" s="89">
        <v>2.5219744845842731E-2</v>
      </c>
      <c r="E6539" s="89">
        <v>2.8893938519778548E-2</v>
      </c>
      <c r="F6539" s="89">
        <v>3.1628049641631524E-2</v>
      </c>
      <c r="G6539" s="90">
        <v>3.3799366703571067E-2</v>
      </c>
      <c r="H6539" s="90">
        <v>3.5510218922121625E-2</v>
      </c>
      <c r="I6539" s="90">
        <v>3.704159479266781E-2</v>
      </c>
      <c r="J6539" s="90">
        <v>3.8362087465673753E-2</v>
      </c>
    </row>
    <row r="6540" spans="3:10" x14ac:dyDescent="0.25">
      <c r="C6540" s="82">
        <v>8.0947831511285605E-3</v>
      </c>
      <c r="D6540" s="89">
        <v>1.1483380610400244E-2</v>
      </c>
      <c r="E6540" s="89">
        <v>1.4293201908130125E-2</v>
      </c>
      <c r="F6540" s="89">
        <v>1.6439457085349257E-2</v>
      </c>
      <c r="G6540" s="90">
        <v>1.8063136246638779E-2</v>
      </c>
      <c r="H6540" s="90">
        <v>1.9247804847778154E-2</v>
      </c>
      <c r="I6540" s="90">
        <v>2.0203001310189574E-2</v>
      </c>
      <c r="J6540" s="90">
        <v>2.0979904211146896E-2</v>
      </c>
    </row>
    <row r="6541" spans="3:10" x14ac:dyDescent="0.25">
      <c r="C6541" s="82">
        <v>2.3352577999415484E-2</v>
      </c>
      <c r="D6541" s="89">
        <v>2.8475497513560197E-2</v>
      </c>
      <c r="E6541" s="89">
        <v>3.2078103129538169E-2</v>
      </c>
      <c r="F6541" s="89">
        <v>3.4532979306148695E-2</v>
      </c>
      <c r="G6541" s="90">
        <v>3.6284744518867866E-2</v>
      </c>
      <c r="H6541" s="90">
        <v>3.74677004931466E-2</v>
      </c>
      <c r="I6541" s="90">
        <v>3.8398026763514503E-2</v>
      </c>
      <c r="J6541" s="90">
        <v>3.9056642258946492E-2</v>
      </c>
    </row>
    <row r="6542" spans="3:10" x14ac:dyDescent="0.25">
      <c r="C6542" s="82">
        <v>6.2753592680187872E-3</v>
      </c>
      <c r="D6542" s="89">
        <v>9.7239934655343925E-3</v>
      </c>
      <c r="E6542" s="89">
        <v>1.2972084122998967E-2</v>
      </c>
      <c r="F6542" s="89">
        <v>1.5734685646422695E-2</v>
      </c>
      <c r="G6542" s="90">
        <v>1.8001071400643817E-2</v>
      </c>
      <c r="H6542" s="90">
        <v>1.9785021409967081E-2</v>
      </c>
      <c r="I6542" s="90">
        <v>2.1282764089484089E-2</v>
      </c>
      <c r="J6542" s="90">
        <v>2.255656454480718E-2</v>
      </c>
    </row>
    <row r="6543" spans="3:10" x14ac:dyDescent="0.25">
      <c r="C6543" s="82">
        <v>2.3948362267929373E-3</v>
      </c>
      <c r="D6543" s="89">
        <v>4.1679758229961729E-3</v>
      </c>
      <c r="E6543" s="89">
        <v>6.0953018576073298E-3</v>
      </c>
      <c r="F6543" s="89">
        <v>7.9477875200312364E-3</v>
      </c>
      <c r="G6543" s="90">
        <v>9.610553301666689E-3</v>
      </c>
      <c r="H6543" s="90">
        <v>1.0996064371261915E-2</v>
      </c>
      <c r="I6543" s="90">
        <v>1.2142960974082155E-2</v>
      </c>
      <c r="J6543" s="90">
        <v>1.3045043964628928E-2</v>
      </c>
    </row>
    <row r="6544" spans="3:10" x14ac:dyDescent="0.25">
      <c r="C6544" s="82">
        <v>3.9488426000816789E-3</v>
      </c>
      <c r="D6544" s="89">
        <v>6.3455101520360959E-3</v>
      </c>
      <c r="E6544" s="89">
        <v>8.8674765815556934E-3</v>
      </c>
      <c r="F6544" s="89">
        <v>1.1362348833919013E-2</v>
      </c>
      <c r="G6544" s="90">
        <v>1.3835362315546515E-2</v>
      </c>
      <c r="H6544" s="90">
        <v>1.6298328183174393E-2</v>
      </c>
      <c r="I6544" s="90">
        <v>1.8911327346670472E-2</v>
      </c>
      <c r="J6544" s="90">
        <v>2.1735126358952171E-2</v>
      </c>
    </row>
    <row r="6545" spans="3:10" x14ac:dyDescent="0.25">
      <c r="C6545" s="82">
        <v>1.1141424015794987E-2</v>
      </c>
      <c r="D6545" s="89">
        <v>1.4088861860082466E-2</v>
      </c>
      <c r="E6545" s="89">
        <v>1.6310627596632387E-2</v>
      </c>
      <c r="F6545" s="89">
        <v>1.78482406988127E-2</v>
      </c>
      <c r="G6545" s="90">
        <v>1.88476721798089E-2</v>
      </c>
      <c r="H6545" s="90">
        <v>1.9357224918564554E-2</v>
      </c>
      <c r="I6545" s="90">
        <v>1.9565626315261569E-2</v>
      </c>
      <c r="J6545" s="90">
        <v>1.9518570871087625E-2</v>
      </c>
    </row>
    <row r="6546" spans="3:10" x14ac:dyDescent="0.25">
      <c r="C6546" s="82">
        <v>3.7257405076432854E-3</v>
      </c>
      <c r="D6546" s="89">
        <v>6.3871406646895243E-3</v>
      </c>
      <c r="E6546" s="89">
        <v>9.1844351878519141E-3</v>
      </c>
      <c r="F6546" s="89">
        <v>1.1785057059085091E-2</v>
      </c>
      <c r="G6546" s="90">
        <v>1.4071010446400566E-2</v>
      </c>
      <c r="H6546" s="90">
        <v>1.5983654986218121E-2</v>
      </c>
      <c r="I6546" s="90">
        <v>1.7644630750868508E-2</v>
      </c>
      <c r="J6546" s="90">
        <v>1.9092834591408953E-2</v>
      </c>
    </row>
    <row r="6547" spans="3:10" x14ac:dyDescent="0.25">
      <c r="C6547" s="82">
        <v>1.0713426809787976E-2</v>
      </c>
      <c r="D6547" s="89">
        <v>1.1772109606987463E-2</v>
      </c>
      <c r="E6547" s="89">
        <v>1.2349309384982663E-2</v>
      </c>
      <c r="F6547" s="89">
        <v>1.2652285349113801E-2</v>
      </c>
      <c r="G6547" s="90">
        <v>1.2826767822552059E-2</v>
      </c>
      <c r="H6547" s="90">
        <v>1.2889379849198572E-2</v>
      </c>
      <c r="I6547" s="90">
        <v>1.2932830997727957E-2</v>
      </c>
      <c r="J6547" s="90">
        <v>1.295357254608844E-2</v>
      </c>
    </row>
    <row r="6548" spans="3:10" x14ac:dyDescent="0.25">
      <c r="C6548" s="82">
        <v>1.9014353023068246E-2</v>
      </c>
      <c r="D6548" s="89">
        <v>2.1153048184372279E-2</v>
      </c>
      <c r="E6548" s="89">
        <v>2.2447204185950805E-2</v>
      </c>
      <c r="F6548" s="89">
        <v>2.3316717753841525E-2</v>
      </c>
      <c r="G6548" s="90">
        <v>2.4094359830064315E-2</v>
      </c>
      <c r="H6548" s="90">
        <v>2.4867632696313036E-2</v>
      </c>
      <c r="I6548" s="90">
        <v>2.5847603074334011E-2</v>
      </c>
      <c r="J6548" s="90">
        <v>2.7033846144879293E-2</v>
      </c>
    </row>
    <row r="6549" spans="3:10" x14ac:dyDescent="0.25">
      <c r="C6549" s="82">
        <v>8.1690045423916443E-3</v>
      </c>
      <c r="D6549" s="89">
        <v>1.2957263073296752E-2</v>
      </c>
      <c r="E6549" s="89">
        <v>1.7836307091817754E-2</v>
      </c>
      <c r="F6549" s="89">
        <v>2.2459064770065307E-2</v>
      </c>
      <c r="G6549" s="90">
        <v>2.6782005257535126E-2</v>
      </c>
      <c r="H6549" s="90">
        <v>3.0751208543692767E-2</v>
      </c>
      <c r="I6549" s="90">
        <v>3.457051366476005E-2</v>
      </c>
      <c r="J6549" s="90">
        <v>3.8232664366296167E-2</v>
      </c>
    </row>
    <row r="6550" spans="3:10" x14ac:dyDescent="0.25">
      <c r="C6550" s="82">
        <v>1.6592622348109234E-2</v>
      </c>
      <c r="D6550" s="89">
        <v>1.8374595410307407E-2</v>
      </c>
      <c r="E6550" s="89">
        <v>1.9621415777080001E-2</v>
      </c>
      <c r="F6550" s="89">
        <v>2.057775206706414E-2</v>
      </c>
      <c r="G6550" s="90">
        <v>2.1405877343918609E-2</v>
      </c>
      <c r="H6550" s="90">
        <v>2.2072739952563643E-2</v>
      </c>
      <c r="I6550" s="90">
        <v>2.2682341945742947E-2</v>
      </c>
      <c r="J6550" s="90">
        <v>2.3178594490182936E-2</v>
      </c>
    </row>
    <row r="6551" spans="3:10" x14ac:dyDescent="0.25">
      <c r="C6551" s="82">
        <v>8.0331233326886381E-2</v>
      </c>
      <c r="D6551" s="89">
        <v>7.0519939423826172E-2</v>
      </c>
      <c r="E6551" s="89">
        <v>6.1723383208113124E-2</v>
      </c>
      <c r="F6551" s="89">
        <v>5.4830297965283145E-2</v>
      </c>
      <c r="G6551" s="90">
        <v>4.9768596394882077E-2</v>
      </c>
      <c r="H6551" s="90">
        <v>4.5910105368387577E-2</v>
      </c>
      <c r="I6551" s="90">
        <v>4.3047171491559767E-2</v>
      </c>
      <c r="J6551" s="90">
        <v>4.0742178018546307E-2</v>
      </c>
    </row>
    <row r="6552" spans="3:10" x14ac:dyDescent="0.25">
      <c r="C6552" s="82">
        <v>1.9934165351363501E-2</v>
      </c>
      <c r="D6552" s="89">
        <v>2.6214558666182049E-2</v>
      </c>
      <c r="E6552" s="89">
        <v>3.0314728492401403E-2</v>
      </c>
      <c r="F6552" s="89">
        <v>3.252593715399963E-2</v>
      </c>
      <c r="G6552" s="90">
        <v>3.3477332040071126E-2</v>
      </c>
      <c r="H6552" s="90">
        <v>3.3519511485469604E-2</v>
      </c>
      <c r="I6552" s="90">
        <v>3.3112088365170628E-2</v>
      </c>
      <c r="J6552" s="90">
        <v>3.2368572924521936E-2</v>
      </c>
    </row>
    <row r="6553" spans="3:10" x14ac:dyDescent="0.25">
      <c r="C6553" s="82">
        <v>5.460973372845436E-3</v>
      </c>
      <c r="D6553" s="89">
        <v>9.9622813569728401E-3</v>
      </c>
      <c r="E6553" s="89">
        <v>1.4458785350471097E-2</v>
      </c>
      <c r="F6553" s="89">
        <v>1.8178905219049094E-2</v>
      </c>
      <c r="G6553" s="90">
        <v>2.0920707046302792E-2</v>
      </c>
      <c r="H6553" s="90">
        <v>2.267448947317996E-2</v>
      </c>
      <c r="I6553" s="90">
        <v>2.3693694334024254E-2</v>
      </c>
      <c r="J6553" s="90">
        <v>2.4083140946649484E-2</v>
      </c>
    </row>
    <row r="6554" spans="3:10" x14ac:dyDescent="0.25">
      <c r="C6554" s="82">
        <v>2.2455458120207491E-2</v>
      </c>
      <c r="D6554" s="89">
        <v>2.5091960571191656E-2</v>
      </c>
      <c r="E6554" s="89">
        <v>2.6658166188256852E-2</v>
      </c>
      <c r="F6554" s="89">
        <v>2.7588422883153781E-2</v>
      </c>
      <c r="G6554" s="90">
        <v>2.8214272330380239E-2</v>
      </c>
      <c r="H6554" s="90">
        <v>2.8593770172518677E-2</v>
      </c>
      <c r="I6554" s="90">
        <v>2.8944839838059244E-2</v>
      </c>
      <c r="J6554" s="90">
        <v>2.9255038117729459E-2</v>
      </c>
    </row>
    <row r="6555" spans="3:10" x14ac:dyDescent="0.25">
      <c r="C6555" s="82">
        <v>1.2385959864710461E-2</v>
      </c>
      <c r="D6555" s="89">
        <v>1.5653396816134188E-2</v>
      </c>
      <c r="E6555" s="89">
        <v>1.8203636636886959E-2</v>
      </c>
      <c r="F6555" s="89">
        <v>2.0155367483445496E-2</v>
      </c>
      <c r="G6555" s="90">
        <v>2.1715174233779867E-2</v>
      </c>
      <c r="H6555" s="90">
        <v>2.2948070932850832E-2</v>
      </c>
      <c r="I6555" s="90">
        <v>2.4061207930882494E-2</v>
      </c>
      <c r="J6555" s="90">
        <v>2.5082221462734471E-2</v>
      </c>
    </row>
    <row r="6556" spans="3:10" x14ac:dyDescent="0.25">
      <c r="C6556" s="82">
        <v>6.545082457679428E-3</v>
      </c>
      <c r="D6556" s="89">
        <v>9.1764125405625705E-3</v>
      </c>
      <c r="E6556" s="89">
        <v>1.1472680605282618E-2</v>
      </c>
      <c r="F6556" s="89">
        <v>1.3361565909749913E-2</v>
      </c>
      <c r="G6556" s="90">
        <v>1.4902616931182347E-2</v>
      </c>
      <c r="H6556" s="90">
        <v>1.6102671988330836E-2</v>
      </c>
      <c r="I6556" s="90">
        <v>1.7088648455401392E-2</v>
      </c>
      <c r="J6556" s="90">
        <v>1.7875617156328068E-2</v>
      </c>
    </row>
    <row r="6557" spans="3:10" x14ac:dyDescent="0.25">
      <c r="C6557" s="82">
        <v>3.9600405473771798E-2</v>
      </c>
      <c r="D6557" s="89">
        <v>4.533780681232099E-2</v>
      </c>
      <c r="E6557" s="89">
        <v>4.7623070239890507E-2</v>
      </c>
      <c r="F6557" s="89">
        <v>4.7906727800021032E-2</v>
      </c>
      <c r="G6557" s="90">
        <v>4.7341322761121046E-2</v>
      </c>
      <c r="H6557" s="90">
        <v>4.6336373591591096E-2</v>
      </c>
      <c r="I6557" s="90">
        <v>4.536181745864204E-2</v>
      </c>
      <c r="J6557" s="90">
        <v>4.4398499417898474E-2</v>
      </c>
    </row>
    <row r="6558" spans="3:10" x14ac:dyDescent="0.25">
      <c r="C6558" s="82">
        <v>1.4921761187564327E-2</v>
      </c>
      <c r="D6558" s="89">
        <v>1.9220572479174827E-2</v>
      </c>
      <c r="E6558" s="89">
        <v>2.246556231231038E-2</v>
      </c>
      <c r="F6558" s="89">
        <v>2.4718247874046435E-2</v>
      </c>
      <c r="G6558" s="90">
        <v>2.6198658052862669E-2</v>
      </c>
      <c r="H6558" s="90">
        <v>2.6973397065399772E-2</v>
      </c>
      <c r="I6558" s="90">
        <v>2.7283935937024033E-2</v>
      </c>
      <c r="J6558" s="90">
        <v>2.7161634549248678E-2</v>
      </c>
    </row>
    <row r="6559" spans="3:10" x14ac:dyDescent="0.25">
      <c r="C6559" s="82">
        <v>1.4198290608045528E-2</v>
      </c>
      <c r="D6559" s="89">
        <v>1.8282842360764311E-2</v>
      </c>
      <c r="E6559" s="89">
        <v>2.1750777768470897E-2</v>
      </c>
      <c r="F6559" s="89">
        <v>2.4626534844163901E-2</v>
      </c>
      <c r="G6559" s="90">
        <v>2.7047110481769977E-2</v>
      </c>
      <c r="H6559" s="90">
        <v>2.900723066581315E-2</v>
      </c>
      <c r="I6559" s="90">
        <v>3.0712728216516605E-2</v>
      </c>
      <c r="J6559" s="90">
        <v>3.2169261846881209E-2</v>
      </c>
    </row>
    <row r="6560" spans="3:10" x14ac:dyDescent="0.25">
      <c r="C6560" s="82">
        <v>3.2622962852542998E-3</v>
      </c>
      <c r="D6560" s="89">
        <v>5.2981047465388504E-3</v>
      </c>
      <c r="E6560" s="89">
        <v>7.4880254743374163E-3</v>
      </c>
      <c r="F6560" s="89">
        <v>9.6144558294095541E-3</v>
      </c>
      <c r="G6560" s="90">
        <v>1.1550193897989464E-2</v>
      </c>
      <c r="H6560" s="90">
        <v>1.3174358485121298E-2</v>
      </c>
      <c r="I6560" s="90">
        <v>1.4512349249173126E-2</v>
      </c>
      <c r="J6560" s="90">
        <v>1.5539104914176731E-2</v>
      </c>
    </row>
    <row r="6561" spans="3:10" x14ac:dyDescent="0.25">
      <c r="C6561" s="82">
        <v>6.3827896549188395E-3</v>
      </c>
      <c r="D6561" s="89">
        <v>1.0458808002972858E-2</v>
      </c>
      <c r="E6561" s="89">
        <v>1.445476336453713E-2</v>
      </c>
      <c r="F6561" s="89">
        <v>1.7869460233596476E-2</v>
      </c>
      <c r="G6561" s="90">
        <v>2.054024004857273E-2</v>
      </c>
      <c r="H6561" s="90">
        <v>2.238143238694941E-2</v>
      </c>
      <c r="I6561" s="90">
        <v>2.3558662667591282E-2</v>
      </c>
      <c r="J6561" s="90">
        <v>2.412122372935218E-2</v>
      </c>
    </row>
    <row r="6562" spans="3:10" x14ac:dyDescent="0.25">
      <c r="C6562" s="82">
        <v>3.7050759147007846E-2</v>
      </c>
      <c r="D6562" s="89">
        <v>4.0445797337747343E-2</v>
      </c>
      <c r="E6562" s="89">
        <v>4.150700257209225E-2</v>
      </c>
      <c r="F6562" s="89">
        <v>4.1370292725650869E-2</v>
      </c>
      <c r="G6562" s="90">
        <v>4.0789367477986102E-2</v>
      </c>
      <c r="H6562" s="90">
        <v>3.9922699450516651E-2</v>
      </c>
      <c r="I6562" s="90">
        <v>3.9052477510908054E-2</v>
      </c>
      <c r="J6562" s="90">
        <v>3.8096449238694034E-2</v>
      </c>
    </row>
    <row r="6563" spans="3:10" x14ac:dyDescent="0.25">
      <c r="C6563" s="82">
        <v>8.7312678644949852E-3</v>
      </c>
      <c r="D6563" s="89">
        <v>1.2564199411884172E-2</v>
      </c>
      <c r="E6563" s="89">
        <v>1.6057466888320854E-2</v>
      </c>
      <c r="F6563" s="89">
        <v>1.9062638555081168E-2</v>
      </c>
      <c r="G6563" s="90">
        <v>2.1649378674410684E-2</v>
      </c>
      <c r="H6563" s="90">
        <v>2.3835885078778988E-2</v>
      </c>
      <c r="I6563" s="90">
        <v>2.5823117705710365E-2</v>
      </c>
      <c r="J6563" s="90">
        <v>2.7640435227909283E-2</v>
      </c>
    </row>
    <row r="6564" spans="3:10" x14ac:dyDescent="0.25">
      <c r="C6564" s="82">
        <v>7.1539993386396028E-3</v>
      </c>
      <c r="D6564" s="89">
        <v>9.1080400898207407E-3</v>
      </c>
      <c r="E6564" s="89">
        <v>1.0809207841551378E-2</v>
      </c>
      <c r="F6564" s="89">
        <v>1.2261557609846454E-2</v>
      </c>
      <c r="G6564" s="90">
        <v>1.3516561456327101E-2</v>
      </c>
      <c r="H6564" s="90">
        <v>1.4559926252469152E-2</v>
      </c>
      <c r="I6564" s="90">
        <v>1.5492169921599505E-2</v>
      </c>
      <c r="J6564" s="90">
        <v>1.6321636088604267E-2</v>
      </c>
    </row>
    <row r="6565" spans="3:10" x14ac:dyDescent="0.25">
      <c r="C6565" s="82">
        <v>3.97440301784261E-2</v>
      </c>
      <c r="D6565" s="89">
        <v>4.4272668896992579E-2</v>
      </c>
      <c r="E6565" s="89">
        <v>4.6802730455242997E-2</v>
      </c>
      <c r="F6565" s="89">
        <v>4.8188117253867471E-2</v>
      </c>
      <c r="G6565" s="90">
        <v>4.9024070381754603E-2</v>
      </c>
      <c r="H6565" s="90">
        <v>4.9359212771163723E-2</v>
      </c>
      <c r="I6565" s="90">
        <v>4.9483354089911967E-2</v>
      </c>
      <c r="J6565" s="90">
        <v>4.9282010353713497E-2</v>
      </c>
    </row>
    <row r="6566" spans="3:10" x14ac:dyDescent="0.25">
      <c r="C6566" s="82">
        <v>1.1641406466501688E-2</v>
      </c>
      <c r="D6566" s="89">
        <v>1.5001517735962346E-2</v>
      </c>
      <c r="E6566" s="89">
        <v>1.7256469201508522E-2</v>
      </c>
      <c r="F6566" s="89">
        <v>1.847743301080422E-2</v>
      </c>
      <c r="G6566" s="90">
        <v>1.8919631809842592E-2</v>
      </c>
      <c r="H6566" s="90">
        <v>1.8736821716287381E-2</v>
      </c>
      <c r="I6566" s="90">
        <v>1.8195099243656157E-2</v>
      </c>
      <c r="J6566" s="90">
        <v>1.7393435719895697E-2</v>
      </c>
    </row>
    <row r="6567" spans="3:10" x14ac:dyDescent="0.25">
      <c r="C6567" s="82">
        <v>2.6377450299711978E-2</v>
      </c>
      <c r="D6567" s="89">
        <v>3.1335275333352848E-2</v>
      </c>
      <c r="E6567" s="89">
        <v>3.384948787503126E-2</v>
      </c>
      <c r="F6567" s="89">
        <v>3.4825483612086615E-2</v>
      </c>
      <c r="G6567" s="90">
        <v>3.508914563978166E-2</v>
      </c>
      <c r="H6567" s="90">
        <v>3.4966105652599021E-2</v>
      </c>
      <c r="I6567" s="90">
        <v>3.4830463964913697E-2</v>
      </c>
      <c r="J6567" s="90">
        <v>3.4678882206635099E-2</v>
      </c>
    </row>
    <row r="6568" spans="3:10" x14ac:dyDescent="0.25">
      <c r="C6568" s="82">
        <v>1.4442353213771819E-2</v>
      </c>
      <c r="D6568" s="89">
        <v>1.8126249271581275E-2</v>
      </c>
      <c r="E6568" s="89">
        <v>2.0792400742043141E-2</v>
      </c>
      <c r="F6568" s="89">
        <v>2.2638810376862644E-2</v>
      </c>
      <c r="G6568" s="90">
        <v>2.3987933465527078E-2</v>
      </c>
      <c r="H6568" s="90">
        <v>2.4993642690615412E-2</v>
      </c>
      <c r="I6568" s="90">
        <v>2.5941074948610941E-2</v>
      </c>
      <c r="J6568" s="90">
        <v>2.6891759219632598E-2</v>
      </c>
    </row>
    <row r="6569" spans="3:10" x14ac:dyDescent="0.25">
      <c r="C6569" s="82">
        <v>2.6210096639312938E-2</v>
      </c>
      <c r="D6569" s="89">
        <v>2.3642826244513183E-2</v>
      </c>
      <c r="E6569" s="89">
        <v>2.1676058204847845E-2</v>
      </c>
      <c r="F6569" s="89">
        <v>2.0284706134498006E-2</v>
      </c>
      <c r="G6569" s="90">
        <v>1.939040869676786E-2</v>
      </c>
      <c r="H6569" s="90">
        <v>1.8813216556982308E-2</v>
      </c>
      <c r="I6569" s="90">
        <v>1.8564200433161065E-2</v>
      </c>
      <c r="J6569" s="90">
        <v>1.8558767258205693E-2</v>
      </c>
    </row>
    <row r="6570" spans="3:10" x14ac:dyDescent="0.25">
      <c r="C6570" s="82">
        <v>5.2142686708673983E-3</v>
      </c>
      <c r="D6570" s="89">
        <v>8.1753086798629655E-3</v>
      </c>
      <c r="E6570" s="89">
        <v>1.1046957386703322E-2</v>
      </c>
      <c r="F6570" s="89">
        <v>1.3581572649790095E-2</v>
      </c>
      <c r="G6570" s="90">
        <v>1.5730157142368483E-2</v>
      </c>
      <c r="H6570" s="90">
        <v>1.7442263616077942E-2</v>
      </c>
      <c r="I6570" s="90">
        <v>1.8823730842276554E-2</v>
      </c>
      <c r="J6570" s="90">
        <v>1.9873692234610663E-2</v>
      </c>
    </row>
    <row r="6571" spans="3:10" x14ac:dyDescent="0.25">
      <c r="C6571" s="82">
        <v>2.9202450600143556E-3</v>
      </c>
      <c r="D6571" s="89">
        <v>4.8415882219729495E-3</v>
      </c>
      <c r="E6571" s="89">
        <v>6.6946667641160883E-3</v>
      </c>
      <c r="F6571" s="89">
        <v>8.2349999197783956E-3</v>
      </c>
      <c r="G6571" s="90">
        <v>9.401212308125911E-3</v>
      </c>
      <c r="H6571" s="90">
        <v>1.0177081539329114E-2</v>
      </c>
      <c r="I6571" s="90">
        <v>1.065950139963311E-2</v>
      </c>
      <c r="J6571" s="90">
        <v>1.0886815605159084E-2</v>
      </c>
    </row>
    <row r="6572" spans="3:10" x14ac:dyDescent="0.25">
      <c r="C6572" s="82">
        <v>5.959380927365151E-3</v>
      </c>
      <c r="D6572" s="89">
        <v>7.5090454550856001E-3</v>
      </c>
      <c r="E6572" s="89">
        <v>8.9459098108051454E-3</v>
      </c>
      <c r="F6572" s="89">
        <v>1.02428249111212E-2</v>
      </c>
      <c r="G6572" s="90">
        <v>1.1402709207229385E-2</v>
      </c>
      <c r="H6572" s="90">
        <v>1.2382683298046843E-2</v>
      </c>
      <c r="I6572" s="90">
        <v>1.3251912028289776E-2</v>
      </c>
      <c r="J6572" s="90">
        <v>1.4014384180742093E-2</v>
      </c>
    </row>
    <row r="6573" spans="3:10" x14ac:dyDescent="0.25">
      <c r="C6573" s="82">
        <v>2.4882865045497179E-2</v>
      </c>
      <c r="D6573" s="89">
        <v>2.6724845861895028E-2</v>
      </c>
      <c r="E6573" s="89">
        <v>2.7220130908014558E-2</v>
      </c>
      <c r="F6573" s="89">
        <v>2.6997649126112543E-2</v>
      </c>
      <c r="G6573" s="90">
        <v>2.6475181316936301E-2</v>
      </c>
      <c r="H6573" s="90">
        <v>2.5736243735526389E-2</v>
      </c>
      <c r="I6573" s="90">
        <v>2.497925517285245E-2</v>
      </c>
      <c r="J6573" s="90">
        <v>2.4182849774103284E-2</v>
      </c>
    </row>
    <row r="6574" spans="3:10" x14ac:dyDescent="0.25">
      <c r="C6574" s="82">
        <v>6.1978995851812053E-3</v>
      </c>
      <c r="D6574" s="89">
        <v>9.3621585473287715E-3</v>
      </c>
      <c r="E6574" s="89">
        <v>1.2092347947248212E-2</v>
      </c>
      <c r="F6574" s="89">
        <v>1.4165867176301928E-2</v>
      </c>
      <c r="G6574" s="90">
        <v>1.5625858814588493E-2</v>
      </c>
      <c r="H6574" s="90">
        <v>1.6513823845535389E-2</v>
      </c>
      <c r="I6574" s="90">
        <v>1.7004164824319514E-2</v>
      </c>
      <c r="J6574" s="90">
        <v>1.7148412250862707E-2</v>
      </c>
    </row>
    <row r="6575" spans="3:10" x14ac:dyDescent="0.25">
      <c r="C6575" s="82">
        <v>7.0197719742014275E-2</v>
      </c>
      <c r="D6575" s="89">
        <v>6.9593989325103134E-2</v>
      </c>
      <c r="E6575" s="89">
        <v>6.7712743692370542E-2</v>
      </c>
      <c r="F6575" s="89">
        <v>6.5840098105091602E-2</v>
      </c>
      <c r="G6575" s="90">
        <v>6.4559287806349383E-2</v>
      </c>
      <c r="H6575" s="90">
        <v>6.3688866928412149E-2</v>
      </c>
      <c r="I6575" s="90">
        <v>6.3404513365821868E-2</v>
      </c>
      <c r="J6575" s="90">
        <v>6.3387146639736963E-2</v>
      </c>
    </row>
    <row r="6576" spans="3:10" x14ac:dyDescent="0.25">
      <c r="C6576" s="82">
        <v>1.371946214751424E-2</v>
      </c>
      <c r="D6576" s="89">
        <v>1.7653505153113588E-2</v>
      </c>
      <c r="E6576" s="89">
        <v>2.0789686227472563E-2</v>
      </c>
      <c r="F6576" s="89">
        <v>2.3191750760264432E-2</v>
      </c>
      <c r="G6576" s="90">
        <v>2.501904927339588E-2</v>
      </c>
      <c r="H6576" s="90">
        <v>2.6265999014426049E-2</v>
      </c>
      <c r="I6576" s="90">
        <v>2.7096610680368848E-2</v>
      </c>
      <c r="J6576" s="90">
        <v>2.7484228580044137E-2</v>
      </c>
    </row>
    <row r="6577" spans="3:10" x14ac:dyDescent="0.25">
      <c r="C6577" s="82">
        <v>3.6067054892697355E-2</v>
      </c>
      <c r="D6577" s="89">
        <v>3.2315756704846016E-2</v>
      </c>
      <c r="E6577" s="89">
        <v>2.9585244361317237E-2</v>
      </c>
      <c r="F6577" s="89">
        <v>2.7777476002862619E-2</v>
      </c>
      <c r="G6577" s="90">
        <v>2.6719313959799696E-2</v>
      </c>
      <c r="H6577" s="90">
        <v>2.6100709016169857E-2</v>
      </c>
      <c r="I6577" s="90">
        <v>2.5876262533117471E-2</v>
      </c>
      <c r="J6577" s="90">
        <v>2.5867950532094282E-2</v>
      </c>
    </row>
    <row r="6578" spans="3:10" x14ac:dyDescent="0.25">
      <c r="C6578" s="82">
        <v>0.12837541813931599</v>
      </c>
      <c r="D6578" s="89">
        <v>0.11252172305732588</v>
      </c>
      <c r="E6578" s="89">
        <v>9.7703724228265565E-2</v>
      </c>
      <c r="F6578" s="89">
        <v>8.5826408634699175E-2</v>
      </c>
      <c r="G6578" s="90">
        <v>7.6958236548672093E-2</v>
      </c>
      <c r="H6578" s="90">
        <v>7.0166056985590336E-2</v>
      </c>
      <c r="I6578" s="90">
        <v>6.5119136151269214E-2</v>
      </c>
      <c r="J6578" s="90">
        <v>6.1118695989842105E-2</v>
      </c>
    </row>
    <row r="6579" spans="3:10" x14ac:dyDescent="0.25">
      <c r="C6579" s="82">
        <v>7.2042314625733817E-3</v>
      </c>
      <c r="D6579" s="89">
        <v>1.0564536432779888E-2</v>
      </c>
      <c r="E6579" s="89">
        <v>1.3595479750600046E-2</v>
      </c>
      <c r="F6579" s="89">
        <v>1.6064651475817877E-2</v>
      </c>
      <c r="G6579" s="90">
        <v>1.7962865491894964E-2</v>
      </c>
      <c r="H6579" s="90">
        <v>1.9280014394722024E-2</v>
      </c>
      <c r="I6579" s="90">
        <v>2.0187354762235606E-2</v>
      </c>
      <c r="J6579" s="90">
        <v>2.0735686793116485E-2</v>
      </c>
    </row>
    <row r="6580" spans="3:10" x14ac:dyDescent="0.25">
      <c r="C6580" s="82">
        <v>8.1700986599033357E-3</v>
      </c>
      <c r="D6580" s="89">
        <v>1.3195567636974725E-2</v>
      </c>
      <c r="E6580" s="89">
        <v>1.7937389909788642E-2</v>
      </c>
      <c r="F6580" s="89">
        <v>2.1929046922313195E-2</v>
      </c>
      <c r="G6580" s="90">
        <v>2.5169753604472597E-2</v>
      </c>
      <c r="H6580" s="90">
        <v>2.7703816539844182E-2</v>
      </c>
      <c r="I6580" s="90">
        <v>2.9807288733551977E-2</v>
      </c>
      <c r="J6580" s="90">
        <v>3.1544950470130007E-2</v>
      </c>
    </row>
    <row r="6581" spans="3:10" x14ac:dyDescent="0.25">
      <c r="C6581" s="82">
        <v>2.6639408074054512E-2</v>
      </c>
      <c r="D6581" s="89">
        <v>3.3180940992882414E-2</v>
      </c>
      <c r="E6581" s="89">
        <v>3.7006268990237352E-2</v>
      </c>
      <c r="F6581" s="89">
        <v>3.8810947211095181E-2</v>
      </c>
      <c r="G6581" s="90">
        <v>3.9419268715712434E-2</v>
      </c>
      <c r="H6581" s="90">
        <v>3.9194417786623997E-2</v>
      </c>
      <c r="I6581" s="90">
        <v>3.8590962771268118E-2</v>
      </c>
      <c r="J6581" s="90">
        <v>3.7659257982736019E-2</v>
      </c>
    </row>
    <row r="6582" spans="3:10" x14ac:dyDescent="0.25">
      <c r="C6582" s="82">
        <v>1.14492073147664E-2</v>
      </c>
      <c r="D6582" s="89">
        <v>1.7833398972134901E-2</v>
      </c>
      <c r="E6582" s="89">
        <v>2.3830440156838897E-2</v>
      </c>
      <c r="F6582" s="89">
        <v>2.8956426803340367E-2</v>
      </c>
      <c r="G6582" s="90">
        <v>3.3198786892778796E-2</v>
      </c>
      <c r="H6582" s="90">
        <v>3.6519282843211508E-2</v>
      </c>
      <c r="I6582" s="90">
        <v>3.9155724616506134E-2</v>
      </c>
      <c r="J6582" s="90">
        <v>4.1066082671741409E-2</v>
      </c>
    </row>
    <row r="6583" spans="3:10" x14ac:dyDescent="0.25">
      <c r="C6583" s="82">
        <v>8.1981934859641947E-2</v>
      </c>
      <c r="D6583" s="89">
        <v>6.7046334862867152E-2</v>
      </c>
      <c r="E6583" s="89">
        <v>5.7298103484913682E-2</v>
      </c>
      <c r="F6583" s="89">
        <v>5.1207970549298688E-2</v>
      </c>
      <c r="G6583" s="90">
        <v>4.7684053329518264E-2</v>
      </c>
      <c r="H6583" s="90">
        <v>4.5743149164542439E-2</v>
      </c>
      <c r="I6583" s="90">
        <v>4.5061921059197346E-2</v>
      </c>
      <c r="J6583" s="90">
        <v>4.5167230481875778E-2</v>
      </c>
    </row>
    <row r="6584" spans="3:10" x14ac:dyDescent="0.25">
      <c r="C6584" s="82">
        <v>5.8719770868232105E-3</v>
      </c>
      <c r="D6584" s="89">
        <v>7.9803681651504973E-3</v>
      </c>
      <c r="E6584" s="89">
        <v>9.9101644167854715E-3</v>
      </c>
      <c r="F6584" s="89">
        <v>1.1595364551942825E-2</v>
      </c>
      <c r="G6584" s="90">
        <v>1.3040268079395567E-2</v>
      </c>
      <c r="H6584" s="90">
        <v>1.4200245328200637E-2</v>
      </c>
      <c r="I6584" s="90">
        <v>1.514871508007018E-2</v>
      </c>
      <c r="J6584" s="90">
        <v>1.5874054670589607E-2</v>
      </c>
    </row>
    <row r="6585" spans="3:10" x14ac:dyDescent="0.25">
      <c r="C6585" s="82">
        <v>2.9537120505220187E-3</v>
      </c>
      <c r="D6585" s="89">
        <v>5.5661172241788879E-3</v>
      </c>
      <c r="E6585" s="89">
        <v>8.5514938855603025E-3</v>
      </c>
      <c r="F6585" s="89">
        <v>1.1472126449420066E-2</v>
      </c>
      <c r="G6585" s="90">
        <v>1.4070549169100449E-2</v>
      </c>
      <c r="H6585" s="90">
        <v>1.6171471067767815E-2</v>
      </c>
      <c r="I6585" s="90">
        <v>1.7818332286790972E-2</v>
      </c>
      <c r="J6585" s="90">
        <v>1.9008230434749016E-2</v>
      </c>
    </row>
    <row r="6586" spans="3:10" x14ac:dyDescent="0.25">
      <c r="C6586" s="82">
        <v>3.5165701044809015E-3</v>
      </c>
      <c r="D6586" s="89">
        <v>5.6185781956343836E-3</v>
      </c>
      <c r="E6586" s="89">
        <v>7.778977380756686E-3</v>
      </c>
      <c r="F6586" s="89">
        <v>9.7748298651149004E-3</v>
      </c>
      <c r="G6586" s="90">
        <v>1.1510178845259525E-2</v>
      </c>
      <c r="H6586" s="90">
        <v>1.2915560463532117E-2</v>
      </c>
      <c r="I6586" s="90">
        <v>1.4074387695147161E-2</v>
      </c>
      <c r="J6586" s="90">
        <v>1.5020684052202268E-2</v>
      </c>
    </row>
    <row r="6587" spans="3:10" x14ac:dyDescent="0.25">
      <c r="C6587" s="82">
        <v>3.0146057284512499E-3</v>
      </c>
      <c r="D6587" s="89">
        <v>6.3888483013829021E-3</v>
      </c>
      <c r="E6587" s="89">
        <v>1.073344051925375E-2</v>
      </c>
      <c r="F6587" s="89">
        <v>1.5492649696564271E-2</v>
      </c>
      <c r="G6587" s="90">
        <v>2.0274222299368667E-2</v>
      </c>
      <c r="H6587" s="90">
        <v>2.4769546080344079E-2</v>
      </c>
      <c r="I6587" s="90">
        <v>2.8964561863265671E-2</v>
      </c>
      <c r="J6587" s="90">
        <v>3.2741088699783642E-2</v>
      </c>
    </row>
    <row r="6588" spans="3:10" x14ac:dyDescent="0.25">
      <c r="C6588" s="82">
        <v>3.0784228518942566E-2</v>
      </c>
      <c r="D6588" s="89">
        <v>3.4326890349717414E-2</v>
      </c>
      <c r="E6588" s="89">
        <v>3.6430322559521021E-2</v>
      </c>
      <c r="F6588" s="89">
        <v>3.7872203841745312E-2</v>
      </c>
      <c r="G6588" s="90">
        <v>3.9210212685704994E-2</v>
      </c>
      <c r="H6588" s="90">
        <v>4.0551796073559902E-2</v>
      </c>
      <c r="I6588" s="90">
        <v>4.2179755965526811E-2</v>
      </c>
      <c r="J6588" s="90">
        <v>4.402062949247855E-2</v>
      </c>
    </row>
    <row r="6589" spans="3:10" x14ac:dyDescent="0.25">
      <c r="C6589" s="82">
        <v>1.8461944438883278E-2</v>
      </c>
      <c r="D6589" s="89">
        <v>2.2521844984191131E-2</v>
      </c>
      <c r="E6589" s="89">
        <v>2.5578120139678633E-2</v>
      </c>
      <c r="F6589" s="89">
        <v>2.7947031389849112E-2</v>
      </c>
      <c r="G6589" s="90">
        <v>2.9987359012435637E-2</v>
      </c>
      <c r="H6589" s="90">
        <v>3.1812962969032285E-2</v>
      </c>
      <c r="I6589" s="90">
        <v>3.3706976447269214E-2</v>
      </c>
      <c r="J6589" s="90">
        <v>3.5686226098521401E-2</v>
      </c>
    </row>
    <row r="6590" spans="3:10" x14ac:dyDescent="0.25">
      <c r="C6590" s="82">
        <v>2.8801536248579413E-3</v>
      </c>
      <c r="D6590" s="89">
        <v>5.8207372411596403E-3</v>
      </c>
      <c r="E6590" s="89">
        <v>9.4468585821910738E-3</v>
      </c>
      <c r="F6590" s="89">
        <v>1.3274098007042986E-2</v>
      </c>
      <c r="G6590" s="90">
        <v>1.6994406914644686E-2</v>
      </c>
      <c r="H6590" s="90">
        <v>2.0390481849764719E-2</v>
      </c>
      <c r="I6590" s="90">
        <v>2.3501921558461411E-2</v>
      </c>
      <c r="J6590" s="90">
        <v>2.6287440825524842E-2</v>
      </c>
    </row>
    <row r="6591" spans="3:10" x14ac:dyDescent="0.25">
      <c r="C6591" s="82">
        <v>1.5440299776506124E-2</v>
      </c>
      <c r="D6591" s="89">
        <v>2.328785267122644E-2</v>
      </c>
      <c r="E6591" s="89">
        <v>2.9930597762997647E-2</v>
      </c>
      <c r="F6591" s="89">
        <v>3.4902910597457711E-2</v>
      </c>
      <c r="G6591" s="90">
        <v>3.8433059724478039E-2</v>
      </c>
      <c r="H6591" s="90">
        <v>4.0708453308490128E-2</v>
      </c>
      <c r="I6591" s="90">
        <v>4.2182248782921643E-2</v>
      </c>
      <c r="J6591" s="90">
        <v>4.2947146358828528E-2</v>
      </c>
    </row>
    <row r="6592" spans="3:10" x14ac:dyDescent="0.25">
      <c r="C6592" s="82">
        <v>3.6653099977694858E-3</v>
      </c>
      <c r="D6592" s="89">
        <v>7.7997552472319018E-3</v>
      </c>
      <c r="E6592" s="89">
        <v>1.2788374525788272E-2</v>
      </c>
      <c r="F6592" s="89">
        <v>1.7685163632190325E-2</v>
      </c>
      <c r="G6592" s="90">
        <v>2.1916753530222301E-2</v>
      </c>
      <c r="H6592" s="90">
        <v>2.5174536532100899E-2</v>
      </c>
      <c r="I6592" s="90">
        <v>2.7559020586761851E-2</v>
      </c>
      <c r="J6592" s="90">
        <v>2.9105799072689665E-2</v>
      </c>
    </row>
    <row r="6593" spans="3:10" x14ac:dyDescent="0.25">
      <c r="C6593" s="82">
        <v>2.1445564846246164E-2</v>
      </c>
      <c r="D6593" s="89">
        <v>2.5744087039204312E-2</v>
      </c>
      <c r="E6593" s="89">
        <v>2.8572018926329098E-2</v>
      </c>
      <c r="F6593" s="89">
        <v>3.0291255702193112E-2</v>
      </c>
      <c r="G6593" s="90">
        <v>3.129064596319011E-2</v>
      </c>
      <c r="H6593" s="90">
        <v>3.1675994266093147E-2</v>
      </c>
      <c r="I6593" s="90">
        <v>3.1715310427832114E-2</v>
      </c>
      <c r="J6593" s="90">
        <v>3.1409811916556236E-2</v>
      </c>
    </row>
    <row r="6594" spans="3:10" x14ac:dyDescent="0.25">
      <c r="C6594" s="82">
        <v>1.1850018708880899E-2</v>
      </c>
      <c r="D6594" s="89">
        <v>1.5801568083909805E-2</v>
      </c>
      <c r="E6594" s="89">
        <v>1.9150133217382653E-2</v>
      </c>
      <c r="F6594" s="89">
        <v>2.1937739604052583E-2</v>
      </c>
      <c r="G6594" s="90">
        <v>2.4361508200402955E-2</v>
      </c>
      <c r="H6594" s="90">
        <v>2.6486977511869843E-2</v>
      </c>
      <c r="I6594" s="90">
        <v>2.8541565982819924E-2</v>
      </c>
      <c r="J6594" s="90">
        <v>3.0535667607017591E-2</v>
      </c>
    </row>
    <row r="6595" spans="3:10" x14ac:dyDescent="0.25">
      <c r="C6595" s="82">
        <v>1.8737453526991971E-3</v>
      </c>
      <c r="D6595" s="89">
        <v>2.6181533322821244E-3</v>
      </c>
      <c r="E6595" s="89">
        <v>3.3713966600403761E-3</v>
      </c>
      <c r="F6595" s="89">
        <v>4.1030212172500037E-3</v>
      </c>
      <c r="G6595" s="90">
        <v>4.8011959908320582E-3</v>
      </c>
      <c r="H6595" s="90">
        <v>5.4392913622817573E-3</v>
      </c>
      <c r="I6595" s="90">
        <v>6.0424797494974085E-3</v>
      </c>
      <c r="J6595" s="90">
        <v>6.6130507442212529E-3</v>
      </c>
    </row>
    <row r="6596" spans="3:10" x14ac:dyDescent="0.25">
      <c r="C6596" s="82">
        <v>1.5226248651414174E-2</v>
      </c>
      <c r="D6596" s="89">
        <v>1.8257068681700937E-2</v>
      </c>
      <c r="E6596" s="89">
        <v>1.9867946715346613E-2</v>
      </c>
      <c r="F6596" s="89">
        <v>2.0422698561757893E-2</v>
      </c>
      <c r="G6596" s="90">
        <v>2.0323552110045318E-2</v>
      </c>
      <c r="H6596" s="90">
        <v>1.9754310697980251E-2</v>
      </c>
      <c r="I6596" s="90">
        <v>1.8968954250688525E-2</v>
      </c>
      <c r="J6596" s="90">
        <v>1.80285218087235E-2</v>
      </c>
    </row>
    <row r="6597" spans="3:10" x14ac:dyDescent="0.25">
      <c r="C6597" s="82">
        <v>6.372007591783943E-2</v>
      </c>
      <c r="D6597" s="89">
        <v>5.9889558008883084E-2</v>
      </c>
      <c r="E6597" s="89">
        <v>5.5071838779375444E-2</v>
      </c>
      <c r="F6597" s="89">
        <v>5.048510285100035E-2</v>
      </c>
      <c r="G6597" s="90">
        <v>4.6540696946235742E-2</v>
      </c>
      <c r="H6597" s="90">
        <v>4.3013185934132975E-2</v>
      </c>
      <c r="I6597" s="90">
        <v>3.9950856385061552E-2</v>
      </c>
      <c r="J6597" s="90">
        <v>3.711003654990682E-2</v>
      </c>
    </row>
    <row r="6598" spans="3:10" x14ac:dyDescent="0.25">
      <c r="C6598" s="82">
        <v>1.2734377733478911E-2</v>
      </c>
      <c r="D6598" s="89">
        <v>1.5921619085999154E-2</v>
      </c>
      <c r="E6598" s="89">
        <v>1.8380289835130455E-2</v>
      </c>
      <c r="F6598" s="89">
        <v>2.0199005931406059E-2</v>
      </c>
      <c r="G6598" s="90">
        <v>2.1542708944827592E-2</v>
      </c>
      <c r="H6598" s="90">
        <v>2.2438354090225914E-2</v>
      </c>
      <c r="I6598" s="90">
        <v>2.30592793343261E-2</v>
      </c>
      <c r="J6598" s="90">
        <v>2.3407188301392334E-2</v>
      </c>
    </row>
    <row r="6599" spans="3:10" x14ac:dyDescent="0.25">
      <c r="C6599" s="82">
        <v>3.6798944467982503E-3</v>
      </c>
      <c r="D6599" s="89">
        <v>6.765807869075627E-3</v>
      </c>
      <c r="E6599" s="89">
        <v>1.0075553530172499E-2</v>
      </c>
      <c r="F6599" s="89">
        <v>1.3090291854238746E-2</v>
      </c>
      <c r="G6599" s="90">
        <v>1.5610880819928442E-2</v>
      </c>
      <c r="H6599" s="90">
        <v>1.7580468331502157E-2</v>
      </c>
      <c r="I6599" s="90">
        <v>1.9175961789338499E-2</v>
      </c>
      <c r="J6599" s="90">
        <v>2.0486392822089989E-2</v>
      </c>
    </row>
    <row r="6600" spans="3:10" x14ac:dyDescent="0.25">
      <c r="C6600" s="82">
        <v>1.4879173457662209E-2</v>
      </c>
      <c r="D6600" s="89">
        <v>1.9041047287664203E-2</v>
      </c>
      <c r="E6600" s="89">
        <v>2.1818394481366389E-2</v>
      </c>
      <c r="F6600" s="89">
        <v>2.3463972148002471E-2</v>
      </c>
      <c r="G6600" s="90">
        <v>2.4389299167705995E-2</v>
      </c>
      <c r="H6600" s="90">
        <v>2.4795998285388251E-2</v>
      </c>
      <c r="I6600" s="90">
        <v>2.498140343879179E-2</v>
      </c>
      <c r="J6600" s="90">
        <v>2.5001764995658246E-2</v>
      </c>
    </row>
    <row r="6601" spans="3:10" x14ac:dyDescent="0.25">
      <c r="C6601" s="82">
        <v>1.870657621421442E-2</v>
      </c>
      <c r="D6601" s="89">
        <v>2.0386610855813281E-2</v>
      </c>
      <c r="E6601" s="89">
        <v>2.1366787813621134E-2</v>
      </c>
      <c r="F6601" s="89">
        <v>2.1965241175452462E-2</v>
      </c>
      <c r="G6601" s="90">
        <v>2.2393823375516781E-2</v>
      </c>
      <c r="H6601" s="90">
        <v>2.2645611823555602E-2</v>
      </c>
      <c r="I6601" s="90">
        <v>2.2848637636924518E-2</v>
      </c>
      <c r="J6601" s="90">
        <v>2.295994130033804E-2</v>
      </c>
    </row>
    <row r="6602" spans="3:10" x14ac:dyDescent="0.25">
      <c r="C6602" s="82">
        <v>3.8441698452788323E-3</v>
      </c>
      <c r="D6602" s="89">
        <v>6.7349012314601962E-3</v>
      </c>
      <c r="E6602" s="89">
        <v>9.7641803762716518E-3</v>
      </c>
      <c r="F6602" s="89">
        <v>1.251473733418404E-2</v>
      </c>
      <c r="G6602" s="90">
        <v>1.4822267733963106E-2</v>
      </c>
      <c r="H6602" s="90">
        <v>1.6607092799909365E-2</v>
      </c>
      <c r="I6602" s="90">
        <v>1.7990619191613742E-2</v>
      </c>
      <c r="J6602" s="90">
        <v>1.9014165154548582E-2</v>
      </c>
    </row>
    <row r="6603" spans="3:10" x14ac:dyDescent="0.25">
      <c r="C6603" s="82">
        <v>1.3647208827664863E-2</v>
      </c>
      <c r="D6603" s="89">
        <v>1.7767144251032749E-2</v>
      </c>
      <c r="E6603" s="89">
        <v>2.0949513475829983E-2</v>
      </c>
      <c r="F6603" s="89">
        <v>2.3296778095502482E-2</v>
      </c>
      <c r="G6603" s="90">
        <v>2.5063396428976602E-2</v>
      </c>
      <c r="H6603" s="90">
        <v>2.6343204273923101E-2</v>
      </c>
      <c r="I6603" s="90">
        <v>2.7381107984962311E-2</v>
      </c>
      <c r="J6603" s="90">
        <v>2.8203448464821975E-2</v>
      </c>
    </row>
    <row r="6604" spans="3:10" x14ac:dyDescent="0.25">
      <c r="C6604" s="82">
        <v>4.3326352971672687E-3</v>
      </c>
      <c r="D6604" s="89">
        <v>7.266601876306387E-3</v>
      </c>
      <c r="E6604" s="89">
        <v>1.0428315602258089E-2</v>
      </c>
      <c r="F6604" s="89">
        <v>1.3507467486364553E-2</v>
      </c>
      <c r="G6604" s="90">
        <v>1.6371242480910809E-2</v>
      </c>
      <c r="H6604" s="90">
        <v>1.8912494785791149E-2</v>
      </c>
      <c r="I6604" s="90">
        <v>2.1220452886153169E-2</v>
      </c>
      <c r="J6604" s="90">
        <v>2.3287673216691077E-2</v>
      </c>
    </row>
    <row r="6605" spans="3:10" x14ac:dyDescent="0.25">
      <c r="C6605" s="82">
        <v>2.3009632302151552E-3</v>
      </c>
      <c r="D6605" s="89">
        <v>4.5538434166005805E-3</v>
      </c>
      <c r="E6605" s="89">
        <v>7.2271040113430539E-3</v>
      </c>
      <c r="F6605" s="89">
        <v>9.9250781413474671E-3</v>
      </c>
      <c r="G6605" s="90">
        <v>1.2427517143053419E-2</v>
      </c>
      <c r="H6605" s="90">
        <v>1.4613945788844751E-2</v>
      </c>
      <c r="I6605" s="90">
        <v>1.65698106704655E-2</v>
      </c>
      <c r="J6605" s="90">
        <v>1.8332852772988364E-2</v>
      </c>
    </row>
    <row r="6606" spans="3:10" x14ac:dyDescent="0.25">
      <c r="C6606" s="82">
        <v>5.2654762299756746E-3</v>
      </c>
      <c r="D6606" s="89">
        <v>7.398438269234993E-3</v>
      </c>
      <c r="E6606" s="89">
        <v>9.3752591210211657E-3</v>
      </c>
      <c r="F6606" s="89">
        <v>1.1114095946355108E-2</v>
      </c>
      <c r="G6606" s="90">
        <v>1.2635062514209521E-2</v>
      </c>
      <c r="H6606" s="90">
        <v>1.3930449124686951E-2</v>
      </c>
      <c r="I6606" s="90">
        <v>1.5113089552839755E-2</v>
      </c>
      <c r="J6606" s="90">
        <v>1.6210013033467922E-2</v>
      </c>
    </row>
    <row r="6607" spans="3:10" x14ac:dyDescent="0.25">
      <c r="C6607" s="82">
        <v>1.3018522081286431E-3</v>
      </c>
      <c r="D6607" s="89">
        <v>2.7531763383163771E-3</v>
      </c>
      <c r="E6607" s="89">
        <v>4.6261703443528489E-3</v>
      </c>
      <c r="F6607" s="89">
        <v>6.674878805671706E-3</v>
      </c>
      <c r="G6607" s="90">
        <v>8.7225830273938657E-3</v>
      </c>
      <c r="H6607" s="90">
        <v>1.0642206405990784E-2</v>
      </c>
      <c r="I6607" s="90">
        <v>1.2454481491175607E-2</v>
      </c>
      <c r="J6607" s="90">
        <v>1.4156095933871024E-2</v>
      </c>
    </row>
    <row r="6608" spans="3:10" x14ac:dyDescent="0.25">
      <c r="C6608" s="82">
        <v>9.7091627369651559E-3</v>
      </c>
      <c r="D6608" s="89">
        <v>1.1676674436793738E-2</v>
      </c>
      <c r="E6608" s="89">
        <v>1.3045030839151558E-2</v>
      </c>
      <c r="F6608" s="89">
        <v>1.3955054343626625E-2</v>
      </c>
      <c r="G6608" s="90">
        <v>1.4570434586737784E-2</v>
      </c>
      <c r="H6608" s="90">
        <v>1.4941400569941095E-2</v>
      </c>
      <c r="I6608" s="90">
        <v>1.5208456585766047E-2</v>
      </c>
      <c r="J6608" s="90">
        <v>1.539527758880682E-2</v>
      </c>
    </row>
    <row r="6609" spans="3:10" x14ac:dyDescent="0.25">
      <c r="C6609" s="82">
        <v>9.2349565605066089E-3</v>
      </c>
      <c r="D6609" s="89">
        <v>1.1298258991336876E-2</v>
      </c>
      <c r="E6609" s="89">
        <v>1.282315007040068E-2</v>
      </c>
      <c r="F6609" s="89">
        <v>1.3919729122123281E-2</v>
      </c>
      <c r="G6609" s="90">
        <v>1.4716475556619249E-2</v>
      </c>
      <c r="H6609" s="90">
        <v>1.5224856088891361E-2</v>
      </c>
      <c r="I6609" s="90">
        <v>1.5547593404878607E-2</v>
      </c>
      <c r="J6609" s="90">
        <v>1.5671974289311028E-2</v>
      </c>
    </row>
    <row r="6610" spans="3:10" x14ac:dyDescent="0.25">
      <c r="C6610" s="82">
        <v>5.0972518310451829E-3</v>
      </c>
      <c r="D6610" s="89">
        <v>7.8078374380259902E-3</v>
      </c>
      <c r="E6610" s="89">
        <v>1.0282326886209846E-2</v>
      </c>
      <c r="F6610" s="89">
        <v>1.2329333355107804E-2</v>
      </c>
      <c r="G6610" s="90">
        <v>1.3962120363689767E-2</v>
      </c>
      <c r="H6610" s="90">
        <v>1.5186573919750951E-2</v>
      </c>
      <c r="I6610" s="90">
        <v>1.6130813923112775E-2</v>
      </c>
      <c r="J6610" s="90">
        <v>1.6814468675490427E-2</v>
      </c>
    </row>
    <row r="6611" spans="3:10" x14ac:dyDescent="0.25">
      <c r="C6611" s="82">
        <v>1.0374595290800393E-2</v>
      </c>
      <c r="D6611" s="89">
        <v>1.6799926494020196E-2</v>
      </c>
      <c r="E6611" s="89">
        <v>2.2825229402609521E-2</v>
      </c>
      <c r="F6611" s="89">
        <v>2.7768713314983609E-2</v>
      </c>
      <c r="G6611" s="90">
        <v>3.1558161151077381E-2</v>
      </c>
      <c r="H6611" s="90">
        <v>3.420689620060334E-2</v>
      </c>
      <c r="I6611" s="90">
        <v>3.6036232184895281E-2</v>
      </c>
      <c r="J6611" s="90">
        <v>3.7115136547723623E-2</v>
      </c>
    </row>
    <row r="6612" spans="3:10" x14ac:dyDescent="0.25">
      <c r="C6612" s="82">
        <v>5.7848349780859438E-3</v>
      </c>
      <c r="D6612" s="89">
        <v>8.2008452020112359E-3</v>
      </c>
      <c r="E6612" s="89">
        <v>1.0366431993256554E-2</v>
      </c>
      <c r="F6612" s="89">
        <v>1.2136102860267313E-2</v>
      </c>
      <c r="G6612" s="90">
        <v>1.3500502473826099E-2</v>
      </c>
      <c r="H6612" s="90">
        <v>1.4441303014550943E-2</v>
      </c>
      <c r="I6612" s="90">
        <v>1.5082404692247654E-2</v>
      </c>
      <c r="J6612" s="90">
        <v>1.5466813487791489E-2</v>
      </c>
    </row>
    <row r="6613" spans="3:10" x14ac:dyDescent="0.25">
      <c r="C6613" s="82">
        <v>3.042650718019654E-2</v>
      </c>
      <c r="D6613" s="89">
        <v>3.1142483610845487E-2</v>
      </c>
      <c r="E6613" s="89">
        <v>3.1303307208316498E-2</v>
      </c>
      <c r="F6613" s="89">
        <v>3.1285645237439361E-2</v>
      </c>
      <c r="G6613" s="90">
        <v>3.1297039101242034E-2</v>
      </c>
      <c r="H6613" s="90">
        <v>3.1266148908734366E-2</v>
      </c>
      <c r="I6613" s="90">
        <v>3.1337861710399748E-2</v>
      </c>
      <c r="J6613" s="90">
        <v>3.1435687388665152E-2</v>
      </c>
    </row>
    <row r="6614" spans="3:10" x14ac:dyDescent="0.25">
      <c r="C6614" s="82">
        <v>1.8035542646445627E-3</v>
      </c>
      <c r="D6614" s="89">
        <v>3.1698936609514251E-3</v>
      </c>
      <c r="E6614" s="89">
        <v>4.7640809655689533E-3</v>
      </c>
      <c r="F6614" s="89">
        <v>6.4514098325140386E-3</v>
      </c>
      <c r="G6614" s="90">
        <v>8.1588023821547485E-3</v>
      </c>
      <c r="H6614" s="90">
        <v>9.819932422019409E-3</v>
      </c>
      <c r="I6614" s="90">
        <v>1.1473788474564733E-2</v>
      </c>
      <c r="J6614" s="90">
        <v>1.3121346807511204E-2</v>
      </c>
    </row>
    <row r="6615" spans="3:10" x14ac:dyDescent="0.25">
      <c r="C6615" s="82">
        <v>1.0448342978718366E-2</v>
      </c>
      <c r="D6615" s="89">
        <v>1.2851704144873705E-2</v>
      </c>
      <c r="E6615" s="89">
        <v>1.4391650938753584E-2</v>
      </c>
      <c r="F6615" s="89">
        <v>1.5221082833886602E-2</v>
      </c>
      <c r="G6615" s="90">
        <v>1.5568721664262599E-2</v>
      </c>
      <c r="H6615" s="90">
        <v>1.5546922534567484E-2</v>
      </c>
      <c r="I6615" s="90">
        <v>1.535253846761306E-2</v>
      </c>
      <c r="J6615" s="90">
        <v>1.5045301148258453E-2</v>
      </c>
    </row>
    <row r="6616" spans="3:10" x14ac:dyDescent="0.25">
      <c r="C6616" s="82">
        <v>3.4407047142504411E-3</v>
      </c>
      <c r="D6616" s="89">
        <v>5.4926740862102927E-3</v>
      </c>
      <c r="E6616" s="89">
        <v>7.3343029273964331E-3</v>
      </c>
      <c r="F6616" s="89">
        <v>8.7634029535634279E-3</v>
      </c>
      <c r="G6616" s="90">
        <v>9.7921677248770794E-3</v>
      </c>
      <c r="H6616" s="90">
        <v>1.0463703919548263E-2</v>
      </c>
      <c r="I6616" s="90">
        <v>1.0913874898469206E-2</v>
      </c>
      <c r="J6616" s="90">
        <v>1.1197500325285775E-2</v>
      </c>
    </row>
    <row r="6617" spans="3:10" x14ac:dyDescent="0.25">
      <c r="C6617" s="82">
        <v>4.0426148080562841E-3</v>
      </c>
      <c r="D6617" s="89">
        <v>5.9823446044596634E-3</v>
      </c>
      <c r="E6617" s="89">
        <v>7.8492630138179247E-3</v>
      </c>
      <c r="F6617" s="89">
        <v>9.5072640907933412E-3</v>
      </c>
      <c r="G6617" s="90">
        <v>1.0918181427434717E-2</v>
      </c>
      <c r="H6617" s="90">
        <v>1.2033590003324927E-2</v>
      </c>
      <c r="I6617" s="90">
        <v>1.2922752706498185E-2</v>
      </c>
      <c r="J6617" s="90">
        <v>1.3594139163535137E-2</v>
      </c>
    </row>
    <row r="6618" spans="3:10" x14ac:dyDescent="0.25">
      <c r="C6618" s="82">
        <v>8.4764169273368259E-3</v>
      </c>
      <c r="D6618" s="89">
        <v>1.2383258746564979E-2</v>
      </c>
      <c r="E6618" s="89">
        <v>1.5831924225882144E-2</v>
      </c>
      <c r="F6618" s="89">
        <v>1.8547302735486559E-2</v>
      </c>
      <c r="G6618" s="90">
        <v>2.0544160999408718E-2</v>
      </c>
      <c r="H6618" s="90">
        <v>2.1850398505346959E-2</v>
      </c>
      <c r="I6618" s="90">
        <v>2.269667515058172E-2</v>
      </c>
      <c r="J6618" s="90">
        <v>2.3161706620365059E-2</v>
      </c>
    </row>
    <row r="6619" spans="3:10" x14ac:dyDescent="0.25">
      <c r="C6619" s="82">
        <v>4.0602495887471231E-2</v>
      </c>
      <c r="D6619" s="89">
        <v>4.2705143088989157E-2</v>
      </c>
      <c r="E6619" s="89">
        <v>4.2357910338018612E-2</v>
      </c>
      <c r="F6619" s="89">
        <v>4.0922109603888195E-2</v>
      </c>
      <c r="G6619" s="90">
        <v>3.9216981262294275E-2</v>
      </c>
      <c r="H6619" s="90">
        <v>3.7413923569068086E-2</v>
      </c>
      <c r="I6619" s="90">
        <v>3.5783454866853921E-2</v>
      </c>
      <c r="J6619" s="90">
        <v>3.4249290449364624E-2</v>
      </c>
    </row>
    <row r="6620" spans="3:10" x14ac:dyDescent="0.25">
      <c r="C6620" s="82">
        <v>1.475869243990003E-2</v>
      </c>
      <c r="D6620" s="89">
        <v>2.0650290357776362E-2</v>
      </c>
      <c r="E6620" s="89">
        <v>2.5268120391732162E-2</v>
      </c>
      <c r="F6620" s="89">
        <v>2.8524651070563588E-2</v>
      </c>
      <c r="G6620" s="90">
        <v>3.0737402509903214E-2</v>
      </c>
      <c r="H6620" s="90">
        <v>3.2093433660425004E-2</v>
      </c>
      <c r="I6620" s="90">
        <v>3.2952072456916004E-2</v>
      </c>
      <c r="J6620" s="90">
        <v>3.3373495578341142E-2</v>
      </c>
    </row>
    <row r="6621" spans="3:10" x14ac:dyDescent="0.25">
      <c r="C6621" s="82">
        <v>3.4279843059325146E-2</v>
      </c>
      <c r="D6621" s="89">
        <v>3.9681329378279714E-2</v>
      </c>
      <c r="E6621" s="89">
        <v>4.3093888717870246E-2</v>
      </c>
      <c r="F6621" s="89">
        <v>4.5287244604079624E-2</v>
      </c>
      <c r="G6621" s="90">
        <v>4.6904359712168546E-2</v>
      </c>
      <c r="H6621" s="90">
        <v>4.8085141669147957E-2</v>
      </c>
      <c r="I6621" s="90">
        <v>4.917752081298974E-2</v>
      </c>
      <c r="J6621" s="90">
        <v>5.0102141423032168E-2</v>
      </c>
    </row>
    <row r="6622" spans="3:10" x14ac:dyDescent="0.25">
      <c r="C6622" s="82">
        <v>8.57617584315086E-3</v>
      </c>
      <c r="D6622" s="89">
        <v>1.1532227673398929E-2</v>
      </c>
      <c r="E6622" s="89">
        <v>1.3989000269666364E-2</v>
      </c>
      <c r="F6622" s="89">
        <v>1.5886764544011427E-2</v>
      </c>
      <c r="G6622" s="90">
        <v>1.7293556337151406E-2</v>
      </c>
      <c r="H6622" s="90">
        <v>1.8207646934016299E-2</v>
      </c>
      <c r="I6622" s="90">
        <v>1.8767805196480827E-2</v>
      </c>
      <c r="J6622" s="90">
        <v>1.8989907438050999E-2</v>
      </c>
    </row>
    <row r="6623" spans="3:10" x14ac:dyDescent="0.25">
      <c r="C6623" s="82">
        <v>3.2567144588549995E-3</v>
      </c>
      <c r="D6623" s="89">
        <v>5.2932343141368771E-3</v>
      </c>
      <c r="E6623" s="89">
        <v>7.3654374914494608E-3</v>
      </c>
      <c r="F6623" s="89">
        <v>9.2838338745622664E-3</v>
      </c>
      <c r="G6623" s="90">
        <v>1.1007617708904623E-2</v>
      </c>
      <c r="H6623" s="90">
        <v>1.251416963777713E-2</v>
      </c>
      <c r="I6623" s="90">
        <v>1.390264699151281E-2</v>
      </c>
      <c r="J6623" s="90">
        <v>1.5197728448783211E-2</v>
      </c>
    </row>
    <row r="6624" spans="3:10" x14ac:dyDescent="0.25">
      <c r="C6624" s="82">
        <v>3.3235351750082473E-3</v>
      </c>
      <c r="D6624" s="89">
        <v>5.2156359071074574E-3</v>
      </c>
      <c r="E6624" s="89">
        <v>7.1531167484883453E-3</v>
      </c>
      <c r="F6624" s="89">
        <v>8.9353615526466899E-3</v>
      </c>
      <c r="G6624" s="90">
        <v>1.0453705060901123E-2</v>
      </c>
      <c r="H6624" s="90">
        <v>1.1609468741365378E-2</v>
      </c>
      <c r="I6624" s="90">
        <v>1.2441012500075337E-2</v>
      </c>
      <c r="J6624" s="90">
        <v>1.2949283514781388E-2</v>
      </c>
    </row>
    <row r="6625" spans="3:10" x14ac:dyDescent="0.25">
      <c r="C6625" s="82">
        <v>5.5657121980931794E-3</v>
      </c>
      <c r="D6625" s="89">
        <v>8.1022674179628672E-3</v>
      </c>
      <c r="E6625" s="89">
        <v>1.0418826094606157E-2</v>
      </c>
      <c r="F6625" s="89">
        <v>1.2382640746093906E-2</v>
      </c>
      <c r="G6625" s="90">
        <v>1.4018302633864841E-2</v>
      </c>
      <c r="H6625" s="90">
        <v>1.5334216367120315E-2</v>
      </c>
      <c r="I6625" s="90">
        <v>1.6469927285326733E-2</v>
      </c>
      <c r="J6625" s="90">
        <v>1.746297958340802E-2</v>
      </c>
    </row>
    <row r="6626" spans="3:10" x14ac:dyDescent="0.25">
      <c r="C6626" s="82">
        <v>4.0750506592198126E-3</v>
      </c>
      <c r="D6626" s="89">
        <v>6.6108162165200816E-3</v>
      </c>
      <c r="E6626" s="89">
        <v>9.046896068792748E-3</v>
      </c>
      <c r="F6626" s="89">
        <v>1.1134824532909439E-2</v>
      </c>
      <c r="G6626" s="90">
        <v>1.2845299535895947E-2</v>
      </c>
      <c r="H6626" s="90">
        <v>1.4171440113363647E-2</v>
      </c>
      <c r="I6626" s="90">
        <v>1.5232387150034754E-2</v>
      </c>
      <c r="J6626" s="90">
        <v>1.604875851816643E-2</v>
      </c>
    </row>
    <row r="6627" spans="3:10" x14ac:dyDescent="0.25">
      <c r="C6627" s="82">
        <v>6.3138299602950258E-3</v>
      </c>
      <c r="D6627" s="89">
        <v>1.0908566725557416E-2</v>
      </c>
      <c r="E6627" s="89">
        <v>1.5774810272336667E-2</v>
      </c>
      <c r="F6627" s="89">
        <v>2.0308625909173598E-2</v>
      </c>
      <c r="G6627" s="90">
        <v>2.4255070886371716E-2</v>
      </c>
      <c r="H6627" s="90">
        <v>2.7450845912367201E-2</v>
      </c>
      <c r="I6627" s="90">
        <v>3.0040591139025963E-2</v>
      </c>
      <c r="J6627" s="90">
        <v>3.2030197654464541E-2</v>
      </c>
    </row>
    <row r="6628" spans="3:10" x14ac:dyDescent="0.25">
      <c r="C6628" s="82">
        <v>8.3607587474723681E-3</v>
      </c>
      <c r="D6628" s="89">
        <v>1.3538104490640664E-2</v>
      </c>
      <c r="E6628" s="89">
        <v>1.8388777792571594E-2</v>
      </c>
      <c r="F6628" s="89">
        <v>2.2269898021949674E-2</v>
      </c>
      <c r="G6628" s="90">
        <v>2.50279215496262E-2</v>
      </c>
      <c r="H6628" s="90">
        <v>2.6625230675114749E-2</v>
      </c>
      <c r="I6628" s="90">
        <v>2.7323109021019244E-2</v>
      </c>
      <c r="J6628" s="90">
        <v>2.7230007391794726E-2</v>
      </c>
    </row>
    <row r="6629" spans="3:10" x14ac:dyDescent="0.25">
      <c r="C6629" s="82">
        <v>1.606287166912556E-2</v>
      </c>
      <c r="D6629" s="89">
        <v>1.7518224684938351E-2</v>
      </c>
      <c r="E6629" s="89">
        <v>1.8248084599097433E-2</v>
      </c>
      <c r="F6629" s="89">
        <v>1.8538056527602671E-2</v>
      </c>
      <c r="G6629" s="90">
        <v>1.8589116391622369E-2</v>
      </c>
      <c r="H6629" s="90">
        <v>1.8417737170202141E-2</v>
      </c>
      <c r="I6629" s="90">
        <v>1.8149991014463678E-2</v>
      </c>
      <c r="J6629" s="90">
        <v>1.7771104344505476E-2</v>
      </c>
    </row>
    <row r="6630" spans="3:10" x14ac:dyDescent="0.25">
      <c r="C6630" s="82">
        <v>3.4594300702235651E-3</v>
      </c>
      <c r="D6630" s="89">
        <v>5.458998560566676E-3</v>
      </c>
      <c r="E6630" s="89">
        <v>7.4379260204769917E-3</v>
      </c>
      <c r="F6630" s="89">
        <v>9.1967274804706858E-3</v>
      </c>
      <c r="G6630" s="90">
        <v>1.0678015111017946E-2</v>
      </c>
      <c r="H6630" s="90">
        <v>1.1848878618930978E-2</v>
      </c>
      <c r="I6630" s="90">
        <v>1.2803737824395997E-2</v>
      </c>
      <c r="J6630" s="90">
        <v>1.3573507359592403E-2</v>
      </c>
    </row>
    <row r="6631" spans="3:10" x14ac:dyDescent="0.25">
      <c r="C6631" s="82">
        <v>3.8256128662938899E-3</v>
      </c>
      <c r="D6631" s="89">
        <v>6.7709094402520278E-3</v>
      </c>
      <c r="E6631" s="89">
        <v>9.7853796706253438E-3</v>
      </c>
      <c r="F6631" s="89">
        <v>1.2398027071049249E-2</v>
      </c>
      <c r="G6631" s="90">
        <v>1.4431465533915968E-2</v>
      </c>
      <c r="H6631" s="90">
        <v>1.5816018424662574E-2</v>
      </c>
      <c r="I6631" s="90">
        <v>1.6686033293475205E-2</v>
      </c>
      <c r="J6631" s="90">
        <v>1.7103122785673462E-2</v>
      </c>
    </row>
    <row r="6632" spans="3:10" x14ac:dyDescent="0.25">
      <c r="C6632" s="82">
        <v>7.0510771144592227E-3</v>
      </c>
      <c r="D6632" s="89">
        <v>1.1090466557812663E-2</v>
      </c>
      <c r="E6632" s="89">
        <v>1.4870434273525806E-2</v>
      </c>
      <c r="F6632" s="89">
        <v>1.8064640283269335E-2</v>
      </c>
      <c r="G6632" s="90">
        <v>2.0683732029732869E-2</v>
      </c>
      <c r="H6632" s="90">
        <v>2.2752804033765783E-2</v>
      </c>
      <c r="I6632" s="90">
        <v>2.4484421958847362E-2</v>
      </c>
      <c r="J6632" s="90">
        <v>2.5921915674227233E-2</v>
      </c>
    </row>
    <row r="6633" spans="3:10" x14ac:dyDescent="0.25">
      <c r="C6633" s="82">
        <v>4.2850831074859409E-2</v>
      </c>
      <c r="D6633" s="89">
        <v>5.7366761261590071E-2</v>
      </c>
      <c r="E6633" s="89">
        <v>6.7594951602280226E-2</v>
      </c>
      <c r="F6633" s="89">
        <v>7.3939873699666731E-2</v>
      </c>
      <c r="G6633" s="90">
        <v>7.7601412087828406E-2</v>
      </c>
      <c r="H6633" s="90">
        <v>7.9192333745899998E-2</v>
      </c>
      <c r="I6633" s="90">
        <v>7.9600211884878924E-2</v>
      </c>
      <c r="J6633" s="90">
        <v>7.8889436142970379E-2</v>
      </c>
    </row>
    <row r="6634" spans="3:10" x14ac:dyDescent="0.25">
      <c r="C6634" s="82">
        <v>0.10097343856205514</v>
      </c>
      <c r="D6634" s="89">
        <v>8.45967939082925E-2</v>
      </c>
      <c r="E6634" s="89">
        <v>7.2386972074690123E-2</v>
      </c>
      <c r="F6634" s="89">
        <v>6.3550379336059809E-2</v>
      </c>
      <c r="G6634" s="90">
        <v>5.7184743674150752E-2</v>
      </c>
      <c r="H6634" s="90">
        <v>5.2254978594430949E-2</v>
      </c>
      <c r="I6634" s="90">
        <v>4.8428957879133816E-2</v>
      </c>
      <c r="J6634" s="90">
        <v>4.5198795633725294E-2</v>
      </c>
    </row>
    <row r="6635" spans="3:10" x14ac:dyDescent="0.25">
      <c r="C6635" s="82">
        <v>2.5345671050115662E-2</v>
      </c>
      <c r="D6635" s="89">
        <v>2.7184900023772992E-2</v>
      </c>
      <c r="E6635" s="89">
        <v>2.7763177248244689E-2</v>
      </c>
      <c r="F6635" s="89">
        <v>2.764553964399653E-2</v>
      </c>
      <c r="G6635" s="90">
        <v>2.7191717944912295E-2</v>
      </c>
      <c r="H6635" s="90">
        <v>2.6444707382798437E-2</v>
      </c>
      <c r="I6635" s="90">
        <v>2.5589765303432186E-2</v>
      </c>
      <c r="J6635" s="90">
        <v>2.4605783703555623E-2</v>
      </c>
    </row>
    <row r="6636" spans="3:10" x14ac:dyDescent="0.25">
      <c r="C6636" s="82">
        <v>0.17723514445638533</v>
      </c>
      <c r="D6636" s="89">
        <v>0.12317162402776713</v>
      </c>
      <c r="E6636" s="89">
        <v>9.3844593054678613E-2</v>
      </c>
      <c r="F6636" s="89">
        <v>7.7382297751824439E-2</v>
      </c>
      <c r="G6636" s="90">
        <v>6.8151439893871346E-2</v>
      </c>
      <c r="H6636" s="90">
        <v>6.2986699462429657E-2</v>
      </c>
      <c r="I6636" s="90">
        <v>6.0653677164786639E-2</v>
      </c>
      <c r="J6636" s="90">
        <v>6.0154811726091224E-2</v>
      </c>
    </row>
    <row r="6637" spans="3:10" x14ac:dyDescent="0.25">
      <c r="C6637" s="82">
        <v>1.4915187665408326E-2</v>
      </c>
      <c r="D6637" s="89">
        <v>1.8730749270065766E-2</v>
      </c>
      <c r="E6637" s="89">
        <v>2.1515617720762902E-2</v>
      </c>
      <c r="F6637" s="89">
        <v>2.3396392730841552E-2</v>
      </c>
      <c r="G6637" s="90">
        <v>2.4597673469822629E-2</v>
      </c>
      <c r="H6637" s="90">
        <v>2.5175218675997792E-2</v>
      </c>
      <c r="I6637" s="90">
        <v>2.5342998367204723E-2</v>
      </c>
      <c r="J6637" s="90">
        <v>2.5121100078705789E-2</v>
      </c>
    </row>
    <row r="6638" spans="3:10" x14ac:dyDescent="0.25">
      <c r="C6638" s="82">
        <v>3.920883510476909E-3</v>
      </c>
      <c r="D6638" s="89">
        <v>6.2563270824583378E-3</v>
      </c>
      <c r="E6638" s="89">
        <v>8.6834364863255156E-3</v>
      </c>
      <c r="F6638" s="89">
        <v>1.1005644889859114E-2</v>
      </c>
      <c r="G6638" s="90">
        <v>1.3155960623171684E-2</v>
      </c>
      <c r="H6638" s="90">
        <v>1.5065045966285483E-2</v>
      </c>
      <c r="I6638" s="90">
        <v>1.6804436256674549E-2</v>
      </c>
      <c r="J6638" s="90">
        <v>1.8360294958920109E-2</v>
      </c>
    </row>
    <row r="6639" spans="3:10" x14ac:dyDescent="0.25">
      <c r="C6639" s="82">
        <v>6.4673145370582079E-3</v>
      </c>
      <c r="D6639" s="89">
        <v>1.1001850642072611E-2</v>
      </c>
      <c r="E6639" s="89">
        <v>1.5500515959736472E-2</v>
      </c>
      <c r="F6639" s="89">
        <v>1.9353409284283911E-2</v>
      </c>
      <c r="G6639" s="90">
        <v>2.2372109398683917E-2</v>
      </c>
      <c r="H6639" s="90">
        <v>2.44700489520389E-2</v>
      </c>
      <c r="I6639" s="90">
        <v>2.5828326598284341E-2</v>
      </c>
      <c r="J6639" s="90">
        <v>2.6491950589334574E-2</v>
      </c>
    </row>
    <row r="6640" spans="3:10" x14ac:dyDescent="0.25">
      <c r="C6640" s="82">
        <v>1.5653832021069618E-2</v>
      </c>
      <c r="D6640" s="89">
        <v>1.8286694772046429E-2</v>
      </c>
      <c r="E6640" s="89">
        <v>2.0065385307455715E-2</v>
      </c>
      <c r="F6640" s="89">
        <v>2.1297683194708289E-2</v>
      </c>
      <c r="G6640" s="90">
        <v>2.2260345331332632E-2</v>
      </c>
      <c r="H6640" s="90">
        <v>2.3018836825546472E-2</v>
      </c>
      <c r="I6640" s="90">
        <v>2.3755858263281766E-2</v>
      </c>
      <c r="J6640" s="90">
        <v>2.4460984152975124E-2</v>
      </c>
    </row>
    <row r="6641" spans="3:10" x14ac:dyDescent="0.25">
      <c r="C6641" s="82">
        <v>7.6197553146597902E-3</v>
      </c>
      <c r="D6641" s="89">
        <v>1.1354152080868801E-2</v>
      </c>
      <c r="E6641" s="89">
        <v>1.4762798368578261E-2</v>
      </c>
      <c r="F6641" s="89">
        <v>1.7547212798093851E-2</v>
      </c>
      <c r="G6641" s="90">
        <v>1.9654641068874375E-2</v>
      </c>
      <c r="H6641" s="90">
        <v>2.1033266746322023E-2</v>
      </c>
      <c r="I6641" s="90">
        <v>2.1833149888781291E-2</v>
      </c>
      <c r="J6641" s="90">
        <v>2.2080592461209043E-2</v>
      </c>
    </row>
    <row r="6642" spans="3:10" x14ac:dyDescent="0.25">
      <c r="C6642" s="82">
        <v>1.4661064320481676E-2</v>
      </c>
      <c r="D6642" s="89">
        <v>1.9106081630954848E-2</v>
      </c>
      <c r="E6642" s="89">
        <v>2.2861278297176477E-2</v>
      </c>
      <c r="F6642" s="89">
        <v>2.5947171089327248E-2</v>
      </c>
      <c r="G6642" s="90">
        <v>2.8520117519267186E-2</v>
      </c>
      <c r="H6642" s="90">
        <v>3.0577631081303361E-2</v>
      </c>
      <c r="I6642" s="90">
        <v>3.2317276676810322E-2</v>
      </c>
      <c r="J6642" s="90">
        <v>3.3698318543893407E-2</v>
      </c>
    </row>
    <row r="6643" spans="3:10" x14ac:dyDescent="0.25">
      <c r="C6643" s="82">
        <v>1.0972178328436638E-2</v>
      </c>
      <c r="D6643" s="89">
        <v>1.1105610108539988E-2</v>
      </c>
      <c r="E6643" s="89">
        <v>1.1065125933418584E-2</v>
      </c>
      <c r="F6643" s="89">
        <v>1.1000605754464269E-2</v>
      </c>
      <c r="G6643" s="90">
        <v>1.0985414924566232E-2</v>
      </c>
      <c r="H6643" s="90">
        <v>1.0989443029968451E-2</v>
      </c>
      <c r="I6643" s="90">
        <v>1.1059464734686341E-2</v>
      </c>
      <c r="J6643" s="90">
        <v>1.1168299329923441E-2</v>
      </c>
    </row>
    <row r="6644" spans="3:10" x14ac:dyDescent="0.25">
      <c r="C6644" s="82">
        <v>1.5973091431990744E-2</v>
      </c>
      <c r="D6644" s="89">
        <v>2.0613568525197679E-2</v>
      </c>
      <c r="E6644" s="89">
        <v>2.4059874376035746E-2</v>
      </c>
      <c r="F6644" s="89">
        <v>2.6465475870359301E-2</v>
      </c>
      <c r="G6644" s="90">
        <v>2.8140967687572866E-2</v>
      </c>
      <c r="H6644" s="90">
        <v>2.9194220909674013E-2</v>
      </c>
      <c r="I6644" s="90">
        <v>2.9887096176484725E-2</v>
      </c>
      <c r="J6644" s="90">
        <v>3.0231826134899734E-2</v>
      </c>
    </row>
    <row r="6645" spans="3:10" x14ac:dyDescent="0.25">
      <c r="C6645" s="82">
        <v>1.492939906225464E-3</v>
      </c>
      <c r="D6645" s="89">
        <v>3.4525049944955726E-3</v>
      </c>
      <c r="E6645" s="89">
        <v>6.0997587977635282E-3</v>
      </c>
      <c r="F6645" s="89">
        <v>9.0266773200179239E-3</v>
      </c>
      <c r="G6645" s="90">
        <v>1.1911968061209669E-2</v>
      </c>
      <c r="H6645" s="90">
        <v>1.4531895456727199E-2</v>
      </c>
      <c r="I6645" s="90">
        <v>1.6888250542951618E-2</v>
      </c>
      <c r="J6645" s="90">
        <v>1.8958548605085945E-2</v>
      </c>
    </row>
    <row r="6646" spans="3:10" x14ac:dyDescent="0.25">
      <c r="C6646" s="82">
        <v>2.8608208735276782E-3</v>
      </c>
      <c r="D6646" s="89">
        <v>5.4712125339158183E-3</v>
      </c>
      <c r="E6646" s="89">
        <v>8.5504315415601082E-3</v>
      </c>
      <c r="F6646" s="89">
        <v>1.1684196790065056E-2</v>
      </c>
      <c r="G6646" s="90">
        <v>1.4614991701198387E-2</v>
      </c>
      <c r="H6646" s="90">
        <v>1.7155113110235636E-2</v>
      </c>
      <c r="I6646" s="90">
        <v>1.9338346427655185E-2</v>
      </c>
      <c r="J6646" s="90">
        <v>2.1144590881151878E-2</v>
      </c>
    </row>
    <row r="6647" spans="3:10" x14ac:dyDescent="0.25">
      <c r="C6647" s="82">
        <v>3.5060928251139352E-3</v>
      </c>
      <c r="D6647" s="89">
        <v>5.9778110996725675E-3</v>
      </c>
      <c r="E6647" s="89">
        <v>8.6222690495772712E-3</v>
      </c>
      <c r="F6647" s="89">
        <v>1.1125973843090048E-2</v>
      </c>
      <c r="G6647" s="90">
        <v>1.3346090796340398E-2</v>
      </c>
      <c r="H6647" s="90">
        <v>1.5189838824205229E-2</v>
      </c>
      <c r="I6647" s="90">
        <v>1.6744798158292794E-2</v>
      </c>
      <c r="J6647" s="90">
        <v>1.8032475859595297E-2</v>
      </c>
    </row>
    <row r="6648" spans="3:10" x14ac:dyDescent="0.25">
      <c r="C6648" s="82">
        <v>6.1216866275033959E-3</v>
      </c>
      <c r="D6648" s="89">
        <v>9.7068441635166092E-3</v>
      </c>
      <c r="E6648" s="89">
        <v>1.3221248076393299E-2</v>
      </c>
      <c r="F6648" s="89">
        <v>1.6334481044375598E-2</v>
      </c>
      <c r="G6648" s="90">
        <v>1.8991258746968009E-2</v>
      </c>
      <c r="H6648" s="90">
        <v>2.1174344052224445E-2</v>
      </c>
      <c r="I6648" s="90">
        <v>2.3076257189352561E-2</v>
      </c>
      <c r="J6648" s="90">
        <v>2.4759642368037516E-2</v>
      </c>
    </row>
    <row r="6649" spans="3:10" x14ac:dyDescent="0.25">
      <c r="C6649" s="82">
        <v>3.0369993374981109E-3</v>
      </c>
      <c r="D6649" s="89">
        <v>5.7822347048574691E-3</v>
      </c>
      <c r="E6649" s="89">
        <v>9.0260459659004099E-3</v>
      </c>
      <c r="F6649" s="89">
        <v>1.2354587202242851E-2</v>
      </c>
      <c r="G6649" s="90">
        <v>1.5515527582821086E-2</v>
      </c>
      <c r="H6649" s="90">
        <v>1.8318405951077758E-2</v>
      </c>
      <c r="I6649" s="90">
        <v>2.0794163595159735E-2</v>
      </c>
      <c r="J6649" s="90">
        <v>2.2903016179440006E-2</v>
      </c>
    </row>
    <row r="6650" spans="3:10" x14ac:dyDescent="0.25">
      <c r="C6650" s="82">
        <v>6.938247892355533E-3</v>
      </c>
      <c r="D6650" s="89">
        <v>9.5814824316594778E-3</v>
      </c>
      <c r="E6650" s="89">
        <v>1.1857350054704429E-2</v>
      </c>
      <c r="F6650" s="89">
        <v>1.3645421925650131E-2</v>
      </c>
      <c r="G6650" s="90">
        <v>1.4961832549211424E-2</v>
      </c>
      <c r="H6650" s="90">
        <v>1.5793457771563997E-2</v>
      </c>
      <c r="I6650" s="90">
        <v>1.6271723500897645E-2</v>
      </c>
      <c r="J6650" s="90">
        <v>1.6434256892054765E-2</v>
      </c>
    </row>
    <row r="6651" spans="3:10" x14ac:dyDescent="0.25">
      <c r="C6651" s="82">
        <v>1.1867949021702462E-2</v>
      </c>
      <c r="D6651" s="89">
        <v>1.7892413805470266E-2</v>
      </c>
      <c r="E6651" s="89">
        <v>2.3251464300232099E-2</v>
      </c>
      <c r="F6651" s="89">
        <v>2.7606416419669395E-2</v>
      </c>
      <c r="G6651" s="90">
        <v>3.1114786055073122E-2</v>
      </c>
      <c r="H6651" s="90">
        <v>3.3917192585003218E-2</v>
      </c>
      <c r="I6651" s="90">
        <v>3.6397613840855776E-2</v>
      </c>
      <c r="J6651" s="90">
        <v>3.8649742979008833E-2</v>
      </c>
    </row>
    <row r="6652" spans="3:10" x14ac:dyDescent="0.25">
      <c r="C6652" s="82">
        <v>2.9370529556254629E-2</v>
      </c>
      <c r="D6652" s="89">
        <v>3.5485037816894306E-2</v>
      </c>
      <c r="E6652" s="89">
        <v>3.8940367802844614E-2</v>
      </c>
      <c r="F6652" s="89">
        <v>4.057672160921566E-2</v>
      </c>
      <c r="G6652" s="90">
        <v>4.1249054908609785E-2</v>
      </c>
      <c r="H6652" s="90">
        <v>4.1306658949561648E-2</v>
      </c>
      <c r="I6652" s="90">
        <v>4.119935606217081E-2</v>
      </c>
      <c r="J6652" s="90">
        <v>4.0954051516791178E-2</v>
      </c>
    </row>
    <row r="6653" spans="3:10" x14ac:dyDescent="0.25">
      <c r="C6653" s="82">
        <v>3.3781773693653164E-2</v>
      </c>
      <c r="D6653" s="89">
        <v>3.4422118831531921E-2</v>
      </c>
      <c r="E6653" s="89">
        <v>3.4364143374350606E-2</v>
      </c>
      <c r="F6653" s="89">
        <v>3.4091806713694807E-2</v>
      </c>
      <c r="G6653" s="90">
        <v>3.3844856827347655E-2</v>
      </c>
      <c r="H6653" s="90">
        <v>3.352679104621472E-2</v>
      </c>
      <c r="I6653" s="90">
        <v>3.3261514316085712E-2</v>
      </c>
      <c r="J6653" s="90">
        <v>3.2935287850388871E-2</v>
      </c>
    </row>
    <row r="6654" spans="3:10" x14ac:dyDescent="0.25">
      <c r="C6654" s="82">
        <v>2.4108037479805113E-3</v>
      </c>
      <c r="D6654" s="89">
        <v>4.5075947865156852E-3</v>
      </c>
      <c r="E6654" s="89">
        <v>6.9668368051284107E-3</v>
      </c>
      <c r="F6654" s="89">
        <v>9.4860817084403363E-3</v>
      </c>
      <c r="G6654" s="90">
        <v>1.1889613945877706E-2</v>
      </c>
      <c r="H6654" s="90">
        <v>1.4054204065991329E-2</v>
      </c>
      <c r="I6654" s="90">
        <v>1.6031831310542859E-2</v>
      </c>
      <c r="J6654" s="90">
        <v>1.782238379835727E-2</v>
      </c>
    </row>
    <row r="6655" spans="3:10" x14ac:dyDescent="0.25">
      <c r="C6655" s="82">
        <v>4.5600523556603764E-3</v>
      </c>
      <c r="D6655" s="89">
        <v>7.0127309323673908E-3</v>
      </c>
      <c r="E6655" s="89">
        <v>9.4689351655578742E-3</v>
      </c>
      <c r="F6655" s="89">
        <v>1.1709610024435643E-2</v>
      </c>
      <c r="G6655" s="90">
        <v>1.3641842976096694E-2</v>
      </c>
      <c r="H6655" s="90">
        <v>1.5172966417760791E-2</v>
      </c>
      <c r="I6655" s="90">
        <v>1.6368787419209996E-2</v>
      </c>
      <c r="J6655" s="90">
        <v>1.7226043280345795E-2</v>
      </c>
    </row>
    <row r="6656" spans="3:10" x14ac:dyDescent="0.25">
      <c r="C6656" s="82">
        <v>3.1406732606566517E-3</v>
      </c>
      <c r="D6656" s="89">
        <v>5.1644203688930457E-3</v>
      </c>
      <c r="E6656" s="89">
        <v>7.3229112377118074E-3</v>
      </c>
      <c r="F6656" s="89">
        <v>9.4232301693310087E-3</v>
      </c>
      <c r="G6656" s="90">
        <v>1.1395150356377537E-2</v>
      </c>
      <c r="H6656" s="90">
        <v>1.3185834592690151E-2</v>
      </c>
      <c r="I6656" s="90">
        <v>1.4882315709683959E-2</v>
      </c>
      <c r="J6656" s="90">
        <v>1.6509995590058221E-2</v>
      </c>
    </row>
    <row r="6657" spans="3:10" x14ac:dyDescent="0.25">
      <c r="C6657" s="82">
        <v>2.8059392163287421E-2</v>
      </c>
      <c r="D6657" s="89">
        <v>3.049734210422118E-2</v>
      </c>
      <c r="E6657" s="89">
        <v>3.1884194127756914E-2</v>
      </c>
      <c r="F6657" s="89">
        <v>3.2726138087637142E-2</v>
      </c>
      <c r="G6657" s="90">
        <v>3.3364385585388907E-2</v>
      </c>
      <c r="H6657" s="90">
        <v>3.3800911054488722E-2</v>
      </c>
      <c r="I6657" s="90">
        <v>3.4222044218086826E-2</v>
      </c>
      <c r="J6657" s="90">
        <v>3.4540761567435525E-2</v>
      </c>
    </row>
    <row r="6658" spans="3:10" x14ac:dyDescent="0.25">
      <c r="C6658" s="82">
        <v>6.7624642585153941E-3</v>
      </c>
      <c r="D6658" s="89">
        <v>9.9636106953387756E-3</v>
      </c>
      <c r="E6658" s="89">
        <v>1.2991509284661256E-2</v>
      </c>
      <c r="F6658" s="89">
        <v>1.56654855744899E-2</v>
      </c>
      <c r="G6658" s="90">
        <v>1.7980495486696585E-2</v>
      </c>
      <c r="H6658" s="90">
        <v>1.9901554375401559E-2</v>
      </c>
      <c r="I6658" s="90">
        <v>2.1562384184609575E-2</v>
      </c>
      <c r="J6658" s="90">
        <v>2.2969542852236239E-2</v>
      </c>
    </row>
    <row r="6659" spans="3:10" x14ac:dyDescent="0.25">
      <c r="C6659" s="82">
        <v>1.2005122020213412E-3</v>
      </c>
      <c r="D6659" s="89">
        <v>2.3701670255093055E-3</v>
      </c>
      <c r="E6659" s="89">
        <v>3.8154604049782047E-3</v>
      </c>
      <c r="F6659" s="89">
        <v>5.3458825078645271E-3</v>
      </c>
      <c r="G6659" s="90">
        <v>6.8232911240687045E-3</v>
      </c>
      <c r="H6659" s="90">
        <v>8.1443834153917243E-3</v>
      </c>
      <c r="I6659" s="90">
        <v>9.3241747991559456E-3</v>
      </c>
      <c r="J6659" s="90">
        <v>1.0367804353023608E-2</v>
      </c>
    </row>
    <row r="6660" spans="3:10" x14ac:dyDescent="0.25">
      <c r="C6660" s="82">
        <v>7.9189092212860069E-3</v>
      </c>
      <c r="D6660" s="89">
        <v>1.0401243800964114E-2</v>
      </c>
      <c r="E6660" s="89">
        <v>1.237907879321456E-2</v>
      </c>
      <c r="F6660" s="89">
        <v>1.3814318002126973E-2</v>
      </c>
      <c r="G6660" s="90">
        <v>1.4777211372874705E-2</v>
      </c>
      <c r="H6660" s="90">
        <v>1.5283872500547484E-2</v>
      </c>
      <c r="I6660" s="90">
        <v>1.5477438195729982E-2</v>
      </c>
      <c r="J6660" s="90">
        <v>1.5401473934435733E-2</v>
      </c>
    </row>
    <row r="6661" spans="3:10" x14ac:dyDescent="0.25">
      <c r="C6661" s="82">
        <v>1.2490781658938386E-2</v>
      </c>
      <c r="D6661" s="89">
        <v>1.7097947813327578E-2</v>
      </c>
      <c r="E6661" s="89">
        <v>2.0361861709360215E-2</v>
      </c>
      <c r="F6661" s="89">
        <v>2.2264559949451215E-2</v>
      </c>
      <c r="G6661" s="90">
        <v>2.3124168708674189E-2</v>
      </c>
      <c r="H6661" s="90">
        <v>2.3152347327021094E-2</v>
      </c>
      <c r="I6661" s="90">
        <v>2.2682640318482921E-2</v>
      </c>
      <c r="J6661" s="90">
        <v>2.1830273962003464E-2</v>
      </c>
    </row>
    <row r="6662" spans="3:10" x14ac:dyDescent="0.25">
      <c r="C6662" s="82">
        <v>4.8855565991465007E-3</v>
      </c>
      <c r="D6662" s="89">
        <v>9.132886841102382E-3</v>
      </c>
      <c r="E6662" s="89">
        <v>1.3772272719253853E-2</v>
      </c>
      <c r="F6662" s="89">
        <v>1.8043350656318159E-2</v>
      </c>
      <c r="G6662" s="90">
        <v>2.1574660852962047E-2</v>
      </c>
      <c r="H6662" s="90">
        <v>2.4168227927654794E-2</v>
      </c>
      <c r="I6662" s="90">
        <v>2.5953603532922677E-2</v>
      </c>
      <c r="J6662" s="90">
        <v>2.6963741511038405E-2</v>
      </c>
    </row>
    <row r="6663" spans="3:10" x14ac:dyDescent="0.25">
      <c r="C6663" s="82">
        <v>5.1296275813817488E-2</v>
      </c>
      <c r="D6663" s="89">
        <v>5.7084707616826491E-2</v>
      </c>
      <c r="E6663" s="89">
        <v>6.0867136087585573E-2</v>
      </c>
      <c r="F6663" s="89">
        <v>6.3614673305222358E-2</v>
      </c>
      <c r="G6663" s="90">
        <v>6.596185315170966E-2</v>
      </c>
      <c r="H6663" s="90">
        <v>6.7863782924002594E-2</v>
      </c>
      <c r="I6663" s="90">
        <v>6.9629935705507032E-2</v>
      </c>
      <c r="J6663" s="90">
        <v>7.1012523880233769E-2</v>
      </c>
    </row>
    <row r="6664" spans="3:10" x14ac:dyDescent="0.25">
      <c r="C6664" s="82">
        <v>1.4708198663975398E-3</v>
      </c>
      <c r="D6664" s="89">
        <v>3.0988216991506201E-3</v>
      </c>
      <c r="E6664" s="89">
        <v>5.1784055257040832E-3</v>
      </c>
      <c r="F6664" s="89">
        <v>7.3994487661246805E-3</v>
      </c>
      <c r="G6664" s="90">
        <v>9.5184104019622739E-3</v>
      </c>
      <c r="H6664" s="90">
        <v>1.1348965908039774E-2</v>
      </c>
      <c r="I6664" s="90">
        <v>1.2875618982462774E-2</v>
      </c>
      <c r="J6664" s="90">
        <v>1.4069847308301586E-2</v>
      </c>
    </row>
    <row r="6665" spans="3:10" x14ac:dyDescent="0.25">
      <c r="C6665" s="82">
        <v>2.8330584112204061E-3</v>
      </c>
      <c r="D6665" s="89">
        <v>5.1826509804163822E-3</v>
      </c>
      <c r="E6665" s="89">
        <v>7.6905367799239982E-3</v>
      </c>
      <c r="F6665" s="89">
        <v>9.9393221067080977E-3</v>
      </c>
      <c r="G6665" s="90">
        <v>1.1735157224322373E-2</v>
      </c>
      <c r="H6665" s="90">
        <v>1.2987597375312201E-2</v>
      </c>
      <c r="I6665" s="90">
        <v>1.3790930533398499E-2</v>
      </c>
      <c r="J6665" s="90">
        <v>1.4190391212636726E-2</v>
      </c>
    </row>
    <row r="6666" spans="3:10" x14ac:dyDescent="0.25">
      <c r="C6666" s="82">
        <v>1.5365564157593759E-2</v>
      </c>
      <c r="D6666" s="89">
        <v>1.6607783052261828E-2</v>
      </c>
      <c r="E6666" s="89">
        <v>1.7478739612790943E-2</v>
      </c>
      <c r="F6666" s="89">
        <v>1.8174368008320504E-2</v>
      </c>
      <c r="G6666" s="90">
        <v>1.8819016793606667E-2</v>
      </c>
      <c r="H6666" s="90">
        <v>1.9377446756415808E-2</v>
      </c>
      <c r="I6666" s="90">
        <v>1.9946089032082927E-2</v>
      </c>
      <c r="J6666" s="90">
        <v>2.0487145538921284E-2</v>
      </c>
    </row>
    <row r="6667" spans="3:10" x14ac:dyDescent="0.25">
      <c r="C6667" s="82">
        <v>1.5544480721260924E-2</v>
      </c>
      <c r="D6667" s="89">
        <v>2.0154760605328188E-2</v>
      </c>
      <c r="E6667" s="89">
        <v>2.3248380079568094E-2</v>
      </c>
      <c r="F6667" s="89">
        <v>2.5106538320898181E-2</v>
      </c>
      <c r="G6667" s="90">
        <v>2.6202621714994684E-2</v>
      </c>
      <c r="H6667" s="90">
        <v>2.6769026124593275E-2</v>
      </c>
      <c r="I6667" s="90">
        <v>2.7116434482018774E-2</v>
      </c>
      <c r="J6667" s="90">
        <v>2.7273797619415806E-2</v>
      </c>
    </row>
    <row r="6668" spans="3:10" x14ac:dyDescent="0.25">
      <c r="C6668" s="82">
        <v>1.7477985711548155E-2</v>
      </c>
      <c r="D6668" s="89">
        <v>2.0091031683046375E-2</v>
      </c>
      <c r="E6668" s="89">
        <v>2.2007502823044821E-2</v>
      </c>
      <c r="F6668" s="89">
        <v>2.3442897457798335E-2</v>
      </c>
      <c r="G6668" s="90">
        <v>2.4603902598413444E-2</v>
      </c>
      <c r="H6668" s="90">
        <v>2.5516620514575188E-2</v>
      </c>
      <c r="I6668" s="90">
        <v>2.63794705569039E-2</v>
      </c>
      <c r="J6668" s="90">
        <v>2.7202939890400037E-2</v>
      </c>
    </row>
    <row r="6669" spans="3:10" x14ac:dyDescent="0.25">
      <c r="C6669" s="82">
        <v>1.0682210072274578E-2</v>
      </c>
      <c r="D6669" s="89">
        <v>1.3996552126487843E-2</v>
      </c>
      <c r="E6669" s="89">
        <v>1.6703778757332755E-2</v>
      </c>
      <c r="F6669" s="89">
        <v>1.8804425192991608E-2</v>
      </c>
      <c r="G6669" s="90">
        <v>2.0431683052100576E-2</v>
      </c>
      <c r="H6669" s="90">
        <v>2.1622195305040885E-2</v>
      </c>
      <c r="I6669" s="90">
        <v>2.2564589633650912E-2</v>
      </c>
      <c r="J6669" s="90">
        <v>2.3284726220881628E-2</v>
      </c>
    </row>
    <row r="6670" spans="3:10" x14ac:dyDescent="0.25">
      <c r="C6670" s="82">
        <v>1.2985250980902276E-2</v>
      </c>
      <c r="D6670" s="89">
        <v>1.880275808190697E-2</v>
      </c>
      <c r="E6670" s="89">
        <v>2.3918725166296853E-2</v>
      </c>
      <c r="F6670" s="89">
        <v>2.8093371478900533E-2</v>
      </c>
      <c r="G6670" s="90">
        <v>3.143928100456693E-2</v>
      </c>
      <c r="H6670" s="90">
        <v>3.3969408944449379E-2</v>
      </c>
      <c r="I6670" s="90">
        <v>3.5921636949999607E-2</v>
      </c>
      <c r="J6670" s="90">
        <v>3.7259163591830881E-2</v>
      </c>
    </row>
    <row r="6671" spans="3:10" x14ac:dyDescent="0.25">
      <c r="C6671" s="82">
        <v>1.099847009512185E-3</v>
      </c>
      <c r="D6671" s="89">
        <v>2.3541240539740622E-3</v>
      </c>
      <c r="E6671" s="89">
        <v>3.9570331306841297E-3</v>
      </c>
      <c r="F6671" s="89">
        <v>5.6531196009677789E-3</v>
      </c>
      <c r="G6671" s="90">
        <v>7.2511710745863907E-3</v>
      </c>
      <c r="H6671" s="90">
        <v>8.6221061557242799E-3</v>
      </c>
      <c r="I6671" s="90">
        <v>9.7787342087473847E-3</v>
      </c>
      <c r="J6671" s="90">
        <v>1.0727134065607992E-2</v>
      </c>
    </row>
    <row r="6672" spans="3:10" x14ac:dyDescent="0.25">
      <c r="C6672" s="82">
        <v>6.8748266470188817E-3</v>
      </c>
      <c r="D6672" s="89">
        <v>1.052449073239513E-2</v>
      </c>
      <c r="E6672" s="89">
        <v>1.3687547019170311E-2</v>
      </c>
      <c r="F6672" s="89">
        <v>1.6072076313207759E-2</v>
      </c>
      <c r="G6672" s="90">
        <v>1.7723720733164784E-2</v>
      </c>
      <c r="H6672" s="90">
        <v>1.8709470187065015E-2</v>
      </c>
      <c r="I6672" s="90">
        <v>1.9253044294739785E-2</v>
      </c>
      <c r="J6672" s="90">
        <v>1.9434203162090546E-2</v>
      </c>
    </row>
    <row r="6673" spans="3:10" x14ac:dyDescent="0.25">
      <c r="C6673" s="82">
        <v>1.1188807176940749E-2</v>
      </c>
      <c r="D6673" s="89">
        <v>1.8969157161928953E-2</v>
      </c>
      <c r="E6673" s="89">
        <v>2.6243427460006262E-2</v>
      </c>
      <c r="F6673" s="89">
        <v>3.2082209698717112E-2</v>
      </c>
      <c r="G6673" s="90">
        <v>3.6483426445675309E-2</v>
      </c>
      <c r="H6673" s="90">
        <v>3.9604994114678001E-2</v>
      </c>
      <c r="I6673" s="90">
        <v>4.1922680632926521E-2</v>
      </c>
      <c r="J6673" s="90">
        <v>4.3558299751879456E-2</v>
      </c>
    </row>
    <row r="6674" spans="3:10" x14ac:dyDescent="0.25">
      <c r="C6674" s="82">
        <v>1.8433458921534663E-3</v>
      </c>
      <c r="D6674" s="89">
        <v>3.5277911312675972E-3</v>
      </c>
      <c r="E6674" s="89">
        <v>5.492736942361397E-3</v>
      </c>
      <c r="F6674" s="89">
        <v>7.4395829721613724E-3</v>
      </c>
      <c r="G6674" s="90">
        <v>9.1741279116630391E-3</v>
      </c>
      <c r="H6674" s="90">
        <v>1.0561826838793685E-2</v>
      </c>
      <c r="I6674" s="90">
        <v>1.1624375856906025E-2</v>
      </c>
      <c r="J6674" s="90">
        <v>1.2364892108166742E-2</v>
      </c>
    </row>
    <row r="6675" spans="3:10" x14ac:dyDescent="0.25">
      <c r="C6675" s="82">
        <v>1.9733791332956899E-2</v>
      </c>
      <c r="D6675" s="89">
        <v>2.195483152145801E-2</v>
      </c>
      <c r="E6675" s="89">
        <v>2.3451452700775637E-2</v>
      </c>
      <c r="F6675" s="89">
        <v>2.4512527803659867E-2</v>
      </c>
      <c r="G6675" s="90">
        <v>2.5334636299949708E-2</v>
      </c>
      <c r="H6675" s="90">
        <v>2.588551155831785E-2</v>
      </c>
      <c r="I6675" s="90">
        <v>2.6297299604983976E-2</v>
      </c>
      <c r="J6675" s="90">
        <v>2.6516303984741935E-2</v>
      </c>
    </row>
    <row r="6676" spans="3:10" x14ac:dyDescent="0.25">
      <c r="C6676" s="82">
        <v>1.8768498361263038E-2</v>
      </c>
      <c r="D6676" s="89">
        <v>2.9262640080856547E-2</v>
      </c>
      <c r="E6676" s="89">
        <v>3.7945371784086711E-2</v>
      </c>
      <c r="F6676" s="89">
        <v>4.3992981129409303E-2</v>
      </c>
      <c r="G6676" s="90">
        <v>4.7755045031890625E-2</v>
      </c>
      <c r="H6676" s="90">
        <v>4.9618206662994165E-2</v>
      </c>
      <c r="I6676" s="90">
        <v>5.0265815784309456E-2</v>
      </c>
      <c r="J6676" s="90">
        <v>4.9884319756139592E-2</v>
      </c>
    </row>
    <row r="6677" spans="3:10" x14ac:dyDescent="0.25">
      <c r="C6677" s="82">
        <v>2.7459191456799766E-3</v>
      </c>
      <c r="D6677" s="89">
        <v>4.8046464734841157E-3</v>
      </c>
      <c r="E6677" s="89">
        <v>7.1398811502432291E-3</v>
      </c>
      <c r="F6677" s="89">
        <v>9.4956072484148751E-3</v>
      </c>
      <c r="G6677" s="90">
        <v>1.1735675335277668E-2</v>
      </c>
      <c r="H6677" s="90">
        <v>1.3768847224789852E-2</v>
      </c>
      <c r="I6677" s="90">
        <v>1.5675962776350725E-2</v>
      </c>
      <c r="J6677" s="90">
        <v>1.7488436223463414E-2</v>
      </c>
    </row>
    <row r="6678" spans="3:10" x14ac:dyDescent="0.25">
      <c r="C6678" s="82">
        <v>2.8642049361520755E-3</v>
      </c>
      <c r="D6678" s="89">
        <v>4.3609445010626656E-3</v>
      </c>
      <c r="E6678" s="89">
        <v>5.8157819868296188E-3</v>
      </c>
      <c r="F6678" s="89">
        <v>7.1224546669231177E-3</v>
      </c>
      <c r="G6678" s="90">
        <v>8.264753236262903E-3</v>
      </c>
      <c r="H6678" s="90">
        <v>9.2233572768743808E-3</v>
      </c>
      <c r="I6678" s="90">
        <v>1.0064792501216125E-2</v>
      </c>
      <c r="J6678" s="90">
        <v>1.0802631431431717E-2</v>
      </c>
    </row>
    <row r="6679" spans="3:10" x14ac:dyDescent="0.25">
      <c r="C6679" s="82">
        <v>1.0554484233421564E-2</v>
      </c>
      <c r="D6679" s="89">
        <v>1.4552231960250723E-2</v>
      </c>
      <c r="E6679" s="89">
        <v>1.770850059814311E-2</v>
      </c>
      <c r="F6679" s="89">
        <v>1.9943470308171271E-2</v>
      </c>
      <c r="G6679" s="90">
        <v>2.1424902462916007E-2</v>
      </c>
      <c r="H6679" s="90">
        <v>2.2241866611613804E-2</v>
      </c>
      <c r="I6679" s="90">
        <v>2.2631847866940918E-2</v>
      </c>
      <c r="J6679" s="90">
        <v>2.2651576259380243E-2</v>
      </c>
    </row>
    <row r="6680" spans="3:10" x14ac:dyDescent="0.25">
      <c r="C6680" s="82">
        <v>6.8592701109324201E-3</v>
      </c>
      <c r="D6680" s="89">
        <v>9.3732621049914967E-3</v>
      </c>
      <c r="E6680" s="89">
        <v>1.1683768702545937E-2</v>
      </c>
      <c r="F6680" s="89">
        <v>1.3726072422791778E-2</v>
      </c>
      <c r="G6680" s="90">
        <v>1.5525730277235196E-2</v>
      </c>
      <c r="H6680" s="90">
        <v>1.704847403585143E-2</v>
      </c>
      <c r="I6680" s="90">
        <v>1.8393682846998185E-2</v>
      </c>
      <c r="J6680" s="90">
        <v>1.9549066595356244E-2</v>
      </c>
    </row>
    <row r="6681" spans="3:10" x14ac:dyDescent="0.25">
      <c r="C6681" s="82">
        <v>1.751631055196997E-2</v>
      </c>
      <c r="D6681" s="89">
        <v>2.3201152611997782E-2</v>
      </c>
      <c r="E6681" s="89">
        <v>2.7856059344720227E-2</v>
      </c>
      <c r="F6681" s="89">
        <v>3.1546596956339261E-2</v>
      </c>
      <c r="G6681" s="90">
        <v>3.4568131355009808E-2</v>
      </c>
      <c r="H6681" s="90">
        <v>3.7019225405490651E-2</v>
      </c>
      <c r="I6681" s="90">
        <v>3.9212335197644083E-2</v>
      </c>
      <c r="J6681" s="90">
        <v>4.1140820211682548E-2</v>
      </c>
    </row>
    <row r="6682" spans="3:10" x14ac:dyDescent="0.25">
      <c r="C6682" s="82">
        <v>5.4045310907075914E-3</v>
      </c>
      <c r="D6682" s="89">
        <v>8.0698004421767833E-3</v>
      </c>
      <c r="E6682" s="89">
        <v>1.0464422732704615E-2</v>
      </c>
      <c r="F6682" s="89">
        <v>1.2420936771729474E-2</v>
      </c>
      <c r="G6682" s="90">
        <v>1.3947357387574577E-2</v>
      </c>
      <c r="H6682" s="90">
        <v>1.5031255073133201E-2</v>
      </c>
      <c r="I6682" s="90">
        <v>1.578465011247682E-2</v>
      </c>
      <c r="J6682" s="90">
        <v>1.6222271608661461E-2</v>
      </c>
    </row>
    <row r="6683" spans="3:10" x14ac:dyDescent="0.25">
      <c r="C6683" s="82">
        <v>3.6385954782873244E-2</v>
      </c>
      <c r="D6683" s="89">
        <v>3.5563818300755425E-2</v>
      </c>
      <c r="E6683" s="89">
        <v>3.4073558870622467E-2</v>
      </c>
      <c r="F6683" s="89">
        <v>3.2522803787017183E-2</v>
      </c>
      <c r="G6683" s="90">
        <v>3.1157097262144159E-2</v>
      </c>
      <c r="H6683" s="90">
        <v>2.9865308626404092E-2</v>
      </c>
      <c r="I6683" s="90">
        <v>2.8732685914915661E-2</v>
      </c>
      <c r="J6683" s="90">
        <v>2.763647230315824E-2</v>
      </c>
    </row>
    <row r="6684" spans="3:10" x14ac:dyDescent="0.25">
      <c r="C6684" s="82">
        <v>2.8306414645873933E-2</v>
      </c>
      <c r="D6684" s="89">
        <v>3.1556202049057909E-2</v>
      </c>
      <c r="E6684" s="89">
        <v>3.3365161644603597E-2</v>
      </c>
      <c r="F6684" s="89">
        <v>3.4352318006432653E-2</v>
      </c>
      <c r="G6684" s="90">
        <v>3.4979024371572201E-2</v>
      </c>
      <c r="H6684" s="90">
        <v>3.5322440313769389E-2</v>
      </c>
      <c r="I6684" s="90">
        <v>3.5622158313391945E-2</v>
      </c>
      <c r="J6684" s="90">
        <v>3.5809841267722402E-2</v>
      </c>
    </row>
    <row r="6685" spans="3:10" x14ac:dyDescent="0.25">
      <c r="C6685" s="82">
        <v>3.1889758786708022E-2</v>
      </c>
      <c r="D6685" s="89">
        <v>4.038602586483777E-2</v>
      </c>
      <c r="E6685" s="89">
        <v>4.5857719131735572E-2</v>
      </c>
      <c r="F6685" s="89">
        <v>4.9062018782111153E-2</v>
      </c>
      <c r="G6685" s="90">
        <v>5.0943512755111248E-2</v>
      </c>
      <c r="H6685" s="90">
        <v>5.1892207642326195E-2</v>
      </c>
      <c r="I6685" s="90">
        <v>5.2438530104100746E-2</v>
      </c>
      <c r="J6685" s="90">
        <v>5.2586699971449692E-2</v>
      </c>
    </row>
    <row r="6686" spans="3:10" x14ac:dyDescent="0.25">
      <c r="C6686" s="82">
        <v>1.4188372877311993E-2</v>
      </c>
      <c r="D6686" s="89">
        <v>1.791940215664671E-2</v>
      </c>
      <c r="E6686" s="89">
        <v>2.0524023613617326E-2</v>
      </c>
      <c r="F6686" s="89">
        <v>2.2193401623109742E-2</v>
      </c>
      <c r="G6686" s="90">
        <v>2.32364361020648E-2</v>
      </c>
      <c r="H6686" s="90">
        <v>2.3778741700476603E-2</v>
      </c>
      <c r="I6686" s="90">
        <v>2.4058799980327315E-2</v>
      </c>
      <c r="J6686" s="90">
        <v>2.4097927719953862E-2</v>
      </c>
    </row>
    <row r="6687" spans="3:10" x14ac:dyDescent="0.25">
      <c r="C6687" s="82">
        <v>4.4913128859529758E-3</v>
      </c>
      <c r="D6687" s="89">
        <v>6.1361146249189003E-3</v>
      </c>
      <c r="E6687" s="89">
        <v>7.6588832493585087E-3</v>
      </c>
      <c r="F6687" s="89">
        <v>9.0230301572911519E-3</v>
      </c>
      <c r="G6687" s="90">
        <v>1.0247804956274252E-2</v>
      </c>
      <c r="H6687" s="90">
        <v>1.1311347775975743E-2</v>
      </c>
      <c r="I6687" s="90">
        <v>1.2280674173567973E-2</v>
      </c>
      <c r="J6687" s="90">
        <v>1.3150928705252302E-2</v>
      </c>
    </row>
    <row r="6688" spans="3:10" x14ac:dyDescent="0.25">
      <c r="C6688" s="82">
        <v>1.8991456060763631E-2</v>
      </c>
      <c r="D6688" s="89">
        <v>2.6034994727484238E-2</v>
      </c>
      <c r="E6688" s="89">
        <v>3.171425848670139E-2</v>
      </c>
      <c r="F6688" s="89">
        <v>3.5957037595413341E-2</v>
      </c>
      <c r="G6688" s="90">
        <v>3.9076504654248508E-2</v>
      </c>
      <c r="H6688" s="90">
        <v>4.1202363592493532E-2</v>
      </c>
      <c r="I6688" s="90">
        <v>4.27072658021155E-2</v>
      </c>
      <c r="J6688" s="90">
        <v>4.3605660869855484E-2</v>
      </c>
    </row>
    <row r="6689" spans="3:10" x14ac:dyDescent="0.25">
      <c r="C6689" s="82">
        <v>7.8568533440260841E-4</v>
      </c>
      <c r="D6689" s="89">
        <v>2.0439625348666166E-3</v>
      </c>
      <c r="E6689" s="89">
        <v>4.0119881498306351E-3</v>
      </c>
      <c r="F6689" s="89">
        <v>6.5067953786517281E-3</v>
      </c>
      <c r="G6689" s="90">
        <v>9.2908051409843432E-3</v>
      </c>
      <c r="H6689" s="90">
        <v>1.2131521630910788E-2</v>
      </c>
      <c r="I6689" s="90">
        <v>1.4962001505587562E-2</v>
      </c>
      <c r="J6689" s="90">
        <v>1.7707982578079467E-2</v>
      </c>
    </row>
    <row r="6690" spans="3:10" x14ac:dyDescent="0.25">
      <c r="C6690" s="82">
        <v>3.1872289587175609E-3</v>
      </c>
      <c r="D6690" s="89">
        <v>5.1523224202929107E-3</v>
      </c>
      <c r="E6690" s="89">
        <v>7.0715873984251798E-3</v>
      </c>
      <c r="F6690" s="89">
        <v>8.7249659706410826E-3</v>
      </c>
      <c r="G6690" s="90">
        <v>1.0055695004734782E-2</v>
      </c>
      <c r="H6690" s="90">
        <v>1.1042379367164247E-2</v>
      </c>
      <c r="I6690" s="90">
        <v>1.1784405429477708E-2</v>
      </c>
      <c r="J6690" s="90">
        <v>1.2319881027282587E-2</v>
      </c>
    </row>
    <row r="6691" spans="3:10" x14ac:dyDescent="0.25">
      <c r="C6691" s="82">
        <v>2.1691165063608603E-2</v>
      </c>
      <c r="D6691" s="89">
        <v>2.3915326780655215E-2</v>
      </c>
      <c r="E6691" s="89">
        <v>2.4563837047317783E-2</v>
      </c>
      <c r="F6691" s="89">
        <v>2.4358275636249534E-2</v>
      </c>
      <c r="G6691" s="90">
        <v>2.381860994012408E-2</v>
      </c>
      <c r="H6691" s="90">
        <v>2.3105218331844899E-2</v>
      </c>
      <c r="I6691" s="90">
        <v>2.2435153515216764E-2</v>
      </c>
      <c r="J6691" s="90">
        <v>2.1801538940323991E-2</v>
      </c>
    </row>
    <row r="6692" spans="3:10" x14ac:dyDescent="0.25">
      <c r="C6692" s="82">
        <v>7.6083457707374329E-3</v>
      </c>
      <c r="D6692" s="89">
        <v>1.0234414113363158E-2</v>
      </c>
      <c r="E6692" s="89">
        <v>1.2459137493846622E-2</v>
      </c>
      <c r="F6692" s="89">
        <v>1.425969938934867E-2</v>
      </c>
      <c r="G6692" s="90">
        <v>1.5718848264725575E-2</v>
      </c>
      <c r="H6692" s="90">
        <v>1.6846236136941826E-2</v>
      </c>
      <c r="I6692" s="90">
        <v>1.7771364328687044E-2</v>
      </c>
      <c r="J6692" s="90">
        <v>1.8503658917066283E-2</v>
      </c>
    </row>
    <row r="6693" spans="3:10" x14ac:dyDescent="0.25">
      <c r="C6693" s="82">
        <v>7.0353537497150004E-3</v>
      </c>
      <c r="D6693" s="89">
        <v>1.2123451473306443E-2</v>
      </c>
      <c r="E6693" s="89">
        <v>1.785470405393395E-2</v>
      </c>
      <c r="F6693" s="89">
        <v>2.3640282621550733E-2</v>
      </c>
      <c r="G6693" s="90">
        <v>2.9144277978232318E-2</v>
      </c>
      <c r="H6693" s="90">
        <v>3.4076496758374743E-2</v>
      </c>
      <c r="I6693" s="90">
        <v>3.8522007857933485E-2</v>
      </c>
      <c r="J6693" s="90">
        <v>4.2415978204084652E-2</v>
      </c>
    </row>
    <row r="6694" spans="3:10" x14ac:dyDescent="0.25">
      <c r="C6694" s="82">
        <v>2.1475466742137142E-2</v>
      </c>
      <c r="D6694" s="89">
        <v>2.5708736804281578E-2</v>
      </c>
      <c r="E6694" s="89">
        <v>2.8547896004919273E-2</v>
      </c>
      <c r="F6694" s="89">
        <v>3.0401225545951073E-2</v>
      </c>
      <c r="G6694" s="90">
        <v>3.168147251102995E-2</v>
      </c>
      <c r="H6694" s="90">
        <v>3.250539027929044E-2</v>
      </c>
      <c r="I6694" s="90">
        <v>3.3149495507618976E-2</v>
      </c>
      <c r="J6694" s="90">
        <v>3.3612114447870323E-2</v>
      </c>
    </row>
    <row r="6695" spans="3:10" x14ac:dyDescent="0.25">
      <c r="C6695" s="82">
        <v>6.484492274568013E-3</v>
      </c>
      <c r="D6695" s="89">
        <v>8.5393310764465512E-3</v>
      </c>
      <c r="E6695" s="89">
        <v>1.0247234160526555E-2</v>
      </c>
      <c r="F6695" s="89">
        <v>1.1635101577450721E-2</v>
      </c>
      <c r="G6695" s="90">
        <v>1.2806874491327534E-2</v>
      </c>
      <c r="H6695" s="90">
        <v>1.379926015661586E-2</v>
      </c>
      <c r="I6695" s="90">
        <v>1.4741267410559717E-2</v>
      </c>
      <c r="J6695" s="90">
        <v>1.5659098819667851E-2</v>
      </c>
    </row>
    <row r="6696" spans="3:10" x14ac:dyDescent="0.25">
      <c r="C6696" s="82">
        <v>1.4393963837378176E-2</v>
      </c>
      <c r="D6696" s="89">
        <v>1.7154604760796673E-2</v>
      </c>
      <c r="E6696" s="89">
        <v>1.9144952803920551E-2</v>
      </c>
      <c r="F6696" s="89">
        <v>2.0637050935462257E-2</v>
      </c>
      <c r="G6696" s="90">
        <v>2.1898232891533368E-2</v>
      </c>
      <c r="H6696" s="90">
        <v>2.2998177282347865E-2</v>
      </c>
      <c r="I6696" s="90">
        <v>2.4121788210379552E-2</v>
      </c>
      <c r="J6696" s="90">
        <v>2.5256560806204913E-2</v>
      </c>
    </row>
    <row r="6697" spans="3:10" x14ac:dyDescent="0.25">
      <c r="C6697" s="82">
        <v>1.354916455775803E-2</v>
      </c>
      <c r="D6697" s="89">
        <v>1.8866735846335206E-2</v>
      </c>
      <c r="E6697" s="89">
        <v>2.3031135229256948E-2</v>
      </c>
      <c r="F6697" s="89">
        <v>2.5980635501166156E-2</v>
      </c>
      <c r="G6697" s="90">
        <v>2.802934445928074E-2</v>
      </c>
      <c r="H6697" s="90">
        <v>2.9386303322280004E-2</v>
      </c>
      <c r="I6697" s="90">
        <v>3.0425967901762527E-2</v>
      </c>
      <c r="J6697" s="90">
        <v>3.1247527994371638E-2</v>
      </c>
    </row>
    <row r="6698" spans="3:10" x14ac:dyDescent="0.25">
      <c r="C6698" s="82">
        <v>0.11095494872054217</v>
      </c>
      <c r="D6698" s="89">
        <v>0.10138702233795448</v>
      </c>
      <c r="E6698" s="89">
        <v>9.0985383307461809E-2</v>
      </c>
      <c r="F6698" s="89">
        <v>8.1917695482261868E-2</v>
      </c>
      <c r="G6698" s="90">
        <v>7.469634508110666E-2</v>
      </c>
      <c r="H6698" s="90">
        <v>6.8732784444843528E-2</v>
      </c>
      <c r="I6698" s="90">
        <v>6.3892236516832193E-2</v>
      </c>
      <c r="J6698" s="90">
        <v>5.9600890065463888E-2</v>
      </c>
    </row>
    <row r="6699" spans="3:10" x14ac:dyDescent="0.25">
      <c r="C6699" s="82">
        <v>1.8202166024542617E-2</v>
      </c>
      <c r="D6699" s="89">
        <v>2.0429546560226667E-2</v>
      </c>
      <c r="E6699" s="89">
        <v>2.1725041287553312E-2</v>
      </c>
      <c r="F6699" s="89">
        <v>2.2491928683753493E-2</v>
      </c>
      <c r="G6699" s="90">
        <v>2.3031634052317458E-2</v>
      </c>
      <c r="H6699" s="90">
        <v>2.3394145016176513E-2</v>
      </c>
      <c r="I6699" s="90">
        <v>2.3740347240623325E-2</v>
      </c>
      <c r="J6699" s="90">
        <v>2.4033610454344049E-2</v>
      </c>
    </row>
    <row r="6700" spans="3:10" x14ac:dyDescent="0.25">
      <c r="C6700" s="82">
        <v>9.2233413605557809E-3</v>
      </c>
      <c r="D6700" s="89">
        <v>1.2150487077337109E-2</v>
      </c>
      <c r="E6700" s="89">
        <v>1.4481310566800043E-2</v>
      </c>
      <c r="F6700" s="89">
        <v>1.6208065458928278E-2</v>
      </c>
      <c r="G6700" s="90">
        <v>1.7447934571468132E-2</v>
      </c>
      <c r="H6700" s="90">
        <v>1.8236587036924289E-2</v>
      </c>
      <c r="I6700" s="90">
        <v>1.8739578179800449E-2</v>
      </c>
      <c r="J6700" s="90">
        <v>1.8987458145049336E-2</v>
      </c>
    </row>
    <row r="6701" spans="3:10" x14ac:dyDescent="0.25">
      <c r="C6701" s="82">
        <v>2.9950891651927829E-3</v>
      </c>
      <c r="D6701" s="89">
        <v>4.7050018135429807E-3</v>
      </c>
      <c r="E6701" s="89">
        <v>6.468387647218285E-3</v>
      </c>
      <c r="F6701" s="89">
        <v>8.140644340271487E-3</v>
      </c>
      <c r="G6701" s="90">
        <v>9.6668664211673229E-3</v>
      </c>
      <c r="H6701" s="90">
        <v>1.0991989637815084E-2</v>
      </c>
      <c r="I6701" s="90">
        <v>1.2171245131106513E-2</v>
      </c>
      <c r="J6701" s="90">
        <v>1.3206235751868084E-2</v>
      </c>
    </row>
    <row r="6702" spans="3:10" x14ac:dyDescent="0.25">
      <c r="C6702" s="82">
        <v>4.0196169177668023E-2</v>
      </c>
      <c r="D6702" s="89">
        <v>3.9749437338754849E-2</v>
      </c>
      <c r="E6702" s="89">
        <v>3.8046007373166005E-2</v>
      </c>
      <c r="F6702" s="89">
        <v>3.6176578855049858E-2</v>
      </c>
      <c r="G6702" s="90">
        <v>3.4651571800028279E-2</v>
      </c>
      <c r="H6702" s="90">
        <v>3.3451991595394602E-2</v>
      </c>
      <c r="I6702" s="90">
        <v>3.270139724605603E-2</v>
      </c>
      <c r="J6702" s="90">
        <v>3.2247605664018117E-2</v>
      </c>
    </row>
    <row r="6703" spans="3:10" x14ac:dyDescent="0.25">
      <c r="C6703" s="82">
        <v>8.9619562950137861E-3</v>
      </c>
      <c r="D6703" s="89">
        <v>1.2396105684163475E-2</v>
      </c>
      <c r="E6703" s="89">
        <v>1.5230510163710926E-2</v>
      </c>
      <c r="F6703" s="89">
        <v>1.7388636077563701E-2</v>
      </c>
      <c r="G6703" s="90">
        <v>1.8998196057357201E-2</v>
      </c>
      <c r="H6703" s="90">
        <v>2.0125159203180708E-2</v>
      </c>
      <c r="I6703" s="90">
        <v>2.0977078590169132E-2</v>
      </c>
      <c r="J6703" s="90">
        <v>2.1603327632349827E-2</v>
      </c>
    </row>
    <row r="6704" spans="3:10" x14ac:dyDescent="0.25">
      <c r="C6704" s="82">
        <v>2.3353143840562533E-2</v>
      </c>
      <c r="D6704" s="89">
        <v>2.7667789355833691E-2</v>
      </c>
      <c r="E6704" s="89">
        <v>2.9914578966507684E-2</v>
      </c>
      <c r="F6704" s="89">
        <v>3.0839181130711886E-2</v>
      </c>
      <c r="G6704" s="90">
        <v>3.1132804978648433E-2</v>
      </c>
      <c r="H6704" s="90">
        <v>3.1067525466633574E-2</v>
      </c>
      <c r="I6704" s="90">
        <v>3.0974770900853262E-2</v>
      </c>
      <c r="J6704" s="90">
        <v>3.0860205804682215E-2</v>
      </c>
    </row>
    <row r="6705" spans="3:10" x14ac:dyDescent="0.25">
      <c r="C6705" s="82">
        <v>1.7528544531354679E-2</v>
      </c>
      <c r="D6705" s="89">
        <v>2.0246132468477979E-2</v>
      </c>
      <c r="E6705" s="89">
        <v>2.2291308252392571E-2</v>
      </c>
      <c r="F6705" s="89">
        <v>2.3943860544661803E-2</v>
      </c>
      <c r="G6705" s="90">
        <v>2.5460451235708937E-2</v>
      </c>
      <c r="H6705" s="90">
        <v>2.689336115079468E-2</v>
      </c>
      <c r="I6705" s="90">
        <v>2.8459362588921799E-2</v>
      </c>
      <c r="J6705" s="90">
        <v>3.0168043348905011E-2</v>
      </c>
    </row>
    <row r="6706" spans="3:10" x14ac:dyDescent="0.25">
      <c r="C6706" s="82">
        <v>2.0393545623572016E-2</v>
      </c>
      <c r="D6706" s="89">
        <v>2.213226453496954E-2</v>
      </c>
      <c r="E6706" s="89">
        <v>2.2946313597947261E-2</v>
      </c>
      <c r="F6706" s="89">
        <v>2.3251177579629662E-2</v>
      </c>
      <c r="G6706" s="90">
        <v>2.3331574061362246E-2</v>
      </c>
      <c r="H6706" s="90">
        <v>2.3222809081729873E-2</v>
      </c>
      <c r="I6706" s="90">
        <v>2.3087923535383418E-2</v>
      </c>
      <c r="J6706" s="90">
        <v>2.2907966541571081E-2</v>
      </c>
    </row>
    <row r="6707" spans="3:10" x14ac:dyDescent="0.25">
      <c r="C6707" s="82">
        <v>1.039272892029648E-2</v>
      </c>
      <c r="D6707" s="89">
        <v>1.3065992280765916E-2</v>
      </c>
      <c r="E6707" s="89">
        <v>1.5537670439919469E-2</v>
      </c>
      <c r="F6707" s="89">
        <v>1.7787964371263416E-2</v>
      </c>
      <c r="G6707" s="90">
        <v>1.9837709237546967E-2</v>
      </c>
      <c r="H6707" s="90">
        <v>2.1612639427942955E-2</v>
      </c>
      <c r="I6707" s="90">
        <v>2.3219941844320587E-2</v>
      </c>
      <c r="J6707" s="90">
        <v>2.4643908203790078E-2</v>
      </c>
    </row>
    <row r="6708" spans="3:10" x14ac:dyDescent="0.25">
      <c r="C6708" s="82">
        <v>4.2696100604423968E-3</v>
      </c>
      <c r="D6708" s="89">
        <v>5.7352208979905717E-3</v>
      </c>
      <c r="E6708" s="89">
        <v>7.1881113613978332E-3</v>
      </c>
      <c r="F6708" s="89">
        <v>8.5515919578849613E-3</v>
      </c>
      <c r="G6708" s="90">
        <v>9.788201411009452E-3</v>
      </c>
      <c r="H6708" s="90">
        <v>1.0839779117515429E-2</v>
      </c>
      <c r="I6708" s="90">
        <v>1.1760657799595741E-2</v>
      </c>
      <c r="J6708" s="90">
        <v>1.2559028041585119E-2</v>
      </c>
    </row>
    <row r="6709" spans="3:10" x14ac:dyDescent="0.25">
      <c r="C6709" s="82">
        <v>1.8703351986619867E-3</v>
      </c>
      <c r="D6709" s="89">
        <v>3.4436200909759782E-3</v>
      </c>
      <c r="E6709" s="89">
        <v>5.320429165300582E-3</v>
      </c>
      <c r="F6709" s="89">
        <v>7.315617473245108E-3</v>
      </c>
      <c r="G6709" s="90">
        <v>9.3234524750876076E-3</v>
      </c>
      <c r="H6709" s="90">
        <v>1.1261887991187212E-2</v>
      </c>
      <c r="I6709" s="90">
        <v>1.3180419485630871E-2</v>
      </c>
      <c r="J6709" s="90">
        <v>1.5089358222123461E-2</v>
      </c>
    </row>
    <row r="6710" spans="3:10" x14ac:dyDescent="0.25">
      <c r="C6710" s="82">
        <v>2.8004348732321931E-2</v>
      </c>
      <c r="D6710" s="89">
        <v>2.8784648850718624E-2</v>
      </c>
      <c r="E6710" s="89">
        <v>2.894175790343461E-2</v>
      </c>
      <c r="F6710" s="89">
        <v>2.8898155665741686E-2</v>
      </c>
      <c r="G6710" s="90">
        <v>2.8877488844734532E-2</v>
      </c>
      <c r="H6710" s="90">
        <v>2.8812105643476867E-2</v>
      </c>
      <c r="I6710" s="90">
        <v>2.8812849638975745E-2</v>
      </c>
      <c r="J6710" s="90">
        <v>2.877601447561387E-2</v>
      </c>
    </row>
    <row r="6711" spans="3:10" x14ac:dyDescent="0.25">
      <c r="C6711" s="82">
        <v>3.9160878972346637E-3</v>
      </c>
      <c r="D6711" s="89">
        <v>7.1396322816296674E-3</v>
      </c>
      <c r="E6711" s="89">
        <v>1.0737211152123081E-2</v>
      </c>
      <c r="F6711" s="89">
        <v>1.4244414412038237E-2</v>
      </c>
      <c r="G6711" s="90">
        <v>1.7431733370553145E-2</v>
      </c>
      <c r="H6711" s="90">
        <v>2.0143451398416262E-2</v>
      </c>
      <c r="I6711" s="90">
        <v>2.2454589319951996E-2</v>
      </c>
      <c r="J6711" s="90">
        <v>2.4342885816453351E-2</v>
      </c>
    </row>
    <row r="6712" spans="3:10" x14ac:dyDescent="0.25">
      <c r="C6712" s="82">
        <v>4.2856840302600988E-3</v>
      </c>
      <c r="D6712" s="89">
        <v>6.4062583920007753E-3</v>
      </c>
      <c r="E6712" s="89">
        <v>8.4704854430562825E-3</v>
      </c>
      <c r="F6712" s="89">
        <v>1.0358097245866935E-2</v>
      </c>
      <c r="G6712" s="90">
        <v>1.205488683810936E-2</v>
      </c>
      <c r="H6712" s="90">
        <v>1.3522278737087621E-2</v>
      </c>
      <c r="I6712" s="90">
        <v>1.4837104846252842E-2</v>
      </c>
      <c r="J6712" s="90">
        <v>1.5996632871652587E-2</v>
      </c>
    </row>
    <row r="6713" spans="3:10" x14ac:dyDescent="0.25">
      <c r="C6713" s="82">
        <v>3.4123937016941205E-3</v>
      </c>
      <c r="D6713" s="89">
        <v>6.4965783687943547E-3</v>
      </c>
      <c r="E6713" s="89">
        <v>1.0203303401859902E-2</v>
      </c>
      <c r="F6713" s="89">
        <v>1.4087846793635906E-2</v>
      </c>
      <c r="G6713" s="90">
        <v>1.7856817468553332E-2</v>
      </c>
      <c r="H6713" s="90">
        <v>2.1270757125648177E-2</v>
      </c>
      <c r="I6713" s="90">
        <v>2.4343584890988566E-2</v>
      </c>
      <c r="J6713" s="90">
        <v>2.7011491926503803E-2</v>
      </c>
    </row>
    <row r="6714" spans="3:10" x14ac:dyDescent="0.25">
      <c r="C6714" s="82">
        <v>4.1954149326776337E-3</v>
      </c>
      <c r="D6714" s="89">
        <v>6.6394444296407184E-3</v>
      </c>
      <c r="E6714" s="89">
        <v>8.9700595341689702E-3</v>
      </c>
      <c r="F6714" s="89">
        <v>1.0972232030399008E-2</v>
      </c>
      <c r="G6714" s="90">
        <v>1.2618792741141407E-2</v>
      </c>
      <c r="H6714" s="90">
        <v>1.3891001485712271E-2</v>
      </c>
      <c r="I6714" s="90">
        <v>1.4893654266470943E-2</v>
      </c>
      <c r="J6714" s="90">
        <v>1.5641101932290992E-2</v>
      </c>
    </row>
    <row r="6715" spans="3:10" x14ac:dyDescent="0.25">
      <c r="C6715" s="82">
        <v>4.75837750999569E-3</v>
      </c>
      <c r="D6715" s="89">
        <v>7.460903670736911E-3</v>
      </c>
      <c r="E6715" s="89">
        <v>1.0169888498877401E-2</v>
      </c>
      <c r="F6715" s="89">
        <v>1.2661727408814839E-2</v>
      </c>
      <c r="G6715" s="90">
        <v>1.4895444472097419E-2</v>
      </c>
      <c r="H6715" s="90">
        <v>1.6851599368903278E-2</v>
      </c>
      <c r="I6715" s="90">
        <v>1.8683824016347602E-2</v>
      </c>
      <c r="J6715" s="90">
        <v>2.0456701312306057E-2</v>
      </c>
    </row>
    <row r="6716" spans="3:10" x14ac:dyDescent="0.25">
      <c r="C6716" s="82">
        <v>2.9084945004347429E-3</v>
      </c>
      <c r="D6716" s="89">
        <v>4.4101831869475519E-3</v>
      </c>
      <c r="E6716" s="89">
        <v>5.9320744086658684E-3</v>
      </c>
      <c r="F6716" s="89">
        <v>7.3504565943625626E-3</v>
      </c>
      <c r="G6716" s="90">
        <v>8.6237001166973113E-3</v>
      </c>
      <c r="H6716" s="90">
        <v>9.720037182014191E-3</v>
      </c>
      <c r="I6716" s="90">
        <v>1.0715535017893631E-2</v>
      </c>
      <c r="J6716" s="90">
        <v>1.1642822055261556E-2</v>
      </c>
    </row>
    <row r="6717" spans="3:10" x14ac:dyDescent="0.25">
      <c r="C6717" s="82">
        <v>1.8085570586331579E-2</v>
      </c>
      <c r="D6717" s="89">
        <v>1.9623229264577633E-2</v>
      </c>
      <c r="E6717" s="89">
        <v>2.0628060282304125E-2</v>
      </c>
      <c r="F6717" s="89">
        <v>2.1414483050596071E-2</v>
      </c>
      <c r="G6717" s="90">
        <v>2.2186801213995001E-2</v>
      </c>
      <c r="H6717" s="90">
        <v>2.2935001469380014E-2</v>
      </c>
      <c r="I6717" s="90">
        <v>2.3784764690050135E-2</v>
      </c>
      <c r="J6717" s="90">
        <v>2.4689159218898089E-2</v>
      </c>
    </row>
    <row r="6718" spans="3:10" x14ac:dyDescent="0.25">
      <c r="C6718" s="82">
        <v>5.1387929527130817E-3</v>
      </c>
      <c r="D6718" s="89">
        <v>6.7533676547798481E-3</v>
      </c>
      <c r="E6718" s="89">
        <v>7.9560836271443582E-3</v>
      </c>
      <c r="F6718" s="89">
        <v>8.7562094343025618E-3</v>
      </c>
      <c r="G6718" s="90">
        <v>9.2426989744521272E-3</v>
      </c>
      <c r="H6718" s="90">
        <v>9.4600444930482558E-3</v>
      </c>
      <c r="I6718" s="90">
        <v>9.5173019103948677E-3</v>
      </c>
      <c r="J6718" s="90">
        <v>9.4498903837671368E-3</v>
      </c>
    </row>
    <row r="6719" spans="3:10" x14ac:dyDescent="0.25">
      <c r="C6719" s="82">
        <v>2.915581898259751E-2</v>
      </c>
      <c r="D6719" s="89">
        <v>3.2452907823162541E-2</v>
      </c>
      <c r="E6719" s="89">
        <v>3.4978439157776056E-2</v>
      </c>
      <c r="F6719" s="89">
        <v>3.721987754342105E-2</v>
      </c>
      <c r="G6719" s="90">
        <v>3.9531264073899473E-2</v>
      </c>
      <c r="H6719" s="90">
        <v>4.1906089021218132E-2</v>
      </c>
      <c r="I6719" s="90">
        <v>4.4569929853909118E-2</v>
      </c>
      <c r="J6719" s="90">
        <v>4.7404549031113866E-2</v>
      </c>
    </row>
    <row r="6720" spans="3:10" x14ac:dyDescent="0.25">
      <c r="C6720" s="82">
        <v>3.2941492450016457E-2</v>
      </c>
      <c r="D6720" s="89">
        <v>3.3072533489125262E-2</v>
      </c>
      <c r="E6720" s="89">
        <v>3.2964886123270615E-2</v>
      </c>
      <c r="F6720" s="89">
        <v>3.290129188765057E-2</v>
      </c>
      <c r="G6720" s="90">
        <v>3.3009194777533855E-2</v>
      </c>
      <c r="H6720" s="90">
        <v>3.3148730573669204E-2</v>
      </c>
      <c r="I6720" s="90">
        <v>3.3425587830354341E-2</v>
      </c>
      <c r="J6720" s="90">
        <v>3.3719829631048456E-2</v>
      </c>
    </row>
    <row r="6721" spans="3:10" x14ac:dyDescent="0.25">
      <c r="C6721" s="82">
        <v>5.8133226781214652E-2</v>
      </c>
      <c r="D6721" s="89">
        <v>5.8441667884484565E-2</v>
      </c>
      <c r="E6721" s="89">
        <v>5.6490341837317562E-2</v>
      </c>
      <c r="F6721" s="89">
        <v>5.4140971643147212E-2</v>
      </c>
      <c r="G6721" s="90">
        <v>5.2274758214103483E-2</v>
      </c>
      <c r="H6721" s="90">
        <v>5.0884760586148631E-2</v>
      </c>
      <c r="I6721" s="90">
        <v>5.0127347195687205E-2</v>
      </c>
      <c r="J6721" s="90">
        <v>4.9713520066639844E-2</v>
      </c>
    </row>
    <row r="6722" spans="3:10" x14ac:dyDescent="0.25">
      <c r="C6722" s="82">
        <v>2.442776221153891E-2</v>
      </c>
      <c r="D6722" s="89">
        <v>2.8786718313344749E-2</v>
      </c>
      <c r="E6722" s="89">
        <v>3.1755129588991959E-2</v>
      </c>
      <c r="F6722" s="89">
        <v>3.3811911074641078E-2</v>
      </c>
      <c r="G6722" s="90">
        <v>3.5416759973699349E-2</v>
      </c>
      <c r="H6722" s="90">
        <v>3.6698375211377386E-2</v>
      </c>
      <c r="I6722" s="90">
        <v>3.7965714620256698E-2</v>
      </c>
      <c r="J6722" s="90">
        <v>3.9210855499440797E-2</v>
      </c>
    </row>
    <row r="6723" spans="3:10" x14ac:dyDescent="0.25">
      <c r="C6723" s="82">
        <v>7.1051984668648163E-2</v>
      </c>
      <c r="D6723" s="89">
        <v>5.5024755757656404E-2</v>
      </c>
      <c r="E6723" s="89">
        <v>4.5039332152731086E-2</v>
      </c>
      <c r="F6723" s="89">
        <v>3.8777675558955185E-2</v>
      </c>
      <c r="G6723" s="90">
        <v>3.4848594871647792E-2</v>
      </c>
      <c r="H6723" s="90">
        <v>3.2233196895951284E-2</v>
      </c>
      <c r="I6723" s="90">
        <v>3.0541520660745475E-2</v>
      </c>
      <c r="J6723" s="90">
        <v>2.9361252860608939E-2</v>
      </c>
    </row>
    <row r="6724" spans="3:10" x14ac:dyDescent="0.25">
      <c r="C6724" s="82">
        <v>7.1450911293218424E-3</v>
      </c>
      <c r="D6724" s="89">
        <v>9.6095812249595257E-3</v>
      </c>
      <c r="E6724" s="89">
        <v>1.1828256008246956E-2</v>
      </c>
      <c r="F6724" s="89">
        <v>1.3775208444440745E-2</v>
      </c>
      <c r="G6724" s="90">
        <v>1.5506964818138663E-2</v>
      </c>
      <c r="H6724" s="90">
        <v>1.7009084025165322E-2</v>
      </c>
      <c r="I6724" s="90">
        <v>1.8391895238940033E-2</v>
      </c>
      <c r="J6724" s="90">
        <v>1.964898835786338E-2</v>
      </c>
    </row>
    <row r="6725" spans="3:10" x14ac:dyDescent="0.25">
      <c r="C6725" s="82">
        <v>3.058180506482296E-2</v>
      </c>
      <c r="D6725" s="89">
        <v>3.0581730975585135E-2</v>
      </c>
      <c r="E6725" s="89">
        <v>2.9719503259764149E-2</v>
      </c>
      <c r="F6725" s="89">
        <v>2.8598661397275422E-2</v>
      </c>
      <c r="G6725" s="90">
        <v>2.7510421564981308E-2</v>
      </c>
      <c r="H6725" s="90">
        <v>2.6414415391021819E-2</v>
      </c>
      <c r="I6725" s="90">
        <v>2.5429651524637539E-2</v>
      </c>
      <c r="J6725" s="90">
        <v>2.4483697487303828E-2</v>
      </c>
    </row>
    <row r="6726" spans="3:10" x14ac:dyDescent="0.25">
      <c r="C6726" s="82">
        <v>2.1862349548787449E-2</v>
      </c>
      <c r="D6726" s="89">
        <v>2.8250701039213164E-2</v>
      </c>
      <c r="E6726" s="89">
        <v>3.3488910658147852E-2</v>
      </c>
      <c r="F6726" s="89">
        <v>3.7678432566945988E-2</v>
      </c>
      <c r="G6726" s="90">
        <v>4.1095477517048146E-2</v>
      </c>
      <c r="H6726" s="90">
        <v>4.3758022309202234E-2</v>
      </c>
      <c r="I6726" s="90">
        <v>4.5954584236919421E-2</v>
      </c>
      <c r="J6726" s="90">
        <v>4.7628586209858978E-2</v>
      </c>
    </row>
    <row r="6727" spans="3:10" x14ac:dyDescent="0.25">
      <c r="C6727" s="82">
        <v>3.5642077484969743E-3</v>
      </c>
      <c r="D6727" s="89">
        <v>5.6913935305660289E-3</v>
      </c>
      <c r="E6727" s="89">
        <v>7.8822530767328151E-3</v>
      </c>
      <c r="F6727" s="89">
        <v>9.9251595054467619E-3</v>
      </c>
      <c r="G6727" s="90">
        <v>1.1737263149481789E-2</v>
      </c>
      <c r="H6727" s="90">
        <v>1.3255066166064526E-2</v>
      </c>
      <c r="I6727" s="90">
        <v>1.4559931531207914E-2</v>
      </c>
      <c r="J6727" s="90">
        <v>1.5671024028916746E-2</v>
      </c>
    </row>
    <row r="6728" spans="3:10" x14ac:dyDescent="0.25">
      <c r="C6728" s="82">
        <v>2.6097768480080785E-3</v>
      </c>
      <c r="D6728" s="89">
        <v>4.5301491466888449E-3</v>
      </c>
      <c r="E6728" s="89">
        <v>6.587558269683263E-3</v>
      </c>
      <c r="F6728" s="89">
        <v>8.5450082131353407E-3</v>
      </c>
      <c r="G6728" s="90">
        <v>1.0311309790996757E-2</v>
      </c>
      <c r="H6728" s="90">
        <v>1.1831999981443325E-2</v>
      </c>
      <c r="I6728" s="90">
        <v>1.3182724570913589E-2</v>
      </c>
      <c r="J6728" s="90">
        <v>1.4379180638732334E-2</v>
      </c>
    </row>
    <row r="6729" spans="3:10" x14ac:dyDescent="0.25">
      <c r="C6729" s="82">
        <v>9.2250114589219345E-4</v>
      </c>
      <c r="D6729" s="89">
        <v>2.2937488078662847E-3</v>
      </c>
      <c r="E6729" s="89">
        <v>4.2768929862363071E-3</v>
      </c>
      <c r="F6729" s="89">
        <v>6.5764408301322219E-3</v>
      </c>
      <c r="G6729" s="90">
        <v>8.8989630971956397E-3</v>
      </c>
      <c r="H6729" s="90">
        <v>1.1005482575197144E-2</v>
      </c>
      <c r="I6729" s="90">
        <v>1.283746906332563E-2</v>
      </c>
      <c r="J6729" s="90">
        <v>1.4338801309371235E-2</v>
      </c>
    </row>
    <row r="6730" spans="3:10" x14ac:dyDescent="0.25">
      <c r="C6730" s="82">
        <v>3.5755879441938913E-3</v>
      </c>
      <c r="D6730" s="89">
        <v>7.0715524563487557E-3</v>
      </c>
      <c r="E6730" s="89">
        <v>1.1212590622705746E-2</v>
      </c>
      <c r="F6730" s="89">
        <v>1.5376737317862281E-2</v>
      </c>
      <c r="G6730" s="90">
        <v>1.9193165322048254E-2</v>
      </c>
      <c r="H6730" s="90">
        <v>2.2420134112239771E-2</v>
      </c>
      <c r="I6730" s="90">
        <v>2.5114963466280373E-2</v>
      </c>
      <c r="J6730" s="90">
        <v>2.7253604270737614E-2</v>
      </c>
    </row>
    <row r="6731" spans="3:10" x14ac:dyDescent="0.25">
      <c r="C6731" s="82">
        <v>2.4332852906417341E-3</v>
      </c>
      <c r="D6731" s="89">
        <v>4.6862846267639513E-3</v>
      </c>
      <c r="E6731" s="89">
        <v>7.3403876906226817E-3</v>
      </c>
      <c r="F6731" s="89">
        <v>1.0011351377213783E-2</v>
      </c>
      <c r="G6731" s="90">
        <v>1.2467436763658675E-2</v>
      </c>
      <c r="H6731" s="90">
        <v>1.4563675368247769E-2</v>
      </c>
      <c r="I6731" s="90">
        <v>1.6360592396988907E-2</v>
      </c>
      <c r="J6731" s="90">
        <v>1.7874364364697137E-2</v>
      </c>
    </row>
    <row r="6732" spans="3:10" x14ac:dyDescent="0.25">
      <c r="C6732" s="82">
        <v>2.5412421004612721E-2</v>
      </c>
      <c r="D6732" s="89">
        <v>2.5476694125874642E-2</v>
      </c>
      <c r="E6732" s="89">
        <v>2.5065417617719903E-2</v>
      </c>
      <c r="F6732" s="89">
        <v>2.463151660387021E-2</v>
      </c>
      <c r="G6732" s="90">
        <v>2.4394558860428951E-2</v>
      </c>
      <c r="H6732" s="90">
        <v>2.4303592954464534E-2</v>
      </c>
      <c r="I6732" s="90">
        <v>2.4454338639089475E-2</v>
      </c>
      <c r="J6732" s="90">
        <v>2.4763452571790773E-2</v>
      </c>
    </row>
    <row r="6733" spans="3:10" x14ac:dyDescent="0.25">
      <c r="C6733" s="82">
        <v>1.3763142676734679E-2</v>
      </c>
      <c r="D6733" s="89">
        <v>1.6668108311188208E-2</v>
      </c>
      <c r="E6733" s="89">
        <v>1.8576257439942085E-2</v>
      </c>
      <c r="F6733" s="89">
        <v>1.9750178692592098E-2</v>
      </c>
      <c r="G6733" s="90">
        <v>2.04736580421742E-2</v>
      </c>
      <c r="H6733" s="90">
        <v>2.0836733335187856E-2</v>
      </c>
      <c r="I6733" s="90">
        <v>2.1027472125358704E-2</v>
      </c>
      <c r="J6733" s="90">
        <v>2.1053626521545889E-2</v>
      </c>
    </row>
    <row r="6734" spans="3:10" x14ac:dyDescent="0.25">
      <c r="C6734" s="82">
        <v>8.831833166869852E-3</v>
      </c>
      <c r="D6734" s="89">
        <v>1.1536546207939447E-2</v>
      </c>
      <c r="E6734" s="89">
        <v>1.3718993668005004E-2</v>
      </c>
      <c r="F6734" s="89">
        <v>1.5437523304517345E-2</v>
      </c>
      <c r="G6734" s="90">
        <v>1.6839144196433821E-2</v>
      </c>
      <c r="H6734" s="90">
        <v>1.796490649771627E-2</v>
      </c>
      <c r="I6734" s="90">
        <v>1.8963316657214929E-2</v>
      </c>
      <c r="J6734" s="90">
        <v>1.9839682365950694E-2</v>
      </c>
    </row>
    <row r="6735" spans="3:10" x14ac:dyDescent="0.25">
      <c r="C6735" s="82">
        <v>2.1598713925891164E-2</v>
      </c>
      <c r="D6735" s="89">
        <v>2.44240050979826E-2</v>
      </c>
      <c r="E6735" s="89">
        <v>2.5814431141965626E-2</v>
      </c>
      <c r="F6735" s="89">
        <v>2.627201132754646E-2</v>
      </c>
      <c r="G6735" s="90">
        <v>2.6218711334288037E-2</v>
      </c>
      <c r="H6735" s="90">
        <v>2.5786609407719204E-2</v>
      </c>
      <c r="I6735" s="90">
        <v>2.5221836200961707E-2</v>
      </c>
      <c r="J6735" s="90">
        <v>2.4540171610413761E-2</v>
      </c>
    </row>
    <row r="6736" spans="3:10" x14ac:dyDescent="0.25">
      <c r="C6736" s="82">
        <v>8.3271422412808775E-4</v>
      </c>
      <c r="D6736" s="89">
        <v>1.9131968662724128E-3</v>
      </c>
      <c r="E6736" s="89">
        <v>3.4032617518096747E-3</v>
      </c>
      <c r="F6736" s="89">
        <v>5.086262862455968E-3</v>
      </c>
      <c r="G6736" s="90">
        <v>6.7571154834580047E-3</v>
      </c>
      <c r="H6736" s="90">
        <v>8.2470761192881201E-3</v>
      </c>
      <c r="I6736" s="90">
        <v>9.5222988128954387E-3</v>
      </c>
      <c r="J6736" s="90">
        <v>1.0556215363452394E-2</v>
      </c>
    </row>
    <row r="6737" spans="3:10" x14ac:dyDescent="0.25">
      <c r="C6737" s="82">
        <v>1.17223063988597E-3</v>
      </c>
      <c r="D6737" s="89">
        <v>2.3808907835980433E-3</v>
      </c>
      <c r="E6737" s="89">
        <v>3.8947867899759583E-3</v>
      </c>
      <c r="F6737" s="89">
        <v>5.5086418984974257E-3</v>
      </c>
      <c r="G6737" s="90">
        <v>7.0748408382158992E-3</v>
      </c>
      <c r="H6737" s="90">
        <v>8.48500382836858E-3</v>
      </c>
      <c r="I6737" s="90">
        <v>9.7517482621161701E-3</v>
      </c>
      <c r="J6737" s="90">
        <v>1.0872100582708266E-2</v>
      </c>
    </row>
    <row r="6738" spans="3:10" x14ac:dyDescent="0.25">
      <c r="C6738" s="82">
        <v>2.2287893286502974E-2</v>
      </c>
      <c r="D6738" s="89">
        <v>2.9020212717183632E-2</v>
      </c>
      <c r="E6738" s="89">
        <v>3.4458186338842581E-2</v>
      </c>
      <c r="F6738" s="89">
        <v>3.8888996146179897E-2</v>
      </c>
      <c r="G6738" s="90">
        <v>4.2789933298139293E-2</v>
      </c>
      <c r="H6738" s="90">
        <v>4.6311806192256832E-2</v>
      </c>
      <c r="I6738" s="90">
        <v>4.9818846184271529E-2</v>
      </c>
      <c r="J6738" s="90">
        <v>5.3246874050891083E-2</v>
      </c>
    </row>
    <row r="6739" spans="3:10" x14ac:dyDescent="0.25">
      <c r="C6739" s="82">
        <v>4.0994423917053669E-3</v>
      </c>
      <c r="D6739" s="89">
        <v>5.6892888208656036E-3</v>
      </c>
      <c r="E6739" s="89">
        <v>7.1391331336996752E-3</v>
      </c>
      <c r="F6739" s="89">
        <v>8.3875128729921315E-3</v>
      </c>
      <c r="G6739" s="90">
        <v>9.4322444332502874E-3</v>
      </c>
      <c r="H6739" s="90">
        <v>1.0239480158411201E-2</v>
      </c>
      <c r="I6739" s="90">
        <v>1.0864437945776533E-2</v>
      </c>
      <c r="J6739" s="90">
        <v>1.1306538800487792E-2</v>
      </c>
    </row>
    <row r="6740" spans="3:10" x14ac:dyDescent="0.25">
      <c r="C6740" s="82">
        <v>1.2115069232337232E-2</v>
      </c>
      <c r="D6740" s="89">
        <v>1.5959799821985143E-2</v>
      </c>
      <c r="E6740" s="89">
        <v>1.8815755974047138E-2</v>
      </c>
      <c r="F6740" s="89">
        <v>2.0694494683729487E-2</v>
      </c>
      <c r="G6740" s="90">
        <v>2.1799702409213306E-2</v>
      </c>
      <c r="H6740" s="90">
        <v>2.2230612941806348E-2</v>
      </c>
      <c r="I6740" s="90">
        <v>2.22384469652087E-2</v>
      </c>
      <c r="J6740" s="90">
        <v>2.190197268937202E-2</v>
      </c>
    </row>
    <row r="6741" spans="3:10" x14ac:dyDescent="0.25">
      <c r="C6741" s="82">
        <v>5.8047390193798148E-2</v>
      </c>
      <c r="D6741" s="89">
        <v>5.226485087145686E-2</v>
      </c>
      <c r="E6741" s="89">
        <v>4.7991910203748871E-2</v>
      </c>
      <c r="F6741" s="89">
        <v>4.5021452613492351E-2</v>
      </c>
      <c r="G6741" s="90">
        <v>4.3097070772092745E-2</v>
      </c>
      <c r="H6741" s="90">
        <v>4.1763076332578142E-2</v>
      </c>
      <c r="I6741" s="90">
        <v>4.099003475117672E-2</v>
      </c>
      <c r="J6741" s="90">
        <v>4.0524956335793505E-2</v>
      </c>
    </row>
    <row r="6742" spans="3:10" x14ac:dyDescent="0.25">
      <c r="C6742" s="82">
        <v>1.1642163407184321E-2</v>
      </c>
      <c r="D6742" s="89">
        <v>1.8363414041593917E-2</v>
      </c>
      <c r="E6742" s="89">
        <v>2.4539512414868899E-2</v>
      </c>
      <c r="F6742" s="89">
        <v>2.9562596557680683E-2</v>
      </c>
      <c r="G6742" s="90">
        <v>3.3433026664064794E-2</v>
      </c>
      <c r="H6742" s="90">
        <v>3.6203288534285533E-2</v>
      </c>
      <c r="I6742" s="90">
        <v>3.8228606149144619E-2</v>
      </c>
      <c r="J6742" s="90">
        <v>3.9581023546535032E-2</v>
      </c>
    </row>
    <row r="6743" spans="3:10" x14ac:dyDescent="0.25">
      <c r="C6743" s="82">
        <v>2.0065471039861669E-3</v>
      </c>
      <c r="D6743" s="89">
        <v>3.1905222198576498E-3</v>
      </c>
      <c r="E6743" s="89">
        <v>4.3713206270278833E-3</v>
      </c>
      <c r="F6743" s="89">
        <v>5.4128585336065908E-3</v>
      </c>
      <c r="G6743" s="90">
        <v>6.2593447908464335E-3</v>
      </c>
      <c r="H6743" s="90">
        <v>6.8758587374261179E-3</v>
      </c>
      <c r="I6743" s="90">
        <v>7.3129324657866457E-3</v>
      </c>
      <c r="J6743" s="90">
        <v>7.5949260692442129E-3</v>
      </c>
    </row>
    <row r="6744" spans="3:10" x14ac:dyDescent="0.25">
      <c r="C6744" s="82">
        <v>2.4259252410572234E-3</v>
      </c>
      <c r="D6744" s="89">
        <v>4.093627277128766E-3</v>
      </c>
      <c r="E6744" s="89">
        <v>5.9333228822275423E-3</v>
      </c>
      <c r="F6744" s="89">
        <v>7.7384160398966412E-3</v>
      </c>
      <c r="G6744" s="90">
        <v>9.3765647081799474E-3</v>
      </c>
      <c r="H6744" s="90">
        <v>1.073106971531927E-2</v>
      </c>
      <c r="I6744" s="90">
        <v>1.1817064232938592E-2</v>
      </c>
      <c r="J6744" s="90">
        <v>1.2620940157920306E-2</v>
      </c>
    </row>
    <row r="6745" spans="3:10" x14ac:dyDescent="0.25">
      <c r="C6745" s="82">
        <v>1.4975749965375011E-2</v>
      </c>
      <c r="D6745" s="89">
        <v>1.9158982153766206E-2</v>
      </c>
      <c r="E6745" s="89">
        <v>2.2006819323629124E-2</v>
      </c>
      <c r="F6745" s="89">
        <v>2.3796068758992355E-2</v>
      </c>
      <c r="G6745" s="90">
        <v>2.4935997977004739E-2</v>
      </c>
      <c r="H6745" s="90">
        <v>2.5607507641586872E-2</v>
      </c>
      <c r="I6745" s="90">
        <v>2.6086904521909426E-2</v>
      </c>
      <c r="J6745" s="90">
        <v>2.6405410970334733E-2</v>
      </c>
    </row>
    <row r="6746" spans="3:10" x14ac:dyDescent="0.25">
      <c r="C6746" s="82">
        <v>8.3800621240740468E-3</v>
      </c>
      <c r="D6746" s="89">
        <v>1.3948944586377712E-2</v>
      </c>
      <c r="E6746" s="89">
        <v>1.9790804010355878E-2</v>
      </c>
      <c r="F6746" s="89">
        <v>2.5316934128317897E-2</v>
      </c>
      <c r="G6746" s="90">
        <v>3.0312556207741828E-2</v>
      </c>
      <c r="H6746" s="90">
        <v>3.4605704901730261E-2</v>
      </c>
      <c r="I6746" s="90">
        <v>3.8356037713488902E-2</v>
      </c>
      <c r="J6746" s="90">
        <v>4.1510302119238063E-2</v>
      </c>
    </row>
    <row r="6747" spans="3:10" x14ac:dyDescent="0.25">
      <c r="C6747" s="82">
        <v>2.9306890799141536E-3</v>
      </c>
      <c r="D6747" s="89">
        <v>4.6414719409445361E-3</v>
      </c>
      <c r="E6747" s="89">
        <v>6.4867049887085701E-3</v>
      </c>
      <c r="F6747" s="89">
        <v>8.3455217757964391E-3</v>
      </c>
      <c r="G6747" s="90">
        <v>1.0173985655059682E-2</v>
      </c>
      <c r="H6747" s="90">
        <v>1.1921091777986892E-2</v>
      </c>
      <c r="I6747" s="90">
        <v>1.3651561255253535E-2</v>
      </c>
      <c r="J6747" s="90">
        <v>1.5372794101715395E-2</v>
      </c>
    </row>
    <row r="6748" spans="3:10" x14ac:dyDescent="0.25">
      <c r="C6748" s="82">
        <v>7.9831438775010265E-3</v>
      </c>
      <c r="D6748" s="89">
        <v>1.2349512567607279E-2</v>
      </c>
      <c r="E6748" s="89">
        <v>1.6618792046013155E-2</v>
      </c>
      <c r="F6748" s="89">
        <v>2.0448449878523844E-2</v>
      </c>
      <c r="G6748" s="90">
        <v>2.3778578696807998E-2</v>
      </c>
      <c r="H6748" s="90">
        <v>2.6551368962758108E-2</v>
      </c>
      <c r="I6748" s="90">
        <v>2.8952074930755797E-2</v>
      </c>
      <c r="J6748" s="90">
        <v>3.1000855656746942E-2</v>
      </c>
    </row>
    <row r="6749" spans="3:10" x14ac:dyDescent="0.25">
      <c r="C6749" s="82">
        <v>1.3801630817844152E-2</v>
      </c>
      <c r="D6749" s="89">
        <v>1.8802241403640205E-2</v>
      </c>
      <c r="E6749" s="89">
        <v>2.3000859149536507E-2</v>
      </c>
      <c r="F6749" s="89">
        <v>2.6249080730054563E-2</v>
      </c>
      <c r="G6749" s="90">
        <v>2.8628495487394014E-2</v>
      </c>
      <c r="H6749" s="90">
        <v>3.0113417304623278E-2</v>
      </c>
      <c r="I6749" s="90">
        <v>3.0911568257367322E-2</v>
      </c>
      <c r="J6749" s="90">
        <v>3.1027383303682474E-2</v>
      </c>
    </row>
    <row r="6750" spans="3:10" x14ac:dyDescent="0.25">
      <c r="C6750" s="82">
        <v>7.3506968611542017E-2</v>
      </c>
      <c r="D6750" s="89">
        <v>7.0297663915946329E-2</v>
      </c>
      <c r="E6750" s="89">
        <v>6.6133073364017053E-2</v>
      </c>
      <c r="F6750" s="89">
        <v>6.2296847888549202E-2</v>
      </c>
      <c r="G6750" s="90">
        <v>5.9244126584468974E-2</v>
      </c>
      <c r="H6750" s="90">
        <v>5.6707599569531759E-2</v>
      </c>
      <c r="I6750" s="90">
        <v>5.4774312154419712E-2</v>
      </c>
      <c r="J6750" s="90">
        <v>5.3117180811573489E-2</v>
      </c>
    </row>
    <row r="6751" spans="3:10" x14ac:dyDescent="0.25">
      <c r="C6751" s="82">
        <v>3.1338846559444823E-3</v>
      </c>
      <c r="D6751" s="89">
        <v>5.4674741418977539E-3</v>
      </c>
      <c r="E6751" s="89">
        <v>8.0557300229731239E-3</v>
      </c>
      <c r="F6751" s="89">
        <v>1.0611102628284455E-2</v>
      </c>
      <c r="G6751" s="90">
        <v>1.2985515408220882E-2</v>
      </c>
      <c r="H6751" s="90">
        <v>1.5065088839612727E-2</v>
      </c>
      <c r="I6751" s="90">
        <v>1.6909246315970534E-2</v>
      </c>
      <c r="J6751" s="90">
        <v>1.8517701974072692E-2</v>
      </c>
    </row>
    <row r="6752" spans="3:10" x14ac:dyDescent="0.25">
      <c r="C6752" s="82">
        <v>4.66665801452038E-2</v>
      </c>
      <c r="D6752" s="89">
        <v>4.5684725752571216E-2</v>
      </c>
      <c r="E6752" s="89">
        <v>4.3769614875272478E-2</v>
      </c>
      <c r="F6752" s="89">
        <v>4.1841290906498609E-2</v>
      </c>
      <c r="G6752" s="90">
        <v>4.0304194641033346E-2</v>
      </c>
      <c r="H6752" s="90">
        <v>3.9053131448052947E-2</v>
      </c>
      <c r="I6752" s="90">
        <v>3.8200431805589539E-2</v>
      </c>
      <c r="J6752" s="90">
        <v>3.7559669241905687E-2</v>
      </c>
    </row>
    <row r="6753" spans="3:10" x14ac:dyDescent="0.25">
      <c r="C6753" s="82">
        <v>9.0784483883694003E-3</v>
      </c>
      <c r="D6753" s="89">
        <v>1.3321144584202766E-2</v>
      </c>
      <c r="E6753" s="89">
        <v>1.7259878863933757E-2</v>
      </c>
      <c r="F6753" s="89">
        <v>2.06819144329199E-2</v>
      </c>
      <c r="G6753" s="90">
        <v>2.3623597280423826E-2</v>
      </c>
      <c r="H6753" s="90">
        <v>2.6073312255736683E-2</v>
      </c>
      <c r="I6753" s="90">
        <v>2.8218860522268092E-2</v>
      </c>
      <c r="J6753" s="90">
        <v>3.0054864929569759E-2</v>
      </c>
    </row>
    <row r="6754" spans="3:10" x14ac:dyDescent="0.25">
      <c r="C6754" s="82">
        <v>3.3980675792641128E-2</v>
      </c>
      <c r="D6754" s="89">
        <v>3.7022920878457634E-2</v>
      </c>
      <c r="E6754" s="89">
        <v>3.8119483891825304E-2</v>
      </c>
      <c r="F6754" s="89">
        <v>3.8344527091836889E-2</v>
      </c>
      <c r="G6754" s="90">
        <v>3.8338505176484544E-2</v>
      </c>
      <c r="H6754" s="90">
        <v>3.8157271308956256E-2</v>
      </c>
      <c r="I6754" s="90">
        <v>3.7968363414736292E-2</v>
      </c>
      <c r="J6754" s="90">
        <v>3.7597580958715342E-2</v>
      </c>
    </row>
    <row r="6755" spans="3:10" x14ac:dyDescent="0.25">
      <c r="C6755" s="82">
        <v>7.1989891131206078E-3</v>
      </c>
      <c r="D6755" s="89">
        <v>1.0989604323894637E-2</v>
      </c>
      <c r="E6755" s="89">
        <v>1.4686302732422675E-2</v>
      </c>
      <c r="F6755" s="89">
        <v>1.8026046300155345E-2</v>
      </c>
      <c r="G6755" s="90">
        <v>2.0953843195488969E-2</v>
      </c>
      <c r="H6755" s="90">
        <v>2.3378492483912893E-2</v>
      </c>
      <c r="I6755" s="90">
        <v>2.5400061185447798E-2</v>
      </c>
      <c r="J6755" s="90">
        <v>2.6965804315543261E-2</v>
      </c>
    </row>
    <row r="6756" spans="3:10" x14ac:dyDescent="0.25">
      <c r="C6756" s="82">
        <v>1.8619405196259341E-2</v>
      </c>
      <c r="D6756" s="89">
        <v>2.3106276110019371E-2</v>
      </c>
      <c r="E6756" s="89">
        <v>2.6249982719274846E-2</v>
      </c>
      <c r="F6756" s="89">
        <v>2.8449456109964053E-2</v>
      </c>
      <c r="G6756" s="90">
        <v>3.0150305877512683E-2</v>
      </c>
      <c r="H6756" s="90">
        <v>3.149726843380659E-2</v>
      </c>
      <c r="I6756" s="90">
        <v>3.2754881434341854E-2</v>
      </c>
      <c r="J6756" s="90">
        <v>3.3892908344063534E-2</v>
      </c>
    </row>
    <row r="6757" spans="3:10" x14ac:dyDescent="0.25">
      <c r="C6757" s="82">
        <v>3.2915131106790881E-3</v>
      </c>
      <c r="D6757" s="89">
        <v>6.6315934527231063E-3</v>
      </c>
      <c r="E6757" s="89">
        <v>1.058790862767733E-2</v>
      </c>
      <c r="F6757" s="89">
        <v>1.4531529317615541E-2</v>
      </c>
      <c r="G6757" s="90">
        <v>1.8126858338801979E-2</v>
      </c>
      <c r="H6757" s="90">
        <v>2.1208634154330996E-2</v>
      </c>
      <c r="I6757" s="90">
        <v>2.3909910128292432E-2</v>
      </c>
      <c r="J6757" s="90">
        <v>2.6276536098818675E-2</v>
      </c>
    </row>
    <row r="6758" spans="3:10" x14ac:dyDescent="0.25">
      <c r="C6758" s="82">
        <v>2.809012899150194E-3</v>
      </c>
      <c r="D6758" s="89">
        <v>4.7166460220504167E-3</v>
      </c>
      <c r="E6758" s="89">
        <v>6.6975736511978873E-3</v>
      </c>
      <c r="F6758" s="89">
        <v>8.5063759835094319E-3</v>
      </c>
      <c r="G6758" s="90">
        <v>1.0031980956522088E-2</v>
      </c>
      <c r="H6758" s="90">
        <v>1.1199774506768205E-2</v>
      </c>
      <c r="I6758" s="90">
        <v>1.2070972237141403E-2</v>
      </c>
      <c r="J6758" s="90">
        <v>1.2663084589867519E-2</v>
      </c>
    </row>
    <row r="6759" spans="3:10" x14ac:dyDescent="0.25">
      <c r="C6759" s="82">
        <v>3.8197586925430731E-2</v>
      </c>
      <c r="D6759" s="89">
        <v>3.6326311002719713E-2</v>
      </c>
      <c r="E6759" s="89">
        <v>3.4286369407611324E-2</v>
      </c>
      <c r="F6759" s="89">
        <v>3.2571767288129216E-2</v>
      </c>
      <c r="G6759" s="90">
        <v>3.1345011428401542E-2</v>
      </c>
      <c r="H6759" s="90">
        <v>3.044550386080935E-2</v>
      </c>
      <c r="I6759" s="90">
        <v>2.9928792495006448E-2</v>
      </c>
      <c r="J6759" s="90">
        <v>2.9641788094054881E-2</v>
      </c>
    </row>
    <row r="6760" spans="3:10" x14ac:dyDescent="0.25">
      <c r="C6760" s="82">
        <v>1.1612359059671134E-3</v>
      </c>
      <c r="D6760" s="89">
        <v>2.8701349809425055E-3</v>
      </c>
      <c r="E6760" s="89">
        <v>5.2534935245440555E-3</v>
      </c>
      <c r="F6760" s="89">
        <v>7.8610594456706775E-3</v>
      </c>
      <c r="G6760" s="90">
        <v>1.0276015394030235E-2</v>
      </c>
      <c r="H6760" s="90">
        <v>1.2189747486240772E-2</v>
      </c>
      <c r="I6760" s="90">
        <v>1.3539816286199944E-2</v>
      </c>
      <c r="J6760" s="90">
        <v>1.4300413936075094E-2</v>
      </c>
    </row>
    <row r="6761" spans="3:10" x14ac:dyDescent="0.25">
      <c r="C6761" s="82">
        <v>4.3992209564341529E-3</v>
      </c>
      <c r="D6761" s="89">
        <v>6.9851136243992314E-3</v>
      </c>
      <c r="E6761" s="89">
        <v>9.3026021119710072E-3</v>
      </c>
      <c r="F6761" s="89">
        <v>1.1070320984705426E-2</v>
      </c>
      <c r="G6761" s="90">
        <v>1.227107648292395E-2</v>
      </c>
      <c r="H6761" s="90">
        <v>1.2938552682645406E-2</v>
      </c>
      <c r="I6761" s="90">
        <v>1.3237866332629005E-2</v>
      </c>
      <c r="J6761" s="90">
        <v>1.3245135342843016E-2</v>
      </c>
    </row>
    <row r="6762" spans="3:10" x14ac:dyDescent="0.25">
      <c r="C6762" s="82">
        <v>1.2404453457862183E-2</v>
      </c>
      <c r="D6762" s="89">
        <v>1.5370731845947517E-2</v>
      </c>
      <c r="E6762" s="89">
        <v>1.7465322775801227E-2</v>
      </c>
      <c r="F6762" s="89">
        <v>1.8870005124979706E-2</v>
      </c>
      <c r="G6762" s="90">
        <v>1.9819184623796008E-2</v>
      </c>
      <c r="H6762" s="90">
        <v>2.0383090820006486E-2</v>
      </c>
      <c r="I6762" s="90">
        <v>2.0739087005983287E-2</v>
      </c>
      <c r="J6762" s="90">
        <v>2.0894372685403333E-2</v>
      </c>
    </row>
    <row r="6763" spans="3:10" x14ac:dyDescent="0.25">
      <c r="C6763" s="82">
        <v>3.7275169416186842E-3</v>
      </c>
      <c r="D6763" s="89">
        <v>5.1564416232884854E-3</v>
      </c>
      <c r="E6763" s="89">
        <v>6.4902260332438842E-3</v>
      </c>
      <c r="F6763" s="89">
        <v>7.6718419434193353E-3</v>
      </c>
      <c r="G6763" s="90">
        <v>8.6972640909543306E-3</v>
      </c>
      <c r="H6763" s="90">
        <v>9.5371941030602432E-3</v>
      </c>
      <c r="I6763" s="90">
        <v>1.0247326651430022E-2</v>
      </c>
      <c r="J6763" s="90">
        <v>1.0830657959396655E-2</v>
      </c>
    </row>
    <row r="6764" spans="3:10" x14ac:dyDescent="0.25">
      <c r="C6764" s="82">
        <v>9.5056261710876506E-3</v>
      </c>
      <c r="D6764" s="89">
        <v>1.161574029393397E-2</v>
      </c>
      <c r="E6764" s="89">
        <v>1.3200898952611834E-2</v>
      </c>
      <c r="F6764" s="89">
        <v>1.4382510825865757E-2</v>
      </c>
      <c r="G6764" s="90">
        <v>1.5298779744275277E-2</v>
      </c>
      <c r="H6764" s="90">
        <v>1.5967515503095237E-2</v>
      </c>
      <c r="I6764" s="90">
        <v>1.6501921204119262E-2</v>
      </c>
      <c r="J6764" s="90">
        <v>1.6892453001755937E-2</v>
      </c>
    </row>
    <row r="6765" spans="3:10" x14ac:dyDescent="0.25">
      <c r="C6765" s="82">
        <v>6.5826696905212133E-4</v>
      </c>
      <c r="D6765" s="89">
        <v>1.2965848005145422E-3</v>
      </c>
      <c r="E6765" s="89">
        <v>2.0834755557062401E-3</v>
      </c>
      <c r="F6765" s="89">
        <v>2.9225819689968229E-3</v>
      </c>
      <c r="G6765" s="90">
        <v>3.7501996680327191E-3</v>
      </c>
      <c r="H6765" s="90">
        <v>4.5210875722152223E-3</v>
      </c>
      <c r="I6765" s="90">
        <v>5.2526281978380208E-3</v>
      </c>
      <c r="J6765" s="90">
        <v>5.9547738167097545E-3</v>
      </c>
    </row>
    <row r="6766" spans="3:10" x14ac:dyDescent="0.25">
      <c r="C6766" s="82">
        <v>2.4897157069965987E-2</v>
      </c>
      <c r="D6766" s="89">
        <v>2.8312407429684029E-2</v>
      </c>
      <c r="E6766" s="89">
        <v>3.0366384288067004E-2</v>
      </c>
      <c r="F6766" s="89">
        <v>3.1450439095790941E-2</v>
      </c>
      <c r="G6766" s="90">
        <v>3.1906143866520957E-2</v>
      </c>
      <c r="H6766" s="90">
        <v>3.1791029757403812E-2</v>
      </c>
      <c r="I6766" s="90">
        <v>3.1352902794343315E-2</v>
      </c>
      <c r="J6766" s="90">
        <v>3.0589534792289774E-2</v>
      </c>
    </row>
    <row r="6767" spans="3:10" x14ac:dyDescent="0.25">
      <c r="C6767" s="82">
        <v>2.2726167634063827E-3</v>
      </c>
      <c r="D6767" s="89">
        <v>3.980369340608734E-3</v>
      </c>
      <c r="E6767" s="89">
        <v>5.9265908840229944E-3</v>
      </c>
      <c r="F6767" s="89">
        <v>7.8940836943531441E-3</v>
      </c>
      <c r="G6767" s="90">
        <v>9.7423458699371322E-3</v>
      </c>
      <c r="H6767" s="90">
        <v>1.1348991843982076E-2</v>
      </c>
      <c r="I6767" s="90">
        <v>1.2727028313494496E-2</v>
      </c>
      <c r="J6767" s="90">
        <v>1.3853104695072838E-2</v>
      </c>
    </row>
    <row r="6768" spans="3:10" x14ac:dyDescent="0.25">
      <c r="C6768" s="82">
        <v>4.8960642418207868E-3</v>
      </c>
      <c r="D6768" s="89">
        <v>7.4907225287305715E-3</v>
      </c>
      <c r="E6768" s="89">
        <v>9.956852922344812E-3</v>
      </c>
      <c r="F6768" s="89">
        <v>1.2119262760709199E-2</v>
      </c>
      <c r="G6768" s="90">
        <v>1.3985338664818108E-2</v>
      </c>
      <c r="H6768" s="90">
        <v>1.5561620009416938E-2</v>
      </c>
      <c r="I6768" s="90">
        <v>1.6990274728866793E-2</v>
      </c>
      <c r="J6768" s="90">
        <v>1.8310578257260332E-2</v>
      </c>
    </row>
    <row r="6769" spans="3:10" x14ac:dyDescent="0.25">
      <c r="C6769" s="82">
        <v>2.9899559525228152E-2</v>
      </c>
      <c r="D6769" s="89">
        <v>2.7740015297453097E-2</v>
      </c>
      <c r="E6769" s="89">
        <v>2.6164874183234127E-2</v>
      </c>
      <c r="F6769" s="89">
        <v>2.5162967445166474E-2</v>
      </c>
      <c r="G6769" s="90">
        <v>2.4665174557440571E-2</v>
      </c>
      <c r="H6769" s="90">
        <v>2.446291462730572E-2</v>
      </c>
      <c r="I6769" s="90">
        <v>2.4576330494798786E-2</v>
      </c>
      <c r="J6769" s="90">
        <v>2.4888666370935383E-2</v>
      </c>
    </row>
    <row r="6770" spans="3:10" x14ac:dyDescent="0.25">
      <c r="C6770" s="82">
        <v>2.9961872189524044E-3</v>
      </c>
      <c r="D6770" s="89">
        <v>4.2474896975761133E-3</v>
      </c>
      <c r="E6770" s="89">
        <v>5.3823058491301243E-3</v>
      </c>
      <c r="F6770" s="89">
        <v>6.3512592718190262E-3</v>
      </c>
      <c r="G6770" s="90">
        <v>7.1697698835137998E-3</v>
      </c>
      <c r="H6770" s="90">
        <v>7.8372053425830313E-3</v>
      </c>
      <c r="I6770" s="90">
        <v>8.419548730145306E-3</v>
      </c>
      <c r="J6770" s="90">
        <v>8.933946771962846E-3</v>
      </c>
    </row>
    <row r="6771" spans="3:10" x14ac:dyDescent="0.25">
      <c r="C6771" s="82">
        <v>3.739511062148846E-3</v>
      </c>
      <c r="D6771" s="89">
        <v>5.6319811211967283E-3</v>
      </c>
      <c r="E6771" s="89">
        <v>7.471652946207428E-3</v>
      </c>
      <c r="F6771" s="89">
        <v>9.1323989900112153E-3</v>
      </c>
      <c r="G6771" s="90">
        <v>1.0589475235453838E-2</v>
      </c>
      <c r="H6771" s="90">
        <v>1.1805186797699018E-2</v>
      </c>
      <c r="I6771" s="90">
        <v>1.2848878904294139E-2</v>
      </c>
      <c r="J6771" s="90">
        <v>1.3723345663795279E-2</v>
      </c>
    </row>
    <row r="6772" spans="3:10" x14ac:dyDescent="0.25">
      <c r="C6772" s="82">
        <v>5.3895687471433723E-2</v>
      </c>
      <c r="D6772" s="89">
        <v>5.3606526066135494E-2</v>
      </c>
      <c r="E6772" s="89">
        <v>5.2262272678311364E-2</v>
      </c>
      <c r="F6772" s="89">
        <v>5.0776583567910705E-2</v>
      </c>
      <c r="G6772" s="90">
        <v>4.9562958696380555E-2</v>
      </c>
      <c r="H6772" s="90">
        <v>4.8471629405325053E-2</v>
      </c>
      <c r="I6772" s="90">
        <v>4.7638948320875327E-2</v>
      </c>
      <c r="J6772" s="90">
        <v>4.6831351377386497E-2</v>
      </c>
    </row>
    <row r="6773" spans="3:10" x14ac:dyDescent="0.25">
      <c r="C6773" s="82">
        <v>3.8569382575439994E-2</v>
      </c>
      <c r="D6773" s="89">
        <v>4.2531240070273889E-2</v>
      </c>
      <c r="E6773" s="89">
        <v>4.3651466731722051E-2</v>
      </c>
      <c r="F6773" s="89">
        <v>4.3099180016473997E-2</v>
      </c>
      <c r="G6773" s="90">
        <v>4.1710809361416072E-2</v>
      </c>
      <c r="H6773" s="90">
        <v>3.972359393729661E-2</v>
      </c>
      <c r="I6773" s="90">
        <v>3.7505017184667228E-2</v>
      </c>
      <c r="J6773" s="90">
        <v>3.50639406750822E-2</v>
      </c>
    </row>
    <row r="6774" spans="3:10" x14ac:dyDescent="0.25">
      <c r="C6774" s="82">
        <v>7.3437208369982092E-3</v>
      </c>
      <c r="D6774" s="89">
        <v>1.1592771503532601E-2</v>
      </c>
      <c r="E6774" s="89">
        <v>1.5728855998480243E-2</v>
      </c>
      <c r="F6774" s="89">
        <v>1.9392108246561544E-2</v>
      </c>
      <c r="G6774" s="90">
        <v>2.2530225173286483E-2</v>
      </c>
      <c r="H6774" s="90">
        <v>2.5101174796245088E-2</v>
      </c>
      <c r="I6774" s="90">
        <v>2.7283714916739955E-2</v>
      </c>
      <c r="J6774" s="90">
        <v>2.908840172593874E-2</v>
      </c>
    </row>
    <row r="6775" spans="3:10" x14ac:dyDescent="0.25">
      <c r="C6775" s="82">
        <v>1.2449880307718745E-2</v>
      </c>
      <c r="D6775" s="89">
        <v>1.8311658764288242E-2</v>
      </c>
      <c r="E6775" s="89">
        <v>2.3246416132890278E-2</v>
      </c>
      <c r="F6775" s="89">
        <v>2.6953220779110575E-2</v>
      </c>
      <c r="G6775" s="90">
        <v>2.9612854961154008E-2</v>
      </c>
      <c r="H6775" s="90">
        <v>3.1369678765575643E-2</v>
      </c>
      <c r="I6775" s="90">
        <v>3.2583618943177288E-2</v>
      </c>
      <c r="J6775" s="90">
        <v>3.3343351215435288E-2</v>
      </c>
    </row>
    <row r="6776" spans="3:10" x14ac:dyDescent="0.25">
      <c r="C6776" s="82">
        <v>6.8862791605520165E-3</v>
      </c>
      <c r="D6776" s="89">
        <v>1.0735379415895968E-2</v>
      </c>
      <c r="E6776" s="89">
        <v>1.4189391774049933E-2</v>
      </c>
      <c r="F6776" s="89">
        <v>1.6934485047977645E-2</v>
      </c>
      <c r="G6776" s="90">
        <v>1.8996810962979456E-2</v>
      </c>
      <c r="H6776" s="90">
        <v>2.0413336483659297E-2</v>
      </c>
      <c r="I6776" s="90">
        <v>2.138348302085185E-2</v>
      </c>
      <c r="J6776" s="90">
        <v>2.1949722826499058E-2</v>
      </c>
    </row>
    <row r="6777" spans="3:10" x14ac:dyDescent="0.25">
      <c r="C6777" s="82">
        <v>2.5136626844910973E-3</v>
      </c>
      <c r="D6777" s="89">
        <v>4.5780136572160955E-3</v>
      </c>
      <c r="E6777" s="89">
        <v>6.9570430951559339E-3</v>
      </c>
      <c r="F6777" s="89">
        <v>9.3612236835039081E-3</v>
      </c>
      <c r="G6777" s="90">
        <v>1.162364597922423E-2</v>
      </c>
      <c r="H6777" s="90">
        <v>1.3628342090228668E-2</v>
      </c>
      <c r="I6777" s="90">
        <v>1.5435618753289857E-2</v>
      </c>
      <c r="J6777" s="90">
        <v>1.7064300088972056E-2</v>
      </c>
    </row>
    <row r="6778" spans="3:10" x14ac:dyDescent="0.25">
      <c r="C6778" s="82">
        <v>8.6847957990075358E-2</v>
      </c>
      <c r="D6778" s="89">
        <v>7.0083622590375677E-2</v>
      </c>
      <c r="E6778" s="89">
        <v>5.861188868807049E-2</v>
      </c>
      <c r="F6778" s="89">
        <v>5.105105477234903E-2</v>
      </c>
      <c r="G6778" s="90">
        <v>4.6269603925843318E-2</v>
      </c>
      <c r="H6778" s="90">
        <v>4.321926681398057E-2</v>
      </c>
      <c r="I6778" s="90">
        <v>4.1514855407864815E-2</v>
      </c>
      <c r="J6778" s="90">
        <v>4.0661589193539779E-2</v>
      </c>
    </row>
    <row r="6779" spans="3:10" x14ac:dyDescent="0.25">
      <c r="C6779" s="82">
        <v>1.0824485612023343E-2</v>
      </c>
      <c r="D6779" s="89">
        <v>1.318875513781418E-2</v>
      </c>
      <c r="E6779" s="89">
        <v>1.5082551202166823E-2</v>
      </c>
      <c r="F6779" s="89">
        <v>1.6648748510846433E-2</v>
      </c>
      <c r="G6779" s="90">
        <v>1.8061038351251547E-2</v>
      </c>
      <c r="H6779" s="90">
        <v>1.9369617255540952E-2</v>
      </c>
      <c r="I6779" s="90">
        <v>2.0751884380049115E-2</v>
      </c>
      <c r="J6779" s="90">
        <v>2.2245870963226121E-2</v>
      </c>
    </row>
    <row r="6780" spans="3:10" x14ac:dyDescent="0.25">
      <c r="C6780" s="82">
        <v>3.9339020854372721E-2</v>
      </c>
      <c r="D6780" s="89">
        <v>4.3256407481240322E-2</v>
      </c>
      <c r="E6780" s="89">
        <v>4.4353199618718787E-2</v>
      </c>
      <c r="F6780" s="89">
        <v>4.3984497958378374E-2</v>
      </c>
      <c r="G6780" s="90">
        <v>4.3055929188014465E-2</v>
      </c>
      <c r="H6780" s="90">
        <v>4.1781578966280784E-2</v>
      </c>
      <c r="I6780" s="90">
        <v>4.0466357930463784E-2</v>
      </c>
      <c r="J6780" s="90">
        <v>3.9014157500224536E-2</v>
      </c>
    </row>
    <row r="6781" spans="3:10" x14ac:dyDescent="0.25">
      <c r="C6781" s="82">
        <v>1.9551652666282861E-2</v>
      </c>
      <c r="D6781" s="89">
        <v>2.4433499769712864E-2</v>
      </c>
      <c r="E6781" s="89">
        <v>2.7362743249364042E-2</v>
      </c>
      <c r="F6781" s="89">
        <v>2.8905446912482136E-2</v>
      </c>
      <c r="G6781" s="90">
        <v>2.9726532757385127E-2</v>
      </c>
      <c r="H6781" s="90">
        <v>3.0133626419550388E-2</v>
      </c>
      <c r="I6781" s="90">
        <v>3.0489309074199757E-2</v>
      </c>
      <c r="J6781" s="90">
        <v>3.0832232369347991E-2</v>
      </c>
    </row>
    <row r="6782" spans="3:10" x14ac:dyDescent="0.25">
      <c r="C6782" s="82">
        <v>1.1752703259763683E-2</v>
      </c>
      <c r="D6782" s="89">
        <v>1.7373200324459437E-2</v>
      </c>
      <c r="E6782" s="89">
        <v>2.2322986148012511E-2</v>
      </c>
      <c r="F6782" s="89">
        <v>2.6312289722734385E-2</v>
      </c>
      <c r="G6782" s="90">
        <v>2.9442783629565539E-2</v>
      </c>
      <c r="H6782" s="90">
        <v>3.1756136540601172E-2</v>
      </c>
      <c r="I6782" s="90">
        <v>3.3517422393288018E-2</v>
      </c>
      <c r="J6782" s="90">
        <v>3.4737063836904156E-2</v>
      </c>
    </row>
    <row r="6783" spans="3:10" x14ac:dyDescent="0.25">
      <c r="C6783" s="82">
        <v>1.3366298377164796E-2</v>
      </c>
      <c r="D6783" s="89">
        <v>1.8580155289143082E-2</v>
      </c>
      <c r="E6783" s="89">
        <v>2.2768422153326976E-2</v>
      </c>
      <c r="F6783" s="89">
        <v>2.5730075946183057E-2</v>
      </c>
      <c r="G6783" s="90">
        <v>2.7589488600537469E-2</v>
      </c>
      <c r="H6783" s="90">
        <v>2.8402930332199181E-2</v>
      </c>
      <c r="I6783" s="90">
        <v>2.8455572874368021E-2</v>
      </c>
      <c r="J6783" s="90">
        <v>2.7835195577077657E-2</v>
      </c>
    </row>
    <row r="6784" spans="3:10" x14ac:dyDescent="0.25">
      <c r="C6784" s="82">
        <v>1.1202563056680319E-2</v>
      </c>
      <c r="D6784" s="89">
        <v>1.3127195642341801E-2</v>
      </c>
      <c r="E6784" s="89">
        <v>1.468331754716584E-2</v>
      </c>
      <c r="F6784" s="89">
        <v>1.6032375702106125E-2</v>
      </c>
      <c r="G6784" s="90">
        <v>1.7318022289465784E-2</v>
      </c>
      <c r="H6784" s="90">
        <v>1.8545645696580095E-2</v>
      </c>
      <c r="I6784" s="90">
        <v>1.9834769254664944E-2</v>
      </c>
      <c r="J6784" s="90">
        <v>2.1166432306395946E-2</v>
      </c>
    </row>
    <row r="6785" spans="3:10" x14ac:dyDescent="0.25">
      <c r="C6785" s="82">
        <v>4.2672613988599596E-2</v>
      </c>
      <c r="D6785" s="89">
        <v>4.1256162818808728E-2</v>
      </c>
      <c r="E6785" s="89">
        <v>3.8765616912493903E-2</v>
      </c>
      <c r="F6785" s="89">
        <v>3.6209866273778375E-2</v>
      </c>
      <c r="G6785" s="90">
        <v>3.399626856250957E-2</v>
      </c>
      <c r="H6785" s="90">
        <v>3.2030359218278438E-2</v>
      </c>
      <c r="I6785" s="90">
        <v>3.0385870637404441E-2</v>
      </c>
      <c r="J6785" s="90">
        <v>2.8898156479926024E-2</v>
      </c>
    </row>
    <row r="6786" spans="3:10" x14ac:dyDescent="0.25">
      <c r="C6786" s="82">
        <v>2.0340239744872528E-2</v>
      </c>
      <c r="D6786" s="89">
        <v>2.202079024147393E-2</v>
      </c>
      <c r="E6786" s="89">
        <v>2.2816730953494974E-2</v>
      </c>
      <c r="F6786" s="89">
        <v>2.3137121941412271E-2</v>
      </c>
      <c r="G6786" s="90">
        <v>2.3257511813521255E-2</v>
      </c>
      <c r="H6786" s="90">
        <v>2.3211976050782113E-2</v>
      </c>
      <c r="I6786" s="90">
        <v>2.3168355218534935E-2</v>
      </c>
      <c r="J6786" s="90">
        <v>2.3115684541349813E-2</v>
      </c>
    </row>
    <row r="6787" spans="3:10" x14ac:dyDescent="0.25">
      <c r="C6787" s="82">
        <v>1.5915168445082926E-2</v>
      </c>
      <c r="D6787" s="89">
        <v>1.9960823660125939E-2</v>
      </c>
      <c r="E6787" s="89">
        <v>2.2863480015393206E-2</v>
      </c>
      <c r="F6787" s="89">
        <v>2.4808851063294505E-2</v>
      </c>
      <c r="G6787" s="90">
        <v>2.6103155325852057E-2</v>
      </c>
      <c r="H6787" s="90">
        <v>2.6867398654815494E-2</v>
      </c>
      <c r="I6787" s="90">
        <v>2.7373519283266087E-2</v>
      </c>
      <c r="J6787" s="90">
        <v>2.7665557123818619E-2</v>
      </c>
    </row>
    <row r="6788" spans="3:10" x14ac:dyDescent="0.25">
      <c r="C6788" s="82">
        <v>1.3340261966830282E-2</v>
      </c>
      <c r="D6788" s="89">
        <v>1.7519211503135571E-2</v>
      </c>
      <c r="E6788" s="89">
        <v>2.0785337353196379E-2</v>
      </c>
      <c r="F6788" s="89">
        <v>2.3069000665500532E-2</v>
      </c>
      <c r="G6788" s="90">
        <v>2.4487625507934208E-2</v>
      </c>
      <c r="H6788" s="90">
        <v>2.5063033644783905E-2</v>
      </c>
      <c r="I6788" s="90">
        <v>2.5018637330539811E-2</v>
      </c>
      <c r="J6788" s="90">
        <v>2.440899269997767E-2</v>
      </c>
    </row>
    <row r="6789" spans="3:10" x14ac:dyDescent="0.25">
      <c r="C6789" s="82">
        <v>5.3269877660405435E-3</v>
      </c>
      <c r="D6789" s="89">
        <v>8.6460295518931835E-3</v>
      </c>
      <c r="E6789" s="89">
        <v>1.1939029089463475E-2</v>
      </c>
      <c r="F6789" s="89">
        <v>1.485433609694771E-2</v>
      </c>
      <c r="G6789" s="90">
        <v>1.7308487956017304E-2</v>
      </c>
      <c r="H6789" s="90">
        <v>1.9266337092146868E-2</v>
      </c>
      <c r="I6789" s="90">
        <v>2.0886921191692737E-2</v>
      </c>
      <c r="J6789" s="90">
        <v>2.2207011334877669E-2</v>
      </c>
    </row>
    <row r="6790" spans="3:10" x14ac:dyDescent="0.25">
      <c r="C6790" s="82">
        <v>1.5648391880334681E-2</v>
      </c>
      <c r="D6790" s="89">
        <v>2.3175459424586629E-2</v>
      </c>
      <c r="E6790" s="89">
        <v>2.9030183448933284E-2</v>
      </c>
      <c r="F6790" s="89">
        <v>3.2871396193098507E-2</v>
      </c>
      <c r="G6790" s="90">
        <v>3.512464177955596E-2</v>
      </c>
      <c r="H6790" s="90">
        <v>3.6163001553496277E-2</v>
      </c>
      <c r="I6790" s="90">
        <v>3.6538947957742582E-2</v>
      </c>
      <c r="J6790" s="90">
        <v>3.642053223978349E-2</v>
      </c>
    </row>
    <row r="6791" spans="3:10" x14ac:dyDescent="0.25">
      <c r="C6791" s="82">
        <v>5.4649520720770227E-3</v>
      </c>
      <c r="D6791" s="89">
        <v>7.6077491344890584E-3</v>
      </c>
      <c r="E6791" s="89">
        <v>9.5959980698621383E-3</v>
      </c>
      <c r="F6791" s="89">
        <v>1.1386991810063436E-2</v>
      </c>
      <c r="G6791" s="90">
        <v>1.3036699169485546E-2</v>
      </c>
      <c r="H6791" s="90">
        <v>1.4561766958470239E-2</v>
      </c>
      <c r="I6791" s="90">
        <v>1.6093738701027118E-2</v>
      </c>
      <c r="J6791" s="90">
        <v>1.7667201571182276E-2</v>
      </c>
    </row>
    <row r="6792" spans="3:10" x14ac:dyDescent="0.25">
      <c r="C6792" s="82">
        <v>1.4164581843795231E-2</v>
      </c>
      <c r="D6792" s="89">
        <v>2.0264691738745729E-2</v>
      </c>
      <c r="E6792" s="89">
        <v>2.4786512559607652E-2</v>
      </c>
      <c r="F6792" s="89">
        <v>2.7534418303032136E-2</v>
      </c>
      <c r="G6792" s="90">
        <v>2.888824783007644E-2</v>
      </c>
      <c r="H6792" s="90">
        <v>2.9170639643747862E-2</v>
      </c>
      <c r="I6792" s="90">
        <v>2.885886288696788E-2</v>
      </c>
      <c r="J6792" s="90">
        <v>2.812494428027484E-2</v>
      </c>
    </row>
    <row r="6793" spans="3:10" x14ac:dyDescent="0.25">
      <c r="C6793" s="82">
        <v>1.6222271421747422E-2</v>
      </c>
      <c r="D6793" s="89">
        <v>2.4157433556014098E-2</v>
      </c>
      <c r="E6793" s="89">
        <v>3.0982586965623147E-2</v>
      </c>
      <c r="F6793" s="89">
        <v>3.605364652517995E-2</v>
      </c>
      <c r="G6793" s="90">
        <v>3.9360189920615546E-2</v>
      </c>
      <c r="H6793" s="90">
        <v>4.0929523010296218E-2</v>
      </c>
      <c r="I6793" s="90">
        <v>4.1184087299937736E-2</v>
      </c>
      <c r="J6793" s="90">
        <v>4.0288005609911574E-2</v>
      </c>
    </row>
    <row r="6794" spans="3:10" x14ac:dyDescent="0.25">
      <c r="C6794" s="82">
        <v>5.9476297106343681E-2</v>
      </c>
      <c r="D6794" s="89">
        <v>4.6846623893857207E-2</v>
      </c>
      <c r="E6794" s="89">
        <v>3.9169000947633724E-2</v>
      </c>
      <c r="F6794" s="89">
        <v>3.4405082361814152E-2</v>
      </c>
      <c r="G6794" s="90">
        <v>3.1441151352805126E-2</v>
      </c>
      <c r="H6794" s="90">
        <v>2.9483507636922028E-2</v>
      </c>
      <c r="I6794" s="90">
        <v>2.8277825228395601E-2</v>
      </c>
      <c r="J6794" s="90">
        <v>2.7525707109830991E-2</v>
      </c>
    </row>
    <row r="6795" spans="3:10" x14ac:dyDescent="0.25">
      <c r="C6795" s="82">
        <v>2.4209835631816171E-2</v>
      </c>
      <c r="D6795" s="89">
        <v>2.5912593318914767E-2</v>
      </c>
      <c r="E6795" s="89">
        <v>2.6612274737442928E-2</v>
      </c>
      <c r="F6795" s="89">
        <v>2.6767732773152093E-2</v>
      </c>
      <c r="G6795" s="90">
        <v>2.6668757667836097E-2</v>
      </c>
      <c r="H6795" s="90">
        <v>2.6322136734333694E-2</v>
      </c>
      <c r="I6795" s="90">
        <v>2.5889709789273314E-2</v>
      </c>
      <c r="J6795" s="90">
        <v>2.5336301419615976E-2</v>
      </c>
    </row>
    <row r="6796" spans="3:10" x14ac:dyDescent="0.25">
      <c r="C6796" s="82">
        <v>1.4396988159020253E-2</v>
      </c>
      <c r="D6796" s="89">
        <v>1.9266820156812539E-2</v>
      </c>
      <c r="E6796" s="89">
        <v>2.2669452404383266E-2</v>
      </c>
      <c r="F6796" s="89">
        <v>2.4758972259521717E-2</v>
      </c>
      <c r="G6796" s="90">
        <v>2.5969433283676065E-2</v>
      </c>
      <c r="H6796" s="90">
        <v>2.6539496584836939E-2</v>
      </c>
      <c r="I6796" s="90">
        <v>2.6797989999493694E-2</v>
      </c>
      <c r="J6796" s="90">
        <v>2.6796507218378181E-2</v>
      </c>
    </row>
    <row r="6797" spans="3:10" x14ac:dyDescent="0.25">
      <c r="C6797" s="82">
        <v>7.7291415519882044E-3</v>
      </c>
      <c r="D6797" s="89">
        <v>1.1933085428537403E-2</v>
      </c>
      <c r="E6797" s="89">
        <v>1.5786860652557477E-2</v>
      </c>
      <c r="F6797" s="89">
        <v>1.8969011558352435E-2</v>
      </c>
      <c r="G6797" s="90">
        <v>2.1519563991494559E-2</v>
      </c>
      <c r="H6797" s="90">
        <v>2.3498242666536332E-2</v>
      </c>
      <c r="I6797" s="90">
        <v>2.5154933443231737E-2</v>
      </c>
      <c r="J6797" s="90">
        <v>2.6550540235027845E-2</v>
      </c>
    </row>
    <row r="6798" spans="3:10" x14ac:dyDescent="0.25">
      <c r="C6798" s="82">
        <v>3.7060814107792253E-3</v>
      </c>
      <c r="D6798" s="89">
        <v>5.9689120023796657E-3</v>
      </c>
      <c r="E6798" s="89">
        <v>8.1784175121517172E-3</v>
      </c>
      <c r="F6798" s="89">
        <v>1.0112946344414588E-2</v>
      </c>
      <c r="G6798" s="90">
        <v>1.1731396322673672E-2</v>
      </c>
      <c r="H6798" s="90">
        <v>1.3016775831095489E-2</v>
      </c>
      <c r="I6798" s="90">
        <v>1.408120602454253E-2</v>
      </c>
      <c r="J6798" s="90">
        <v>1.4960646187834541E-2</v>
      </c>
    </row>
    <row r="6799" spans="3:10" x14ac:dyDescent="0.25">
      <c r="C6799" s="82">
        <v>2.2394202070290976E-2</v>
      </c>
      <c r="D6799" s="89">
        <v>2.6902586585790943E-2</v>
      </c>
      <c r="E6799" s="89">
        <v>2.9571523156886572E-2</v>
      </c>
      <c r="F6799" s="89">
        <v>3.0886183039567271E-2</v>
      </c>
      <c r="G6799" s="90">
        <v>3.1372143158179509E-2</v>
      </c>
      <c r="H6799" s="90">
        <v>3.124149979095972E-2</v>
      </c>
      <c r="I6799" s="90">
        <v>3.0836534493456212E-2</v>
      </c>
      <c r="J6799" s="90">
        <v>3.0208316390052396E-2</v>
      </c>
    </row>
    <row r="6800" spans="3:10" x14ac:dyDescent="0.25">
      <c r="C6800" s="82">
        <v>8.1988347841863863E-3</v>
      </c>
      <c r="D6800" s="89">
        <v>1.2653051550769952E-2</v>
      </c>
      <c r="E6800" s="89">
        <v>1.6759974957040524E-2</v>
      </c>
      <c r="F6800" s="89">
        <v>2.015937497014755E-2</v>
      </c>
      <c r="G6800" s="90">
        <v>2.2829052708398204E-2</v>
      </c>
      <c r="H6800" s="90">
        <v>2.4747508939711178E-2</v>
      </c>
      <c r="I6800" s="90">
        <v>2.610233384045766E-2</v>
      </c>
      <c r="J6800" s="90">
        <v>2.6909015797417821E-2</v>
      </c>
    </row>
    <row r="6801" spans="3:10" x14ac:dyDescent="0.25">
      <c r="C6801" s="82">
        <v>5.2624098665347684E-3</v>
      </c>
      <c r="D6801" s="89">
        <v>7.6856707109843447E-3</v>
      </c>
      <c r="E6801" s="89">
        <v>9.9743945985990359E-3</v>
      </c>
      <c r="F6801" s="89">
        <v>1.2028623820939248E-2</v>
      </c>
      <c r="G6801" s="90">
        <v>1.3880535546809021E-2</v>
      </c>
      <c r="H6801" s="90">
        <v>1.5531767557544582E-2</v>
      </c>
      <c r="I6801" s="90">
        <v>1.7107007448324135E-2</v>
      </c>
      <c r="J6801" s="90">
        <v>1.8624908446041331E-2</v>
      </c>
    </row>
    <row r="6802" spans="3:10" x14ac:dyDescent="0.25">
      <c r="C6802" s="82">
        <v>3.5272033536827207E-3</v>
      </c>
      <c r="D6802" s="89">
        <v>5.6367052768311774E-3</v>
      </c>
      <c r="E6802" s="89">
        <v>7.7702108240582449E-3</v>
      </c>
      <c r="F6802" s="89">
        <v>9.7493437363628931E-3</v>
      </c>
      <c r="G6802" s="90">
        <v>1.1540532512924384E-2</v>
      </c>
      <c r="H6802" s="90">
        <v>1.312125738915971E-2</v>
      </c>
      <c r="I6802" s="90">
        <v>1.4593954909182255E-2</v>
      </c>
      <c r="J6802" s="90">
        <v>1.5983369940614379E-2</v>
      </c>
    </row>
    <row r="6803" spans="3:10" x14ac:dyDescent="0.25">
      <c r="C6803" s="82">
        <v>5.2360567214763268E-3</v>
      </c>
      <c r="D6803" s="89">
        <v>8.7254713134088634E-3</v>
      </c>
      <c r="E6803" s="89">
        <v>1.2118392862698463E-2</v>
      </c>
      <c r="F6803" s="89">
        <v>1.5001093207292064E-2</v>
      </c>
      <c r="G6803" s="90">
        <v>1.7300579529197255E-2</v>
      </c>
      <c r="H6803" s="90">
        <v>1.9018758338445033E-2</v>
      </c>
      <c r="I6803" s="90">
        <v>2.035208897737768E-2</v>
      </c>
      <c r="J6803" s="90">
        <v>2.1373264337871564E-2</v>
      </c>
    </row>
    <row r="6804" spans="3:10" x14ac:dyDescent="0.25">
      <c r="C6804" s="82">
        <v>4.6679175422815666E-3</v>
      </c>
      <c r="D6804" s="89">
        <v>7.7716717057059112E-3</v>
      </c>
      <c r="E6804" s="89">
        <v>1.0784026331541147E-2</v>
      </c>
      <c r="F6804" s="89">
        <v>1.3333797001868873E-2</v>
      </c>
      <c r="G6804" s="90">
        <v>1.5355361471838375E-2</v>
      </c>
      <c r="H6804" s="90">
        <v>1.6852235230967169E-2</v>
      </c>
      <c r="I6804" s="90">
        <v>1.8001146792143808E-2</v>
      </c>
      <c r="J6804" s="90">
        <v>1.8867916693790565E-2</v>
      </c>
    </row>
    <row r="6805" spans="3:10" x14ac:dyDescent="0.25">
      <c r="C6805" s="82">
        <v>4.8721419066347516E-3</v>
      </c>
      <c r="D6805" s="89">
        <v>7.5767357342637646E-3</v>
      </c>
      <c r="E6805" s="89">
        <v>1.0261359688476097E-2</v>
      </c>
      <c r="F6805" s="89">
        <v>1.26751449327008E-2</v>
      </c>
      <c r="G6805" s="90">
        <v>1.4734657780347209E-2</v>
      </c>
      <c r="H6805" s="90">
        <v>1.6373539349265196E-2</v>
      </c>
      <c r="I6805" s="90">
        <v>1.7698888119971532E-2</v>
      </c>
      <c r="J6805" s="90">
        <v>1.8736758708317754E-2</v>
      </c>
    </row>
    <row r="6806" spans="3:10" x14ac:dyDescent="0.25">
      <c r="C6806" s="82">
        <v>3.629173802557326E-3</v>
      </c>
      <c r="D6806" s="89">
        <v>5.8332216580267889E-3</v>
      </c>
      <c r="E6806" s="89">
        <v>8.0906422027492951E-3</v>
      </c>
      <c r="F6806" s="89">
        <v>1.017943885380365E-2</v>
      </c>
      <c r="G6806" s="90">
        <v>1.2020148697173456E-2</v>
      </c>
      <c r="H6806" s="90">
        <v>1.3553945262286803E-2</v>
      </c>
      <c r="I6806" s="90">
        <v>1.486479079169312E-2</v>
      </c>
      <c r="J6806" s="90">
        <v>1.5966052943394888E-2</v>
      </c>
    </row>
    <row r="6807" spans="3:10" x14ac:dyDescent="0.25">
      <c r="C6807" s="82">
        <v>1.5435915967565245E-2</v>
      </c>
      <c r="D6807" s="89">
        <v>1.9820318196517077E-2</v>
      </c>
      <c r="E6807" s="89">
        <v>2.3174320751360975E-2</v>
      </c>
      <c r="F6807" s="89">
        <v>2.5756137022632613E-2</v>
      </c>
      <c r="G6807" s="90">
        <v>2.79650786944096E-2</v>
      </c>
      <c r="H6807" s="90">
        <v>2.9991976561931897E-2</v>
      </c>
      <c r="I6807" s="90">
        <v>3.2175561842507291E-2</v>
      </c>
      <c r="J6807" s="90">
        <v>3.4590256543106261E-2</v>
      </c>
    </row>
    <row r="6808" spans="3:10" x14ac:dyDescent="0.25">
      <c r="C6808" s="82">
        <v>3.2877981941402366E-2</v>
      </c>
      <c r="D6808" s="89">
        <v>3.569253231724881E-2</v>
      </c>
      <c r="E6808" s="89">
        <v>3.7216207970875256E-2</v>
      </c>
      <c r="F6808" s="89">
        <v>3.8113663194360707E-2</v>
      </c>
      <c r="G6808" s="90">
        <v>3.8832502737332721E-2</v>
      </c>
      <c r="H6808" s="90">
        <v>3.9409808178310239E-2</v>
      </c>
      <c r="I6808" s="90">
        <v>4.009066840824304E-2</v>
      </c>
      <c r="J6808" s="90">
        <v>4.0799427600138265E-2</v>
      </c>
    </row>
    <row r="6809" spans="3:10" x14ac:dyDescent="0.25">
      <c r="C6809" s="82">
        <v>1.7532774329747553E-2</v>
      </c>
      <c r="D6809" s="89">
        <v>2.1799827980249379E-2</v>
      </c>
      <c r="E6809" s="89">
        <v>2.4891044007599433E-2</v>
      </c>
      <c r="F6809" s="89">
        <v>2.7054730804571329E-2</v>
      </c>
      <c r="G6809" s="90">
        <v>2.8613697269306761E-2</v>
      </c>
      <c r="H6809" s="90">
        <v>2.9653724555962664E-2</v>
      </c>
      <c r="I6809" s="90">
        <v>3.0412624460827525E-2</v>
      </c>
      <c r="J6809" s="90">
        <v>3.0876890303045072E-2</v>
      </c>
    </row>
    <row r="6810" spans="3:10" x14ac:dyDescent="0.25">
      <c r="C6810" s="82">
        <v>4.809961349401648E-3</v>
      </c>
      <c r="D6810" s="89">
        <v>7.812739700689509E-3</v>
      </c>
      <c r="E6810" s="89">
        <v>1.0838118629713851E-2</v>
      </c>
      <c r="F6810" s="89">
        <v>1.3597496120715204E-2</v>
      </c>
      <c r="G6810" s="90">
        <v>1.6022071726907911E-2</v>
      </c>
      <c r="H6810" s="90">
        <v>1.8065566974427502E-2</v>
      </c>
      <c r="I6810" s="90">
        <v>1.9853005396234278E-2</v>
      </c>
      <c r="J6810" s="90">
        <v>2.1397612312400553E-2</v>
      </c>
    </row>
    <row r="6811" spans="3:10" x14ac:dyDescent="0.25">
      <c r="C6811" s="82">
        <v>4.1814838456035154E-2</v>
      </c>
      <c r="D6811" s="89">
        <v>4.3147814062071937E-2</v>
      </c>
      <c r="E6811" s="89">
        <v>4.2387916601658603E-2</v>
      </c>
      <c r="F6811" s="89">
        <v>4.0767819198001369E-2</v>
      </c>
      <c r="G6811" s="90">
        <v>3.8977863472033983E-2</v>
      </c>
      <c r="H6811" s="90">
        <v>3.7103567070879299E-2</v>
      </c>
      <c r="I6811" s="90">
        <v>3.536224218421305E-2</v>
      </c>
      <c r="J6811" s="90">
        <v>3.3648508444736554E-2</v>
      </c>
    </row>
    <row r="6812" spans="3:10" x14ac:dyDescent="0.25">
      <c r="C6812" s="82">
        <v>2.8110489762782676E-2</v>
      </c>
      <c r="D6812" s="89">
        <v>3.6498002131246807E-2</v>
      </c>
      <c r="E6812" s="89">
        <v>4.2596337061159763E-2</v>
      </c>
      <c r="F6812" s="89">
        <v>4.6600659524047787E-2</v>
      </c>
      <c r="G6812" s="90">
        <v>4.9059550135368557E-2</v>
      </c>
      <c r="H6812" s="90">
        <v>5.019242308597547E-2</v>
      </c>
      <c r="I6812" s="90">
        <v>5.0478004689792494E-2</v>
      </c>
      <c r="J6812" s="90">
        <v>4.9943719819926326E-2</v>
      </c>
    </row>
    <row r="6813" spans="3:10" x14ac:dyDescent="0.25">
      <c r="C6813" s="82">
        <v>2.1024009410667881E-2</v>
      </c>
      <c r="D6813" s="89">
        <v>2.4869685470697591E-2</v>
      </c>
      <c r="E6813" s="89">
        <v>2.6863696674428245E-2</v>
      </c>
      <c r="F6813" s="89">
        <v>2.7549410577171109E-2</v>
      </c>
      <c r="G6813" s="90">
        <v>2.7448931136274213E-2</v>
      </c>
      <c r="H6813" s="90">
        <v>2.6756961320921917E-2</v>
      </c>
      <c r="I6813" s="90">
        <v>2.5758059493518049E-2</v>
      </c>
      <c r="J6813" s="90">
        <v>2.4484886574597256E-2</v>
      </c>
    </row>
    <row r="6814" spans="3:10" x14ac:dyDescent="0.25">
      <c r="C6814" s="82">
        <v>1.8307395795072134E-2</v>
      </c>
      <c r="D6814" s="89">
        <v>2.1672939045147475E-2</v>
      </c>
      <c r="E6814" s="89">
        <v>2.3732994672309094E-2</v>
      </c>
      <c r="F6814" s="89">
        <v>2.4881794760769342E-2</v>
      </c>
      <c r="G6814" s="90">
        <v>2.550064409934294E-2</v>
      </c>
      <c r="H6814" s="90">
        <v>2.5711847798119806E-2</v>
      </c>
      <c r="I6814" s="90">
        <v>2.5754583798012071E-2</v>
      </c>
      <c r="J6814" s="90">
        <v>2.5643643733387709E-2</v>
      </c>
    </row>
    <row r="6815" spans="3:10" x14ac:dyDescent="0.25">
      <c r="C6815" s="82">
        <v>2.0078180799214921E-2</v>
      </c>
      <c r="D6815" s="89">
        <v>2.3936208790614765E-2</v>
      </c>
      <c r="E6815" s="89">
        <v>2.6175980375775572E-2</v>
      </c>
      <c r="F6815" s="89">
        <v>2.7278774196993327E-2</v>
      </c>
      <c r="G6815" s="90">
        <v>2.7735103479677045E-2</v>
      </c>
      <c r="H6815" s="90">
        <v>2.7736992549400062E-2</v>
      </c>
      <c r="I6815" s="90">
        <v>2.7581022051598295E-2</v>
      </c>
      <c r="J6815" s="90">
        <v>2.7303330146935496E-2</v>
      </c>
    </row>
    <row r="6816" spans="3:10" x14ac:dyDescent="0.25">
      <c r="C6816" s="82">
        <v>3.4513972171479397E-2</v>
      </c>
      <c r="D6816" s="89">
        <v>3.9765469869646089E-2</v>
      </c>
      <c r="E6816" s="89">
        <v>4.3116999124404989E-2</v>
      </c>
      <c r="F6816" s="89">
        <v>4.5256702664820299E-2</v>
      </c>
      <c r="G6816" s="90">
        <v>4.6746338527229835E-2</v>
      </c>
      <c r="H6816" s="90">
        <v>4.7675873448784739E-2</v>
      </c>
      <c r="I6816" s="90">
        <v>4.8371694137762711E-2</v>
      </c>
      <c r="J6816" s="90">
        <v>4.8757733595763957E-2</v>
      </c>
    </row>
    <row r="6817" spans="3:10" x14ac:dyDescent="0.25">
      <c r="C6817" s="82">
        <v>1.4024218707973877E-2</v>
      </c>
      <c r="D6817" s="89">
        <v>1.5452009460815888E-2</v>
      </c>
      <c r="E6817" s="89">
        <v>1.6179547186484809E-2</v>
      </c>
      <c r="F6817" s="89">
        <v>1.6488278667322828E-2</v>
      </c>
      <c r="G6817" s="90">
        <v>1.6585340639049304E-2</v>
      </c>
      <c r="H6817" s="90">
        <v>1.6509262840507345E-2</v>
      </c>
      <c r="I6817" s="90">
        <v>1.6393011258800268E-2</v>
      </c>
      <c r="J6817" s="90">
        <v>1.6241277568864482E-2</v>
      </c>
    </row>
    <row r="6818" spans="3:10" x14ac:dyDescent="0.25">
      <c r="C6818" s="82">
        <v>2.217763628791408E-3</v>
      </c>
      <c r="D6818" s="89">
        <v>4.1870675811893762E-3</v>
      </c>
      <c r="E6818" s="89">
        <v>6.4794781871784163E-3</v>
      </c>
      <c r="F6818" s="89">
        <v>8.7846093074096989E-3</v>
      </c>
      <c r="G6818" s="90">
        <v>1.0925382755214685E-2</v>
      </c>
      <c r="H6818" s="90">
        <v>1.2791632016727332E-2</v>
      </c>
      <c r="I6818" s="90">
        <v>1.4448433314119723E-2</v>
      </c>
      <c r="J6818" s="90">
        <v>1.592433261740819E-2</v>
      </c>
    </row>
    <row r="6819" spans="3:10" x14ac:dyDescent="0.25">
      <c r="C6819" s="82">
        <v>2.5617671766874725E-2</v>
      </c>
      <c r="D6819" s="89">
        <v>2.6788239583748676E-2</v>
      </c>
      <c r="E6819" s="89">
        <v>2.7126130246392311E-2</v>
      </c>
      <c r="F6819" s="89">
        <v>2.7076602650969048E-2</v>
      </c>
      <c r="G6819" s="90">
        <v>2.6902955132523672E-2</v>
      </c>
      <c r="H6819" s="90">
        <v>2.6589601263436412E-2</v>
      </c>
      <c r="I6819" s="90">
        <v>2.6282696765992458E-2</v>
      </c>
      <c r="J6819" s="90">
        <v>2.5929264734069243E-2</v>
      </c>
    </row>
    <row r="6820" spans="3:10" x14ac:dyDescent="0.25">
      <c r="C6820" s="82">
        <v>3.9644714387882425E-3</v>
      </c>
      <c r="D6820" s="89">
        <v>6.2897942091785872E-3</v>
      </c>
      <c r="E6820" s="89">
        <v>8.6314902444253241E-3</v>
      </c>
      <c r="F6820" s="89">
        <v>1.0812951209484131E-2</v>
      </c>
      <c r="G6820" s="90">
        <v>1.2809269209455795E-2</v>
      </c>
      <c r="H6820" s="90">
        <v>1.4592600548790221E-2</v>
      </c>
      <c r="I6820" s="90">
        <v>1.6259598863468592E-2</v>
      </c>
      <c r="J6820" s="90">
        <v>1.7809289334130441E-2</v>
      </c>
    </row>
    <row r="6821" spans="3:10" x14ac:dyDescent="0.25">
      <c r="C6821" s="82">
        <v>0.20657293191272297</v>
      </c>
      <c r="D6821" s="89">
        <v>0.18347614789557593</v>
      </c>
      <c r="E6821" s="89">
        <v>0.16039212811375839</v>
      </c>
      <c r="F6821" s="89">
        <v>0.14173117119413231</v>
      </c>
      <c r="G6821" s="90">
        <v>0.12806776530543648</v>
      </c>
      <c r="H6821" s="90">
        <v>0.11789334459910109</v>
      </c>
      <c r="I6821" s="90">
        <v>0.11052071256811027</v>
      </c>
      <c r="J6821" s="90">
        <v>0.10456652600403878</v>
      </c>
    </row>
    <row r="6822" spans="3:10" x14ac:dyDescent="0.25">
      <c r="C6822" s="82">
        <v>6.5444062007686482E-3</v>
      </c>
      <c r="D6822" s="89">
        <v>1.1353774174329629E-2</v>
      </c>
      <c r="E6822" s="89">
        <v>1.6287436267638174E-2</v>
      </c>
      <c r="F6822" s="89">
        <v>2.0698108208602579E-2</v>
      </c>
      <c r="G6822" s="90">
        <v>2.4368867574934335E-2</v>
      </c>
      <c r="H6822" s="90">
        <v>2.7186223484624124E-2</v>
      </c>
      <c r="I6822" s="90">
        <v>2.9324468388069166E-2</v>
      </c>
      <c r="J6822" s="90">
        <v>3.0799577351782501E-2</v>
      </c>
    </row>
    <row r="6823" spans="3:10" x14ac:dyDescent="0.25">
      <c r="C6823" s="82">
        <v>9.5424509138616297E-3</v>
      </c>
      <c r="D6823" s="89">
        <v>1.5037152843848767E-2</v>
      </c>
      <c r="E6823" s="89">
        <v>2.0445181772245431E-2</v>
      </c>
      <c r="F6823" s="89">
        <v>2.5229748583435428E-2</v>
      </c>
      <c r="G6823" s="90">
        <v>2.9230272883271343E-2</v>
      </c>
      <c r="H6823" s="90">
        <v>3.232447328321441E-2</v>
      </c>
      <c r="I6823" s="90">
        <v>3.471135379780687E-2</v>
      </c>
      <c r="J6823" s="90">
        <v>3.6398895915540623E-2</v>
      </c>
    </row>
    <row r="6824" spans="3:10" x14ac:dyDescent="0.25">
      <c r="C6824" s="82">
        <v>2.2761930675336269E-2</v>
      </c>
      <c r="D6824" s="89">
        <v>2.695866115408934E-2</v>
      </c>
      <c r="E6824" s="89">
        <v>2.9804845436133178E-2</v>
      </c>
      <c r="F6824" s="89">
        <v>3.1710404214475213E-2</v>
      </c>
      <c r="G6824" s="90">
        <v>3.3092414235420649E-2</v>
      </c>
      <c r="H6824" s="90">
        <v>3.406860978228847E-2</v>
      </c>
      <c r="I6824" s="90">
        <v>3.4923738685556691E-2</v>
      </c>
      <c r="J6824" s="90">
        <v>3.5640420322292476E-2</v>
      </c>
    </row>
    <row r="6825" spans="3:10" x14ac:dyDescent="0.25">
      <c r="C6825" s="82">
        <v>2.3381555121362259E-2</v>
      </c>
      <c r="D6825" s="89">
        <v>2.736102240774678E-2</v>
      </c>
      <c r="E6825" s="89">
        <v>2.9783076022655331E-2</v>
      </c>
      <c r="F6825" s="89">
        <v>3.1204028169407875E-2</v>
      </c>
      <c r="G6825" s="90">
        <v>3.2121860166274066E-2</v>
      </c>
      <c r="H6825" s="90">
        <v>3.2685578181391374E-2</v>
      </c>
      <c r="I6825" s="90">
        <v>3.3175973989821896E-2</v>
      </c>
      <c r="J6825" s="90">
        <v>3.3574213398721117E-2</v>
      </c>
    </row>
    <row r="6826" spans="3:10" x14ac:dyDescent="0.25">
      <c r="C6826" s="82">
        <v>5.011472486561995E-3</v>
      </c>
      <c r="D6826" s="89">
        <v>8.7763652791672808E-3</v>
      </c>
      <c r="E6826" s="89">
        <v>1.2616963994682285E-2</v>
      </c>
      <c r="F6826" s="89">
        <v>1.5979274471020707E-2</v>
      </c>
      <c r="G6826" s="90">
        <v>1.8684724526650234E-2</v>
      </c>
      <c r="H6826" s="90">
        <v>2.0674220570153442E-2</v>
      </c>
      <c r="I6826" s="90">
        <v>2.2128080549620822E-2</v>
      </c>
      <c r="J6826" s="90">
        <v>2.3106964057088862E-2</v>
      </c>
    </row>
    <row r="6827" spans="3:10" x14ac:dyDescent="0.25">
      <c r="C6827" s="82">
        <v>9.5628650643114939E-3</v>
      </c>
      <c r="D6827" s="89">
        <v>1.3094535675781701E-2</v>
      </c>
      <c r="E6827" s="89">
        <v>1.6043672874402781E-2</v>
      </c>
      <c r="F6827" s="89">
        <v>1.8382154723640399E-2</v>
      </c>
      <c r="G6827" s="90">
        <v>2.0251829926024596E-2</v>
      </c>
      <c r="H6827" s="90">
        <v>2.1697607535423272E-2</v>
      </c>
      <c r="I6827" s="90">
        <v>2.2901026515415659E-2</v>
      </c>
      <c r="J6827" s="90">
        <v>2.3869082032166377E-2</v>
      </c>
    </row>
    <row r="6828" spans="3:10" x14ac:dyDescent="0.25">
      <c r="C6828" s="82">
        <v>5.3236948593624279E-3</v>
      </c>
      <c r="D6828" s="89">
        <v>7.6952007079820759E-3</v>
      </c>
      <c r="E6828" s="89">
        <v>9.9042039849867123E-3</v>
      </c>
      <c r="F6828" s="89">
        <v>1.1811343125477226E-2</v>
      </c>
      <c r="G6828" s="90">
        <v>1.3397389264421782E-2</v>
      </c>
      <c r="H6828" s="90">
        <v>1.4620362825303665E-2</v>
      </c>
      <c r="I6828" s="90">
        <v>1.5569383952617455E-2</v>
      </c>
      <c r="J6828" s="90">
        <v>1.6246710499977366E-2</v>
      </c>
    </row>
    <row r="6829" spans="3:10" x14ac:dyDescent="0.25">
      <c r="C6829" s="82">
        <v>1.0181570169106532E-2</v>
      </c>
      <c r="D6829" s="89">
        <v>1.2907855053845646E-2</v>
      </c>
      <c r="E6829" s="89">
        <v>1.4853823687456493E-2</v>
      </c>
      <c r="F6829" s="89">
        <v>1.6126446468807901E-2</v>
      </c>
      <c r="G6829" s="90">
        <v>1.6944498918416043E-2</v>
      </c>
      <c r="H6829" s="90">
        <v>1.7419943451514659E-2</v>
      </c>
      <c r="I6829" s="90">
        <v>1.7763703306500237E-2</v>
      </c>
      <c r="J6829" s="90">
        <v>1.8034599679921305E-2</v>
      </c>
    </row>
    <row r="6830" spans="3:10" x14ac:dyDescent="0.25">
      <c r="C6830" s="82">
        <v>5.2917857196881921E-3</v>
      </c>
      <c r="D6830" s="89">
        <v>7.5096414257023719E-3</v>
      </c>
      <c r="E6830" s="89">
        <v>9.5453889689173822E-3</v>
      </c>
      <c r="F6830" s="89">
        <v>1.1325576960344256E-2</v>
      </c>
      <c r="G6830" s="90">
        <v>1.2892416028981345E-2</v>
      </c>
      <c r="H6830" s="90">
        <v>1.4256225038976847E-2</v>
      </c>
      <c r="I6830" s="90">
        <v>1.5541619507700354E-2</v>
      </c>
      <c r="J6830" s="90">
        <v>1.6777449525950356E-2</v>
      </c>
    </row>
    <row r="6831" spans="3:10" x14ac:dyDescent="0.25">
      <c r="C6831" s="82">
        <v>3.1341645124109682E-2</v>
      </c>
      <c r="D6831" s="89">
        <v>3.221179666804537E-2</v>
      </c>
      <c r="E6831" s="89">
        <v>3.1945846893252812E-2</v>
      </c>
      <c r="F6831" s="89">
        <v>3.1291842895907737E-2</v>
      </c>
      <c r="G6831" s="90">
        <v>3.0660647879823349E-2</v>
      </c>
      <c r="H6831" s="90">
        <v>3.0065747673155167E-2</v>
      </c>
      <c r="I6831" s="90">
        <v>2.9666557955460679E-2</v>
      </c>
      <c r="J6831" s="90">
        <v>2.9380051179807444E-2</v>
      </c>
    </row>
    <row r="6832" spans="3:10" x14ac:dyDescent="0.25">
      <c r="C6832" s="82">
        <v>2.0949652059702294E-3</v>
      </c>
      <c r="D6832" s="89">
        <v>3.7299167990278077E-3</v>
      </c>
      <c r="E6832" s="89">
        <v>5.5453142478010236E-3</v>
      </c>
      <c r="F6832" s="89">
        <v>7.3012327090357567E-3</v>
      </c>
      <c r="G6832" s="90">
        <v>8.8586285088453256E-3</v>
      </c>
      <c r="H6832" s="90">
        <v>1.0115327223180721E-2</v>
      </c>
      <c r="I6832" s="90">
        <v>1.1100156857509914E-2</v>
      </c>
      <c r="J6832" s="90">
        <v>1.1811853365095017E-2</v>
      </c>
    </row>
    <row r="6833" spans="3:10" x14ac:dyDescent="0.25">
      <c r="C6833" s="82">
        <v>3.084502623517596E-2</v>
      </c>
      <c r="D6833" s="89">
        <v>3.1653440661022679E-2</v>
      </c>
      <c r="E6833" s="89">
        <v>3.1231557017020406E-2</v>
      </c>
      <c r="F6833" s="89">
        <v>3.0267727492845963E-2</v>
      </c>
      <c r="G6833" s="90">
        <v>2.9152742080310396E-2</v>
      </c>
      <c r="H6833" s="90">
        <v>2.7916512390045733E-2</v>
      </c>
      <c r="I6833" s="90">
        <v>2.6737736818543478E-2</v>
      </c>
      <c r="J6833" s="90">
        <v>2.5573209055535326E-2</v>
      </c>
    </row>
    <row r="6834" spans="3:10" x14ac:dyDescent="0.25">
      <c r="C6834" s="82">
        <v>3.3587924897935518E-3</v>
      </c>
      <c r="D6834" s="89">
        <v>5.3896470588431881E-3</v>
      </c>
      <c r="E6834" s="89">
        <v>7.3385772128792444E-3</v>
      </c>
      <c r="F6834" s="89">
        <v>9.024858784647042E-3</v>
      </c>
      <c r="G6834" s="90">
        <v>1.0442352357775376E-2</v>
      </c>
      <c r="H6834" s="90">
        <v>1.1602149417055575E-2</v>
      </c>
      <c r="I6834" s="90">
        <v>1.2618081726181346E-2</v>
      </c>
      <c r="J6834" s="90">
        <v>1.3522742517548928E-2</v>
      </c>
    </row>
    <row r="6835" spans="3:10" x14ac:dyDescent="0.25">
      <c r="C6835" s="82">
        <v>1.9959595032877323E-2</v>
      </c>
      <c r="D6835" s="89">
        <v>2.3001849465445534E-2</v>
      </c>
      <c r="E6835" s="89">
        <v>2.4857857296154501E-2</v>
      </c>
      <c r="F6835" s="89">
        <v>2.5975056256898721E-2</v>
      </c>
      <c r="G6835" s="90">
        <v>2.6717713222683653E-2</v>
      </c>
      <c r="H6835" s="90">
        <v>2.7160003488635624E-2</v>
      </c>
      <c r="I6835" s="90">
        <v>2.7497556671117456E-2</v>
      </c>
      <c r="J6835" s="90">
        <v>2.7690889295646375E-2</v>
      </c>
    </row>
    <row r="6836" spans="3:10" x14ac:dyDescent="0.25">
      <c r="C6836" s="82">
        <v>6.5348974971519529E-3</v>
      </c>
      <c r="D6836" s="89">
        <v>9.468700096115298E-3</v>
      </c>
      <c r="E6836" s="89">
        <v>1.1953861534029912E-2</v>
      </c>
      <c r="F6836" s="89">
        <v>1.3886031786752361E-2</v>
      </c>
      <c r="G6836" s="90">
        <v>1.5382061639853352E-2</v>
      </c>
      <c r="H6836" s="90">
        <v>1.6529768096782412E-2</v>
      </c>
      <c r="I6836" s="90">
        <v>1.7532361419294207E-2</v>
      </c>
      <c r="J6836" s="90">
        <v>1.8458222147813279E-2</v>
      </c>
    </row>
    <row r="6837" spans="3:10" x14ac:dyDescent="0.25">
      <c r="C6837" s="82">
        <v>1.4443143620892355E-3</v>
      </c>
      <c r="D6837" s="89">
        <v>2.7080195404136156E-3</v>
      </c>
      <c r="E6837" s="89">
        <v>4.276499524395334E-3</v>
      </c>
      <c r="F6837" s="89">
        <v>5.9970229021460786E-3</v>
      </c>
      <c r="G6837" s="90">
        <v>7.7540159468837237E-3</v>
      </c>
      <c r="H6837" s="90">
        <v>9.4428606079537229E-3</v>
      </c>
      <c r="I6837" s="90">
        <v>1.1074325604220312E-2</v>
      </c>
      <c r="J6837" s="90">
        <v>1.2637120036150471E-2</v>
      </c>
    </row>
    <row r="6838" spans="3:10" x14ac:dyDescent="0.25">
      <c r="C6838" s="82">
        <v>1.0742774604675398E-2</v>
      </c>
      <c r="D6838" s="89">
        <v>1.3645813217949007E-2</v>
      </c>
      <c r="E6838" s="89">
        <v>1.5905837468824541E-2</v>
      </c>
      <c r="F6838" s="89">
        <v>1.7629401272994786E-2</v>
      </c>
      <c r="G6838" s="90">
        <v>1.9008083804206946E-2</v>
      </c>
      <c r="H6838" s="90">
        <v>2.0107691624374948E-2</v>
      </c>
      <c r="I6838" s="90">
        <v>2.1111598527847209E-2</v>
      </c>
      <c r="J6838" s="90">
        <v>2.2037084976263679E-2</v>
      </c>
    </row>
    <row r="6839" spans="3:10" x14ac:dyDescent="0.25">
      <c r="C6839" s="82">
        <v>1.032355765106187E-2</v>
      </c>
      <c r="D6839" s="89">
        <v>1.1821287119782069E-2</v>
      </c>
      <c r="E6839" s="89">
        <v>1.2847305488004463E-2</v>
      </c>
      <c r="F6839" s="89">
        <v>1.3540092479097069E-2</v>
      </c>
      <c r="G6839" s="90">
        <v>1.4030818996657096E-2</v>
      </c>
      <c r="H6839" s="90">
        <v>1.4343711233200692E-2</v>
      </c>
      <c r="I6839" s="90">
        <v>1.459981333512389E-2</v>
      </c>
      <c r="J6839" s="90">
        <v>1.481557321081187E-2</v>
      </c>
    </row>
    <row r="6840" spans="3:10" x14ac:dyDescent="0.25">
      <c r="C6840" s="82">
        <v>4.5050817235018532E-2</v>
      </c>
      <c r="D6840" s="89">
        <v>4.4616248532747593E-2</v>
      </c>
      <c r="E6840" s="89">
        <v>4.258129374000779E-2</v>
      </c>
      <c r="F6840" s="89">
        <v>4.0136335045436143E-2</v>
      </c>
      <c r="G6840" s="90">
        <v>3.7859822248947538E-2</v>
      </c>
      <c r="H6840" s="90">
        <v>3.5756297122401831E-2</v>
      </c>
      <c r="I6840" s="90">
        <v>3.3990757462649436E-2</v>
      </c>
      <c r="J6840" s="90">
        <v>3.2440528239330864E-2</v>
      </c>
    </row>
    <row r="6841" spans="3:10" x14ac:dyDescent="0.25">
      <c r="C6841" s="82">
        <v>1.8541831297594898E-2</v>
      </c>
      <c r="D6841" s="89">
        <v>2.299945672000989E-2</v>
      </c>
      <c r="E6841" s="89">
        <v>2.6262942031686654E-2</v>
      </c>
      <c r="F6841" s="89">
        <v>2.8602325312850774E-2</v>
      </c>
      <c r="G6841" s="90">
        <v>3.0378989908726547E-2</v>
      </c>
      <c r="H6841" s="90">
        <v>3.1716754299666819E-2</v>
      </c>
      <c r="I6841" s="90">
        <v>3.2905820404572531E-2</v>
      </c>
      <c r="J6841" s="90">
        <v>3.3962084279573042E-2</v>
      </c>
    </row>
    <row r="6842" spans="3:10" x14ac:dyDescent="0.25">
      <c r="C6842" s="82">
        <v>3.4832628091474569E-3</v>
      </c>
      <c r="D6842" s="89">
        <v>5.7834061598747008E-3</v>
      </c>
      <c r="E6842" s="89">
        <v>8.0858338050556668E-3</v>
      </c>
      <c r="F6842" s="89">
        <v>1.0118615579886711E-2</v>
      </c>
      <c r="G6842" s="90">
        <v>1.179068250636848E-2</v>
      </c>
      <c r="H6842" s="90">
        <v>1.3043048462204158E-2</v>
      </c>
      <c r="I6842" s="90">
        <v>1.3954348980005124E-2</v>
      </c>
      <c r="J6842" s="90">
        <v>1.4534170920263175E-2</v>
      </c>
    </row>
    <row r="6843" spans="3:10" x14ac:dyDescent="0.25">
      <c r="C6843" s="82">
        <v>3.1933651898335559E-2</v>
      </c>
      <c r="D6843" s="89">
        <v>3.3080836025100806E-2</v>
      </c>
      <c r="E6843" s="89">
        <v>3.3387306822113057E-2</v>
      </c>
      <c r="F6843" s="89">
        <v>3.3440787902251662E-2</v>
      </c>
      <c r="G6843" s="90">
        <v>3.3569631393524882E-2</v>
      </c>
      <c r="H6843" s="90">
        <v>3.3737863016307254E-2</v>
      </c>
      <c r="I6843" s="90">
        <v>3.4097588900957605E-2</v>
      </c>
      <c r="J6843" s="90">
        <v>3.4533743749709522E-2</v>
      </c>
    </row>
    <row r="6844" spans="3:10" x14ac:dyDescent="0.25">
      <c r="C6844" s="82">
        <v>3.9123802702291377E-3</v>
      </c>
      <c r="D6844" s="89">
        <v>6.4133145878281098E-3</v>
      </c>
      <c r="E6844" s="89">
        <v>9.1442663651782278E-3</v>
      </c>
      <c r="F6844" s="89">
        <v>1.1861259123052182E-2</v>
      </c>
      <c r="G6844" s="90">
        <v>1.4447361115664172E-2</v>
      </c>
      <c r="H6844" s="90">
        <v>1.6802844513949124E-2</v>
      </c>
      <c r="I6844" s="90">
        <v>1.9010473658224648E-2</v>
      </c>
      <c r="J6844" s="90">
        <v>2.1077929418974732E-2</v>
      </c>
    </row>
    <row r="6845" spans="3:10" x14ac:dyDescent="0.25">
      <c r="C6845" s="82">
        <v>1.1846774846741086E-2</v>
      </c>
      <c r="D6845" s="89">
        <v>1.7283192112107586E-2</v>
      </c>
      <c r="E6845" s="89">
        <v>2.20933885330599E-2</v>
      </c>
      <c r="F6845" s="89">
        <v>2.6017153348032753E-2</v>
      </c>
      <c r="G6845" s="90">
        <v>2.9129759521163961E-2</v>
      </c>
      <c r="H6845" s="90">
        <v>3.1428776412322425E-2</v>
      </c>
      <c r="I6845" s="90">
        <v>3.3136568006665319E-2</v>
      </c>
      <c r="J6845" s="90">
        <v>3.4238057475412628E-2</v>
      </c>
    </row>
    <row r="6846" spans="3:10" x14ac:dyDescent="0.25">
      <c r="C6846" s="82">
        <v>2.4801067301154136E-2</v>
      </c>
      <c r="D6846" s="89">
        <v>3.28449133432979E-2</v>
      </c>
      <c r="E6846" s="89">
        <v>3.8431302288071678E-2</v>
      </c>
      <c r="F6846" s="89">
        <v>4.1824242130141874E-2</v>
      </c>
      <c r="G6846" s="90">
        <v>4.3687460579897815E-2</v>
      </c>
      <c r="H6846" s="90">
        <v>4.4340106653828967E-2</v>
      </c>
      <c r="I6846" s="90">
        <v>4.4268168884816807E-2</v>
      </c>
      <c r="J6846" s="90">
        <v>4.3521124844483942E-2</v>
      </c>
    </row>
    <row r="6847" spans="3:10" x14ac:dyDescent="0.25">
      <c r="C6847" s="82">
        <v>1.4887957408201897E-3</v>
      </c>
      <c r="D6847" s="89">
        <v>2.720224716036496E-3</v>
      </c>
      <c r="E6847" s="89">
        <v>4.1224944097129458E-3</v>
      </c>
      <c r="F6847" s="89">
        <v>5.4947254280427382E-3</v>
      </c>
      <c r="G6847" s="90">
        <v>6.7022770625869126E-3</v>
      </c>
      <c r="H6847" s="90">
        <v>7.6439353394657126E-3</v>
      </c>
      <c r="I6847" s="90">
        <v>8.3314197943576626E-3</v>
      </c>
      <c r="J6847" s="90">
        <v>8.7689529202149858E-3</v>
      </c>
    </row>
    <row r="6848" spans="3:10" x14ac:dyDescent="0.25">
      <c r="C6848" s="82">
        <v>9.7641035550753846E-3</v>
      </c>
      <c r="D6848" s="89">
        <v>1.4126658632684912E-2</v>
      </c>
      <c r="E6848" s="89">
        <v>1.7691790159432896E-2</v>
      </c>
      <c r="F6848" s="89">
        <v>2.0213220996125113E-2</v>
      </c>
      <c r="G6848" s="90">
        <v>2.1812272261201034E-2</v>
      </c>
      <c r="H6848" s="90">
        <v>2.2606483906477917E-2</v>
      </c>
      <c r="I6848" s="90">
        <v>2.2891901453539577E-2</v>
      </c>
      <c r="J6848" s="90">
        <v>2.2778957727214871E-2</v>
      </c>
    </row>
    <row r="6849" spans="3:10" x14ac:dyDescent="0.25">
      <c r="C6849" s="82">
        <v>3.6481928323584007E-3</v>
      </c>
      <c r="D6849" s="89">
        <v>5.7411844312729851E-3</v>
      </c>
      <c r="E6849" s="89">
        <v>7.8393694199698979E-3</v>
      </c>
      <c r="F6849" s="89">
        <v>9.7437745616034861E-3</v>
      </c>
      <c r="G6849" s="90">
        <v>1.1387031501437311E-2</v>
      </c>
      <c r="H6849" s="90">
        <v>1.2716893702693785E-2</v>
      </c>
      <c r="I6849" s="90">
        <v>1.3816294927603596E-2</v>
      </c>
      <c r="J6849" s="90">
        <v>1.4705978657077186E-2</v>
      </c>
    </row>
    <row r="6850" spans="3:10" x14ac:dyDescent="0.25">
      <c r="C6850" s="82">
        <v>4.6507610764362235E-3</v>
      </c>
      <c r="D6850" s="89">
        <v>7.3597914145937552E-3</v>
      </c>
      <c r="E6850" s="89">
        <v>1.0211187194163755E-2</v>
      </c>
      <c r="F6850" s="89">
        <v>1.2945281051205671E-2</v>
      </c>
      <c r="G6850" s="90">
        <v>1.5428506695254177E-2</v>
      </c>
      <c r="H6850" s="90">
        <v>1.753159698523522E-2</v>
      </c>
      <c r="I6850" s="90">
        <v>1.9313614288123251E-2</v>
      </c>
      <c r="J6850" s="90">
        <v>2.0758973832056622E-2</v>
      </c>
    </row>
    <row r="6851" spans="3:10" x14ac:dyDescent="0.25">
      <c r="C6851" s="82">
        <v>2.7190140507015279E-2</v>
      </c>
      <c r="D6851" s="89">
        <v>2.7602215723487412E-2</v>
      </c>
      <c r="E6851" s="89">
        <v>2.7458564336188061E-2</v>
      </c>
      <c r="F6851" s="89">
        <v>2.706329381418501E-2</v>
      </c>
      <c r="G6851" s="90">
        <v>2.657151382536815E-2</v>
      </c>
      <c r="H6851" s="90">
        <v>2.5909723423411236E-2</v>
      </c>
      <c r="I6851" s="90">
        <v>2.5198783449042157E-2</v>
      </c>
      <c r="J6851" s="90">
        <v>2.438438372016187E-2</v>
      </c>
    </row>
    <row r="6852" spans="3:10" x14ac:dyDescent="0.25">
      <c r="C6852" s="82">
        <v>2.1229930762317994E-2</v>
      </c>
      <c r="D6852" s="89">
        <v>2.6873641554320867E-2</v>
      </c>
      <c r="E6852" s="89">
        <v>3.0230748987628508E-2</v>
      </c>
      <c r="F6852" s="89">
        <v>3.179999796058313E-2</v>
      </c>
      <c r="G6852" s="90">
        <v>3.2243700158323271E-2</v>
      </c>
      <c r="H6852" s="90">
        <v>3.1866587232542307E-2</v>
      </c>
      <c r="I6852" s="90">
        <v>3.1053642719886334E-2</v>
      </c>
      <c r="J6852" s="90">
        <v>2.9865922612842471E-2</v>
      </c>
    </row>
    <row r="6853" spans="3:10" x14ac:dyDescent="0.25">
      <c r="C6853" s="82">
        <v>1.4976354305574664E-3</v>
      </c>
      <c r="D6853" s="89">
        <v>3.0904871198936148E-3</v>
      </c>
      <c r="E6853" s="89">
        <v>5.209316624041848E-3</v>
      </c>
      <c r="F6853" s="89">
        <v>7.6421431683025539E-3</v>
      </c>
      <c r="G6853" s="90">
        <v>1.0201100384354683E-2</v>
      </c>
      <c r="H6853" s="90">
        <v>1.2710013631235525E-2</v>
      </c>
      <c r="I6853" s="90">
        <v>1.5149503837191557E-2</v>
      </c>
      <c r="J6853" s="90">
        <v>1.7475076952587681E-2</v>
      </c>
    </row>
    <row r="6854" spans="3:10" x14ac:dyDescent="0.25">
      <c r="C6854" s="82">
        <v>2.8643595888862288E-3</v>
      </c>
      <c r="D6854" s="89">
        <v>4.4788288180700967E-3</v>
      </c>
      <c r="E6854" s="89">
        <v>6.0073606550250305E-3</v>
      </c>
      <c r="F6854" s="89">
        <v>7.3012672899344447E-3</v>
      </c>
      <c r="G6854" s="90">
        <v>8.3418908627102811E-3</v>
      </c>
      <c r="H6854" s="90">
        <v>9.1286683346548554E-3</v>
      </c>
      <c r="I6854" s="90">
        <v>9.7528051763570156E-3</v>
      </c>
      <c r="J6854" s="90">
        <v>1.0250045619009563E-2</v>
      </c>
    </row>
    <row r="6855" spans="3:10" x14ac:dyDescent="0.25">
      <c r="C6855" s="82">
        <v>9.9872579090389043E-3</v>
      </c>
      <c r="D6855" s="89">
        <v>1.2012957423607678E-2</v>
      </c>
      <c r="E6855" s="89">
        <v>1.3697068651414186E-2</v>
      </c>
      <c r="F6855" s="89">
        <v>1.5112537453919253E-2</v>
      </c>
      <c r="G6855" s="90">
        <v>1.6345622043440151E-2</v>
      </c>
      <c r="H6855" s="90">
        <v>1.7375639514358315E-2</v>
      </c>
      <c r="I6855" s="90">
        <v>1.8305571461686904E-2</v>
      </c>
      <c r="J6855" s="90">
        <v>1.9119913429550897E-2</v>
      </c>
    </row>
    <row r="6856" spans="3:10" x14ac:dyDescent="0.25">
      <c r="C6856" s="82">
        <v>3.8730266411295872E-2</v>
      </c>
      <c r="D6856" s="89">
        <v>3.9696561045407676E-2</v>
      </c>
      <c r="E6856" s="89">
        <v>3.8869266475169688E-2</v>
      </c>
      <c r="F6856" s="89">
        <v>3.7397093163279153E-2</v>
      </c>
      <c r="G6856" s="90">
        <v>3.589467354181175E-2</v>
      </c>
      <c r="H6856" s="90">
        <v>3.4419267464943053E-2</v>
      </c>
      <c r="I6856" s="90">
        <v>3.3156417826629002E-2</v>
      </c>
      <c r="J6856" s="90">
        <v>3.1997698699303238E-2</v>
      </c>
    </row>
    <row r="6857" spans="3:10" x14ac:dyDescent="0.25">
      <c r="C6857" s="82">
        <v>3.4620184834575811E-3</v>
      </c>
      <c r="D6857" s="89">
        <v>4.9468942459483661E-3</v>
      </c>
      <c r="E6857" s="89">
        <v>6.3593070447677553E-3</v>
      </c>
      <c r="F6857" s="89">
        <v>7.6438956495932424E-3</v>
      </c>
      <c r="G6857" s="90">
        <v>8.812957084840603E-3</v>
      </c>
      <c r="H6857" s="90">
        <v>9.856839519803328E-3</v>
      </c>
      <c r="I6857" s="90">
        <v>1.0849895181059228E-2</v>
      </c>
      <c r="J6857" s="90">
        <v>1.1808358089036934E-2</v>
      </c>
    </row>
    <row r="6858" spans="3:10" x14ac:dyDescent="0.25">
      <c r="C6858" s="82">
        <v>6.0854017932602238E-3</v>
      </c>
      <c r="D6858" s="89">
        <v>8.4877799355592871E-3</v>
      </c>
      <c r="E6858" s="89">
        <v>1.0637313725314091E-2</v>
      </c>
      <c r="F6858" s="89">
        <v>1.2446554135905025E-2</v>
      </c>
      <c r="G6858" s="90">
        <v>1.3945345339969901E-2</v>
      </c>
      <c r="H6858" s="90">
        <v>1.5125926607935228E-2</v>
      </c>
      <c r="I6858" s="90">
        <v>1.6104491515942905E-2</v>
      </c>
      <c r="J6858" s="90">
        <v>1.689723422536157E-2</v>
      </c>
    </row>
    <row r="6859" spans="3:10" x14ac:dyDescent="0.25">
      <c r="C6859" s="82">
        <v>3.7413025836403502E-3</v>
      </c>
      <c r="D6859" s="89">
        <v>5.7829016744942209E-3</v>
      </c>
      <c r="E6859" s="89">
        <v>7.6472596042396852E-3</v>
      </c>
      <c r="F6859" s="89">
        <v>9.1253104078336342E-3</v>
      </c>
      <c r="G6859" s="90">
        <v>1.017803696716227E-2</v>
      </c>
      <c r="H6859" s="90">
        <v>1.0797080533120723E-2</v>
      </c>
      <c r="I6859" s="90">
        <v>1.1093344277397128E-2</v>
      </c>
      <c r="J6859" s="90">
        <v>1.1118449244878773E-2</v>
      </c>
    </row>
    <row r="6860" spans="3:10" x14ac:dyDescent="0.25">
      <c r="C6860" s="82">
        <v>4.0956966003255092E-3</v>
      </c>
      <c r="D6860" s="89">
        <v>6.2482378317943845E-3</v>
      </c>
      <c r="E6860" s="89">
        <v>8.2225235841584185E-3</v>
      </c>
      <c r="F6860" s="89">
        <v>9.8566741983131794E-3</v>
      </c>
      <c r="G6860" s="90">
        <v>1.1141426078824136E-2</v>
      </c>
      <c r="H6860" s="90">
        <v>1.2063907905895593E-2</v>
      </c>
      <c r="I6860" s="90">
        <v>1.2718350075112923E-2</v>
      </c>
      <c r="J6860" s="90">
        <v>1.3124409782590555E-2</v>
      </c>
    </row>
    <row r="6861" spans="3:10" x14ac:dyDescent="0.25">
      <c r="C6861" s="82">
        <v>1.5106222491774802E-2</v>
      </c>
      <c r="D6861" s="89">
        <v>1.9458309679749587E-2</v>
      </c>
      <c r="E6861" s="89">
        <v>2.2445774992896069E-2</v>
      </c>
      <c r="F6861" s="89">
        <v>2.4268695468177004E-2</v>
      </c>
      <c r="G6861" s="90">
        <v>2.5318027191979932E-2</v>
      </c>
      <c r="H6861" s="90">
        <v>2.5795817002475002E-2</v>
      </c>
      <c r="I6861" s="90">
        <v>2.6020307382768084E-2</v>
      </c>
      <c r="J6861" s="90">
        <v>2.6065311112773448E-2</v>
      </c>
    </row>
    <row r="6862" spans="3:10" x14ac:dyDescent="0.25">
      <c r="C6862" s="82">
        <v>6.2865017961665465E-2</v>
      </c>
      <c r="D6862" s="89">
        <v>5.7958079767167117E-2</v>
      </c>
      <c r="E6862" s="89">
        <v>5.2223193558192604E-2</v>
      </c>
      <c r="F6862" s="89">
        <v>4.7147957140100422E-2</v>
      </c>
      <c r="G6862" s="90">
        <v>4.3154816413465295E-2</v>
      </c>
      <c r="H6862" s="90">
        <v>3.996427097603085E-2</v>
      </c>
      <c r="I6862" s="90">
        <v>3.75283624415884E-2</v>
      </c>
      <c r="J6862" s="90">
        <v>3.5529848776172872E-2</v>
      </c>
    </row>
    <row r="6863" spans="3:10" x14ac:dyDescent="0.25">
      <c r="C6863" s="82">
        <v>1.3364896135263239E-2</v>
      </c>
      <c r="D6863" s="89">
        <v>1.6867517351200324E-2</v>
      </c>
      <c r="E6863" s="89">
        <v>1.9451181573971358E-2</v>
      </c>
      <c r="F6863" s="89">
        <v>2.1310405242090311E-2</v>
      </c>
      <c r="G6863" s="90">
        <v>2.2699680485580555E-2</v>
      </c>
      <c r="H6863" s="90">
        <v>2.3677930558550227E-2</v>
      </c>
      <c r="I6863" s="90">
        <v>2.4420556230445398E-2</v>
      </c>
      <c r="J6863" s="90">
        <v>2.4905121167355455E-2</v>
      </c>
    </row>
    <row r="6864" spans="3:10" x14ac:dyDescent="0.25">
      <c r="C6864" s="82">
        <v>1.0969462798283949E-2</v>
      </c>
      <c r="D6864" s="89">
        <v>1.7322139706663728E-2</v>
      </c>
      <c r="E6864" s="89">
        <v>2.3250284061850517E-2</v>
      </c>
      <c r="F6864" s="89">
        <v>2.8142536998622056E-2</v>
      </c>
      <c r="G6864" s="90">
        <v>3.1907863780091222E-2</v>
      </c>
      <c r="H6864" s="90">
        <v>3.4496534866387235E-2</v>
      </c>
      <c r="I6864" s="90">
        <v>3.6174344238328972E-2</v>
      </c>
      <c r="J6864" s="90">
        <v>3.6981180710952341E-2</v>
      </c>
    </row>
    <row r="6865" spans="3:10" x14ac:dyDescent="0.25">
      <c r="C6865" s="82">
        <v>5.0513298591350403E-3</v>
      </c>
      <c r="D6865" s="89">
        <v>7.4799612650796052E-3</v>
      </c>
      <c r="E6865" s="89">
        <v>9.6150099374306981E-3</v>
      </c>
      <c r="F6865" s="89">
        <v>1.1262191064963902E-2</v>
      </c>
      <c r="G6865" s="90">
        <v>1.2420377465661941E-2</v>
      </c>
      <c r="H6865" s="90">
        <v>1.3109956899126713E-2</v>
      </c>
      <c r="I6865" s="90">
        <v>1.348481371253612E-2</v>
      </c>
      <c r="J6865" s="90">
        <v>1.3617153497538892E-2</v>
      </c>
    </row>
    <row r="6866" spans="3:10" x14ac:dyDescent="0.25">
      <c r="C6866" s="82">
        <v>1.0544617870722002E-2</v>
      </c>
      <c r="D6866" s="89">
        <v>1.3431383401201103E-2</v>
      </c>
      <c r="E6866" s="89">
        <v>1.5743229762653545E-2</v>
      </c>
      <c r="F6866" s="89">
        <v>1.7537074668731521E-2</v>
      </c>
      <c r="G6866" s="90">
        <v>1.8939610862262451E-2</v>
      </c>
      <c r="H6866" s="90">
        <v>1.9955909121984777E-2</v>
      </c>
      <c r="I6866" s="90">
        <v>2.0719681203593542E-2</v>
      </c>
      <c r="J6866" s="90">
        <v>2.1214710270309061E-2</v>
      </c>
    </row>
    <row r="6867" spans="3:10" x14ac:dyDescent="0.25">
      <c r="C6867" s="82">
        <v>3.6119370928358054E-3</v>
      </c>
      <c r="D6867" s="89">
        <v>5.5778403491927196E-3</v>
      </c>
      <c r="E6867" s="89">
        <v>7.5524222525346846E-3</v>
      </c>
      <c r="F6867" s="89">
        <v>9.3545038602360388E-3</v>
      </c>
      <c r="G6867" s="90">
        <v>1.0918679604743494E-2</v>
      </c>
      <c r="H6867" s="90">
        <v>1.2196845218049947E-2</v>
      </c>
      <c r="I6867" s="90">
        <v>1.3278897355405278E-2</v>
      </c>
      <c r="J6867" s="90">
        <v>1.4202174641750926E-2</v>
      </c>
    </row>
    <row r="6868" spans="3:10" x14ac:dyDescent="0.25">
      <c r="C6868" s="82">
        <v>7.2130533959062718E-3</v>
      </c>
      <c r="D6868" s="89">
        <v>1.0532827630189152E-2</v>
      </c>
      <c r="E6868" s="89">
        <v>1.3442508544177863E-2</v>
      </c>
      <c r="F6868" s="89">
        <v>1.5779843454264537E-2</v>
      </c>
      <c r="G6868" s="90">
        <v>1.7611507132413936E-2</v>
      </c>
      <c r="H6868" s="90">
        <v>1.8975246061706454E-2</v>
      </c>
      <c r="I6868" s="90">
        <v>2.0053320082917585E-2</v>
      </c>
      <c r="J6868" s="90">
        <v>2.0884812173806194E-2</v>
      </c>
    </row>
    <row r="6869" spans="3:10" x14ac:dyDescent="0.25">
      <c r="C6869" s="82">
        <v>9.2105321811702234E-3</v>
      </c>
      <c r="D6869" s="89">
        <v>1.2929120835632269E-2</v>
      </c>
      <c r="E6869" s="89">
        <v>1.6123537593102193E-2</v>
      </c>
      <c r="F6869" s="89">
        <v>1.8685101177464112E-2</v>
      </c>
      <c r="G6869" s="90">
        <v>2.0721479208994198E-2</v>
      </c>
      <c r="H6869" s="90">
        <v>2.2280244907639295E-2</v>
      </c>
      <c r="I6869" s="90">
        <v>2.3572139206485602E-2</v>
      </c>
      <c r="J6869" s="90">
        <v>2.4639315435659483E-2</v>
      </c>
    </row>
    <row r="6870" spans="3:10" x14ac:dyDescent="0.25">
      <c r="C6870" s="82">
        <v>4.3286399668398839E-2</v>
      </c>
      <c r="D6870" s="89">
        <v>4.0923507247796656E-2</v>
      </c>
      <c r="E6870" s="89">
        <v>3.8278129908771968E-2</v>
      </c>
      <c r="F6870" s="89">
        <v>3.6136178492593603E-2</v>
      </c>
      <c r="G6870" s="90">
        <v>3.4772442980674174E-2</v>
      </c>
      <c r="H6870" s="90">
        <v>3.4037518871613721E-2</v>
      </c>
      <c r="I6870" s="90">
        <v>3.4000595351156848E-2</v>
      </c>
      <c r="J6870" s="90">
        <v>3.449310876859113E-2</v>
      </c>
    </row>
    <row r="6871" spans="3:10" x14ac:dyDescent="0.25">
      <c r="C6871" s="82">
        <v>2.0542002221526712E-3</v>
      </c>
      <c r="D6871" s="89">
        <v>4.2597729365766628E-3</v>
      </c>
      <c r="E6871" s="89">
        <v>6.969422348712207E-3</v>
      </c>
      <c r="F6871" s="89">
        <v>9.7159356965631806E-3</v>
      </c>
      <c r="G6871" s="90">
        <v>1.2160307237337112E-2</v>
      </c>
      <c r="H6871" s="90">
        <v>1.4071621558995195E-2</v>
      </c>
      <c r="I6871" s="90">
        <v>1.5457088998838709E-2</v>
      </c>
      <c r="J6871" s="90">
        <v>1.6320456484038296E-2</v>
      </c>
    </row>
    <row r="6872" spans="3:10" x14ac:dyDescent="0.25">
      <c r="C6872" s="82">
        <v>1.0023324062041965E-2</v>
      </c>
      <c r="D6872" s="89">
        <v>1.5972849540551143E-2</v>
      </c>
      <c r="E6872" s="89">
        <v>2.16014244139878E-2</v>
      </c>
      <c r="F6872" s="89">
        <v>2.6335312972700115E-2</v>
      </c>
      <c r="G6872" s="90">
        <v>3.0118204356558813E-2</v>
      </c>
      <c r="H6872" s="90">
        <v>3.2951426865352559E-2</v>
      </c>
      <c r="I6872" s="90">
        <v>3.5128624425251873E-2</v>
      </c>
      <c r="J6872" s="90">
        <v>3.6700997460020438E-2</v>
      </c>
    </row>
    <row r="6873" spans="3:10" x14ac:dyDescent="0.25">
      <c r="C6873" s="82">
        <v>6.2564163563609771E-3</v>
      </c>
      <c r="D6873" s="89">
        <v>8.6381165558383228E-3</v>
      </c>
      <c r="E6873" s="89">
        <v>1.0632013227933555E-2</v>
      </c>
      <c r="F6873" s="89">
        <v>1.2204705635466181E-2</v>
      </c>
      <c r="G6873" s="90">
        <v>1.3443240372320539E-2</v>
      </c>
      <c r="H6873" s="90">
        <v>1.4375573051478577E-2</v>
      </c>
      <c r="I6873" s="90">
        <v>1.5124768265736077E-2</v>
      </c>
      <c r="J6873" s="90">
        <v>1.5702992272766739E-2</v>
      </c>
    </row>
    <row r="6874" spans="3:10" x14ac:dyDescent="0.25">
      <c r="C6874" s="82">
        <v>4.5827194143151347E-2</v>
      </c>
      <c r="D6874" s="89">
        <v>4.3703809961799997E-2</v>
      </c>
      <c r="E6874" s="89">
        <v>4.1325789980464649E-2</v>
      </c>
      <c r="F6874" s="89">
        <v>3.9345492073275375E-2</v>
      </c>
      <c r="G6874" s="90">
        <v>3.7968443528900976E-2</v>
      </c>
      <c r="H6874" s="90">
        <v>3.6980551858558183E-2</v>
      </c>
      <c r="I6874" s="90">
        <v>3.6417373489862938E-2</v>
      </c>
      <c r="J6874" s="90">
        <v>3.6059261969550692E-2</v>
      </c>
    </row>
    <row r="6875" spans="3:10" x14ac:dyDescent="0.25">
      <c r="C6875" s="82">
        <v>9.2182277075795061E-3</v>
      </c>
      <c r="D6875" s="89">
        <v>1.2994045513979148E-2</v>
      </c>
      <c r="E6875" s="89">
        <v>1.6378816552741978E-2</v>
      </c>
      <c r="F6875" s="89">
        <v>1.9231291200184245E-2</v>
      </c>
      <c r="G6875" s="90">
        <v>2.1597119845892639E-2</v>
      </c>
      <c r="H6875" s="90">
        <v>2.3456301616024425E-2</v>
      </c>
      <c r="I6875" s="90">
        <v>2.4970611818194498E-2</v>
      </c>
      <c r="J6875" s="90">
        <v>2.6140097746630918E-2</v>
      </c>
    </row>
    <row r="6876" spans="3:10" x14ac:dyDescent="0.25">
      <c r="C6876" s="82">
        <v>7.2945203370691214E-3</v>
      </c>
      <c r="D6876" s="89">
        <v>9.7558278852775474E-3</v>
      </c>
      <c r="E6876" s="89">
        <v>1.2037941772123773E-2</v>
      </c>
      <c r="F6876" s="89">
        <v>1.4115621797032255E-2</v>
      </c>
      <c r="G6876" s="90">
        <v>1.6035698737746157E-2</v>
      </c>
      <c r="H6876" s="90">
        <v>1.777329148166212E-2</v>
      </c>
      <c r="I6876" s="90">
        <v>1.9439182524640209E-2</v>
      </c>
      <c r="J6876" s="90">
        <v>2.1028293173264798E-2</v>
      </c>
    </row>
    <row r="6877" spans="3:10" x14ac:dyDescent="0.25">
      <c r="C6877" s="82">
        <v>2.2929811892541396E-2</v>
      </c>
      <c r="D6877" s="89">
        <v>2.5616768621924264E-2</v>
      </c>
      <c r="E6877" s="89">
        <v>2.6855355826199259E-2</v>
      </c>
      <c r="F6877" s="89">
        <v>2.7248408029675163E-2</v>
      </c>
      <c r="G6877" s="90">
        <v>2.7268368455471464E-2</v>
      </c>
      <c r="H6877" s="90">
        <v>2.7064507280593217E-2</v>
      </c>
      <c r="I6877" s="90">
        <v>2.6896222615250282E-2</v>
      </c>
      <c r="J6877" s="90">
        <v>2.6777232548750137E-2</v>
      </c>
    </row>
    <row r="6878" spans="3:10" x14ac:dyDescent="0.25">
      <c r="C6878" s="82">
        <v>4.3199922588433692E-2</v>
      </c>
      <c r="D6878" s="89">
        <v>4.0649592219810328E-2</v>
      </c>
      <c r="E6878" s="89">
        <v>3.8703194665560249E-2</v>
      </c>
      <c r="F6878" s="89">
        <v>3.7645433631935329E-2</v>
      </c>
      <c r="G6878" s="90">
        <v>3.7550160231454036E-2</v>
      </c>
      <c r="H6878" s="90">
        <v>3.8210592179103227E-2</v>
      </c>
      <c r="I6878" s="90">
        <v>3.9731181889918164E-2</v>
      </c>
      <c r="J6878" s="90">
        <v>4.1977866825045167E-2</v>
      </c>
    </row>
    <row r="6879" spans="3:10" x14ac:dyDescent="0.25">
      <c r="C6879" s="82">
        <v>1.3778501118656932E-2</v>
      </c>
      <c r="D6879" s="89">
        <v>1.8983748629824521E-2</v>
      </c>
      <c r="E6879" s="89">
        <v>2.3471144936611007E-2</v>
      </c>
      <c r="F6879" s="89">
        <v>2.7203798747131559E-2</v>
      </c>
      <c r="G6879" s="90">
        <v>3.0391886197300603E-2</v>
      </c>
      <c r="H6879" s="90">
        <v>3.3102344125034509E-2</v>
      </c>
      <c r="I6879" s="90">
        <v>3.5605882486802534E-2</v>
      </c>
      <c r="J6879" s="90">
        <v>3.7899068329873525E-2</v>
      </c>
    </row>
    <row r="6880" spans="3:10" x14ac:dyDescent="0.25">
      <c r="C6880" s="82">
        <v>6.9543595258138953E-4</v>
      </c>
      <c r="D6880" s="89">
        <v>1.8027298136692345E-3</v>
      </c>
      <c r="E6880" s="89">
        <v>3.4240419912560157E-3</v>
      </c>
      <c r="F6880" s="89">
        <v>5.2880624213097966E-3</v>
      </c>
      <c r="G6880" s="90">
        <v>7.1269799586362497E-3</v>
      </c>
      <c r="H6880" s="90">
        <v>8.7373505272807257E-3</v>
      </c>
      <c r="I6880" s="90">
        <v>1.008043801006905E-2</v>
      </c>
      <c r="J6880" s="90">
        <v>1.1133954601449192E-2</v>
      </c>
    </row>
    <row r="6881" spans="3:10" x14ac:dyDescent="0.25">
      <c r="C6881" s="82">
        <v>2.6881274469975273E-3</v>
      </c>
      <c r="D6881" s="89">
        <v>4.4040972842543857E-3</v>
      </c>
      <c r="E6881" s="89">
        <v>6.2120475546374974E-3</v>
      </c>
      <c r="F6881" s="89">
        <v>7.9296349370571641E-3</v>
      </c>
      <c r="G6881" s="90">
        <v>9.4842031167069046E-3</v>
      </c>
      <c r="H6881" s="90">
        <v>1.0827943325220029E-2</v>
      </c>
      <c r="I6881" s="90">
        <v>1.2037344709202443E-2</v>
      </c>
      <c r="J6881" s="90">
        <v>1.3142537691388248E-2</v>
      </c>
    </row>
    <row r="6882" spans="3:10" x14ac:dyDescent="0.25">
      <c r="C6882" s="82">
        <v>1.7504603232322371E-3</v>
      </c>
      <c r="D6882" s="89">
        <v>2.9580675502798586E-3</v>
      </c>
      <c r="E6882" s="89">
        <v>4.2774779734906466E-3</v>
      </c>
      <c r="F6882" s="89">
        <v>5.5714169577295147E-3</v>
      </c>
      <c r="G6882" s="90">
        <v>6.7699463968952395E-3</v>
      </c>
      <c r="H6882" s="90">
        <v>7.8176193597411462E-3</v>
      </c>
      <c r="I6882" s="90">
        <v>8.749775856048787E-3</v>
      </c>
      <c r="J6882" s="90">
        <v>9.5728471717133369E-3</v>
      </c>
    </row>
    <row r="6883" spans="3:10" x14ac:dyDescent="0.25">
      <c r="C6883" s="82">
        <v>8.0344255946342355E-3</v>
      </c>
      <c r="D6883" s="89">
        <v>1.060978870291902E-2</v>
      </c>
      <c r="E6883" s="89">
        <v>1.2540641614308838E-2</v>
      </c>
      <c r="F6883" s="89">
        <v>1.389168036173276E-2</v>
      </c>
      <c r="G6883" s="90">
        <v>1.4833781931351285E-2</v>
      </c>
      <c r="H6883" s="90">
        <v>1.543588809179997E-2</v>
      </c>
      <c r="I6883" s="90">
        <v>1.5847801685534353E-2</v>
      </c>
      <c r="J6883" s="90">
        <v>1.6087777522464725E-2</v>
      </c>
    </row>
    <row r="6884" spans="3:10" x14ac:dyDescent="0.25">
      <c r="C6884" s="82">
        <v>3.3000533549789194E-3</v>
      </c>
      <c r="D6884" s="89">
        <v>5.3711809805347954E-3</v>
      </c>
      <c r="E6884" s="89">
        <v>7.3329686520461042E-3</v>
      </c>
      <c r="F6884" s="89">
        <v>8.953592423249503E-3</v>
      </c>
      <c r="G6884" s="90">
        <v>1.0196041155192926E-2</v>
      </c>
      <c r="H6884" s="90">
        <v>1.1060764623879917E-2</v>
      </c>
      <c r="I6884" s="90">
        <v>1.1661778524186756E-2</v>
      </c>
      <c r="J6884" s="90">
        <v>1.2044073028738129E-2</v>
      </c>
    </row>
    <row r="6885" spans="3:10" x14ac:dyDescent="0.25">
      <c r="C6885" s="82">
        <v>4.4110560151429563E-3</v>
      </c>
      <c r="D6885" s="89">
        <v>6.9473446744080722E-3</v>
      </c>
      <c r="E6885" s="89">
        <v>9.5685107798974441E-3</v>
      </c>
      <c r="F6885" s="89">
        <v>1.206240512302139E-2</v>
      </c>
      <c r="G6885" s="90">
        <v>1.4362569370202905E-2</v>
      </c>
      <c r="H6885" s="90">
        <v>1.6411062255213545E-2</v>
      </c>
      <c r="I6885" s="90">
        <v>1.8313750807521352E-2</v>
      </c>
      <c r="J6885" s="90">
        <v>2.0087701090124126E-2</v>
      </c>
    </row>
    <row r="6886" spans="3:10" x14ac:dyDescent="0.25">
      <c r="C6886" s="82">
        <v>6.2332088102074763E-3</v>
      </c>
      <c r="D6886" s="89">
        <v>1.1033097054726654E-2</v>
      </c>
      <c r="E6886" s="89">
        <v>1.6224065797170333E-2</v>
      </c>
      <c r="F6886" s="89">
        <v>2.1158455491635225E-2</v>
      </c>
      <c r="G6886" s="90">
        <v>2.5562354847797671E-2</v>
      </c>
      <c r="H6886" s="90">
        <v>2.9263876881218186E-2</v>
      </c>
      <c r="I6886" s="90">
        <v>3.2410548813115315E-2</v>
      </c>
      <c r="J6886" s="90">
        <v>3.4989137185877241E-2</v>
      </c>
    </row>
    <row r="6887" spans="3:10" x14ac:dyDescent="0.25">
      <c r="C6887" s="82">
        <v>1.7127499603903574E-2</v>
      </c>
      <c r="D6887" s="89">
        <v>1.6196013788537494E-2</v>
      </c>
      <c r="E6887" s="89">
        <v>1.5196361892295823E-2</v>
      </c>
      <c r="F6887" s="89">
        <v>1.4290191062958412E-2</v>
      </c>
      <c r="G6887" s="90">
        <v>1.3523837386649629E-2</v>
      </c>
      <c r="H6887" s="90">
        <v>1.2822681031526553E-2</v>
      </c>
      <c r="I6887" s="90">
        <v>1.2219083005832517E-2</v>
      </c>
      <c r="J6887" s="90">
        <v>1.166800454371473E-2</v>
      </c>
    </row>
    <row r="6888" spans="3:10" x14ac:dyDescent="0.25">
      <c r="C6888" s="82">
        <v>6.8825185956718033E-3</v>
      </c>
      <c r="D6888" s="89">
        <v>9.4017808466297891E-3</v>
      </c>
      <c r="E6888" s="89">
        <v>1.1442205050519808E-2</v>
      </c>
      <c r="F6888" s="89">
        <v>1.2972376138107646E-2</v>
      </c>
      <c r="G6888" s="90">
        <v>1.4098519054373999E-2</v>
      </c>
      <c r="H6888" s="90">
        <v>1.4869777566738364E-2</v>
      </c>
      <c r="I6888" s="90">
        <v>1.5435471031498145E-2</v>
      </c>
      <c r="J6888" s="90">
        <v>1.5827295015078114E-2</v>
      </c>
    </row>
    <row r="6889" spans="3:10" x14ac:dyDescent="0.25">
      <c r="C6889" s="82">
        <v>5.7867544173492921E-3</v>
      </c>
      <c r="D6889" s="89">
        <v>8.4899876816861095E-3</v>
      </c>
      <c r="E6889" s="89">
        <v>1.0964683714704153E-2</v>
      </c>
      <c r="F6889" s="89">
        <v>1.3032193971352314E-2</v>
      </c>
      <c r="G6889" s="90">
        <v>1.4679065593886964E-2</v>
      </c>
      <c r="H6889" s="90">
        <v>1.5881788144605318E-2</v>
      </c>
      <c r="I6889" s="90">
        <v>1.6763573738196827E-2</v>
      </c>
      <c r="J6889" s="90">
        <v>1.7352185526491325E-2</v>
      </c>
    </row>
    <row r="6890" spans="3:10" x14ac:dyDescent="0.25">
      <c r="C6890" s="82">
        <v>9.6935250739043112E-3</v>
      </c>
      <c r="D6890" s="89">
        <v>1.3930207202945806E-2</v>
      </c>
      <c r="E6890" s="89">
        <v>1.7567043196014005E-2</v>
      </c>
      <c r="F6890" s="89">
        <v>2.0359471102287221E-2</v>
      </c>
      <c r="G6890" s="90">
        <v>2.2338888922750526E-2</v>
      </c>
      <c r="H6890" s="90">
        <v>2.3512182388997344E-2</v>
      </c>
      <c r="I6890" s="90">
        <v>2.4094155995981702E-2</v>
      </c>
      <c r="J6890" s="90">
        <v>2.4147066327030734E-2</v>
      </c>
    </row>
    <row r="6891" spans="3:10" x14ac:dyDescent="0.25">
      <c r="C6891" s="82">
        <v>4.1079158669660954E-3</v>
      </c>
      <c r="D6891" s="89">
        <v>5.8156704037371221E-3</v>
      </c>
      <c r="E6891" s="89">
        <v>7.3835678450953216E-3</v>
      </c>
      <c r="F6891" s="89">
        <v>8.7628728395199602E-3</v>
      </c>
      <c r="G6891" s="90">
        <v>9.9961265847232274E-3</v>
      </c>
      <c r="H6891" s="90">
        <v>1.1104542315079928E-2</v>
      </c>
      <c r="I6891" s="90">
        <v>1.2203410567360089E-2</v>
      </c>
      <c r="J6891" s="90">
        <v>1.3340570964189264E-2</v>
      </c>
    </row>
    <row r="6892" spans="3:10" x14ac:dyDescent="0.25">
      <c r="C6892" s="82">
        <v>2.5198777444492886E-2</v>
      </c>
      <c r="D6892" s="89">
        <v>2.9518260283304683E-2</v>
      </c>
      <c r="E6892" s="89">
        <v>3.1719745077878683E-2</v>
      </c>
      <c r="F6892" s="89">
        <v>3.2424890458007213E-2</v>
      </c>
      <c r="G6892" s="90">
        <v>3.2228192224089777E-2</v>
      </c>
      <c r="H6892" s="90">
        <v>3.1354761325765444E-2</v>
      </c>
      <c r="I6892" s="90">
        <v>3.0144863962560279E-2</v>
      </c>
      <c r="J6892" s="90">
        <v>2.8643861940339653E-2</v>
      </c>
    </row>
    <row r="6893" spans="3:10" x14ac:dyDescent="0.25">
      <c r="C6893" s="82">
        <v>2.2213772813186039E-2</v>
      </c>
      <c r="D6893" s="89">
        <v>3.1445865526544534E-2</v>
      </c>
      <c r="E6893" s="89">
        <v>3.8360709107539283E-2</v>
      </c>
      <c r="F6893" s="89">
        <v>4.27315101346607E-2</v>
      </c>
      <c r="G6893" s="90">
        <v>4.5107222413893817E-2</v>
      </c>
      <c r="H6893" s="90">
        <v>4.5892473303028938E-2</v>
      </c>
      <c r="I6893" s="90">
        <v>4.5731991552525261E-2</v>
      </c>
      <c r="J6893" s="90">
        <v>4.4816579255706916E-2</v>
      </c>
    </row>
    <row r="6894" spans="3:10" x14ac:dyDescent="0.25">
      <c r="C6894" s="82">
        <v>3.1614599567250444E-3</v>
      </c>
      <c r="D6894" s="89">
        <v>4.8779864899896729E-3</v>
      </c>
      <c r="E6894" s="89">
        <v>6.5146568296871243E-3</v>
      </c>
      <c r="F6894" s="89">
        <v>7.9136384187504776E-3</v>
      </c>
      <c r="G6894" s="90">
        <v>9.0393216255373835E-3</v>
      </c>
      <c r="H6894" s="90">
        <v>9.8716231113751829E-3</v>
      </c>
      <c r="I6894" s="90">
        <v>1.0495168634336411E-2</v>
      </c>
      <c r="J6894" s="90">
        <v>1.094279576168662E-2</v>
      </c>
    </row>
    <row r="6895" spans="3:10" x14ac:dyDescent="0.25">
      <c r="C6895" s="82">
        <v>1.0741272856283186E-2</v>
      </c>
      <c r="D6895" s="89">
        <v>1.445720587549628E-2</v>
      </c>
      <c r="E6895" s="89">
        <v>1.735977236640316E-2</v>
      </c>
      <c r="F6895" s="89">
        <v>1.9413868721795017E-2</v>
      </c>
      <c r="G6895" s="90">
        <v>2.0776580617290156E-2</v>
      </c>
      <c r="H6895" s="90">
        <v>2.1512492975863398E-2</v>
      </c>
      <c r="I6895" s="90">
        <v>2.1832853375691335E-2</v>
      </c>
      <c r="J6895" s="90">
        <v>2.1782772114300603E-2</v>
      </c>
    </row>
    <row r="6896" spans="3:10" x14ac:dyDescent="0.25">
      <c r="C6896" s="82">
        <v>1.4423554658436314E-2</v>
      </c>
      <c r="D6896" s="89">
        <v>1.7484365134414155E-2</v>
      </c>
      <c r="E6896" s="89">
        <v>1.9488064052110555E-2</v>
      </c>
      <c r="F6896" s="89">
        <v>2.075639026324275E-2</v>
      </c>
      <c r="G6896" s="90">
        <v>2.1626383602141735E-2</v>
      </c>
      <c r="H6896" s="90">
        <v>2.2214731799882838E-2</v>
      </c>
      <c r="I6896" s="90">
        <v>2.2726318979460518E-2</v>
      </c>
      <c r="J6896" s="90">
        <v>2.3160896593201821E-2</v>
      </c>
    </row>
    <row r="6897" spans="3:10" x14ac:dyDescent="0.25">
      <c r="C6897" s="82">
        <v>2.2134831058723548E-3</v>
      </c>
      <c r="D6897" s="89">
        <v>3.9775291682798246E-3</v>
      </c>
      <c r="E6897" s="89">
        <v>5.9084770342524989E-3</v>
      </c>
      <c r="F6897" s="89">
        <v>7.7461462087187131E-3</v>
      </c>
      <c r="G6897" s="90">
        <v>9.3627042100942245E-3</v>
      </c>
      <c r="H6897" s="90">
        <v>1.0676359458851063E-2</v>
      </c>
      <c r="I6897" s="90">
        <v>1.1737215683950402E-2</v>
      </c>
      <c r="J6897" s="90">
        <v>1.2552938232880931E-2</v>
      </c>
    </row>
    <row r="6898" spans="3:10" x14ac:dyDescent="0.25">
      <c r="C6898" s="82">
        <v>6.9301223786970637E-3</v>
      </c>
      <c r="D6898" s="89">
        <v>9.3031638314900258E-3</v>
      </c>
      <c r="E6898" s="89">
        <v>1.1388539643476189E-2</v>
      </c>
      <c r="F6898" s="89">
        <v>1.3162113800830082E-2</v>
      </c>
      <c r="G6898" s="90">
        <v>1.4685558649808314E-2</v>
      </c>
      <c r="H6898" s="90">
        <v>1.5953432395593516E-2</v>
      </c>
      <c r="I6898" s="90">
        <v>1.7075846324181344E-2</v>
      </c>
      <c r="J6898" s="90">
        <v>1.8050657687750778E-2</v>
      </c>
    </row>
    <row r="6899" spans="3:10" x14ac:dyDescent="0.25">
      <c r="C6899" s="82">
        <v>1.9738272017868513E-2</v>
      </c>
      <c r="D6899" s="89">
        <v>2.355911548811743E-2</v>
      </c>
      <c r="E6899" s="89">
        <v>2.5646620191370196E-2</v>
      </c>
      <c r="F6899" s="89">
        <v>2.6555357684973701E-2</v>
      </c>
      <c r="G6899" s="90">
        <v>2.6816876216730602E-2</v>
      </c>
      <c r="H6899" s="90">
        <v>2.6628127658459788E-2</v>
      </c>
      <c r="I6899" s="90">
        <v>2.6257080378195508E-2</v>
      </c>
      <c r="J6899" s="90">
        <v>2.5707618946346326E-2</v>
      </c>
    </row>
    <row r="6900" spans="3:10" x14ac:dyDescent="0.25">
      <c r="C6900" s="82">
        <v>1.2926038486826186E-3</v>
      </c>
      <c r="D6900" s="89">
        <v>3.0480524449941768E-3</v>
      </c>
      <c r="E6900" s="89">
        <v>5.3823140185274808E-3</v>
      </c>
      <c r="F6900" s="89">
        <v>7.8417266951295913E-3</v>
      </c>
      <c r="G6900" s="90">
        <v>1.0074762308934443E-2</v>
      </c>
      <c r="H6900" s="90">
        <v>1.1869633002641046E-2</v>
      </c>
      <c r="I6900" s="90">
        <v>1.3250650625903682E-2</v>
      </c>
      <c r="J6900" s="90">
        <v>1.4249610788525754E-2</v>
      </c>
    </row>
    <row r="6901" spans="3:10" x14ac:dyDescent="0.25">
      <c r="C6901" s="82">
        <v>2.2355464537114592E-3</v>
      </c>
      <c r="D6901" s="89">
        <v>4.3462622187007737E-3</v>
      </c>
      <c r="E6901" s="89">
        <v>6.8772415107726049E-3</v>
      </c>
      <c r="F6901" s="89">
        <v>9.4841863084565176E-3</v>
      </c>
      <c r="G6901" s="90">
        <v>1.193982362540506E-2</v>
      </c>
      <c r="H6901" s="90">
        <v>1.4073440740367813E-2</v>
      </c>
      <c r="I6901" s="90">
        <v>1.5899582091397562E-2</v>
      </c>
      <c r="J6901" s="90">
        <v>1.7393547356785784E-2</v>
      </c>
    </row>
    <row r="6902" spans="3:10" x14ac:dyDescent="0.25">
      <c r="C6902" s="82">
        <v>3.7388027434607477E-3</v>
      </c>
      <c r="D6902" s="89">
        <v>5.7438059327330872E-3</v>
      </c>
      <c r="E6902" s="89">
        <v>7.6776382459452473E-3</v>
      </c>
      <c r="F6902" s="89">
        <v>9.3646352806042842E-3</v>
      </c>
      <c r="G6902" s="90">
        <v>1.0767041753922301E-2</v>
      </c>
      <c r="H6902" s="90">
        <v>1.1863435878662704E-2</v>
      </c>
      <c r="I6902" s="90">
        <v>1.275640658707922E-2</v>
      </c>
      <c r="J6902" s="90">
        <v>1.3484585028715707E-2</v>
      </c>
    </row>
    <row r="6903" spans="3:10" x14ac:dyDescent="0.25">
      <c r="C6903" s="82">
        <v>7.0812494848416039E-3</v>
      </c>
      <c r="D6903" s="89">
        <v>1.0233496786867326E-2</v>
      </c>
      <c r="E6903" s="89">
        <v>1.3040023147719178E-2</v>
      </c>
      <c r="F6903" s="89">
        <v>1.5335082793945097E-2</v>
      </c>
      <c r="G6903" s="90">
        <v>1.7139326243923111E-2</v>
      </c>
      <c r="H6903" s="90">
        <v>1.8442359914359999E-2</v>
      </c>
      <c r="I6903" s="90">
        <v>1.938910519932098E-2</v>
      </c>
      <c r="J6903" s="90">
        <v>2.0005124548666764E-2</v>
      </c>
    </row>
    <row r="6904" spans="3:10" x14ac:dyDescent="0.25">
      <c r="C6904" s="82">
        <v>1.8616436589807184E-3</v>
      </c>
      <c r="D6904" s="89">
        <v>3.926077815117235E-3</v>
      </c>
      <c r="E6904" s="89">
        <v>6.4670190906181181E-3</v>
      </c>
      <c r="F6904" s="89">
        <v>9.0381303197804175E-3</v>
      </c>
      <c r="G6904" s="90">
        <v>1.1333233353063483E-2</v>
      </c>
      <c r="H6904" s="90">
        <v>1.315688086827442E-2</v>
      </c>
      <c r="I6904" s="90">
        <v>1.4530109761527465E-2</v>
      </c>
      <c r="J6904" s="90">
        <v>1.5457723169348635E-2</v>
      </c>
    </row>
    <row r="6905" spans="3:10" x14ac:dyDescent="0.25">
      <c r="C6905" s="82">
        <v>1.1865077495302336E-2</v>
      </c>
      <c r="D6905" s="89">
        <v>1.6150948565614612E-2</v>
      </c>
      <c r="E6905" s="89">
        <v>1.9572901945323611E-2</v>
      </c>
      <c r="F6905" s="89">
        <v>2.2155052538759382E-2</v>
      </c>
      <c r="G6905" s="90">
        <v>2.4154125659853146E-2</v>
      </c>
      <c r="H6905" s="90">
        <v>2.5701519339544461E-2</v>
      </c>
      <c r="I6905" s="90">
        <v>2.7071100439307907E-2</v>
      </c>
      <c r="J6905" s="90">
        <v>2.8310177239884059E-2</v>
      </c>
    </row>
    <row r="6906" spans="3:10" x14ac:dyDescent="0.25">
      <c r="C6906" s="82">
        <v>6.5815284727042789E-2</v>
      </c>
      <c r="D6906" s="89">
        <v>6.5530557540700765E-2</v>
      </c>
      <c r="E6906" s="89">
        <v>6.3117832096282911E-2</v>
      </c>
      <c r="F6906" s="89">
        <v>6.0361745644320251E-2</v>
      </c>
      <c r="G6906" s="90">
        <v>5.8086339581922226E-2</v>
      </c>
      <c r="H6906" s="90">
        <v>5.6245762806537695E-2</v>
      </c>
      <c r="I6906" s="90">
        <v>5.5037440520819388E-2</v>
      </c>
      <c r="J6906" s="90">
        <v>5.4191991652269275E-2</v>
      </c>
    </row>
    <row r="6907" spans="3:10" x14ac:dyDescent="0.25">
      <c r="C6907" s="82">
        <v>2.9011510006261999E-2</v>
      </c>
      <c r="D6907" s="89">
        <v>3.2895062978822318E-2</v>
      </c>
      <c r="E6907" s="89">
        <v>3.4686125770055892E-2</v>
      </c>
      <c r="F6907" s="89">
        <v>3.5213838281198985E-2</v>
      </c>
      <c r="G6907" s="90">
        <v>3.5120077417640665E-2</v>
      </c>
      <c r="H6907" s="90">
        <v>3.4585239600409143E-2</v>
      </c>
      <c r="I6907" s="90">
        <v>3.3899549623459237E-2</v>
      </c>
      <c r="J6907" s="90">
        <v>3.3025015200235368E-2</v>
      </c>
    </row>
    <row r="6908" spans="3:10" x14ac:dyDescent="0.25">
      <c r="C6908" s="82">
        <v>1.6720109923099524E-2</v>
      </c>
      <c r="D6908" s="89">
        <v>2.0716955075730251E-2</v>
      </c>
      <c r="E6908" s="89">
        <v>2.409666439004202E-2</v>
      </c>
      <c r="F6908" s="89">
        <v>2.6950565298091166E-2</v>
      </c>
      <c r="G6908" s="90">
        <v>2.9393569306750536E-2</v>
      </c>
      <c r="H6908" s="90">
        <v>3.1331622079557912E-2</v>
      </c>
      <c r="I6908" s="90">
        <v>3.2878805853334865E-2</v>
      </c>
      <c r="J6908" s="90">
        <v>3.3933465891974254E-2</v>
      </c>
    </row>
    <row r="6909" spans="3:10" x14ac:dyDescent="0.25">
      <c r="C6909" s="82">
        <v>4.1456732741792998E-3</v>
      </c>
      <c r="D6909" s="89">
        <v>6.585360548653013E-3</v>
      </c>
      <c r="E6909" s="89">
        <v>9.2457538871890781E-3</v>
      </c>
      <c r="F6909" s="89">
        <v>1.1972312984273134E-2</v>
      </c>
      <c r="G6909" s="90">
        <v>1.4715703291260075E-2</v>
      </c>
      <c r="H6909" s="90">
        <v>1.7406790844328657E-2</v>
      </c>
      <c r="I6909" s="90">
        <v>2.013268407746957E-2</v>
      </c>
      <c r="J6909" s="90">
        <v>2.2884697660142863E-2</v>
      </c>
    </row>
    <row r="6910" spans="3:10" x14ac:dyDescent="0.25">
      <c r="C6910" s="82">
        <v>7.2519261009797364E-3</v>
      </c>
      <c r="D6910" s="89">
        <v>1.1236811249270253E-2</v>
      </c>
      <c r="E6910" s="89">
        <v>1.4858969949412012E-2</v>
      </c>
      <c r="F6910" s="89">
        <v>1.7740979271800579E-2</v>
      </c>
      <c r="G6910" s="90">
        <v>1.983060079734934E-2</v>
      </c>
      <c r="H6910" s="90">
        <v>2.1104991684788917E-2</v>
      </c>
      <c r="I6910" s="90">
        <v>2.1744442849933748E-2</v>
      </c>
      <c r="J6910" s="90">
        <v>2.1797876646055672E-2</v>
      </c>
    </row>
    <row r="6911" spans="3:10" x14ac:dyDescent="0.25">
      <c r="C6911" s="82">
        <v>2.0825864522738779E-2</v>
      </c>
      <c r="D6911" s="89">
        <v>2.5338974827869589E-2</v>
      </c>
      <c r="E6911" s="89">
        <v>2.9316481627183436E-2</v>
      </c>
      <c r="F6911" s="89">
        <v>3.2982513551066982E-2</v>
      </c>
      <c r="G6911" s="90">
        <v>3.6571915708294378E-2</v>
      </c>
      <c r="H6911" s="90">
        <v>4.0047998587268888E-2</v>
      </c>
      <c r="I6911" s="90">
        <v>4.3607740480520352E-2</v>
      </c>
      <c r="J6911" s="90">
        <v>4.7123684482454263E-2</v>
      </c>
    </row>
    <row r="6912" spans="3:10" x14ac:dyDescent="0.25">
      <c r="C6912" s="82">
        <v>1.897981071402351E-2</v>
      </c>
      <c r="D6912" s="89">
        <v>2.6243295690173613E-2</v>
      </c>
      <c r="E6912" s="89">
        <v>3.1783658938213784E-2</v>
      </c>
      <c r="F6912" s="89">
        <v>3.5605651957035037E-2</v>
      </c>
      <c r="G6912" s="90">
        <v>3.8175188615407224E-2</v>
      </c>
      <c r="H6912" s="90">
        <v>3.9742013331982295E-2</v>
      </c>
      <c r="I6912" s="90">
        <v>4.0733990930978507E-2</v>
      </c>
      <c r="J6912" s="90">
        <v>4.1190136635099274E-2</v>
      </c>
    </row>
    <row r="6913" spans="3:10" x14ac:dyDescent="0.25">
      <c r="C6913" s="82">
        <v>5.9080445301415169E-3</v>
      </c>
      <c r="D6913" s="89">
        <v>8.4021140361616245E-3</v>
      </c>
      <c r="E6913" s="89">
        <v>1.0690099722403971E-2</v>
      </c>
      <c r="F6913" s="89">
        <v>1.2663902773224709E-2</v>
      </c>
      <c r="G6913" s="90">
        <v>1.434417095584951E-2</v>
      </c>
      <c r="H6913" s="90">
        <v>1.5720830553631857E-2</v>
      </c>
      <c r="I6913" s="90">
        <v>1.691621475724317E-2</v>
      </c>
      <c r="J6913" s="90">
        <v>1.7951190528045093E-2</v>
      </c>
    </row>
    <row r="6914" spans="3:10" x14ac:dyDescent="0.25">
      <c r="C6914" s="82">
        <v>4.9812138765382673E-3</v>
      </c>
      <c r="D6914" s="89">
        <v>7.0358136618557162E-3</v>
      </c>
      <c r="E6914" s="89">
        <v>8.9617373959399449E-3</v>
      </c>
      <c r="F6914" s="89">
        <v>1.0659000023323671E-2</v>
      </c>
      <c r="G6914" s="90">
        <v>1.2118378860408337E-2</v>
      </c>
      <c r="H6914" s="90">
        <v>1.3305104765540062E-2</v>
      </c>
      <c r="I6914" s="90">
        <v>1.4305608323398798E-2</v>
      </c>
      <c r="J6914" s="90">
        <v>1.5131681940274136E-2</v>
      </c>
    </row>
    <row r="6915" spans="3:10" x14ac:dyDescent="0.25">
      <c r="C6915" s="82">
        <v>3.494982467474898E-3</v>
      </c>
      <c r="D6915" s="89">
        <v>4.974007149237937E-3</v>
      </c>
      <c r="E6915" s="89">
        <v>6.2820976124070517E-3</v>
      </c>
      <c r="F6915" s="89">
        <v>7.3512514688740781E-3</v>
      </c>
      <c r="G6915" s="90">
        <v>8.1967943549296762E-3</v>
      </c>
      <c r="H6915" s="90">
        <v>8.8183072461490673E-3</v>
      </c>
      <c r="I6915" s="90">
        <v>9.291520594532001E-3</v>
      </c>
      <c r="J6915" s="90">
        <v>9.6370829879452412E-3</v>
      </c>
    </row>
    <row r="6916" spans="3:10" x14ac:dyDescent="0.25">
      <c r="C6916" s="82">
        <v>2.6755370586800574E-2</v>
      </c>
      <c r="D6916" s="89">
        <v>3.408810866320907E-2</v>
      </c>
      <c r="E6916" s="89">
        <v>3.9597736915255859E-2</v>
      </c>
      <c r="F6916" s="89">
        <v>4.3470347220931349E-2</v>
      </c>
      <c r="G6916" s="90">
        <v>4.6118715333114069E-2</v>
      </c>
      <c r="H6916" s="90">
        <v>4.7654986773933324E-2</v>
      </c>
      <c r="I6916" s="90">
        <v>4.8480473339647882E-2</v>
      </c>
      <c r="J6916" s="90">
        <v>4.8610544321446493E-2</v>
      </c>
    </row>
    <row r="6917" spans="3:10" x14ac:dyDescent="0.25">
      <c r="C6917" s="82">
        <v>5.9001003723512437E-3</v>
      </c>
      <c r="D6917" s="89">
        <v>9.3901267479248388E-3</v>
      </c>
      <c r="E6917" s="89">
        <v>1.2760017603866074E-2</v>
      </c>
      <c r="F6917" s="89">
        <v>1.567309729405909E-2</v>
      </c>
      <c r="G6917" s="90">
        <v>1.8080422287424128E-2</v>
      </c>
      <c r="H6917" s="90">
        <v>1.997430463193782E-2</v>
      </c>
      <c r="I6917" s="90">
        <v>2.1539402741748866E-2</v>
      </c>
      <c r="J6917" s="90">
        <v>2.2827382327128151E-2</v>
      </c>
    </row>
    <row r="6918" spans="3:10" x14ac:dyDescent="0.25">
      <c r="C6918" s="82">
        <v>2.7369375936215816E-3</v>
      </c>
      <c r="D6918" s="89">
        <v>4.6689279638366431E-3</v>
      </c>
      <c r="E6918" s="89">
        <v>6.6726677053346546E-3</v>
      </c>
      <c r="F6918" s="89">
        <v>8.4843335467400492E-3</v>
      </c>
      <c r="G6918" s="90">
        <v>9.9982084151523497E-3</v>
      </c>
      <c r="H6918" s="90">
        <v>1.1159888996776248E-2</v>
      </c>
      <c r="I6918" s="90">
        <v>1.2050879952340623E-2</v>
      </c>
      <c r="J6918" s="90">
        <v>1.2700306877272952E-2</v>
      </c>
    </row>
    <row r="6919" spans="3:10" x14ac:dyDescent="0.25">
      <c r="C6919" s="82">
        <v>5.1048664012745659E-2</v>
      </c>
      <c r="D6919" s="89">
        <v>5.5820142393196784E-2</v>
      </c>
      <c r="E6919" s="89">
        <v>5.7406381340642888E-2</v>
      </c>
      <c r="F6919" s="89">
        <v>5.7275187728560426E-2</v>
      </c>
      <c r="G6919" s="90">
        <v>5.6431950503935048E-2</v>
      </c>
      <c r="H6919" s="90">
        <v>5.5096398316907637E-2</v>
      </c>
      <c r="I6919" s="90">
        <v>5.3666209412515417E-2</v>
      </c>
      <c r="J6919" s="90">
        <v>5.2025502464765012E-2</v>
      </c>
    </row>
    <row r="6920" spans="3:10" x14ac:dyDescent="0.25">
      <c r="C6920" s="82">
        <v>2.355395551077263E-2</v>
      </c>
      <c r="D6920" s="89">
        <v>2.7894495607489286E-2</v>
      </c>
      <c r="E6920" s="89">
        <v>3.0690299002537866E-2</v>
      </c>
      <c r="F6920" s="89">
        <v>3.2377527018606259E-2</v>
      </c>
      <c r="G6920" s="90">
        <v>3.3409094007929782E-2</v>
      </c>
      <c r="H6920" s="90">
        <v>3.3935288985729527E-2</v>
      </c>
      <c r="I6920" s="90">
        <v>3.4278171164662655E-2</v>
      </c>
      <c r="J6920" s="90">
        <v>3.4466801476587657E-2</v>
      </c>
    </row>
    <row r="6921" spans="3:10" x14ac:dyDescent="0.25">
      <c r="C6921" s="82">
        <v>3.8539930882059937E-3</v>
      </c>
      <c r="D6921" s="89">
        <v>6.0959951675646088E-3</v>
      </c>
      <c r="E6921" s="89">
        <v>8.406503344647669E-3</v>
      </c>
      <c r="F6921" s="89">
        <v>1.0617557445754908E-2</v>
      </c>
      <c r="G6921" s="90">
        <v>1.268686800313298E-2</v>
      </c>
      <c r="H6921" s="90">
        <v>1.4564776736260117E-2</v>
      </c>
      <c r="I6921" s="90">
        <v>1.6332637435336583E-2</v>
      </c>
      <c r="J6921" s="90">
        <v>1.798621380943018E-2</v>
      </c>
    </row>
    <row r="6922" spans="3:10" x14ac:dyDescent="0.25">
      <c r="C6922" s="82">
        <v>5.106439813804522E-3</v>
      </c>
      <c r="D6922" s="89">
        <v>9.7943213235691905E-3</v>
      </c>
      <c r="E6922" s="89">
        <v>1.5052764265718225E-2</v>
      </c>
      <c r="F6922" s="89">
        <v>2.0049246402262685E-2</v>
      </c>
      <c r="G6922" s="90">
        <v>2.4391514674535354E-2</v>
      </c>
      <c r="H6922" s="90">
        <v>2.7887864071020649E-2</v>
      </c>
      <c r="I6922" s="90">
        <v>3.0707706396479826E-2</v>
      </c>
      <c r="J6922" s="90">
        <v>3.2883720228226714E-2</v>
      </c>
    </row>
    <row r="6923" spans="3:10" x14ac:dyDescent="0.25">
      <c r="C6923" s="82">
        <v>1.7158071867521878E-2</v>
      </c>
      <c r="D6923" s="89">
        <v>2.4327580505417258E-2</v>
      </c>
      <c r="E6923" s="89">
        <v>3.0429443694782933E-2</v>
      </c>
      <c r="F6923" s="89">
        <v>3.5236824381466705E-2</v>
      </c>
      <c r="G6923" s="90">
        <v>3.8982777047937414E-2</v>
      </c>
      <c r="H6923" s="90">
        <v>4.1788164188427061E-2</v>
      </c>
      <c r="I6923" s="90">
        <v>4.4052516469781144E-2</v>
      </c>
      <c r="J6923" s="90">
        <v>4.582173388034174E-2</v>
      </c>
    </row>
    <row r="6924" spans="3:10" x14ac:dyDescent="0.25">
      <c r="C6924" s="82">
        <v>3.0439737192517066E-2</v>
      </c>
      <c r="D6924" s="89">
        <v>3.4811810846273522E-2</v>
      </c>
      <c r="E6924" s="89">
        <v>3.6665005807412956E-2</v>
      </c>
      <c r="F6924" s="89">
        <v>3.698521676508152E-2</v>
      </c>
      <c r="G6924" s="90">
        <v>3.6581864050035405E-2</v>
      </c>
      <c r="H6924" s="90">
        <v>3.5741866075897945E-2</v>
      </c>
      <c r="I6924" s="90">
        <v>3.4827430457415876E-2</v>
      </c>
      <c r="J6924" s="90">
        <v>3.3836597099224812E-2</v>
      </c>
    </row>
    <row r="6925" spans="3:10" x14ac:dyDescent="0.25">
      <c r="C6925" s="82">
        <v>1.0685305481606224E-2</v>
      </c>
      <c r="D6925" s="89">
        <v>1.4697521356188974E-2</v>
      </c>
      <c r="E6925" s="89">
        <v>1.8122014271789305E-2</v>
      </c>
      <c r="F6925" s="89">
        <v>2.0908818969157601E-2</v>
      </c>
      <c r="G6925" s="90">
        <v>2.319374654587264E-2</v>
      </c>
      <c r="H6925" s="90">
        <v>2.5005027094065824E-2</v>
      </c>
      <c r="I6925" s="90">
        <v>2.6533605309737994E-2</v>
      </c>
      <c r="J6925" s="90">
        <v>2.7775357182731684E-2</v>
      </c>
    </row>
    <row r="6926" spans="3:10" x14ac:dyDescent="0.25">
      <c r="C6926" s="82">
        <v>1.0538983431185313E-2</v>
      </c>
      <c r="D6926" s="89">
        <v>1.505543396049158E-2</v>
      </c>
      <c r="E6926" s="89">
        <v>1.8889551507573661E-2</v>
      </c>
      <c r="F6926" s="89">
        <v>2.1967391068799268E-2</v>
      </c>
      <c r="G6926" s="90">
        <v>2.4501819413574811E-2</v>
      </c>
      <c r="H6926" s="90">
        <v>2.6604162178041131E-2</v>
      </c>
      <c r="I6926" s="90">
        <v>2.8533097866257105E-2</v>
      </c>
      <c r="J6926" s="90">
        <v>3.0306513208436508E-2</v>
      </c>
    </row>
    <row r="6927" spans="3:10" x14ac:dyDescent="0.25">
      <c r="C6927" s="82">
        <v>1.1197448718770894E-2</v>
      </c>
      <c r="D6927" s="89">
        <v>1.42279636708299E-2</v>
      </c>
      <c r="E6927" s="89">
        <v>1.6361434005869712E-2</v>
      </c>
      <c r="F6927" s="89">
        <v>1.7683285969706707E-2</v>
      </c>
      <c r="G6927" s="90">
        <v>1.840057900046237E-2</v>
      </c>
      <c r="H6927" s="90">
        <v>1.8610122135653131E-2</v>
      </c>
      <c r="I6927" s="90">
        <v>1.8526708099588403E-2</v>
      </c>
      <c r="J6927" s="90">
        <v>1.8214116881563519E-2</v>
      </c>
    </row>
    <row r="6928" spans="3:10" x14ac:dyDescent="0.25">
      <c r="C6928" s="82">
        <v>1.1053806160729309E-2</v>
      </c>
      <c r="D6928" s="89">
        <v>1.5468889546685342E-2</v>
      </c>
      <c r="E6928" s="89">
        <v>1.8635686954107021E-2</v>
      </c>
      <c r="F6928" s="89">
        <v>2.0533570971042255E-2</v>
      </c>
      <c r="G6928" s="90">
        <v>2.1497266067791693E-2</v>
      </c>
      <c r="H6928" s="90">
        <v>2.1756515556763337E-2</v>
      </c>
      <c r="I6928" s="90">
        <v>2.163231235658214E-2</v>
      </c>
      <c r="J6928" s="90">
        <v>2.122120285471276E-2</v>
      </c>
    </row>
    <row r="6929" spans="3:10" x14ac:dyDescent="0.25">
      <c r="C6929" s="82">
        <v>2.0454887551595753E-2</v>
      </c>
      <c r="D6929" s="89">
        <v>2.324138582013794E-2</v>
      </c>
      <c r="E6929" s="89">
        <v>2.4893200998524177E-2</v>
      </c>
      <c r="F6929" s="89">
        <v>2.5839006336872885E-2</v>
      </c>
      <c r="G6929" s="90">
        <v>2.6430440588907617E-2</v>
      </c>
      <c r="H6929" s="90">
        <v>2.6750626241449322E-2</v>
      </c>
      <c r="I6929" s="90">
        <v>2.701706926303258E-2</v>
      </c>
      <c r="J6929" s="90">
        <v>2.7221656376426248E-2</v>
      </c>
    </row>
    <row r="6930" spans="3:10" x14ac:dyDescent="0.25">
      <c r="C6930" s="82">
        <v>2.4238939870062124E-2</v>
      </c>
      <c r="D6930" s="89">
        <v>2.9308256311686161E-2</v>
      </c>
      <c r="E6930" s="89">
        <v>3.2541871422394647E-2</v>
      </c>
      <c r="F6930" s="89">
        <v>3.4511023456483936E-2</v>
      </c>
      <c r="G6930" s="90">
        <v>3.5833045922896385E-2</v>
      </c>
      <c r="H6930" s="90">
        <v>3.6761789549288229E-2</v>
      </c>
      <c r="I6930" s="90">
        <v>3.768681231277092E-2</v>
      </c>
      <c r="J6930" s="90">
        <v>3.8640252198371985E-2</v>
      </c>
    </row>
    <row r="6931" spans="3:10" x14ac:dyDescent="0.25">
      <c r="C6931" s="82">
        <v>2.0484276116364563E-2</v>
      </c>
      <c r="D6931" s="89">
        <v>2.9868923624899572E-2</v>
      </c>
      <c r="E6931" s="89">
        <v>3.7613774423107336E-2</v>
      </c>
      <c r="F6931" s="89">
        <v>4.3280394858921441E-2</v>
      </c>
      <c r="G6931" s="90">
        <v>4.7160051206460343E-2</v>
      </c>
      <c r="H6931" s="90">
        <v>4.9435867801409634E-2</v>
      </c>
      <c r="I6931" s="90">
        <v>5.060689042580864E-2</v>
      </c>
      <c r="J6931" s="90">
        <v>5.0744249579754694E-2</v>
      </c>
    </row>
    <row r="6932" spans="3:10" x14ac:dyDescent="0.25">
      <c r="C6932" s="82">
        <v>4.8132424019264562E-3</v>
      </c>
      <c r="D6932" s="89">
        <v>7.135710774864178E-3</v>
      </c>
      <c r="E6932" s="89">
        <v>9.2740973426453637E-3</v>
      </c>
      <c r="F6932" s="89">
        <v>1.110341116132136E-2</v>
      </c>
      <c r="G6932" s="90">
        <v>1.2651923111074468E-2</v>
      </c>
      <c r="H6932" s="90">
        <v>1.3935357378207017E-2</v>
      </c>
      <c r="I6932" s="90">
        <v>1.5086585210418151E-2</v>
      </c>
      <c r="J6932" s="90">
        <v>1.614547313980037E-2</v>
      </c>
    </row>
    <row r="6933" spans="3:10" x14ac:dyDescent="0.25">
      <c r="C6933" s="82">
        <v>3.45376782871753E-2</v>
      </c>
      <c r="D6933" s="89">
        <v>3.5934253409158484E-2</v>
      </c>
      <c r="E6933" s="89">
        <v>3.6747852845637662E-2</v>
      </c>
      <c r="F6933" s="89">
        <v>3.7417702494459706E-2</v>
      </c>
      <c r="G6933" s="90">
        <v>3.8187299137944775E-2</v>
      </c>
      <c r="H6933" s="90">
        <v>3.8958188026614264E-2</v>
      </c>
      <c r="I6933" s="90">
        <v>3.9887955616435766E-2</v>
      </c>
      <c r="J6933" s="90">
        <v>4.0849535303665113E-2</v>
      </c>
    </row>
    <row r="6934" spans="3:10" x14ac:dyDescent="0.25">
      <c r="C6934" s="82">
        <v>6.7130855534516341E-3</v>
      </c>
      <c r="D6934" s="89">
        <v>9.9422186021924184E-3</v>
      </c>
      <c r="E6934" s="89">
        <v>1.2831500282349436E-2</v>
      </c>
      <c r="F6934" s="89">
        <v>1.5184119548888281E-2</v>
      </c>
      <c r="G6934" s="90">
        <v>1.7031235168198728E-2</v>
      </c>
      <c r="H6934" s="90">
        <v>1.8388907977403019E-2</v>
      </c>
      <c r="I6934" s="90">
        <v>1.9421641669534393E-2</v>
      </c>
      <c r="J6934" s="90">
        <v>2.015900049275092E-2</v>
      </c>
    </row>
    <row r="6935" spans="3:10" x14ac:dyDescent="0.25">
      <c r="C6935" s="82">
        <v>4.5978984160558761E-2</v>
      </c>
      <c r="D6935" s="89">
        <v>5.188805297414506E-2</v>
      </c>
      <c r="E6935" s="89">
        <v>5.5337295977282049E-2</v>
      </c>
      <c r="F6935" s="89">
        <v>5.7523722828297021E-2</v>
      </c>
      <c r="G6935" s="90">
        <v>5.9318026680468962E-2</v>
      </c>
      <c r="H6935" s="90">
        <v>6.086927010119033E-2</v>
      </c>
      <c r="I6935" s="90">
        <v>6.2553052688695432E-2</v>
      </c>
      <c r="J6935" s="90">
        <v>6.418604647386876E-2</v>
      </c>
    </row>
    <row r="6936" spans="3:10" x14ac:dyDescent="0.25">
      <c r="C6936" s="82">
        <v>6.163211822053867E-2</v>
      </c>
      <c r="D6936" s="89">
        <v>6.3173061053361471E-2</v>
      </c>
      <c r="E6936" s="89">
        <v>6.1559633107412165E-2</v>
      </c>
      <c r="F6936" s="89">
        <v>5.8838082022185781E-2</v>
      </c>
      <c r="G6936" s="90">
        <v>5.6077953447259084E-2</v>
      </c>
      <c r="H6936" s="90">
        <v>5.3375357104191321E-2</v>
      </c>
      <c r="I6936" s="90">
        <v>5.0979479860449102E-2</v>
      </c>
      <c r="J6936" s="90">
        <v>4.8669036327691165E-2</v>
      </c>
    </row>
    <row r="6937" spans="3:10" x14ac:dyDescent="0.25">
      <c r="C6937" s="82">
        <v>3.1062775886615105E-2</v>
      </c>
      <c r="D6937" s="89">
        <v>3.5432340101527092E-2</v>
      </c>
      <c r="E6937" s="89">
        <v>3.8272432451248749E-2</v>
      </c>
      <c r="F6937" s="89">
        <v>4.0149537896617987E-2</v>
      </c>
      <c r="G6937" s="90">
        <v>4.1530861936777998E-2</v>
      </c>
      <c r="H6937" s="90">
        <v>4.2490019650870833E-2</v>
      </c>
      <c r="I6937" s="90">
        <v>4.3329188733059895E-2</v>
      </c>
      <c r="J6937" s="90">
        <v>4.4000492222336186E-2</v>
      </c>
    </row>
    <row r="6938" spans="3:10" x14ac:dyDescent="0.25">
      <c r="C6938" s="82">
        <v>2.2137801142394116E-3</v>
      </c>
      <c r="D6938" s="89">
        <v>4.0509387637156034E-3</v>
      </c>
      <c r="E6938" s="89">
        <v>6.1785541081914178E-3</v>
      </c>
      <c r="F6938" s="89">
        <v>8.3567260222892348E-3</v>
      </c>
      <c r="G6938" s="90">
        <v>1.0452008617399073E-2</v>
      </c>
      <c r="H6938" s="90">
        <v>1.2361597824700803E-2</v>
      </c>
      <c r="I6938" s="90">
        <v>1.4124165870146145E-2</v>
      </c>
      <c r="J6938" s="90">
        <v>1.572734570382189E-2</v>
      </c>
    </row>
    <row r="6939" spans="3:10" x14ac:dyDescent="0.25">
      <c r="C6939" s="82">
        <v>3.2686133964360841E-3</v>
      </c>
      <c r="D6939" s="89">
        <v>6.0428688721742511E-3</v>
      </c>
      <c r="E6939" s="89">
        <v>9.1506183619455544E-3</v>
      </c>
      <c r="F6939" s="89">
        <v>1.2156365159985557E-2</v>
      </c>
      <c r="G6939" s="90">
        <v>1.4837187511354492E-2</v>
      </c>
      <c r="H6939" s="90">
        <v>1.7053785850161762E-2</v>
      </c>
      <c r="I6939" s="90">
        <v>1.8878636781404539E-2</v>
      </c>
      <c r="J6939" s="90">
        <v>2.0309581707524553E-2</v>
      </c>
    </row>
    <row r="6940" spans="3:10" x14ac:dyDescent="0.25">
      <c r="C6940" s="82">
        <v>5.0009133167368226E-3</v>
      </c>
      <c r="D6940" s="89">
        <v>7.8607689027245017E-3</v>
      </c>
      <c r="E6940" s="89">
        <v>1.0651695825463475E-2</v>
      </c>
      <c r="F6940" s="89">
        <v>1.3132037770654177E-2</v>
      </c>
      <c r="G6940" s="90">
        <v>1.5261496172662602E-2</v>
      </c>
      <c r="H6940" s="90">
        <v>1.7009864844113622E-2</v>
      </c>
      <c r="I6940" s="90">
        <v>1.8505477891626564E-2</v>
      </c>
      <c r="J6940" s="90">
        <v>1.9773068507534353E-2</v>
      </c>
    </row>
    <row r="6941" spans="3:10" x14ac:dyDescent="0.25">
      <c r="C6941" s="82">
        <v>4.0966199295265808E-3</v>
      </c>
      <c r="D6941" s="89">
        <v>7.4399904935628673E-3</v>
      </c>
      <c r="E6941" s="89">
        <v>1.1037482936723235E-2</v>
      </c>
      <c r="F6941" s="89">
        <v>1.4313458881150038E-2</v>
      </c>
      <c r="G6941" s="90">
        <v>1.6978090552794017E-2</v>
      </c>
      <c r="H6941" s="90">
        <v>1.8869988319303317E-2</v>
      </c>
      <c r="I6941" s="90">
        <v>2.0093700911745723E-2</v>
      </c>
      <c r="J6941" s="90">
        <v>2.0692067350796085E-2</v>
      </c>
    </row>
    <row r="6942" spans="3:10" x14ac:dyDescent="0.25">
      <c r="C6942" s="82">
        <v>8.1243396512143615E-3</v>
      </c>
      <c r="D6942" s="89">
        <v>9.9212116623252945E-3</v>
      </c>
      <c r="E6942" s="89">
        <v>1.1348022773377504E-2</v>
      </c>
      <c r="F6942" s="89">
        <v>1.2449912018218851E-2</v>
      </c>
      <c r="G6942" s="90">
        <v>1.3303959016129517E-2</v>
      </c>
      <c r="H6942" s="90">
        <v>1.3910020432271689E-2</v>
      </c>
      <c r="I6942" s="90">
        <v>1.4372790359328454E-2</v>
      </c>
      <c r="J6942" s="90">
        <v>1.4703313509574515E-2</v>
      </c>
    </row>
    <row r="6943" spans="3:10" x14ac:dyDescent="0.25">
      <c r="C6943" s="82">
        <v>8.6015032783264278E-3</v>
      </c>
      <c r="D6943" s="89">
        <v>1.237098512334928E-2</v>
      </c>
      <c r="E6943" s="89">
        <v>1.5640374558465248E-2</v>
      </c>
      <c r="F6943" s="89">
        <v>1.8274250077235918E-2</v>
      </c>
      <c r="G6943" s="90">
        <v>2.0379325878209602E-2</v>
      </c>
      <c r="H6943" s="90">
        <v>2.2005424978949212E-2</v>
      </c>
      <c r="I6943" s="90">
        <v>2.3350519692297223E-2</v>
      </c>
      <c r="J6943" s="90">
        <v>2.4430717353209404E-2</v>
      </c>
    </row>
    <row r="6944" spans="3:10" x14ac:dyDescent="0.25">
      <c r="C6944" s="82">
        <v>8.4321958627928788E-3</v>
      </c>
      <c r="D6944" s="89">
        <v>1.1988826477291777E-2</v>
      </c>
      <c r="E6944" s="89">
        <v>1.5163732887642174E-2</v>
      </c>
      <c r="F6944" s="89">
        <v>1.7806715846210776E-2</v>
      </c>
      <c r="G6944" s="90">
        <v>1.9972936840442726E-2</v>
      </c>
      <c r="H6944" s="90">
        <v>2.1676889999871669E-2</v>
      </c>
      <c r="I6944" s="90">
        <v>2.3107316894401063E-2</v>
      </c>
      <c r="J6944" s="90">
        <v>2.4299200778355654E-2</v>
      </c>
    </row>
    <row r="6945" spans="3:10" x14ac:dyDescent="0.25">
      <c r="C6945" s="82">
        <v>1.9010590927198336E-2</v>
      </c>
      <c r="D6945" s="89">
        <v>2.1222187955308249E-2</v>
      </c>
      <c r="E6945" s="89">
        <v>2.2283690519496031E-2</v>
      </c>
      <c r="F6945" s="89">
        <v>2.2687135579671801E-2</v>
      </c>
      <c r="G6945" s="90">
        <v>2.2817380576281056E-2</v>
      </c>
      <c r="H6945" s="90">
        <v>2.2789789817196628E-2</v>
      </c>
      <c r="I6945" s="90">
        <v>2.2812286898325262E-2</v>
      </c>
      <c r="J6945" s="90">
        <v>2.2887042009130731E-2</v>
      </c>
    </row>
    <row r="6946" spans="3:10" x14ac:dyDescent="0.25">
      <c r="C6946" s="82">
        <v>2.9499047322528644E-3</v>
      </c>
      <c r="D6946" s="89">
        <v>5.0805323232109255E-3</v>
      </c>
      <c r="E6946" s="89">
        <v>7.4195822610700259E-3</v>
      </c>
      <c r="F6946" s="89">
        <v>9.7513338589644612E-3</v>
      </c>
      <c r="G6946" s="90">
        <v>1.2003374774998415E-2</v>
      </c>
      <c r="H6946" s="90">
        <v>1.4130000885124097E-2</v>
      </c>
      <c r="I6946" s="90">
        <v>1.6234178713460883E-2</v>
      </c>
      <c r="J6946" s="90">
        <v>1.8351347187904762E-2</v>
      </c>
    </row>
    <row r="6947" spans="3:10" x14ac:dyDescent="0.25">
      <c r="C6947" s="82">
        <v>7.6096104982489006E-3</v>
      </c>
      <c r="D6947" s="89">
        <v>1.0806997939432843E-2</v>
      </c>
      <c r="E6947" s="89">
        <v>1.3928647942586768E-2</v>
      </c>
      <c r="F6947" s="89">
        <v>1.6899404598866557E-2</v>
      </c>
      <c r="G6947" s="90">
        <v>1.9770672647022352E-2</v>
      </c>
      <c r="H6947" s="90">
        <v>2.252468524224634E-2</v>
      </c>
      <c r="I6947" s="90">
        <v>2.5313405664344091E-2</v>
      </c>
      <c r="J6947" s="90">
        <v>2.8134351125720818E-2</v>
      </c>
    </row>
    <row r="6948" spans="3:10" x14ac:dyDescent="0.25">
      <c r="C6948" s="82">
        <v>3.4790643291766864E-2</v>
      </c>
      <c r="D6948" s="89">
        <v>4.7258318441867085E-2</v>
      </c>
      <c r="E6948" s="89">
        <v>5.5668391249900501E-2</v>
      </c>
      <c r="F6948" s="89">
        <v>6.0292811184654134E-2</v>
      </c>
      <c r="G6948" s="90">
        <v>6.2238091672122166E-2</v>
      </c>
      <c r="H6948" s="90">
        <v>6.2139941259002851E-2</v>
      </c>
      <c r="I6948" s="90">
        <v>6.0815021276963095E-2</v>
      </c>
      <c r="J6948" s="90">
        <v>5.8414489793068028E-2</v>
      </c>
    </row>
    <row r="6949" spans="3:10" x14ac:dyDescent="0.25">
      <c r="C6949" s="82">
        <v>7.20211041792106E-3</v>
      </c>
      <c r="D6949" s="89">
        <v>1.003660544017404E-2</v>
      </c>
      <c r="E6949" s="89">
        <v>1.253081108831695E-2</v>
      </c>
      <c r="F6949" s="89">
        <v>1.4601388050697679E-2</v>
      </c>
      <c r="G6949" s="90">
        <v>1.630583345493853E-2</v>
      </c>
      <c r="H6949" s="90">
        <v>1.7646844488065846E-2</v>
      </c>
      <c r="I6949" s="90">
        <v>1.8758138634335658E-2</v>
      </c>
      <c r="J6949" s="90">
        <v>1.9645357714616136E-2</v>
      </c>
    </row>
    <row r="6950" spans="3:10" x14ac:dyDescent="0.25">
      <c r="C6950" s="82">
        <v>1.5382369733821471E-2</v>
      </c>
      <c r="D6950" s="89">
        <v>1.8643883268045211E-2</v>
      </c>
      <c r="E6950" s="89">
        <v>2.0804410851915516E-2</v>
      </c>
      <c r="F6950" s="89">
        <v>2.2234917232443224E-2</v>
      </c>
      <c r="G6950" s="90">
        <v>2.3321076867655423E-2</v>
      </c>
      <c r="H6950" s="90">
        <v>2.4211758760164674E-2</v>
      </c>
      <c r="I6950" s="90">
        <v>2.5151957239868787E-2</v>
      </c>
      <c r="J6950" s="90">
        <v>2.6163363595412679E-2</v>
      </c>
    </row>
    <row r="6951" spans="3:10" x14ac:dyDescent="0.25">
      <c r="C6951" s="82">
        <v>1.8889337775451005E-2</v>
      </c>
      <c r="D6951" s="89">
        <v>2.5049074458756409E-2</v>
      </c>
      <c r="E6951" s="89">
        <v>2.9620216640707363E-2</v>
      </c>
      <c r="F6951" s="89">
        <v>3.2770116664904501E-2</v>
      </c>
      <c r="G6951" s="90">
        <v>3.4958362469001636E-2</v>
      </c>
      <c r="H6951" s="90">
        <v>3.6403148333050653E-2</v>
      </c>
      <c r="I6951" s="90">
        <v>3.7489237532485377E-2</v>
      </c>
      <c r="J6951" s="90">
        <v>3.8259246132695733E-2</v>
      </c>
    </row>
    <row r="6952" spans="3:10" x14ac:dyDescent="0.25">
      <c r="C6952" s="82">
        <v>9.029341648530205E-3</v>
      </c>
      <c r="D6952" s="89">
        <v>1.5038619692573446E-2</v>
      </c>
      <c r="E6952" s="89">
        <v>2.1081397498027173E-2</v>
      </c>
      <c r="F6952" s="89">
        <v>2.6438317937066004E-2</v>
      </c>
      <c r="G6952" s="90">
        <v>3.0878296765354748E-2</v>
      </c>
      <c r="H6952" s="90">
        <v>3.4262792339584416E-2</v>
      </c>
      <c r="I6952" s="90">
        <v>3.6804237350637994E-2</v>
      </c>
      <c r="J6952" s="90">
        <v>3.8511056566985676E-2</v>
      </c>
    </row>
    <row r="6953" spans="3:10" x14ac:dyDescent="0.25">
      <c r="C6953" s="82">
        <v>9.6273233183255293E-3</v>
      </c>
      <c r="D6953" s="89">
        <v>1.2559607835519853E-2</v>
      </c>
      <c r="E6953" s="89">
        <v>1.4734807823056717E-2</v>
      </c>
      <c r="F6953" s="89">
        <v>1.6248814368889534E-2</v>
      </c>
      <c r="G6953" s="90">
        <v>1.7322094813212643E-2</v>
      </c>
      <c r="H6953" s="90">
        <v>1.8059922933567986E-2</v>
      </c>
      <c r="I6953" s="90">
        <v>1.8662449168051112E-2</v>
      </c>
      <c r="J6953" s="90">
        <v>1.9171754772114705E-2</v>
      </c>
    </row>
    <row r="6954" spans="3:10" x14ac:dyDescent="0.25">
      <c r="C6954" s="82">
        <v>2.1865870080428895E-3</v>
      </c>
      <c r="D6954" s="89">
        <v>4.0790025032786297E-3</v>
      </c>
      <c r="E6954" s="89">
        <v>6.1606018970300491E-3</v>
      </c>
      <c r="F6954" s="89">
        <v>8.0926004789782374E-3</v>
      </c>
      <c r="G6954" s="90">
        <v>9.712254833235132E-3</v>
      </c>
      <c r="H6954" s="90">
        <v>1.0948908283959289E-2</v>
      </c>
      <c r="I6954" s="90">
        <v>1.1894055247102939E-2</v>
      </c>
      <c r="J6954" s="90">
        <v>1.2602553751073643E-2</v>
      </c>
    </row>
    <row r="6955" spans="3:10" x14ac:dyDescent="0.25">
      <c r="C6955" s="82">
        <v>2.2899832377565314E-2</v>
      </c>
      <c r="D6955" s="89">
        <v>3.1636643093569734E-2</v>
      </c>
      <c r="E6955" s="89">
        <v>3.8336907930278642E-2</v>
      </c>
      <c r="F6955" s="89">
        <v>4.3074166486137468E-2</v>
      </c>
      <c r="G6955" s="90">
        <v>4.6490442626132916E-2</v>
      </c>
      <c r="H6955" s="90">
        <v>4.8962428139188385E-2</v>
      </c>
      <c r="I6955" s="90">
        <v>5.1073645518099009E-2</v>
      </c>
      <c r="J6955" s="90">
        <v>5.2911596696227262E-2</v>
      </c>
    </row>
    <row r="6956" spans="3:10" x14ac:dyDescent="0.25">
      <c r="C6956" s="82">
        <v>2.9520707267225603E-2</v>
      </c>
      <c r="D6956" s="89">
        <v>3.317495398516785E-2</v>
      </c>
      <c r="E6956" s="89">
        <v>3.5440873100250868E-2</v>
      </c>
      <c r="F6956" s="89">
        <v>3.6852141255991455E-2</v>
      </c>
      <c r="G6956" s="90">
        <v>3.783547248264648E-2</v>
      </c>
      <c r="H6956" s="90">
        <v>3.845539936687082E-2</v>
      </c>
      <c r="I6956" s="90">
        <v>3.8983611946821588E-2</v>
      </c>
      <c r="J6956" s="90">
        <v>3.9371714495904979E-2</v>
      </c>
    </row>
    <row r="6957" spans="3:10" x14ac:dyDescent="0.25">
      <c r="C6957" s="82">
        <v>5.6656573765779495E-3</v>
      </c>
      <c r="D6957" s="89">
        <v>7.8848737510816367E-3</v>
      </c>
      <c r="E6957" s="89">
        <v>9.8690162530173601E-3</v>
      </c>
      <c r="F6957" s="89">
        <v>1.1544192456458692E-2</v>
      </c>
      <c r="G6957" s="90">
        <v>1.2941759112300265E-2</v>
      </c>
      <c r="H6957" s="90">
        <v>1.4055887382967288E-2</v>
      </c>
      <c r="I6957" s="90">
        <v>1.4996149887929367E-2</v>
      </c>
      <c r="J6957" s="90">
        <v>1.5781620551767885E-2</v>
      </c>
    </row>
    <row r="6958" spans="3:10" x14ac:dyDescent="0.25">
      <c r="C6958" s="82">
        <v>9.8113678486925933E-3</v>
      </c>
      <c r="D6958" s="89">
        <v>1.2548535250737106E-2</v>
      </c>
      <c r="E6958" s="89">
        <v>1.45379456905948E-2</v>
      </c>
      <c r="F6958" s="89">
        <v>1.5848692152030545E-2</v>
      </c>
      <c r="G6958" s="90">
        <v>1.6661130491932061E-2</v>
      </c>
      <c r="H6958" s="90">
        <v>1.7056983757894814E-2</v>
      </c>
      <c r="I6958" s="90">
        <v>1.7223207797750446E-2</v>
      </c>
      <c r="J6958" s="90">
        <v>1.7205672858056156E-2</v>
      </c>
    </row>
    <row r="6959" spans="3:10" x14ac:dyDescent="0.25">
      <c r="C6959" s="82">
        <v>7.8429915513983667E-3</v>
      </c>
      <c r="D6959" s="89">
        <v>1.1475199014691019E-2</v>
      </c>
      <c r="E6959" s="89">
        <v>1.4641516096060569E-2</v>
      </c>
      <c r="F6959" s="89">
        <v>1.7155736378253055E-2</v>
      </c>
      <c r="G6959" s="90">
        <v>1.9073655543738313E-2</v>
      </c>
      <c r="H6959" s="90">
        <v>2.0413904399124917E-2</v>
      </c>
      <c r="I6959" s="90">
        <v>2.1353141593306587E-2</v>
      </c>
      <c r="J6959" s="90">
        <v>2.1923348313871042E-2</v>
      </c>
    </row>
    <row r="6960" spans="3:10" x14ac:dyDescent="0.25">
      <c r="C6960" s="82">
        <v>1.1038726374237097E-2</v>
      </c>
      <c r="D6960" s="89">
        <v>1.485883990017409E-2</v>
      </c>
      <c r="E6960" s="89">
        <v>1.8202444167991091E-2</v>
      </c>
      <c r="F6960" s="89">
        <v>2.0936347801832393E-2</v>
      </c>
      <c r="G6960" s="90">
        <v>2.3090708666435724E-2</v>
      </c>
      <c r="H6960" s="90">
        <v>2.4634312317559304E-2</v>
      </c>
      <c r="I6960" s="90">
        <v>2.5753820533534692E-2</v>
      </c>
      <c r="J6960" s="90">
        <v>2.648333588959903E-2</v>
      </c>
    </row>
    <row r="6961" spans="3:10" x14ac:dyDescent="0.25">
      <c r="C6961" s="82">
        <v>1.5234866677735227E-2</v>
      </c>
      <c r="D6961" s="89">
        <v>1.7677407206735312E-2</v>
      </c>
      <c r="E6961" s="89">
        <v>1.9516769364637716E-2</v>
      </c>
      <c r="F6961" s="89">
        <v>2.0983319887574042E-2</v>
      </c>
      <c r="G6961" s="90">
        <v>2.2281580786204142E-2</v>
      </c>
      <c r="H6961" s="90">
        <v>2.3431233645436735E-2</v>
      </c>
      <c r="I6961" s="90">
        <v>2.459104254395551E-2</v>
      </c>
      <c r="J6961" s="90">
        <v>2.5736313399514658E-2</v>
      </c>
    </row>
    <row r="6962" spans="3:10" x14ac:dyDescent="0.25">
      <c r="C6962" s="82">
        <v>3.1738611981548301E-2</v>
      </c>
      <c r="D6962" s="89">
        <v>2.8940733316473215E-2</v>
      </c>
      <c r="E6962" s="89">
        <v>2.7135895376121422E-2</v>
      </c>
      <c r="F6962" s="89">
        <v>2.6064113878517082E-2</v>
      </c>
      <c r="G6962" s="90">
        <v>2.5505720970253509E-2</v>
      </c>
      <c r="H6962" s="90">
        <v>2.515051920963032E-2</v>
      </c>
      <c r="I6962" s="90">
        <v>2.4955264480134867E-2</v>
      </c>
      <c r="J6962" s="90">
        <v>2.4757570450917029E-2</v>
      </c>
    </row>
    <row r="6963" spans="3:10" x14ac:dyDescent="0.25">
      <c r="C6963" s="82">
        <v>2.5438873533286735E-3</v>
      </c>
      <c r="D6963" s="89">
        <v>5.2110849217604453E-3</v>
      </c>
      <c r="E6963" s="89">
        <v>8.4957193746864248E-3</v>
      </c>
      <c r="F6963" s="89">
        <v>1.1937443460749805E-2</v>
      </c>
      <c r="G6963" s="90">
        <v>1.5254642164039675E-2</v>
      </c>
      <c r="H6963" s="90">
        <v>1.8262832086670781E-2</v>
      </c>
      <c r="I6963" s="90">
        <v>2.1014266340285272E-2</v>
      </c>
      <c r="J6963" s="90">
        <v>2.3490688821450088E-2</v>
      </c>
    </row>
    <row r="6964" spans="3:10" x14ac:dyDescent="0.25">
      <c r="C6964" s="82">
        <v>8.293979309742015E-3</v>
      </c>
      <c r="D6964" s="89">
        <v>1.2308218296694463E-2</v>
      </c>
      <c r="E6964" s="89">
        <v>1.5903285448283549E-2</v>
      </c>
      <c r="F6964" s="89">
        <v>1.8870506404549948E-2</v>
      </c>
      <c r="G6964" s="90">
        <v>2.129180487293646E-2</v>
      </c>
      <c r="H6964" s="90">
        <v>2.3223394060373239E-2</v>
      </c>
      <c r="I6964" s="90">
        <v>2.4898223568843744E-2</v>
      </c>
      <c r="J6964" s="90">
        <v>2.6372129837134134E-2</v>
      </c>
    </row>
    <row r="6965" spans="3:10" x14ac:dyDescent="0.25">
      <c r="C6965" s="82">
        <v>1.045908283219487E-2</v>
      </c>
      <c r="D6965" s="89">
        <v>1.243919262978125E-2</v>
      </c>
      <c r="E6965" s="89">
        <v>1.4110301558262057E-2</v>
      </c>
      <c r="F6965" s="89">
        <v>1.5540945002375146E-2</v>
      </c>
      <c r="G6965" s="90">
        <v>1.6810755261570626E-2</v>
      </c>
      <c r="H6965" s="90">
        <v>1.7896011414213913E-2</v>
      </c>
      <c r="I6965" s="90">
        <v>1.8909029593690337E-2</v>
      </c>
      <c r="J6965" s="90">
        <v>1.984754995800498E-2</v>
      </c>
    </row>
    <row r="6966" spans="3:10" x14ac:dyDescent="0.25">
      <c r="C6966" s="82">
        <v>3.8467134589152824E-2</v>
      </c>
      <c r="D6966" s="89">
        <v>4.3441683590090395E-2</v>
      </c>
      <c r="E6966" s="89">
        <v>4.6146866199807304E-2</v>
      </c>
      <c r="F6966" s="89">
        <v>4.7563843923030376E-2</v>
      </c>
      <c r="G6966" s="90">
        <v>4.8464942167430629E-2</v>
      </c>
      <c r="H6966" s="90">
        <v>4.9053908850175611E-2</v>
      </c>
      <c r="I6966" s="90">
        <v>4.9724663905199043E-2</v>
      </c>
      <c r="J6966" s="90">
        <v>5.0418648106687516E-2</v>
      </c>
    </row>
    <row r="6967" spans="3:10" x14ac:dyDescent="0.25">
      <c r="C6967" s="82">
        <v>3.1367751606717915E-3</v>
      </c>
      <c r="D6967" s="89">
        <v>4.7165563766883587E-3</v>
      </c>
      <c r="E6967" s="89">
        <v>6.2536232315925184E-3</v>
      </c>
      <c r="F6967" s="89">
        <v>7.621742328525939E-3</v>
      </c>
      <c r="G6967" s="90">
        <v>8.7843671621181379E-3</v>
      </c>
      <c r="H6967" s="90">
        <v>9.7083060014013893E-3</v>
      </c>
      <c r="I6967" s="90">
        <v>1.0461943218276528E-2</v>
      </c>
      <c r="J6967" s="90">
        <v>1.1066143342400419E-2</v>
      </c>
    </row>
    <row r="6968" spans="3:10" x14ac:dyDescent="0.25">
      <c r="C6968" s="82">
        <v>4.3522196240304281E-3</v>
      </c>
      <c r="D6968" s="89">
        <v>6.2166235456213243E-3</v>
      </c>
      <c r="E6968" s="89">
        <v>8.0626338734841978E-3</v>
      </c>
      <c r="F6968" s="89">
        <v>9.8053105867250325E-3</v>
      </c>
      <c r="G6968" s="90">
        <v>1.1427741459438583E-2</v>
      </c>
      <c r="H6968" s="90">
        <v>1.2884495213660929E-2</v>
      </c>
      <c r="I6968" s="90">
        <v>1.4247417412979576E-2</v>
      </c>
      <c r="J6968" s="90">
        <v>1.5521900741776831E-2</v>
      </c>
    </row>
    <row r="6969" spans="3:10" x14ac:dyDescent="0.25">
      <c r="C6969" s="82">
        <v>8.6063552251341678E-3</v>
      </c>
      <c r="D6969" s="89">
        <v>1.2284182867676711E-2</v>
      </c>
      <c r="E6969" s="89">
        <v>1.5476133720188018E-2</v>
      </c>
      <c r="F6969" s="89">
        <v>1.8014672401611941E-2</v>
      </c>
      <c r="G6969" s="90">
        <v>1.9977366366658016E-2</v>
      </c>
      <c r="H6969" s="90">
        <v>2.1416030831279177E-2</v>
      </c>
      <c r="I6969" s="90">
        <v>2.2558110024584684E-2</v>
      </c>
      <c r="J6969" s="90">
        <v>2.3476356969607044E-2</v>
      </c>
    </row>
    <row r="6970" spans="3:10" x14ac:dyDescent="0.25">
      <c r="C6970" s="82">
        <v>2.9203258576640006E-2</v>
      </c>
      <c r="D6970" s="89">
        <v>3.1467970442112768E-2</v>
      </c>
      <c r="E6970" s="89">
        <v>3.2542892617894455E-2</v>
      </c>
      <c r="F6970" s="89">
        <v>3.3090835651309464E-2</v>
      </c>
      <c r="G6970" s="90">
        <v>3.3551752657609603E-2</v>
      </c>
      <c r="H6970" s="90">
        <v>3.3986897386684124E-2</v>
      </c>
      <c r="I6970" s="90">
        <v>3.4626015429772831E-2</v>
      </c>
      <c r="J6970" s="90">
        <v>3.5417946538434567E-2</v>
      </c>
    </row>
    <row r="6971" spans="3:10" x14ac:dyDescent="0.25">
      <c r="C6971" s="82">
        <v>1.0299498207014752E-2</v>
      </c>
      <c r="D6971" s="89">
        <v>1.3272581257378216E-2</v>
      </c>
      <c r="E6971" s="89">
        <v>1.5590123974960244E-2</v>
      </c>
      <c r="F6971" s="89">
        <v>1.735605629221618E-2</v>
      </c>
      <c r="G6971" s="90">
        <v>1.8768399874821179E-2</v>
      </c>
      <c r="H6971" s="90">
        <v>1.9898205936042912E-2</v>
      </c>
      <c r="I6971" s="90">
        <v>2.0929135672665525E-2</v>
      </c>
      <c r="J6971" s="90">
        <v>2.1880996951989459E-2</v>
      </c>
    </row>
    <row r="6972" spans="3:10" x14ac:dyDescent="0.25">
      <c r="C6972" s="82">
        <v>7.0391880152604596E-3</v>
      </c>
      <c r="D6972" s="89">
        <v>1.0918998178780613E-2</v>
      </c>
      <c r="E6972" s="89">
        <v>1.4811113889955532E-2</v>
      </c>
      <c r="F6972" s="89">
        <v>1.8425310717826385E-2</v>
      </c>
      <c r="G6972" s="90">
        <v>2.1695732569629363E-2</v>
      </c>
      <c r="H6972" s="90">
        <v>2.4544575547018655E-2</v>
      </c>
      <c r="I6972" s="90">
        <v>2.7112762445086369E-2</v>
      </c>
      <c r="J6972" s="90">
        <v>2.9388151971370919E-2</v>
      </c>
    </row>
    <row r="6973" spans="3:10" x14ac:dyDescent="0.25">
      <c r="C6973" s="82">
        <v>3.7111237858699943E-3</v>
      </c>
      <c r="D6973" s="89">
        <v>5.8906080989061067E-3</v>
      </c>
      <c r="E6973" s="89">
        <v>7.932721873944542E-3</v>
      </c>
      <c r="F6973" s="89">
        <v>9.586870286033531E-3</v>
      </c>
      <c r="G6973" s="90">
        <v>1.0789015668730039E-2</v>
      </c>
      <c r="H6973" s="90">
        <v>1.1516552640016461E-2</v>
      </c>
      <c r="I6973" s="90">
        <v>1.1879910741181455E-2</v>
      </c>
      <c r="J6973" s="90">
        <v>1.193115902377532E-2</v>
      </c>
    </row>
    <row r="6974" spans="3:10" x14ac:dyDescent="0.25">
      <c r="C6974" s="82">
        <v>2.0059854825568552E-3</v>
      </c>
      <c r="D6974" s="89">
        <v>3.8284454709355876E-3</v>
      </c>
      <c r="E6974" s="89">
        <v>5.9713986865942053E-3</v>
      </c>
      <c r="F6974" s="89">
        <v>8.1490755645084994E-3</v>
      </c>
      <c r="G6974" s="90">
        <v>1.0193623389033367E-2</v>
      </c>
      <c r="H6974" s="90">
        <v>1.1992348613833522E-2</v>
      </c>
      <c r="I6974" s="90">
        <v>1.3589878553400542E-2</v>
      </c>
      <c r="J6974" s="90">
        <v>1.4992567590964302E-2</v>
      </c>
    </row>
    <row r="6975" spans="3:10" x14ac:dyDescent="0.25">
      <c r="C6975" s="82">
        <v>8.4599026530302844E-3</v>
      </c>
      <c r="D6975" s="89">
        <v>1.3374807545090687E-2</v>
      </c>
      <c r="E6975" s="89">
        <v>1.8011594788985993E-2</v>
      </c>
      <c r="F6975" s="89">
        <v>2.1872187070842933E-2</v>
      </c>
      <c r="G6975" s="90">
        <v>2.4873506275915124E-2</v>
      </c>
      <c r="H6975" s="90">
        <v>2.6990735857785796E-2</v>
      </c>
      <c r="I6975" s="90">
        <v>2.8458575130745029E-2</v>
      </c>
      <c r="J6975" s="90">
        <v>2.9329280289756413E-2</v>
      </c>
    </row>
    <row r="6976" spans="3:10" x14ac:dyDescent="0.25">
      <c r="C6976" s="82">
        <v>8.7022678227093673E-3</v>
      </c>
      <c r="D6976" s="89">
        <v>1.4279354567210908E-2</v>
      </c>
      <c r="E6976" s="89">
        <v>1.9411191364959859E-2</v>
      </c>
      <c r="F6976" s="89">
        <v>2.3439233524750195E-2</v>
      </c>
      <c r="G6976" s="90">
        <v>2.630151370338063E-2</v>
      </c>
      <c r="H6976" s="90">
        <v>2.8046940587418447E-2</v>
      </c>
      <c r="I6976" s="90">
        <v>2.8989472564244688E-2</v>
      </c>
      <c r="J6976" s="90">
        <v>2.923584849542131E-2</v>
      </c>
    </row>
    <row r="6977" spans="3:10" x14ac:dyDescent="0.25">
      <c r="C6977" s="82">
        <v>1.5043214619938284E-2</v>
      </c>
      <c r="D6977" s="89">
        <v>1.9185996060974285E-2</v>
      </c>
      <c r="E6977" s="89">
        <v>2.2719920229490355E-2</v>
      </c>
      <c r="F6977" s="89">
        <v>2.5639509793502501E-2</v>
      </c>
      <c r="G6977" s="90">
        <v>2.8046467972612132E-2</v>
      </c>
      <c r="H6977" s="90">
        <v>2.9898117818143374E-2</v>
      </c>
      <c r="I6977" s="90">
        <v>3.1372294497042715E-2</v>
      </c>
      <c r="J6977" s="90">
        <v>3.243668288230895E-2</v>
      </c>
    </row>
    <row r="6978" spans="3:10" x14ac:dyDescent="0.25">
      <c r="C6978" s="82">
        <v>5.5695625008004958E-3</v>
      </c>
      <c r="D6978" s="89">
        <v>8.1110882508860765E-3</v>
      </c>
      <c r="E6978" s="89">
        <v>1.0363027257548715E-2</v>
      </c>
      <c r="F6978" s="89">
        <v>1.2185646789004844E-2</v>
      </c>
      <c r="G6978" s="90">
        <v>1.3603790208397727E-2</v>
      </c>
      <c r="H6978" s="90">
        <v>1.4624977900821044E-2</v>
      </c>
      <c r="I6978" s="90">
        <v>1.5381031407362558E-2</v>
      </c>
      <c r="J6978" s="90">
        <v>1.590715077701987E-2</v>
      </c>
    </row>
    <row r="6979" spans="3:10" x14ac:dyDescent="0.25">
      <c r="C6979" s="82">
        <v>3.3966442760008371E-3</v>
      </c>
      <c r="D6979" s="89">
        <v>5.5872576273833094E-3</v>
      </c>
      <c r="E6979" s="89">
        <v>7.8336984067896871E-3</v>
      </c>
      <c r="F6979" s="89">
        <v>9.8890810706075381E-3</v>
      </c>
      <c r="G6979" s="90">
        <v>1.1657296375379336E-2</v>
      </c>
      <c r="H6979" s="90">
        <v>1.3067583499890097E-2</v>
      </c>
      <c r="I6979" s="90">
        <v>1.4188173666041007E-2</v>
      </c>
      <c r="J6979" s="90">
        <v>1.5020156901631469E-2</v>
      </c>
    </row>
    <row r="6980" spans="3:10" x14ac:dyDescent="0.25">
      <c r="C6980" s="82">
        <v>9.2484539648060599E-3</v>
      </c>
      <c r="D6980" s="89">
        <v>1.1856111472700343E-2</v>
      </c>
      <c r="E6980" s="89">
        <v>1.3656445555865232E-2</v>
      </c>
      <c r="F6980" s="89">
        <v>1.4757814531985046E-2</v>
      </c>
      <c r="G6980" s="90">
        <v>1.5368549931547858E-2</v>
      </c>
      <c r="H6980" s="90">
        <v>1.5583199959115312E-2</v>
      </c>
      <c r="I6980" s="90">
        <v>1.5575767987635492E-2</v>
      </c>
      <c r="J6980" s="90">
        <v>1.5383488064073624E-2</v>
      </c>
    </row>
    <row r="6981" spans="3:10" x14ac:dyDescent="0.25">
      <c r="C6981" s="82">
        <v>1.9891879412693398E-2</v>
      </c>
      <c r="D6981" s="89">
        <v>2.1954464811170415E-2</v>
      </c>
      <c r="E6981" s="89">
        <v>2.3269161003499912E-2</v>
      </c>
      <c r="F6981" s="89">
        <v>2.4023031338358852E-2</v>
      </c>
      <c r="G6981" s="90">
        <v>2.4360071106134387E-2</v>
      </c>
      <c r="H6981" s="90">
        <v>2.4248912631622752E-2</v>
      </c>
      <c r="I6981" s="90">
        <v>2.3849737864951037E-2</v>
      </c>
      <c r="J6981" s="90">
        <v>2.3167639947017416E-2</v>
      </c>
    </row>
    <row r="6982" spans="3:10" x14ac:dyDescent="0.25">
      <c r="C6982" s="82">
        <v>4.1750720956863574E-3</v>
      </c>
      <c r="D6982" s="89">
        <v>6.6939539745049861E-3</v>
      </c>
      <c r="E6982" s="89">
        <v>9.1184913962276889E-3</v>
      </c>
      <c r="F6982" s="89">
        <v>1.1224604103922555E-2</v>
      </c>
      <c r="G6982" s="90">
        <v>1.2997232872924445E-2</v>
      </c>
      <c r="H6982" s="90">
        <v>1.443799381662929E-2</v>
      </c>
      <c r="I6982" s="90">
        <v>1.5674658418330146E-2</v>
      </c>
      <c r="J6982" s="90">
        <v>1.6733834329299726E-2</v>
      </c>
    </row>
    <row r="6983" spans="3:10" x14ac:dyDescent="0.25">
      <c r="C6983" s="82">
        <v>6.1914440229271662E-3</v>
      </c>
      <c r="D6983" s="89">
        <v>9.1816652600238136E-3</v>
      </c>
      <c r="E6983" s="89">
        <v>1.1947192610636767E-2</v>
      </c>
      <c r="F6983" s="89">
        <v>1.428110978752097E-2</v>
      </c>
      <c r="G6983" s="90">
        <v>1.6158969713654298E-2</v>
      </c>
      <c r="H6983" s="90">
        <v>1.7543101774337867E-2</v>
      </c>
      <c r="I6983" s="90">
        <v>1.8553925509277362E-2</v>
      </c>
      <c r="J6983" s="90">
        <v>1.9204003582044358E-2</v>
      </c>
    </row>
    <row r="6984" spans="3:10" x14ac:dyDescent="0.25">
      <c r="C6984" s="82">
        <v>3.2756648206601471E-2</v>
      </c>
      <c r="D6984" s="89">
        <v>3.4440041443233628E-2</v>
      </c>
      <c r="E6984" s="89">
        <v>3.4530546340497049E-2</v>
      </c>
      <c r="F6984" s="89">
        <v>3.3855816299479327E-2</v>
      </c>
      <c r="G6984" s="90">
        <v>3.2930263827034616E-2</v>
      </c>
      <c r="H6984" s="90">
        <v>3.1834071902209445E-2</v>
      </c>
      <c r="I6984" s="90">
        <v>3.078537007049343E-2</v>
      </c>
      <c r="J6984" s="90">
        <v>2.9729140070624393E-2</v>
      </c>
    </row>
    <row r="6985" spans="3:10" x14ac:dyDescent="0.25">
      <c r="C6985" s="82">
        <v>2.6210445095288292E-3</v>
      </c>
      <c r="D6985" s="89">
        <v>4.7645514693440728E-3</v>
      </c>
      <c r="E6985" s="89">
        <v>7.1063945096166599E-3</v>
      </c>
      <c r="F6985" s="89">
        <v>9.3298913567769447E-3</v>
      </c>
      <c r="G6985" s="90">
        <v>1.1302897019992387E-2</v>
      </c>
      <c r="H6985" s="90">
        <v>1.2960236538566186E-2</v>
      </c>
      <c r="I6985" s="90">
        <v>1.4393520622278208E-2</v>
      </c>
      <c r="J6985" s="90">
        <v>1.5633043812931565E-2</v>
      </c>
    </row>
    <row r="6986" spans="3:10" x14ac:dyDescent="0.25">
      <c r="C6986" s="82">
        <v>7.3790860704648215E-3</v>
      </c>
      <c r="D6986" s="89">
        <v>1.4118060737738903E-2</v>
      </c>
      <c r="E6986" s="89">
        <v>2.165529079800706E-2</v>
      </c>
      <c r="F6986" s="89">
        <v>2.8847391525457861E-2</v>
      </c>
      <c r="G6986" s="90">
        <v>3.5169282915858434E-2</v>
      </c>
      <c r="H6986" s="90">
        <v>4.032677524458575E-2</v>
      </c>
      <c r="I6986" s="90">
        <v>4.4491994456658517E-2</v>
      </c>
      <c r="J6986" s="90">
        <v>4.76099630723823E-2</v>
      </c>
    </row>
    <row r="6987" spans="3:10" x14ac:dyDescent="0.25">
      <c r="C6987" s="82">
        <v>7.537647416836539E-3</v>
      </c>
      <c r="D6987" s="89">
        <v>1.0428727868741093E-2</v>
      </c>
      <c r="E6987" s="89">
        <v>1.2548247316062813E-2</v>
      </c>
      <c r="F6987" s="89">
        <v>1.3870004796154283E-2</v>
      </c>
      <c r="G6987" s="90">
        <v>1.4574117076221015E-2</v>
      </c>
      <c r="H6987" s="90">
        <v>1.4775841030900046E-2</v>
      </c>
      <c r="I6987" s="90">
        <v>1.4671810220824959E-2</v>
      </c>
      <c r="J6987" s="90">
        <v>1.4324695695828399E-2</v>
      </c>
    </row>
    <row r="6988" spans="3:10" x14ac:dyDescent="0.25">
      <c r="C6988" s="82">
        <v>3.9051174047445088E-3</v>
      </c>
      <c r="D6988" s="89">
        <v>6.5254057020040657E-3</v>
      </c>
      <c r="E6988" s="89">
        <v>9.275181721456735E-3</v>
      </c>
      <c r="F6988" s="89">
        <v>1.1843883380829076E-2</v>
      </c>
      <c r="G6988" s="90">
        <v>1.4107429006840918E-2</v>
      </c>
      <c r="H6988" s="90">
        <v>1.5991080434116199E-2</v>
      </c>
      <c r="I6988" s="90">
        <v>1.7604977371616995E-2</v>
      </c>
      <c r="J6988" s="90">
        <v>1.8984962592639962E-2</v>
      </c>
    </row>
    <row r="6989" spans="3:10" x14ac:dyDescent="0.25">
      <c r="C6989" s="82">
        <v>1.2769608257097607E-2</v>
      </c>
      <c r="D6989" s="89">
        <v>1.5454345272046456E-2</v>
      </c>
      <c r="E6989" s="89">
        <v>1.7384165887708556E-2</v>
      </c>
      <c r="F6989" s="89">
        <v>1.8811977387142496E-2</v>
      </c>
      <c r="G6989" s="90">
        <v>2.0003462815711234E-2</v>
      </c>
      <c r="H6989" s="90">
        <v>2.1044560447333351E-2</v>
      </c>
      <c r="I6989" s="90">
        <v>2.2125208992808808E-2</v>
      </c>
      <c r="J6989" s="90">
        <v>2.3256754976753783E-2</v>
      </c>
    </row>
    <row r="6990" spans="3:10" x14ac:dyDescent="0.25">
      <c r="C6990" s="82">
        <v>5.7326582894428905E-3</v>
      </c>
      <c r="D6990" s="89">
        <v>8.2067027950147586E-3</v>
      </c>
      <c r="E6990" s="89">
        <v>1.0375595366573811E-2</v>
      </c>
      <c r="F6990" s="89">
        <v>1.2144744762531278E-2</v>
      </c>
      <c r="G6990" s="90">
        <v>1.3566556578946721E-2</v>
      </c>
      <c r="H6990" s="90">
        <v>1.465907394313872E-2</v>
      </c>
      <c r="I6990" s="90">
        <v>1.5552698228802704E-2</v>
      </c>
      <c r="J6990" s="90">
        <v>1.6274114639253573E-2</v>
      </c>
    </row>
    <row r="6991" spans="3:10" x14ac:dyDescent="0.25">
      <c r="C6991" s="82">
        <v>2.8478834509468756E-3</v>
      </c>
      <c r="D6991" s="89">
        <v>5.3606306875196175E-3</v>
      </c>
      <c r="E6991" s="89">
        <v>8.2572805588417841E-3</v>
      </c>
      <c r="F6991" s="89">
        <v>1.1140520608227143E-2</v>
      </c>
      <c r="G6991" s="90">
        <v>1.3776093132817274E-2</v>
      </c>
      <c r="H6991" s="90">
        <v>1.5992093106745486E-2</v>
      </c>
      <c r="I6991" s="90">
        <v>1.7812982361599835E-2</v>
      </c>
      <c r="J6991" s="90">
        <v>1.92010983033876E-2</v>
      </c>
    </row>
    <row r="6992" spans="3:10" x14ac:dyDescent="0.25">
      <c r="C6992" s="82">
        <v>9.857012955438671E-3</v>
      </c>
      <c r="D6992" s="89">
        <v>1.4638339839741886E-2</v>
      </c>
      <c r="E6992" s="89">
        <v>1.8641955343700847E-2</v>
      </c>
      <c r="F6992" s="89">
        <v>2.1601268284778822E-2</v>
      </c>
      <c r="G6992" s="90">
        <v>2.3669093565141554E-2</v>
      </c>
      <c r="H6992" s="90">
        <v>2.4983874064703666E-2</v>
      </c>
      <c r="I6992" s="90">
        <v>2.5860491017048758E-2</v>
      </c>
      <c r="J6992" s="90">
        <v>2.6398623430634836E-2</v>
      </c>
    </row>
    <row r="6993" spans="3:10" x14ac:dyDescent="0.25">
      <c r="C6993" s="82">
        <v>9.6904666931898944E-3</v>
      </c>
      <c r="D6993" s="89">
        <v>1.3086048540834051E-2</v>
      </c>
      <c r="E6993" s="89">
        <v>1.6166712385090959E-2</v>
      </c>
      <c r="F6993" s="89">
        <v>1.8943007314893543E-2</v>
      </c>
      <c r="G6993" s="90">
        <v>2.1547895134029139E-2</v>
      </c>
      <c r="H6993" s="90">
        <v>2.4012119197607051E-2</v>
      </c>
      <c r="I6993" s="90">
        <v>2.6530010121294953E-2</v>
      </c>
      <c r="J6993" s="90">
        <v>2.9116903553073059E-2</v>
      </c>
    </row>
    <row r="6994" spans="3:10" x14ac:dyDescent="0.25">
      <c r="C6994" s="82">
        <v>9.7406693096015046E-3</v>
      </c>
      <c r="D6994" s="89">
        <v>1.5042890594818522E-2</v>
      </c>
      <c r="E6994" s="89">
        <v>1.9926855432685183E-2</v>
      </c>
      <c r="F6994" s="89">
        <v>2.3952105727386121E-2</v>
      </c>
      <c r="G6994" s="90">
        <v>2.7103360028775211E-2</v>
      </c>
      <c r="H6994" s="90">
        <v>2.9387769802688313E-2</v>
      </c>
      <c r="I6994" s="90">
        <v>3.1070804992392675E-2</v>
      </c>
      <c r="J6994" s="90">
        <v>3.2212108350586167E-2</v>
      </c>
    </row>
    <row r="6995" spans="3:10" x14ac:dyDescent="0.25">
      <c r="C6995" s="82">
        <v>3.541885841813508E-2</v>
      </c>
      <c r="D6995" s="89">
        <v>3.5940814533904519E-2</v>
      </c>
      <c r="E6995" s="89">
        <v>3.5590344440342155E-2</v>
      </c>
      <c r="F6995" s="89">
        <v>3.5008693033556845E-2</v>
      </c>
      <c r="G6995" s="90">
        <v>3.4536903666055302E-2</v>
      </c>
      <c r="H6995" s="90">
        <v>3.4134835473008225E-2</v>
      </c>
      <c r="I6995" s="90">
        <v>3.3962166196240963E-2</v>
      </c>
      <c r="J6995" s="90">
        <v>3.3917230865257178E-2</v>
      </c>
    </row>
    <row r="6996" spans="3:10" x14ac:dyDescent="0.25">
      <c r="C6996" s="82">
        <v>2.1490984495989044E-3</v>
      </c>
      <c r="D6996" s="89">
        <v>3.9052963883309576E-3</v>
      </c>
      <c r="E6996" s="89">
        <v>5.8956901054314287E-3</v>
      </c>
      <c r="F6996" s="89">
        <v>7.8399101994669918E-3</v>
      </c>
      <c r="G6996" s="90">
        <v>9.5583349721430448E-3</v>
      </c>
      <c r="H6996" s="90">
        <v>1.0919699291441189E-2</v>
      </c>
      <c r="I6996" s="90">
        <v>1.1948465888950315E-2</v>
      </c>
      <c r="J6996" s="90">
        <v>1.2649578332202248E-2</v>
      </c>
    </row>
    <row r="6997" spans="3:10" x14ac:dyDescent="0.25">
      <c r="C6997" s="82">
        <v>3.0125015863941441E-2</v>
      </c>
      <c r="D6997" s="89">
        <v>3.8620552594196729E-2</v>
      </c>
      <c r="E6997" s="89">
        <v>4.4653916601821879E-2</v>
      </c>
      <c r="F6997" s="89">
        <v>4.8673413722309551E-2</v>
      </c>
      <c r="G6997" s="90">
        <v>5.1365834162536241E-2</v>
      </c>
      <c r="H6997" s="90">
        <v>5.2965969981126577E-2</v>
      </c>
      <c r="I6997" s="90">
        <v>5.3930841683545117E-2</v>
      </c>
      <c r="J6997" s="90">
        <v>5.4234603674011173E-2</v>
      </c>
    </row>
    <row r="6998" spans="3:10" x14ac:dyDescent="0.25">
      <c r="C6998" s="82">
        <v>4.0789845496020894E-3</v>
      </c>
      <c r="D6998" s="89">
        <v>6.0870522618870432E-3</v>
      </c>
      <c r="E6998" s="89">
        <v>7.9301138856770238E-3</v>
      </c>
      <c r="F6998" s="89">
        <v>9.4706123580951835E-3</v>
      </c>
      <c r="G6998" s="90">
        <v>1.0715135509418498E-2</v>
      </c>
      <c r="H6998" s="90">
        <v>1.1674103869962397E-2</v>
      </c>
      <c r="I6998" s="90">
        <v>1.2464715130090879E-2</v>
      </c>
      <c r="J6998" s="90">
        <v>1.3126936456334263E-2</v>
      </c>
    </row>
    <row r="6999" spans="3:10" x14ac:dyDescent="0.25">
      <c r="C6999" s="82">
        <v>1.2840680938175258E-2</v>
      </c>
      <c r="D6999" s="89">
        <v>1.7413253122197422E-2</v>
      </c>
      <c r="E6999" s="89">
        <v>2.1254330208876567E-2</v>
      </c>
      <c r="F6999" s="89">
        <v>2.4290805737963203E-2</v>
      </c>
      <c r="G6999" s="90">
        <v>2.66640174656592E-2</v>
      </c>
      <c r="H6999" s="90">
        <v>2.8405087199109145E-2</v>
      </c>
      <c r="I6999" s="90">
        <v>2.9744113578717344E-2</v>
      </c>
      <c r="J6999" s="90">
        <v>3.0694343806450426E-2</v>
      </c>
    </row>
    <row r="7000" spans="3:10" x14ac:dyDescent="0.25">
      <c r="C7000" s="82">
        <v>1.4871958734644595E-2</v>
      </c>
      <c r="D7000" s="89">
        <v>1.8368422081483211E-2</v>
      </c>
      <c r="E7000" s="89">
        <v>2.067733616264569E-2</v>
      </c>
      <c r="F7000" s="89">
        <v>2.2065235257632213E-2</v>
      </c>
      <c r="G7000" s="90">
        <v>2.2871434444216732E-2</v>
      </c>
      <c r="H7000" s="90">
        <v>2.3233541127308518E-2</v>
      </c>
      <c r="I7000" s="90">
        <v>2.3395542078301853E-2</v>
      </c>
      <c r="J7000" s="90">
        <v>2.3390395217088696E-2</v>
      </c>
    </row>
    <row r="7001" spans="3:10" x14ac:dyDescent="0.25">
      <c r="C7001" s="82">
        <v>2.3205793412796313E-2</v>
      </c>
      <c r="D7001" s="89">
        <v>3.2207794136886736E-2</v>
      </c>
      <c r="E7001" s="89">
        <v>3.8454898528944931E-2</v>
      </c>
      <c r="F7001" s="89">
        <v>4.2082853942733818E-2</v>
      </c>
      <c r="G7001" s="90">
        <v>4.3935686108638961E-2</v>
      </c>
      <c r="H7001" s="90">
        <v>4.4556978943416876E-2</v>
      </c>
      <c r="I7001" s="90">
        <v>4.4596482476898083E-2</v>
      </c>
      <c r="J7001" s="90">
        <v>4.4187971022292466E-2</v>
      </c>
    </row>
    <row r="7002" spans="3:10" x14ac:dyDescent="0.25">
      <c r="C7002" s="82">
        <v>4.4127164929684843E-3</v>
      </c>
      <c r="D7002" s="89">
        <v>6.593350632860406E-3</v>
      </c>
      <c r="E7002" s="89">
        <v>8.6654075903229207E-3</v>
      </c>
      <c r="F7002" s="89">
        <v>1.0504165482915205E-2</v>
      </c>
      <c r="G7002" s="90">
        <v>1.2119087582595516E-2</v>
      </c>
      <c r="H7002" s="90">
        <v>1.3509473927448471E-2</v>
      </c>
      <c r="I7002" s="90">
        <v>1.4794244012512879E-2</v>
      </c>
      <c r="J7002" s="90">
        <v>1.6010201244728149E-2</v>
      </c>
    </row>
    <row r="7003" spans="3:10" x14ac:dyDescent="0.25">
      <c r="C7003" s="82">
        <v>6.173924961476028E-3</v>
      </c>
      <c r="D7003" s="89">
        <v>8.5190606359050545E-3</v>
      </c>
      <c r="E7003" s="89">
        <v>1.0623335384785352E-2</v>
      </c>
      <c r="F7003" s="89">
        <v>1.2404265946169456E-2</v>
      </c>
      <c r="G7003" s="90">
        <v>1.3893210974273575E-2</v>
      </c>
      <c r="H7003" s="90">
        <v>1.5089188947920648E-2</v>
      </c>
      <c r="I7003" s="90">
        <v>1.6120358043563258E-2</v>
      </c>
      <c r="J7003" s="90">
        <v>1.7017536325831528E-2</v>
      </c>
    </row>
    <row r="7004" spans="3:10" x14ac:dyDescent="0.25">
      <c r="C7004" s="82">
        <v>1.3167954525687487E-2</v>
      </c>
      <c r="D7004" s="89">
        <v>1.7704016811795908E-2</v>
      </c>
      <c r="E7004" s="89">
        <v>2.1221466426470072E-2</v>
      </c>
      <c r="F7004" s="89">
        <v>2.38060536985992E-2</v>
      </c>
      <c r="G7004" s="90">
        <v>2.5761813916332327E-2</v>
      </c>
      <c r="H7004" s="90">
        <v>2.7227496427114979E-2</v>
      </c>
      <c r="I7004" s="90">
        <v>2.8474891951448731E-2</v>
      </c>
      <c r="J7004" s="90">
        <v>2.9527482215259835E-2</v>
      </c>
    </row>
    <row r="7005" spans="3:10" x14ac:dyDescent="0.25">
      <c r="C7005" s="82">
        <v>2.2902044262780721E-2</v>
      </c>
      <c r="D7005" s="89">
        <v>3.0024209126670767E-2</v>
      </c>
      <c r="E7005" s="89">
        <v>3.491218945235644E-2</v>
      </c>
      <c r="F7005" s="89">
        <v>3.785371561937307E-2</v>
      </c>
      <c r="G7005" s="90">
        <v>3.9481067760583091E-2</v>
      </c>
      <c r="H7005" s="90">
        <v>4.0117303017750607E-2</v>
      </c>
      <c r="I7005" s="90">
        <v>4.024250271527112E-2</v>
      </c>
      <c r="J7005" s="90">
        <v>3.9942980558886447E-2</v>
      </c>
    </row>
    <row r="7006" spans="3:10" x14ac:dyDescent="0.25">
      <c r="C7006" s="82">
        <v>7.8993419624569308E-3</v>
      </c>
      <c r="D7006" s="89">
        <v>1.2445964067736083E-2</v>
      </c>
      <c r="E7006" s="89">
        <v>1.6706828650241624E-2</v>
      </c>
      <c r="F7006" s="89">
        <v>2.0217118072058046E-2</v>
      </c>
      <c r="G7006" s="90">
        <v>2.2885752581977784E-2</v>
      </c>
      <c r="H7006" s="90">
        <v>2.4670862509619699E-2</v>
      </c>
      <c r="I7006" s="90">
        <v>2.5774067314470281E-2</v>
      </c>
      <c r="J7006" s="90">
        <v>2.6241775841952628E-2</v>
      </c>
    </row>
    <row r="7007" spans="3:10" x14ac:dyDescent="0.25">
      <c r="C7007" s="82">
        <v>2.351081682776222E-2</v>
      </c>
      <c r="D7007" s="89">
        <v>2.6968552086608939E-2</v>
      </c>
      <c r="E7007" s="89">
        <v>2.892366114671522E-2</v>
      </c>
      <c r="F7007" s="89">
        <v>3.0005050030146186E-2</v>
      </c>
      <c r="G7007" s="90">
        <v>3.069604330210032E-2</v>
      </c>
      <c r="H7007" s="90">
        <v>3.1100417897439361E-2</v>
      </c>
      <c r="I7007" s="90">
        <v>3.1435161774987667E-2</v>
      </c>
      <c r="J7007" s="90">
        <v>3.1636974885854395E-2</v>
      </c>
    </row>
    <row r="7008" spans="3:10" x14ac:dyDescent="0.25">
      <c r="C7008" s="82">
        <v>2.7950552287662161E-2</v>
      </c>
      <c r="D7008" s="89">
        <v>2.8108571161375235E-2</v>
      </c>
      <c r="E7008" s="89">
        <v>2.7641843523226604E-2</v>
      </c>
      <c r="F7008" s="89">
        <v>2.7059869950791592E-2</v>
      </c>
      <c r="G7008" s="90">
        <v>2.6624565811429513E-2</v>
      </c>
      <c r="H7008" s="90">
        <v>2.6303313542436743E-2</v>
      </c>
      <c r="I7008" s="90">
        <v>2.6221311210078282E-2</v>
      </c>
      <c r="J7008" s="90">
        <v>2.6306053992721089E-2</v>
      </c>
    </row>
    <row r="7009" spans="3:10" x14ac:dyDescent="0.25">
      <c r="C7009" s="82">
        <v>5.4075544492130949E-3</v>
      </c>
      <c r="D7009" s="89">
        <v>8.7695397120882614E-3</v>
      </c>
      <c r="E7009" s="89">
        <v>1.1997904830580719E-2</v>
      </c>
      <c r="F7009" s="89">
        <v>1.4763692670250175E-2</v>
      </c>
      <c r="G7009" s="90">
        <v>1.7031719421190132E-2</v>
      </c>
      <c r="H7009" s="90">
        <v>1.8798777281572403E-2</v>
      </c>
      <c r="I7009" s="90">
        <v>2.0229094295797681E-2</v>
      </c>
      <c r="J7009" s="90">
        <v>2.1354929939330053E-2</v>
      </c>
    </row>
    <row r="7010" spans="3:10" x14ac:dyDescent="0.25">
      <c r="C7010" s="82">
        <v>6.2047744065320369E-2</v>
      </c>
      <c r="D7010" s="89">
        <v>6.0886081344112421E-2</v>
      </c>
      <c r="E7010" s="89">
        <v>5.8467566449574605E-2</v>
      </c>
      <c r="F7010" s="89">
        <v>5.6081599186954739E-2</v>
      </c>
      <c r="G7010" s="90">
        <v>5.4280496302018262E-2</v>
      </c>
      <c r="H7010" s="90">
        <v>5.2917330583872789E-2</v>
      </c>
      <c r="I7010" s="90">
        <v>5.2132545562410461E-2</v>
      </c>
      <c r="J7010" s="90">
        <v>5.1655942784289532E-2</v>
      </c>
    </row>
    <row r="7011" spans="3:10" x14ac:dyDescent="0.25">
      <c r="C7011" s="82">
        <v>4.5780211138729899E-3</v>
      </c>
      <c r="D7011" s="89">
        <v>6.9440481482384766E-3</v>
      </c>
      <c r="E7011" s="89">
        <v>9.0924662871777698E-3</v>
      </c>
      <c r="F7011" s="89">
        <v>1.0897904161675012E-2</v>
      </c>
      <c r="G7011" s="90">
        <v>1.2417707150845688E-2</v>
      </c>
      <c r="H7011" s="90">
        <v>1.3695299447203324E-2</v>
      </c>
      <c r="I7011" s="90">
        <v>1.487282237512128E-2</v>
      </c>
      <c r="J7011" s="90">
        <v>1.5983113494716938E-2</v>
      </c>
    </row>
    <row r="7012" spans="3:10" x14ac:dyDescent="0.25">
      <c r="C7012" s="82">
        <v>9.0816648889639178E-3</v>
      </c>
      <c r="D7012" s="89">
        <v>1.2638442566096177E-2</v>
      </c>
      <c r="E7012" s="89">
        <v>1.561413890823888E-2</v>
      </c>
      <c r="F7012" s="89">
        <v>1.7922154803243013E-2</v>
      </c>
      <c r="G7012" s="90">
        <v>1.9690850348357197E-2</v>
      </c>
      <c r="H7012" s="90">
        <v>2.0988266739052169E-2</v>
      </c>
      <c r="I7012" s="90">
        <v>2.2029551563541066E-2</v>
      </c>
      <c r="J7012" s="90">
        <v>2.2861970413506162E-2</v>
      </c>
    </row>
    <row r="7013" spans="3:10" x14ac:dyDescent="0.25">
      <c r="C7013" s="82">
        <v>7.0307145587992772E-3</v>
      </c>
      <c r="D7013" s="89">
        <v>1.0496885177841787E-2</v>
      </c>
      <c r="E7013" s="89">
        <v>1.3661099070779895E-2</v>
      </c>
      <c r="F7013" s="89">
        <v>1.6276399604646264E-2</v>
      </c>
      <c r="G7013" s="90">
        <v>1.8322765398692688E-2</v>
      </c>
      <c r="H7013" s="90">
        <v>1.9768400049636269E-2</v>
      </c>
      <c r="I7013" s="90">
        <v>2.07579985710892E-2</v>
      </c>
      <c r="J7013" s="90">
        <v>2.1313123802339153E-2</v>
      </c>
    </row>
    <row r="7014" spans="3:10" x14ac:dyDescent="0.25">
      <c r="C7014" s="82">
        <v>8.082189741347072E-2</v>
      </c>
      <c r="D7014" s="89">
        <v>6.7936486882762839E-2</v>
      </c>
      <c r="E7014" s="89">
        <v>5.8595786823095353E-2</v>
      </c>
      <c r="F7014" s="89">
        <v>5.2021623962890805E-2</v>
      </c>
      <c r="G7014" s="90">
        <v>4.7434760974238502E-2</v>
      </c>
      <c r="H7014" s="90">
        <v>4.3970404876753431E-2</v>
      </c>
      <c r="I7014" s="90">
        <v>4.1353976383111751E-2</v>
      </c>
      <c r="J7014" s="90">
        <v>3.9167428298353069E-2</v>
      </c>
    </row>
    <row r="7015" spans="3:10" x14ac:dyDescent="0.25">
      <c r="C7015" s="82">
        <v>1.6945975512946514E-2</v>
      </c>
      <c r="D7015" s="89">
        <v>2.0723228920104329E-2</v>
      </c>
      <c r="E7015" s="89">
        <v>2.355283190445805E-2</v>
      </c>
      <c r="F7015" s="89">
        <v>2.5709616193452706E-2</v>
      </c>
      <c r="G7015" s="90">
        <v>2.7521849989926048E-2</v>
      </c>
      <c r="H7015" s="90">
        <v>2.9101493219277033E-2</v>
      </c>
      <c r="I7015" s="90">
        <v>3.0718694874609452E-2</v>
      </c>
      <c r="J7015" s="90">
        <v>3.2398928134693798E-2</v>
      </c>
    </row>
    <row r="7016" spans="3:10" x14ac:dyDescent="0.25">
      <c r="C7016" s="82">
        <v>6.9152149217718414E-3</v>
      </c>
      <c r="D7016" s="89">
        <v>9.6152839781138491E-3</v>
      </c>
      <c r="E7016" s="89">
        <v>1.1940903256181596E-2</v>
      </c>
      <c r="F7016" s="89">
        <v>1.3796187284362414E-2</v>
      </c>
      <c r="G7016" s="90">
        <v>1.5218563906952157E-2</v>
      </c>
      <c r="H7016" s="90">
        <v>1.619724925885508E-2</v>
      </c>
      <c r="I7016" s="90">
        <v>1.6851523749319822E-2</v>
      </c>
      <c r="J7016" s="90">
        <v>1.7195038677889716E-2</v>
      </c>
    </row>
    <row r="7017" spans="3:10" x14ac:dyDescent="0.25">
      <c r="C7017" s="82">
        <v>5.5656788267914878E-3</v>
      </c>
      <c r="D7017" s="89">
        <v>8.2615120378231165E-3</v>
      </c>
      <c r="E7017" s="89">
        <v>1.0698157643409853E-2</v>
      </c>
      <c r="F7017" s="89">
        <v>1.278932660653492E-2</v>
      </c>
      <c r="G7017" s="90">
        <v>1.4637196132261422E-2</v>
      </c>
      <c r="H7017" s="90">
        <v>1.6308172903487218E-2</v>
      </c>
      <c r="I7017" s="90">
        <v>1.7975985786885619E-2</v>
      </c>
      <c r="J7017" s="90">
        <v>1.9680429480858724E-2</v>
      </c>
    </row>
    <row r="7018" spans="3:10" x14ac:dyDescent="0.25">
      <c r="C7018" s="82">
        <v>1.3756988092774031E-2</v>
      </c>
      <c r="D7018" s="89">
        <v>1.7525869687239019E-2</v>
      </c>
      <c r="E7018" s="89">
        <v>2.0726862218688837E-2</v>
      </c>
      <c r="F7018" s="89">
        <v>2.3391553505924964E-2</v>
      </c>
      <c r="G7018" s="90">
        <v>2.5650634521896636E-2</v>
      </c>
      <c r="H7018" s="90">
        <v>2.7497818154069716E-2</v>
      </c>
      <c r="I7018" s="90">
        <v>2.9122885553506894E-2</v>
      </c>
      <c r="J7018" s="90">
        <v>3.0517174165123628E-2</v>
      </c>
    </row>
    <row r="7019" spans="3:10" x14ac:dyDescent="0.25">
      <c r="C7019" s="82">
        <v>2.5195582028442491E-4</v>
      </c>
      <c r="D7019" s="89">
        <v>7.2592981188043771E-4</v>
      </c>
      <c r="E7019" s="89">
        <v>1.5297978415997862E-3</v>
      </c>
      <c r="F7019" s="89">
        <v>2.6018358439126518E-3</v>
      </c>
      <c r="G7019" s="90">
        <v>3.8277660848336881E-3</v>
      </c>
      <c r="H7019" s="90">
        <v>5.0843435451839438E-3</v>
      </c>
      <c r="I7019" s="90">
        <v>6.3244001415602201E-3</v>
      </c>
      <c r="J7019" s="90">
        <v>7.513977617655888E-3</v>
      </c>
    </row>
    <row r="7020" spans="3:10" x14ac:dyDescent="0.25">
      <c r="C7020" s="82">
        <v>1.0384092479804726E-2</v>
      </c>
      <c r="D7020" s="89">
        <v>1.1703471807870697E-2</v>
      </c>
      <c r="E7020" s="89">
        <v>1.2577119160712318E-2</v>
      </c>
      <c r="F7020" s="89">
        <v>1.3185253259276039E-2</v>
      </c>
      <c r="G7020" s="90">
        <v>1.3660563924704992E-2</v>
      </c>
      <c r="H7020" s="90">
        <v>1.4005837197141789E-2</v>
      </c>
      <c r="I7020" s="90">
        <v>1.430581484938122E-2</v>
      </c>
      <c r="J7020" s="90">
        <v>1.4539834904867063E-2</v>
      </c>
    </row>
    <row r="7021" spans="3:10" x14ac:dyDescent="0.25">
      <c r="C7021" s="82">
        <v>2.0510540103589409E-2</v>
      </c>
      <c r="D7021" s="89">
        <v>2.9783127172524605E-2</v>
      </c>
      <c r="E7021" s="89">
        <v>3.6503041626966229E-2</v>
      </c>
      <c r="F7021" s="89">
        <v>4.0375548657333712E-2</v>
      </c>
      <c r="G7021" s="90">
        <v>4.1998183122684329E-2</v>
      </c>
      <c r="H7021" s="90">
        <v>4.1832227019551659E-2</v>
      </c>
      <c r="I7021" s="90">
        <v>4.0530863936225056E-2</v>
      </c>
      <c r="J7021" s="90">
        <v>3.8325689376115919E-2</v>
      </c>
    </row>
    <row r="7022" spans="3:10" x14ac:dyDescent="0.25">
      <c r="C7022" s="82">
        <v>4.1444219663184213E-2</v>
      </c>
      <c r="D7022" s="89">
        <v>4.9802870489760807E-2</v>
      </c>
      <c r="E7022" s="89">
        <v>5.4483952974013795E-2</v>
      </c>
      <c r="F7022" s="89">
        <v>5.6489454674527137E-2</v>
      </c>
      <c r="G7022" s="90">
        <v>5.6825558144355616E-2</v>
      </c>
      <c r="H7022" s="90">
        <v>5.5845125393986096E-2</v>
      </c>
      <c r="I7022" s="90">
        <v>5.410120279507203E-2</v>
      </c>
      <c r="J7022" s="90">
        <v>5.1637135076255357E-2</v>
      </c>
    </row>
    <row r="7023" spans="3:10" x14ac:dyDescent="0.25">
      <c r="C7023" s="82">
        <v>1.4530701750085695E-2</v>
      </c>
      <c r="D7023" s="89">
        <v>1.698363276335673E-2</v>
      </c>
      <c r="E7023" s="89">
        <v>1.8709519182917793E-2</v>
      </c>
      <c r="F7023" s="89">
        <v>1.9943800558644326E-2</v>
      </c>
      <c r="G7023" s="90">
        <v>2.0906094505249745E-2</v>
      </c>
      <c r="H7023" s="90">
        <v>2.1637331755475709E-2</v>
      </c>
      <c r="I7023" s="90">
        <v>2.2304666862421083E-2</v>
      </c>
      <c r="J7023" s="90">
        <v>2.2905412366936131E-2</v>
      </c>
    </row>
    <row r="7024" spans="3:10" x14ac:dyDescent="0.25">
      <c r="C7024" s="82">
        <v>1.862344108663912E-2</v>
      </c>
      <c r="D7024" s="89">
        <v>2.0532064326010756E-2</v>
      </c>
      <c r="E7024" s="89">
        <v>2.1603063276794357E-2</v>
      </c>
      <c r="F7024" s="89">
        <v>2.2222893258936366E-2</v>
      </c>
      <c r="G7024" s="90">
        <v>2.2669039704964353E-2</v>
      </c>
      <c r="H7024" s="90">
        <v>2.2981049848135034E-2</v>
      </c>
      <c r="I7024" s="90">
        <v>2.3317802388560106E-2</v>
      </c>
      <c r="J7024" s="90">
        <v>2.3649894046817291E-2</v>
      </c>
    </row>
    <row r="7025" spans="3:10" x14ac:dyDescent="0.25">
      <c r="C7025" s="82">
        <v>3.4314550244546119E-3</v>
      </c>
      <c r="D7025" s="89">
        <v>6.1817006151595631E-3</v>
      </c>
      <c r="E7025" s="89">
        <v>9.1571620611239149E-3</v>
      </c>
      <c r="F7025" s="89">
        <v>1.1947207136558721E-2</v>
      </c>
      <c r="G7025" s="90">
        <v>1.4377035231632846E-2</v>
      </c>
      <c r="H7025" s="90">
        <v>1.6356523906727812E-2</v>
      </c>
      <c r="I7025" s="90">
        <v>1.7993318828949816E-2</v>
      </c>
      <c r="J7025" s="90">
        <v>1.9315245525568348E-2</v>
      </c>
    </row>
    <row r="7026" spans="3:10" x14ac:dyDescent="0.25">
      <c r="C7026" s="82">
        <v>1.9771637049953026E-2</v>
      </c>
      <c r="D7026" s="89">
        <v>2.3989408345808018E-2</v>
      </c>
      <c r="E7026" s="89">
        <v>2.73691997828635E-2</v>
      </c>
      <c r="F7026" s="89">
        <v>3.0082773889348564E-2</v>
      </c>
      <c r="G7026" s="90">
        <v>3.2338540660198173E-2</v>
      </c>
      <c r="H7026" s="90">
        <v>3.4122326539085868E-2</v>
      </c>
      <c r="I7026" s="90">
        <v>3.5646623354086769E-2</v>
      </c>
      <c r="J7026" s="90">
        <v>3.6871790082867527E-2</v>
      </c>
    </row>
    <row r="7027" spans="3:10" x14ac:dyDescent="0.25">
      <c r="C7027" s="82">
        <v>1.5439439372176619E-2</v>
      </c>
      <c r="D7027" s="89">
        <v>1.9719643087759014E-2</v>
      </c>
      <c r="E7027" s="89">
        <v>2.3135451615274315E-2</v>
      </c>
      <c r="F7027" s="89">
        <v>2.5827943374448294E-2</v>
      </c>
      <c r="G7027" s="90">
        <v>2.8032816713307058E-2</v>
      </c>
      <c r="H7027" s="90">
        <v>2.9779815199096487E-2</v>
      </c>
      <c r="I7027" s="90">
        <v>3.126086262642512E-2</v>
      </c>
      <c r="J7027" s="90">
        <v>3.2419249063145736E-2</v>
      </c>
    </row>
    <row r="7028" spans="3:10" x14ac:dyDescent="0.25">
      <c r="C7028" s="82">
        <v>3.5906490071104698E-3</v>
      </c>
      <c r="D7028" s="89">
        <v>5.7695786298063191E-3</v>
      </c>
      <c r="E7028" s="89">
        <v>7.9022327343141758E-3</v>
      </c>
      <c r="F7028" s="89">
        <v>9.764931140105999E-3</v>
      </c>
      <c r="G7028" s="90">
        <v>1.1306654605101859E-2</v>
      </c>
      <c r="H7028" s="90">
        <v>1.2504493888903245E-2</v>
      </c>
      <c r="I7028" s="90">
        <v>1.3463776527406017E-2</v>
      </c>
      <c r="J7028" s="90">
        <v>1.4216563842707317E-2</v>
      </c>
    </row>
    <row r="7029" spans="3:10" x14ac:dyDescent="0.25">
      <c r="C7029" s="82">
        <v>5.2199834941636727E-3</v>
      </c>
      <c r="D7029" s="89">
        <v>8.1292881133815231E-3</v>
      </c>
      <c r="E7029" s="89">
        <v>1.0979606198971054E-2</v>
      </c>
      <c r="F7029" s="89">
        <v>1.3537275620434738E-2</v>
      </c>
      <c r="G7029" s="90">
        <v>1.5768082536215217E-2</v>
      </c>
      <c r="H7029" s="90">
        <v>1.7645804770473006E-2</v>
      </c>
      <c r="I7029" s="90">
        <v>1.9304860980633755E-2</v>
      </c>
      <c r="J7029" s="90">
        <v>2.0764101777841076E-2</v>
      </c>
    </row>
    <row r="7030" spans="3:10" x14ac:dyDescent="0.25">
      <c r="C7030" s="82">
        <v>1.0394927249843573E-2</v>
      </c>
      <c r="D7030" s="89">
        <v>1.4952260300578776E-2</v>
      </c>
      <c r="E7030" s="89">
        <v>1.8716795847259361E-2</v>
      </c>
      <c r="F7030" s="89">
        <v>2.1509282555178578E-2</v>
      </c>
      <c r="G7030" s="90">
        <v>2.3482589024915727E-2</v>
      </c>
      <c r="H7030" s="90">
        <v>2.4733995886127184E-2</v>
      </c>
      <c r="I7030" s="90">
        <v>2.5529284250942811E-2</v>
      </c>
      <c r="J7030" s="90">
        <v>2.59296397000514E-2</v>
      </c>
    </row>
    <row r="7031" spans="3:10" x14ac:dyDescent="0.25">
      <c r="C7031" s="82">
        <v>5.168902669207537E-3</v>
      </c>
      <c r="D7031" s="89">
        <v>7.8027073173364166E-3</v>
      </c>
      <c r="E7031" s="89">
        <v>1.0216764627283088E-2</v>
      </c>
      <c r="F7031" s="89">
        <v>1.2216007952259102E-2</v>
      </c>
      <c r="G7031" s="90">
        <v>1.3801734982036511E-2</v>
      </c>
      <c r="H7031" s="90">
        <v>1.4982859826455886E-2</v>
      </c>
      <c r="I7031" s="90">
        <v>1.590538697388158E-2</v>
      </c>
      <c r="J7031" s="90">
        <v>1.6616849929989463E-2</v>
      </c>
    </row>
    <row r="7032" spans="3:10" x14ac:dyDescent="0.25">
      <c r="C7032" s="82">
        <v>3.7633325545692639E-2</v>
      </c>
      <c r="D7032" s="89">
        <v>4.067228159337772E-2</v>
      </c>
      <c r="E7032" s="89">
        <v>4.1264733560099395E-2</v>
      </c>
      <c r="F7032" s="89">
        <v>4.0794056610316549E-2</v>
      </c>
      <c r="G7032" s="90">
        <v>4.011113942667946E-2</v>
      </c>
      <c r="H7032" s="90">
        <v>3.9383742287978571E-2</v>
      </c>
      <c r="I7032" s="90">
        <v>3.885675340280971E-2</v>
      </c>
      <c r="J7032" s="90">
        <v>3.8397188014381432E-2</v>
      </c>
    </row>
    <row r="7033" spans="3:10" x14ac:dyDescent="0.25">
      <c r="C7033" s="82">
        <v>1.29328845170678E-2</v>
      </c>
      <c r="D7033" s="89">
        <v>1.5562609095327595E-2</v>
      </c>
      <c r="E7033" s="89">
        <v>1.7438231474638969E-2</v>
      </c>
      <c r="F7033" s="89">
        <v>1.8797299569290649E-2</v>
      </c>
      <c r="G7033" s="90">
        <v>1.9878244223921496E-2</v>
      </c>
      <c r="H7033" s="90">
        <v>2.0738846953390833E-2</v>
      </c>
      <c r="I7033" s="90">
        <v>2.154255475005732E-2</v>
      </c>
      <c r="J7033" s="90">
        <v>2.2280789687628588E-2</v>
      </c>
    </row>
    <row r="7034" spans="3:10" x14ac:dyDescent="0.25">
      <c r="C7034" s="82">
        <v>8.891261861732825E-3</v>
      </c>
      <c r="D7034" s="89">
        <v>1.2027437344514379E-2</v>
      </c>
      <c r="E7034" s="89">
        <v>1.4494317767944159E-2</v>
      </c>
      <c r="F7034" s="89">
        <v>1.6279087867211543E-2</v>
      </c>
      <c r="G7034" s="90">
        <v>1.7545846315166726E-2</v>
      </c>
      <c r="H7034" s="90">
        <v>1.8381947871575221E-2</v>
      </c>
      <c r="I7034" s="90">
        <v>1.8990440001976007E-2</v>
      </c>
      <c r="J7034" s="90">
        <v>1.9419915746794743E-2</v>
      </c>
    </row>
    <row r="7035" spans="3:10" x14ac:dyDescent="0.25">
      <c r="C7035" s="82">
        <v>6.0153502576060286E-3</v>
      </c>
      <c r="D7035" s="89">
        <v>9.0965346871816344E-3</v>
      </c>
      <c r="E7035" s="89">
        <v>1.1875487607686058E-2</v>
      </c>
      <c r="F7035" s="89">
        <v>1.413402423572899E-2</v>
      </c>
      <c r="G7035" s="90">
        <v>1.5902674646093823E-2</v>
      </c>
      <c r="H7035" s="90">
        <v>1.7221054878041687E-2</v>
      </c>
      <c r="I7035" s="90">
        <v>1.8276075927642112E-2</v>
      </c>
      <c r="J7035" s="90">
        <v>1.9128490136883947E-2</v>
      </c>
    </row>
    <row r="7036" spans="3:10" x14ac:dyDescent="0.25">
      <c r="C7036" s="82">
        <v>8.4312910070260417E-3</v>
      </c>
      <c r="D7036" s="89">
        <v>1.1266639965944254E-2</v>
      </c>
      <c r="E7036" s="89">
        <v>1.3453294745493453E-2</v>
      </c>
      <c r="F7036" s="89">
        <v>1.498058730490005E-2</v>
      </c>
      <c r="G7036" s="90">
        <v>1.5985336821662342E-2</v>
      </c>
      <c r="H7036" s="90">
        <v>1.6531879532983434E-2</v>
      </c>
      <c r="I7036" s="90">
        <v>1.6795375224287496E-2</v>
      </c>
      <c r="J7036" s="90">
        <v>1.6820271923638528E-2</v>
      </c>
    </row>
    <row r="7037" spans="3:10" x14ac:dyDescent="0.25">
      <c r="C7037" s="82">
        <v>8.0935675103702732E-3</v>
      </c>
      <c r="D7037" s="89">
        <v>1.2373288082975902E-2</v>
      </c>
      <c r="E7037" s="89">
        <v>1.6288233099218404E-2</v>
      </c>
      <c r="F7037" s="89">
        <v>1.9497065849565318E-2</v>
      </c>
      <c r="G7037" s="90">
        <v>2.1996555431990961E-2</v>
      </c>
      <c r="H7037" s="90">
        <v>2.3800549747595778E-2</v>
      </c>
      <c r="I7037" s="90">
        <v>2.513457678889475E-2</v>
      </c>
      <c r="J7037" s="90">
        <v>2.6058902491496849E-2</v>
      </c>
    </row>
    <row r="7038" spans="3:10" x14ac:dyDescent="0.25">
      <c r="C7038" s="82">
        <v>5.929049165601083E-4</v>
      </c>
      <c r="D7038" s="89">
        <v>1.500921270340553E-3</v>
      </c>
      <c r="E7038" s="89">
        <v>2.8408746459223934E-3</v>
      </c>
      <c r="F7038" s="89">
        <v>4.4126524441516005E-3</v>
      </c>
      <c r="G7038" s="90">
        <v>6.0009252727956904E-3</v>
      </c>
      <c r="H7038" s="90">
        <v>7.4276182697669167E-3</v>
      </c>
      <c r="I7038" s="90">
        <v>8.6487827904431318E-3</v>
      </c>
      <c r="J7038" s="90">
        <v>9.6361116280414029E-3</v>
      </c>
    </row>
    <row r="7039" spans="3:10" x14ac:dyDescent="0.25">
      <c r="C7039" s="82">
        <v>1.0216040014597483E-3</v>
      </c>
      <c r="D7039" s="89">
        <v>2.244021175603459E-3</v>
      </c>
      <c r="E7039" s="89">
        <v>3.887598241986073E-3</v>
      </c>
      <c r="F7039" s="89">
        <v>5.7290345775516784E-3</v>
      </c>
      <c r="G7039" s="90">
        <v>7.5656328133719966E-3</v>
      </c>
      <c r="H7039" s="90">
        <v>9.2254196371387431E-3</v>
      </c>
      <c r="I7039" s="90">
        <v>1.067366434270277E-2</v>
      </c>
      <c r="J7039" s="90">
        <v>1.1873258813116693E-2</v>
      </c>
    </row>
    <row r="7040" spans="3:10" x14ac:dyDescent="0.25">
      <c r="C7040" s="82">
        <v>1.217209987063082E-2</v>
      </c>
      <c r="D7040" s="89">
        <v>1.6381406957408765E-2</v>
      </c>
      <c r="E7040" s="89">
        <v>1.9185080376003284E-2</v>
      </c>
      <c r="F7040" s="89">
        <v>2.0647399957557534E-2</v>
      </c>
      <c r="G7040" s="90">
        <v>2.1149390423735422E-2</v>
      </c>
      <c r="H7040" s="90">
        <v>2.0958961002738578E-2</v>
      </c>
      <c r="I7040" s="90">
        <v>2.0433542663186928E-2</v>
      </c>
      <c r="J7040" s="90">
        <v>1.9710164688698833E-2</v>
      </c>
    </row>
    <row r="7041" spans="3:10" x14ac:dyDescent="0.25">
      <c r="C7041" s="82">
        <v>8.5755307847286029E-3</v>
      </c>
      <c r="D7041" s="89">
        <v>1.2591963914954303E-2</v>
      </c>
      <c r="E7041" s="89">
        <v>1.6260320232834569E-2</v>
      </c>
      <c r="F7041" s="89">
        <v>1.9287477766582115E-2</v>
      </c>
      <c r="G7041" s="90">
        <v>2.1638190496831765E-2</v>
      </c>
      <c r="H7041" s="90">
        <v>2.3276626153763493E-2</v>
      </c>
      <c r="I7041" s="90">
        <v>2.438842776860688E-2</v>
      </c>
      <c r="J7041" s="90">
        <v>2.5016003810443541E-2</v>
      </c>
    </row>
    <row r="7042" spans="3:10" x14ac:dyDescent="0.25">
      <c r="C7042" s="82">
        <v>1.811141859846389E-2</v>
      </c>
      <c r="D7042" s="89">
        <v>2.0537952405785456E-2</v>
      </c>
      <c r="E7042" s="89">
        <v>2.2156136149568299E-2</v>
      </c>
      <c r="F7042" s="89">
        <v>2.3228708710897859E-2</v>
      </c>
      <c r="G7042" s="90">
        <v>2.3979153236075613E-2</v>
      </c>
      <c r="H7042" s="90">
        <v>2.4432526944869734E-2</v>
      </c>
      <c r="I7042" s="90">
        <v>2.4771743794154141E-2</v>
      </c>
      <c r="J7042" s="90">
        <v>2.4998292585291779E-2</v>
      </c>
    </row>
    <row r="7043" spans="3:10" x14ac:dyDescent="0.25">
      <c r="C7043" s="82">
        <v>1.6230090182652826E-2</v>
      </c>
      <c r="D7043" s="89">
        <v>2.607721580034136E-2</v>
      </c>
      <c r="E7043" s="89">
        <v>3.4496850193240225E-2</v>
      </c>
      <c r="F7043" s="89">
        <v>4.0468919765909904E-2</v>
      </c>
      <c r="G7043" s="90">
        <v>4.4155013476044024E-2</v>
      </c>
      <c r="H7043" s="90">
        <v>4.5869056789566674E-2</v>
      </c>
      <c r="I7043" s="90">
        <v>4.6274685837724872E-2</v>
      </c>
      <c r="J7043" s="90">
        <v>4.5614617153822402E-2</v>
      </c>
    </row>
    <row r="7044" spans="3:10" x14ac:dyDescent="0.25">
      <c r="C7044" s="82">
        <v>6.8614334654449965E-2</v>
      </c>
      <c r="D7044" s="89">
        <v>6.7880428279193897E-2</v>
      </c>
      <c r="E7044" s="89">
        <v>6.3016153039081008E-2</v>
      </c>
      <c r="F7044" s="89">
        <v>5.7196157879043925E-2</v>
      </c>
      <c r="G7044" s="90">
        <v>5.1878011789701403E-2</v>
      </c>
      <c r="H7044" s="90">
        <v>4.7196428147700815E-2</v>
      </c>
      <c r="I7044" s="90">
        <v>4.3291097643149402E-2</v>
      </c>
      <c r="J7044" s="90">
        <v>3.9861279725078344E-2</v>
      </c>
    </row>
    <row r="7045" spans="3:10" x14ac:dyDescent="0.25">
      <c r="C7045" s="82">
        <v>1.4844836166749692E-2</v>
      </c>
      <c r="D7045" s="89">
        <v>1.6944956502368231E-2</v>
      </c>
      <c r="E7045" s="89">
        <v>1.8406787340175174E-2</v>
      </c>
      <c r="F7045" s="89">
        <v>1.9442022541828974E-2</v>
      </c>
      <c r="G7045" s="90">
        <v>2.0228875208815413E-2</v>
      </c>
      <c r="H7045" s="90">
        <v>2.0775853014256256E-2</v>
      </c>
      <c r="I7045" s="90">
        <v>2.122268984456448E-2</v>
      </c>
      <c r="J7045" s="90">
        <v>2.1555116687385183E-2</v>
      </c>
    </row>
    <row r="7046" spans="3:10" x14ac:dyDescent="0.25">
      <c r="C7046" s="82">
        <v>1.7616009233442486E-2</v>
      </c>
      <c r="D7046" s="89">
        <v>2.165204653600207E-2</v>
      </c>
      <c r="E7046" s="89">
        <v>2.4483006774888575E-2</v>
      </c>
      <c r="F7046" s="89">
        <v>2.6440855341583077E-2</v>
      </c>
      <c r="G7046" s="90">
        <v>2.7926691237027609E-2</v>
      </c>
      <c r="H7046" s="90">
        <v>2.9099492756394424E-2</v>
      </c>
      <c r="I7046" s="90">
        <v>3.0251116838623471E-2</v>
      </c>
      <c r="J7046" s="90">
        <v>3.1405318394377678E-2</v>
      </c>
    </row>
    <row r="7047" spans="3:10" x14ac:dyDescent="0.25">
      <c r="C7047" s="82">
        <v>4.0252943339295589E-3</v>
      </c>
      <c r="D7047" s="89">
        <v>6.4729500908844387E-3</v>
      </c>
      <c r="E7047" s="89">
        <v>8.8846208984975725E-3</v>
      </c>
      <c r="F7047" s="89">
        <v>1.0996860646367845E-2</v>
      </c>
      <c r="G7047" s="90">
        <v>1.2728069179073565E-2</v>
      </c>
      <c r="H7047" s="90">
        <v>1.4026474606840983E-2</v>
      </c>
      <c r="I7047" s="90">
        <v>1.4989856396279387E-2</v>
      </c>
      <c r="J7047" s="90">
        <v>1.5642085712782611E-2</v>
      </c>
    </row>
    <row r="7048" spans="3:10" x14ac:dyDescent="0.25">
      <c r="C7048" s="82">
        <v>5.2464997678966837E-3</v>
      </c>
      <c r="D7048" s="89">
        <v>7.5706388368032458E-3</v>
      </c>
      <c r="E7048" s="89">
        <v>9.7444515626039195E-3</v>
      </c>
      <c r="F7048" s="89">
        <v>1.166183988136979E-2</v>
      </c>
      <c r="G7048" s="90">
        <v>1.3335479834762498E-2</v>
      </c>
      <c r="H7048" s="90">
        <v>1.4748191911499812E-2</v>
      </c>
      <c r="I7048" s="90">
        <v>1.6004627851582139E-2</v>
      </c>
      <c r="J7048" s="90">
        <v>1.7113848298206384E-2</v>
      </c>
    </row>
    <row r="7049" spans="3:10" x14ac:dyDescent="0.25">
      <c r="C7049" s="82">
        <v>2.4345072353456346E-2</v>
      </c>
      <c r="D7049" s="89">
        <v>2.430648089676795E-2</v>
      </c>
      <c r="E7049" s="89">
        <v>2.3750733634839819E-2</v>
      </c>
      <c r="F7049" s="89">
        <v>2.307191773013607E-2</v>
      </c>
      <c r="G7049" s="90">
        <v>2.2459100699727039E-2</v>
      </c>
      <c r="H7049" s="90">
        <v>2.1860514285419651E-2</v>
      </c>
      <c r="I7049" s="90">
        <v>2.1366217712577039E-2</v>
      </c>
      <c r="J7049" s="90">
        <v>2.0910281962666911E-2</v>
      </c>
    </row>
    <row r="7050" spans="3:10" x14ac:dyDescent="0.25">
      <c r="C7050" s="82">
        <v>1.2213983035471861E-2</v>
      </c>
      <c r="D7050" s="89">
        <v>1.6251756051602662E-2</v>
      </c>
      <c r="E7050" s="89">
        <v>1.9780994234808079E-2</v>
      </c>
      <c r="F7050" s="89">
        <v>2.2718623130484051E-2</v>
      </c>
      <c r="G7050" s="90">
        <v>2.5127030032520779E-2</v>
      </c>
      <c r="H7050" s="90">
        <v>2.696708737303808E-2</v>
      </c>
      <c r="I7050" s="90">
        <v>2.8411307706822361E-2</v>
      </c>
      <c r="J7050" s="90">
        <v>2.9451573570003019E-2</v>
      </c>
    </row>
    <row r="7051" spans="3:10" x14ac:dyDescent="0.25">
      <c r="C7051" s="82">
        <v>6.0515138063872371E-3</v>
      </c>
      <c r="D7051" s="89">
        <v>9.3791846307826644E-3</v>
      </c>
      <c r="E7051" s="89">
        <v>1.2513675641220729E-2</v>
      </c>
      <c r="F7051" s="89">
        <v>1.5122534976919391E-2</v>
      </c>
      <c r="G7051" s="90">
        <v>1.7120685974150826E-2</v>
      </c>
      <c r="H7051" s="90">
        <v>1.8457572666251972E-2</v>
      </c>
      <c r="I7051" s="90">
        <v>1.9278878320573827E-2</v>
      </c>
      <c r="J7051" s="90">
        <v>1.9630265702174538E-2</v>
      </c>
    </row>
    <row r="7052" spans="3:10" x14ac:dyDescent="0.25">
      <c r="C7052" s="82">
        <v>5.9297306882398149E-2</v>
      </c>
      <c r="D7052" s="89">
        <v>5.0317671818943109E-2</v>
      </c>
      <c r="E7052" s="89">
        <v>4.3867963758853934E-2</v>
      </c>
      <c r="F7052" s="89">
        <v>3.944688724724725E-2</v>
      </c>
      <c r="G7052" s="90">
        <v>3.6537568036966991E-2</v>
      </c>
      <c r="H7052" s="90">
        <v>3.4528452819424349E-2</v>
      </c>
      <c r="I7052" s="90">
        <v>3.3233523915291982E-2</v>
      </c>
      <c r="J7052" s="90">
        <v>3.2326863694254693E-2</v>
      </c>
    </row>
    <row r="7053" spans="3:10" x14ac:dyDescent="0.25">
      <c r="C7053" s="82">
        <v>8.0461453060576508E-3</v>
      </c>
      <c r="D7053" s="89">
        <v>1.1344258573168632E-2</v>
      </c>
      <c r="E7053" s="89">
        <v>1.4255950819547612E-2</v>
      </c>
      <c r="F7053" s="89">
        <v>1.6669295349304985E-2</v>
      </c>
      <c r="G7053" s="90">
        <v>1.8645861538281031E-2</v>
      </c>
      <c r="H7053" s="90">
        <v>2.0192979620475181E-2</v>
      </c>
      <c r="I7053" s="90">
        <v>2.1475160564132696E-2</v>
      </c>
      <c r="J7053" s="90">
        <v>2.2518132709843357E-2</v>
      </c>
    </row>
    <row r="7054" spans="3:10" x14ac:dyDescent="0.25">
      <c r="C7054" s="82">
        <v>6.2159429595430499E-2</v>
      </c>
      <c r="D7054" s="89">
        <v>5.2197462883552724E-2</v>
      </c>
      <c r="E7054" s="89">
        <v>4.4921534365945155E-2</v>
      </c>
      <c r="F7054" s="89">
        <v>3.9863972003790563E-2</v>
      </c>
      <c r="G7054" s="90">
        <v>3.649316300839469E-2</v>
      </c>
      <c r="H7054" s="90">
        <v>3.4183874044254561E-2</v>
      </c>
      <c r="I7054" s="90">
        <v>3.2747550978853159E-2</v>
      </c>
      <c r="J7054" s="90">
        <v>3.1866180207078203E-2</v>
      </c>
    </row>
    <row r="7055" spans="3:10" x14ac:dyDescent="0.25">
      <c r="C7055" s="82">
        <v>1.4825632009424309E-2</v>
      </c>
      <c r="D7055" s="89">
        <v>1.8917668399526622E-2</v>
      </c>
      <c r="E7055" s="89">
        <v>2.1327079211406627E-2</v>
      </c>
      <c r="F7055" s="89">
        <v>2.2452091525267899E-2</v>
      </c>
      <c r="G7055" s="90">
        <v>2.2834327320112483E-2</v>
      </c>
      <c r="H7055" s="90">
        <v>2.2747102876812506E-2</v>
      </c>
      <c r="I7055" s="90">
        <v>2.2496146819823454E-2</v>
      </c>
      <c r="J7055" s="90">
        <v>2.213434411466068E-2</v>
      </c>
    </row>
    <row r="7056" spans="3:10" x14ac:dyDescent="0.25">
      <c r="C7056" s="82">
        <v>2.2920830867943446E-3</v>
      </c>
      <c r="D7056" s="89">
        <v>4.3936162394641693E-3</v>
      </c>
      <c r="E7056" s="89">
        <v>6.8790433644578186E-3</v>
      </c>
      <c r="F7056" s="89">
        <v>9.4106054461413069E-3</v>
      </c>
      <c r="G7056" s="90">
        <v>1.1773695331960331E-2</v>
      </c>
      <c r="H7056" s="90">
        <v>1.3810565530887595E-2</v>
      </c>
      <c r="I7056" s="90">
        <v>1.5544373594540483E-2</v>
      </c>
      <c r="J7056" s="90">
        <v>1.6957520447726835E-2</v>
      </c>
    </row>
    <row r="7057" spans="3:10" x14ac:dyDescent="0.25">
      <c r="C7057" s="82">
        <v>1.7748947353634154E-2</v>
      </c>
      <c r="D7057" s="89">
        <v>2.1245602133342339E-2</v>
      </c>
      <c r="E7057" s="89">
        <v>2.3468819825381206E-2</v>
      </c>
      <c r="F7057" s="89">
        <v>2.4722887646876898E-2</v>
      </c>
      <c r="G7057" s="90">
        <v>2.5341957253867974E-2</v>
      </c>
      <c r="H7057" s="90">
        <v>2.5436169298803987E-2</v>
      </c>
      <c r="I7057" s="90">
        <v>2.5250728079290536E-2</v>
      </c>
      <c r="J7057" s="90">
        <v>2.4817149648904822E-2</v>
      </c>
    </row>
    <row r="7058" spans="3:10" x14ac:dyDescent="0.25">
      <c r="C7058" s="82">
        <v>1.2183737397008721E-2</v>
      </c>
      <c r="D7058" s="89">
        <v>1.4196347057017597E-2</v>
      </c>
      <c r="E7058" s="89">
        <v>1.5564302541995995E-2</v>
      </c>
      <c r="F7058" s="89">
        <v>1.6532481290807553E-2</v>
      </c>
      <c r="G7058" s="90">
        <v>1.7317414031975276E-2</v>
      </c>
      <c r="H7058" s="90">
        <v>1.7972870194751141E-2</v>
      </c>
      <c r="I7058" s="90">
        <v>1.8649292735902379E-2</v>
      </c>
      <c r="J7058" s="90">
        <v>1.9354179440085596E-2</v>
      </c>
    </row>
    <row r="7059" spans="3:10" x14ac:dyDescent="0.25">
      <c r="C7059" s="82">
        <v>1.1517798192603871E-2</v>
      </c>
      <c r="D7059" s="89">
        <v>1.3347082707196556E-2</v>
      </c>
      <c r="E7059" s="89">
        <v>1.4636256196462586E-2</v>
      </c>
      <c r="F7059" s="89">
        <v>1.5578184488880591E-2</v>
      </c>
      <c r="G7059" s="90">
        <v>1.6335994086780391E-2</v>
      </c>
      <c r="H7059" s="90">
        <v>1.6927188160347793E-2</v>
      </c>
      <c r="I7059" s="90">
        <v>1.7469169001817601E-2</v>
      </c>
      <c r="J7059" s="90">
        <v>1.7951823544683686E-2</v>
      </c>
    </row>
    <row r="7060" spans="3:10" x14ac:dyDescent="0.25">
      <c r="C7060" s="82">
        <v>1.1902156719655901E-2</v>
      </c>
      <c r="D7060" s="89">
        <v>1.3021454672669136E-2</v>
      </c>
      <c r="E7060" s="89">
        <v>1.3573456726712192E-2</v>
      </c>
      <c r="F7060" s="89">
        <v>1.3800235998759654E-2</v>
      </c>
      <c r="G7060" s="90">
        <v>1.3866969621571088E-2</v>
      </c>
      <c r="H7060" s="90">
        <v>1.3790815898951937E-2</v>
      </c>
      <c r="I7060" s="90">
        <v>1.3666117335529923E-2</v>
      </c>
      <c r="J7060" s="90">
        <v>1.3481277808822053E-2</v>
      </c>
    </row>
    <row r="7061" spans="3:10" x14ac:dyDescent="0.25">
      <c r="C7061" s="82">
        <v>4.5471899300515237E-3</v>
      </c>
      <c r="D7061" s="89">
        <v>5.823403276853675E-3</v>
      </c>
      <c r="E7061" s="89">
        <v>6.9959868687698963E-3</v>
      </c>
      <c r="F7061" s="89">
        <v>8.0584903846879757E-3</v>
      </c>
      <c r="G7061" s="90">
        <v>9.0284006264357598E-3</v>
      </c>
      <c r="H7061" s="90">
        <v>9.8806363925482525E-3</v>
      </c>
      <c r="I7061" s="90">
        <v>1.0672989272520044E-2</v>
      </c>
      <c r="J7061" s="90">
        <v>1.1408775842078051E-2</v>
      </c>
    </row>
    <row r="7062" spans="3:10" x14ac:dyDescent="0.25">
      <c r="C7062" s="82">
        <v>6.0447653501961834E-3</v>
      </c>
      <c r="D7062" s="89">
        <v>1.000748162007049E-2</v>
      </c>
      <c r="E7062" s="89">
        <v>1.4250987293263592E-2</v>
      </c>
      <c r="F7062" s="89">
        <v>1.8366323182936815E-2</v>
      </c>
      <c r="G7062" s="90">
        <v>2.2188580721913653E-2</v>
      </c>
      <c r="H7062" s="90">
        <v>2.5597400820919033E-2</v>
      </c>
      <c r="I7062" s="90">
        <v>2.8748145166869049E-2</v>
      </c>
      <c r="J7062" s="90">
        <v>3.166919041351391E-2</v>
      </c>
    </row>
    <row r="7063" spans="3:10" x14ac:dyDescent="0.25">
      <c r="C7063" s="82">
        <v>3.472493855507837E-3</v>
      </c>
      <c r="D7063" s="89">
        <v>5.7360397993194848E-3</v>
      </c>
      <c r="E7063" s="89">
        <v>8.1382039815787038E-3</v>
      </c>
      <c r="F7063" s="89">
        <v>1.0405982429539103E-2</v>
      </c>
      <c r="G7063" s="90">
        <v>1.2391843566045347E-2</v>
      </c>
      <c r="H7063" s="90">
        <v>1.3976076707953337E-2</v>
      </c>
      <c r="I7063" s="90">
        <v>1.520615402219109E-2</v>
      </c>
      <c r="J7063" s="90">
        <v>1.6079256170652589E-2</v>
      </c>
    </row>
    <row r="7064" spans="3:10" x14ac:dyDescent="0.25">
      <c r="C7064" s="82">
        <v>3.9819623157760168E-3</v>
      </c>
      <c r="D7064" s="89">
        <v>6.0931148782021761E-3</v>
      </c>
      <c r="E7064" s="89">
        <v>8.0829923768829977E-3</v>
      </c>
      <c r="F7064" s="89">
        <v>9.7936333897035432E-3</v>
      </c>
      <c r="G7064" s="90">
        <v>1.1213444649132884E-2</v>
      </c>
      <c r="H7064" s="90">
        <v>1.2330956768386596E-2</v>
      </c>
      <c r="I7064" s="90">
        <v>1.3245804401744436E-2</v>
      </c>
      <c r="J7064" s="90">
        <v>1.3980001830989191E-2</v>
      </c>
    </row>
    <row r="7065" spans="3:10" x14ac:dyDescent="0.25">
      <c r="C7065" s="82">
        <v>5.2836422393550443E-2</v>
      </c>
      <c r="D7065" s="89">
        <v>5.0113467016960782E-2</v>
      </c>
      <c r="E7065" s="89">
        <v>4.7185212073450757E-2</v>
      </c>
      <c r="F7065" s="89">
        <v>4.4689701205377415E-2</v>
      </c>
      <c r="G7065" s="90">
        <v>4.2859665717161946E-2</v>
      </c>
      <c r="H7065" s="90">
        <v>4.1501119218731571E-2</v>
      </c>
      <c r="I7065" s="90">
        <v>4.0717865188046959E-2</v>
      </c>
      <c r="J7065" s="90">
        <v>4.0326712797502162E-2</v>
      </c>
    </row>
    <row r="7066" spans="3:10" x14ac:dyDescent="0.25">
      <c r="C7066" s="82">
        <v>7.8389076069078757E-4</v>
      </c>
      <c r="D7066" s="89">
        <v>1.8504976552099681E-3</v>
      </c>
      <c r="E7066" s="89">
        <v>3.3696051280144687E-3</v>
      </c>
      <c r="F7066" s="89">
        <v>5.1590679231773772E-3</v>
      </c>
      <c r="G7066" s="90">
        <v>7.0443538817245577E-3</v>
      </c>
      <c r="H7066" s="90">
        <v>8.874817235729221E-3</v>
      </c>
      <c r="I7066" s="90">
        <v>1.0623219558882986E-2</v>
      </c>
      <c r="J7066" s="90">
        <v>1.2252231089319835E-2</v>
      </c>
    </row>
    <row r="7067" spans="3:10" x14ac:dyDescent="0.25">
      <c r="C7067" s="82">
        <v>1.0683041388881709E-3</v>
      </c>
      <c r="D7067" s="89">
        <v>2.2264314154397105E-3</v>
      </c>
      <c r="E7067" s="89">
        <v>3.7097176521971426E-3</v>
      </c>
      <c r="F7067" s="89">
        <v>5.298405618070743E-3</v>
      </c>
      <c r="G7067" s="90">
        <v>6.811800186581474E-3</v>
      </c>
      <c r="H7067" s="90">
        <v>8.1122261647950545E-3</v>
      </c>
      <c r="I7067" s="90">
        <v>9.1947227269298954E-3</v>
      </c>
      <c r="J7067" s="90">
        <v>1.0056536122201056E-2</v>
      </c>
    </row>
    <row r="7068" spans="3:10" x14ac:dyDescent="0.25">
      <c r="C7068" s="82">
        <v>1.3494209984667372E-2</v>
      </c>
      <c r="D7068" s="89">
        <v>1.9617789439563722E-2</v>
      </c>
      <c r="E7068" s="89">
        <v>2.4870444528886572E-2</v>
      </c>
      <c r="F7068" s="89">
        <v>2.9021083421022269E-2</v>
      </c>
      <c r="G7068" s="90">
        <v>3.2279205380317373E-2</v>
      </c>
      <c r="H7068" s="90">
        <v>3.4772200425331211E-2</v>
      </c>
      <c r="I7068" s="90">
        <v>3.6846778283328434E-2</v>
      </c>
      <c r="J7068" s="90">
        <v>3.8542445075129023E-2</v>
      </c>
    </row>
    <row r="7069" spans="3:10" x14ac:dyDescent="0.25">
      <c r="C7069" s="82">
        <v>3.451896264922638E-3</v>
      </c>
      <c r="D7069" s="89">
        <v>5.2787706179405957E-3</v>
      </c>
      <c r="E7069" s="89">
        <v>6.9973332160246831E-3</v>
      </c>
      <c r="F7069" s="89">
        <v>8.4600648221893476E-3</v>
      </c>
      <c r="G7069" s="90">
        <v>9.6435980709536559E-3</v>
      </c>
      <c r="H7069" s="90">
        <v>1.0526954369534755E-2</v>
      </c>
      <c r="I7069" s="90">
        <v>1.1188935383376791E-2</v>
      </c>
      <c r="J7069" s="90">
        <v>1.1646684246069367E-2</v>
      </c>
    </row>
    <row r="7070" spans="3:10" x14ac:dyDescent="0.25">
      <c r="C7070" s="82">
        <v>8.7929067171287154E-3</v>
      </c>
      <c r="D7070" s="89">
        <v>1.2877640979484288E-2</v>
      </c>
      <c r="E7070" s="89">
        <v>1.6478379229073064E-2</v>
      </c>
      <c r="F7070" s="89">
        <v>1.9405265919617221E-2</v>
      </c>
      <c r="G7070" s="90">
        <v>2.1754294361218625E-2</v>
      </c>
      <c r="H7070" s="90">
        <v>2.3583117393319919E-2</v>
      </c>
      <c r="I7070" s="90">
        <v>2.5120888313515707E-2</v>
      </c>
      <c r="J7070" s="90">
        <v>2.6409878844904061E-2</v>
      </c>
    </row>
    <row r="7071" spans="3:10" x14ac:dyDescent="0.25">
      <c r="C7071" s="82">
        <v>1.0467411147663907E-2</v>
      </c>
      <c r="D7071" s="89">
        <v>1.4289170167154391E-2</v>
      </c>
      <c r="E7071" s="89">
        <v>1.7291976888060234E-2</v>
      </c>
      <c r="F7071" s="89">
        <v>1.9408607278289521E-2</v>
      </c>
      <c r="G7071" s="90">
        <v>2.0809566363207046E-2</v>
      </c>
      <c r="H7071" s="90">
        <v>2.1594727450035236E-2</v>
      </c>
      <c r="I7071" s="90">
        <v>2.2011778240101459E-2</v>
      </c>
      <c r="J7071" s="90">
        <v>2.2130889968220366E-2</v>
      </c>
    </row>
    <row r="7072" spans="3:10" x14ac:dyDescent="0.25">
      <c r="C7072" s="82">
        <v>1.9167581779963735E-2</v>
      </c>
      <c r="D7072" s="89">
        <v>2.5262874850335178E-2</v>
      </c>
      <c r="E7072" s="89">
        <v>3.0077269626141483E-2</v>
      </c>
      <c r="F7072" s="89">
        <v>3.3554479982594775E-2</v>
      </c>
      <c r="G7072" s="90">
        <v>3.589226969824004E-2</v>
      </c>
      <c r="H7072" s="90">
        <v>3.7120000207523818E-2</v>
      </c>
      <c r="I7072" s="90">
        <v>3.7539272903331977E-2</v>
      </c>
      <c r="J7072" s="90">
        <v>3.7188123260971866E-2</v>
      </c>
    </row>
    <row r="7073" spans="3:10" x14ac:dyDescent="0.25">
      <c r="C7073" s="82">
        <v>3.0726679436780115E-2</v>
      </c>
      <c r="D7073" s="89">
        <v>3.808211243574719E-2</v>
      </c>
      <c r="E7073" s="89">
        <v>4.3050960468560821E-2</v>
      </c>
      <c r="F7073" s="89">
        <v>4.6153674212605855E-2</v>
      </c>
      <c r="G7073" s="90">
        <v>4.8066398662643596E-2</v>
      </c>
      <c r="H7073" s="90">
        <v>4.9040617905826457E-2</v>
      </c>
      <c r="I7073" s="90">
        <v>4.9543612200163324E-2</v>
      </c>
      <c r="J7073" s="90">
        <v>4.9586944791814538E-2</v>
      </c>
    </row>
    <row r="7074" spans="3:10" x14ac:dyDescent="0.25">
      <c r="C7074" s="82">
        <v>4.6210050629341443E-2</v>
      </c>
      <c r="D7074" s="89">
        <v>5.4024090298191739E-2</v>
      </c>
      <c r="E7074" s="89">
        <v>5.8115974413185535E-2</v>
      </c>
      <c r="F7074" s="89">
        <v>5.9949423976712712E-2</v>
      </c>
      <c r="G7074" s="90">
        <v>6.0747325516246189E-2</v>
      </c>
      <c r="H7074" s="90">
        <v>6.0881774419377359E-2</v>
      </c>
      <c r="I7074" s="90">
        <v>6.0843383664197385E-2</v>
      </c>
      <c r="J7074" s="90">
        <v>6.0496269816755467E-2</v>
      </c>
    </row>
    <row r="7075" spans="3:10" x14ac:dyDescent="0.25">
      <c r="C7075" s="82">
        <v>2.155856323262912E-2</v>
      </c>
      <c r="D7075" s="89">
        <v>2.6089471744266353E-2</v>
      </c>
      <c r="E7075" s="89">
        <v>2.8718266446010221E-2</v>
      </c>
      <c r="F7075" s="89">
        <v>2.990362274091616E-2</v>
      </c>
      <c r="G7075" s="90">
        <v>3.0147146577237088E-2</v>
      </c>
      <c r="H7075" s="90">
        <v>2.9634209272117434E-2</v>
      </c>
      <c r="I7075" s="90">
        <v>2.8669824791164891E-2</v>
      </c>
      <c r="J7075" s="90">
        <v>2.7291127609082318E-2</v>
      </c>
    </row>
    <row r="7076" spans="3:10" x14ac:dyDescent="0.25">
      <c r="C7076" s="82">
        <v>7.4827789564736631E-3</v>
      </c>
      <c r="D7076" s="89">
        <v>1.1505394902799393E-2</v>
      </c>
      <c r="E7076" s="89">
        <v>1.4950245839157515E-2</v>
      </c>
      <c r="F7076" s="89">
        <v>1.7426054913569078E-2</v>
      </c>
      <c r="G7076" s="90">
        <v>1.8957419832559365E-2</v>
      </c>
      <c r="H7076" s="90">
        <v>1.9641585715246462E-2</v>
      </c>
      <c r="I7076" s="90">
        <v>1.9769721163984247E-2</v>
      </c>
      <c r="J7076" s="90">
        <v>1.9487111238424809E-2</v>
      </c>
    </row>
    <row r="7077" spans="3:10" x14ac:dyDescent="0.25">
      <c r="C7077" s="82">
        <v>1.6156444995659072E-3</v>
      </c>
      <c r="D7077" s="89">
        <v>2.8536590592818417E-3</v>
      </c>
      <c r="E7077" s="89">
        <v>4.28986319603603E-3</v>
      </c>
      <c r="F7077" s="89">
        <v>5.7833558482538643E-3</v>
      </c>
      <c r="G7077" s="90">
        <v>7.2544944004874672E-3</v>
      </c>
      <c r="H7077" s="90">
        <v>8.6425221917450449E-3</v>
      </c>
      <c r="I7077" s="90">
        <v>9.9933816873865513E-3</v>
      </c>
      <c r="J7077" s="90">
        <v>1.133065261385871E-2</v>
      </c>
    </row>
    <row r="7078" spans="3:10" x14ac:dyDescent="0.25">
      <c r="C7078" s="82">
        <v>1.9327918006876568E-2</v>
      </c>
      <c r="D7078" s="89">
        <v>2.4596285915613331E-2</v>
      </c>
      <c r="E7078" s="89">
        <v>2.8175776967437411E-2</v>
      </c>
      <c r="F7078" s="89">
        <v>3.0353881376053847E-2</v>
      </c>
      <c r="G7078" s="90">
        <v>3.1592520407262799E-2</v>
      </c>
      <c r="H7078" s="90">
        <v>3.2083185715103359E-2</v>
      </c>
      <c r="I7078" s="90">
        <v>3.2149909948340896E-2</v>
      </c>
      <c r="J7078" s="90">
        <v>3.181285317311279E-2</v>
      </c>
    </row>
    <row r="7079" spans="3:10" x14ac:dyDescent="0.25">
      <c r="C7079" s="82">
        <v>1.7662179152335075E-2</v>
      </c>
      <c r="D7079" s="89">
        <v>2.6027598717141495E-2</v>
      </c>
      <c r="E7079" s="89">
        <v>3.304453797664713E-2</v>
      </c>
      <c r="F7079" s="89">
        <v>3.8448063998759524E-2</v>
      </c>
      <c r="G7079" s="90">
        <v>4.266803382793135E-2</v>
      </c>
      <c r="H7079" s="90">
        <v>4.6025592281999143E-2</v>
      </c>
      <c r="I7079" s="90">
        <v>4.9094896574420344E-2</v>
      </c>
      <c r="J7079" s="90">
        <v>5.2007412768621683E-2</v>
      </c>
    </row>
    <row r="7080" spans="3:10" x14ac:dyDescent="0.25">
      <c r="C7080" s="82">
        <v>2.0496968218981192E-2</v>
      </c>
      <c r="D7080" s="89">
        <v>2.2428645598469198E-2</v>
      </c>
      <c r="E7080" s="89">
        <v>2.3462368006286934E-2</v>
      </c>
      <c r="F7080" s="89">
        <v>2.3936158573724647E-2</v>
      </c>
      <c r="G7080" s="90">
        <v>2.4082037373195572E-2</v>
      </c>
      <c r="H7080" s="90">
        <v>2.3900252322327863E-2</v>
      </c>
      <c r="I7080" s="90">
        <v>2.3541798074042233E-2</v>
      </c>
      <c r="J7080" s="90">
        <v>2.298472368063826E-2</v>
      </c>
    </row>
    <row r="7081" spans="3:10" x14ac:dyDescent="0.25">
      <c r="C7081" s="82">
        <v>1.5552732502220099E-2</v>
      </c>
      <c r="D7081" s="89">
        <v>2.101277911759045E-2</v>
      </c>
      <c r="E7081" s="89">
        <v>2.5659093700850844E-2</v>
      </c>
      <c r="F7081" s="89">
        <v>2.9428411252519174E-2</v>
      </c>
      <c r="G7081" s="90">
        <v>3.2478308441530247E-2</v>
      </c>
      <c r="H7081" s="90">
        <v>3.4808504173451021E-2</v>
      </c>
      <c r="I7081" s="90">
        <v>3.6651068102745751E-2</v>
      </c>
      <c r="J7081" s="90">
        <v>3.7970694767821431E-2</v>
      </c>
    </row>
    <row r="7082" spans="3:10" x14ac:dyDescent="0.25">
      <c r="C7082" s="82">
        <v>2.0242327330843034E-2</v>
      </c>
      <c r="D7082" s="89">
        <v>2.0715120297293773E-2</v>
      </c>
      <c r="E7082" s="89">
        <v>2.0449878589537965E-2</v>
      </c>
      <c r="F7082" s="89">
        <v>1.9976660575964388E-2</v>
      </c>
      <c r="G7082" s="90">
        <v>1.9575178555336914E-2</v>
      </c>
      <c r="H7082" s="90">
        <v>1.9253958057041137E-2</v>
      </c>
      <c r="I7082" s="90">
        <v>1.9109063315251747E-2</v>
      </c>
      <c r="J7082" s="90">
        <v>1.908093215893801E-2</v>
      </c>
    </row>
    <row r="7083" spans="3:10" x14ac:dyDescent="0.25">
      <c r="C7083" s="82">
        <v>4.3054062539116814E-4</v>
      </c>
      <c r="D7083" s="89">
        <v>9.7325345803641239E-4</v>
      </c>
      <c r="E7083" s="89">
        <v>1.7554871642962327E-3</v>
      </c>
      <c r="F7083" s="89">
        <v>2.7045409945871445E-3</v>
      </c>
      <c r="G7083" s="90">
        <v>3.7391303415720643E-3</v>
      </c>
      <c r="H7083" s="90">
        <v>4.7827850569776911E-3</v>
      </c>
      <c r="I7083" s="90">
        <v>5.8294725740661588E-3</v>
      </c>
      <c r="J7083" s="90">
        <v>6.8800751885599648E-3</v>
      </c>
    </row>
    <row r="7084" spans="3:10" x14ac:dyDescent="0.25">
      <c r="C7084" s="82">
        <v>3.170518479887063E-3</v>
      </c>
      <c r="D7084" s="89">
        <v>5.7502722175815837E-3</v>
      </c>
      <c r="E7084" s="89">
        <v>8.6149650066282748E-3</v>
      </c>
      <c r="F7084" s="89">
        <v>1.1408691982249917E-2</v>
      </c>
      <c r="G7084" s="90">
        <v>1.3981956919688751E-2</v>
      </c>
      <c r="H7084" s="90">
        <v>1.6257375746722855E-2</v>
      </c>
      <c r="I7084" s="90">
        <v>1.8349431239314703E-2</v>
      </c>
      <c r="J7084" s="90">
        <v>2.0295163783303087E-2</v>
      </c>
    </row>
    <row r="7085" spans="3:10" x14ac:dyDescent="0.25">
      <c r="C7085" s="82">
        <v>1.8960664667652782E-2</v>
      </c>
      <c r="D7085" s="89">
        <v>2.4226301745936599E-2</v>
      </c>
      <c r="E7085" s="89">
        <v>2.8135365452081146E-2</v>
      </c>
      <c r="F7085" s="89">
        <v>3.0872474523620377E-2</v>
      </c>
      <c r="G7085" s="90">
        <v>3.2780451035430945E-2</v>
      </c>
      <c r="H7085" s="90">
        <v>3.3960881843033183E-2</v>
      </c>
      <c r="I7085" s="90">
        <v>3.4695043328106356E-2</v>
      </c>
      <c r="J7085" s="90">
        <v>3.497378830674909E-2</v>
      </c>
    </row>
    <row r="7086" spans="3:10" x14ac:dyDescent="0.25">
      <c r="C7086" s="82">
        <v>1.8548007388744688E-3</v>
      </c>
      <c r="D7086" s="89">
        <v>3.0805850171675641E-3</v>
      </c>
      <c r="E7086" s="89">
        <v>4.350167261550718E-3</v>
      </c>
      <c r="F7086" s="89">
        <v>5.5079203595958552E-3</v>
      </c>
      <c r="G7086" s="90">
        <v>6.4886982973985426E-3</v>
      </c>
      <c r="H7086" s="90">
        <v>7.2580064263561735E-3</v>
      </c>
      <c r="I7086" s="90">
        <v>7.8741033691193899E-3</v>
      </c>
      <c r="J7086" s="90">
        <v>8.3670192148848181E-3</v>
      </c>
    </row>
    <row r="7087" spans="3:10" x14ac:dyDescent="0.25">
      <c r="C7087" s="82">
        <v>7.5957274267796707E-3</v>
      </c>
      <c r="D7087" s="89">
        <v>1.1603303004463689E-2</v>
      </c>
      <c r="E7087" s="89">
        <v>1.5289207436615982E-2</v>
      </c>
      <c r="F7087" s="89">
        <v>1.8422385065111305E-2</v>
      </c>
      <c r="G7087" s="90">
        <v>2.1079535832562564E-2</v>
      </c>
      <c r="H7087" s="90">
        <v>2.3318449947320338E-2</v>
      </c>
      <c r="I7087" s="90">
        <v>2.536849927143435E-2</v>
      </c>
      <c r="J7087" s="90">
        <v>2.7274562603927757E-2</v>
      </c>
    </row>
    <row r="7088" spans="3:10" x14ac:dyDescent="0.25">
      <c r="C7088" s="82">
        <v>5.5853281858607856E-3</v>
      </c>
      <c r="D7088" s="89">
        <v>8.4566040580071142E-3</v>
      </c>
      <c r="E7088" s="89">
        <v>1.106018373752337E-2</v>
      </c>
      <c r="F7088" s="89">
        <v>1.3186903995214152E-2</v>
      </c>
      <c r="G7088" s="90">
        <v>1.48435715096493E-2</v>
      </c>
      <c r="H7088" s="90">
        <v>1.6039022706978937E-2</v>
      </c>
      <c r="I7088" s="90">
        <v>1.6923712617774173E-2</v>
      </c>
      <c r="J7088" s="90">
        <v>1.7541588187872638E-2</v>
      </c>
    </row>
    <row r="7089" spans="3:10" x14ac:dyDescent="0.25">
      <c r="C7089" s="82">
        <v>6.1965590282330087E-3</v>
      </c>
      <c r="D7089" s="89">
        <v>8.2674490543140546E-3</v>
      </c>
      <c r="E7089" s="89">
        <v>1.013390027302152E-2</v>
      </c>
      <c r="F7089" s="89">
        <v>1.1773443647528824E-2</v>
      </c>
      <c r="G7089" s="90">
        <v>1.3225641301552649E-2</v>
      </c>
      <c r="H7089" s="90">
        <v>1.4467561425210893E-2</v>
      </c>
      <c r="I7089" s="90">
        <v>1.5584312114313353E-2</v>
      </c>
      <c r="J7089" s="90">
        <v>1.6564778748359137E-2</v>
      </c>
    </row>
    <row r="7090" spans="3:10" x14ac:dyDescent="0.25">
      <c r="C7090" s="82">
        <v>7.7713889334023725E-3</v>
      </c>
      <c r="D7090" s="89">
        <v>1.0246330205333635E-2</v>
      </c>
      <c r="E7090" s="89">
        <v>1.2331741616377831E-2</v>
      </c>
      <c r="F7090" s="89">
        <v>1.4026574574849307E-2</v>
      </c>
      <c r="G7090" s="90">
        <v>1.5409850373351014E-2</v>
      </c>
      <c r="H7090" s="90">
        <v>1.6480858662752972E-2</v>
      </c>
      <c r="I7090" s="90">
        <v>1.7357521773018702E-2</v>
      </c>
      <c r="J7090" s="90">
        <v>1.8044756899279004E-2</v>
      </c>
    </row>
    <row r="7091" spans="3:10" x14ac:dyDescent="0.25">
      <c r="C7091" s="82">
        <v>4.4853543072199339E-3</v>
      </c>
      <c r="D7091" s="89">
        <v>7.551244101173929E-3</v>
      </c>
      <c r="E7091" s="89">
        <v>1.0669670195943911E-2</v>
      </c>
      <c r="F7091" s="89">
        <v>1.3464257931236319E-2</v>
      </c>
      <c r="G7091" s="90">
        <v>1.5816571575706016E-2</v>
      </c>
      <c r="H7091" s="90">
        <v>1.766929492442236E-2</v>
      </c>
      <c r="I7091" s="90">
        <v>1.9155206827059824E-2</v>
      </c>
      <c r="J7091" s="90">
        <v>2.0305482205787848E-2</v>
      </c>
    </row>
    <row r="7092" spans="3:10" x14ac:dyDescent="0.25">
      <c r="C7092" s="82">
        <v>1.3972130063332382E-2</v>
      </c>
      <c r="D7092" s="89">
        <v>1.7573955771022741E-2</v>
      </c>
      <c r="E7092" s="89">
        <v>2.057516896656824E-2</v>
      </c>
      <c r="F7092" s="89">
        <v>2.3106758512374086E-2</v>
      </c>
      <c r="G7092" s="90">
        <v>2.5371498734378394E-2</v>
      </c>
      <c r="H7092" s="90">
        <v>2.7402893641762478E-2</v>
      </c>
      <c r="I7092" s="90">
        <v>2.9399396505036274E-2</v>
      </c>
      <c r="J7092" s="90">
        <v>3.1338603256682522E-2</v>
      </c>
    </row>
    <row r="7093" spans="3:10" x14ac:dyDescent="0.25">
      <c r="C7093" s="82">
        <v>2.7771916089003299E-3</v>
      </c>
      <c r="D7093" s="89">
        <v>5.4794441180992561E-3</v>
      </c>
      <c r="E7093" s="89">
        <v>8.4467826149901056E-3</v>
      </c>
      <c r="F7093" s="89">
        <v>1.1099372916616067E-2</v>
      </c>
      <c r="G7093" s="90">
        <v>1.3165709317668405E-2</v>
      </c>
      <c r="H7093" s="90">
        <v>1.4539410366368499E-2</v>
      </c>
      <c r="I7093" s="90">
        <v>1.5339033042605962E-2</v>
      </c>
      <c r="J7093" s="90">
        <v>1.5630452020028857E-2</v>
      </c>
    </row>
    <row r="7094" spans="3:10" x14ac:dyDescent="0.25">
      <c r="C7094" s="82">
        <v>2.5424678993890629E-3</v>
      </c>
      <c r="D7094" s="89">
        <v>4.6351717819772082E-3</v>
      </c>
      <c r="E7094" s="89">
        <v>6.9970193551233927E-3</v>
      </c>
      <c r="F7094" s="89">
        <v>9.3746894140599862E-3</v>
      </c>
      <c r="G7094" s="90">
        <v>1.1676062579256614E-2</v>
      </c>
      <c r="H7094" s="90">
        <v>1.3853703408511405E-2</v>
      </c>
      <c r="I7094" s="90">
        <v>1.6009536396675735E-2</v>
      </c>
      <c r="J7094" s="90">
        <v>1.8173821813020751E-2</v>
      </c>
    </row>
    <row r="7095" spans="3:10" x14ac:dyDescent="0.25">
      <c r="C7095" s="82">
        <v>3.4405930851974277E-2</v>
      </c>
      <c r="D7095" s="89">
        <v>4.2709023661478218E-2</v>
      </c>
      <c r="E7095" s="89">
        <v>4.8067503961352336E-2</v>
      </c>
      <c r="F7095" s="89">
        <v>5.1341722639411336E-2</v>
      </c>
      <c r="G7095" s="90">
        <v>5.3497391598878195E-2</v>
      </c>
      <c r="H7095" s="90">
        <v>5.4894449247357757E-2</v>
      </c>
      <c r="I7095" s="90">
        <v>5.602810044146251E-2</v>
      </c>
      <c r="J7095" s="90">
        <v>5.6817248092187418E-2</v>
      </c>
    </row>
    <row r="7096" spans="3:10" x14ac:dyDescent="0.25">
      <c r="C7096" s="82">
        <v>1.4135281673639201E-2</v>
      </c>
      <c r="D7096" s="89">
        <v>1.7782410922766636E-2</v>
      </c>
      <c r="E7096" s="89">
        <v>2.0540777596702482E-2</v>
      </c>
      <c r="F7096" s="89">
        <v>2.2511140520408725E-2</v>
      </c>
      <c r="G7096" s="90">
        <v>2.3907253218599215E-2</v>
      </c>
      <c r="H7096" s="90">
        <v>2.4798052099193845E-2</v>
      </c>
      <c r="I7096" s="90">
        <v>2.5412567977833311E-2</v>
      </c>
      <c r="J7096" s="90">
        <v>2.5782926459702881E-2</v>
      </c>
    </row>
    <row r="7097" spans="3:10" x14ac:dyDescent="0.25">
      <c r="C7097" s="82">
        <v>2.0964157266209079E-3</v>
      </c>
      <c r="D7097" s="89">
        <v>4.0338921223541761E-3</v>
      </c>
      <c r="E7097" s="89">
        <v>6.4049250186454512E-3</v>
      </c>
      <c r="F7097" s="89">
        <v>8.9480922645942401E-3</v>
      </c>
      <c r="G7097" s="90">
        <v>1.1494098716642958E-2</v>
      </c>
      <c r="H7097" s="90">
        <v>1.390812840879543E-2</v>
      </c>
      <c r="I7097" s="90">
        <v>1.6222552698546087E-2</v>
      </c>
      <c r="J7097" s="90">
        <v>1.8423267318357129E-2</v>
      </c>
    </row>
    <row r="7098" spans="3:10" x14ac:dyDescent="0.25">
      <c r="C7098" s="82">
        <v>1.7814339592570821E-2</v>
      </c>
      <c r="D7098" s="89">
        <v>2.1089414205626756E-2</v>
      </c>
      <c r="E7098" s="89">
        <v>2.3080837895751605E-2</v>
      </c>
      <c r="F7098" s="89">
        <v>2.4183461826362277E-2</v>
      </c>
      <c r="G7098" s="90">
        <v>2.477953557335287E-2</v>
      </c>
      <c r="H7098" s="90">
        <v>2.4996053433157289E-2</v>
      </c>
      <c r="I7098" s="90">
        <v>2.5070213895142354E-2</v>
      </c>
      <c r="J7098" s="90">
        <v>2.5018345262083876E-2</v>
      </c>
    </row>
    <row r="7099" spans="3:10" x14ac:dyDescent="0.25">
      <c r="C7099" s="82">
        <v>3.8826183702672322E-3</v>
      </c>
      <c r="D7099" s="89">
        <v>5.7386820285150368E-3</v>
      </c>
      <c r="E7099" s="89">
        <v>7.5400571501500905E-3</v>
      </c>
      <c r="F7099" s="89">
        <v>9.165373213215533E-3</v>
      </c>
      <c r="G7099" s="90">
        <v>1.0590445335024958E-2</v>
      </c>
      <c r="H7099" s="90">
        <v>1.1782805291551514E-2</v>
      </c>
      <c r="I7099" s="90">
        <v>1.2822350650707155E-2</v>
      </c>
      <c r="J7099" s="90">
        <v>1.3723775132505537E-2</v>
      </c>
    </row>
    <row r="7100" spans="3:10" x14ac:dyDescent="0.25">
      <c r="C7100" s="82">
        <v>3.6276096732083775E-3</v>
      </c>
      <c r="D7100" s="89">
        <v>6.1102603595468838E-3</v>
      </c>
      <c r="E7100" s="89">
        <v>8.7012818251840512E-3</v>
      </c>
      <c r="F7100" s="89">
        <v>1.1106782227019793E-2</v>
      </c>
      <c r="G7100" s="90">
        <v>1.3216609628823003E-2</v>
      </c>
      <c r="H7100" s="90">
        <v>1.4960958533510529E-2</v>
      </c>
      <c r="I7100" s="90">
        <v>1.6431509720220564E-2</v>
      </c>
      <c r="J7100" s="90">
        <v>1.7640334146459571E-2</v>
      </c>
    </row>
    <row r="7101" spans="3:10" x14ac:dyDescent="0.25">
      <c r="C7101" s="82">
        <v>1.6207313860747363E-2</v>
      </c>
      <c r="D7101" s="89">
        <v>2.1373024889260673E-2</v>
      </c>
      <c r="E7101" s="89">
        <v>2.5321097517199537E-2</v>
      </c>
      <c r="F7101" s="89">
        <v>2.816897289818247E-2</v>
      </c>
      <c r="G7101" s="90">
        <v>3.0247435840778381E-2</v>
      </c>
      <c r="H7101" s="90">
        <v>3.1683183515941939E-2</v>
      </c>
      <c r="I7101" s="90">
        <v>3.2762455827007798E-2</v>
      </c>
      <c r="J7101" s="90">
        <v>3.3487531381121628E-2</v>
      </c>
    </row>
    <row r="7102" spans="3:10" x14ac:dyDescent="0.25">
      <c r="C7102" s="82">
        <v>1.412141000120127E-3</v>
      </c>
      <c r="D7102" s="89">
        <v>2.9914814299659342E-3</v>
      </c>
      <c r="E7102" s="89">
        <v>5.0043921760080379E-3</v>
      </c>
      <c r="F7102" s="89">
        <v>7.1475291585439207E-3</v>
      </c>
      <c r="G7102" s="90">
        <v>9.1882410555350642E-3</v>
      </c>
      <c r="H7102" s="90">
        <v>1.0950600849096848E-2</v>
      </c>
      <c r="I7102" s="90">
        <v>1.2422236991726955E-2</v>
      </c>
      <c r="J7102" s="90">
        <v>1.3577899771458598E-2</v>
      </c>
    </row>
    <row r="7103" spans="3:10" x14ac:dyDescent="0.25">
      <c r="C7103" s="82">
        <v>1.1357940915289152E-2</v>
      </c>
      <c r="D7103" s="89">
        <v>1.4173002172962487E-2</v>
      </c>
      <c r="E7103" s="89">
        <v>1.6673701421061123E-2</v>
      </c>
      <c r="F7103" s="89">
        <v>1.8986336051727129E-2</v>
      </c>
      <c r="G7103" s="90">
        <v>2.126673819004558E-2</v>
      </c>
      <c r="H7103" s="90">
        <v>2.352503855434895E-2</v>
      </c>
      <c r="I7103" s="90">
        <v>2.5917414254154184E-2</v>
      </c>
      <c r="J7103" s="90">
        <v>2.842189717602276E-2</v>
      </c>
    </row>
    <row r="7104" spans="3:10" x14ac:dyDescent="0.25">
      <c r="C7104" s="82">
        <v>1.0063227317548136E-2</v>
      </c>
      <c r="D7104" s="89">
        <v>1.382947318327806E-2</v>
      </c>
      <c r="E7104" s="89">
        <v>1.7186534921534113E-2</v>
      </c>
      <c r="F7104" s="89">
        <v>2.0044870586781598E-2</v>
      </c>
      <c r="G7104" s="90">
        <v>2.2487097374071348E-2</v>
      </c>
      <c r="H7104" s="90">
        <v>2.4520924840651503E-2</v>
      </c>
      <c r="I7104" s="90">
        <v>2.6343353885504458E-2</v>
      </c>
      <c r="J7104" s="90">
        <v>2.7980557163634116E-2</v>
      </c>
    </row>
    <row r="7105" spans="3:10" x14ac:dyDescent="0.25">
      <c r="C7105" s="82">
        <v>5.2813465431699826E-2</v>
      </c>
      <c r="D7105" s="89">
        <v>5.6691208458825797E-2</v>
      </c>
      <c r="E7105" s="89">
        <v>5.6806105707659177E-2</v>
      </c>
      <c r="F7105" s="89">
        <v>5.5041863961577481E-2</v>
      </c>
      <c r="G7105" s="90">
        <v>5.2637608028132568E-2</v>
      </c>
      <c r="H7105" s="90">
        <v>4.9935972151743391E-2</v>
      </c>
      <c r="I7105" s="90">
        <v>4.7368345152870681E-2</v>
      </c>
      <c r="J7105" s="90">
        <v>4.4868777111684008E-2</v>
      </c>
    </row>
    <row r="7106" spans="3:10" x14ac:dyDescent="0.25">
      <c r="C7106" s="82">
        <v>2.9944698844523204E-3</v>
      </c>
      <c r="D7106" s="89">
        <v>5.6421386031648511E-3</v>
      </c>
      <c r="E7106" s="89">
        <v>8.7054156879290603E-3</v>
      </c>
      <c r="F7106" s="89">
        <v>1.1786122979145938E-2</v>
      </c>
      <c r="G7106" s="90">
        <v>1.467314438262851E-2</v>
      </c>
      <c r="H7106" s="90">
        <v>1.7229310169374245E-2</v>
      </c>
      <c r="I7106" s="90">
        <v>1.9525506469501432E-2</v>
      </c>
      <c r="J7106" s="90">
        <v>2.1555696835737791E-2</v>
      </c>
    </row>
    <row r="7107" spans="3:10" x14ac:dyDescent="0.25">
      <c r="C7107" s="82">
        <v>4.2769572437200504E-2</v>
      </c>
      <c r="D7107" s="89">
        <v>3.9874240742949554E-2</v>
      </c>
      <c r="E7107" s="89">
        <v>3.676039930434697E-2</v>
      </c>
      <c r="F7107" s="89">
        <v>3.3933892762032784E-2</v>
      </c>
      <c r="G7107" s="90">
        <v>3.1528958564309928E-2</v>
      </c>
      <c r="H7107" s="90">
        <v>2.9352043247139966E-2</v>
      </c>
      <c r="I7107" s="90">
        <v>2.7443106089698691E-2</v>
      </c>
      <c r="J7107" s="90">
        <v>2.5661100793993946E-2</v>
      </c>
    </row>
    <row r="7108" spans="3:10" x14ac:dyDescent="0.25">
      <c r="C7108" s="82">
        <v>2.27255498248142E-3</v>
      </c>
      <c r="D7108" s="89">
        <v>4.6282680607984406E-3</v>
      </c>
      <c r="E7108" s="89">
        <v>7.4559361124790103E-3</v>
      </c>
      <c r="F7108" s="89">
        <v>1.0288888354558762E-2</v>
      </c>
      <c r="G7108" s="90">
        <v>1.283813755523733E-2</v>
      </c>
      <c r="H7108" s="90">
        <v>1.4929126896928024E-2</v>
      </c>
      <c r="I7108" s="90">
        <v>1.6610403136142274E-2</v>
      </c>
      <c r="J7108" s="90">
        <v>1.7889424473745075E-2</v>
      </c>
    </row>
    <row r="7109" spans="3:10" x14ac:dyDescent="0.25">
      <c r="C7109" s="82">
        <v>9.1443895471593206E-3</v>
      </c>
      <c r="D7109" s="89">
        <v>1.1537183685129815E-2</v>
      </c>
      <c r="E7109" s="89">
        <v>1.3444239370951646E-2</v>
      </c>
      <c r="F7109" s="89">
        <v>1.4902062433240326E-2</v>
      </c>
      <c r="G7109" s="90">
        <v>1.6024740375390957E-2</v>
      </c>
      <c r="H7109" s="90">
        <v>1.6844923510081676E-2</v>
      </c>
      <c r="I7109" s="90">
        <v>1.7517679981956642E-2</v>
      </c>
      <c r="J7109" s="90">
        <v>1.8075243802691775E-2</v>
      </c>
    </row>
    <row r="7110" spans="3:10" x14ac:dyDescent="0.25">
      <c r="C7110" s="82">
        <v>5.3435157544216405E-2</v>
      </c>
      <c r="D7110" s="89">
        <v>5.6028962774685782E-2</v>
      </c>
      <c r="E7110" s="89">
        <v>5.5437189431624435E-2</v>
      </c>
      <c r="F7110" s="89">
        <v>5.329844842391139E-2</v>
      </c>
      <c r="G7110" s="90">
        <v>5.0585319290255198E-2</v>
      </c>
      <c r="H7110" s="90">
        <v>4.7473113595842081E-2</v>
      </c>
      <c r="I7110" s="90">
        <v>4.429745109074202E-2</v>
      </c>
      <c r="J7110" s="90">
        <v>4.0980257093583702E-2</v>
      </c>
    </row>
    <row r="7111" spans="3:10" x14ac:dyDescent="0.25">
      <c r="C7111" s="82">
        <v>6.5261504472142913E-3</v>
      </c>
      <c r="D7111" s="89">
        <v>8.5917158897205401E-3</v>
      </c>
      <c r="E7111" s="89">
        <v>1.0288953745397048E-2</v>
      </c>
      <c r="F7111" s="89">
        <v>1.1643620945561093E-2</v>
      </c>
      <c r="G7111" s="90">
        <v>1.276987526721602E-2</v>
      </c>
      <c r="H7111" s="90">
        <v>1.3722151587834422E-2</v>
      </c>
      <c r="I7111" s="90">
        <v>1.4650336201453241E-2</v>
      </c>
      <c r="J7111" s="90">
        <v>1.5603020911021157E-2</v>
      </c>
    </row>
    <row r="7112" spans="3:10" x14ac:dyDescent="0.25">
      <c r="C7112" s="82">
        <v>8.3023048969575377E-3</v>
      </c>
      <c r="D7112" s="89">
        <v>1.3009121310432506E-2</v>
      </c>
      <c r="E7112" s="89">
        <v>1.7440126772863086E-2</v>
      </c>
      <c r="F7112" s="89">
        <v>2.1179308135623152E-2</v>
      </c>
      <c r="G7112" s="90">
        <v>2.417246633095697E-2</v>
      </c>
      <c r="H7112" s="90">
        <v>2.6380091948372243E-2</v>
      </c>
      <c r="I7112" s="90">
        <v>2.7994738263821813E-2</v>
      </c>
      <c r="J7112" s="90">
        <v>2.9031259396722887E-2</v>
      </c>
    </row>
    <row r="7113" spans="3:10" x14ac:dyDescent="0.25">
      <c r="C7113" s="82">
        <v>1.3190551340626912E-2</v>
      </c>
      <c r="D7113" s="89">
        <v>1.9104326880721438E-2</v>
      </c>
      <c r="E7113" s="89">
        <v>2.4131062153657477E-2</v>
      </c>
      <c r="F7113" s="89">
        <v>2.8038641302246481E-2</v>
      </c>
      <c r="G7113" s="90">
        <v>3.1027130549197198E-2</v>
      </c>
      <c r="H7113" s="90">
        <v>3.3230677196129169E-2</v>
      </c>
      <c r="I7113" s="90">
        <v>3.500625197421961E-2</v>
      </c>
      <c r="J7113" s="90">
        <v>3.6424711338366812E-2</v>
      </c>
    </row>
    <row r="7114" spans="3:10" x14ac:dyDescent="0.25">
      <c r="C7114" s="82">
        <v>1.3043103652902561E-3</v>
      </c>
      <c r="D7114" s="89">
        <v>2.5939760319238117E-3</v>
      </c>
      <c r="E7114" s="89">
        <v>4.0971664472596488E-3</v>
      </c>
      <c r="F7114" s="89">
        <v>5.5660393459385773E-3</v>
      </c>
      <c r="G7114" s="90">
        <v>6.8606497529183647E-3</v>
      </c>
      <c r="H7114" s="90">
        <v>7.9034525641602221E-3</v>
      </c>
      <c r="I7114" s="90">
        <v>8.7352429047987852E-3</v>
      </c>
      <c r="J7114" s="90">
        <v>9.3769023108060522E-3</v>
      </c>
    </row>
    <row r="7115" spans="3:10" x14ac:dyDescent="0.25">
      <c r="C7115" s="82">
        <v>6.025910044296476E-3</v>
      </c>
      <c r="D7115" s="89">
        <v>1.1324476274811401E-2</v>
      </c>
      <c r="E7115" s="89">
        <v>1.6878696779096727E-2</v>
      </c>
      <c r="F7115" s="89">
        <v>2.1761712453893141E-2</v>
      </c>
      <c r="G7115" s="90">
        <v>2.5684189713472552E-2</v>
      </c>
      <c r="H7115" s="90">
        <v>2.8589644632939764E-2</v>
      </c>
      <c r="I7115" s="90">
        <v>3.0755988931778392E-2</v>
      </c>
      <c r="J7115" s="90">
        <v>3.227944156067921E-2</v>
      </c>
    </row>
    <row r="7116" spans="3:10" x14ac:dyDescent="0.25">
      <c r="C7116" s="82">
        <v>4.1939661658139827E-3</v>
      </c>
      <c r="D7116" s="89">
        <v>6.9851953163736933E-3</v>
      </c>
      <c r="E7116" s="89">
        <v>9.7062644995338423E-3</v>
      </c>
      <c r="F7116" s="89">
        <v>1.2013847295993391E-2</v>
      </c>
      <c r="G7116" s="90">
        <v>1.3821547808920271E-2</v>
      </c>
      <c r="H7116" s="90">
        <v>1.5097826640918539E-2</v>
      </c>
      <c r="I7116" s="90">
        <v>1.5970471508001738E-2</v>
      </c>
      <c r="J7116" s="90">
        <v>1.6478092168560134E-2</v>
      </c>
    </row>
    <row r="7117" spans="3:10" x14ac:dyDescent="0.25">
      <c r="C7117" s="82">
        <v>8.5248886268205412E-3</v>
      </c>
      <c r="D7117" s="89">
        <v>1.1641244786086273E-2</v>
      </c>
      <c r="E7117" s="89">
        <v>1.4331388004855075E-2</v>
      </c>
      <c r="F7117" s="89">
        <v>1.6516156238857205E-2</v>
      </c>
      <c r="G7117" s="90">
        <v>1.8269289150552707E-2</v>
      </c>
      <c r="H7117" s="90">
        <v>1.9606496446878289E-2</v>
      </c>
      <c r="I7117" s="90">
        <v>2.0695625367976325E-2</v>
      </c>
      <c r="J7117" s="90">
        <v>2.1565441913768874E-2</v>
      </c>
    </row>
    <row r="7118" spans="3:10" x14ac:dyDescent="0.25">
      <c r="C7118" s="82">
        <v>8.8434005343387516E-3</v>
      </c>
      <c r="D7118" s="89">
        <v>1.2857611455431217E-2</v>
      </c>
      <c r="E7118" s="89">
        <v>1.6314583251724756E-2</v>
      </c>
      <c r="F7118" s="89">
        <v>1.9009759544125444E-2</v>
      </c>
      <c r="G7118" s="90">
        <v>2.1031000531944476E-2</v>
      </c>
      <c r="H7118" s="90">
        <v>2.2438363318760382E-2</v>
      </c>
      <c r="I7118" s="90">
        <v>2.3460724515676996E-2</v>
      </c>
      <c r="J7118" s="90">
        <v>2.4147953299819693E-2</v>
      </c>
    </row>
    <row r="7119" spans="3:10" x14ac:dyDescent="0.25">
      <c r="C7119" s="82">
        <v>1.4444913485652808E-2</v>
      </c>
      <c r="D7119" s="89">
        <v>1.9230659135493464E-2</v>
      </c>
      <c r="E7119" s="89">
        <v>2.3293340286197745E-2</v>
      </c>
      <c r="F7119" s="89">
        <v>2.664084557078689E-2</v>
      </c>
      <c r="G7119" s="90">
        <v>2.9429420883774954E-2</v>
      </c>
      <c r="H7119" s="90">
        <v>3.1638798509340593E-2</v>
      </c>
      <c r="I7119" s="90">
        <v>3.3446938686283893E-2</v>
      </c>
      <c r="J7119" s="90">
        <v>3.4792324689297535E-2</v>
      </c>
    </row>
    <row r="7120" spans="3:10" x14ac:dyDescent="0.25">
      <c r="C7120" s="82">
        <v>5.9682341967209566E-3</v>
      </c>
      <c r="D7120" s="89">
        <v>8.3866751640697384E-3</v>
      </c>
      <c r="E7120" s="89">
        <v>1.043706752162938E-2</v>
      </c>
      <c r="F7120" s="89">
        <v>1.2040444179691983E-2</v>
      </c>
      <c r="G7120" s="90">
        <v>1.3277267243530164E-2</v>
      </c>
      <c r="H7120" s="90">
        <v>1.4201196838732388E-2</v>
      </c>
      <c r="I7120" s="90">
        <v>1.4973253991300438E-2</v>
      </c>
      <c r="J7120" s="90">
        <v>1.5644408772163727E-2</v>
      </c>
    </row>
    <row r="7121" spans="3:10" x14ac:dyDescent="0.25">
      <c r="C7121" s="82">
        <v>8.6484408069503554E-2</v>
      </c>
      <c r="D7121" s="89">
        <v>8.4495092809578287E-2</v>
      </c>
      <c r="E7121" s="89">
        <v>7.9952094761916156E-2</v>
      </c>
      <c r="F7121" s="89">
        <v>7.4997385964039695E-2</v>
      </c>
      <c r="G7121" s="90">
        <v>7.0549079090958949E-2</v>
      </c>
      <c r="H7121" s="90">
        <v>6.6460675188476911E-2</v>
      </c>
      <c r="I7121" s="90">
        <v>6.2906202961949612E-2</v>
      </c>
      <c r="J7121" s="90">
        <v>5.9543356887744328E-2</v>
      </c>
    </row>
    <row r="7122" spans="3:10" x14ac:dyDescent="0.25">
      <c r="C7122" s="82">
        <v>5.2261119243176626E-2</v>
      </c>
      <c r="D7122" s="89">
        <v>5.3282184430587631E-2</v>
      </c>
      <c r="E7122" s="89">
        <v>5.2254210368178643E-2</v>
      </c>
      <c r="F7122" s="89">
        <v>5.0634241728434025E-2</v>
      </c>
      <c r="G7122" s="90">
        <v>4.9148302089985441E-2</v>
      </c>
      <c r="H7122" s="90">
        <v>4.7778105603565706E-2</v>
      </c>
      <c r="I7122" s="90">
        <v>4.6694459767168676E-2</v>
      </c>
      <c r="J7122" s="90">
        <v>4.5670116447536949E-2</v>
      </c>
    </row>
    <row r="7123" spans="3:10" x14ac:dyDescent="0.25">
      <c r="C7123" s="82">
        <v>6.4656422323606123E-4</v>
      </c>
      <c r="D7123" s="89">
        <v>1.3824229014150413E-3</v>
      </c>
      <c r="E7123" s="89">
        <v>2.3339978978997623E-3</v>
      </c>
      <c r="F7123" s="89">
        <v>3.3607746551331799E-3</v>
      </c>
      <c r="G7123" s="90">
        <v>4.3528206545618477E-3</v>
      </c>
      <c r="H7123" s="90">
        <v>5.2304253139571089E-3</v>
      </c>
      <c r="I7123" s="90">
        <v>5.9974483746852306E-3</v>
      </c>
      <c r="J7123" s="90">
        <v>6.656380765035959E-3</v>
      </c>
    </row>
    <row r="7124" spans="3:10" x14ac:dyDescent="0.25">
      <c r="C7124" s="82">
        <v>2.380181792714531E-3</v>
      </c>
      <c r="D7124" s="89">
        <v>4.4910196028856821E-3</v>
      </c>
      <c r="E7124" s="89">
        <v>6.835452590893072E-3</v>
      </c>
      <c r="F7124" s="89">
        <v>9.0418184062015204E-3</v>
      </c>
      <c r="G7124" s="90">
        <v>1.0920105910149313E-2</v>
      </c>
      <c r="H7124" s="90">
        <v>1.2362094937320175E-2</v>
      </c>
      <c r="I7124" s="90">
        <v>1.342808409237453E-2</v>
      </c>
      <c r="J7124" s="90">
        <v>1.4135308428282426E-2</v>
      </c>
    </row>
    <row r="7125" spans="3:10" x14ac:dyDescent="0.25">
      <c r="C7125" s="82">
        <v>4.5705816211713779E-4</v>
      </c>
      <c r="D7125" s="89">
        <v>1.0610886739152907E-3</v>
      </c>
      <c r="E7125" s="89">
        <v>1.9093641808300597E-3</v>
      </c>
      <c r="F7125" s="89">
        <v>2.8860107277296852E-3</v>
      </c>
      <c r="G7125" s="90">
        <v>3.8775219870439137E-3</v>
      </c>
      <c r="H7125" s="90">
        <v>4.7916647705781848E-3</v>
      </c>
      <c r="I7125" s="90">
        <v>5.6175535818146468E-3</v>
      </c>
      <c r="J7125" s="90">
        <v>6.3521019819036441E-3</v>
      </c>
    </row>
    <row r="7126" spans="3:10" x14ac:dyDescent="0.25">
      <c r="C7126" s="82">
        <v>9.9679115918344004E-3</v>
      </c>
      <c r="D7126" s="89">
        <v>1.4785187179047437E-2</v>
      </c>
      <c r="E7126" s="89">
        <v>1.8852270730878886E-2</v>
      </c>
      <c r="F7126" s="89">
        <v>2.1843346312885148E-2</v>
      </c>
      <c r="G7126" s="90">
        <v>2.3846392158347062E-2</v>
      </c>
      <c r="H7126" s="90">
        <v>2.4955921013054685E-2</v>
      </c>
      <c r="I7126" s="90">
        <v>2.5469867550183992E-2</v>
      </c>
      <c r="J7126" s="90">
        <v>2.5490789555264119E-2</v>
      </c>
    </row>
    <row r="7127" spans="3:10" x14ac:dyDescent="0.25">
      <c r="C7127" s="82">
        <v>1.2628188791679549E-2</v>
      </c>
      <c r="D7127" s="89">
        <v>1.7062118034679215E-2</v>
      </c>
      <c r="E7127" s="89">
        <v>2.0959014369998075E-2</v>
      </c>
      <c r="F7127" s="89">
        <v>2.4290630282366141E-2</v>
      </c>
      <c r="G7127" s="90">
        <v>2.7231933779292439E-2</v>
      </c>
      <c r="H7127" s="90">
        <v>2.9853891994541547E-2</v>
      </c>
      <c r="I7127" s="90">
        <v>3.2440373620540919E-2</v>
      </c>
      <c r="J7127" s="90">
        <v>3.5048894323149053E-2</v>
      </c>
    </row>
    <row r="7128" spans="3:10" x14ac:dyDescent="0.25">
      <c r="C7128" s="82">
        <v>4.7295238949506451E-3</v>
      </c>
      <c r="D7128" s="89">
        <v>9.6302311975934255E-3</v>
      </c>
      <c r="E7128" s="89">
        <v>1.529841416149285E-2</v>
      </c>
      <c r="F7128" s="89">
        <v>2.0685186334943449E-2</v>
      </c>
      <c r="G7128" s="90">
        <v>2.5221112755427766E-2</v>
      </c>
      <c r="H7128" s="90">
        <v>2.8618506013932947E-2</v>
      </c>
      <c r="I7128" s="90">
        <v>3.1024528687835572E-2</v>
      </c>
      <c r="J7128" s="90">
        <v>3.2490607506888147E-2</v>
      </c>
    </row>
    <row r="7129" spans="3:10" x14ac:dyDescent="0.25">
      <c r="C7129" s="82">
        <v>5.1526519322788403E-3</v>
      </c>
      <c r="D7129" s="89">
        <v>7.7887470445005174E-3</v>
      </c>
      <c r="E7129" s="89">
        <v>1.0120789782404261E-2</v>
      </c>
      <c r="F7129" s="89">
        <v>1.1963750430863474E-2</v>
      </c>
      <c r="G7129" s="90">
        <v>1.3348927161219866E-2</v>
      </c>
      <c r="H7129" s="90">
        <v>1.4312326771250513E-2</v>
      </c>
      <c r="I7129" s="90">
        <v>1.5011585663095824E-2</v>
      </c>
      <c r="J7129" s="90">
        <v>1.5501736543342961E-2</v>
      </c>
    </row>
    <row r="7130" spans="3:10" x14ac:dyDescent="0.25">
      <c r="C7130" s="82">
        <v>6.0705865039246496E-3</v>
      </c>
      <c r="D7130" s="89">
        <v>9.6962738337579533E-3</v>
      </c>
      <c r="E7130" s="89">
        <v>1.3189712823950676E-2</v>
      </c>
      <c r="F7130" s="89">
        <v>1.6226598057587385E-2</v>
      </c>
      <c r="G7130" s="90">
        <v>1.8772407789204183E-2</v>
      </c>
      <c r="H7130" s="90">
        <v>2.0811499858416457E-2</v>
      </c>
      <c r="I7130" s="90">
        <v>2.2509680835811712E-2</v>
      </c>
      <c r="J7130" s="90">
        <v>2.3888220788636408E-2</v>
      </c>
    </row>
    <row r="7131" spans="3:10" x14ac:dyDescent="0.25">
      <c r="C7131" s="82">
        <v>2.5358269513543176E-2</v>
      </c>
      <c r="D7131" s="89">
        <v>2.914623488432936E-2</v>
      </c>
      <c r="E7131" s="89">
        <v>3.1742176678553682E-2</v>
      </c>
      <c r="F7131" s="89">
        <v>3.3678355670573416E-2</v>
      </c>
      <c r="G7131" s="90">
        <v>3.5409707170808408E-2</v>
      </c>
      <c r="H7131" s="90">
        <v>3.7057947058709947E-2</v>
      </c>
      <c r="I7131" s="90">
        <v>3.8938164415326146E-2</v>
      </c>
      <c r="J7131" s="90">
        <v>4.1055987887692519E-2</v>
      </c>
    </row>
    <row r="7132" spans="3:10" x14ac:dyDescent="0.25">
      <c r="C7132" s="82">
        <v>1.3633612793240626E-2</v>
      </c>
      <c r="D7132" s="89">
        <v>1.8503590021426802E-2</v>
      </c>
      <c r="E7132" s="89">
        <v>2.2343187200950711E-2</v>
      </c>
      <c r="F7132" s="89">
        <v>2.5145338260960669E-2</v>
      </c>
      <c r="G7132" s="90">
        <v>2.7154274013262321E-2</v>
      </c>
      <c r="H7132" s="90">
        <v>2.8468611483983188E-2</v>
      </c>
      <c r="I7132" s="90">
        <v>2.9347521513473914E-2</v>
      </c>
      <c r="J7132" s="90">
        <v>2.9803275416308568E-2</v>
      </c>
    </row>
    <row r="7133" spans="3:10" x14ac:dyDescent="0.25">
      <c r="C7133" s="82">
        <v>7.6295547011269879E-2</v>
      </c>
      <c r="D7133" s="89">
        <v>6.7471351374379374E-2</v>
      </c>
      <c r="E7133" s="89">
        <v>5.9075988726985475E-2</v>
      </c>
      <c r="F7133" s="89">
        <v>5.226089539671612E-2</v>
      </c>
      <c r="G7133" s="90">
        <v>4.7152609026930206E-2</v>
      </c>
      <c r="H7133" s="90">
        <v>4.3269032267500548E-2</v>
      </c>
      <c r="I7133" s="90">
        <v>4.0477287491993766E-2</v>
      </c>
      <c r="J7133" s="90">
        <v>3.8396495355205999E-2</v>
      </c>
    </row>
    <row r="7134" spans="3:10" x14ac:dyDescent="0.25">
      <c r="C7134" s="82">
        <v>1.0100310212492872E-2</v>
      </c>
      <c r="D7134" s="89">
        <v>1.4580841787249001E-2</v>
      </c>
      <c r="E7134" s="89">
        <v>1.870316339224861E-2</v>
      </c>
      <c r="F7134" s="89">
        <v>2.2323402197215146E-2</v>
      </c>
      <c r="G7134" s="90">
        <v>2.5536106127732081E-2</v>
      </c>
      <c r="H7134" s="90">
        <v>2.834877525945147E-2</v>
      </c>
      <c r="I7134" s="90">
        <v>3.0957624856418894E-2</v>
      </c>
      <c r="J7134" s="90">
        <v>3.3329369342861029E-2</v>
      </c>
    </row>
    <row r="7135" spans="3:10" x14ac:dyDescent="0.25">
      <c r="C7135" s="82">
        <v>7.5303542255062078E-3</v>
      </c>
      <c r="D7135" s="89">
        <v>1.1917217633358566E-2</v>
      </c>
      <c r="E7135" s="89">
        <v>1.6165718195635236E-2</v>
      </c>
      <c r="F7135" s="89">
        <v>1.9861578444120741E-2</v>
      </c>
      <c r="G7135" s="90">
        <v>2.2914192605759762E-2</v>
      </c>
      <c r="H7135" s="90">
        <v>2.5257436069582605E-2</v>
      </c>
      <c r="I7135" s="90">
        <v>2.7060248573513045E-2</v>
      </c>
      <c r="J7135" s="90">
        <v>2.832924050198983E-2</v>
      </c>
    </row>
    <row r="7136" spans="3:10" x14ac:dyDescent="0.25">
      <c r="C7136" s="82">
        <v>1.1807370521981855E-2</v>
      </c>
      <c r="D7136" s="89">
        <v>1.420880291223159E-2</v>
      </c>
      <c r="E7136" s="89">
        <v>1.5667694168093715E-2</v>
      </c>
      <c r="F7136" s="89">
        <v>1.6483557540405612E-2</v>
      </c>
      <c r="G7136" s="90">
        <v>1.6964653913751768E-2</v>
      </c>
      <c r="H7136" s="90">
        <v>1.7235997418413095E-2</v>
      </c>
      <c r="I7136" s="90">
        <v>1.7485580170988529E-2</v>
      </c>
      <c r="J7136" s="90">
        <v>1.7740023778726504E-2</v>
      </c>
    </row>
    <row r="7137" spans="3:10" x14ac:dyDescent="0.25">
      <c r="C7137" s="82">
        <v>2.1141621103831351E-3</v>
      </c>
      <c r="D7137" s="89">
        <v>3.403971313153615E-3</v>
      </c>
      <c r="E7137" s="89">
        <v>4.8512124879342136E-3</v>
      </c>
      <c r="F7137" s="89">
        <v>6.3436279933798152E-3</v>
      </c>
      <c r="G7137" s="90">
        <v>7.808611753715832E-3</v>
      </c>
      <c r="H7137" s="90">
        <v>9.1669307609266205E-3</v>
      </c>
      <c r="I7137" s="90">
        <v>1.0436623844359562E-2</v>
      </c>
      <c r="J7137" s="90">
        <v>1.1602131937421278E-2</v>
      </c>
    </row>
    <row r="7138" spans="3:10" x14ac:dyDescent="0.25">
      <c r="C7138" s="82">
        <v>5.2599727741737814E-3</v>
      </c>
      <c r="D7138" s="89">
        <v>7.710655107994048E-3</v>
      </c>
      <c r="E7138" s="89">
        <v>1.0027814192386268E-2</v>
      </c>
      <c r="F7138" s="89">
        <v>1.2112436422509171E-2</v>
      </c>
      <c r="G7138" s="90">
        <v>1.400609528783218E-2</v>
      </c>
      <c r="H7138" s="90">
        <v>1.5723635330283117E-2</v>
      </c>
      <c r="I7138" s="90">
        <v>1.7405188897012716E-2</v>
      </c>
      <c r="J7138" s="90">
        <v>1.9082468726951903E-2</v>
      </c>
    </row>
    <row r="7139" spans="3:10" x14ac:dyDescent="0.25">
      <c r="C7139" s="82">
        <v>4.5429563465299071E-3</v>
      </c>
      <c r="D7139" s="89">
        <v>6.2471084871021983E-3</v>
      </c>
      <c r="E7139" s="89">
        <v>7.7931162088650755E-3</v>
      </c>
      <c r="F7139" s="89">
        <v>9.1355582578782971E-3</v>
      </c>
      <c r="G7139" s="90">
        <v>1.0301909668278838E-2</v>
      </c>
      <c r="H7139" s="90">
        <v>1.1286825602756066E-2</v>
      </c>
      <c r="I7139" s="90">
        <v>1.2176576638230954E-2</v>
      </c>
      <c r="J7139" s="90">
        <v>1.2984472441327943E-2</v>
      </c>
    </row>
    <row r="7140" spans="3:10" x14ac:dyDescent="0.25">
      <c r="C7140" s="82">
        <v>1.3607292086365047E-2</v>
      </c>
      <c r="D7140" s="89">
        <v>1.7989799207978462E-2</v>
      </c>
      <c r="E7140" s="89">
        <v>2.1368107099241706E-2</v>
      </c>
      <c r="F7140" s="89">
        <v>2.3776742472617653E-2</v>
      </c>
      <c r="G7140" s="90">
        <v>2.5469165430214623E-2</v>
      </c>
      <c r="H7140" s="90">
        <v>2.6568093109728023E-2</v>
      </c>
      <c r="I7140" s="90">
        <v>2.7354256197610213E-2</v>
      </c>
      <c r="J7140" s="90">
        <v>2.7877040720783269E-2</v>
      </c>
    </row>
    <row r="7141" spans="3:10" x14ac:dyDescent="0.25">
      <c r="C7141" s="82">
        <v>5.8872392154126936E-3</v>
      </c>
      <c r="D7141" s="89">
        <v>9.3199237663538458E-3</v>
      </c>
      <c r="E7141" s="89">
        <v>1.2701430812408895E-2</v>
      </c>
      <c r="F7141" s="89">
        <v>1.5688107094265401E-2</v>
      </c>
      <c r="G7141" s="90">
        <v>1.8186223645572142E-2</v>
      </c>
      <c r="H7141" s="90">
        <v>2.0139694188118732E-2</v>
      </c>
      <c r="I7141" s="90">
        <v>2.1699013891430929E-2</v>
      </c>
      <c r="J7141" s="90">
        <v>2.2895914037415289E-2</v>
      </c>
    </row>
    <row r="7142" spans="3:10" x14ac:dyDescent="0.25">
      <c r="C7142" s="82">
        <v>9.7785586087664744E-3</v>
      </c>
      <c r="D7142" s="89">
        <v>1.2236392494955946E-2</v>
      </c>
      <c r="E7142" s="89">
        <v>1.4080938656131246E-2</v>
      </c>
      <c r="F7142" s="89">
        <v>1.5403349530721052E-2</v>
      </c>
      <c r="G7142" s="90">
        <v>1.6346997311785336E-2</v>
      </c>
      <c r="H7142" s="90">
        <v>1.6940102582871017E-2</v>
      </c>
      <c r="I7142" s="90">
        <v>1.7317037701800563E-2</v>
      </c>
      <c r="J7142" s="90">
        <v>1.748402237674786E-2</v>
      </c>
    </row>
    <row r="7143" spans="3:10" x14ac:dyDescent="0.25">
      <c r="C7143" s="82">
        <v>3.3630924078486548E-3</v>
      </c>
      <c r="D7143" s="89">
        <v>5.5066242945342042E-3</v>
      </c>
      <c r="E7143" s="89">
        <v>7.8466866278793113E-3</v>
      </c>
      <c r="F7143" s="89">
        <v>1.0173143015221323E-2</v>
      </c>
      <c r="G7143" s="90">
        <v>1.2384615043576745E-2</v>
      </c>
      <c r="H7143" s="90">
        <v>1.4396563452709432E-2</v>
      </c>
      <c r="I7143" s="90">
        <v>1.6284359524536329E-2</v>
      </c>
      <c r="J7143" s="90">
        <v>1.8062764015064528E-2</v>
      </c>
    </row>
    <row r="7144" spans="3:10" x14ac:dyDescent="0.25">
      <c r="C7144" s="82">
        <v>1.3722650711724753E-2</v>
      </c>
      <c r="D7144" s="89">
        <v>1.836943562580309E-2</v>
      </c>
      <c r="E7144" s="89">
        <v>2.2080111592445006E-2</v>
      </c>
      <c r="F7144" s="89">
        <v>2.488743515690435E-2</v>
      </c>
      <c r="G7144" s="90">
        <v>2.7042443927256334E-2</v>
      </c>
      <c r="H7144" s="90">
        <v>2.8648945925855016E-2</v>
      </c>
      <c r="I7144" s="90">
        <v>2.9976524381577472E-2</v>
      </c>
      <c r="J7144" s="90">
        <v>3.1048743176927091E-2</v>
      </c>
    </row>
    <row r="7145" spans="3:10" x14ac:dyDescent="0.25">
      <c r="C7145" s="82">
        <v>2.7076154217364375E-3</v>
      </c>
      <c r="D7145" s="89">
        <v>4.5645032093979722E-3</v>
      </c>
      <c r="E7145" s="89">
        <v>6.6924874525636554E-3</v>
      </c>
      <c r="F7145" s="89">
        <v>8.9332712058261578E-3</v>
      </c>
      <c r="G7145" s="90">
        <v>1.1212684252715585E-2</v>
      </c>
      <c r="H7145" s="90">
        <v>1.3465898977328212E-2</v>
      </c>
      <c r="I7145" s="90">
        <v>1.5774887584490867E-2</v>
      </c>
      <c r="J7145" s="90">
        <v>1.8171140748976175E-2</v>
      </c>
    </row>
    <row r="7146" spans="3:10" x14ac:dyDescent="0.25">
      <c r="C7146" s="82">
        <v>1.6018120741096674E-2</v>
      </c>
      <c r="D7146" s="89">
        <v>1.8843983285435212E-2</v>
      </c>
      <c r="E7146" s="89">
        <v>2.0832465950840772E-2</v>
      </c>
      <c r="F7146" s="89">
        <v>2.2120820256626688E-2</v>
      </c>
      <c r="G7146" s="90">
        <v>2.287863417377094E-2</v>
      </c>
      <c r="H7146" s="90">
        <v>2.3127141920742458E-2</v>
      </c>
      <c r="I7146" s="90">
        <v>2.3058973590798875E-2</v>
      </c>
      <c r="J7146" s="90">
        <v>2.2704776448340916E-2</v>
      </c>
    </row>
    <row r="7147" spans="3:10" x14ac:dyDescent="0.25">
      <c r="C7147" s="82">
        <v>4.5272770313060148E-3</v>
      </c>
      <c r="D7147" s="89">
        <v>7.0992825149624374E-3</v>
      </c>
      <c r="E7147" s="89">
        <v>9.7212858565078226E-3</v>
      </c>
      <c r="F7147" s="89">
        <v>1.2146961805079796E-2</v>
      </c>
      <c r="G7147" s="90">
        <v>1.4266877890923062E-2</v>
      </c>
      <c r="H7147" s="90">
        <v>1.5979439846573521E-2</v>
      </c>
      <c r="I7147" s="90">
        <v>1.7353574016933625E-2</v>
      </c>
      <c r="J7147" s="90">
        <v>1.8386638864430985E-2</v>
      </c>
    </row>
    <row r="7148" spans="3:10" x14ac:dyDescent="0.25">
      <c r="C7148" s="82">
        <v>4.4545671956082939E-3</v>
      </c>
      <c r="D7148" s="89">
        <v>6.8566882481472437E-3</v>
      </c>
      <c r="E7148" s="89">
        <v>9.0605086251488286E-3</v>
      </c>
      <c r="F7148" s="89">
        <v>1.0857736533303641E-2</v>
      </c>
      <c r="G7148" s="90">
        <v>1.2238059700137529E-2</v>
      </c>
      <c r="H7148" s="90">
        <v>1.3212105165786815E-2</v>
      </c>
      <c r="I7148" s="90">
        <v>1.391652290776477E-2</v>
      </c>
      <c r="J7148" s="90">
        <v>1.44006770836021E-2</v>
      </c>
    </row>
    <row r="7149" spans="3:10" x14ac:dyDescent="0.25">
      <c r="C7149" s="82">
        <v>1.9377465443571367E-2</v>
      </c>
      <c r="D7149" s="89">
        <v>2.6550652792027996E-2</v>
      </c>
      <c r="E7149" s="89">
        <v>3.2076261478722341E-2</v>
      </c>
      <c r="F7149" s="89">
        <v>3.5790936709217923E-2</v>
      </c>
      <c r="G7149" s="90">
        <v>3.8001621630134368E-2</v>
      </c>
      <c r="H7149" s="90">
        <v>3.8886622986851957E-2</v>
      </c>
      <c r="I7149" s="90">
        <v>3.8882945135717412E-2</v>
      </c>
      <c r="J7149" s="90">
        <v>3.8100012265817426E-2</v>
      </c>
    </row>
    <row r="7150" spans="3:10" x14ac:dyDescent="0.25">
      <c r="C7150" s="82">
        <v>2.6905873706408005E-2</v>
      </c>
      <c r="D7150" s="89">
        <v>3.1215692794748989E-2</v>
      </c>
      <c r="E7150" s="89">
        <v>3.4096777507879948E-2</v>
      </c>
      <c r="F7150" s="89">
        <v>3.6067574358839616E-2</v>
      </c>
      <c r="G7150" s="90">
        <v>3.7565850965566173E-2</v>
      </c>
      <c r="H7150" s="90">
        <v>3.8658478898580415E-2</v>
      </c>
      <c r="I7150" s="90">
        <v>3.9605473354212148E-2</v>
      </c>
      <c r="J7150" s="90">
        <v>4.0344599731633304E-2</v>
      </c>
    </row>
    <row r="7151" spans="3:10" x14ac:dyDescent="0.25">
      <c r="C7151" s="82">
        <v>5.6559022299217049E-3</v>
      </c>
      <c r="D7151" s="89">
        <v>8.5749050498008343E-3</v>
      </c>
      <c r="E7151" s="89">
        <v>1.1342178163842136E-2</v>
      </c>
      <c r="F7151" s="89">
        <v>1.3734099365007749E-2</v>
      </c>
      <c r="G7151" s="90">
        <v>1.5718019609806951E-2</v>
      </c>
      <c r="H7151" s="90">
        <v>1.726487655672793E-2</v>
      </c>
      <c r="I7151" s="90">
        <v>1.8511360775654032E-2</v>
      </c>
      <c r="J7151" s="90">
        <v>1.9494733473432058E-2</v>
      </c>
    </row>
    <row r="7152" spans="3:10" x14ac:dyDescent="0.25">
      <c r="C7152" s="82">
        <v>3.5735317860032503E-3</v>
      </c>
      <c r="D7152" s="89">
        <v>6.835533113196195E-3</v>
      </c>
      <c r="E7152" s="89">
        <v>1.0461854308511294E-2</v>
      </c>
      <c r="F7152" s="89">
        <v>1.3862809717852188E-2</v>
      </c>
      <c r="G7152" s="90">
        <v>1.6748213676096045E-2</v>
      </c>
      <c r="H7152" s="90">
        <v>1.8959006041999335E-2</v>
      </c>
      <c r="I7152" s="90">
        <v>2.0586602585777384E-2</v>
      </c>
      <c r="J7152" s="90">
        <v>2.1645305098240707E-2</v>
      </c>
    </row>
    <row r="7153" spans="3:10" x14ac:dyDescent="0.25">
      <c r="C7153" s="82">
        <v>1.1563786755302225E-2</v>
      </c>
      <c r="D7153" s="89">
        <v>1.5278775950610808E-2</v>
      </c>
      <c r="E7153" s="89">
        <v>1.84122023697014E-2</v>
      </c>
      <c r="F7153" s="89">
        <v>2.0941811991345621E-2</v>
      </c>
      <c r="G7153" s="90">
        <v>2.296799324672303E-2</v>
      </c>
      <c r="H7153" s="90">
        <v>2.4470394906082622E-2</v>
      </c>
      <c r="I7153" s="90">
        <v>2.5598353682726092E-2</v>
      </c>
      <c r="J7153" s="90">
        <v>2.6324487614337061E-2</v>
      </c>
    </row>
    <row r="7154" spans="3:10" x14ac:dyDescent="0.25">
      <c r="C7154" s="82">
        <v>3.2690804798412819E-3</v>
      </c>
      <c r="D7154" s="89">
        <v>5.1863699159945091E-3</v>
      </c>
      <c r="E7154" s="89">
        <v>6.9952656029825732E-3</v>
      </c>
      <c r="F7154" s="89">
        <v>8.4958891727699784E-3</v>
      </c>
      <c r="G7154" s="90">
        <v>9.6440520296297832E-3</v>
      </c>
      <c r="H7154" s="90">
        <v>1.0419260320099349E-2</v>
      </c>
      <c r="I7154" s="90">
        <v>1.0911160805551273E-2</v>
      </c>
      <c r="J7154" s="90">
        <v>1.1153162688362162E-2</v>
      </c>
    </row>
    <row r="7155" spans="3:10" x14ac:dyDescent="0.25">
      <c r="C7155" s="82">
        <v>1.5756502784147891E-2</v>
      </c>
      <c r="D7155" s="89">
        <v>2.0010848495017126E-2</v>
      </c>
      <c r="E7155" s="89">
        <v>2.3193284333501502E-2</v>
      </c>
      <c r="F7155" s="89">
        <v>2.5480837428826508E-2</v>
      </c>
      <c r="G7155" s="90">
        <v>2.7150188313475498E-2</v>
      </c>
      <c r="H7155" s="90">
        <v>2.8267989059207434E-2</v>
      </c>
      <c r="I7155" s="90">
        <v>2.9052494566340618E-2</v>
      </c>
      <c r="J7155" s="90">
        <v>2.9488406200215093E-2</v>
      </c>
    </row>
    <row r="7156" spans="3:10" x14ac:dyDescent="0.25">
      <c r="C7156" s="82">
        <v>3.2069619867771629E-3</v>
      </c>
      <c r="D7156" s="89">
        <v>5.1729861770650962E-3</v>
      </c>
      <c r="E7156" s="89">
        <v>7.2050744216241927E-3</v>
      </c>
      <c r="F7156" s="89">
        <v>9.1019077505919213E-3</v>
      </c>
      <c r="G7156" s="90">
        <v>1.0782873789805537E-2</v>
      </c>
      <c r="H7156" s="90">
        <v>1.2186406537003333E-2</v>
      </c>
      <c r="I7156" s="90">
        <v>1.3385600066126824E-2</v>
      </c>
      <c r="J7156" s="90">
        <v>1.4399373837718188E-2</v>
      </c>
    </row>
    <row r="7157" spans="3:10" x14ac:dyDescent="0.25">
      <c r="C7157" s="82">
        <v>2.0719196575060946E-2</v>
      </c>
      <c r="D7157" s="89">
        <v>2.25720250621625E-2</v>
      </c>
      <c r="E7157" s="89">
        <v>2.354453088349381E-2</v>
      </c>
      <c r="F7157" s="89">
        <v>2.4098407611012305E-2</v>
      </c>
      <c r="G7157" s="90">
        <v>2.455821241910976E-2</v>
      </c>
      <c r="H7157" s="90">
        <v>2.4983794656629397E-2</v>
      </c>
      <c r="I7157" s="90">
        <v>2.5564357242230107E-2</v>
      </c>
      <c r="J7157" s="90">
        <v>2.6286832813101364E-2</v>
      </c>
    </row>
    <row r="7158" spans="3:10" x14ac:dyDescent="0.25">
      <c r="C7158" s="82">
        <v>1.4194113566408586E-2</v>
      </c>
      <c r="D7158" s="89">
        <v>1.8489573015825645E-2</v>
      </c>
      <c r="E7158" s="89">
        <v>2.2265039971911479E-2</v>
      </c>
      <c r="F7158" s="89">
        <v>2.5560174322334376E-2</v>
      </c>
      <c r="G7158" s="90">
        <v>2.8547850526361909E-2</v>
      </c>
      <c r="H7158" s="90">
        <v>3.125144043997536E-2</v>
      </c>
      <c r="I7158" s="90">
        <v>3.3900833860505353E-2</v>
      </c>
      <c r="J7158" s="90">
        <v>3.6480292711832722E-2</v>
      </c>
    </row>
    <row r="7159" spans="3:10" x14ac:dyDescent="0.25">
      <c r="C7159" s="82">
        <v>3.0368938206018583E-3</v>
      </c>
      <c r="D7159" s="89">
        <v>5.3919313348260688E-3</v>
      </c>
      <c r="E7159" s="89">
        <v>7.9757515007469523E-3</v>
      </c>
      <c r="F7159" s="89">
        <v>1.0461007034557027E-2</v>
      </c>
      <c r="G7159" s="90">
        <v>1.2676687454642493E-2</v>
      </c>
      <c r="H7159" s="90">
        <v>1.4493630058276478E-2</v>
      </c>
      <c r="I7159" s="90">
        <v>1.5950274902205054E-2</v>
      </c>
      <c r="J7159" s="90">
        <v>1.702486622776115E-2</v>
      </c>
    </row>
    <row r="7160" spans="3:10" x14ac:dyDescent="0.25">
      <c r="C7160" s="82">
        <v>2.3232179248672387E-2</v>
      </c>
      <c r="D7160" s="89">
        <v>2.862602562300565E-2</v>
      </c>
      <c r="E7160" s="89">
        <v>3.2184481320207931E-2</v>
      </c>
      <c r="F7160" s="89">
        <v>3.4342127590323714E-2</v>
      </c>
      <c r="G7160" s="90">
        <v>3.5655542563837357E-2</v>
      </c>
      <c r="H7160" s="90">
        <v>3.6355298216120283E-2</v>
      </c>
      <c r="I7160" s="90">
        <v>3.6816537672748659E-2</v>
      </c>
      <c r="J7160" s="90">
        <v>3.7062288725094407E-2</v>
      </c>
    </row>
    <row r="7161" spans="3:10" x14ac:dyDescent="0.25">
      <c r="C7161" s="82">
        <v>3.1316141431853288E-2</v>
      </c>
      <c r="D7161" s="89">
        <v>3.3932442960823539E-2</v>
      </c>
      <c r="E7161" s="89">
        <v>3.5121875400769796E-2</v>
      </c>
      <c r="F7161" s="89">
        <v>3.5609106779327319E-2</v>
      </c>
      <c r="G7161" s="90">
        <v>3.5852209059341056E-2</v>
      </c>
      <c r="H7161" s="90">
        <v>3.5876830761639618E-2</v>
      </c>
      <c r="I7161" s="90">
        <v>3.5874187706874429E-2</v>
      </c>
      <c r="J7161" s="90">
        <v>3.5737737564275285E-2</v>
      </c>
    </row>
    <row r="7162" spans="3:10" x14ac:dyDescent="0.25">
      <c r="C7162" s="82">
        <v>2.3026735937098832E-3</v>
      </c>
      <c r="D7162" s="89">
        <v>4.4937795372999535E-3</v>
      </c>
      <c r="E7162" s="89">
        <v>7.0132534306236363E-3</v>
      </c>
      <c r="F7162" s="89">
        <v>9.4380995963143244E-3</v>
      </c>
      <c r="G7162" s="90">
        <v>1.1526322319379756E-2</v>
      </c>
      <c r="H7162" s="90">
        <v>1.3142372346409857E-2</v>
      </c>
      <c r="I7162" s="90">
        <v>1.4350984053057401E-2</v>
      </c>
      <c r="J7162" s="90">
        <v>1.5183024181096414E-2</v>
      </c>
    </row>
    <row r="7163" spans="3:10" x14ac:dyDescent="0.25">
      <c r="C7163" s="82">
        <v>3.9361169057881076E-3</v>
      </c>
      <c r="D7163" s="89">
        <v>6.1849967109657766E-3</v>
      </c>
      <c r="E7163" s="89">
        <v>8.460266105128773E-3</v>
      </c>
      <c r="F7163" s="89">
        <v>1.0545130683510102E-2</v>
      </c>
      <c r="G7163" s="90">
        <v>1.2346814555392625E-2</v>
      </c>
      <c r="H7163" s="90">
        <v>1.3779174252521991E-2</v>
      </c>
      <c r="I7163" s="90">
        <v>1.4901665014522567E-2</v>
      </c>
      <c r="J7163" s="90">
        <v>1.5711145801591934E-2</v>
      </c>
    </row>
    <row r="7164" spans="3:10" x14ac:dyDescent="0.25">
      <c r="C7164" s="82">
        <v>1.4886342472438857E-3</v>
      </c>
      <c r="D7164" s="89">
        <v>2.9842586080311125E-3</v>
      </c>
      <c r="E7164" s="89">
        <v>4.9556546419818378E-3</v>
      </c>
      <c r="F7164" s="89">
        <v>7.2166554478609998E-3</v>
      </c>
      <c r="G7164" s="90">
        <v>9.5960796723950862E-3</v>
      </c>
      <c r="H7164" s="90">
        <v>1.1923249987125253E-2</v>
      </c>
      <c r="I7164" s="90">
        <v>1.4168286971241176E-2</v>
      </c>
      <c r="J7164" s="90">
        <v>1.6274205835134777E-2</v>
      </c>
    </row>
    <row r="7165" spans="3:10" x14ac:dyDescent="0.25">
      <c r="C7165" s="82">
        <v>9.2206000748692452E-3</v>
      </c>
      <c r="D7165" s="89">
        <v>1.2743766437485054E-2</v>
      </c>
      <c r="E7165" s="89">
        <v>1.5433778168849992E-2</v>
      </c>
      <c r="F7165" s="89">
        <v>1.728535449150035E-2</v>
      </c>
      <c r="G7165" s="90">
        <v>1.8527159079681294E-2</v>
      </c>
      <c r="H7165" s="90">
        <v>1.9299757117858758E-2</v>
      </c>
      <c r="I7165" s="90">
        <v>1.9846622272247677E-2</v>
      </c>
      <c r="J7165" s="90">
        <v>2.0235475766385323E-2</v>
      </c>
    </row>
    <row r="7166" spans="3:10" x14ac:dyDescent="0.25">
      <c r="C7166" s="82">
        <v>3.3249820774347684E-3</v>
      </c>
      <c r="D7166" s="89">
        <v>6.0265019567219543E-3</v>
      </c>
      <c r="E7166" s="89">
        <v>9.1086701495919874E-3</v>
      </c>
      <c r="F7166" s="89">
        <v>1.2207295410893968E-2</v>
      </c>
      <c r="G7166" s="90">
        <v>1.5119170732948696E-2</v>
      </c>
      <c r="H7166" s="90">
        <v>1.7686620683344523E-2</v>
      </c>
      <c r="I7166" s="90">
        <v>1.9953888199167727E-2</v>
      </c>
      <c r="J7166" s="90">
        <v>2.1888611772582299E-2</v>
      </c>
    </row>
    <row r="7167" spans="3:10" x14ac:dyDescent="0.25">
      <c r="C7167" s="82">
        <v>1.4627609678833614E-2</v>
      </c>
      <c r="D7167" s="89">
        <v>1.9649525433698783E-2</v>
      </c>
      <c r="E7167" s="89">
        <v>2.3460403149521025E-2</v>
      </c>
      <c r="F7167" s="89">
        <v>2.6179760483221459E-2</v>
      </c>
      <c r="G7167" s="90">
        <v>2.8151582141951258E-2</v>
      </c>
      <c r="H7167" s="90">
        <v>2.9514752141896989E-2</v>
      </c>
      <c r="I7167" s="90">
        <v>3.0540239663263684E-2</v>
      </c>
      <c r="J7167" s="90">
        <v>3.1229972102358942E-2</v>
      </c>
    </row>
    <row r="7168" spans="3:10" x14ac:dyDescent="0.25">
      <c r="C7168" s="82">
        <v>2.1960692884534963E-2</v>
      </c>
      <c r="D7168" s="89">
        <v>2.270315530733033E-2</v>
      </c>
      <c r="E7168" s="89">
        <v>2.2652676180062201E-2</v>
      </c>
      <c r="F7168" s="89">
        <v>2.2240359900161936E-2</v>
      </c>
      <c r="G7168" s="90">
        <v>2.1686200033870173E-2</v>
      </c>
      <c r="H7168" s="90">
        <v>2.0958120953367354E-2</v>
      </c>
      <c r="I7168" s="90">
        <v>2.0154419447532289E-2</v>
      </c>
      <c r="J7168" s="90">
        <v>1.9229375911610686E-2</v>
      </c>
    </row>
    <row r="7169" spans="3:10" x14ac:dyDescent="0.25">
      <c r="C7169" s="82">
        <v>4.0749424669483308E-2</v>
      </c>
      <c r="D7169" s="89">
        <v>3.9455422046719785E-2</v>
      </c>
      <c r="E7169" s="89">
        <v>3.780798863234084E-2</v>
      </c>
      <c r="F7169" s="89">
        <v>3.6365593274330622E-2</v>
      </c>
      <c r="G7169" s="90">
        <v>3.5319385980743356E-2</v>
      </c>
      <c r="H7169" s="90">
        <v>3.448890731476241E-2</v>
      </c>
      <c r="I7169" s="90">
        <v>3.3933644291472172E-2</v>
      </c>
      <c r="J7169" s="90">
        <v>3.3481239506300012E-2</v>
      </c>
    </row>
    <row r="7170" spans="3:10" x14ac:dyDescent="0.25">
      <c r="C7170" s="82">
        <v>1.4591992921004755E-3</v>
      </c>
      <c r="D7170" s="89">
        <v>2.5452356594274305E-3</v>
      </c>
      <c r="E7170" s="89">
        <v>3.7311303554333473E-3</v>
      </c>
      <c r="F7170" s="89">
        <v>4.880515346913623E-3</v>
      </c>
      <c r="G7170" s="90">
        <v>5.9325669045474953E-3</v>
      </c>
      <c r="H7170" s="90">
        <v>6.8487140956446403E-3</v>
      </c>
      <c r="I7170" s="90">
        <v>7.671374324425672E-3</v>
      </c>
      <c r="J7170" s="90">
        <v>8.4149580717930352E-3</v>
      </c>
    </row>
    <row r="7171" spans="3:10" x14ac:dyDescent="0.25">
      <c r="C7171" s="82">
        <v>3.6028329821958223E-3</v>
      </c>
      <c r="D7171" s="89">
        <v>6.0368952162359237E-3</v>
      </c>
      <c r="E7171" s="89">
        <v>8.4041899289871731E-3</v>
      </c>
      <c r="F7171" s="89">
        <v>1.0376564858318728E-2</v>
      </c>
      <c r="G7171" s="90">
        <v>1.1866624785070277E-2</v>
      </c>
      <c r="H7171" s="90">
        <v>1.2857510177694492E-2</v>
      </c>
      <c r="I7171" s="90">
        <v>1.3484125859731515E-2</v>
      </c>
      <c r="J7171" s="90">
        <v>1.38107385148685E-2</v>
      </c>
    </row>
    <row r="7172" spans="3:10" x14ac:dyDescent="0.25">
      <c r="C7172" s="82">
        <v>3.6794876911272166E-3</v>
      </c>
      <c r="D7172" s="89">
        <v>5.7719609291588389E-3</v>
      </c>
      <c r="E7172" s="89">
        <v>7.8927307648307878E-3</v>
      </c>
      <c r="F7172" s="89">
        <v>9.8489669133862163E-3</v>
      </c>
      <c r="G7172" s="90">
        <v>1.1567214732673865E-2</v>
      </c>
      <c r="H7172" s="90">
        <v>1.29802328248841E-2</v>
      </c>
      <c r="I7172" s="90">
        <v>1.4152934193163368E-2</v>
      </c>
      <c r="J7172" s="90">
        <v>1.5083447097204604E-2</v>
      </c>
    </row>
    <row r="7173" spans="3:10" x14ac:dyDescent="0.25">
      <c r="C7173" s="82">
        <v>6.296506930528965E-3</v>
      </c>
      <c r="D7173" s="89">
        <v>9.8380184205053272E-3</v>
      </c>
      <c r="E7173" s="89">
        <v>1.3185184644620972E-2</v>
      </c>
      <c r="F7173" s="89">
        <v>1.608112733954363E-2</v>
      </c>
      <c r="G7173" s="90">
        <v>1.8525810558387427E-2</v>
      </c>
      <c r="H7173" s="90">
        <v>2.0498661100860308E-2</v>
      </c>
      <c r="I7173" s="90">
        <v>2.2129015043772887E-2</v>
      </c>
      <c r="J7173" s="90">
        <v>2.3387030123835882E-2</v>
      </c>
    </row>
    <row r="7174" spans="3:10" x14ac:dyDescent="0.25">
      <c r="C7174" s="82">
        <v>4.5681822274849571E-2</v>
      </c>
      <c r="D7174" s="89">
        <v>4.4252598032874305E-2</v>
      </c>
      <c r="E7174" s="89">
        <v>4.278377203951178E-2</v>
      </c>
      <c r="F7174" s="89">
        <v>4.1713616284220677E-2</v>
      </c>
      <c r="G7174" s="90">
        <v>4.1225245608450867E-2</v>
      </c>
      <c r="H7174" s="90">
        <v>4.1148967910173556E-2</v>
      </c>
      <c r="I7174" s="90">
        <v>4.1617680471595309E-2</v>
      </c>
      <c r="J7174" s="90">
        <v>4.2479704694890659E-2</v>
      </c>
    </row>
    <row r="7175" spans="3:10" x14ac:dyDescent="0.25">
      <c r="C7175" s="82">
        <v>3.2505502823560947E-2</v>
      </c>
      <c r="D7175" s="89">
        <v>2.9573502058350552E-2</v>
      </c>
      <c r="E7175" s="89">
        <v>2.7150477786265996E-2</v>
      </c>
      <c r="F7175" s="89">
        <v>2.5351865153241428E-2</v>
      </c>
      <c r="G7175" s="90">
        <v>2.4116686989222154E-2</v>
      </c>
      <c r="H7175" s="90">
        <v>2.3208791282632351E-2</v>
      </c>
      <c r="I7175" s="90">
        <v>2.2610296824000439E-2</v>
      </c>
      <c r="J7175" s="90">
        <v>2.2179017910322115E-2</v>
      </c>
    </row>
    <row r="7176" spans="3:10" x14ac:dyDescent="0.25">
      <c r="C7176" s="82">
        <v>1.2554621425424429E-2</v>
      </c>
      <c r="D7176" s="89">
        <v>1.6285610340648866E-2</v>
      </c>
      <c r="E7176" s="89">
        <v>1.904832517403517E-2</v>
      </c>
      <c r="F7176" s="89">
        <v>2.0990170969724962E-2</v>
      </c>
      <c r="G7176" s="90">
        <v>2.2400614793876766E-2</v>
      </c>
      <c r="H7176" s="90">
        <v>2.3405631636036966E-2</v>
      </c>
      <c r="I7176" s="90">
        <v>2.4243596818992578E-2</v>
      </c>
      <c r="J7176" s="90">
        <v>2.4940315837149951E-2</v>
      </c>
    </row>
    <row r="7177" spans="3:10" x14ac:dyDescent="0.25">
      <c r="C7177" s="82">
        <v>5.6253937839949629E-3</v>
      </c>
      <c r="D7177" s="89">
        <v>8.6177625804686429E-3</v>
      </c>
      <c r="E7177" s="89">
        <v>1.1633010851220727E-2</v>
      </c>
      <c r="F7177" s="89">
        <v>1.4434066586154154E-2</v>
      </c>
      <c r="G7177" s="90">
        <v>1.6934592052580421E-2</v>
      </c>
      <c r="H7177" s="90">
        <v>1.9037908602422476E-2</v>
      </c>
      <c r="I7177" s="90">
        <v>2.0831343748395018E-2</v>
      </c>
      <c r="J7177" s="90">
        <v>2.2301865424842568E-2</v>
      </c>
    </row>
    <row r="7178" spans="3:10" x14ac:dyDescent="0.25">
      <c r="C7178" s="82">
        <v>1.9239097030680438E-2</v>
      </c>
      <c r="D7178" s="89">
        <v>2.2172547269612382E-2</v>
      </c>
      <c r="E7178" s="89">
        <v>2.3687394709245094E-2</v>
      </c>
      <c r="F7178" s="89">
        <v>2.4288448541341195E-2</v>
      </c>
      <c r="G7178" s="90">
        <v>2.4405650864315259E-2</v>
      </c>
      <c r="H7178" s="90">
        <v>2.4187090691207974E-2</v>
      </c>
      <c r="I7178" s="90">
        <v>2.3878830828529988E-2</v>
      </c>
      <c r="J7178" s="90">
        <v>2.3508359394050923E-2</v>
      </c>
    </row>
    <row r="7179" spans="3:10" x14ac:dyDescent="0.25">
      <c r="C7179" s="82">
        <v>1.0060533718779218E-2</v>
      </c>
      <c r="D7179" s="89">
        <v>1.3488905959416672E-2</v>
      </c>
      <c r="E7179" s="89">
        <v>1.5970179370245332E-2</v>
      </c>
      <c r="F7179" s="89">
        <v>1.7534663237021356E-2</v>
      </c>
      <c r="G7179" s="90">
        <v>1.8425929979615382E-2</v>
      </c>
      <c r="H7179" s="90">
        <v>1.8792351228273607E-2</v>
      </c>
      <c r="I7179" s="90">
        <v>1.8882734642228474E-2</v>
      </c>
      <c r="J7179" s="90">
        <v>1.8771705580213717E-2</v>
      </c>
    </row>
    <row r="7180" spans="3:10" x14ac:dyDescent="0.25">
      <c r="C7180" s="82">
        <v>2.0384530410617583E-2</v>
      </c>
      <c r="D7180" s="89">
        <v>2.5898490086934022E-2</v>
      </c>
      <c r="E7180" s="89">
        <v>2.9823034191941634E-2</v>
      </c>
      <c r="F7180" s="89">
        <v>3.2463441212008767E-2</v>
      </c>
      <c r="G7180" s="90">
        <v>3.4282416345117098E-2</v>
      </c>
      <c r="H7180" s="90">
        <v>3.5454776598910553E-2</v>
      </c>
      <c r="I7180" s="90">
        <v>3.6309077804231343E-2</v>
      </c>
      <c r="J7180" s="90">
        <v>3.6842800288262978E-2</v>
      </c>
    </row>
    <row r="7181" spans="3:10" x14ac:dyDescent="0.25">
      <c r="C7181" s="82">
        <v>8.4662939151168654E-2</v>
      </c>
      <c r="D7181" s="89">
        <v>8.9491202988314159E-2</v>
      </c>
      <c r="E7181" s="89">
        <v>8.8784600371206668E-2</v>
      </c>
      <c r="F7181" s="89">
        <v>8.580800735535235E-2</v>
      </c>
      <c r="G7181" s="90">
        <v>8.2476189726444396E-2</v>
      </c>
      <c r="H7181" s="90">
        <v>7.916279141517725E-2</v>
      </c>
      <c r="I7181" s="90">
        <v>7.634396383878661E-2</v>
      </c>
      <c r="J7181" s="90">
        <v>7.3705862450633569E-2</v>
      </c>
    </row>
    <row r="7182" spans="3:10" x14ac:dyDescent="0.25">
      <c r="C7182" s="82">
        <v>3.4345086774397273E-3</v>
      </c>
      <c r="D7182" s="89">
        <v>5.8448445313339743E-3</v>
      </c>
      <c r="E7182" s="89">
        <v>8.4010877740333025E-3</v>
      </c>
      <c r="F7182" s="89">
        <v>1.0820206928733716E-2</v>
      </c>
      <c r="G7182" s="90">
        <v>1.298424353051243E-2</v>
      </c>
      <c r="H7182" s="90">
        <v>1.4804072207107753E-2</v>
      </c>
      <c r="I7182" s="90">
        <v>1.6345131815250762E-2</v>
      </c>
      <c r="J7182" s="90">
        <v>1.7595692192374196E-2</v>
      </c>
    </row>
    <row r="7183" spans="3:10" x14ac:dyDescent="0.25">
      <c r="C7183" s="82">
        <v>7.0428438782560911E-3</v>
      </c>
      <c r="D7183" s="89">
        <v>1.0069092445847441E-2</v>
      </c>
      <c r="E7183" s="89">
        <v>1.3051168415171146E-2</v>
      </c>
      <c r="F7183" s="89">
        <v>1.5836223909925215E-2</v>
      </c>
      <c r="G7183" s="90">
        <v>1.8391797953210588E-2</v>
      </c>
      <c r="H7183" s="90">
        <v>2.0647996177570439E-2</v>
      </c>
      <c r="I7183" s="90">
        <v>2.2724603475222014E-2</v>
      </c>
      <c r="J7183" s="90">
        <v>2.4628017463244001E-2</v>
      </c>
    </row>
    <row r="7184" spans="3:10" x14ac:dyDescent="0.25">
      <c r="C7184" s="82">
        <v>1.5644742425591756E-3</v>
      </c>
      <c r="D7184" s="89">
        <v>2.6161824528605727E-3</v>
      </c>
      <c r="E7184" s="89">
        <v>3.8403391693517218E-3</v>
      </c>
      <c r="F7184" s="89">
        <v>5.1580339466022144E-3</v>
      </c>
      <c r="G7184" s="90">
        <v>6.5238711044445135E-3</v>
      </c>
      <c r="H7184" s="90">
        <v>7.884970615084072E-3</v>
      </c>
      <c r="I7184" s="90">
        <v>9.2672330298730291E-3</v>
      </c>
      <c r="J7184" s="90">
        <v>1.0665856940937817E-2</v>
      </c>
    </row>
    <row r="7185" spans="3:10" x14ac:dyDescent="0.25">
      <c r="C7185" s="82">
        <v>4.3095883187884459E-2</v>
      </c>
      <c r="D7185" s="89">
        <v>5.0210632998159567E-2</v>
      </c>
      <c r="E7185" s="89">
        <v>5.3240259378909874E-2</v>
      </c>
      <c r="F7185" s="89">
        <v>5.3572717357644496E-2</v>
      </c>
      <c r="G7185" s="90">
        <v>5.2383335710372937E-2</v>
      </c>
      <c r="H7185" s="90">
        <v>5.0096731766253226E-2</v>
      </c>
      <c r="I7185" s="90">
        <v>4.7255711701854108E-2</v>
      </c>
      <c r="J7185" s="90">
        <v>4.3917099669158161E-2</v>
      </c>
    </row>
    <row r="7186" spans="3:10" x14ac:dyDescent="0.25">
      <c r="C7186" s="82">
        <v>6.8283698606229612E-2</v>
      </c>
      <c r="D7186" s="89">
        <v>6.899978809378797E-2</v>
      </c>
      <c r="E7186" s="89">
        <v>6.6510762843251303E-2</v>
      </c>
      <c r="F7186" s="89">
        <v>6.3015069552514208E-2</v>
      </c>
      <c r="G7186" s="90">
        <v>5.9617763251059407E-2</v>
      </c>
      <c r="H7186" s="90">
        <v>5.6385936119332208E-2</v>
      </c>
      <c r="I7186" s="90">
        <v>5.355559984197672E-2</v>
      </c>
      <c r="J7186" s="90">
        <v>5.0867278860418953E-2</v>
      </c>
    </row>
    <row r="7187" spans="3:10" x14ac:dyDescent="0.25">
      <c r="C7187" s="82">
        <v>6.5463995962894931E-3</v>
      </c>
      <c r="D7187" s="89">
        <v>8.0309030100763779E-3</v>
      </c>
      <c r="E7187" s="89">
        <v>9.0924124096522941E-3</v>
      </c>
      <c r="F7187" s="89">
        <v>9.8199730791572182E-3</v>
      </c>
      <c r="G7187" s="90">
        <v>1.0324075340478781E-2</v>
      </c>
      <c r="H7187" s="90">
        <v>1.0635917984549942E-2</v>
      </c>
      <c r="I7187" s="90">
        <v>1.0852282192356661E-2</v>
      </c>
      <c r="J7187" s="90">
        <v>1.0990169271343778E-2</v>
      </c>
    </row>
    <row r="7188" spans="3:10" x14ac:dyDescent="0.25">
      <c r="C7188" s="82">
        <v>1.4424123633990421E-2</v>
      </c>
      <c r="D7188" s="89">
        <v>1.653871457931487E-2</v>
      </c>
      <c r="E7188" s="89">
        <v>1.7996983435619295E-2</v>
      </c>
      <c r="F7188" s="89">
        <v>1.9074983168313738E-2</v>
      </c>
      <c r="G7188" s="90">
        <v>1.9992758494663209E-2</v>
      </c>
      <c r="H7188" s="90">
        <v>2.0777687849447404E-2</v>
      </c>
      <c r="I7188" s="90">
        <v>2.1568833047392825E-2</v>
      </c>
      <c r="J7188" s="90">
        <v>2.2340055888446564E-2</v>
      </c>
    </row>
    <row r="7189" spans="3:10" x14ac:dyDescent="0.25">
      <c r="C7189" s="82">
        <v>1.9142578667054645E-2</v>
      </c>
      <c r="D7189" s="89">
        <v>2.2791601522858827E-2</v>
      </c>
      <c r="E7189" s="89">
        <v>2.4789767932806274E-2</v>
      </c>
      <c r="F7189" s="89">
        <v>2.5603051296958536E-2</v>
      </c>
      <c r="G7189" s="90">
        <v>2.5696073330630346E-2</v>
      </c>
      <c r="H7189" s="90">
        <v>2.5242365219807789E-2</v>
      </c>
      <c r="I7189" s="90">
        <v>2.4506610317076731E-2</v>
      </c>
      <c r="J7189" s="90">
        <v>2.3517829399666314E-2</v>
      </c>
    </row>
    <row r="7190" spans="3:10" x14ac:dyDescent="0.25">
      <c r="C7190" s="82">
        <v>1.5884601618118176E-2</v>
      </c>
      <c r="D7190" s="89">
        <v>1.9469443105022317E-2</v>
      </c>
      <c r="E7190" s="89">
        <v>2.1721536386362438E-2</v>
      </c>
      <c r="F7190" s="89">
        <v>2.2914895045291067E-2</v>
      </c>
      <c r="G7190" s="90">
        <v>2.3397454192633699E-2</v>
      </c>
      <c r="H7190" s="90">
        <v>2.3309271298662122E-2</v>
      </c>
      <c r="I7190" s="90">
        <v>2.2903135244888385E-2</v>
      </c>
      <c r="J7190" s="90">
        <v>2.2227378635338385E-2</v>
      </c>
    </row>
    <row r="7191" spans="3:10" x14ac:dyDescent="0.25">
      <c r="C7191" s="82">
        <v>1.2809491945218529E-2</v>
      </c>
      <c r="D7191" s="89">
        <v>1.7615585197524226E-2</v>
      </c>
      <c r="E7191" s="89">
        <v>2.1919841888098417E-2</v>
      </c>
      <c r="F7191" s="89">
        <v>2.5629943635782648E-2</v>
      </c>
      <c r="G7191" s="90">
        <v>2.883440898099586E-2</v>
      </c>
      <c r="H7191" s="90">
        <v>3.1482465734700621E-2</v>
      </c>
      <c r="I7191" s="90">
        <v>3.3733098521495045E-2</v>
      </c>
      <c r="J7191" s="90">
        <v>3.5508389098574601E-2</v>
      </c>
    </row>
    <row r="7192" spans="3:10" x14ac:dyDescent="0.25">
      <c r="C7192" s="82">
        <v>2.5099870914467529E-2</v>
      </c>
      <c r="D7192" s="89">
        <v>2.805599943890481E-2</v>
      </c>
      <c r="E7192" s="89">
        <v>2.9709832791068164E-2</v>
      </c>
      <c r="F7192" s="89">
        <v>3.0617476653374175E-2</v>
      </c>
      <c r="G7192" s="90">
        <v>3.1199799814100992E-2</v>
      </c>
      <c r="H7192" s="90">
        <v>3.1538068679127784E-2</v>
      </c>
      <c r="I7192" s="90">
        <v>3.1862754591615222E-2</v>
      </c>
      <c r="J7192" s="90">
        <v>3.2135098076769911E-2</v>
      </c>
    </row>
    <row r="7193" spans="3:10" x14ac:dyDescent="0.25">
      <c r="C7193" s="82">
        <v>3.5001600487809871E-3</v>
      </c>
      <c r="D7193" s="89">
        <v>5.3550371562704176E-3</v>
      </c>
      <c r="E7193" s="89">
        <v>7.1274567649835521E-3</v>
      </c>
      <c r="F7193" s="89">
        <v>8.6434020777135037E-3</v>
      </c>
      <c r="G7193" s="90">
        <v>9.8447328568149264E-3</v>
      </c>
      <c r="H7193" s="90">
        <v>1.0683184838217548E-2</v>
      </c>
      <c r="I7193" s="90">
        <v>1.1226772490208708E-2</v>
      </c>
      <c r="J7193" s="90">
        <v>1.1494706225339511E-2</v>
      </c>
    </row>
    <row r="7194" spans="3:10" x14ac:dyDescent="0.25">
      <c r="C7194" s="82">
        <v>1.3898563419769312E-2</v>
      </c>
      <c r="D7194" s="89">
        <v>1.4431566800060762E-2</v>
      </c>
      <c r="E7194" s="89">
        <v>1.473928943284389E-2</v>
      </c>
      <c r="F7194" s="89">
        <v>1.496125627445455E-2</v>
      </c>
      <c r="G7194" s="90">
        <v>1.5169200075551328E-2</v>
      </c>
      <c r="H7194" s="90">
        <v>1.5311891910583001E-2</v>
      </c>
      <c r="I7194" s="90">
        <v>1.5454473980968905E-2</v>
      </c>
      <c r="J7194" s="90">
        <v>1.5565895522947187E-2</v>
      </c>
    </row>
    <row r="7195" spans="3:10" x14ac:dyDescent="0.25">
      <c r="C7195" s="82">
        <v>2.1423573826282348E-3</v>
      </c>
      <c r="D7195" s="89">
        <v>4.1221366663034267E-3</v>
      </c>
      <c r="E7195" s="89">
        <v>6.4075760688594016E-3</v>
      </c>
      <c r="F7195" s="89">
        <v>8.6509819773967715E-3</v>
      </c>
      <c r="G7195" s="90">
        <v>1.0657367443323611E-2</v>
      </c>
      <c r="H7195" s="90">
        <v>1.231038589281846E-2</v>
      </c>
      <c r="I7195" s="90">
        <v>1.3662930225578811E-2</v>
      </c>
      <c r="J7195" s="90">
        <v>1.472386441768213E-2</v>
      </c>
    </row>
    <row r="7196" spans="3:10" x14ac:dyDescent="0.25">
      <c r="C7196" s="82">
        <v>1.5131080309296649E-2</v>
      </c>
      <c r="D7196" s="89">
        <v>2.1274526768923711E-2</v>
      </c>
      <c r="E7196" s="89">
        <v>2.5924127650896356E-2</v>
      </c>
      <c r="F7196" s="89">
        <v>2.890881546067435E-2</v>
      </c>
      <c r="G7196" s="90">
        <v>3.0521779664819903E-2</v>
      </c>
      <c r="H7196" s="90">
        <v>3.0957634379919049E-2</v>
      </c>
      <c r="I7196" s="90">
        <v>3.0603908886010542E-2</v>
      </c>
      <c r="J7196" s="90">
        <v>2.9579807690311224E-2</v>
      </c>
    </row>
    <row r="7197" spans="3:10" x14ac:dyDescent="0.25">
      <c r="C7197" s="82">
        <v>3.244604373986959E-2</v>
      </c>
      <c r="D7197" s="89">
        <v>3.6041150281829526E-2</v>
      </c>
      <c r="E7197" s="89">
        <v>3.7720701880345812E-2</v>
      </c>
      <c r="F7197" s="89">
        <v>3.8350389575177689E-2</v>
      </c>
      <c r="G7197" s="90">
        <v>3.8550321292805001E-2</v>
      </c>
      <c r="H7197" s="90">
        <v>3.845518021707113E-2</v>
      </c>
      <c r="I7197" s="90">
        <v>3.8347584044087557E-2</v>
      </c>
      <c r="J7197" s="90">
        <v>3.8164355367464611E-2</v>
      </c>
    </row>
    <row r="7198" spans="3:10" x14ac:dyDescent="0.25">
      <c r="C7198" s="82">
        <v>4.1250460372293882E-3</v>
      </c>
      <c r="D7198" s="89">
        <v>6.7546423496801901E-3</v>
      </c>
      <c r="E7198" s="89">
        <v>9.4651017978123909E-3</v>
      </c>
      <c r="F7198" s="89">
        <v>1.1981493801507757E-2</v>
      </c>
      <c r="G7198" s="90">
        <v>1.4216961904571019E-2</v>
      </c>
      <c r="H7198" s="90">
        <v>1.61205404772174E-2</v>
      </c>
      <c r="I7198" s="90">
        <v>1.7812458172633227E-2</v>
      </c>
      <c r="J7198" s="90">
        <v>1.9325876602312289E-2</v>
      </c>
    </row>
    <row r="7199" spans="3:10" x14ac:dyDescent="0.25">
      <c r="C7199" s="82">
        <v>2.2429226193432829E-2</v>
      </c>
      <c r="D7199" s="89">
        <v>2.5055323541154494E-2</v>
      </c>
      <c r="E7199" s="89">
        <v>2.6457651359495005E-2</v>
      </c>
      <c r="F7199" s="89">
        <v>2.7128747940386368E-2</v>
      </c>
      <c r="G7199" s="90">
        <v>2.7428663729970926E-2</v>
      </c>
      <c r="H7199" s="90">
        <v>2.7414217301088627E-2</v>
      </c>
      <c r="I7199" s="90">
        <v>2.7278437251362211E-2</v>
      </c>
      <c r="J7199" s="90">
        <v>2.6991014728134467E-2</v>
      </c>
    </row>
    <row r="7200" spans="3:10" x14ac:dyDescent="0.25">
      <c r="C7200" s="82">
        <v>1.7104396672674711E-3</v>
      </c>
      <c r="D7200" s="89">
        <v>3.6364770311464027E-3</v>
      </c>
      <c r="E7200" s="89">
        <v>5.9615669452633933E-3</v>
      </c>
      <c r="F7200" s="89">
        <v>8.251266679473325E-3</v>
      </c>
      <c r="G7200" s="90">
        <v>1.0243522568849034E-2</v>
      </c>
      <c r="H7200" s="90">
        <v>1.1797566911334075E-2</v>
      </c>
      <c r="I7200" s="90">
        <v>1.2964143514998123E-2</v>
      </c>
      <c r="J7200" s="90">
        <v>1.3765859144868216E-2</v>
      </c>
    </row>
    <row r="7201" spans="3:10" x14ac:dyDescent="0.25">
      <c r="C7201" s="82">
        <v>6.1373300459052031E-3</v>
      </c>
      <c r="D7201" s="89">
        <v>1.0431425953747178E-2</v>
      </c>
      <c r="E7201" s="89">
        <v>1.4478239879555162E-2</v>
      </c>
      <c r="F7201" s="89">
        <v>1.7632666300057418E-2</v>
      </c>
      <c r="G7201" s="90">
        <v>1.9757228923880488E-2</v>
      </c>
      <c r="H7201" s="90">
        <v>2.0877166324763743E-2</v>
      </c>
      <c r="I7201" s="90">
        <v>2.1269564618912204E-2</v>
      </c>
      <c r="J7201" s="90">
        <v>2.1080537840950167E-2</v>
      </c>
    </row>
    <row r="7202" spans="3:10" x14ac:dyDescent="0.25">
      <c r="C7202" s="82">
        <v>1.3894531796493697E-2</v>
      </c>
      <c r="D7202" s="89">
        <v>1.7879001904334755E-2</v>
      </c>
      <c r="E7202" s="89">
        <v>2.112284645335058E-2</v>
      </c>
      <c r="F7202" s="89">
        <v>2.3728607331686077E-2</v>
      </c>
      <c r="G7202" s="90">
        <v>2.5914081158521583E-2</v>
      </c>
      <c r="H7202" s="90">
        <v>2.773530439798285E-2</v>
      </c>
      <c r="I7202" s="90">
        <v>2.9415852375258133E-2</v>
      </c>
      <c r="J7202" s="90">
        <v>3.0952556358013902E-2</v>
      </c>
    </row>
    <row r="7203" spans="3:10" x14ac:dyDescent="0.25">
      <c r="C7203" s="82">
        <v>6.2083817227501607E-3</v>
      </c>
      <c r="D7203" s="89">
        <v>8.4994540605368828E-3</v>
      </c>
      <c r="E7203" s="89">
        <v>1.0346087311466082E-2</v>
      </c>
      <c r="F7203" s="89">
        <v>1.1743355421951483E-2</v>
      </c>
      <c r="G7203" s="90">
        <v>1.281544716489433E-2</v>
      </c>
      <c r="H7203" s="90">
        <v>1.3628060584514266E-2</v>
      </c>
      <c r="I7203" s="90">
        <v>1.4329067906304163E-2</v>
      </c>
      <c r="J7203" s="90">
        <v>1.4950729276539211E-2</v>
      </c>
    </row>
    <row r="7204" spans="3:10" x14ac:dyDescent="0.25">
      <c r="C7204" s="82">
        <v>2.1550606217748375E-2</v>
      </c>
      <c r="D7204" s="89">
        <v>2.5514419158055589E-2</v>
      </c>
      <c r="E7204" s="89">
        <v>2.7831369645323834E-2</v>
      </c>
      <c r="F7204" s="89">
        <v>2.902591353738912E-2</v>
      </c>
      <c r="G7204" s="90">
        <v>2.9590478595159477E-2</v>
      </c>
      <c r="H7204" s="90">
        <v>2.9689266204758258E-2</v>
      </c>
      <c r="I7204" s="90">
        <v>2.9599581123905355E-2</v>
      </c>
      <c r="J7204" s="90">
        <v>2.9322789565550577E-2</v>
      </c>
    </row>
    <row r="7205" spans="3:10" x14ac:dyDescent="0.25">
      <c r="C7205" s="82">
        <v>1.317668567862291E-3</v>
      </c>
      <c r="D7205" s="89">
        <v>3.0338097210862516E-3</v>
      </c>
      <c r="E7205" s="89">
        <v>5.2757018546459788E-3</v>
      </c>
      <c r="F7205" s="89">
        <v>7.6328690369213319E-3</v>
      </c>
      <c r="G7205" s="90">
        <v>9.8094934296980244E-3</v>
      </c>
      <c r="H7205" s="90">
        <v>1.1627528707380097E-2</v>
      </c>
      <c r="I7205" s="90">
        <v>1.3111318726019823E-2</v>
      </c>
      <c r="J7205" s="90">
        <v>1.4270970339511455E-2</v>
      </c>
    </row>
    <row r="7206" spans="3:10" x14ac:dyDescent="0.25">
      <c r="C7206" s="82">
        <v>7.2989840872607114E-3</v>
      </c>
      <c r="D7206" s="89">
        <v>1.1061173901289481E-2</v>
      </c>
      <c r="E7206" s="89">
        <v>1.4448799725714884E-2</v>
      </c>
      <c r="F7206" s="89">
        <v>1.7145850176005541E-2</v>
      </c>
      <c r="G7206" s="90">
        <v>1.9138584504826982E-2</v>
      </c>
      <c r="H7206" s="90">
        <v>2.0439143163103132E-2</v>
      </c>
      <c r="I7206" s="90">
        <v>2.1251735680470712E-2</v>
      </c>
      <c r="J7206" s="90">
        <v>2.1641214230254713E-2</v>
      </c>
    </row>
    <row r="7207" spans="3:10" x14ac:dyDescent="0.25">
      <c r="C7207" s="82">
        <v>1.0349152338963783E-2</v>
      </c>
      <c r="D7207" s="89">
        <v>1.236839256356647E-2</v>
      </c>
      <c r="E7207" s="89">
        <v>1.3626361707966985E-2</v>
      </c>
      <c r="F7207" s="89">
        <v>1.4324837066982236E-2</v>
      </c>
      <c r="G7207" s="90">
        <v>1.4674442009087844E-2</v>
      </c>
      <c r="H7207" s="90">
        <v>1.4745673361036089E-2</v>
      </c>
      <c r="I7207" s="90">
        <v>1.4680574982639449E-2</v>
      </c>
      <c r="J7207" s="90">
        <v>1.449456532871782E-2</v>
      </c>
    </row>
    <row r="7208" spans="3:10" x14ac:dyDescent="0.25">
      <c r="C7208" s="82">
        <v>2.2687885176210748E-3</v>
      </c>
      <c r="D7208" s="89">
        <v>4.516472988978803E-3</v>
      </c>
      <c r="E7208" s="89">
        <v>7.2331344766684205E-3</v>
      </c>
      <c r="F7208" s="89">
        <v>1.0030936388466314E-2</v>
      </c>
      <c r="G7208" s="90">
        <v>1.2655610622683803E-2</v>
      </c>
      <c r="H7208" s="90">
        <v>1.4920495231660594E-2</v>
      </c>
      <c r="I7208" s="90">
        <v>1.6834656901657752E-2</v>
      </c>
      <c r="J7208" s="90">
        <v>1.8360130239708464E-2</v>
      </c>
    </row>
    <row r="7209" spans="3:10" x14ac:dyDescent="0.25">
      <c r="C7209" s="82">
        <v>1.7705568160500864E-3</v>
      </c>
      <c r="D7209" s="89">
        <v>3.6903124156646336E-3</v>
      </c>
      <c r="E7209" s="89">
        <v>6.073092409682972E-3</v>
      </c>
      <c r="F7209" s="89">
        <v>8.5376371303452839E-3</v>
      </c>
      <c r="G7209" s="90">
        <v>1.0823181892869002E-2</v>
      </c>
      <c r="H7209" s="90">
        <v>1.2762489261096185E-2</v>
      </c>
      <c r="I7209" s="90">
        <v>1.4388805788445794E-2</v>
      </c>
      <c r="J7209" s="90">
        <v>1.5714058614149189E-2</v>
      </c>
    </row>
    <row r="7210" spans="3:10" x14ac:dyDescent="0.25">
      <c r="C7210" s="82">
        <v>2.2657060325578085E-2</v>
      </c>
      <c r="D7210" s="89">
        <v>2.3228843452915971E-2</v>
      </c>
      <c r="E7210" s="89">
        <v>2.3456165066748615E-2</v>
      </c>
      <c r="F7210" s="89">
        <v>2.3655549018003961E-2</v>
      </c>
      <c r="G7210" s="90">
        <v>2.3995846201903984E-2</v>
      </c>
      <c r="H7210" s="90">
        <v>2.4419445078887436E-2</v>
      </c>
      <c r="I7210" s="90">
        <v>2.5025041264810928E-2</v>
      </c>
      <c r="J7210" s="90">
        <v>2.5730860832285339E-2</v>
      </c>
    </row>
    <row r="7211" spans="3:10" x14ac:dyDescent="0.25">
      <c r="C7211" s="82">
        <v>3.5438388491389139E-2</v>
      </c>
      <c r="D7211" s="89">
        <v>4.0403923770379858E-2</v>
      </c>
      <c r="E7211" s="89">
        <v>4.2894726922290564E-2</v>
      </c>
      <c r="F7211" s="89">
        <v>4.3690336817431348E-2</v>
      </c>
      <c r="G7211" s="90">
        <v>4.3467752513091894E-2</v>
      </c>
      <c r="H7211" s="90">
        <v>4.2435585224096205E-2</v>
      </c>
      <c r="I7211" s="90">
        <v>4.1000325410120921E-2</v>
      </c>
      <c r="J7211" s="90">
        <v>3.919896152554507E-2</v>
      </c>
    </row>
    <row r="7212" spans="3:10" x14ac:dyDescent="0.25">
      <c r="C7212" s="82">
        <v>9.7393797662067034E-3</v>
      </c>
      <c r="D7212" s="89">
        <v>1.4555414972686143E-2</v>
      </c>
      <c r="E7212" s="89">
        <v>1.8753853711470588E-2</v>
      </c>
      <c r="F7212" s="89">
        <v>2.2040731150681527E-2</v>
      </c>
      <c r="G7212" s="90">
        <v>2.4498482562313642E-2</v>
      </c>
      <c r="H7212" s="90">
        <v>2.6187709633733992E-2</v>
      </c>
      <c r="I7212" s="90">
        <v>2.7368428047276544E-2</v>
      </c>
      <c r="J7212" s="90">
        <v>2.8099033496892824E-2</v>
      </c>
    </row>
    <row r="7213" spans="3:10" x14ac:dyDescent="0.25">
      <c r="C7213" s="82">
        <v>1.3754713988775903E-2</v>
      </c>
      <c r="D7213" s="89">
        <v>1.6924185587567645E-2</v>
      </c>
      <c r="E7213" s="89">
        <v>1.9013500788116332E-2</v>
      </c>
      <c r="F7213" s="89">
        <v>2.0188599133012401E-2</v>
      </c>
      <c r="G7213" s="90">
        <v>2.0692037072902472E-2</v>
      </c>
      <c r="H7213" s="90">
        <v>2.0610865836446342E-2</v>
      </c>
      <c r="I7213" s="90">
        <v>2.0156563990750082E-2</v>
      </c>
      <c r="J7213" s="90">
        <v>1.9376727690412855E-2</v>
      </c>
    </row>
    <row r="7214" spans="3:10" x14ac:dyDescent="0.25">
      <c r="C7214" s="82">
        <v>2.5551283437450247E-2</v>
      </c>
      <c r="D7214" s="89">
        <v>2.6201841697418446E-2</v>
      </c>
      <c r="E7214" s="89">
        <v>2.6639852978966976E-2</v>
      </c>
      <c r="F7214" s="89">
        <v>2.6999679864425502E-2</v>
      </c>
      <c r="G7214" s="90">
        <v>2.7336767368990093E-2</v>
      </c>
      <c r="H7214" s="90">
        <v>2.7516517471344568E-2</v>
      </c>
      <c r="I7214" s="90">
        <v>2.7628800353380598E-2</v>
      </c>
      <c r="J7214" s="90">
        <v>2.7592424397596956E-2</v>
      </c>
    </row>
    <row r="7215" spans="3:10" x14ac:dyDescent="0.25">
      <c r="C7215" s="82">
        <v>1.2609096430334003E-2</v>
      </c>
      <c r="D7215" s="89">
        <v>1.9573955099621718E-2</v>
      </c>
      <c r="E7215" s="89">
        <v>2.557465028148502E-2</v>
      </c>
      <c r="F7215" s="89">
        <v>3.0109949393582042E-2</v>
      </c>
      <c r="G7215" s="90">
        <v>3.3362535142076169E-2</v>
      </c>
      <c r="H7215" s="90">
        <v>3.5510717205776997E-2</v>
      </c>
      <c r="I7215" s="90">
        <v>3.6955740547434036E-2</v>
      </c>
      <c r="J7215" s="90">
        <v>3.7764760882717401E-2</v>
      </c>
    </row>
    <row r="7216" spans="3:10" x14ac:dyDescent="0.25">
      <c r="C7216" s="82">
        <v>2.1210900301377256E-3</v>
      </c>
      <c r="D7216" s="89">
        <v>4.0058692907314801E-3</v>
      </c>
      <c r="E7216" s="89">
        <v>6.1618740665428046E-3</v>
      </c>
      <c r="F7216" s="89">
        <v>8.2969003941592446E-3</v>
      </c>
      <c r="G7216" s="90">
        <v>1.0259347886369228E-2</v>
      </c>
      <c r="H7216" s="90">
        <v>1.1951824500048011E-2</v>
      </c>
      <c r="I7216" s="90">
        <v>1.3423331156760247E-2</v>
      </c>
      <c r="J7216" s="90">
        <v>1.4673825111454205E-2</v>
      </c>
    </row>
    <row r="7217" spans="3:10" x14ac:dyDescent="0.25">
      <c r="C7217" s="82">
        <v>1.533821517334495E-2</v>
      </c>
      <c r="D7217" s="89">
        <v>1.966185477878464E-2</v>
      </c>
      <c r="E7217" s="89">
        <v>2.299034675641384E-2</v>
      </c>
      <c r="F7217" s="89">
        <v>2.5388518905083906E-2</v>
      </c>
      <c r="G7217" s="90">
        <v>2.7080122615094526E-2</v>
      </c>
      <c r="H7217" s="90">
        <v>2.8142798693116214E-2</v>
      </c>
      <c r="I7217" s="90">
        <v>2.8842139519755935E-2</v>
      </c>
      <c r="J7217" s="90">
        <v>2.9220971926127291E-2</v>
      </c>
    </row>
    <row r="7218" spans="3:10" x14ac:dyDescent="0.25">
      <c r="C7218" s="82">
        <v>1.5945942067450224E-2</v>
      </c>
      <c r="D7218" s="89">
        <v>1.9259081909988103E-2</v>
      </c>
      <c r="E7218" s="89">
        <v>2.1470569922874015E-2</v>
      </c>
      <c r="F7218" s="89">
        <v>2.2893654535383536E-2</v>
      </c>
      <c r="G7218" s="90">
        <v>2.3852887523856902E-2</v>
      </c>
      <c r="H7218" s="90">
        <v>2.4442940135798018E-2</v>
      </c>
      <c r="I7218" s="90">
        <v>2.4872008128074805E-2</v>
      </c>
      <c r="J7218" s="90">
        <v>2.5137289915627189E-2</v>
      </c>
    </row>
    <row r="7219" spans="3:10" x14ac:dyDescent="0.25">
      <c r="C7219" s="82">
        <v>1.4688000651723052E-3</v>
      </c>
      <c r="D7219" s="89">
        <v>3.2702731239804472E-3</v>
      </c>
      <c r="E7219" s="89">
        <v>5.6415531241420964E-3</v>
      </c>
      <c r="F7219" s="89">
        <v>8.2282236859278508E-3</v>
      </c>
      <c r="G7219" s="90">
        <v>1.0766968183044642E-2</v>
      </c>
      <c r="H7219" s="90">
        <v>1.3077078056412159E-2</v>
      </c>
      <c r="I7219" s="90">
        <v>1.5174522129334409E-2</v>
      </c>
      <c r="J7219" s="90">
        <v>1.7051122045858666E-2</v>
      </c>
    </row>
    <row r="7220" spans="3:10" x14ac:dyDescent="0.25">
      <c r="C7220" s="82">
        <v>3.9404994466765299E-2</v>
      </c>
      <c r="D7220" s="89">
        <v>3.7823238966395084E-2</v>
      </c>
      <c r="E7220" s="89">
        <v>3.5796894261605726E-2</v>
      </c>
      <c r="F7220" s="89">
        <v>3.3936152560392181E-2</v>
      </c>
      <c r="G7220" s="90">
        <v>3.2465800893552658E-2</v>
      </c>
      <c r="H7220" s="90">
        <v>3.1240979631672158E-2</v>
      </c>
      <c r="I7220" s="90">
        <v>3.0323031219076688E-2</v>
      </c>
      <c r="J7220" s="90">
        <v>2.9553965831297432E-2</v>
      </c>
    </row>
    <row r="7221" spans="3:10" x14ac:dyDescent="0.25">
      <c r="C7221" s="82">
        <v>3.3023246485648916E-2</v>
      </c>
      <c r="D7221" s="89">
        <v>3.6870891014661053E-2</v>
      </c>
      <c r="E7221" s="89">
        <v>3.8608745819252076E-2</v>
      </c>
      <c r="F7221" s="89">
        <v>3.9199429710489515E-2</v>
      </c>
      <c r="G7221" s="90">
        <v>3.9321278630464342E-2</v>
      </c>
      <c r="H7221" s="90">
        <v>3.9112616592587586E-2</v>
      </c>
      <c r="I7221" s="90">
        <v>3.8832660150366544E-2</v>
      </c>
      <c r="J7221" s="90">
        <v>3.8374882904561536E-2</v>
      </c>
    </row>
    <row r="7222" spans="3:10" x14ac:dyDescent="0.25">
      <c r="C7222" s="82">
        <v>9.4376087421736352E-3</v>
      </c>
      <c r="D7222" s="89">
        <v>1.1454033981951883E-2</v>
      </c>
      <c r="E7222" s="89">
        <v>1.3164411159012582E-2</v>
      </c>
      <c r="F7222" s="89">
        <v>1.4604209934566952E-2</v>
      </c>
      <c r="G7222" s="90">
        <v>1.5839252602773832E-2</v>
      </c>
      <c r="H7222" s="90">
        <v>1.6850244088661509E-2</v>
      </c>
      <c r="I7222" s="90">
        <v>1.7751699266143305E-2</v>
      </c>
      <c r="J7222" s="90">
        <v>1.8551575263762752E-2</v>
      </c>
    </row>
    <row r="7223" spans="3:10" x14ac:dyDescent="0.25">
      <c r="C7223" s="82">
        <v>2.0866461836814291E-2</v>
      </c>
      <c r="D7223" s="89">
        <v>2.4896711939093909E-2</v>
      </c>
      <c r="E7223" s="89">
        <v>2.7541616333099709E-2</v>
      </c>
      <c r="F7223" s="89">
        <v>2.9235841824222408E-2</v>
      </c>
      <c r="G7223" s="90">
        <v>3.0409734416940951E-2</v>
      </c>
      <c r="H7223" s="90">
        <v>3.1192814801308609E-2</v>
      </c>
      <c r="I7223" s="90">
        <v>3.1853757826917725E-2</v>
      </c>
      <c r="J7223" s="90">
        <v>3.2384903929325012E-2</v>
      </c>
    </row>
    <row r="7224" spans="3:10" x14ac:dyDescent="0.25">
      <c r="C7224" s="82">
        <v>2.2997694366602827E-2</v>
      </c>
      <c r="D7224" s="89">
        <v>2.6216939889564118E-2</v>
      </c>
      <c r="E7224" s="89">
        <v>2.7815492107807205E-2</v>
      </c>
      <c r="F7224" s="89">
        <v>2.8357546834510267E-2</v>
      </c>
      <c r="G7224" s="90">
        <v>2.8318863748361636E-2</v>
      </c>
      <c r="H7224" s="90">
        <v>2.7850674122959638E-2</v>
      </c>
      <c r="I7224" s="90">
        <v>2.7221199429982815E-2</v>
      </c>
      <c r="J7224" s="90">
        <v>2.6450073456981277E-2</v>
      </c>
    </row>
    <row r="7225" spans="3:10" x14ac:dyDescent="0.25">
      <c r="C7225" s="82">
        <v>7.5217916937403203E-3</v>
      </c>
      <c r="D7225" s="89">
        <v>1.0048189692879066E-2</v>
      </c>
      <c r="E7225" s="89">
        <v>1.1918484533453871E-2</v>
      </c>
      <c r="F7225" s="89">
        <v>1.3090436025163505E-2</v>
      </c>
      <c r="G7225" s="90">
        <v>1.3676838709659356E-2</v>
      </c>
      <c r="H7225" s="90">
        <v>1.3749431428096925E-2</v>
      </c>
      <c r="I7225" s="90">
        <v>1.3488172314710552E-2</v>
      </c>
      <c r="J7225" s="90">
        <v>1.2970352116495876E-2</v>
      </c>
    </row>
    <row r="7226" spans="3:10" x14ac:dyDescent="0.25">
      <c r="C7226" s="82">
        <v>1.9964058357566154E-2</v>
      </c>
      <c r="D7226" s="89">
        <v>1.9513650701618746E-2</v>
      </c>
      <c r="E7226" s="89">
        <v>1.86977263398217E-2</v>
      </c>
      <c r="F7226" s="89">
        <v>1.7836876749528958E-2</v>
      </c>
      <c r="G7226" s="90">
        <v>1.7071912465125023E-2</v>
      </c>
      <c r="H7226" s="90">
        <v>1.6355632738857241E-2</v>
      </c>
      <c r="I7226" s="90">
        <v>1.5751470942698433E-2</v>
      </c>
      <c r="J7226" s="90">
        <v>1.5209835348100725E-2</v>
      </c>
    </row>
    <row r="7227" spans="3:10" x14ac:dyDescent="0.25">
      <c r="C7227" s="82">
        <v>6.6361563467903905E-3</v>
      </c>
      <c r="D7227" s="89">
        <v>8.402129405806329E-3</v>
      </c>
      <c r="E7227" s="89">
        <v>9.743407833825813E-3</v>
      </c>
      <c r="F7227" s="89">
        <v>1.0677500936439398E-2</v>
      </c>
      <c r="G7227" s="90">
        <v>1.1275223390622657E-2</v>
      </c>
      <c r="H7227" s="90">
        <v>1.1549481123649079E-2</v>
      </c>
      <c r="I7227" s="90">
        <v>1.1605623664309629E-2</v>
      </c>
      <c r="J7227" s="90">
        <v>1.147544131250588E-2</v>
      </c>
    </row>
    <row r="7228" spans="3:10" x14ac:dyDescent="0.25">
      <c r="C7228" s="82">
        <v>7.3932146129457345E-3</v>
      </c>
      <c r="D7228" s="89">
        <v>1.1124177251012423E-2</v>
      </c>
      <c r="E7228" s="89">
        <v>1.456586195141869E-2</v>
      </c>
      <c r="F7228" s="89">
        <v>1.7491918346214132E-2</v>
      </c>
      <c r="G7228" s="90">
        <v>1.9939305495569434E-2</v>
      </c>
      <c r="H7228" s="90">
        <v>2.192847988518341E-2</v>
      </c>
      <c r="I7228" s="90">
        <v>2.3652856931269832E-2</v>
      </c>
      <c r="J7228" s="90">
        <v>2.5140736424910378E-2</v>
      </c>
    </row>
    <row r="7229" spans="3:10" x14ac:dyDescent="0.25">
      <c r="C7229" s="82">
        <v>2.1555945218338628E-2</v>
      </c>
      <c r="D7229" s="89">
        <v>2.2121950460493589E-2</v>
      </c>
      <c r="E7229" s="89">
        <v>2.2318483862884195E-2</v>
      </c>
      <c r="F7229" s="89">
        <v>2.2362363602726955E-2</v>
      </c>
      <c r="G7229" s="90">
        <v>2.2364182525480204E-2</v>
      </c>
      <c r="H7229" s="90">
        <v>2.2251168188334374E-2</v>
      </c>
      <c r="I7229" s="90">
        <v>2.2121298245931845E-2</v>
      </c>
      <c r="J7229" s="90">
        <v>2.1931131724505462E-2</v>
      </c>
    </row>
    <row r="7230" spans="3:10" x14ac:dyDescent="0.25">
      <c r="C7230" s="82">
        <v>6.5193999454884032E-3</v>
      </c>
      <c r="D7230" s="89">
        <v>1.0617746275048408E-2</v>
      </c>
      <c r="E7230" s="89">
        <v>1.4340681892995078E-2</v>
      </c>
      <c r="F7230" s="89">
        <v>1.7199380548310203E-2</v>
      </c>
      <c r="G7230" s="90">
        <v>1.9166499157882523E-2</v>
      </c>
      <c r="H7230" s="90">
        <v>2.031837793424985E-2</v>
      </c>
      <c r="I7230" s="90">
        <v>2.0934616212427853E-2</v>
      </c>
      <c r="J7230" s="90">
        <v>2.1141914820170762E-2</v>
      </c>
    </row>
    <row r="7231" spans="3:10" x14ac:dyDescent="0.25">
      <c r="C7231" s="82">
        <v>1.2713579748345149E-2</v>
      </c>
      <c r="D7231" s="89">
        <v>1.6881727786405148E-2</v>
      </c>
      <c r="E7231" s="89">
        <v>1.9982809265461275E-2</v>
      </c>
      <c r="F7231" s="89">
        <v>2.2055885209066425E-2</v>
      </c>
      <c r="G7231" s="90">
        <v>2.3367026181478064E-2</v>
      </c>
      <c r="H7231" s="90">
        <v>2.4057662141909152E-2</v>
      </c>
      <c r="I7231" s="90">
        <v>2.44039466416958E-2</v>
      </c>
      <c r="J7231" s="90">
        <v>2.446605996121267E-2</v>
      </c>
    </row>
    <row r="7232" spans="3:10" x14ac:dyDescent="0.25">
      <c r="C7232" s="82">
        <v>3.8645950728955557E-3</v>
      </c>
      <c r="D7232" s="89">
        <v>7.0658182467158185E-3</v>
      </c>
      <c r="E7232" s="89">
        <v>1.0554467002196857E-2</v>
      </c>
      <c r="F7232" s="89">
        <v>1.3826862223670144E-2</v>
      </c>
      <c r="G7232" s="90">
        <v>1.6656814031386701E-2</v>
      </c>
      <c r="H7232" s="90">
        <v>1.8924309746276742E-2</v>
      </c>
      <c r="I7232" s="90">
        <v>2.0744766316055169E-2</v>
      </c>
      <c r="J7232" s="90">
        <v>2.2146065725787221E-2</v>
      </c>
    </row>
    <row r="7233" spans="3:10" x14ac:dyDescent="0.25">
      <c r="C7233" s="82">
        <v>5.5470642938364682E-3</v>
      </c>
      <c r="D7233" s="89">
        <v>8.4969935234719147E-3</v>
      </c>
      <c r="E7233" s="89">
        <v>1.134169339387513E-2</v>
      </c>
      <c r="F7233" s="89">
        <v>1.3829698227130264E-2</v>
      </c>
      <c r="G7233" s="90">
        <v>1.5904480040972124E-2</v>
      </c>
      <c r="H7233" s="90">
        <v>1.7522316577176813E-2</v>
      </c>
      <c r="I7233" s="90">
        <v>1.8812052121292992E-2</v>
      </c>
      <c r="J7233" s="90">
        <v>1.9799555045443638E-2</v>
      </c>
    </row>
    <row r="7234" spans="3:10" x14ac:dyDescent="0.25">
      <c r="C7234" s="82">
        <v>6.3321285123648981E-3</v>
      </c>
      <c r="D7234" s="89">
        <v>1.041971964106846E-2</v>
      </c>
      <c r="E7234" s="89">
        <v>1.4477183734124483E-2</v>
      </c>
      <c r="F7234" s="89">
        <v>1.8040524940740259E-2</v>
      </c>
      <c r="G7234" s="90">
        <v>2.0978797935916123E-2</v>
      </c>
      <c r="H7234" s="90">
        <v>2.3219292663180124E-2</v>
      </c>
      <c r="I7234" s="90">
        <v>2.4925429626746796E-2</v>
      </c>
      <c r="J7234" s="90">
        <v>2.6121963265446219E-2</v>
      </c>
    </row>
    <row r="7235" spans="3:10" x14ac:dyDescent="0.25">
      <c r="C7235" s="82">
        <v>6.6530410158514861E-3</v>
      </c>
      <c r="D7235" s="89">
        <v>1.1060275939141134E-2</v>
      </c>
      <c r="E7235" s="89">
        <v>1.5505219295885889E-2</v>
      </c>
      <c r="F7235" s="89">
        <v>1.9557176091299061E-2</v>
      </c>
      <c r="G7235" s="90">
        <v>2.312928535693308E-2</v>
      </c>
      <c r="H7235" s="90">
        <v>2.6151496466585426E-2</v>
      </c>
      <c r="I7235" s="90">
        <v>2.8768727398606676E-2</v>
      </c>
      <c r="J7235" s="90">
        <v>3.0936735294092136E-2</v>
      </c>
    </row>
    <row r="7236" spans="3:10" x14ac:dyDescent="0.25">
      <c r="C7236" s="82">
        <v>1.9795660141698965E-2</v>
      </c>
      <c r="D7236" s="89">
        <v>2.0638457495957302E-2</v>
      </c>
      <c r="E7236" s="89">
        <v>2.1113005124662666E-2</v>
      </c>
      <c r="F7236" s="89">
        <v>2.1376256193339431E-2</v>
      </c>
      <c r="G7236" s="90">
        <v>2.152204903088567E-2</v>
      </c>
      <c r="H7236" s="90">
        <v>2.1489421951531994E-2</v>
      </c>
      <c r="I7236" s="90">
        <v>2.1389005652871627E-2</v>
      </c>
      <c r="J7236" s="90">
        <v>2.1192536910361017E-2</v>
      </c>
    </row>
    <row r="7237" spans="3:10" x14ac:dyDescent="0.25">
      <c r="C7237" s="82">
        <v>1.3813806587276763E-2</v>
      </c>
      <c r="D7237" s="89">
        <v>1.8351045683696651E-2</v>
      </c>
      <c r="E7237" s="89">
        <v>2.1896850909797452E-2</v>
      </c>
      <c r="F7237" s="89">
        <v>2.4509460228954765E-2</v>
      </c>
      <c r="G7237" s="90">
        <v>2.6453134214219264E-2</v>
      </c>
      <c r="H7237" s="90">
        <v>2.7838753529687701E-2</v>
      </c>
      <c r="I7237" s="90">
        <v>2.8935304186119781E-2</v>
      </c>
      <c r="J7237" s="90">
        <v>2.9773669811929929E-2</v>
      </c>
    </row>
    <row r="7238" spans="3:10" x14ac:dyDescent="0.25">
      <c r="C7238" s="82">
        <v>1.1208230192325957E-3</v>
      </c>
      <c r="D7238" s="89">
        <v>2.6858541386283897E-3</v>
      </c>
      <c r="E7238" s="89">
        <v>4.8372058111061213E-3</v>
      </c>
      <c r="F7238" s="89">
        <v>7.2003035227572974E-3</v>
      </c>
      <c r="G7238" s="90">
        <v>9.4481148677177801E-3</v>
      </c>
      <c r="H7238" s="90">
        <v>1.1342624782324175E-2</v>
      </c>
      <c r="I7238" s="90">
        <v>1.2849020299812801E-2</v>
      </c>
      <c r="J7238" s="90">
        <v>1.3939283245329613E-2</v>
      </c>
    </row>
    <row r="7239" spans="3:10" x14ac:dyDescent="0.25">
      <c r="C7239" s="82">
        <v>1.3544716091544772E-2</v>
      </c>
      <c r="D7239" s="89">
        <v>1.9930686243631424E-2</v>
      </c>
      <c r="E7239" s="89">
        <v>2.5516574724773918E-2</v>
      </c>
      <c r="F7239" s="89">
        <v>3.0042163671760155E-2</v>
      </c>
      <c r="G7239" s="90">
        <v>3.3691157285446464E-2</v>
      </c>
      <c r="H7239" s="90">
        <v>3.6553484307180792E-2</v>
      </c>
      <c r="I7239" s="90">
        <v>3.8948355221972771E-2</v>
      </c>
      <c r="J7239" s="90">
        <v>4.0880626098091379E-2</v>
      </c>
    </row>
    <row r="7240" spans="3:10" x14ac:dyDescent="0.25">
      <c r="C7240" s="82">
        <v>6.0187741260334599E-3</v>
      </c>
      <c r="D7240" s="89">
        <v>7.9975519451810362E-3</v>
      </c>
      <c r="E7240" s="89">
        <v>9.6988275648797057E-3</v>
      </c>
      <c r="F7240" s="89">
        <v>1.1086660623754527E-2</v>
      </c>
      <c r="G7240" s="90">
        <v>1.220563432768392E-2</v>
      </c>
      <c r="H7240" s="90">
        <v>1.3058464370933357E-2</v>
      </c>
      <c r="I7240" s="90">
        <v>1.3756656872897698E-2</v>
      </c>
      <c r="J7240" s="90">
        <v>1.4328707645369898E-2</v>
      </c>
    </row>
    <row r="7241" spans="3:10" x14ac:dyDescent="0.25">
      <c r="C7241" s="82">
        <v>1.2229924433998557E-2</v>
      </c>
      <c r="D7241" s="89">
        <v>1.5420017598066701E-2</v>
      </c>
      <c r="E7241" s="89">
        <v>1.7672165686447302E-2</v>
      </c>
      <c r="F7241" s="89">
        <v>1.9171157828465905E-2</v>
      </c>
      <c r="G7241" s="90">
        <v>2.0201267488301304E-2</v>
      </c>
      <c r="H7241" s="90">
        <v>2.088743175174158E-2</v>
      </c>
      <c r="I7241" s="90">
        <v>2.1452913225195359E-2</v>
      </c>
      <c r="J7241" s="90">
        <v>2.1929628937906398E-2</v>
      </c>
    </row>
    <row r="7242" spans="3:10" x14ac:dyDescent="0.25">
      <c r="C7242" s="82">
        <v>5.1071982832743591E-3</v>
      </c>
      <c r="D7242" s="89">
        <v>7.0266198439711929E-3</v>
      </c>
      <c r="E7242" s="89">
        <v>8.8140005490707461E-3</v>
      </c>
      <c r="F7242" s="89">
        <v>1.0370605340283485E-2</v>
      </c>
      <c r="G7242" s="90">
        <v>1.1665261588729622E-2</v>
      </c>
      <c r="H7242" s="90">
        <v>1.2639854601940052E-2</v>
      </c>
      <c r="I7242" s="90">
        <v>1.3362074531010303E-2</v>
      </c>
      <c r="J7242" s="90">
        <v>1.3842000565972019E-2</v>
      </c>
    </row>
    <row r="7243" spans="3:10" x14ac:dyDescent="0.25">
      <c r="C7243" s="82">
        <v>8.8461954605393027E-4</v>
      </c>
      <c r="D7243" s="89">
        <v>2.1880389165947773E-3</v>
      </c>
      <c r="E7243" s="89">
        <v>4.063435406604937E-3</v>
      </c>
      <c r="F7243" s="89">
        <v>6.2165884007809053E-3</v>
      </c>
      <c r="G7243" s="90">
        <v>8.3556227008240586E-3</v>
      </c>
      <c r="H7243" s="90">
        <v>1.0253105971584292E-2</v>
      </c>
      <c r="I7243" s="90">
        <v>1.1869400970401751E-2</v>
      </c>
      <c r="J7243" s="90">
        <v>1.3183200804845037E-2</v>
      </c>
    </row>
    <row r="7244" spans="3:10" x14ac:dyDescent="0.25">
      <c r="C7244" s="82">
        <v>4.8328827974242648E-3</v>
      </c>
      <c r="D7244" s="89">
        <v>7.724428149229399E-3</v>
      </c>
      <c r="E7244" s="89">
        <v>1.0485402175339945E-2</v>
      </c>
      <c r="F7244" s="89">
        <v>1.2854572359745306E-2</v>
      </c>
      <c r="G7244" s="90">
        <v>1.4816104372881299E-2</v>
      </c>
      <c r="H7244" s="90">
        <v>1.6376454966748534E-2</v>
      </c>
      <c r="I7244" s="90">
        <v>1.7685529664211802E-2</v>
      </c>
      <c r="J7244" s="90">
        <v>1.8775862997553426E-2</v>
      </c>
    </row>
    <row r="7245" spans="3:10" x14ac:dyDescent="0.25">
      <c r="C7245" s="82">
        <v>1.579780061250086E-2</v>
      </c>
      <c r="D7245" s="89">
        <v>2.1011953726539613E-2</v>
      </c>
      <c r="E7245" s="89">
        <v>2.4774472302394789E-2</v>
      </c>
      <c r="F7245" s="89">
        <v>2.7192224678625612E-2</v>
      </c>
      <c r="G7245" s="90">
        <v>2.8646826426032921E-2</v>
      </c>
      <c r="H7245" s="90">
        <v>2.9331710614587832E-2</v>
      </c>
      <c r="I7245" s="90">
        <v>2.9577949656998042E-2</v>
      </c>
      <c r="J7245" s="90">
        <v>2.9441874750835935E-2</v>
      </c>
    </row>
    <row r="7246" spans="3:10" x14ac:dyDescent="0.25">
      <c r="C7246" s="82">
        <v>6.7129356254945569E-3</v>
      </c>
      <c r="D7246" s="89">
        <v>1.0656604986908362E-2</v>
      </c>
      <c r="E7246" s="89">
        <v>1.4401232374539408E-2</v>
      </c>
      <c r="F7246" s="89">
        <v>1.7602270148212744E-2</v>
      </c>
      <c r="G7246" s="90">
        <v>2.0252717894159309E-2</v>
      </c>
      <c r="H7246" s="90">
        <v>2.2375081221301382E-2</v>
      </c>
      <c r="I7246" s="90">
        <v>2.4182944216820022E-2</v>
      </c>
      <c r="J7246" s="90">
        <v>2.5720588828002506E-2</v>
      </c>
    </row>
    <row r="7247" spans="3:10" x14ac:dyDescent="0.25">
      <c r="C7247" s="82">
        <v>2.8714186193849519E-3</v>
      </c>
      <c r="D7247" s="89">
        <v>5.3310682173811352E-3</v>
      </c>
      <c r="E7247" s="89">
        <v>8.0859190820418789E-3</v>
      </c>
      <c r="F7247" s="89">
        <v>1.0740963047479199E-2</v>
      </c>
      <c r="G7247" s="90">
        <v>1.3095867369733321E-2</v>
      </c>
      <c r="H7247" s="90">
        <v>1.50335862677157E-2</v>
      </c>
      <c r="I7247" s="90">
        <v>1.6632731441021818E-2</v>
      </c>
      <c r="J7247" s="90">
        <v>1.7913634592917185E-2</v>
      </c>
    </row>
    <row r="7248" spans="3:10" x14ac:dyDescent="0.25">
      <c r="C7248" s="82">
        <v>1.4131487903336828E-3</v>
      </c>
      <c r="D7248" s="89">
        <v>2.6724660835391592E-3</v>
      </c>
      <c r="E7248" s="89">
        <v>4.1249899624047357E-3</v>
      </c>
      <c r="F7248" s="89">
        <v>5.5769229728899281E-3</v>
      </c>
      <c r="G7248" s="90">
        <v>6.9234686636829466E-3</v>
      </c>
      <c r="H7248" s="90">
        <v>8.0957886672813895E-3</v>
      </c>
      <c r="I7248" s="90">
        <v>9.1270375335816174E-3</v>
      </c>
      <c r="J7248" s="90">
        <v>1.0021474659810329E-2</v>
      </c>
    </row>
    <row r="7249" spans="3:10" x14ac:dyDescent="0.25">
      <c r="C7249" s="82">
        <v>2.3769181191653676E-2</v>
      </c>
      <c r="D7249" s="89">
        <v>3.151122219815581E-2</v>
      </c>
      <c r="E7249" s="89">
        <v>3.6787881658506084E-2</v>
      </c>
      <c r="F7249" s="89">
        <v>3.9878734618479364E-2</v>
      </c>
      <c r="G7249" s="90">
        <v>4.144993475991008E-2</v>
      </c>
      <c r="H7249" s="90">
        <v>4.181949727938631E-2</v>
      </c>
      <c r="I7249" s="90">
        <v>4.1446256853563533E-2</v>
      </c>
      <c r="J7249" s="90">
        <v>4.0371838327268053E-2</v>
      </c>
    </row>
    <row r="7250" spans="3:10" x14ac:dyDescent="0.25">
      <c r="C7250" s="82">
        <v>1.3455767826506806E-2</v>
      </c>
      <c r="D7250" s="89">
        <v>1.8006341997782498E-2</v>
      </c>
      <c r="E7250" s="89">
        <v>2.1351762248853091E-2</v>
      </c>
      <c r="F7250" s="89">
        <v>2.3557160030107091E-2</v>
      </c>
      <c r="G7250" s="90">
        <v>2.492073914722772E-2</v>
      </c>
      <c r="H7250" s="90">
        <v>2.5583291085597835E-2</v>
      </c>
      <c r="I7250" s="90">
        <v>2.5817809846157065E-2</v>
      </c>
      <c r="J7250" s="90">
        <v>2.5671949654082156E-2</v>
      </c>
    </row>
    <row r="7251" spans="3:10" x14ac:dyDescent="0.25">
      <c r="C7251" s="82">
        <v>5.7688496231455841E-3</v>
      </c>
      <c r="D7251" s="89">
        <v>9.0600057119900324E-3</v>
      </c>
      <c r="E7251" s="89">
        <v>1.2287733672581855E-2</v>
      </c>
      <c r="F7251" s="89">
        <v>1.5124681336669325E-2</v>
      </c>
      <c r="G7251" s="90">
        <v>1.7474218788451987E-2</v>
      </c>
      <c r="H7251" s="90">
        <v>1.9273243432926971E-2</v>
      </c>
      <c r="I7251" s="90">
        <v>2.0660975895934287E-2</v>
      </c>
      <c r="J7251" s="90">
        <v>2.1670076284233387E-2</v>
      </c>
    </row>
    <row r="7252" spans="3:10" x14ac:dyDescent="0.25">
      <c r="C7252" s="82">
        <v>8.4717492104229349E-3</v>
      </c>
      <c r="D7252" s="89">
        <v>1.4008720651407016E-2</v>
      </c>
      <c r="E7252" s="89">
        <v>1.9609114457093457E-2</v>
      </c>
      <c r="F7252" s="89">
        <v>2.4734779944507037E-2</v>
      </c>
      <c r="G7252" s="90">
        <v>2.928306659855711E-2</v>
      </c>
      <c r="H7252" s="90">
        <v>3.3188456299527692E-2</v>
      </c>
      <c r="I7252" s="90">
        <v>3.6670817403154581E-2</v>
      </c>
      <c r="J7252" s="90">
        <v>3.9710780337964095E-2</v>
      </c>
    </row>
    <row r="7253" spans="3:10" x14ac:dyDescent="0.25">
      <c r="C7253" s="82">
        <v>1.9065720596629161E-2</v>
      </c>
      <c r="D7253" s="89">
        <v>2.2117123553100169E-2</v>
      </c>
      <c r="E7253" s="89">
        <v>2.3808092943877316E-2</v>
      </c>
      <c r="F7253" s="89">
        <v>2.4477168031459919E-2</v>
      </c>
      <c r="G7253" s="90">
        <v>2.445096270053396E-2</v>
      </c>
      <c r="H7253" s="90">
        <v>2.3831315014474407E-2</v>
      </c>
      <c r="I7253" s="90">
        <v>2.28594618333979E-2</v>
      </c>
      <c r="J7253" s="90">
        <v>2.1588596699715676E-2</v>
      </c>
    </row>
    <row r="7254" spans="3:10" x14ac:dyDescent="0.25">
      <c r="C7254" s="82">
        <v>8.2461520852878077E-3</v>
      </c>
      <c r="D7254" s="89">
        <v>1.3180297707573464E-2</v>
      </c>
      <c r="E7254" s="89">
        <v>1.7660966627907032E-2</v>
      </c>
      <c r="F7254" s="89">
        <v>2.1241471818072725E-2</v>
      </c>
      <c r="G7254" s="90">
        <v>2.3954019731317722E-2</v>
      </c>
      <c r="H7254" s="90">
        <v>2.5868605926583976E-2</v>
      </c>
      <c r="I7254" s="90">
        <v>2.7264849046759538E-2</v>
      </c>
      <c r="J7254" s="90">
        <v>2.8222363380966242E-2</v>
      </c>
    </row>
    <row r="7255" spans="3:10" x14ac:dyDescent="0.25">
      <c r="C7255" s="82">
        <v>7.602392998967175E-3</v>
      </c>
      <c r="D7255" s="89">
        <v>1.0459255103534969E-2</v>
      </c>
      <c r="E7255" s="89">
        <v>1.2796984764478846E-2</v>
      </c>
      <c r="F7255" s="89">
        <v>1.4466285183914504E-2</v>
      </c>
      <c r="G7255" s="90">
        <v>1.5493038158881369E-2</v>
      </c>
      <c r="H7255" s="90">
        <v>1.5891256563738552E-2</v>
      </c>
      <c r="I7255" s="90">
        <v>1.5832625324186431E-2</v>
      </c>
      <c r="J7255" s="90">
        <v>1.5395696731657298E-2</v>
      </c>
    </row>
    <row r="7256" spans="3:10" x14ac:dyDescent="0.25">
      <c r="C7256" s="82">
        <v>3.4325458332106804E-2</v>
      </c>
      <c r="D7256" s="89">
        <v>3.2849749173569712E-2</v>
      </c>
      <c r="E7256" s="89">
        <v>3.096668351315161E-2</v>
      </c>
      <c r="F7256" s="89">
        <v>2.9289726470947745E-2</v>
      </c>
      <c r="G7256" s="90">
        <v>2.8012628767618581E-2</v>
      </c>
      <c r="H7256" s="90">
        <v>2.6976003705007648E-2</v>
      </c>
      <c r="I7256" s="90">
        <v>2.6191943515789823E-2</v>
      </c>
      <c r="J7256" s="90">
        <v>2.5489415835292181E-2</v>
      </c>
    </row>
    <row r="7257" spans="3:10" x14ac:dyDescent="0.25">
      <c r="C7257" s="82">
        <v>0.12413211929786878</v>
      </c>
      <c r="D7257" s="89">
        <v>9.0245626541308785E-2</v>
      </c>
      <c r="E7257" s="89">
        <v>7.0017435692897104E-2</v>
      </c>
      <c r="F7257" s="89">
        <v>5.7452483589635429E-2</v>
      </c>
      <c r="G7257" s="90">
        <v>4.9302145849981799E-2</v>
      </c>
      <c r="H7257" s="90">
        <v>4.3524190023207142E-2</v>
      </c>
      <c r="I7257" s="90">
        <v>3.928576020395478E-2</v>
      </c>
      <c r="J7257" s="90">
        <v>3.5886140555308296E-2</v>
      </c>
    </row>
    <row r="7258" spans="3:10" x14ac:dyDescent="0.25">
      <c r="C7258" s="82">
        <v>8.525050307290305E-2</v>
      </c>
      <c r="D7258" s="89">
        <v>8.7558220817713903E-2</v>
      </c>
      <c r="E7258" s="89">
        <v>8.5913915074580474E-2</v>
      </c>
      <c r="F7258" s="89">
        <v>8.2652400943561508E-2</v>
      </c>
      <c r="G7258" s="90">
        <v>7.8991995134484683E-2</v>
      </c>
      <c r="H7258" s="90">
        <v>7.4955736505298187E-2</v>
      </c>
      <c r="I7258" s="90">
        <v>7.0864480731367752E-2</v>
      </c>
      <c r="J7258" s="90">
        <v>6.6416524929507892E-2</v>
      </c>
    </row>
    <row r="7259" spans="3:10" x14ac:dyDescent="0.25">
      <c r="C7259" s="82">
        <v>2.4404193860694104E-2</v>
      </c>
      <c r="D7259" s="89">
        <v>2.8176265104491581E-2</v>
      </c>
      <c r="E7259" s="89">
        <v>3.0291645333769539E-2</v>
      </c>
      <c r="F7259" s="89">
        <v>3.128677277119498E-2</v>
      </c>
      <c r="G7259" s="90">
        <v>3.1634504495385803E-2</v>
      </c>
      <c r="H7259" s="90">
        <v>3.1476506721220335E-2</v>
      </c>
      <c r="I7259" s="90">
        <v>3.1099916135986838E-2</v>
      </c>
      <c r="J7259" s="90">
        <v>3.0514607802845827E-2</v>
      </c>
    </row>
    <row r="7260" spans="3:10" x14ac:dyDescent="0.25">
      <c r="C7260" s="82">
        <v>1.5833615781842982E-2</v>
      </c>
      <c r="D7260" s="89">
        <v>2.1743986973794763E-2</v>
      </c>
      <c r="E7260" s="89">
        <v>2.6578702775026192E-2</v>
      </c>
      <c r="F7260" s="89">
        <v>3.0247117320228754E-2</v>
      </c>
      <c r="G7260" s="90">
        <v>3.2959427945705208E-2</v>
      </c>
      <c r="H7260" s="90">
        <v>3.477527566842669E-2</v>
      </c>
      <c r="I7260" s="90">
        <v>3.5981729896201166E-2</v>
      </c>
      <c r="J7260" s="90">
        <v>3.6595860891737955E-2</v>
      </c>
    </row>
    <row r="7261" spans="3:10" x14ac:dyDescent="0.25">
      <c r="C7261" s="82">
        <v>5.8864145080678139E-3</v>
      </c>
      <c r="D7261" s="89">
        <v>7.6801606024842137E-3</v>
      </c>
      <c r="E7261" s="89">
        <v>9.1897623279019944E-3</v>
      </c>
      <c r="F7261" s="89">
        <v>1.0392988663232352E-2</v>
      </c>
      <c r="G7261" s="90">
        <v>1.1335301930842964E-2</v>
      </c>
      <c r="H7261" s="90">
        <v>1.2020306301582564E-2</v>
      </c>
      <c r="I7261" s="90">
        <v>1.2552581907204584E-2</v>
      </c>
      <c r="J7261" s="90">
        <v>1.2961180303839153E-2</v>
      </c>
    </row>
    <row r="7262" spans="3:10" x14ac:dyDescent="0.25">
      <c r="C7262" s="82">
        <v>9.1101565748767065E-3</v>
      </c>
      <c r="D7262" s="89">
        <v>1.4032157612652045E-2</v>
      </c>
      <c r="E7262" s="89">
        <v>1.8326788631376399E-2</v>
      </c>
      <c r="F7262" s="89">
        <v>2.1574341494818707E-2</v>
      </c>
      <c r="G7262" s="90">
        <v>2.3826333464009891E-2</v>
      </c>
      <c r="H7262" s="90">
        <v>2.5175746047124165E-2</v>
      </c>
      <c r="I7262" s="90">
        <v>2.5926374764256636E-2</v>
      </c>
      <c r="J7262" s="90">
        <v>2.618049633457201E-2</v>
      </c>
    </row>
    <row r="7263" spans="3:10" x14ac:dyDescent="0.25">
      <c r="C7263" s="82">
        <v>7.9072478584501713E-3</v>
      </c>
      <c r="D7263" s="89">
        <v>1.1302643020028714E-2</v>
      </c>
      <c r="E7263" s="89">
        <v>1.4227056357855629E-2</v>
      </c>
      <c r="F7263" s="89">
        <v>1.6531103670034658E-2</v>
      </c>
      <c r="G7263" s="90">
        <v>1.8279817639089063E-2</v>
      </c>
      <c r="H7263" s="90">
        <v>1.9498673454665119E-2</v>
      </c>
      <c r="I7263" s="90">
        <v>2.0363321336107933E-2</v>
      </c>
      <c r="J7263" s="90">
        <v>2.0906058106990543E-2</v>
      </c>
    </row>
    <row r="7264" spans="3:10" x14ac:dyDescent="0.25">
      <c r="C7264" s="82">
        <v>8.0405857343475943E-3</v>
      </c>
      <c r="D7264" s="89">
        <v>1.3532291114021978E-2</v>
      </c>
      <c r="E7264" s="89">
        <v>1.893257531266138E-2</v>
      </c>
      <c r="F7264" s="89">
        <v>2.3503661534963773E-2</v>
      </c>
      <c r="G7264" s="90">
        <v>2.7026106226416109E-2</v>
      </c>
      <c r="H7264" s="90">
        <v>2.9415786090321992E-2</v>
      </c>
      <c r="I7264" s="90">
        <v>3.0916709345975308E-2</v>
      </c>
      <c r="J7264" s="90">
        <v>3.1603332176168668E-2</v>
      </c>
    </row>
    <row r="7265" spans="3:10" x14ac:dyDescent="0.25">
      <c r="C7265" s="82">
        <v>2.6868351644018417E-2</v>
      </c>
      <c r="D7265" s="89">
        <v>3.1721103747118846E-2</v>
      </c>
      <c r="E7265" s="89">
        <v>3.4327128528825294E-2</v>
      </c>
      <c r="F7265" s="89">
        <v>3.5533287739550432E-2</v>
      </c>
      <c r="G7265" s="90">
        <v>3.6095497756757827E-2</v>
      </c>
      <c r="H7265" s="90">
        <v>3.6287800395229712E-2</v>
      </c>
      <c r="I7265" s="90">
        <v>3.6464738015083709E-2</v>
      </c>
      <c r="J7265" s="90">
        <v>3.6611752046826471E-2</v>
      </c>
    </row>
    <row r="7266" spans="3:10" x14ac:dyDescent="0.25">
      <c r="C7266" s="82">
        <v>4.6073388000357207E-3</v>
      </c>
      <c r="D7266" s="89">
        <v>8.3840858186394768E-3</v>
      </c>
      <c r="E7266" s="89">
        <v>1.2539011339007743E-2</v>
      </c>
      <c r="F7266" s="89">
        <v>1.650307976075675E-2</v>
      </c>
      <c r="G7266" s="90">
        <v>2.0021111686217081E-2</v>
      </c>
      <c r="H7266" s="90">
        <v>2.2957018491126493E-2</v>
      </c>
      <c r="I7266" s="90">
        <v>2.5454217944256147E-2</v>
      </c>
      <c r="J7266" s="90">
        <v>2.7544075448402549E-2</v>
      </c>
    </row>
    <row r="7267" spans="3:10" x14ac:dyDescent="0.25">
      <c r="C7267" s="82">
        <v>3.9108109882213275E-3</v>
      </c>
      <c r="D7267" s="89">
        <v>6.3255932110807362E-3</v>
      </c>
      <c r="E7267" s="89">
        <v>8.7051436276191357E-3</v>
      </c>
      <c r="F7267" s="89">
        <v>1.0803987504104216E-2</v>
      </c>
      <c r="G7267" s="90">
        <v>1.2580521037191121E-2</v>
      </c>
      <c r="H7267" s="90">
        <v>1.4032276747801293E-2</v>
      </c>
      <c r="I7267" s="90">
        <v>1.5300288061819727E-2</v>
      </c>
      <c r="J7267" s="90">
        <v>1.643919253981722E-2</v>
      </c>
    </row>
    <row r="7268" spans="3:10" x14ac:dyDescent="0.25">
      <c r="C7268" s="82">
        <v>5.8465574333763353E-3</v>
      </c>
      <c r="D7268" s="89">
        <v>9.6454046241935161E-3</v>
      </c>
      <c r="E7268" s="89">
        <v>1.3363026525153386E-2</v>
      </c>
      <c r="F7268" s="89">
        <v>1.6529829712060549E-2</v>
      </c>
      <c r="G7268" s="90">
        <v>1.9021318150705159E-2</v>
      </c>
      <c r="H7268" s="90">
        <v>2.0800858224774857E-2</v>
      </c>
      <c r="I7268" s="90">
        <v>2.2063996982671051E-2</v>
      </c>
      <c r="J7268" s="90">
        <v>2.2886504800604314E-2</v>
      </c>
    </row>
    <row r="7269" spans="3:10" x14ac:dyDescent="0.25">
      <c r="C7269" s="82">
        <v>4.4142413593466379E-2</v>
      </c>
      <c r="D7269" s="89">
        <v>4.8687432542217482E-2</v>
      </c>
      <c r="E7269" s="89">
        <v>5.0519340338721359E-2</v>
      </c>
      <c r="F7269" s="89">
        <v>5.0968715588494418E-2</v>
      </c>
      <c r="G7269" s="90">
        <v>5.0964590098857628E-2</v>
      </c>
      <c r="H7269" s="90">
        <v>5.0727638915577425E-2</v>
      </c>
      <c r="I7269" s="90">
        <v>5.0635809772506334E-2</v>
      </c>
      <c r="J7269" s="90">
        <v>5.0591243115352728E-2</v>
      </c>
    </row>
    <row r="7270" spans="3:10" x14ac:dyDescent="0.25">
      <c r="C7270" s="82">
        <v>6.9223829285186981E-3</v>
      </c>
      <c r="D7270" s="89">
        <v>1.0119232797442573E-2</v>
      </c>
      <c r="E7270" s="89">
        <v>1.319150035520269E-2</v>
      </c>
      <c r="F7270" s="89">
        <v>1.5984433116746469E-2</v>
      </c>
      <c r="G7270" s="90">
        <v>1.8507595871464423E-2</v>
      </c>
      <c r="H7270" s="90">
        <v>2.0736078122951435E-2</v>
      </c>
      <c r="I7270" s="90">
        <v>2.2820286089966387E-2</v>
      </c>
      <c r="J7270" s="90">
        <v>2.4778889513608987E-2</v>
      </c>
    </row>
    <row r="7271" spans="3:10" x14ac:dyDescent="0.25">
      <c r="C7271" s="82">
        <v>1.3283660711247881E-2</v>
      </c>
      <c r="D7271" s="89">
        <v>1.9232806430916835E-2</v>
      </c>
      <c r="E7271" s="89">
        <v>2.4185054464477197E-2</v>
      </c>
      <c r="F7271" s="89">
        <v>2.7944347434388683E-2</v>
      </c>
      <c r="G7271" s="90">
        <v>3.0724476543078885E-2</v>
      </c>
      <c r="H7271" s="90">
        <v>3.262677444496196E-2</v>
      </c>
      <c r="I7271" s="90">
        <v>3.3942364599769625E-2</v>
      </c>
      <c r="J7271" s="90">
        <v>3.4678467694994858E-2</v>
      </c>
    </row>
    <row r="7272" spans="3:10" x14ac:dyDescent="0.25">
      <c r="C7272" s="82">
        <v>1.5370548786175994E-2</v>
      </c>
      <c r="D7272" s="89">
        <v>2.2297714404380296E-2</v>
      </c>
      <c r="E7272" s="89">
        <v>2.7780056991437783E-2</v>
      </c>
      <c r="F7272" s="89">
        <v>3.1615636569323952E-2</v>
      </c>
      <c r="G7272" s="90">
        <v>3.4188237291607637E-2</v>
      </c>
      <c r="H7272" s="90">
        <v>3.5772697686624985E-2</v>
      </c>
      <c r="I7272" s="90">
        <v>3.6821693110033554E-2</v>
      </c>
      <c r="J7272" s="90">
        <v>3.7429922981152393E-2</v>
      </c>
    </row>
    <row r="7273" spans="3:10" x14ac:dyDescent="0.25">
      <c r="C7273" s="82">
        <v>1.649671899625638E-2</v>
      </c>
      <c r="D7273" s="89">
        <v>1.7731655073950196E-2</v>
      </c>
      <c r="E7273" s="89">
        <v>1.8258629275314023E-2</v>
      </c>
      <c r="F7273" s="89">
        <v>1.8428329631137368E-2</v>
      </c>
      <c r="G7273" s="90">
        <v>1.8476140513656644E-2</v>
      </c>
      <c r="H7273" s="90">
        <v>1.8434683026336097E-2</v>
      </c>
      <c r="I7273" s="90">
        <v>1.8434981662431005E-2</v>
      </c>
      <c r="J7273" s="90">
        <v>1.8461194694232831E-2</v>
      </c>
    </row>
    <row r="7274" spans="3:10" x14ac:dyDescent="0.25">
      <c r="C7274" s="82">
        <v>1.7726752167001092E-2</v>
      </c>
      <c r="D7274" s="89">
        <v>1.9286345256024288E-2</v>
      </c>
      <c r="E7274" s="89">
        <v>2.0340173959726222E-2</v>
      </c>
      <c r="F7274" s="89">
        <v>2.1156482009147597E-2</v>
      </c>
      <c r="G7274" s="90">
        <v>2.1901783314273806E-2</v>
      </c>
      <c r="H7274" s="90">
        <v>2.2539913792019577E-2</v>
      </c>
      <c r="I7274" s="90">
        <v>2.317789266335242E-2</v>
      </c>
      <c r="J7274" s="90">
        <v>2.3762998341405953E-2</v>
      </c>
    </row>
    <row r="7275" spans="3:10" x14ac:dyDescent="0.25">
      <c r="C7275" s="82">
        <v>1.6928264459521E-2</v>
      </c>
      <c r="D7275" s="89">
        <v>1.828654008153538E-2</v>
      </c>
      <c r="E7275" s="89">
        <v>1.9145482007603992E-2</v>
      </c>
      <c r="F7275" s="89">
        <v>1.9809418406525184E-2</v>
      </c>
      <c r="G7275" s="90">
        <v>2.0483257931211796E-2</v>
      </c>
      <c r="H7275" s="90">
        <v>2.1177093751030874E-2</v>
      </c>
      <c r="I7275" s="90">
        <v>2.2028846519936186E-2</v>
      </c>
      <c r="J7275" s="90">
        <v>2.3018365751711407E-2</v>
      </c>
    </row>
    <row r="7276" spans="3:10" x14ac:dyDescent="0.25">
      <c r="C7276" s="82">
        <v>6.0555245377348271E-2</v>
      </c>
      <c r="D7276" s="89">
        <v>5.2845596371562595E-2</v>
      </c>
      <c r="E7276" s="89">
        <v>4.70020676914151E-2</v>
      </c>
      <c r="F7276" s="89">
        <v>4.2781867580010707E-2</v>
      </c>
      <c r="G7276" s="90">
        <v>3.9802993272371655E-2</v>
      </c>
      <c r="H7276" s="90">
        <v>3.7501332369130093E-2</v>
      </c>
      <c r="I7276" s="90">
        <v>3.5737233160440196E-2</v>
      </c>
      <c r="J7276" s="90">
        <v>3.4206772228358766E-2</v>
      </c>
    </row>
    <row r="7277" spans="3:10" x14ac:dyDescent="0.25">
      <c r="C7277" s="82">
        <v>5.637150498726224E-3</v>
      </c>
      <c r="D7277" s="89">
        <v>8.5590244008052398E-3</v>
      </c>
      <c r="E7277" s="89">
        <v>1.140795785413759E-2</v>
      </c>
      <c r="F7277" s="89">
        <v>1.3956854448260704E-2</v>
      </c>
      <c r="G7277" s="90">
        <v>1.6132697487840738E-2</v>
      </c>
      <c r="H7277" s="90">
        <v>1.7845602650090969E-2</v>
      </c>
      <c r="I7277" s="90">
        <v>1.9172010404480747E-2</v>
      </c>
      <c r="J7277" s="90">
        <v>2.0091991831340784E-2</v>
      </c>
    </row>
    <row r="7278" spans="3:10" x14ac:dyDescent="0.25">
      <c r="C7278" s="82">
        <v>2.1659258711858646E-2</v>
      </c>
      <c r="D7278" s="89">
        <v>2.7221285922342887E-2</v>
      </c>
      <c r="E7278" s="89">
        <v>3.1425069641720815E-2</v>
      </c>
      <c r="F7278" s="89">
        <v>3.4431375265396781E-2</v>
      </c>
      <c r="G7278" s="90">
        <v>3.655581285595582E-2</v>
      </c>
      <c r="H7278" s="90">
        <v>3.787075949170237E-2</v>
      </c>
      <c r="I7278" s="90">
        <v>3.867537025187736E-2</v>
      </c>
      <c r="J7278" s="90">
        <v>3.895756579394364E-2</v>
      </c>
    </row>
    <row r="7279" spans="3:10" x14ac:dyDescent="0.25">
      <c r="C7279" s="82">
        <v>1.2350865939922514E-2</v>
      </c>
      <c r="D7279" s="89">
        <v>1.4050012006978198E-2</v>
      </c>
      <c r="E7279" s="89">
        <v>1.5249872305786E-2</v>
      </c>
      <c r="F7279" s="89">
        <v>1.6129256957311475E-2</v>
      </c>
      <c r="G7279" s="90">
        <v>1.6828608914572434E-2</v>
      </c>
      <c r="H7279" s="90">
        <v>1.734503692149101E-2</v>
      </c>
      <c r="I7279" s="90">
        <v>1.7787703596393218E-2</v>
      </c>
      <c r="J7279" s="90">
        <v>1.8142487041378795E-2</v>
      </c>
    </row>
    <row r="7280" spans="3:10" x14ac:dyDescent="0.25">
      <c r="C7280" s="82">
        <v>7.4333270403245499E-2</v>
      </c>
      <c r="D7280" s="89">
        <v>7.3323251926616706E-2</v>
      </c>
      <c r="E7280" s="89">
        <v>7.0791045044528045E-2</v>
      </c>
      <c r="F7280" s="89">
        <v>6.8005655015797403E-2</v>
      </c>
      <c r="G7280" s="90">
        <v>6.5479879424208215E-2</v>
      </c>
      <c r="H7280" s="90">
        <v>6.2949869436477873E-2</v>
      </c>
      <c r="I7280" s="90">
        <v>6.0544063126242893E-2</v>
      </c>
      <c r="J7280" s="90">
        <v>5.7949693105015944E-2</v>
      </c>
    </row>
    <row r="7281" spans="3:10" x14ac:dyDescent="0.25">
      <c r="C7281" s="82">
        <v>9.8935045649956137E-3</v>
      </c>
      <c r="D7281" s="89">
        <v>1.2147080236443444E-2</v>
      </c>
      <c r="E7281" s="89">
        <v>1.3828184732496956E-2</v>
      </c>
      <c r="F7281" s="89">
        <v>1.5069515971411747E-2</v>
      </c>
      <c r="G7281" s="90">
        <v>1.6029983227987474E-2</v>
      </c>
      <c r="H7281" s="90">
        <v>1.6742566903391556E-2</v>
      </c>
      <c r="I7281" s="90">
        <v>1.7337684550938811E-2</v>
      </c>
      <c r="J7281" s="90">
        <v>1.7814331995785089E-2</v>
      </c>
    </row>
    <row r="7282" spans="3:10" x14ac:dyDescent="0.25">
      <c r="C7282" s="82">
        <v>2.735611585365131E-2</v>
      </c>
      <c r="D7282" s="89">
        <v>3.7825250841632886E-2</v>
      </c>
      <c r="E7282" s="89">
        <v>4.5373171890784846E-2</v>
      </c>
      <c r="F7282" s="89">
        <v>5.0093501896031706E-2</v>
      </c>
      <c r="G7282" s="90">
        <v>5.2818568330406775E-2</v>
      </c>
      <c r="H7282" s="90">
        <v>5.4042953728859387E-2</v>
      </c>
      <c r="I7282" s="90">
        <v>5.4445006575172615E-2</v>
      </c>
      <c r="J7282" s="90">
        <v>5.4127415920204862E-2</v>
      </c>
    </row>
    <row r="7283" spans="3:10" x14ac:dyDescent="0.25">
      <c r="C7283" s="82">
        <v>3.9526271356087161E-2</v>
      </c>
      <c r="D7283" s="89">
        <v>4.6355713042639461E-2</v>
      </c>
      <c r="E7283" s="89">
        <v>5.0494761379641082E-2</v>
      </c>
      <c r="F7283" s="89">
        <v>5.2715594317811594E-2</v>
      </c>
      <c r="G7283" s="90">
        <v>5.3751110256971414E-2</v>
      </c>
      <c r="H7283" s="90">
        <v>5.3815802365017831E-2</v>
      </c>
      <c r="I7283" s="90">
        <v>5.3394787855144198E-2</v>
      </c>
      <c r="J7283" s="90">
        <v>5.2512903920149637E-2</v>
      </c>
    </row>
    <row r="7284" spans="3:10" x14ac:dyDescent="0.25">
      <c r="C7284" s="82">
        <v>1.3533531235770745E-2</v>
      </c>
      <c r="D7284" s="89">
        <v>1.7182810468489927E-2</v>
      </c>
      <c r="E7284" s="89">
        <v>1.983528888854243E-2</v>
      </c>
      <c r="F7284" s="89">
        <v>2.1575962823993728E-2</v>
      </c>
      <c r="G7284" s="90">
        <v>2.2619573640618496E-2</v>
      </c>
      <c r="H7284" s="90">
        <v>2.3045315212570115E-2</v>
      </c>
      <c r="I7284" s="90">
        <v>2.3084432311266008E-2</v>
      </c>
      <c r="J7284" s="90">
        <v>2.2790189819048672E-2</v>
      </c>
    </row>
    <row r="7285" spans="3:10" x14ac:dyDescent="0.25">
      <c r="C7285" s="82">
        <v>6.3988299004924965E-3</v>
      </c>
      <c r="D7285" s="89">
        <v>9.071434248202984E-3</v>
      </c>
      <c r="E7285" s="89">
        <v>1.1422566876892025E-2</v>
      </c>
      <c r="F7285" s="89">
        <v>1.3359113447103811E-2</v>
      </c>
      <c r="G7285" s="90">
        <v>1.4937646575535712E-2</v>
      </c>
      <c r="H7285" s="90">
        <v>1.617439201089714E-2</v>
      </c>
      <c r="I7285" s="90">
        <v>1.7210637086207532E-2</v>
      </c>
      <c r="J7285" s="90">
        <v>1.8074596506506457E-2</v>
      </c>
    </row>
    <row r="7286" spans="3:10" x14ac:dyDescent="0.25">
      <c r="C7286" s="82">
        <v>2.4237138653011955E-2</v>
      </c>
      <c r="D7286" s="89">
        <v>2.3941215243499438E-2</v>
      </c>
      <c r="E7286" s="89">
        <v>2.3471418455140041E-2</v>
      </c>
      <c r="F7286" s="89">
        <v>2.3133502700411743E-2</v>
      </c>
      <c r="G7286" s="90">
        <v>2.308326945625146E-2</v>
      </c>
      <c r="H7286" s="90">
        <v>2.3271036056776044E-2</v>
      </c>
      <c r="I7286" s="90">
        <v>2.3813286034943475E-2</v>
      </c>
      <c r="J7286" s="90">
        <v>2.4667630678044689E-2</v>
      </c>
    </row>
    <row r="7287" spans="3:10" x14ac:dyDescent="0.25">
      <c r="C7287" s="82">
        <v>1.1701396496798163E-2</v>
      </c>
      <c r="D7287" s="89">
        <v>1.5715288880816282E-2</v>
      </c>
      <c r="E7287" s="89">
        <v>1.9238707028729967E-2</v>
      </c>
      <c r="F7287" s="89">
        <v>2.2305895116264934E-2</v>
      </c>
      <c r="G7287" s="90">
        <v>2.5100048713712336E-2</v>
      </c>
      <c r="H7287" s="90">
        <v>2.7673034497194333E-2</v>
      </c>
      <c r="I7287" s="90">
        <v>3.0252282531819934E-2</v>
      </c>
      <c r="J7287" s="90">
        <v>3.2847496706715218E-2</v>
      </c>
    </row>
    <row r="7288" spans="3:10" x14ac:dyDescent="0.25">
      <c r="C7288" s="82">
        <v>4.5007842568121808E-3</v>
      </c>
      <c r="D7288" s="89">
        <v>7.5841719641186406E-3</v>
      </c>
      <c r="E7288" s="89">
        <v>1.0735945299209093E-2</v>
      </c>
      <c r="F7288" s="89">
        <v>1.3539120886966367E-2</v>
      </c>
      <c r="G7288" s="90">
        <v>1.581172660939514E-2</v>
      </c>
      <c r="H7288" s="90">
        <v>1.7435342016178287E-2</v>
      </c>
      <c r="I7288" s="90">
        <v>1.8500528009192357E-2</v>
      </c>
      <c r="J7288" s="90">
        <v>1.9023586602259768E-2</v>
      </c>
    </row>
    <row r="7289" spans="3:10" x14ac:dyDescent="0.25">
      <c r="C7289" s="82">
        <v>1.8383711642337318E-3</v>
      </c>
      <c r="D7289" s="89">
        <v>3.7403219096052258E-3</v>
      </c>
      <c r="E7289" s="89">
        <v>6.0844172794447798E-3</v>
      </c>
      <c r="F7289" s="89">
        <v>8.5383922584656349E-3</v>
      </c>
      <c r="G7289" s="90">
        <v>1.0884370067860381E-2</v>
      </c>
      <c r="H7289" s="90">
        <v>1.2973223531945991E-2</v>
      </c>
      <c r="I7289" s="90">
        <v>1.4835801463345072E-2</v>
      </c>
      <c r="J7289" s="90">
        <v>1.6469131621438985E-2</v>
      </c>
    </row>
    <row r="7290" spans="3:10" x14ac:dyDescent="0.25">
      <c r="C7290" s="82">
        <v>6.8975306625456874E-3</v>
      </c>
      <c r="D7290" s="89">
        <v>1.0012772819188243E-2</v>
      </c>
      <c r="E7290" s="89">
        <v>1.2988881386395177E-2</v>
      </c>
      <c r="F7290" s="89">
        <v>1.5633505869462917E-2</v>
      </c>
      <c r="G7290" s="90">
        <v>1.7918341507497406E-2</v>
      </c>
      <c r="H7290" s="90">
        <v>1.9802220487936617E-2</v>
      </c>
      <c r="I7290" s="90">
        <v>2.1434266146245624E-2</v>
      </c>
      <c r="J7290" s="90">
        <v>2.2851521805419762E-2</v>
      </c>
    </row>
    <row r="7291" spans="3:10" x14ac:dyDescent="0.25">
      <c r="C7291" s="82">
        <v>3.130799631006737E-3</v>
      </c>
      <c r="D7291" s="89">
        <v>4.7613665859982364E-3</v>
      </c>
      <c r="E7291" s="89">
        <v>6.2536697387576765E-3</v>
      </c>
      <c r="F7291" s="89">
        <v>7.5052153592824909E-3</v>
      </c>
      <c r="G7291" s="90">
        <v>8.5332073251818425E-3</v>
      </c>
      <c r="H7291" s="90">
        <v>9.3487346297709759E-3</v>
      </c>
      <c r="I7291" s="90">
        <v>1.0038870027736214E-2</v>
      </c>
      <c r="J7291" s="90">
        <v>1.0625865609167947E-2</v>
      </c>
    </row>
    <row r="7292" spans="3:10" x14ac:dyDescent="0.25">
      <c r="C7292" s="82">
        <v>7.4501534733315876E-3</v>
      </c>
      <c r="D7292" s="89">
        <v>9.9894229829487046E-3</v>
      </c>
      <c r="E7292" s="89">
        <v>1.2128538184998088E-2</v>
      </c>
      <c r="F7292" s="89">
        <v>1.3804346536654747E-2</v>
      </c>
      <c r="G7292" s="90">
        <v>1.5082151830793717E-2</v>
      </c>
      <c r="H7292" s="90">
        <v>1.5987845915648356E-2</v>
      </c>
      <c r="I7292" s="90">
        <v>1.6680567072550737E-2</v>
      </c>
      <c r="J7292" s="90">
        <v>1.720917115938371E-2</v>
      </c>
    </row>
    <row r="7293" spans="3:10" x14ac:dyDescent="0.25">
      <c r="C7293" s="82">
        <v>4.9999149900918681E-3</v>
      </c>
      <c r="D7293" s="89">
        <v>8.7696176455528008E-3</v>
      </c>
      <c r="E7293" s="89">
        <v>1.2810206666670248E-2</v>
      </c>
      <c r="F7293" s="89">
        <v>1.6606416735524071E-2</v>
      </c>
      <c r="G7293" s="90">
        <v>1.9926571818079393E-2</v>
      </c>
      <c r="H7293" s="90">
        <v>2.2617214851389386E-2</v>
      </c>
      <c r="I7293" s="90">
        <v>2.4782392781411606E-2</v>
      </c>
      <c r="J7293" s="90">
        <v>2.6417308818926552E-2</v>
      </c>
    </row>
    <row r="7294" spans="3:10" x14ac:dyDescent="0.25">
      <c r="C7294" s="82">
        <v>6.0264114925047295E-3</v>
      </c>
      <c r="D7294" s="89">
        <v>8.6406762195224487E-3</v>
      </c>
      <c r="E7294" s="89">
        <v>1.0640983608371639E-2</v>
      </c>
      <c r="F7294" s="89">
        <v>1.1944647714248172E-2</v>
      </c>
      <c r="G7294" s="90">
        <v>1.2693552221597147E-2</v>
      </c>
      <c r="H7294" s="90">
        <v>1.2997398100577854E-2</v>
      </c>
      <c r="I7294" s="90">
        <v>1.3041738239402642E-2</v>
      </c>
      <c r="J7294" s="90">
        <v>1.2890736140678385E-2</v>
      </c>
    </row>
    <row r="7295" spans="3:10" x14ac:dyDescent="0.25">
      <c r="C7295" s="82">
        <v>2.6784722569697043E-2</v>
      </c>
      <c r="D7295" s="89">
        <v>2.6360918432838745E-2</v>
      </c>
      <c r="E7295" s="89">
        <v>2.5693798889017575E-2</v>
      </c>
      <c r="F7295" s="89">
        <v>2.5108528271747376E-2</v>
      </c>
      <c r="G7295" s="90">
        <v>2.4736255158942847E-2</v>
      </c>
      <c r="H7295" s="90">
        <v>2.4472400150551923E-2</v>
      </c>
      <c r="I7295" s="90">
        <v>2.4386406487165294E-2</v>
      </c>
      <c r="J7295" s="90">
        <v>2.4382779609556142E-2</v>
      </c>
    </row>
    <row r="7296" spans="3:10" x14ac:dyDescent="0.25">
      <c r="C7296" s="82">
        <v>9.7495421284983438E-3</v>
      </c>
      <c r="D7296" s="89">
        <v>1.1287635968802355E-2</v>
      </c>
      <c r="E7296" s="89">
        <v>1.2571707538708673E-2</v>
      </c>
      <c r="F7296" s="89">
        <v>1.368418469568016E-2</v>
      </c>
      <c r="G7296" s="90">
        <v>1.4686538820342791E-2</v>
      </c>
      <c r="H7296" s="90">
        <v>1.5532930813626522E-2</v>
      </c>
      <c r="I7296" s="90">
        <v>1.6290113427831293E-2</v>
      </c>
      <c r="J7296" s="90">
        <v>1.6926479588428626E-2</v>
      </c>
    </row>
    <row r="7297" spans="3:10" x14ac:dyDescent="0.25">
      <c r="C7297" s="82">
        <v>2.2459054333146401E-3</v>
      </c>
      <c r="D7297" s="89">
        <v>4.8323255151643115E-3</v>
      </c>
      <c r="E7297" s="89">
        <v>8.131916349340438E-3</v>
      </c>
      <c r="F7297" s="89">
        <v>1.1655526072613442E-2</v>
      </c>
      <c r="G7297" s="90">
        <v>1.5074227569827521E-2</v>
      </c>
      <c r="H7297" s="90">
        <v>1.817033798129376E-2</v>
      </c>
      <c r="I7297" s="90">
        <v>2.0978019916894804E-2</v>
      </c>
      <c r="J7297" s="90">
        <v>2.3471311478922511E-2</v>
      </c>
    </row>
    <row r="7298" spans="3:10" x14ac:dyDescent="0.25">
      <c r="C7298" s="82">
        <v>8.9676456194773581E-3</v>
      </c>
      <c r="D7298" s="89">
        <v>1.2203935729184401E-2</v>
      </c>
      <c r="E7298" s="89">
        <v>1.4917911293185867E-2</v>
      </c>
      <c r="F7298" s="89">
        <v>1.7039776468481007E-2</v>
      </c>
      <c r="G7298" s="90">
        <v>1.8648232835206984E-2</v>
      </c>
      <c r="H7298" s="90">
        <v>1.9748483131041578E-2</v>
      </c>
      <c r="I7298" s="90">
        <v>2.0494759165029134E-2</v>
      </c>
      <c r="J7298" s="90">
        <v>2.0904473588908047E-2</v>
      </c>
    </row>
    <row r="7299" spans="3:10" x14ac:dyDescent="0.25">
      <c r="C7299" s="82">
        <v>8.4732774706555367E-3</v>
      </c>
      <c r="D7299" s="89">
        <v>1.2885036926782159E-2</v>
      </c>
      <c r="E7299" s="89">
        <v>1.6711876449279333E-2</v>
      </c>
      <c r="F7299" s="89">
        <v>1.9664654329905634E-2</v>
      </c>
      <c r="G7299" s="90">
        <v>2.1831638835804905E-2</v>
      </c>
      <c r="H7299" s="90">
        <v>2.3286301077278609E-2</v>
      </c>
      <c r="I7299" s="90">
        <v>2.4268774158497257E-2</v>
      </c>
      <c r="J7299" s="90">
        <v>2.4828784718327574E-2</v>
      </c>
    </row>
    <row r="7300" spans="3:10" x14ac:dyDescent="0.25">
      <c r="C7300" s="82">
        <v>3.1959361507478065E-2</v>
      </c>
      <c r="D7300" s="89">
        <v>3.3860901590477402E-2</v>
      </c>
      <c r="E7300" s="89">
        <v>3.4492464416322387E-2</v>
      </c>
      <c r="F7300" s="89">
        <v>3.4521153157148682E-2</v>
      </c>
      <c r="G7300" s="90">
        <v>3.4360559250323032E-2</v>
      </c>
      <c r="H7300" s="90">
        <v>3.4036707794622791E-2</v>
      </c>
      <c r="I7300" s="90">
        <v>3.3756826223685185E-2</v>
      </c>
      <c r="J7300" s="90">
        <v>3.3455565006957365E-2</v>
      </c>
    </row>
    <row r="7301" spans="3:10" x14ac:dyDescent="0.25">
      <c r="C7301" s="82">
        <v>3.8412679716832612E-2</v>
      </c>
      <c r="D7301" s="89">
        <v>4.092713951274711E-2</v>
      </c>
      <c r="E7301" s="89">
        <v>4.1782391539187294E-2</v>
      </c>
      <c r="F7301" s="89">
        <v>4.1771823196528168E-2</v>
      </c>
      <c r="G7301" s="90">
        <v>4.13716319690609E-2</v>
      </c>
      <c r="H7301" s="90">
        <v>4.0586412726006674E-2</v>
      </c>
      <c r="I7301" s="90">
        <v>3.9639020474511143E-2</v>
      </c>
      <c r="J7301" s="90">
        <v>3.8431609573964805E-2</v>
      </c>
    </row>
    <row r="7302" spans="3:10" x14ac:dyDescent="0.25">
      <c r="C7302" s="82">
        <v>2.8184540042936201E-2</v>
      </c>
      <c r="D7302" s="89">
        <v>3.3931176260537321E-2</v>
      </c>
      <c r="E7302" s="89">
        <v>3.7083398124839607E-2</v>
      </c>
      <c r="F7302" s="89">
        <v>3.8222939359782028E-2</v>
      </c>
      <c r="G7302" s="90">
        <v>3.8025232379912968E-2</v>
      </c>
      <c r="H7302" s="90">
        <v>3.6787295538538052E-2</v>
      </c>
      <c r="I7302" s="90">
        <v>3.4962744673103424E-2</v>
      </c>
      <c r="J7302" s="90">
        <v>3.2666048109129285E-2</v>
      </c>
    </row>
    <row r="7303" spans="3:10" x14ac:dyDescent="0.25">
      <c r="C7303" s="82">
        <v>1.2468097191511232E-3</v>
      </c>
      <c r="D7303" s="89">
        <v>2.9195126525093608E-3</v>
      </c>
      <c r="E7303" s="89">
        <v>5.2339612826495796E-3</v>
      </c>
      <c r="F7303" s="89">
        <v>7.8530421719937762E-3</v>
      </c>
      <c r="G7303" s="90">
        <v>1.0479060991949974E-2</v>
      </c>
      <c r="H7303" s="90">
        <v>1.2880391620811641E-2</v>
      </c>
      <c r="I7303" s="90">
        <v>1.502564887036204E-2</v>
      </c>
      <c r="J7303" s="90">
        <v>1.6875197142057173E-2</v>
      </c>
    </row>
    <row r="7304" spans="3:10" x14ac:dyDescent="0.25">
      <c r="C7304" s="82">
        <v>9.3204825848641586E-3</v>
      </c>
      <c r="D7304" s="89">
        <v>1.4496431178734668E-2</v>
      </c>
      <c r="E7304" s="89">
        <v>1.9117197028408632E-2</v>
      </c>
      <c r="F7304" s="89">
        <v>2.2741742845900328E-2</v>
      </c>
      <c r="G7304" s="90">
        <v>2.5395672291523549E-2</v>
      </c>
      <c r="H7304" s="90">
        <v>2.7127743682184149E-2</v>
      </c>
      <c r="I7304" s="90">
        <v>2.8204012604936147E-2</v>
      </c>
      <c r="J7304" s="90">
        <v>2.8676491929385491E-2</v>
      </c>
    </row>
    <row r="7305" spans="3:10" x14ac:dyDescent="0.25">
      <c r="C7305" s="82">
        <v>3.7554697311464377E-3</v>
      </c>
      <c r="D7305" s="89">
        <v>6.222131423275005E-3</v>
      </c>
      <c r="E7305" s="89">
        <v>8.8060405613734766E-3</v>
      </c>
      <c r="F7305" s="89">
        <v>1.1228571124440747E-2</v>
      </c>
      <c r="G7305" s="90">
        <v>1.3378673256410793E-2</v>
      </c>
      <c r="H7305" s="90">
        <v>1.5180951578595975E-2</v>
      </c>
      <c r="I7305" s="90">
        <v>1.6725737137560023E-2</v>
      </c>
      <c r="J7305" s="90">
        <v>1.8024558891282582E-2</v>
      </c>
    </row>
    <row r="7306" spans="3:10" x14ac:dyDescent="0.25">
      <c r="C7306" s="82">
        <v>7.4065526794789543E-3</v>
      </c>
      <c r="D7306" s="89">
        <v>1.0519513391749275E-2</v>
      </c>
      <c r="E7306" s="89">
        <v>1.3448458444245344E-2</v>
      </c>
      <c r="F7306" s="89">
        <v>1.601986549118254E-2</v>
      </c>
      <c r="G7306" s="90">
        <v>1.820211613714956E-2</v>
      </c>
      <c r="H7306" s="90">
        <v>1.9930907250648212E-2</v>
      </c>
      <c r="I7306" s="90">
        <v>2.1325047063261177E-2</v>
      </c>
      <c r="J7306" s="90">
        <v>2.238806652882824E-2</v>
      </c>
    </row>
    <row r="7307" spans="3:10" x14ac:dyDescent="0.25">
      <c r="C7307" s="82">
        <v>1.4512976461016208E-2</v>
      </c>
      <c r="D7307" s="89">
        <v>1.9017439607265482E-2</v>
      </c>
      <c r="E7307" s="89">
        <v>2.2153919836713849E-2</v>
      </c>
      <c r="F7307" s="89">
        <v>2.4057888812289659E-2</v>
      </c>
      <c r="G7307" s="90">
        <v>2.5089221827321491E-2</v>
      </c>
      <c r="H7307" s="90">
        <v>2.5431959572027922E-2</v>
      </c>
      <c r="I7307" s="90">
        <v>2.5385475619110066E-2</v>
      </c>
      <c r="J7307" s="90">
        <v>2.5006877258695936E-2</v>
      </c>
    </row>
    <row r="7308" spans="3:10" x14ac:dyDescent="0.25">
      <c r="C7308" s="82">
        <v>1.4583564253637864E-3</v>
      </c>
      <c r="D7308" s="89">
        <v>3.2746423235711021E-3</v>
      </c>
      <c r="E7308" s="89">
        <v>5.7185384123636046E-3</v>
      </c>
      <c r="F7308" s="89">
        <v>8.4278446237345296E-3</v>
      </c>
      <c r="G7308" s="90">
        <v>1.1097034178230995E-2</v>
      </c>
      <c r="H7308" s="90">
        <v>1.3499932815780481E-2</v>
      </c>
      <c r="I7308" s="90">
        <v>1.5628514596984968E-2</v>
      </c>
      <c r="J7308" s="90">
        <v>1.7467759761264596E-2</v>
      </c>
    </row>
    <row r="7309" spans="3:10" x14ac:dyDescent="0.25">
      <c r="C7309" s="82">
        <v>4.3710966348576149E-3</v>
      </c>
      <c r="D7309" s="89">
        <v>7.0621556385626659E-3</v>
      </c>
      <c r="E7309" s="89">
        <v>9.7941327579527619E-3</v>
      </c>
      <c r="F7309" s="89">
        <v>1.2326410223437353E-2</v>
      </c>
      <c r="G7309" s="90">
        <v>1.4596810068351576E-2</v>
      </c>
      <c r="H7309" s="90">
        <v>1.6547720568588286E-2</v>
      </c>
      <c r="I7309" s="90">
        <v>1.8270404326385332E-2</v>
      </c>
      <c r="J7309" s="90">
        <v>1.975300519621738E-2</v>
      </c>
    </row>
    <row r="7310" spans="3:10" x14ac:dyDescent="0.25">
      <c r="C7310" s="82">
        <v>9.7920589856729315E-3</v>
      </c>
      <c r="D7310" s="89">
        <v>1.3411812467515596E-2</v>
      </c>
      <c r="E7310" s="89">
        <v>1.6498858476747882E-2</v>
      </c>
      <c r="F7310" s="89">
        <v>1.895288015008274E-2</v>
      </c>
      <c r="G7310" s="90">
        <v>2.0863083427263004E-2</v>
      </c>
      <c r="H7310" s="90">
        <v>2.2258195073950066E-2</v>
      </c>
      <c r="I7310" s="90">
        <v>2.3340964956875633E-2</v>
      </c>
      <c r="J7310" s="90">
        <v>2.4153577032236303E-2</v>
      </c>
    </row>
    <row r="7311" spans="3:10" x14ac:dyDescent="0.25">
      <c r="C7311" s="82">
        <v>9.3658130459303088E-3</v>
      </c>
      <c r="D7311" s="89">
        <v>1.3986817170086045E-2</v>
      </c>
      <c r="E7311" s="89">
        <v>1.7827996694929328E-2</v>
      </c>
      <c r="F7311" s="89">
        <v>2.0592875826072023E-2</v>
      </c>
      <c r="G7311" s="90">
        <v>2.2411450280071615E-2</v>
      </c>
      <c r="H7311" s="90">
        <v>2.3414223342589299E-2</v>
      </c>
      <c r="I7311" s="90">
        <v>2.3901364429784567E-2</v>
      </c>
      <c r="J7311" s="90">
        <v>2.3969266759655317E-2</v>
      </c>
    </row>
    <row r="7312" spans="3:10" x14ac:dyDescent="0.25">
      <c r="C7312" s="82">
        <v>4.5218990410239412E-2</v>
      </c>
      <c r="D7312" s="89">
        <v>4.6728260201461917E-2</v>
      </c>
      <c r="E7312" s="89">
        <v>4.6557270998608805E-2</v>
      </c>
      <c r="F7312" s="89">
        <v>4.5954810589694861E-2</v>
      </c>
      <c r="G7312" s="90">
        <v>4.5599264416921963E-2</v>
      </c>
      <c r="H7312" s="90">
        <v>4.5524597556353318E-2</v>
      </c>
      <c r="I7312" s="90">
        <v>4.5947068432815812E-2</v>
      </c>
      <c r="J7312" s="90">
        <v>4.6692310188729796E-2</v>
      </c>
    </row>
    <row r="7313" spans="3:10" x14ac:dyDescent="0.25">
      <c r="C7313" s="82">
        <v>1.9439438991215906E-3</v>
      </c>
      <c r="D7313" s="89">
        <v>4.3143047574708193E-3</v>
      </c>
      <c r="E7313" s="89">
        <v>7.3161656009278217E-3</v>
      </c>
      <c r="F7313" s="89">
        <v>1.0443993705343685E-2</v>
      </c>
      <c r="G7313" s="90">
        <v>1.3392173034189861E-2</v>
      </c>
      <c r="H7313" s="90">
        <v>1.5997861732846074E-2</v>
      </c>
      <c r="I7313" s="90">
        <v>1.8332650292683585E-2</v>
      </c>
      <c r="J7313" s="90">
        <v>2.0407657594891156E-2</v>
      </c>
    </row>
    <row r="7314" spans="3:10" x14ac:dyDescent="0.25">
      <c r="C7314" s="82">
        <v>3.5928601152854032E-2</v>
      </c>
      <c r="D7314" s="89">
        <v>4.1173856140867104E-2</v>
      </c>
      <c r="E7314" s="89">
        <v>4.3478212242383754E-2</v>
      </c>
      <c r="F7314" s="89">
        <v>4.4082629276183158E-2</v>
      </c>
      <c r="G7314" s="90">
        <v>4.3941240989275807E-2</v>
      </c>
      <c r="H7314" s="90">
        <v>4.3341355984804215E-2</v>
      </c>
      <c r="I7314" s="90">
        <v>4.2651277639800152E-2</v>
      </c>
      <c r="J7314" s="90">
        <v>4.180523057237568E-2</v>
      </c>
    </row>
    <row r="7315" spans="3:10" x14ac:dyDescent="0.25">
      <c r="C7315" s="82">
        <v>1.3668723177016361E-2</v>
      </c>
      <c r="D7315" s="89">
        <v>2.1747922645653683E-2</v>
      </c>
      <c r="E7315" s="89">
        <v>2.8831164645203088E-2</v>
      </c>
      <c r="F7315" s="89">
        <v>3.418730605116941E-2</v>
      </c>
      <c r="G7315" s="90">
        <v>3.7945016722230794E-2</v>
      </c>
      <c r="H7315" s="90">
        <v>4.0296477283755128E-2</v>
      </c>
      <c r="I7315" s="90">
        <v>4.172334260385422E-2</v>
      </c>
      <c r="J7315" s="90">
        <v>4.2345311360651526E-2</v>
      </c>
    </row>
    <row r="7316" spans="3:10" x14ac:dyDescent="0.25">
      <c r="C7316" s="82">
        <v>1.5643303458454986E-3</v>
      </c>
      <c r="D7316" s="89">
        <v>2.8128624806279434E-3</v>
      </c>
      <c r="E7316" s="89">
        <v>4.2762802041191907E-3</v>
      </c>
      <c r="F7316" s="89">
        <v>5.790169945848544E-3</v>
      </c>
      <c r="G7316" s="90">
        <v>7.2385042485571165E-3</v>
      </c>
      <c r="H7316" s="90">
        <v>8.5188260595445257E-3</v>
      </c>
      <c r="I7316" s="90">
        <v>9.6350142572302067E-3</v>
      </c>
      <c r="J7316" s="90">
        <v>1.0571473629401886E-2</v>
      </c>
    </row>
    <row r="7317" spans="3:10" x14ac:dyDescent="0.25">
      <c r="C7317" s="82">
        <v>4.9556334700254827E-2</v>
      </c>
      <c r="D7317" s="89">
        <v>5.6732663857995629E-2</v>
      </c>
      <c r="E7317" s="89">
        <v>6.0096825403338772E-2</v>
      </c>
      <c r="F7317" s="89">
        <v>6.1306110196879697E-2</v>
      </c>
      <c r="G7317" s="90">
        <v>6.1549648411253266E-2</v>
      </c>
      <c r="H7317" s="90">
        <v>6.107715246001344E-2</v>
      </c>
      <c r="I7317" s="90">
        <v>6.026842919726276E-2</v>
      </c>
      <c r="J7317" s="90">
        <v>5.8921605622173155E-2</v>
      </c>
    </row>
    <row r="7318" spans="3:10" x14ac:dyDescent="0.25">
      <c r="C7318" s="82">
        <v>2.6954831615781123E-2</v>
      </c>
      <c r="D7318" s="89">
        <v>3.7349985165595248E-2</v>
      </c>
      <c r="E7318" s="89">
        <v>4.5129929145751202E-2</v>
      </c>
      <c r="F7318" s="89">
        <v>5.0275711584460564E-2</v>
      </c>
      <c r="G7318" s="90">
        <v>5.3494006676164704E-2</v>
      </c>
      <c r="H7318" s="90">
        <v>5.521258799703381E-2</v>
      </c>
      <c r="I7318" s="90">
        <v>5.610125510597256E-2</v>
      </c>
      <c r="J7318" s="90">
        <v>5.6268109764177662E-2</v>
      </c>
    </row>
    <row r="7319" spans="3:10" x14ac:dyDescent="0.25">
      <c r="C7319" s="82">
        <v>7.9971443076820702E-3</v>
      </c>
      <c r="D7319" s="89">
        <v>9.9340648355944906E-3</v>
      </c>
      <c r="E7319" s="89">
        <v>1.1378080068570115E-2</v>
      </c>
      <c r="F7319" s="89">
        <v>1.2399024892203989E-2</v>
      </c>
      <c r="G7319" s="90">
        <v>1.3118588969326765E-2</v>
      </c>
      <c r="H7319" s="90">
        <v>1.3575707566080761E-2</v>
      </c>
      <c r="I7319" s="90">
        <v>1.3898115570725941E-2</v>
      </c>
      <c r="J7319" s="90">
        <v>1.4108190556087504E-2</v>
      </c>
    </row>
    <row r="7320" spans="3:10" x14ac:dyDescent="0.25">
      <c r="C7320" s="82">
        <v>5.2933691704290992E-2</v>
      </c>
      <c r="D7320" s="89">
        <v>4.9129222091176698E-2</v>
      </c>
      <c r="E7320" s="89">
        <v>4.564211516345984E-2</v>
      </c>
      <c r="F7320" s="89">
        <v>4.3007657028554136E-2</v>
      </c>
      <c r="G7320" s="90">
        <v>4.1313691748172919E-2</v>
      </c>
      <c r="H7320" s="90">
        <v>4.0247451069643315E-2</v>
      </c>
      <c r="I7320" s="90">
        <v>3.9809758070746805E-2</v>
      </c>
      <c r="J7320" s="90">
        <v>3.9749318842412201E-2</v>
      </c>
    </row>
    <row r="7321" spans="3:10" x14ac:dyDescent="0.25">
      <c r="C7321" s="82">
        <v>1.7307784962425857E-2</v>
      </c>
      <c r="D7321" s="89">
        <v>2.069801667362442E-2</v>
      </c>
      <c r="E7321" s="89">
        <v>2.3408371977783508E-2</v>
      </c>
      <c r="F7321" s="89">
        <v>2.558310760738269E-2</v>
      </c>
      <c r="G7321" s="90">
        <v>2.7379686395988652E-2</v>
      </c>
      <c r="H7321" s="90">
        <v>2.8759947869120579E-2</v>
      </c>
      <c r="I7321" s="90">
        <v>2.9877074946472553E-2</v>
      </c>
      <c r="J7321" s="90">
        <v>3.0676066745206461E-2</v>
      </c>
    </row>
    <row r="7322" spans="3:10" x14ac:dyDescent="0.25">
      <c r="C7322" s="82">
        <v>1.8622153721371878E-2</v>
      </c>
      <c r="D7322" s="89">
        <v>2.0854102391354892E-2</v>
      </c>
      <c r="E7322" s="89">
        <v>2.2523510111217192E-2</v>
      </c>
      <c r="F7322" s="89">
        <v>2.3831597336717025E-2</v>
      </c>
      <c r="G7322" s="90">
        <v>2.4940021650387972E-2</v>
      </c>
      <c r="H7322" s="90">
        <v>2.5820434679219531E-2</v>
      </c>
      <c r="I7322" s="90">
        <v>2.6620821650289724E-2</v>
      </c>
      <c r="J7322" s="90">
        <v>2.7303058012848269E-2</v>
      </c>
    </row>
    <row r="7323" spans="3:10" x14ac:dyDescent="0.25">
      <c r="C7323" s="82">
        <v>2.6274811187086161E-2</v>
      </c>
      <c r="D7323" s="89">
        <v>2.871719252894326E-2</v>
      </c>
      <c r="E7323" s="89">
        <v>3.0266405918562413E-2</v>
      </c>
      <c r="F7323" s="89">
        <v>3.1353086566899085E-2</v>
      </c>
      <c r="G7323" s="90">
        <v>3.2281210103142305E-2</v>
      </c>
      <c r="H7323" s="90">
        <v>3.3060461012510318E-2</v>
      </c>
      <c r="I7323" s="90">
        <v>3.3903941364263404E-2</v>
      </c>
      <c r="J7323" s="90">
        <v>3.4773944455361076E-2</v>
      </c>
    </row>
    <row r="7324" spans="3:10" x14ac:dyDescent="0.25">
      <c r="C7324" s="82">
        <v>2.7350173213442435E-3</v>
      </c>
      <c r="D7324" s="89">
        <v>5.4496512528409676E-3</v>
      </c>
      <c r="E7324" s="89">
        <v>8.6364715469055761E-3</v>
      </c>
      <c r="F7324" s="89">
        <v>1.1820363774457736E-2</v>
      </c>
      <c r="G7324" s="90">
        <v>1.4763351173653957E-2</v>
      </c>
      <c r="H7324" s="90">
        <v>1.7342313288052344E-2</v>
      </c>
      <c r="I7324" s="90">
        <v>1.9657111678955279E-2</v>
      </c>
      <c r="J7324" s="90">
        <v>2.1728813258501987E-2</v>
      </c>
    </row>
    <row r="7325" spans="3:10" x14ac:dyDescent="0.25">
      <c r="C7325" s="82">
        <v>2.1648180457065854E-3</v>
      </c>
      <c r="D7325" s="89">
        <v>4.6063057302021858E-3</v>
      </c>
      <c r="E7325" s="89">
        <v>7.6672343591105158E-3</v>
      </c>
      <c r="F7325" s="89">
        <v>1.0836335046484676E-2</v>
      </c>
      <c r="G7325" s="90">
        <v>1.3750067315309134E-2</v>
      </c>
      <c r="H7325" s="90">
        <v>1.6167021504122848E-2</v>
      </c>
      <c r="I7325" s="90">
        <v>1.8104617753992643E-2</v>
      </c>
      <c r="J7325" s="90">
        <v>1.9557711170808244E-2</v>
      </c>
    </row>
    <row r="7326" spans="3:10" x14ac:dyDescent="0.25">
      <c r="C7326" s="82">
        <v>3.0403275725940551E-2</v>
      </c>
      <c r="D7326" s="89">
        <v>2.8936322399056878E-2</v>
      </c>
      <c r="E7326" s="89">
        <v>2.7632799901727307E-2</v>
      </c>
      <c r="F7326" s="89">
        <v>2.655771428138155E-2</v>
      </c>
      <c r="G7326" s="90">
        <v>2.5687409225319785E-2</v>
      </c>
      <c r="H7326" s="90">
        <v>2.4836060053149086E-2</v>
      </c>
      <c r="I7326" s="90">
        <v>2.4052266696606338E-2</v>
      </c>
      <c r="J7326" s="90">
        <v>2.3249838139985605E-2</v>
      </c>
    </row>
    <row r="7327" spans="3:10" x14ac:dyDescent="0.25">
      <c r="C7327" s="82">
        <v>1.0277661750812586E-3</v>
      </c>
      <c r="D7327" s="89">
        <v>2.1806289811534202E-3</v>
      </c>
      <c r="E7327" s="89">
        <v>3.6786028173141391E-3</v>
      </c>
      <c r="F7327" s="89">
        <v>5.3328957074930197E-3</v>
      </c>
      <c r="G7327" s="90">
        <v>7.0033641007909413E-3</v>
      </c>
      <c r="H7327" s="90">
        <v>8.5809967218764532E-3</v>
      </c>
      <c r="I7327" s="90">
        <v>1.0069234891900933E-2</v>
      </c>
      <c r="J7327" s="90">
        <v>1.1449146778541117E-2</v>
      </c>
    </row>
    <row r="7328" spans="3:10" x14ac:dyDescent="0.25">
      <c r="C7328" s="82">
        <v>6.230669216727506E-3</v>
      </c>
      <c r="D7328" s="89">
        <v>1.0299573647898005E-2</v>
      </c>
      <c r="E7328" s="89">
        <v>1.4305210225179976E-2</v>
      </c>
      <c r="F7328" s="89">
        <v>1.7809848010453499E-2</v>
      </c>
      <c r="G7328" s="90">
        <v>2.0734994690227194E-2</v>
      </c>
      <c r="H7328" s="90">
        <v>2.3057549118891973E-2</v>
      </c>
      <c r="I7328" s="90">
        <v>2.4970152583748378E-2</v>
      </c>
      <c r="J7328" s="90">
        <v>2.6507635272916146E-2</v>
      </c>
    </row>
    <row r="7329" spans="3:10" x14ac:dyDescent="0.25">
      <c r="C7329" s="82">
        <v>1.3973582266991616E-2</v>
      </c>
      <c r="D7329" s="89">
        <v>1.5866157019409615E-2</v>
      </c>
      <c r="E7329" s="89">
        <v>1.7125071633442211E-2</v>
      </c>
      <c r="F7329" s="89">
        <v>1.7987208584401178E-2</v>
      </c>
      <c r="G7329" s="90">
        <v>1.865114499331413E-2</v>
      </c>
      <c r="H7329" s="90">
        <v>1.9151313547160556E-2</v>
      </c>
      <c r="I7329" s="90">
        <v>1.9637967953333262E-2</v>
      </c>
      <c r="J7329" s="90">
        <v>2.0115847671556355E-2</v>
      </c>
    </row>
    <row r="7330" spans="3:10" x14ac:dyDescent="0.25">
      <c r="C7330" s="82">
        <v>9.5167821988515686E-3</v>
      </c>
      <c r="D7330" s="89">
        <v>1.2153931155406587E-2</v>
      </c>
      <c r="E7330" s="89">
        <v>1.4206495606381531E-2</v>
      </c>
      <c r="F7330" s="89">
        <v>1.5684411299501707E-2</v>
      </c>
      <c r="G7330" s="90">
        <v>1.6685047144100195E-2</v>
      </c>
      <c r="H7330" s="90">
        <v>1.7223320601439836E-2</v>
      </c>
      <c r="I7330" s="90">
        <v>1.7448334620563884E-2</v>
      </c>
      <c r="J7330" s="90">
        <v>1.7395047351137796E-2</v>
      </c>
    </row>
    <row r="7331" spans="3:10" x14ac:dyDescent="0.25">
      <c r="C7331" s="82">
        <v>4.7268533244172887E-3</v>
      </c>
      <c r="D7331" s="89">
        <v>6.6445645208429785E-3</v>
      </c>
      <c r="E7331" s="89">
        <v>8.4708919563322525E-3</v>
      </c>
      <c r="F7331" s="89">
        <v>1.0114390663758313E-2</v>
      </c>
      <c r="G7331" s="90">
        <v>1.1565564211916169E-2</v>
      </c>
      <c r="H7331" s="90">
        <v>1.2792692377354767E-2</v>
      </c>
      <c r="I7331" s="90">
        <v>1.3882900240010407E-2</v>
      </c>
      <c r="J7331" s="90">
        <v>1.4852797848982878E-2</v>
      </c>
    </row>
    <row r="7332" spans="3:10" x14ac:dyDescent="0.25">
      <c r="C7332" s="82">
        <v>2.6404951973202577E-2</v>
      </c>
      <c r="D7332" s="89">
        <v>2.7851630952363381E-2</v>
      </c>
      <c r="E7332" s="89">
        <v>2.8082392651080892E-2</v>
      </c>
      <c r="F7332" s="89">
        <v>2.7741253577185217E-2</v>
      </c>
      <c r="G7332" s="90">
        <v>2.7211306456021659E-2</v>
      </c>
      <c r="H7332" s="90">
        <v>2.6529164825922838E-2</v>
      </c>
      <c r="I7332" s="90">
        <v>2.5860731105542649E-2</v>
      </c>
      <c r="J7332" s="90">
        <v>2.5159455324843222E-2</v>
      </c>
    </row>
    <row r="7333" spans="3:10" x14ac:dyDescent="0.25">
      <c r="C7333" s="82">
        <v>3.0739025215551968E-2</v>
      </c>
      <c r="D7333" s="89">
        <v>3.2267934945425486E-2</v>
      </c>
      <c r="E7333" s="89">
        <v>3.2432612279152104E-2</v>
      </c>
      <c r="F7333" s="89">
        <v>3.1991590879754249E-2</v>
      </c>
      <c r="G7333" s="90">
        <v>3.1395525014408315E-2</v>
      </c>
      <c r="H7333" s="90">
        <v>3.0685828077999841E-2</v>
      </c>
      <c r="I7333" s="90">
        <v>3.0041438771628719E-2</v>
      </c>
      <c r="J7333" s="90">
        <v>2.9383840507787324E-2</v>
      </c>
    </row>
    <row r="7334" spans="3:10" x14ac:dyDescent="0.25">
      <c r="C7334" s="82">
        <v>1.7806265733395023E-2</v>
      </c>
      <c r="D7334" s="89">
        <v>2.0650050314828597E-2</v>
      </c>
      <c r="E7334" s="89">
        <v>2.2698121619868068E-2</v>
      </c>
      <c r="F7334" s="89">
        <v>2.4267589750725623E-2</v>
      </c>
      <c r="G7334" s="90">
        <v>2.5651501124086953E-2</v>
      </c>
      <c r="H7334" s="90">
        <v>2.6925336351642685E-2</v>
      </c>
      <c r="I7334" s="90">
        <v>2.8320907964633522E-2</v>
      </c>
      <c r="J7334" s="90">
        <v>2.9858607025127396E-2</v>
      </c>
    </row>
    <row r="7335" spans="3:10" x14ac:dyDescent="0.25">
      <c r="C7335" s="82">
        <v>3.3465878397178732E-2</v>
      </c>
      <c r="D7335" s="89">
        <v>3.5205442360355506E-2</v>
      </c>
      <c r="E7335" s="89">
        <v>3.569312474961895E-2</v>
      </c>
      <c r="F7335" s="89">
        <v>3.5680354946092875E-2</v>
      </c>
      <c r="G7335" s="90">
        <v>3.5615784587589003E-2</v>
      </c>
      <c r="H7335" s="90">
        <v>3.5525646362465003E-2</v>
      </c>
      <c r="I7335" s="90">
        <v>3.56123292121076E-2</v>
      </c>
      <c r="J7335" s="90">
        <v>3.5784592626414896E-2</v>
      </c>
    </row>
    <row r="7336" spans="3:10" x14ac:dyDescent="0.25">
      <c r="C7336" s="82">
        <v>1.3640004597697089E-2</v>
      </c>
      <c r="D7336" s="89">
        <v>1.956169658403506E-2</v>
      </c>
      <c r="E7336" s="89">
        <v>2.4724618549758257E-2</v>
      </c>
      <c r="F7336" s="89">
        <v>2.8850540788732927E-2</v>
      </c>
      <c r="G7336" s="90">
        <v>3.2041301874065779E-2</v>
      </c>
      <c r="H7336" s="90">
        <v>3.4337833663522443E-2</v>
      </c>
      <c r="I7336" s="90">
        <v>3.6044363925883074E-2</v>
      </c>
      <c r="J7336" s="90">
        <v>3.7204110245817677E-2</v>
      </c>
    </row>
    <row r="7337" spans="3:10" x14ac:dyDescent="0.25">
      <c r="C7337" s="82">
        <v>1.3183403170058592E-2</v>
      </c>
      <c r="D7337" s="89">
        <v>1.7143440204596714E-2</v>
      </c>
      <c r="E7337" s="89">
        <v>1.9779414746901487E-2</v>
      </c>
      <c r="F7337" s="89">
        <v>2.1222423907427155E-2</v>
      </c>
      <c r="G7337" s="90">
        <v>2.1808906784147136E-2</v>
      </c>
      <c r="H7337" s="90">
        <v>2.1727349029877621E-2</v>
      </c>
      <c r="I7337" s="90">
        <v>2.1272557119072787E-2</v>
      </c>
      <c r="J7337" s="90">
        <v>2.0536991765105726E-2</v>
      </c>
    </row>
    <row r="7338" spans="3:10" x14ac:dyDescent="0.25">
      <c r="C7338" s="82">
        <v>3.2922296943359657E-3</v>
      </c>
      <c r="D7338" s="89">
        <v>5.397352083522957E-3</v>
      </c>
      <c r="E7338" s="89">
        <v>7.680047293586705E-3</v>
      </c>
      <c r="F7338" s="89">
        <v>9.9066317981927714E-3</v>
      </c>
      <c r="G7338" s="90">
        <v>1.1933903316546894E-2</v>
      </c>
      <c r="H7338" s="90">
        <v>1.3628617160572048E-2</v>
      </c>
      <c r="I7338" s="90">
        <v>1.5017151856082812E-2</v>
      </c>
      <c r="J7338" s="90">
        <v>1.6084483370307743E-2</v>
      </c>
    </row>
    <row r="7339" spans="3:10" x14ac:dyDescent="0.25">
      <c r="C7339" s="82">
        <v>5.4165920424580462E-3</v>
      </c>
      <c r="D7339" s="89">
        <v>7.6163481619992927E-3</v>
      </c>
      <c r="E7339" s="89">
        <v>9.4587679047852084E-3</v>
      </c>
      <c r="F7339" s="89">
        <v>1.0862522194728436E-2</v>
      </c>
      <c r="G7339" s="90">
        <v>1.1879855556287568E-2</v>
      </c>
      <c r="H7339" s="90">
        <v>1.2534931392406273E-2</v>
      </c>
      <c r="I7339" s="90">
        <v>1.2953066762391026E-2</v>
      </c>
      <c r="J7339" s="90">
        <v>1.3173620455464973E-2</v>
      </c>
    </row>
    <row r="7340" spans="3:10" x14ac:dyDescent="0.25">
      <c r="C7340" s="82">
        <v>1.5573182674670559E-2</v>
      </c>
      <c r="D7340" s="89">
        <v>1.9212890045244468E-2</v>
      </c>
      <c r="E7340" s="89">
        <v>2.1675887639078885E-2</v>
      </c>
      <c r="F7340" s="89">
        <v>2.3180946370490046E-2</v>
      </c>
      <c r="G7340" s="90">
        <v>2.4039133258044649E-2</v>
      </c>
      <c r="H7340" s="90">
        <v>2.437434162819057E-2</v>
      </c>
      <c r="I7340" s="90">
        <v>2.4440454833375879E-2</v>
      </c>
      <c r="J7340" s="90">
        <v>2.4280257558083447E-2</v>
      </c>
    </row>
    <row r="7341" spans="3:10" x14ac:dyDescent="0.25">
      <c r="C7341" s="82">
        <v>7.4941882475340026E-3</v>
      </c>
      <c r="D7341" s="89">
        <v>1.0271126173653854E-2</v>
      </c>
      <c r="E7341" s="89">
        <v>1.2665450703604378E-2</v>
      </c>
      <c r="F7341" s="89">
        <v>1.4640716384491671E-2</v>
      </c>
      <c r="G7341" s="90">
        <v>1.6297105017831361E-2</v>
      </c>
      <c r="H7341" s="90">
        <v>1.7671799118847639E-2</v>
      </c>
      <c r="I7341" s="90">
        <v>1.8925277909505715E-2</v>
      </c>
      <c r="J7341" s="90">
        <v>2.0082405730083065E-2</v>
      </c>
    </row>
    <row r="7342" spans="3:10" x14ac:dyDescent="0.25">
      <c r="C7342" s="82">
        <v>1.5183481319801455E-2</v>
      </c>
      <c r="D7342" s="89">
        <v>1.9399973523430709E-2</v>
      </c>
      <c r="E7342" s="89">
        <v>2.2807819165357575E-2</v>
      </c>
      <c r="F7342" s="89">
        <v>2.5579010600172116E-2</v>
      </c>
      <c r="G7342" s="90">
        <v>2.798566046905801E-2</v>
      </c>
      <c r="H7342" s="90">
        <v>3.0097692674086421E-2</v>
      </c>
      <c r="I7342" s="90">
        <v>3.214661658437299E-2</v>
      </c>
      <c r="J7342" s="90">
        <v>3.4107952098349548E-2</v>
      </c>
    </row>
    <row r="7343" spans="3:10" x14ac:dyDescent="0.25">
      <c r="C7343" s="82">
        <v>1.106254260089897E-3</v>
      </c>
      <c r="D7343" s="89">
        <v>2.1588131133744295E-3</v>
      </c>
      <c r="E7343" s="89">
        <v>3.4553074276197776E-3</v>
      </c>
      <c r="F7343" s="89">
        <v>4.8332856255819713E-3</v>
      </c>
      <c r="G7343" s="90">
        <v>6.1783542369054627E-3</v>
      </c>
      <c r="H7343" s="90">
        <v>7.4053763438588268E-3</v>
      </c>
      <c r="I7343" s="90">
        <v>8.5329977853025648E-3</v>
      </c>
      <c r="J7343" s="90">
        <v>9.567122066583382E-3</v>
      </c>
    </row>
    <row r="7344" spans="3:10" x14ac:dyDescent="0.25">
      <c r="C7344" s="82">
        <v>1.8624131436000967E-2</v>
      </c>
      <c r="D7344" s="89">
        <v>2.3411725064345842E-2</v>
      </c>
      <c r="E7344" s="89">
        <v>2.6525878649883646E-2</v>
      </c>
      <c r="F7344" s="89">
        <v>2.8295734626283965E-2</v>
      </c>
      <c r="G7344" s="90">
        <v>2.92300436010191E-2</v>
      </c>
      <c r="H7344" s="90">
        <v>2.9592042279414282E-2</v>
      </c>
      <c r="I7344" s="90">
        <v>2.976207518490151E-2</v>
      </c>
      <c r="J7344" s="90">
        <v>2.9826472354405328E-2</v>
      </c>
    </row>
    <row r="7345" spans="3:10" x14ac:dyDescent="0.25">
      <c r="C7345" s="82">
        <v>4.8614695680556652E-3</v>
      </c>
      <c r="D7345" s="89">
        <v>8.551405358361408E-3</v>
      </c>
      <c r="E7345" s="89">
        <v>1.2543982753442396E-2</v>
      </c>
      <c r="F7345" s="89">
        <v>1.6299507361300619E-2</v>
      </c>
      <c r="G7345" s="90">
        <v>1.955643426712483E-2</v>
      </c>
      <c r="H7345" s="90">
        <v>2.2159180885960493E-2</v>
      </c>
      <c r="I7345" s="90">
        <v>2.4232761968609958E-2</v>
      </c>
      <c r="J7345" s="90">
        <v>2.5807558532744908E-2</v>
      </c>
    </row>
    <row r="7346" spans="3:10" x14ac:dyDescent="0.25">
      <c r="C7346" s="82">
        <v>1.2979000788066002E-2</v>
      </c>
      <c r="D7346" s="89">
        <v>1.6735436258022981E-2</v>
      </c>
      <c r="E7346" s="89">
        <v>1.9739844110507419E-2</v>
      </c>
      <c r="F7346" s="89">
        <v>2.2010789228051459E-2</v>
      </c>
      <c r="G7346" s="90">
        <v>2.3698332724660254E-2</v>
      </c>
      <c r="H7346" s="90">
        <v>2.4828572717108074E-2</v>
      </c>
      <c r="I7346" s="90">
        <v>2.5600481482903083E-2</v>
      </c>
      <c r="J7346" s="90">
        <v>2.6027530276335867E-2</v>
      </c>
    </row>
    <row r="7347" spans="3:10" x14ac:dyDescent="0.25">
      <c r="C7347" s="82">
        <v>1.7291195844042491E-2</v>
      </c>
      <c r="D7347" s="89">
        <v>2.1348151591703592E-2</v>
      </c>
      <c r="E7347" s="89">
        <v>2.4404458476011019E-2</v>
      </c>
      <c r="F7347" s="89">
        <v>2.6605903757191907E-2</v>
      </c>
      <c r="G7347" s="90">
        <v>2.8160526515360898E-2</v>
      </c>
      <c r="H7347" s="90">
        <v>2.9073940599858548E-2</v>
      </c>
      <c r="I7347" s="90">
        <v>2.9538905657362658E-2</v>
      </c>
      <c r="J7347" s="90">
        <v>2.9534677909548602E-2</v>
      </c>
    </row>
    <row r="7348" spans="3:10" x14ac:dyDescent="0.25">
      <c r="C7348" s="82">
        <v>2.6765621683849022E-2</v>
      </c>
      <c r="D7348" s="89">
        <v>2.76168463177499E-2</v>
      </c>
      <c r="E7348" s="89">
        <v>2.7636205760042817E-2</v>
      </c>
      <c r="F7348" s="89">
        <v>2.7328366192153081E-2</v>
      </c>
      <c r="G7348" s="90">
        <v>2.6991221661509631E-2</v>
      </c>
      <c r="H7348" s="90">
        <v>2.6626961550813608E-2</v>
      </c>
      <c r="I7348" s="90">
        <v>2.6389021598738356E-2</v>
      </c>
      <c r="J7348" s="90">
        <v>2.6221996475802277E-2</v>
      </c>
    </row>
    <row r="7349" spans="3:10" x14ac:dyDescent="0.25">
      <c r="C7349" s="82">
        <v>3.0915888080532142E-2</v>
      </c>
      <c r="D7349" s="89">
        <v>2.9223709070878442E-2</v>
      </c>
      <c r="E7349" s="89">
        <v>2.7996939315267436E-2</v>
      </c>
      <c r="F7349" s="89">
        <v>2.7220316672336382E-2</v>
      </c>
      <c r="G7349" s="90">
        <v>2.6824045896299633E-2</v>
      </c>
      <c r="H7349" s="90">
        <v>2.658611324350503E-2</v>
      </c>
      <c r="I7349" s="90">
        <v>2.6529051832082991E-2</v>
      </c>
      <c r="J7349" s="90">
        <v>2.6521641156638825E-2</v>
      </c>
    </row>
    <row r="7350" spans="3:10" x14ac:dyDescent="0.25">
      <c r="C7350" s="82">
        <v>2.3278510183527078E-2</v>
      </c>
      <c r="D7350" s="89">
        <v>2.6417770399909432E-2</v>
      </c>
      <c r="E7350" s="89">
        <v>2.8298526092897916E-2</v>
      </c>
      <c r="F7350" s="89">
        <v>2.9452928922142178E-2</v>
      </c>
      <c r="G7350" s="90">
        <v>3.0277697956213261E-2</v>
      </c>
      <c r="H7350" s="90">
        <v>3.0826449576279252E-2</v>
      </c>
      <c r="I7350" s="90">
        <v>3.1287460318998553E-2</v>
      </c>
      <c r="J7350" s="90">
        <v>3.1583327270203423E-2</v>
      </c>
    </row>
    <row r="7351" spans="3:10" x14ac:dyDescent="0.25">
      <c r="C7351" s="82">
        <v>3.6559953393048725E-2</v>
      </c>
      <c r="D7351" s="89">
        <v>3.6182691855751153E-2</v>
      </c>
      <c r="E7351" s="89">
        <v>3.4982883048424715E-2</v>
      </c>
      <c r="F7351" s="89">
        <v>3.3683100743973196E-2</v>
      </c>
      <c r="G7351" s="90">
        <v>3.263270932106075E-2</v>
      </c>
      <c r="H7351" s="90">
        <v>3.1783975724098905E-2</v>
      </c>
      <c r="I7351" s="90">
        <v>3.1266300976146515E-2</v>
      </c>
      <c r="J7351" s="90">
        <v>3.0961003919401368E-2</v>
      </c>
    </row>
    <row r="7352" spans="3:10" x14ac:dyDescent="0.25">
      <c r="C7352" s="82">
        <v>6.5888264085730694E-3</v>
      </c>
      <c r="D7352" s="89">
        <v>9.2577770451455956E-3</v>
      </c>
      <c r="E7352" s="89">
        <v>1.1631572314689243E-2</v>
      </c>
      <c r="F7352" s="89">
        <v>1.3619825244689181E-2</v>
      </c>
      <c r="G7352" s="90">
        <v>1.5273775001712283E-2</v>
      </c>
      <c r="H7352" s="90">
        <v>1.660301841953751E-2</v>
      </c>
      <c r="I7352" s="90">
        <v>1.7745754288757007E-2</v>
      </c>
      <c r="J7352" s="90">
        <v>1.8721676321812063E-2</v>
      </c>
    </row>
    <row r="7353" spans="3:10" x14ac:dyDescent="0.25">
      <c r="C7353" s="82">
        <v>3.5898764906375519E-3</v>
      </c>
      <c r="D7353" s="89">
        <v>6.397494440170003E-3</v>
      </c>
      <c r="E7353" s="89">
        <v>9.5256433975732177E-3</v>
      </c>
      <c r="F7353" s="89">
        <v>1.2599951254661759E-2</v>
      </c>
      <c r="G7353" s="90">
        <v>1.5443736008094677E-2</v>
      </c>
      <c r="H7353" s="90">
        <v>1.7946300846535972E-2</v>
      </c>
      <c r="I7353" s="90">
        <v>2.0207334397077278E-2</v>
      </c>
      <c r="J7353" s="90">
        <v>2.2241401284606686E-2</v>
      </c>
    </row>
    <row r="7354" spans="3:10" x14ac:dyDescent="0.25">
      <c r="C7354" s="82">
        <v>2.9033065517475964E-3</v>
      </c>
      <c r="D7354" s="89">
        <v>5.2924991094616602E-3</v>
      </c>
      <c r="E7354" s="89">
        <v>8.0381402798616417E-3</v>
      </c>
      <c r="F7354" s="89">
        <v>1.0810843157677909E-2</v>
      </c>
      <c r="G7354" s="90">
        <v>1.3420780814643478E-2</v>
      </c>
      <c r="H7354" s="90">
        <v>1.5723865645005226E-2</v>
      </c>
      <c r="I7354" s="90">
        <v>1.7763905908415544E-2</v>
      </c>
      <c r="J7354" s="90">
        <v>1.9524783720110989E-2</v>
      </c>
    </row>
    <row r="7355" spans="3:10" x14ac:dyDescent="0.25">
      <c r="C7355" s="82">
        <v>3.1101891092506159E-2</v>
      </c>
      <c r="D7355" s="89">
        <v>3.7502679391420317E-2</v>
      </c>
      <c r="E7355" s="89">
        <v>4.1947130895007366E-2</v>
      </c>
      <c r="F7355" s="89">
        <v>4.4848413410437202E-2</v>
      </c>
      <c r="G7355" s="90">
        <v>4.6656100376693717E-2</v>
      </c>
      <c r="H7355" s="90">
        <v>4.7427334331544689E-2</v>
      </c>
      <c r="I7355" s="90">
        <v>4.7497194958469609E-2</v>
      </c>
      <c r="J7355" s="90">
        <v>4.6837233519707845E-2</v>
      </c>
    </row>
    <row r="7356" spans="3:10" x14ac:dyDescent="0.25">
      <c r="C7356" s="82">
        <v>2.6237782159218893E-2</v>
      </c>
      <c r="D7356" s="89">
        <v>3.3623261969676181E-2</v>
      </c>
      <c r="E7356" s="89">
        <v>3.8562249161239501E-2</v>
      </c>
      <c r="F7356" s="89">
        <v>4.157134726741931E-2</v>
      </c>
      <c r="G7356" s="90">
        <v>4.3394765383586484E-2</v>
      </c>
      <c r="H7356" s="90">
        <v>4.434320686833125E-2</v>
      </c>
      <c r="I7356" s="90">
        <v>4.4856460711633774E-2</v>
      </c>
      <c r="J7356" s="90">
        <v>4.4922646898905801E-2</v>
      </c>
    </row>
    <row r="7357" spans="3:10" x14ac:dyDescent="0.25">
      <c r="C7357" s="82">
        <v>9.706974081837726E-3</v>
      </c>
      <c r="D7357" s="89">
        <v>1.4786427317532214E-2</v>
      </c>
      <c r="E7357" s="89">
        <v>1.9392715132347547E-2</v>
      </c>
      <c r="F7357" s="89">
        <v>2.3201903478746146E-2</v>
      </c>
      <c r="G7357" s="90">
        <v>2.6285302059500238E-2</v>
      </c>
      <c r="H7357" s="90">
        <v>2.8695316458451876E-2</v>
      </c>
      <c r="I7357" s="90">
        <v>3.0699424917508721E-2</v>
      </c>
      <c r="J7357" s="90">
        <v>3.2338517850802335E-2</v>
      </c>
    </row>
    <row r="7358" spans="3:10" x14ac:dyDescent="0.25">
      <c r="C7358" s="82">
        <v>6.3800094875527499E-2</v>
      </c>
      <c r="D7358" s="89">
        <v>6.9931054964289863E-2</v>
      </c>
      <c r="E7358" s="89">
        <v>7.0776860916705653E-2</v>
      </c>
      <c r="F7358" s="89">
        <v>6.8824946750387264E-2</v>
      </c>
      <c r="G7358" s="90">
        <v>6.5771137124807255E-2</v>
      </c>
      <c r="H7358" s="90">
        <v>6.2107440981953081E-2</v>
      </c>
      <c r="I7358" s="90">
        <v>5.8376944392895258E-2</v>
      </c>
      <c r="J7358" s="90">
        <v>5.4485864255338856E-2</v>
      </c>
    </row>
    <row r="7359" spans="3:10" x14ac:dyDescent="0.25">
      <c r="C7359" s="82">
        <v>1.6231150862959665E-2</v>
      </c>
      <c r="D7359" s="89">
        <v>1.7766935112491389E-2</v>
      </c>
      <c r="E7359" s="89">
        <v>1.8744411221511652E-2</v>
      </c>
      <c r="F7359" s="89">
        <v>1.9353598836124156E-2</v>
      </c>
      <c r="G7359" s="90">
        <v>1.974352997166343E-2</v>
      </c>
      <c r="H7359" s="90">
        <v>1.991012535088612E-2</v>
      </c>
      <c r="I7359" s="90">
        <v>1.9990943256937448E-2</v>
      </c>
      <c r="J7359" s="90">
        <v>1.9983034298515414E-2</v>
      </c>
    </row>
    <row r="7360" spans="3:10" x14ac:dyDescent="0.25">
      <c r="C7360" s="82">
        <v>1.5396615639623528E-2</v>
      </c>
      <c r="D7360" s="89">
        <v>1.96839337802007E-2</v>
      </c>
      <c r="E7360" s="89">
        <v>2.3157744392244821E-2</v>
      </c>
      <c r="F7360" s="89">
        <v>2.590646335370661E-2</v>
      </c>
      <c r="G7360" s="90">
        <v>2.8130352008093527E-2</v>
      </c>
      <c r="H7360" s="90">
        <v>2.9851108950915532E-2</v>
      </c>
      <c r="I7360" s="90">
        <v>3.1277072861727609E-2</v>
      </c>
      <c r="J7360" s="90">
        <v>3.2383478485022342E-2</v>
      </c>
    </row>
    <row r="7361" spans="3:10" x14ac:dyDescent="0.25">
      <c r="C7361" s="82">
        <v>1.2848075641407062E-2</v>
      </c>
      <c r="D7361" s="89">
        <v>1.9017368181574033E-2</v>
      </c>
      <c r="E7361" s="89">
        <v>2.4359019068625625E-2</v>
      </c>
      <c r="F7361" s="89">
        <v>2.8622435340396799E-2</v>
      </c>
      <c r="G7361" s="90">
        <v>3.1997756277824974E-2</v>
      </c>
      <c r="H7361" s="90">
        <v>3.4578567878556725E-2</v>
      </c>
      <c r="I7361" s="90">
        <v>3.6667323133530438E-2</v>
      </c>
      <c r="J7361" s="90">
        <v>3.8268569631961007E-2</v>
      </c>
    </row>
    <row r="7362" spans="3:10" x14ac:dyDescent="0.25">
      <c r="C7362" s="82">
        <v>1.003119309257469E-2</v>
      </c>
      <c r="D7362" s="89">
        <v>1.6482205020960733E-2</v>
      </c>
      <c r="E7362" s="89">
        <v>2.2451362892799521E-2</v>
      </c>
      <c r="F7362" s="89">
        <v>2.7149037131897355E-2</v>
      </c>
      <c r="G7362" s="90">
        <v>3.0464853370319935E-2</v>
      </c>
      <c r="H7362" s="90">
        <v>3.2428729055114444E-2</v>
      </c>
      <c r="I7362" s="90">
        <v>3.3397164063803116E-2</v>
      </c>
      <c r="J7362" s="90">
        <v>3.350475462813577E-2</v>
      </c>
    </row>
    <row r="7363" spans="3:10" x14ac:dyDescent="0.25">
      <c r="C7363" s="82">
        <v>1.1435393174939294E-2</v>
      </c>
      <c r="D7363" s="89">
        <v>1.3979498101826807E-2</v>
      </c>
      <c r="E7363" s="89">
        <v>1.6235606107261602E-2</v>
      </c>
      <c r="F7363" s="89">
        <v>1.8284769437345635E-2</v>
      </c>
      <c r="G7363" s="90">
        <v>2.0228012959001142E-2</v>
      </c>
      <c r="H7363" s="90">
        <v>2.203885938545367E-2</v>
      </c>
      <c r="I7363" s="90">
        <v>2.3847778317338746E-2</v>
      </c>
      <c r="J7363" s="90">
        <v>2.5638176905384804E-2</v>
      </c>
    </row>
    <row r="7364" spans="3:10" x14ac:dyDescent="0.25">
      <c r="C7364" s="82">
        <v>9.132978611436607E-4</v>
      </c>
      <c r="D7364" s="89">
        <v>2.1658225698586828E-3</v>
      </c>
      <c r="E7364" s="89">
        <v>3.9302545242906484E-3</v>
      </c>
      <c r="F7364" s="89">
        <v>5.9449903928122869E-3</v>
      </c>
      <c r="G7364" s="90">
        <v>7.9556550590477483E-3</v>
      </c>
      <c r="H7364" s="90">
        <v>9.7580415622324362E-3</v>
      </c>
      <c r="I7364" s="90">
        <v>1.1315330720626161E-2</v>
      </c>
      <c r="J7364" s="90">
        <v>1.2602065202347636E-2</v>
      </c>
    </row>
    <row r="7365" spans="3:10" x14ac:dyDescent="0.25">
      <c r="C7365" s="82">
        <v>7.2689313498973934E-3</v>
      </c>
      <c r="D7365" s="89">
        <v>1.0263953926118643E-2</v>
      </c>
      <c r="E7365" s="89">
        <v>1.2911904726547956E-2</v>
      </c>
      <c r="F7365" s="89">
        <v>1.5106621621026602E-2</v>
      </c>
      <c r="G7365" s="90">
        <v>1.6910152130881501E-2</v>
      </c>
      <c r="H7365" s="90">
        <v>1.8343685584893382E-2</v>
      </c>
      <c r="I7365" s="90">
        <v>1.9573918006197635E-2</v>
      </c>
      <c r="J7365" s="90">
        <v>2.0640180263722691E-2</v>
      </c>
    </row>
    <row r="7366" spans="3:10" x14ac:dyDescent="0.25">
      <c r="C7366" s="82">
        <v>1.2258197413942304E-2</v>
      </c>
      <c r="D7366" s="89">
        <v>1.8790368182759466E-2</v>
      </c>
      <c r="E7366" s="89">
        <v>2.4797431323962008E-2</v>
      </c>
      <c r="F7366" s="89">
        <v>2.9830542663820878E-2</v>
      </c>
      <c r="G7366" s="90">
        <v>3.3940875572513837E-2</v>
      </c>
      <c r="H7366" s="90">
        <v>3.7157692042595121E-2</v>
      </c>
      <c r="I7366" s="90">
        <v>3.9788832541230758E-2</v>
      </c>
      <c r="J7366" s="90">
        <v>4.184587401707137E-2</v>
      </c>
    </row>
    <row r="7367" spans="3:10" x14ac:dyDescent="0.25">
      <c r="C7367" s="82">
        <v>1.0430394133191987E-3</v>
      </c>
      <c r="D7367" s="89">
        <v>2.2327122293166225E-3</v>
      </c>
      <c r="E7367" s="89">
        <v>3.7564642100399704E-3</v>
      </c>
      <c r="F7367" s="89">
        <v>5.3787504648794828E-3</v>
      </c>
      <c r="G7367" s="90">
        <v>6.9214496821733739E-3</v>
      </c>
      <c r="H7367" s="90">
        <v>8.257401816432787E-3</v>
      </c>
      <c r="I7367" s="90">
        <v>9.3876081565449632E-3</v>
      </c>
      <c r="J7367" s="90">
        <v>1.0302811550861426E-2</v>
      </c>
    </row>
    <row r="7368" spans="3:10" x14ac:dyDescent="0.25">
      <c r="C7368" s="82">
        <v>3.532069548884356E-3</v>
      </c>
      <c r="D7368" s="89">
        <v>5.8039592801863368E-3</v>
      </c>
      <c r="E7368" s="89">
        <v>8.1194393411455207E-3</v>
      </c>
      <c r="F7368" s="89">
        <v>1.0208521321534554E-2</v>
      </c>
      <c r="G7368" s="90">
        <v>1.1962057789644558E-2</v>
      </c>
      <c r="H7368" s="90">
        <v>1.3306925523473569E-2</v>
      </c>
      <c r="I7368" s="90">
        <v>1.4322452447124196E-2</v>
      </c>
      <c r="J7368" s="90">
        <v>1.5026920709488733E-2</v>
      </c>
    </row>
    <row r="7369" spans="3:10" x14ac:dyDescent="0.25">
      <c r="C7369" s="82">
        <v>1.7737578727893409E-2</v>
      </c>
      <c r="D7369" s="89">
        <v>2.1635732142795398E-2</v>
      </c>
      <c r="E7369" s="89">
        <v>2.4482742412195908E-2</v>
      </c>
      <c r="F7369" s="89">
        <v>2.6541170551712154E-2</v>
      </c>
      <c r="G7369" s="90">
        <v>2.8118261689496968E-2</v>
      </c>
      <c r="H7369" s="90">
        <v>2.9289347035412239E-2</v>
      </c>
      <c r="I7369" s="90">
        <v>3.0284878065356034E-2</v>
      </c>
      <c r="J7369" s="90">
        <v>3.1087750200481264E-2</v>
      </c>
    </row>
    <row r="7370" spans="3:10" x14ac:dyDescent="0.25">
      <c r="C7370" s="82">
        <v>9.8488029317960381E-3</v>
      </c>
      <c r="D7370" s="89">
        <v>1.1796443185415019E-2</v>
      </c>
      <c r="E7370" s="89">
        <v>1.3433857665442396E-2</v>
      </c>
      <c r="F7370" s="89">
        <v>1.4806515450734503E-2</v>
      </c>
      <c r="G7370" s="90">
        <v>1.5968850817495741E-2</v>
      </c>
      <c r="H7370" s="90">
        <v>1.6875832735088265E-2</v>
      </c>
      <c r="I7370" s="90">
        <v>1.7611808705116118E-2</v>
      </c>
      <c r="J7370" s="90">
        <v>1.815473796626161E-2</v>
      </c>
    </row>
    <row r="7371" spans="3:10" x14ac:dyDescent="0.25">
      <c r="C7371" s="82">
        <v>8.0924249789186883E-3</v>
      </c>
      <c r="D7371" s="89">
        <v>1.1438462448373399E-2</v>
      </c>
      <c r="E7371" s="89">
        <v>1.4286966240769828E-2</v>
      </c>
      <c r="F7371" s="89">
        <v>1.649425337588209E-2</v>
      </c>
      <c r="G7371" s="90">
        <v>1.8110741373606892E-2</v>
      </c>
      <c r="H7371" s="90">
        <v>1.9140386556753951E-2</v>
      </c>
      <c r="I7371" s="90">
        <v>1.9739961915467542E-2</v>
      </c>
      <c r="J7371" s="90">
        <v>1.9936258721507668E-2</v>
      </c>
    </row>
    <row r="7372" spans="3:10" x14ac:dyDescent="0.25">
      <c r="C7372" s="82">
        <v>1.333924414063398E-2</v>
      </c>
      <c r="D7372" s="89">
        <v>1.5984127771567953E-2</v>
      </c>
      <c r="E7372" s="89">
        <v>1.7941520179693981E-2</v>
      </c>
      <c r="F7372" s="89">
        <v>1.9383252634461969E-2</v>
      </c>
      <c r="G7372" s="90">
        <v>2.0497464621489506E-2</v>
      </c>
      <c r="H7372" s="90">
        <v>2.1312721776021139E-2</v>
      </c>
      <c r="I7372" s="90">
        <v>2.1986043344382675E-2</v>
      </c>
      <c r="J7372" s="90">
        <v>2.2507652365313748E-2</v>
      </c>
    </row>
    <row r="7373" spans="3:10" x14ac:dyDescent="0.25">
      <c r="C7373" s="82">
        <v>1.3994362611691402E-2</v>
      </c>
      <c r="D7373" s="89">
        <v>1.931206768347387E-2</v>
      </c>
      <c r="E7373" s="89">
        <v>2.3583655795508508E-2</v>
      </c>
      <c r="F7373" s="89">
        <v>2.6739182636586405E-2</v>
      </c>
      <c r="G7373" s="90">
        <v>2.9015453277022148E-2</v>
      </c>
      <c r="H7373" s="90">
        <v>3.0517598613614264E-2</v>
      </c>
      <c r="I7373" s="90">
        <v>3.1531451335442856E-2</v>
      </c>
      <c r="J7373" s="90">
        <v>3.2080286072401064E-2</v>
      </c>
    </row>
    <row r="7374" spans="3:10" x14ac:dyDescent="0.25">
      <c r="C7374" s="82">
        <v>1.9074443296741458E-2</v>
      </c>
      <c r="D7374" s="89">
        <v>2.4255461425540793E-2</v>
      </c>
      <c r="E7374" s="89">
        <v>2.7926181750504653E-2</v>
      </c>
      <c r="F7374" s="89">
        <v>3.0333051867168538E-2</v>
      </c>
      <c r="G7374" s="90">
        <v>3.1891859670450183E-2</v>
      </c>
      <c r="H7374" s="90">
        <v>3.2768057747667667E-2</v>
      </c>
      <c r="I7374" s="90">
        <v>3.3279778948142345E-2</v>
      </c>
      <c r="J7374" s="90">
        <v>3.3443471037438076E-2</v>
      </c>
    </row>
    <row r="7375" spans="3:10" x14ac:dyDescent="0.25">
      <c r="C7375" s="82">
        <v>3.0975732517489001E-3</v>
      </c>
      <c r="D7375" s="89">
        <v>5.5455334316883761E-3</v>
      </c>
      <c r="E7375" s="89">
        <v>8.2370080188858344E-3</v>
      </c>
      <c r="F7375" s="89">
        <v>1.0810150269455114E-2</v>
      </c>
      <c r="G7375" s="90">
        <v>1.308848709291661E-2</v>
      </c>
      <c r="H7375" s="90">
        <v>1.4970167288142894E-2</v>
      </c>
      <c r="I7375" s="90">
        <v>1.6546451609317038E-2</v>
      </c>
      <c r="J7375" s="90">
        <v>1.7850181476657175E-2</v>
      </c>
    </row>
    <row r="7376" spans="3:10" x14ac:dyDescent="0.25">
      <c r="C7376" s="82">
        <v>3.8833364503098123E-3</v>
      </c>
      <c r="D7376" s="89">
        <v>7.0990218321886085E-3</v>
      </c>
      <c r="E7376" s="89">
        <v>1.066198026335591E-2</v>
      </c>
      <c r="F7376" s="89">
        <v>1.414070155815546E-2</v>
      </c>
      <c r="G7376" s="90">
        <v>1.7367451964627224E-2</v>
      </c>
      <c r="H7376" s="90">
        <v>2.0246346841914405E-2</v>
      </c>
      <c r="I7376" s="90">
        <v>2.2893844815217831E-2</v>
      </c>
      <c r="J7376" s="90">
        <v>2.5307928386423498E-2</v>
      </c>
    </row>
    <row r="7377" spans="3:10" x14ac:dyDescent="0.25">
      <c r="C7377" s="82">
        <v>1.54929507487346E-2</v>
      </c>
      <c r="D7377" s="89">
        <v>1.8288632572256231E-2</v>
      </c>
      <c r="E7377" s="89">
        <v>2.0186812239327744E-2</v>
      </c>
      <c r="F7377" s="89">
        <v>2.1476711001409191E-2</v>
      </c>
      <c r="G7377" s="90">
        <v>2.2416996353984545E-2</v>
      </c>
      <c r="H7377" s="90">
        <v>2.3051059139380149E-2</v>
      </c>
      <c r="I7377" s="90">
        <v>2.3542732402306706E-2</v>
      </c>
      <c r="J7377" s="90">
        <v>2.3871635808350757E-2</v>
      </c>
    </row>
    <row r="7378" spans="3:10" x14ac:dyDescent="0.25">
      <c r="C7378" s="82">
        <v>8.775156298315729E-3</v>
      </c>
      <c r="D7378" s="89">
        <v>1.0597121586567594E-2</v>
      </c>
      <c r="E7378" s="89">
        <v>1.2254070427154474E-2</v>
      </c>
      <c r="F7378" s="89">
        <v>1.3781730255130345E-2</v>
      </c>
      <c r="G7378" s="90">
        <v>1.5228054446058199E-2</v>
      </c>
      <c r="H7378" s="90">
        <v>1.6552195187288146E-2</v>
      </c>
      <c r="I7378" s="90">
        <v>1.7840108507262933E-2</v>
      </c>
      <c r="J7378" s="90">
        <v>1.9073865239315171E-2</v>
      </c>
    </row>
    <row r="7379" spans="3:10" x14ac:dyDescent="0.25">
      <c r="C7379" s="82">
        <v>1.2685448336876752E-2</v>
      </c>
      <c r="D7379" s="89">
        <v>1.7303972939121167E-2</v>
      </c>
      <c r="E7379" s="89">
        <v>2.0882083786059231E-2</v>
      </c>
      <c r="F7379" s="89">
        <v>2.3455439382735099E-2</v>
      </c>
      <c r="G7379" s="90">
        <v>2.5306869716237947E-2</v>
      </c>
      <c r="H7379" s="90">
        <v>2.6569173303053573E-2</v>
      </c>
      <c r="I7379" s="90">
        <v>2.7511245589235463E-2</v>
      </c>
      <c r="J7379" s="90">
        <v>2.8166165124132087E-2</v>
      </c>
    </row>
    <row r="7380" spans="3:10" x14ac:dyDescent="0.25">
      <c r="C7380" s="82">
        <v>1.2323588236242175E-3</v>
      </c>
      <c r="D7380" s="89">
        <v>2.9299751679977841E-3</v>
      </c>
      <c r="E7380" s="89">
        <v>5.2130258320142557E-3</v>
      </c>
      <c r="F7380" s="89">
        <v>7.652717281467305E-3</v>
      </c>
      <c r="G7380" s="90">
        <v>9.9090501509908006E-3</v>
      </c>
      <c r="H7380" s="90">
        <v>1.1767987014800087E-2</v>
      </c>
      <c r="I7380" s="90">
        <v>1.324052068732069E-2</v>
      </c>
      <c r="J7380" s="90">
        <v>1.4341607207616874E-2</v>
      </c>
    </row>
    <row r="7381" spans="3:10" x14ac:dyDescent="0.25">
      <c r="C7381" s="82">
        <v>4.023307261109358E-2</v>
      </c>
      <c r="D7381" s="89">
        <v>4.4283716354198546E-2</v>
      </c>
      <c r="E7381" s="89">
        <v>4.5531586021607603E-2</v>
      </c>
      <c r="F7381" s="89">
        <v>4.5461923134561419E-2</v>
      </c>
      <c r="G7381" s="90">
        <v>4.5081473287501034E-2</v>
      </c>
      <c r="H7381" s="90">
        <v>4.4661089607632272E-2</v>
      </c>
      <c r="I7381" s="90">
        <v>4.455267547244119E-2</v>
      </c>
      <c r="J7381" s="90">
        <v>4.4663976513808296E-2</v>
      </c>
    </row>
    <row r="7382" spans="3:10" x14ac:dyDescent="0.25">
      <c r="C7382" s="82">
        <v>3.8277928627592765E-2</v>
      </c>
      <c r="D7382" s="89">
        <v>4.3588615150936171E-2</v>
      </c>
      <c r="E7382" s="89">
        <v>4.6702561860508078E-2</v>
      </c>
      <c r="F7382" s="89">
        <v>4.8467897553884587E-2</v>
      </c>
      <c r="G7382" s="90">
        <v>4.9548208082901599E-2</v>
      </c>
      <c r="H7382" s="90">
        <v>5.0065443601522049E-2</v>
      </c>
      <c r="I7382" s="90">
        <v>5.0368281293130632E-2</v>
      </c>
      <c r="J7382" s="90">
        <v>5.0370569409839888E-2</v>
      </c>
    </row>
    <row r="7383" spans="3:10" x14ac:dyDescent="0.25">
      <c r="C7383" s="82">
        <v>1.5616267805831693E-3</v>
      </c>
      <c r="D7383" s="89">
        <v>3.0337989195582606E-3</v>
      </c>
      <c r="E7383" s="89">
        <v>4.7452031479490089E-3</v>
      </c>
      <c r="F7383" s="89">
        <v>6.4245473606764462E-3</v>
      </c>
      <c r="G7383" s="90">
        <v>7.9107182264115863E-3</v>
      </c>
      <c r="H7383" s="90">
        <v>9.1078687597583082E-3</v>
      </c>
      <c r="I7383" s="90">
        <v>1.0057594487815963E-2</v>
      </c>
      <c r="J7383" s="90">
        <v>1.0781265168888617E-2</v>
      </c>
    </row>
    <row r="7384" spans="3:10" x14ac:dyDescent="0.25">
      <c r="C7384" s="82">
        <v>2.876949502483089E-2</v>
      </c>
      <c r="D7384" s="89">
        <v>2.7125441223384915E-2</v>
      </c>
      <c r="E7384" s="89">
        <v>2.5603184617279368E-2</v>
      </c>
      <c r="F7384" s="89">
        <v>2.4420384534844505E-2</v>
      </c>
      <c r="G7384" s="90">
        <v>2.3619956092536715E-2</v>
      </c>
      <c r="H7384" s="90">
        <v>2.3048414527191727E-2</v>
      </c>
      <c r="I7384" s="90">
        <v>2.2743095659722705E-2</v>
      </c>
      <c r="J7384" s="90">
        <v>2.2601654266722317E-2</v>
      </c>
    </row>
    <row r="7385" spans="3:10" x14ac:dyDescent="0.25">
      <c r="C7385" s="82">
        <v>8.763272834653911E-3</v>
      </c>
      <c r="D7385" s="89">
        <v>1.3120728717590114E-2</v>
      </c>
      <c r="E7385" s="89">
        <v>1.6933711402487006E-2</v>
      </c>
      <c r="F7385" s="89">
        <v>1.994245949468065E-2</v>
      </c>
      <c r="G7385" s="90">
        <v>2.2245202219384069E-2</v>
      </c>
      <c r="H7385" s="90">
        <v>2.3929157204085151E-2</v>
      </c>
      <c r="I7385" s="90">
        <v>2.525969571104816E-2</v>
      </c>
      <c r="J7385" s="90">
        <v>2.6305988899192948E-2</v>
      </c>
    </row>
    <row r="7386" spans="3:10" x14ac:dyDescent="0.25">
      <c r="C7386" s="82">
        <v>3.9138638930243892E-2</v>
      </c>
      <c r="D7386" s="89">
        <v>3.6143660699939607E-2</v>
      </c>
      <c r="E7386" s="89">
        <v>3.3669788547917807E-2</v>
      </c>
      <c r="F7386" s="89">
        <v>3.1883737254242608E-2</v>
      </c>
      <c r="G7386" s="90">
        <v>3.0747454350396237E-2</v>
      </c>
      <c r="H7386" s="90">
        <v>2.9989301685607629E-2</v>
      </c>
      <c r="I7386" s="90">
        <v>2.9598412533966268E-2</v>
      </c>
      <c r="J7386" s="90">
        <v>2.9386878518631487E-2</v>
      </c>
    </row>
    <row r="7387" spans="3:10" x14ac:dyDescent="0.25">
      <c r="C7387" s="82">
        <v>3.1199036438047025E-2</v>
      </c>
      <c r="D7387" s="89">
        <v>3.3779027256422879E-2</v>
      </c>
      <c r="E7387" s="89">
        <v>3.5007262967492174E-2</v>
      </c>
      <c r="F7387" s="89">
        <v>3.5557047147566745E-2</v>
      </c>
      <c r="G7387" s="90">
        <v>3.5863408380258643E-2</v>
      </c>
      <c r="H7387" s="90">
        <v>3.5957322956664296E-2</v>
      </c>
      <c r="I7387" s="90">
        <v>3.6051298638019223E-2</v>
      </c>
      <c r="J7387" s="90">
        <v>3.6063247514484052E-2</v>
      </c>
    </row>
    <row r="7388" spans="3:10" x14ac:dyDescent="0.25">
      <c r="C7388" s="82">
        <v>7.4136658697593782E-2</v>
      </c>
      <c r="D7388" s="89">
        <v>7.166118683182042E-2</v>
      </c>
      <c r="E7388" s="89">
        <v>6.6998801425907806E-2</v>
      </c>
      <c r="F7388" s="89">
        <v>6.2125800417582124E-2</v>
      </c>
      <c r="G7388" s="90">
        <v>5.7875087948436051E-2</v>
      </c>
      <c r="H7388" s="90">
        <v>5.4138868895558287E-2</v>
      </c>
      <c r="I7388" s="90">
        <v>5.1048062739421307E-2</v>
      </c>
      <c r="J7388" s="90">
        <v>4.8303628822189464E-2</v>
      </c>
    </row>
    <row r="7389" spans="3:10" x14ac:dyDescent="0.25">
      <c r="C7389" s="82">
        <v>5.902667238399416E-3</v>
      </c>
      <c r="D7389" s="89">
        <v>8.7014144932080362E-3</v>
      </c>
      <c r="E7389" s="89">
        <v>1.134230585561633E-2</v>
      </c>
      <c r="F7389" s="89">
        <v>1.3691741141527746E-2</v>
      </c>
      <c r="G7389" s="90">
        <v>1.578292480733132E-2</v>
      </c>
      <c r="H7389" s="90">
        <v>1.762406178771616E-2</v>
      </c>
      <c r="I7389" s="90">
        <v>1.9365030983311365E-2</v>
      </c>
      <c r="J7389" s="90">
        <v>2.1031828826625368E-2</v>
      </c>
    </row>
    <row r="7390" spans="3:10" x14ac:dyDescent="0.25">
      <c r="C7390" s="82">
        <v>2.7429667230017052E-2</v>
      </c>
      <c r="D7390" s="89">
        <v>3.4608951051068162E-2</v>
      </c>
      <c r="E7390" s="89">
        <v>3.9202141631363596E-2</v>
      </c>
      <c r="F7390" s="89">
        <v>4.1779441874469164E-2</v>
      </c>
      <c r="G7390" s="90">
        <v>4.3079930376232665E-2</v>
      </c>
      <c r="H7390" s="90">
        <v>4.3389265048611486E-2</v>
      </c>
      <c r="I7390" s="90">
        <v>4.3125293859349441E-2</v>
      </c>
      <c r="J7390" s="90">
        <v>4.2280428427417277E-2</v>
      </c>
    </row>
    <row r="7391" spans="3:10" x14ac:dyDescent="0.25">
      <c r="C7391" s="82">
        <v>3.937239050222226E-3</v>
      </c>
      <c r="D7391" s="89">
        <v>5.7906189300248262E-3</v>
      </c>
      <c r="E7391" s="89">
        <v>7.6851737384705122E-3</v>
      </c>
      <c r="F7391" s="89">
        <v>9.5018573063677097E-3</v>
      </c>
      <c r="G7391" s="90">
        <v>1.1195160899892599E-2</v>
      </c>
      <c r="H7391" s="90">
        <v>1.2708033491672309E-2</v>
      </c>
      <c r="I7391" s="90">
        <v>1.4113679527783715E-2</v>
      </c>
      <c r="J7391" s="90">
        <v>1.542994038073027E-2</v>
      </c>
    </row>
    <row r="7392" spans="3:10" x14ac:dyDescent="0.25">
      <c r="C7392" s="82">
        <v>6.7033823642610093E-3</v>
      </c>
      <c r="D7392" s="89">
        <v>1.0722248237697921E-2</v>
      </c>
      <c r="E7392" s="89">
        <v>1.4418858792454452E-2</v>
      </c>
      <c r="F7392" s="89">
        <v>1.7314980315786679E-2</v>
      </c>
      <c r="G7392" s="90">
        <v>1.931240014808526E-2</v>
      </c>
      <c r="H7392" s="90">
        <v>2.0397385041184556E-2</v>
      </c>
      <c r="I7392" s="90">
        <v>2.0785084580779545E-2</v>
      </c>
      <c r="J7392" s="90">
        <v>2.0575415864482239E-2</v>
      </c>
    </row>
    <row r="7393" spans="3:10" x14ac:dyDescent="0.25">
      <c r="C7393" s="82">
        <v>2.1176933914250847E-2</v>
      </c>
      <c r="D7393" s="89">
        <v>2.042357140124414E-2</v>
      </c>
      <c r="E7393" s="89">
        <v>1.9797246490106467E-2</v>
      </c>
      <c r="F7393" s="89">
        <v>1.935347684356583E-2</v>
      </c>
      <c r="G7393" s="90">
        <v>1.9099298422133138E-2</v>
      </c>
      <c r="H7393" s="90">
        <v>1.8922911359950098E-2</v>
      </c>
      <c r="I7393" s="90">
        <v>1.8880531702620853E-2</v>
      </c>
      <c r="J7393" s="90">
        <v>1.8916441272465421E-2</v>
      </c>
    </row>
    <row r="7394" spans="3:10" x14ac:dyDescent="0.25">
      <c r="C7394" s="82">
        <v>1.1031958936410345E-2</v>
      </c>
      <c r="D7394" s="89">
        <v>1.5355293784080553E-2</v>
      </c>
      <c r="E7394" s="89">
        <v>1.8736813648954721E-2</v>
      </c>
      <c r="F7394" s="89">
        <v>2.1043713878491185E-2</v>
      </c>
      <c r="G7394" s="90">
        <v>2.2445605610015844E-2</v>
      </c>
      <c r="H7394" s="90">
        <v>2.3056129896741596E-2</v>
      </c>
      <c r="I7394" s="90">
        <v>2.3157177169522564E-2</v>
      </c>
      <c r="J7394" s="90">
        <v>2.2847564686399421E-2</v>
      </c>
    </row>
    <row r="7395" spans="3:10" x14ac:dyDescent="0.25">
      <c r="C7395" s="82">
        <v>4.0148025912603927E-3</v>
      </c>
      <c r="D7395" s="89">
        <v>7.0253164236750909E-3</v>
      </c>
      <c r="E7395" s="89">
        <v>1.014534138780058E-2</v>
      </c>
      <c r="F7395" s="89">
        <v>1.2896596555848228E-2</v>
      </c>
      <c r="G7395" s="90">
        <v>1.5066691174016046E-2</v>
      </c>
      <c r="H7395" s="90">
        <v>1.6546423005452376E-2</v>
      </c>
      <c r="I7395" s="90">
        <v>1.7447500338606304E-2</v>
      </c>
      <c r="J7395" s="90">
        <v>1.7815251043102588E-2</v>
      </c>
    </row>
    <row r="7396" spans="3:10" x14ac:dyDescent="0.25">
      <c r="C7396" s="82">
        <v>1.502978590267756E-2</v>
      </c>
      <c r="D7396" s="89">
        <v>1.8940193649126962E-2</v>
      </c>
      <c r="E7396" s="89">
        <v>2.1750478838193626E-2</v>
      </c>
      <c r="F7396" s="89">
        <v>2.3648075555057345E-2</v>
      </c>
      <c r="G7396" s="90">
        <v>2.4906297258388738E-2</v>
      </c>
      <c r="H7396" s="90">
        <v>2.5596622968833003E-2</v>
      </c>
      <c r="I7396" s="90">
        <v>2.5926198718806671E-2</v>
      </c>
      <c r="J7396" s="90">
        <v>2.5892700375091188E-2</v>
      </c>
    </row>
    <row r="7397" spans="3:10" x14ac:dyDescent="0.25">
      <c r="C7397" s="82">
        <v>1.5152205106037746E-2</v>
      </c>
      <c r="D7397" s="89">
        <v>1.9482809143636974E-2</v>
      </c>
      <c r="E7397" s="89">
        <v>2.2540124338557753E-2</v>
      </c>
      <c r="F7397" s="89">
        <v>2.4545626633135819E-2</v>
      </c>
      <c r="G7397" s="90">
        <v>2.5873810087597784E-2</v>
      </c>
      <c r="H7397" s="90">
        <v>2.6687127532344933E-2</v>
      </c>
      <c r="I7397" s="90">
        <v>2.7261401069878375E-2</v>
      </c>
      <c r="J7397" s="90">
        <v>2.7621479162524078E-2</v>
      </c>
    </row>
    <row r="7398" spans="3:10" x14ac:dyDescent="0.25">
      <c r="C7398" s="82">
        <v>1.3250731911409916E-2</v>
      </c>
      <c r="D7398" s="89">
        <v>1.8659286087808195E-2</v>
      </c>
      <c r="E7398" s="89">
        <v>2.2644487487783579E-2</v>
      </c>
      <c r="F7398" s="89">
        <v>2.5114573990213686E-2</v>
      </c>
      <c r="G7398" s="90">
        <v>2.6434927685961417E-2</v>
      </c>
      <c r="H7398" s="90">
        <v>2.6875360188673741E-2</v>
      </c>
      <c r="I7398" s="90">
        <v>2.6835965324874658E-2</v>
      </c>
      <c r="J7398" s="90">
        <v>2.644329369523208E-2</v>
      </c>
    </row>
    <row r="7399" spans="3:10" x14ac:dyDescent="0.25">
      <c r="C7399" s="82">
        <v>5.2139715237090245E-3</v>
      </c>
      <c r="D7399" s="89">
        <v>8.5004745337639315E-3</v>
      </c>
      <c r="E7399" s="89">
        <v>1.1560520746165696E-2</v>
      </c>
      <c r="F7399" s="89">
        <v>1.4022775674233642E-2</v>
      </c>
      <c r="G7399" s="90">
        <v>1.5850189797222081E-2</v>
      </c>
      <c r="H7399" s="90">
        <v>1.7067340301095791E-2</v>
      </c>
      <c r="I7399" s="90">
        <v>1.7862054481654545E-2</v>
      </c>
      <c r="J7399" s="90">
        <v>1.8298627599712861E-2</v>
      </c>
    </row>
    <row r="7400" spans="3:10" x14ac:dyDescent="0.25">
      <c r="C7400" s="82">
        <v>8.5258444421025495E-2</v>
      </c>
      <c r="D7400" s="89">
        <v>8.0382135273830396E-2</v>
      </c>
      <c r="E7400" s="89">
        <v>7.5207938122396997E-2</v>
      </c>
      <c r="F7400" s="89">
        <v>7.0832112723431512E-2</v>
      </c>
      <c r="G7400" s="90">
        <v>6.7511899386241733E-2</v>
      </c>
      <c r="H7400" s="90">
        <v>6.475824971290059E-2</v>
      </c>
      <c r="I7400" s="90">
        <v>6.2542831268824803E-2</v>
      </c>
      <c r="J7400" s="90">
        <v>6.0415511156415753E-2</v>
      </c>
    </row>
    <row r="7401" spans="3:10" x14ac:dyDescent="0.25">
      <c r="C7401" s="82">
        <v>2.2751683413609225E-2</v>
      </c>
      <c r="D7401" s="89">
        <v>2.5369138767127292E-2</v>
      </c>
      <c r="E7401" s="89">
        <v>2.6589186909018007E-2</v>
      </c>
      <c r="F7401" s="89">
        <v>2.6936865483885755E-2</v>
      </c>
      <c r="G7401" s="90">
        <v>2.6806322169237135E-2</v>
      </c>
      <c r="H7401" s="90">
        <v>2.6288635233955256E-2</v>
      </c>
      <c r="I7401" s="90">
        <v>2.5604189434116895E-2</v>
      </c>
      <c r="J7401" s="90">
        <v>2.4755849441916312E-2</v>
      </c>
    </row>
    <row r="7402" spans="3:10" x14ac:dyDescent="0.25">
      <c r="C7402" s="82">
        <v>7.1888823267052971E-3</v>
      </c>
      <c r="D7402" s="89">
        <v>1.0812920700248569E-2</v>
      </c>
      <c r="E7402" s="89">
        <v>1.3940950833217234E-2</v>
      </c>
      <c r="F7402" s="89">
        <v>1.6353281508993366E-2</v>
      </c>
      <c r="G7402" s="90">
        <v>1.8144330950993923E-2</v>
      </c>
      <c r="H7402" s="90">
        <v>1.9402629380904507E-2</v>
      </c>
      <c r="I7402" s="90">
        <v>2.0358454454946447E-2</v>
      </c>
      <c r="J7402" s="90">
        <v>2.1079799306302181E-2</v>
      </c>
    </row>
    <row r="7403" spans="3:10" x14ac:dyDescent="0.25">
      <c r="C7403" s="82">
        <v>8.9130555709348754E-3</v>
      </c>
      <c r="D7403" s="89">
        <v>1.301408962802395E-2</v>
      </c>
      <c r="E7403" s="89">
        <v>1.6759325426389748E-2</v>
      </c>
      <c r="F7403" s="89">
        <v>1.9927909215998955E-2</v>
      </c>
      <c r="G7403" s="90">
        <v>2.2543258761663722E-2</v>
      </c>
      <c r="H7403" s="90">
        <v>2.4586249605844428E-2</v>
      </c>
      <c r="I7403" s="90">
        <v>2.6230966749317908E-2</v>
      </c>
      <c r="J7403" s="90">
        <v>2.7473782148286257E-2</v>
      </c>
    </row>
    <row r="7404" spans="3:10" x14ac:dyDescent="0.25">
      <c r="C7404" s="82">
        <v>3.2592661623853923E-3</v>
      </c>
      <c r="D7404" s="89">
        <v>5.8940217636913542E-3</v>
      </c>
      <c r="E7404" s="89">
        <v>8.7259974925902959E-3</v>
      </c>
      <c r="F7404" s="89">
        <v>1.1341612357284796E-2</v>
      </c>
      <c r="G7404" s="90">
        <v>1.3561337581302809E-2</v>
      </c>
      <c r="H7404" s="90">
        <v>1.5295278298482462E-2</v>
      </c>
      <c r="I7404" s="90">
        <v>1.6646507390871191E-2</v>
      </c>
      <c r="J7404" s="90">
        <v>1.7648606050721886E-2</v>
      </c>
    </row>
    <row r="7405" spans="3:10" x14ac:dyDescent="0.25">
      <c r="C7405" s="82">
        <v>4.9876426480993177E-3</v>
      </c>
      <c r="D7405" s="89">
        <v>7.038565027614364E-3</v>
      </c>
      <c r="E7405" s="89">
        <v>8.8444515974824001E-3</v>
      </c>
      <c r="F7405" s="89">
        <v>1.0331069560933919E-2</v>
      </c>
      <c r="G7405" s="90">
        <v>1.1543566932895323E-2</v>
      </c>
      <c r="H7405" s="90">
        <v>1.2502930437874572E-2</v>
      </c>
      <c r="I7405" s="90">
        <v>1.3331899085643745E-2</v>
      </c>
      <c r="J7405" s="90">
        <v>1.4067613470956341E-2</v>
      </c>
    </row>
    <row r="7406" spans="3:10" x14ac:dyDescent="0.25">
      <c r="C7406" s="82">
        <v>1.3223895600455874E-2</v>
      </c>
      <c r="D7406" s="89">
        <v>1.5000646716123099E-2</v>
      </c>
      <c r="E7406" s="89">
        <v>1.631025185283836E-2</v>
      </c>
      <c r="F7406" s="89">
        <v>1.7335721634273351E-2</v>
      </c>
      <c r="G7406" s="90">
        <v>1.8235029879902519E-2</v>
      </c>
      <c r="H7406" s="90">
        <v>1.9025722623766689E-2</v>
      </c>
      <c r="I7406" s="90">
        <v>1.9854584231972592E-2</v>
      </c>
      <c r="J7406" s="90">
        <v>2.0734698945406648E-2</v>
      </c>
    </row>
    <row r="7407" spans="3:10" x14ac:dyDescent="0.25">
      <c r="C7407" s="82">
        <v>6.5940363128773674E-3</v>
      </c>
      <c r="D7407" s="89">
        <v>9.2687075896713753E-3</v>
      </c>
      <c r="E7407" s="89">
        <v>1.1487936566891226E-2</v>
      </c>
      <c r="F7407" s="89">
        <v>1.3108488293761298E-2</v>
      </c>
      <c r="G7407" s="90">
        <v>1.415727653470285E-2</v>
      </c>
      <c r="H7407" s="90">
        <v>1.4648235127800509E-2</v>
      </c>
      <c r="I7407" s="90">
        <v>1.4736221075038058E-2</v>
      </c>
      <c r="J7407" s="90">
        <v>1.4490912489259289E-2</v>
      </c>
    </row>
    <row r="7408" spans="3:10" x14ac:dyDescent="0.25">
      <c r="C7408" s="82">
        <v>8.6853680894785346E-2</v>
      </c>
      <c r="D7408" s="89">
        <v>7.6293889960822384E-2</v>
      </c>
      <c r="E7408" s="89">
        <v>6.764278639435814E-2</v>
      </c>
      <c r="F7408" s="89">
        <v>6.1153176285316996E-2</v>
      </c>
      <c r="G7408" s="90">
        <v>5.6475427583409808E-2</v>
      </c>
      <c r="H7408" s="90">
        <v>5.2830221071810513E-2</v>
      </c>
      <c r="I7408" s="90">
        <v>4.998054211624444E-2</v>
      </c>
      <c r="J7408" s="90">
        <v>4.7445615578925938E-2</v>
      </c>
    </row>
    <row r="7409" spans="3:10" x14ac:dyDescent="0.25">
      <c r="C7409" s="82">
        <v>4.7946956879577701E-2</v>
      </c>
      <c r="D7409" s="89">
        <v>4.4006370413494783E-2</v>
      </c>
      <c r="E7409" s="89">
        <v>4.0986219959569817E-2</v>
      </c>
      <c r="F7409" s="89">
        <v>3.8932359034558023E-2</v>
      </c>
      <c r="G7409" s="90">
        <v>3.7740405613525957E-2</v>
      </c>
      <c r="H7409" s="90">
        <v>3.7069598674923689E-2</v>
      </c>
      <c r="I7409" s="90">
        <v>3.6918332439214864E-2</v>
      </c>
      <c r="J7409" s="90">
        <v>3.7067943953107634E-2</v>
      </c>
    </row>
    <row r="7410" spans="3:10" x14ac:dyDescent="0.25">
      <c r="C7410" s="82">
        <v>2.9619617418177969E-2</v>
      </c>
      <c r="D7410" s="89">
        <v>3.3145075169531739E-2</v>
      </c>
      <c r="E7410" s="89">
        <v>3.4784868188952128E-2</v>
      </c>
      <c r="F7410" s="89">
        <v>3.5141901511264839E-2</v>
      </c>
      <c r="G7410" s="90">
        <v>3.4700125242526698E-2</v>
      </c>
      <c r="H7410" s="90">
        <v>3.3582476195725894E-2</v>
      </c>
      <c r="I7410" s="90">
        <v>3.2095228037098467E-2</v>
      </c>
      <c r="J7410" s="90">
        <v>3.0273294426201858E-2</v>
      </c>
    </row>
    <row r="7411" spans="3:10" x14ac:dyDescent="0.25">
      <c r="C7411" s="82">
        <v>1.9982243995120006E-3</v>
      </c>
      <c r="D7411" s="89">
        <v>3.6817206958895E-3</v>
      </c>
      <c r="E7411" s="89">
        <v>5.5833642529833543E-3</v>
      </c>
      <c r="F7411" s="89">
        <v>7.4219652252852548E-3</v>
      </c>
      <c r="G7411" s="90">
        <v>9.0290877489032986E-3</v>
      </c>
      <c r="H7411" s="90">
        <v>1.0294976054861349E-2</v>
      </c>
      <c r="I7411" s="90">
        <v>1.1261061967590412E-2</v>
      </c>
      <c r="J7411" s="90">
        <v>1.1948322959383884E-2</v>
      </c>
    </row>
    <row r="7412" spans="3:10" x14ac:dyDescent="0.25">
      <c r="C7412" s="82">
        <v>6.9214773606265196E-3</v>
      </c>
      <c r="D7412" s="89">
        <v>1.0765407455704307E-2</v>
      </c>
      <c r="E7412" s="89">
        <v>1.4440377203116705E-2</v>
      </c>
      <c r="F7412" s="89">
        <v>1.7621027974320313E-2</v>
      </c>
      <c r="G7412" s="90">
        <v>2.0288474027315203E-2</v>
      </c>
      <c r="H7412" s="90">
        <v>2.2462322205084539E-2</v>
      </c>
      <c r="I7412" s="90">
        <v>2.4378803924958465E-2</v>
      </c>
      <c r="J7412" s="90">
        <v>2.6128630168241813E-2</v>
      </c>
    </row>
    <row r="7413" spans="3:10" x14ac:dyDescent="0.25">
      <c r="C7413" s="82">
        <v>5.0452795724012338E-3</v>
      </c>
      <c r="D7413" s="89">
        <v>8.7449614766923391E-3</v>
      </c>
      <c r="E7413" s="89">
        <v>1.2456302291709173E-2</v>
      </c>
      <c r="F7413" s="89">
        <v>1.5658792580552354E-2</v>
      </c>
      <c r="G7413" s="90">
        <v>1.8197655796546707E-2</v>
      </c>
      <c r="H7413" s="90">
        <v>2.0015330276749128E-2</v>
      </c>
      <c r="I7413" s="90">
        <v>2.1271599767337029E-2</v>
      </c>
      <c r="J7413" s="90">
        <v>2.2005440785317906E-2</v>
      </c>
    </row>
    <row r="7414" spans="3:10" x14ac:dyDescent="0.25">
      <c r="C7414" s="82">
        <v>1.6370017554720073E-3</v>
      </c>
      <c r="D7414" s="89">
        <v>3.0473855743926421E-3</v>
      </c>
      <c r="E7414" s="89">
        <v>4.6362275557199385E-3</v>
      </c>
      <c r="F7414" s="89">
        <v>6.1855617124090606E-3</v>
      </c>
      <c r="G7414" s="90">
        <v>7.5865296047990284E-3</v>
      </c>
      <c r="H7414" s="90">
        <v>8.7734831139123469E-3</v>
      </c>
      <c r="I7414" s="90">
        <v>9.7912946415688682E-3</v>
      </c>
      <c r="J7414" s="90">
        <v>1.0650626540163941E-2</v>
      </c>
    </row>
    <row r="7415" spans="3:10" x14ac:dyDescent="0.25">
      <c r="C7415" s="82">
        <v>3.0917114172196863E-3</v>
      </c>
      <c r="D7415" s="89">
        <v>5.1375180256378189E-3</v>
      </c>
      <c r="E7415" s="89">
        <v>7.2586057518911357E-3</v>
      </c>
      <c r="F7415" s="89">
        <v>9.2397749526938657E-3</v>
      </c>
      <c r="G7415" s="90">
        <v>1.1013988243659853E-2</v>
      </c>
      <c r="H7415" s="90">
        <v>1.2538466263971877E-2</v>
      </c>
      <c r="I7415" s="90">
        <v>1.3898949555237574E-2</v>
      </c>
      <c r="J7415" s="90">
        <v>1.5112503214015372E-2</v>
      </c>
    </row>
    <row r="7416" spans="3:10" x14ac:dyDescent="0.25">
      <c r="C7416" s="82">
        <v>2.1339410166599741E-2</v>
      </c>
      <c r="D7416" s="89">
        <v>2.8597195416048226E-2</v>
      </c>
      <c r="E7416" s="89">
        <v>3.3315130049838167E-2</v>
      </c>
      <c r="F7416" s="89">
        <v>3.5715282627105924E-2</v>
      </c>
      <c r="G7416" s="90">
        <v>3.6498199984222678E-2</v>
      </c>
      <c r="H7416" s="90">
        <v>3.6091904312896571E-2</v>
      </c>
      <c r="I7416" s="90">
        <v>3.5040381143895391E-2</v>
      </c>
      <c r="J7416" s="90">
        <v>3.3504643692673183E-2</v>
      </c>
    </row>
    <row r="7417" spans="3:10" x14ac:dyDescent="0.25">
      <c r="C7417" s="82">
        <v>3.7952840283572171E-3</v>
      </c>
      <c r="D7417" s="89">
        <v>5.9329316615348519E-3</v>
      </c>
      <c r="E7417" s="89">
        <v>7.9921942990285166E-3</v>
      </c>
      <c r="F7417" s="89">
        <v>9.8113018249027396E-3</v>
      </c>
      <c r="G7417" s="90">
        <v>1.1385303383343426E-2</v>
      </c>
      <c r="H7417" s="90">
        <v>1.2712666699273812E-2</v>
      </c>
      <c r="I7417" s="90">
        <v>1.3902619955177071E-2</v>
      </c>
      <c r="J7417" s="90">
        <v>1.4979271333770999E-2</v>
      </c>
    </row>
    <row r="7418" spans="3:10" x14ac:dyDescent="0.25">
      <c r="C7418" s="82">
        <v>4.1984561549063215E-2</v>
      </c>
      <c r="D7418" s="89">
        <v>4.576787984589669E-2</v>
      </c>
      <c r="E7418" s="89">
        <v>4.6726425763259631E-2</v>
      </c>
      <c r="F7418" s="89">
        <v>4.6335796988032987E-2</v>
      </c>
      <c r="G7418" s="90">
        <v>4.5594397870873202E-2</v>
      </c>
      <c r="H7418" s="90">
        <v>4.4772560704316282E-2</v>
      </c>
      <c r="I7418" s="90">
        <v>4.4231280191738706E-2</v>
      </c>
      <c r="J7418" s="90">
        <v>4.3885641363356806E-2</v>
      </c>
    </row>
    <row r="7419" spans="3:10" x14ac:dyDescent="0.25">
      <c r="C7419" s="82">
        <v>8.2728538742528872E-3</v>
      </c>
      <c r="D7419" s="89">
        <v>1.1040372800371782E-2</v>
      </c>
      <c r="E7419" s="89">
        <v>1.3019094483487169E-2</v>
      </c>
      <c r="F7419" s="89">
        <v>1.4248171803390148E-2</v>
      </c>
      <c r="G7419" s="90">
        <v>1.4940812129562974E-2</v>
      </c>
      <c r="H7419" s="90">
        <v>1.5231862287576232E-2</v>
      </c>
      <c r="I7419" s="90">
        <v>1.5335898773473092E-2</v>
      </c>
      <c r="J7419" s="90">
        <v>1.5324423733105863E-2</v>
      </c>
    </row>
    <row r="7420" spans="3:10" x14ac:dyDescent="0.25">
      <c r="C7420" s="82">
        <v>4.1254615333190499E-3</v>
      </c>
      <c r="D7420" s="89">
        <v>7.0542927145199165E-3</v>
      </c>
      <c r="E7420" s="89">
        <v>1.0231323758669494E-2</v>
      </c>
      <c r="F7420" s="89">
        <v>1.3312303354057505E-2</v>
      </c>
      <c r="G7420" s="90">
        <v>1.614474660494248E-2</v>
      </c>
      <c r="H7420" s="90">
        <v>1.8623889990942482E-2</v>
      </c>
      <c r="I7420" s="90">
        <v>2.0857469376656598E-2</v>
      </c>
      <c r="J7420" s="90">
        <v>2.2872845118343383E-2</v>
      </c>
    </row>
    <row r="7421" spans="3:10" x14ac:dyDescent="0.25">
      <c r="C7421" s="82">
        <v>4.3033650515882961E-3</v>
      </c>
      <c r="D7421" s="89">
        <v>6.1398626574404886E-3</v>
      </c>
      <c r="E7421" s="89">
        <v>7.7131935278972018E-3</v>
      </c>
      <c r="F7421" s="89">
        <v>8.9432718206459601E-3</v>
      </c>
      <c r="G7421" s="90">
        <v>9.8698014464192324E-3</v>
      </c>
      <c r="H7421" s="90">
        <v>1.0515647841749153E-2</v>
      </c>
      <c r="I7421" s="90">
        <v>1.0988847529293669E-2</v>
      </c>
      <c r="J7421" s="90">
        <v>1.1322867676368677E-2</v>
      </c>
    </row>
    <row r="7422" spans="3:10" x14ac:dyDescent="0.25">
      <c r="C7422" s="82">
        <v>8.6391322178663785E-3</v>
      </c>
      <c r="D7422" s="89">
        <v>1.1946794964630565E-2</v>
      </c>
      <c r="E7422" s="89">
        <v>1.4565627679329512E-2</v>
      </c>
      <c r="F7422" s="89">
        <v>1.6468458574054969E-2</v>
      </c>
      <c r="G7422" s="90">
        <v>1.7832909620469878E-2</v>
      </c>
      <c r="H7422" s="90">
        <v>1.8759880249150596E-2</v>
      </c>
      <c r="I7422" s="90">
        <v>1.9463300101536116E-2</v>
      </c>
      <c r="J7422" s="90">
        <v>1.9997862161658653E-2</v>
      </c>
    </row>
    <row r="7423" spans="3:10" x14ac:dyDescent="0.25">
      <c r="C7423" s="82">
        <v>1.2585718374945019E-2</v>
      </c>
      <c r="D7423" s="89">
        <v>1.7730645631252932E-2</v>
      </c>
      <c r="E7423" s="89">
        <v>2.2157637537349621E-2</v>
      </c>
      <c r="F7423" s="89">
        <v>2.5687237939546491E-2</v>
      </c>
      <c r="G7423" s="90">
        <v>2.843298628123796E-2</v>
      </c>
      <c r="H7423" s="90">
        <v>3.0423669232043198E-2</v>
      </c>
      <c r="I7423" s="90">
        <v>3.1909652040761842E-2</v>
      </c>
      <c r="J7423" s="90">
        <v>3.2909191917521501E-2</v>
      </c>
    </row>
    <row r="7424" spans="3:10" x14ac:dyDescent="0.25">
      <c r="C7424" s="82">
        <v>2.5176181447004876E-2</v>
      </c>
      <c r="D7424" s="89">
        <v>2.6648966269450361E-2</v>
      </c>
      <c r="E7424" s="89">
        <v>2.6944004019855798E-2</v>
      </c>
      <c r="F7424" s="89">
        <v>2.6724258607280952E-2</v>
      </c>
      <c r="G7424" s="90">
        <v>2.6407682669451885E-2</v>
      </c>
      <c r="H7424" s="90">
        <v>2.6070203179168146E-2</v>
      </c>
      <c r="I7424" s="90">
        <v>2.589917864327243E-2</v>
      </c>
      <c r="J7424" s="90">
        <v>2.5855955563834243E-2</v>
      </c>
    </row>
    <row r="7425" spans="3:10" x14ac:dyDescent="0.25">
      <c r="C7425" s="82">
        <v>1.6033113310688803E-2</v>
      </c>
      <c r="D7425" s="89">
        <v>1.9908584643887447E-2</v>
      </c>
      <c r="E7425" s="89">
        <v>2.2742066630252831E-2</v>
      </c>
      <c r="F7425" s="89">
        <v>2.4726183922500582E-2</v>
      </c>
      <c r="G7425" s="90">
        <v>2.6111020084972132E-2</v>
      </c>
      <c r="H7425" s="90">
        <v>2.6938118053043764E-2</v>
      </c>
      <c r="I7425" s="90">
        <v>2.7403439977154245E-2</v>
      </c>
      <c r="J7425" s="90">
        <v>2.7492285457538249E-2</v>
      </c>
    </row>
    <row r="7426" spans="3:10" x14ac:dyDescent="0.25">
      <c r="C7426" s="82">
        <v>1.6134849209158482E-2</v>
      </c>
      <c r="D7426" s="89">
        <v>2.1136303924773815E-2</v>
      </c>
      <c r="E7426" s="89">
        <v>2.4949005972652875E-2</v>
      </c>
      <c r="F7426" s="89">
        <v>2.7825912467731351E-2</v>
      </c>
      <c r="G7426" s="90">
        <v>3.0183826773708015E-2</v>
      </c>
      <c r="H7426" s="90">
        <v>3.2190752872579213E-2</v>
      </c>
      <c r="I7426" s="90">
        <v>3.4148401158587201E-2</v>
      </c>
      <c r="J7426" s="90">
        <v>3.6058702368449137E-2</v>
      </c>
    </row>
    <row r="7427" spans="3:10" x14ac:dyDescent="0.25">
      <c r="C7427" s="82">
        <v>1.7042040526364582E-2</v>
      </c>
      <c r="D7427" s="89">
        <v>1.9242157630422661E-2</v>
      </c>
      <c r="E7427" s="89">
        <v>2.0584072613733528E-2</v>
      </c>
      <c r="F7427" s="89">
        <v>2.1472772596433598E-2</v>
      </c>
      <c r="G7427" s="90">
        <v>2.2215027773982744E-2</v>
      </c>
      <c r="H7427" s="90">
        <v>2.2872691728215169E-2</v>
      </c>
      <c r="I7427" s="90">
        <v>2.3612108102423306E-2</v>
      </c>
      <c r="J7427" s="90">
        <v>2.4404699596126785E-2</v>
      </c>
    </row>
    <row r="7428" spans="3:10" x14ac:dyDescent="0.25">
      <c r="C7428" s="82">
        <v>1.0471611828508885E-3</v>
      </c>
      <c r="D7428" s="89">
        <v>1.989587034288831E-3</v>
      </c>
      <c r="E7428" s="89">
        <v>3.0812079032112652E-3</v>
      </c>
      <c r="F7428" s="89">
        <v>4.1609267016632159E-3</v>
      </c>
      <c r="G7428" s="90">
        <v>5.1331424140348414E-3</v>
      </c>
      <c r="H7428" s="90">
        <v>5.9400082806331748E-3</v>
      </c>
      <c r="I7428" s="90">
        <v>6.6128451007267941E-3</v>
      </c>
      <c r="J7428" s="90">
        <v>7.1722732202012416E-3</v>
      </c>
    </row>
    <row r="7429" spans="3:10" x14ac:dyDescent="0.25">
      <c r="C7429" s="82">
        <v>6.2929176888651857E-3</v>
      </c>
      <c r="D7429" s="89">
        <v>9.476364916956281E-3</v>
      </c>
      <c r="E7429" s="89">
        <v>1.2378726413731087E-2</v>
      </c>
      <c r="F7429" s="89">
        <v>1.4764394715286781E-2</v>
      </c>
      <c r="G7429" s="90">
        <v>1.6637119415125114E-2</v>
      </c>
      <c r="H7429" s="90">
        <v>1.801081321489734E-2</v>
      </c>
      <c r="I7429" s="90">
        <v>1.9064672849566144E-2</v>
      </c>
      <c r="J7429" s="90">
        <v>1.9858910563486709E-2</v>
      </c>
    </row>
    <row r="7430" spans="3:10" x14ac:dyDescent="0.25">
      <c r="C7430" s="82">
        <v>2.6633199096920078E-3</v>
      </c>
      <c r="D7430" s="89">
        <v>4.916610848299482E-3</v>
      </c>
      <c r="E7430" s="89">
        <v>7.4661086609340045E-3</v>
      </c>
      <c r="F7430" s="89">
        <v>9.9822427945815001E-3</v>
      </c>
      <c r="G7430" s="90">
        <v>1.2300079169469996E-2</v>
      </c>
      <c r="H7430" s="90">
        <v>1.4313872598070846E-2</v>
      </c>
      <c r="I7430" s="90">
        <v>1.6088726474071446E-2</v>
      </c>
      <c r="J7430" s="90">
        <v>1.7625527965999005E-2</v>
      </c>
    </row>
    <row r="7431" spans="3:10" x14ac:dyDescent="0.25">
      <c r="C7431" s="82">
        <v>5.3041709844209015E-2</v>
      </c>
      <c r="D7431" s="89">
        <v>4.3199282457397306E-2</v>
      </c>
      <c r="E7431" s="89">
        <v>3.6688939296466334E-2</v>
      </c>
      <c r="F7431" s="89">
        <v>3.243339414770062E-2</v>
      </c>
      <c r="G7431" s="90">
        <v>2.970148204113595E-2</v>
      </c>
      <c r="H7431" s="90">
        <v>2.7861657913567883E-2</v>
      </c>
      <c r="I7431" s="90">
        <v>2.6714480243150412E-2</v>
      </c>
      <c r="J7431" s="90">
        <v>2.5990573458138936E-2</v>
      </c>
    </row>
    <row r="7432" spans="3:10" x14ac:dyDescent="0.25">
      <c r="C7432" s="82">
        <v>8.002418702038612E-2</v>
      </c>
      <c r="D7432" s="89">
        <v>6.8959931240279868E-2</v>
      </c>
      <c r="E7432" s="89">
        <v>5.9647077181786398E-2</v>
      </c>
      <c r="F7432" s="89">
        <v>5.2580961889096944E-2</v>
      </c>
      <c r="G7432" s="90">
        <v>4.7520036599263606E-2</v>
      </c>
      <c r="H7432" s="90">
        <v>4.3795205884849552E-2</v>
      </c>
      <c r="I7432" s="90">
        <v>4.1182649225811559E-2</v>
      </c>
      <c r="J7432" s="90">
        <v>3.9249219269247147E-2</v>
      </c>
    </row>
    <row r="7433" spans="3:10" x14ac:dyDescent="0.25">
      <c r="C7433" s="82">
        <v>4.0602416781027363E-3</v>
      </c>
      <c r="D7433" s="89">
        <v>6.1059050296028731E-3</v>
      </c>
      <c r="E7433" s="89">
        <v>8.0324634131886067E-3</v>
      </c>
      <c r="F7433" s="89">
        <v>9.7260040536812243E-3</v>
      </c>
      <c r="G7433" s="90">
        <v>1.1213466101380793E-2</v>
      </c>
      <c r="H7433" s="90">
        <v>1.2515694235271007E-2</v>
      </c>
      <c r="I7433" s="90">
        <v>1.375853719188725E-2</v>
      </c>
      <c r="J7433" s="90">
        <v>1.4981952417616488E-2</v>
      </c>
    </row>
    <row r="7434" spans="3:10" x14ac:dyDescent="0.25">
      <c r="C7434" s="82">
        <v>9.2370688072694641E-3</v>
      </c>
      <c r="D7434" s="89">
        <v>1.3888318661127769E-2</v>
      </c>
      <c r="E7434" s="89">
        <v>1.8176464062923756E-2</v>
      </c>
      <c r="F7434" s="89">
        <v>2.178161939709624E-2</v>
      </c>
      <c r="G7434" s="90">
        <v>2.4715703934266711E-2</v>
      </c>
      <c r="H7434" s="90">
        <v>2.6983805401212844E-2</v>
      </c>
      <c r="I7434" s="90">
        <v>2.8815997926851168E-2</v>
      </c>
      <c r="J7434" s="90">
        <v>3.024483005456343E-2</v>
      </c>
    </row>
    <row r="7435" spans="3:10" x14ac:dyDescent="0.25">
      <c r="C7435" s="82">
        <v>9.2387713029832896E-2</v>
      </c>
      <c r="D7435" s="89">
        <v>7.4044328561108846E-2</v>
      </c>
      <c r="E7435" s="89">
        <v>6.0995646838279773E-2</v>
      </c>
      <c r="F7435" s="89">
        <v>5.2095081982407726E-2</v>
      </c>
      <c r="G7435" s="90">
        <v>4.6185093323712609E-2</v>
      </c>
      <c r="H7435" s="90">
        <v>4.2140055578338984E-2</v>
      </c>
      <c r="I7435" s="90">
        <v>3.9505300045871737E-2</v>
      </c>
      <c r="J7435" s="90">
        <v>3.7741225965016417E-2</v>
      </c>
    </row>
    <row r="7436" spans="3:10" x14ac:dyDescent="0.25">
      <c r="C7436" s="82">
        <v>6.3095986014513727E-3</v>
      </c>
      <c r="D7436" s="89">
        <v>8.423546696925981E-3</v>
      </c>
      <c r="E7436" s="89">
        <v>1.0182724307121251E-2</v>
      </c>
      <c r="F7436" s="89">
        <v>1.1570315245331204E-2</v>
      </c>
      <c r="G7436" s="90">
        <v>1.2662651898473648E-2</v>
      </c>
      <c r="H7436" s="90">
        <v>1.3483457858315992E-2</v>
      </c>
      <c r="I7436" s="90">
        <v>1.415567010988825E-2</v>
      </c>
      <c r="J7436" s="90">
        <v>1.4705004426044161E-2</v>
      </c>
    </row>
    <row r="7437" spans="3:10" x14ac:dyDescent="0.25">
      <c r="C7437" s="82">
        <v>6.1459297277342293E-3</v>
      </c>
      <c r="D7437" s="89">
        <v>1.0092769991898062E-2</v>
      </c>
      <c r="E7437" s="89">
        <v>1.4175736154243947E-2</v>
      </c>
      <c r="F7437" s="89">
        <v>1.7918051301247045E-2</v>
      </c>
      <c r="G7437" s="90">
        <v>2.1095263948542161E-2</v>
      </c>
      <c r="H7437" s="90">
        <v>2.3539546407024693E-2</v>
      </c>
      <c r="I7437" s="90">
        <v>2.5358871198590954E-2</v>
      </c>
      <c r="J7437" s="90">
        <v>2.6564031674217722E-2</v>
      </c>
    </row>
    <row r="7438" spans="3:10" x14ac:dyDescent="0.25">
      <c r="C7438" s="82">
        <v>8.8517029572121163E-3</v>
      </c>
      <c r="D7438" s="89">
        <v>1.1039922176114485E-2</v>
      </c>
      <c r="E7438" s="89">
        <v>1.2681925559385526E-2</v>
      </c>
      <c r="F7438" s="89">
        <v>1.3872011059559678E-2</v>
      </c>
      <c r="G7438" s="90">
        <v>1.4760421216204933E-2</v>
      </c>
      <c r="H7438" s="90">
        <v>1.5398432424023653E-2</v>
      </c>
      <c r="I7438" s="90">
        <v>1.5932902222713582E-2</v>
      </c>
      <c r="J7438" s="90">
        <v>1.6389677508622875E-2</v>
      </c>
    </row>
    <row r="7439" spans="3:10" x14ac:dyDescent="0.25">
      <c r="C7439" s="82">
        <v>6.2243319311542956E-3</v>
      </c>
      <c r="D7439" s="89">
        <v>9.9835452208820018E-3</v>
      </c>
      <c r="E7439" s="89">
        <v>1.3660651696322922E-2</v>
      </c>
      <c r="F7439" s="89">
        <v>1.6905590619694211E-2</v>
      </c>
      <c r="G7439" s="90">
        <v>1.9682500356575018E-2</v>
      </c>
      <c r="H7439" s="90">
        <v>2.2003312388805221E-2</v>
      </c>
      <c r="I7439" s="90">
        <v>2.4093194222744863E-2</v>
      </c>
      <c r="J7439" s="90">
        <v>2.6035374985532121E-2</v>
      </c>
    </row>
    <row r="7440" spans="3:10" x14ac:dyDescent="0.25">
      <c r="C7440" s="82">
        <v>1.7019723490350328E-3</v>
      </c>
      <c r="D7440" s="89">
        <v>3.4966905683111297E-3</v>
      </c>
      <c r="E7440" s="89">
        <v>5.7734388720344088E-3</v>
      </c>
      <c r="F7440" s="89">
        <v>8.2379749521062067E-3</v>
      </c>
      <c r="G7440" s="90">
        <v>1.0667116614563935E-2</v>
      </c>
      <c r="H7440" s="90">
        <v>1.2874158452108231E-2</v>
      </c>
      <c r="I7440" s="90">
        <v>1.4834653336499451E-2</v>
      </c>
      <c r="J7440" s="90">
        <v>1.6488086041628328E-2</v>
      </c>
    </row>
    <row r="7441" spans="3:10" x14ac:dyDescent="0.25">
      <c r="C7441" s="82">
        <v>9.8816055296010769E-4</v>
      </c>
      <c r="D7441" s="89">
        <v>2.2076219880123897E-3</v>
      </c>
      <c r="E7441" s="89">
        <v>3.8989891919821275E-3</v>
      </c>
      <c r="F7441" s="89">
        <v>5.8832076265220865E-3</v>
      </c>
      <c r="G7441" s="90">
        <v>7.9891376973095628E-3</v>
      </c>
      <c r="H7441" s="90">
        <v>1.0048467693058062E-2</v>
      </c>
      <c r="I7441" s="90">
        <v>1.2008284795027328E-2</v>
      </c>
      <c r="J7441" s="90">
        <v>1.3790268561229424E-2</v>
      </c>
    </row>
    <row r="7442" spans="3:10" x14ac:dyDescent="0.25">
      <c r="C7442" s="82">
        <v>0.12964730178650305</v>
      </c>
      <c r="D7442" s="89">
        <v>0.12072493698014143</v>
      </c>
      <c r="E7442" s="89">
        <v>0.11011020883957283</v>
      </c>
      <c r="F7442" s="89">
        <v>0.10067335864775839</v>
      </c>
      <c r="G7442" s="90">
        <v>9.3308607083769063E-2</v>
      </c>
      <c r="H7442" s="90">
        <v>8.7483117682999045E-2</v>
      </c>
      <c r="I7442" s="90">
        <v>8.3155381570355416E-2</v>
      </c>
      <c r="J7442" s="90">
        <v>7.9659532641334282E-2</v>
      </c>
    </row>
    <row r="7443" spans="3:10" x14ac:dyDescent="0.25">
      <c r="C7443" s="82">
        <v>7.3670226189256425E-3</v>
      </c>
      <c r="D7443" s="89">
        <v>1.0201848434369326E-2</v>
      </c>
      <c r="E7443" s="89">
        <v>1.2512928174643223E-2</v>
      </c>
      <c r="F7443" s="89">
        <v>1.4223203655197178E-2</v>
      </c>
      <c r="G7443" s="90">
        <v>1.5419738817560615E-2</v>
      </c>
      <c r="H7443" s="90">
        <v>1.6138947692379328E-2</v>
      </c>
      <c r="I7443" s="90">
        <v>1.6536668843511047E-2</v>
      </c>
      <c r="J7443" s="90">
        <v>1.6650048809391312E-2</v>
      </c>
    </row>
    <row r="7444" spans="3:10" x14ac:dyDescent="0.25">
      <c r="C7444" s="82">
        <v>1.4720401509723263E-2</v>
      </c>
      <c r="D7444" s="89">
        <v>2.0464244152740226E-2</v>
      </c>
      <c r="E7444" s="89">
        <v>2.5101105319657587E-2</v>
      </c>
      <c r="F7444" s="89">
        <v>2.8506852416756823E-2</v>
      </c>
      <c r="G7444" s="90">
        <v>3.0916137962819553E-2</v>
      </c>
      <c r="H7444" s="90">
        <v>3.2451891398720067E-2</v>
      </c>
      <c r="I7444" s="90">
        <v>3.3448348495173072E-2</v>
      </c>
      <c r="J7444" s="90">
        <v>3.3970989856210269E-2</v>
      </c>
    </row>
    <row r="7445" spans="3:10" x14ac:dyDescent="0.25">
      <c r="C7445" s="82">
        <v>1.2100460208917582E-2</v>
      </c>
      <c r="D7445" s="89">
        <v>1.5120841876014167E-2</v>
      </c>
      <c r="E7445" s="89">
        <v>1.7723674155607855E-2</v>
      </c>
      <c r="F7445" s="89">
        <v>1.9959858187462605E-2</v>
      </c>
      <c r="G7445" s="90">
        <v>2.1921109404654134E-2</v>
      </c>
      <c r="H7445" s="90">
        <v>2.3563860161728008E-2</v>
      </c>
      <c r="I7445" s="90">
        <v>2.5012360822668105E-2</v>
      </c>
      <c r="J7445" s="90">
        <v>2.6231920698004067E-2</v>
      </c>
    </row>
    <row r="7446" spans="3:10" x14ac:dyDescent="0.25">
      <c r="C7446" s="82">
        <v>3.9072061200568581E-2</v>
      </c>
      <c r="D7446" s="89">
        <v>4.0313679726758277E-2</v>
      </c>
      <c r="E7446" s="89">
        <v>3.953933181953339E-2</v>
      </c>
      <c r="F7446" s="89">
        <v>3.8032229200549335E-2</v>
      </c>
      <c r="G7446" s="90">
        <v>3.6506356729404638E-2</v>
      </c>
      <c r="H7446" s="90">
        <v>3.5061898802052904E-2</v>
      </c>
      <c r="I7446" s="90">
        <v>3.389398198639005E-2</v>
      </c>
      <c r="J7446" s="90">
        <v>3.2875221475850515E-2</v>
      </c>
    </row>
    <row r="7447" spans="3:10" x14ac:dyDescent="0.25">
      <c r="C7447" s="82">
        <v>8.9673056644350244E-3</v>
      </c>
      <c r="D7447" s="89">
        <v>1.412234670814479E-2</v>
      </c>
      <c r="E7447" s="89">
        <v>1.8766041168573236E-2</v>
      </c>
      <c r="F7447" s="89">
        <v>2.2458393156539528E-2</v>
      </c>
      <c r="G7447" s="90">
        <v>2.5237551519264611E-2</v>
      </c>
      <c r="H7447" s="90">
        <v>2.7168653950838294E-2</v>
      </c>
      <c r="I7447" s="90">
        <v>2.8534446949797874E-2</v>
      </c>
      <c r="J7447" s="90">
        <v>2.9406931673520289E-2</v>
      </c>
    </row>
    <row r="7448" spans="3:10" x14ac:dyDescent="0.25">
      <c r="C7448" s="82">
        <v>1.25633010807005E-3</v>
      </c>
      <c r="D7448" s="89">
        <v>2.6391441127651496E-3</v>
      </c>
      <c r="E7448" s="89">
        <v>4.4963211105504639E-3</v>
      </c>
      <c r="F7448" s="89">
        <v>6.6271878564858671E-3</v>
      </c>
      <c r="G7448" s="90">
        <v>8.8377238038541729E-3</v>
      </c>
      <c r="H7448" s="90">
        <v>1.0938069367363617E-2</v>
      </c>
      <c r="I7448" s="90">
        <v>1.2875458582213502E-2</v>
      </c>
      <c r="J7448" s="90">
        <v>1.4582257284526952E-2</v>
      </c>
    </row>
    <row r="7449" spans="3:10" x14ac:dyDescent="0.25">
      <c r="C7449" s="82">
        <v>2.3242950184399893E-2</v>
      </c>
      <c r="D7449" s="89">
        <v>3.1444109215995525E-2</v>
      </c>
      <c r="E7449" s="89">
        <v>3.652782492040018E-2</v>
      </c>
      <c r="F7449" s="89">
        <v>3.8802073431260652E-2</v>
      </c>
      <c r="G7449" s="90">
        <v>3.9187909062787955E-2</v>
      </c>
      <c r="H7449" s="90">
        <v>3.8271670087684354E-2</v>
      </c>
      <c r="I7449" s="90">
        <v>3.6700536337922182E-2</v>
      </c>
      <c r="J7449" s="90">
        <v>3.4670308201128118E-2</v>
      </c>
    </row>
    <row r="7450" spans="3:10" x14ac:dyDescent="0.25">
      <c r="C7450" s="82">
        <v>3.6186762261313586E-2</v>
      </c>
      <c r="D7450" s="89">
        <v>3.7720249773373321E-2</v>
      </c>
      <c r="E7450" s="89">
        <v>3.8088370030158365E-2</v>
      </c>
      <c r="F7450" s="89">
        <v>3.7971639128346162E-2</v>
      </c>
      <c r="G7450" s="90">
        <v>3.7750012994281303E-2</v>
      </c>
      <c r="H7450" s="90">
        <v>3.7381132167930819E-2</v>
      </c>
      <c r="I7450" s="90">
        <v>3.7031732588535128E-2</v>
      </c>
      <c r="J7450" s="90">
        <v>3.6580553676556174E-2</v>
      </c>
    </row>
    <row r="7451" spans="3:10" x14ac:dyDescent="0.25">
      <c r="C7451" s="82">
        <v>6.1464836281393282E-3</v>
      </c>
      <c r="D7451" s="89">
        <v>7.9742965712481361E-3</v>
      </c>
      <c r="E7451" s="89">
        <v>9.4936570612809013E-3</v>
      </c>
      <c r="F7451" s="89">
        <v>1.0704402831880037E-2</v>
      </c>
      <c r="G7451" s="90">
        <v>1.166815401023096E-2</v>
      </c>
      <c r="H7451" s="90">
        <v>1.2391847681891508E-2</v>
      </c>
      <c r="I7451" s="90">
        <v>1.2976770318172499E-2</v>
      </c>
      <c r="J7451" s="90">
        <v>1.3440443774356783E-2</v>
      </c>
    </row>
    <row r="7452" spans="3:10" x14ac:dyDescent="0.25">
      <c r="C7452" s="82">
        <v>5.5713881666152279E-4</v>
      </c>
      <c r="D7452" s="89">
        <v>1.5459009344519438E-3</v>
      </c>
      <c r="E7452" s="89">
        <v>3.11936513400024E-3</v>
      </c>
      <c r="F7452" s="89">
        <v>5.0760210241589622E-3</v>
      </c>
      <c r="G7452" s="90">
        <v>7.1544502698679532E-3</v>
      </c>
      <c r="H7452" s="90">
        <v>9.1179571926774186E-3</v>
      </c>
      <c r="I7452" s="90">
        <v>1.0888873365241355E-2</v>
      </c>
      <c r="J7452" s="90">
        <v>1.241384089467797E-2</v>
      </c>
    </row>
    <row r="7453" spans="3:10" x14ac:dyDescent="0.25">
      <c r="C7453" s="82">
        <v>7.6125698189424464E-3</v>
      </c>
      <c r="D7453" s="89">
        <v>1.0560821068804528E-2</v>
      </c>
      <c r="E7453" s="89">
        <v>1.3285706524755962E-2</v>
      </c>
      <c r="F7453" s="89">
        <v>1.5669861351160049E-2</v>
      </c>
      <c r="G7453" s="90">
        <v>1.7726670456477456E-2</v>
      </c>
      <c r="H7453" s="90">
        <v>1.942842747803613E-2</v>
      </c>
      <c r="I7453" s="90">
        <v>2.0918583979313302E-2</v>
      </c>
      <c r="J7453" s="90">
        <v>2.2223047010863126E-2</v>
      </c>
    </row>
    <row r="7454" spans="3:10" x14ac:dyDescent="0.25">
      <c r="C7454" s="82">
        <v>2.1559422783884345E-2</v>
      </c>
      <c r="D7454" s="89">
        <v>2.3075260220440114E-2</v>
      </c>
      <c r="E7454" s="89">
        <v>2.3855634067003608E-2</v>
      </c>
      <c r="F7454" s="89">
        <v>2.4161347904566154E-2</v>
      </c>
      <c r="G7454" s="90">
        <v>2.4170697890823503E-2</v>
      </c>
      <c r="H7454" s="90">
        <v>2.3862653300702925E-2</v>
      </c>
      <c r="I7454" s="90">
        <v>2.3389138459489592E-2</v>
      </c>
      <c r="J7454" s="90">
        <v>2.2736897901865661E-2</v>
      </c>
    </row>
    <row r="7455" spans="3:10" x14ac:dyDescent="0.25">
      <c r="C7455" s="82">
        <v>1.9280113766068619E-3</v>
      </c>
      <c r="D7455" s="89">
        <v>3.7713608621627475E-3</v>
      </c>
      <c r="E7455" s="89">
        <v>5.9936871120234905E-3</v>
      </c>
      <c r="F7455" s="89">
        <v>8.2941628452305651E-3</v>
      </c>
      <c r="G7455" s="90">
        <v>1.0471236032679427E-2</v>
      </c>
      <c r="H7455" s="90">
        <v>1.2370177046004396E-2</v>
      </c>
      <c r="I7455" s="90">
        <v>1.3996856741571733E-2</v>
      </c>
      <c r="J7455" s="90">
        <v>1.5321597419606345E-2</v>
      </c>
    </row>
    <row r="7456" spans="3:10" x14ac:dyDescent="0.25">
      <c r="C7456" s="82">
        <v>1.0276847483995665E-2</v>
      </c>
      <c r="D7456" s="89">
        <v>1.1959504596411595E-2</v>
      </c>
      <c r="E7456" s="89">
        <v>1.3148354486886662E-2</v>
      </c>
      <c r="F7456" s="89">
        <v>1.3977871500783929E-2</v>
      </c>
      <c r="G7456" s="90">
        <v>1.457392427858503E-2</v>
      </c>
      <c r="H7456" s="90">
        <v>1.4948180291670599E-2</v>
      </c>
      <c r="I7456" s="90">
        <v>1.521217611614847E-2</v>
      </c>
      <c r="J7456" s="90">
        <v>1.5370961714932735E-2</v>
      </c>
    </row>
    <row r="7457" spans="3:10" x14ac:dyDescent="0.25">
      <c r="C7457" s="82">
        <v>9.1332893222989577E-3</v>
      </c>
      <c r="D7457" s="89">
        <v>1.301001727054407E-2</v>
      </c>
      <c r="E7457" s="89">
        <v>1.6419448214226046E-2</v>
      </c>
      <c r="F7457" s="89">
        <v>1.9273313173437095E-2</v>
      </c>
      <c r="G7457" s="90">
        <v>2.1696297661614104E-2</v>
      </c>
      <c r="H7457" s="90">
        <v>2.3727469062296544E-2</v>
      </c>
      <c r="I7457" s="90">
        <v>2.5556311548657729E-2</v>
      </c>
      <c r="J7457" s="90">
        <v>2.7178553813988107E-2</v>
      </c>
    </row>
    <row r="7458" spans="3:10" x14ac:dyDescent="0.25">
      <c r="C7458" s="82">
        <v>1.7035543770569823E-3</v>
      </c>
      <c r="D7458" s="89">
        <v>3.3319886508692774E-3</v>
      </c>
      <c r="E7458" s="89">
        <v>5.2317470676081189E-3</v>
      </c>
      <c r="F7458" s="89">
        <v>7.0977776421702341E-3</v>
      </c>
      <c r="G7458" s="90">
        <v>8.7392033529917826E-3</v>
      </c>
      <c r="H7458" s="90">
        <v>1.0029788802424026E-2</v>
      </c>
      <c r="I7458" s="90">
        <v>1.0991848713430947E-2</v>
      </c>
      <c r="J7458" s="90">
        <v>1.1627737173308077E-2</v>
      </c>
    </row>
    <row r="7459" spans="3:10" x14ac:dyDescent="0.25">
      <c r="C7459" s="82">
        <v>3.4960162152235211E-3</v>
      </c>
      <c r="D7459" s="89">
        <v>5.9642180299057266E-3</v>
      </c>
      <c r="E7459" s="89">
        <v>8.6913403173085029E-3</v>
      </c>
      <c r="F7459" s="89">
        <v>1.1360437650099465E-2</v>
      </c>
      <c r="G7459" s="90">
        <v>1.3775719936968413E-2</v>
      </c>
      <c r="H7459" s="90">
        <v>1.5774708636848295E-2</v>
      </c>
      <c r="I7459" s="90">
        <v>1.739284602230828E-2</v>
      </c>
      <c r="J7459" s="90">
        <v>1.8622016864319309E-2</v>
      </c>
    </row>
    <row r="7460" spans="3:10" x14ac:dyDescent="0.25">
      <c r="C7460" s="82">
        <v>8.1232218890429156E-3</v>
      </c>
      <c r="D7460" s="89">
        <v>1.1429366089192549E-2</v>
      </c>
      <c r="E7460" s="89">
        <v>1.4315488450524983E-2</v>
      </c>
      <c r="F7460" s="89">
        <v>1.6667164659631011E-2</v>
      </c>
      <c r="G7460" s="90">
        <v>1.8560622153591947E-2</v>
      </c>
      <c r="H7460" s="90">
        <v>2.0028397178493394E-2</v>
      </c>
      <c r="I7460" s="90">
        <v>2.1260523706182935E-2</v>
      </c>
      <c r="J7460" s="90">
        <v>2.2303178294772873E-2</v>
      </c>
    </row>
    <row r="7461" spans="3:10" x14ac:dyDescent="0.25">
      <c r="C7461" s="82">
        <v>1.7262408103547455E-2</v>
      </c>
      <c r="D7461" s="89">
        <v>2.0133427064902273E-2</v>
      </c>
      <c r="E7461" s="89">
        <v>2.2089441407879943E-2</v>
      </c>
      <c r="F7461" s="89">
        <v>2.3417908585145971E-2</v>
      </c>
      <c r="G7461" s="90">
        <v>2.4375221881685148E-2</v>
      </c>
      <c r="H7461" s="90">
        <v>2.4994071042237692E-2</v>
      </c>
      <c r="I7461" s="90">
        <v>2.5442327702072078E-2</v>
      </c>
      <c r="J7461" s="90">
        <v>2.568428907262808E-2</v>
      </c>
    </row>
    <row r="7462" spans="3:10" x14ac:dyDescent="0.25">
      <c r="C7462" s="82">
        <v>1.2347339954041338E-2</v>
      </c>
      <c r="D7462" s="89">
        <v>1.6673837311549512E-2</v>
      </c>
      <c r="E7462" s="89">
        <v>2.0331060336817291E-2</v>
      </c>
      <c r="F7462" s="89">
        <v>2.326808971206849E-2</v>
      </c>
      <c r="G7462" s="90">
        <v>2.561810076100075E-2</v>
      </c>
      <c r="H7462" s="90">
        <v>2.7395108811776338E-2</v>
      </c>
      <c r="I7462" s="90">
        <v>2.8799156093679664E-2</v>
      </c>
      <c r="J7462" s="90">
        <v>2.9821679371731184E-2</v>
      </c>
    </row>
    <row r="7463" spans="3:10" x14ac:dyDescent="0.25">
      <c r="C7463" s="82">
        <v>1.3979705252608953E-2</v>
      </c>
      <c r="D7463" s="89">
        <v>1.6906412796205649E-2</v>
      </c>
      <c r="E7463" s="89">
        <v>1.8779674027851582E-2</v>
      </c>
      <c r="F7463" s="89">
        <v>1.9853771966358253E-2</v>
      </c>
      <c r="G7463" s="90">
        <v>2.0424542297301517E-2</v>
      </c>
      <c r="H7463" s="90">
        <v>2.0607836097396814E-2</v>
      </c>
      <c r="I7463" s="90">
        <v>2.062269785226865E-2</v>
      </c>
      <c r="J7463" s="90">
        <v>2.0508705311197559E-2</v>
      </c>
    </row>
    <row r="7464" spans="3:10" x14ac:dyDescent="0.25">
      <c r="C7464" s="82">
        <v>2.4533670941844499E-2</v>
      </c>
      <c r="D7464" s="89">
        <v>3.4190161736724643E-2</v>
      </c>
      <c r="E7464" s="89">
        <v>4.1843182937881189E-2</v>
      </c>
      <c r="F7464" s="89">
        <v>4.7249287637371802E-2</v>
      </c>
      <c r="G7464" s="90">
        <v>5.0807274212970051E-2</v>
      </c>
      <c r="H7464" s="90">
        <v>5.2752069435826617E-2</v>
      </c>
      <c r="I7464" s="90">
        <v>5.3664341093774118E-2</v>
      </c>
      <c r="J7464" s="90">
        <v>5.3673580193390906E-2</v>
      </c>
    </row>
    <row r="7465" spans="3:10" x14ac:dyDescent="0.25">
      <c r="C7465" s="82">
        <v>2.1869300473146207E-3</v>
      </c>
      <c r="D7465" s="89">
        <v>3.831858748106997E-3</v>
      </c>
      <c r="E7465" s="89">
        <v>5.5812526045530908E-3</v>
      </c>
      <c r="F7465" s="89">
        <v>7.1913660218143908E-3</v>
      </c>
      <c r="G7465" s="90">
        <v>8.5461372176766411E-3</v>
      </c>
      <c r="H7465" s="90">
        <v>9.5767012941349611E-3</v>
      </c>
      <c r="I7465" s="90">
        <v>1.0339686359303013E-2</v>
      </c>
      <c r="J7465" s="90">
        <v>1.0858391269017453E-2</v>
      </c>
    </row>
    <row r="7466" spans="3:10" x14ac:dyDescent="0.25">
      <c r="C7466" s="82">
        <v>4.7852351529520665E-3</v>
      </c>
      <c r="D7466" s="89">
        <v>7.5900303170078178E-3</v>
      </c>
      <c r="E7466" s="89">
        <v>1.0080894162098814E-2</v>
      </c>
      <c r="F7466" s="89">
        <v>1.1983145206082152E-2</v>
      </c>
      <c r="G7466" s="90">
        <v>1.3316869473953124E-2</v>
      </c>
      <c r="H7466" s="90">
        <v>1.4146013852166428E-2</v>
      </c>
      <c r="I7466" s="90">
        <v>1.4662035655944348E-2</v>
      </c>
      <c r="J7466" s="90">
        <v>1.4947812271827595E-2</v>
      </c>
    </row>
    <row r="7467" spans="3:10" x14ac:dyDescent="0.25">
      <c r="C7467" s="82">
        <v>2.1361275708362389E-2</v>
      </c>
      <c r="D7467" s="89">
        <v>2.5710073658243331E-2</v>
      </c>
      <c r="E7467" s="89">
        <v>2.888546503598698E-2</v>
      </c>
      <c r="F7467" s="89">
        <v>3.1142646060065709E-2</v>
      </c>
      <c r="G7467" s="90">
        <v>3.2778653728685915E-2</v>
      </c>
      <c r="H7467" s="90">
        <v>3.3843494848111638E-2</v>
      </c>
      <c r="I7467" s="90">
        <v>3.4596174966324188E-2</v>
      </c>
      <c r="J7467" s="90">
        <v>3.503210180298922E-2</v>
      </c>
    </row>
    <row r="7468" spans="3:10" x14ac:dyDescent="0.25">
      <c r="C7468" s="82">
        <v>1.2856418322159642E-2</v>
      </c>
      <c r="D7468" s="89">
        <v>1.6635238946014812E-2</v>
      </c>
      <c r="E7468" s="89">
        <v>1.9748442429431426E-2</v>
      </c>
      <c r="F7468" s="89">
        <v>2.2198433706933699E-2</v>
      </c>
      <c r="G7468" s="90">
        <v>2.4123848313548749E-2</v>
      </c>
      <c r="H7468" s="90">
        <v>2.5551840945880189E-2</v>
      </c>
      <c r="I7468" s="90">
        <v>2.6698403693168987E-2</v>
      </c>
      <c r="J7468" s="90">
        <v>2.7594896015865632E-2</v>
      </c>
    </row>
    <row r="7469" spans="3:10" x14ac:dyDescent="0.25">
      <c r="C7469" s="82">
        <v>1.5013441570411262E-2</v>
      </c>
      <c r="D7469" s="89">
        <v>1.4849534717431889E-2</v>
      </c>
      <c r="E7469" s="89">
        <v>1.464753137177344E-2</v>
      </c>
      <c r="F7469" s="89">
        <v>1.4515560892473143E-2</v>
      </c>
      <c r="G7469" s="90">
        <v>1.4503147822431757E-2</v>
      </c>
      <c r="H7469" s="90">
        <v>1.4553204964214401E-2</v>
      </c>
      <c r="I7469" s="90">
        <v>1.4726531502096145E-2</v>
      </c>
      <c r="J7469" s="90">
        <v>1.4993203888106784E-2</v>
      </c>
    </row>
    <row r="7470" spans="3:10" x14ac:dyDescent="0.25">
      <c r="C7470" s="82">
        <v>1.4935148361749457E-2</v>
      </c>
      <c r="D7470" s="89">
        <v>1.9511535853882312E-2</v>
      </c>
      <c r="E7470" s="89">
        <v>2.2706990123110744E-2</v>
      </c>
      <c r="F7470" s="89">
        <v>2.4827488496383287E-2</v>
      </c>
      <c r="G7470" s="90">
        <v>2.6341219673763849E-2</v>
      </c>
      <c r="H7470" s="90">
        <v>2.7459066390506243E-2</v>
      </c>
      <c r="I7470" s="90">
        <v>2.8466911533596071E-2</v>
      </c>
      <c r="J7470" s="90">
        <v>2.9364383493722841E-2</v>
      </c>
    </row>
    <row r="7471" spans="3:10" x14ac:dyDescent="0.25">
      <c r="C7471" s="82">
        <v>2.5536877457902883E-3</v>
      </c>
      <c r="D7471" s="89">
        <v>4.4092232521280453E-3</v>
      </c>
      <c r="E7471" s="89">
        <v>6.458179460007667E-3</v>
      </c>
      <c r="F7471" s="89">
        <v>8.5258956080419869E-3</v>
      </c>
      <c r="G7471" s="90">
        <v>1.0567016361088456E-2</v>
      </c>
      <c r="H7471" s="90">
        <v>1.2559663437329652E-2</v>
      </c>
      <c r="I7471" s="90">
        <v>1.4610152307065178E-2</v>
      </c>
      <c r="J7471" s="90">
        <v>1.6759545620797126E-2</v>
      </c>
    </row>
    <row r="7472" spans="3:10" x14ac:dyDescent="0.25">
      <c r="C7472" s="82">
        <v>5.746926847804393E-3</v>
      </c>
      <c r="D7472" s="89">
        <v>8.2017949574097072E-3</v>
      </c>
      <c r="E7472" s="89">
        <v>1.0283134178898722E-2</v>
      </c>
      <c r="F7472" s="89">
        <v>1.1912329797292667E-2</v>
      </c>
      <c r="G7472" s="90">
        <v>1.319145237127357E-2</v>
      </c>
      <c r="H7472" s="90">
        <v>1.4201813198120847E-2</v>
      </c>
      <c r="I7472" s="90">
        <v>1.5130239276565016E-2</v>
      </c>
      <c r="J7472" s="90">
        <v>1.6052255272768646E-2</v>
      </c>
    </row>
    <row r="7473" spans="3:10" x14ac:dyDescent="0.25">
      <c r="C7473" s="82">
        <v>5.0559289027589443E-3</v>
      </c>
      <c r="D7473" s="89">
        <v>6.9590984781377268E-3</v>
      </c>
      <c r="E7473" s="89">
        <v>8.7606494847610062E-3</v>
      </c>
      <c r="F7473" s="89">
        <v>1.0403571682406706E-2</v>
      </c>
      <c r="G7473" s="90">
        <v>1.1894818365998915E-2</v>
      </c>
      <c r="H7473" s="90">
        <v>1.3199296123728541E-2</v>
      </c>
      <c r="I7473" s="90">
        <v>1.4391984754424086E-2</v>
      </c>
      <c r="J7473" s="90">
        <v>1.5469862307235877E-2</v>
      </c>
    </row>
    <row r="7474" spans="3:10" x14ac:dyDescent="0.25">
      <c r="C7474" s="82">
        <v>1.7499886912218105E-3</v>
      </c>
      <c r="D7474" s="89">
        <v>3.2057375861308636E-3</v>
      </c>
      <c r="E7474" s="89">
        <v>4.8899994225478352E-3</v>
      </c>
      <c r="F7474" s="89">
        <v>6.598371773473723E-3</v>
      </c>
      <c r="G7474" s="90">
        <v>8.2032635416523919E-3</v>
      </c>
      <c r="H7474" s="90">
        <v>9.6014092081323655E-3</v>
      </c>
      <c r="I7474" s="90">
        <v>1.0806705872870538E-2</v>
      </c>
      <c r="J7474" s="90">
        <v>1.1803191619233062E-2</v>
      </c>
    </row>
    <row r="7475" spans="3:10" x14ac:dyDescent="0.25">
      <c r="C7475" s="82">
        <v>6.3871188526688424E-3</v>
      </c>
      <c r="D7475" s="89">
        <v>9.7931504008335266E-3</v>
      </c>
      <c r="E7475" s="89">
        <v>1.3002719391478847E-2</v>
      </c>
      <c r="F7475" s="89">
        <v>1.5757021182446606E-2</v>
      </c>
      <c r="G7475" s="90">
        <v>1.8036755981441284E-2</v>
      </c>
      <c r="H7475" s="90">
        <v>1.9820610620891618E-2</v>
      </c>
      <c r="I7475" s="90">
        <v>2.1258018342294509E-2</v>
      </c>
      <c r="J7475" s="90">
        <v>2.2363061281359252E-2</v>
      </c>
    </row>
    <row r="7476" spans="3:10" x14ac:dyDescent="0.25">
      <c r="C7476" s="82">
        <v>6.9300747950546706E-4</v>
      </c>
      <c r="D7476" s="89">
        <v>1.6602633585637743E-3</v>
      </c>
      <c r="E7476" s="89">
        <v>3.0999024427369355E-3</v>
      </c>
      <c r="F7476" s="89">
        <v>4.8681518785505728E-3</v>
      </c>
      <c r="G7476" s="90">
        <v>6.7870658041826997E-3</v>
      </c>
      <c r="H7476" s="90">
        <v>8.6789326914214811E-3</v>
      </c>
      <c r="I7476" s="90">
        <v>1.0489116079955877E-2</v>
      </c>
      <c r="J7476" s="90">
        <v>1.2170840139391089E-2</v>
      </c>
    </row>
    <row r="7477" spans="3:10" x14ac:dyDescent="0.25">
      <c r="C7477" s="82">
        <v>5.4959703549098161E-3</v>
      </c>
      <c r="D7477" s="89">
        <v>8.1232969654340056E-3</v>
      </c>
      <c r="E7477" s="89">
        <v>1.0549365892188165E-2</v>
      </c>
      <c r="F7477" s="89">
        <v>1.2587298993933264E-2</v>
      </c>
      <c r="G7477" s="90">
        <v>1.421969675547714E-2</v>
      </c>
      <c r="H7477" s="90">
        <v>1.5429528225288893E-2</v>
      </c>
      <c r="I7477" s="90">
        <v>1.6346939643709233E-2</v>
      </c>
      <c r="J7477" s="90">
        <v>1.7009216832237804E-2</v>
      </c>
    </row>
    <row r="7478" spans="3:10" x14ac:dyDescent="0.25">
      <c r="C7478" s="82">
        <v>3.5517953988217698E-3</v>
      </c>
      <c r="D7478" s="89">
        <v>5.9830014039026413E-3</v>
      </c>
      <c r="E7478" s="89">
        <v>8.6161971251946627E-3</v>
      </c>
      <c r="F7478" s="89">
        <v>1.1176137200180451E-2</v>
      </c>
      <c r="G7478" s="90">
        <v>1.3533001267862263E-2</v>
      </c>
      <c r="H7478" s="90">
        <v>1.5587202044718985E-2</v>
      </c>
      <c r="I7478" s="90">
        <v>1.7412669492604123E-2</v>
      </c>
      <c r="J7478" s="90">
        <v>1.9012698017053183E-2</v>
      </c>
    </row>
    <row r="7479" spans="3:10" x14ac:dyDescent="0.25">
      <c r="C7479" s="82">
        <v>3.4532488209892834E-3</v>
      </c>
      <c r="D7479" s="89">
        <v>7.2828127217644551E-3</v>
      </c>
      <c r="E7479" s="89">
        <v>1.1934060180743335E-2</v>
      </c>
      <c r="F7479" s="89">
        <v>1.6565312039372233E-2</v>
      </c>
      <c r="G7479" s="90">
        <v>2.0656565358285854E-2</v>
      </c>
      <c r="H7479" s="90">
        <v>2.3923298056571389E-2</v>
      </c>
      <c r="I7479" s="90">
        <v>2.646530710992917E-2</v>
      </c>
      <c r="J7479" s="90">
        <v>2.8317489898864703E-2</v>
      </c>
    </row>
    <row r="7480" spans="3:10" x14ac:dyDescent="0.25">
      <c r="C7480" s="82">
        <v>1.1067751697039142E-2</v>
      </c>
      <c r="D7480" s="89">
        <v>1.3362920364335425E-2</v>
      </c>
      <c r="E7480" s="89">
        <v>1.4896154018176651E-2</v>
      </c>
      <c r="F7480" s="89">
        <v>1.5846115413946402E-2</v>
      </c>
      <c r="G7480" s="90">
        <v>1.6424787710154501E-2</v>
      </c>
      <c r="H7480" s="90">
        <v>1.6708088749272796E-2</v>
      </c>
      <c r="I7480" s="90">
        <v>1.6861966508956494E-2</v>
      </c>
      <c r="J7480" s="90">
        <v>1.6910924523804986E-2</v>
      </c>
    </row>
    <row r="7481" spans="3:10" x14ac:dyDescent="0.25">
      <c r="C7481" s="82">
        <v>1.3772208447821939E-2</v>
      </c>
      <c r="D7481" s="89">
        <v>1.8549839251086043E-2</v>
      </c>
      <c r="E7481" s="89">
        <v>2.1977705460378069E-2</v>
      </c>
      <c r="F7481" s="89">
        <v>2.4167822204607073E-2</v>
      </c>
      <c r="G7481" s="90">
        <v>2.5502177764899891E-2</v>
      </c>
      <c r="H7481" s="90">
        <v>2.618438278500175E-2</v>
      </c>
      <c r="I7481" s="90">
        <v>2.6524892834822521E-2</v>
      </c>
      <c r="J7481" s="90">
        <v>2.6579030718019151E-2</v>
      </c>
    </row>
    <row r="7482" spans="3:10" x14ac:dyDescent="0.25">
      <c r="C7482" s="82">
        <v>2.6661014462100868E-3</v>
      </c>
      <c r="D7482" s="89">
        <v>4.7415814076927961E-3</v>
      </c>
      <c r="E7482" s="89">
        <v>7.0580198807335282E-3</v>
      </c>
      <c r="F7482" s="89">
        <v>9.3521463173141771E-3</v>
      </c>
      <c r="G7482" s="90">
        <v>1.1506110881192166E-2</v>
      </c>
      <c r="H7482" s="90">
        <v>1.3448144005251121E-2</v>
      </c>
      <c r="I7482" s="90">
        <v>1.5263501629406404E-2</v>
      </c>
      <c r="J7482" s="90">
        <v>1.6978018157398033E-2</v>
      </c>
    </row>
    <row r="7483" spans="3:10" x14ac:dyDescent="0.25">
      <c r="C7483" s="82">
        <v>3.5215369419397811E-2</v>
      </c>
      <c r="D7483" s="89">
        <v>3.995430839421725E-2</v>
      </c>
      <c r="E7483" s="89">
        <v>4.2617691029433045E-2</v>
      </c>
      <c r="F7483" s="89">
        <v>4.4109517872822787E-2</v>
      </c>
      <c r="G7483" s="90">
        <v>4.511876814972874E-2</v>
      </c>
      <c r="H7483" s="90">
        <v>4.579595301520506E-2</v>
      </c>
      <c r="I7483" s="90">
        <v>4.6469904928318852E-2</v>
      </c>
      <c r="J7483" s="90">
        <v>4.7055787175404082E-2</v>
      </c>
    </row>
    <row r="7484" spans="3:10" x14ac:dyDescent="0.25">
      <c r="C7484" s="82">
        <v>9.707422336942588E-2</v>
      </c>
      <c r="D7484" s="89">
        <v>9.1479295121726437E-2</v>
      </c>
      <c r="E7484" s="89">
        <v>8.4826492864269395E-2</v>
      </c>
      <c r="F7484" s="89">
        <v>7.8750989583171893E-2</v>
      </c>
      <c r="G7484" s="90">
        <v>7.3766060350210966E-2</v>
      </c>
      <c r="H7484" s="90">
        <v>6.9450924857062793E-2</v>
      </c>
      <c r="I7484" s="90">
        <v>6.582967881442929E-2</v>
      </c>
      <c r="J7484" s="90">
        <v>6.244007442297736E-2</v>
      </c>
    </row>
    <row r="7485" spans="3:10" x14ac:dyDescent="0.25">
      <c r="C7485" s="82">
        <v>6.5752140348649662E-3</v>
      </c>
      <c r="D7485" s="89">
        <v>9.3581869433088747E-3</v>
      </c>
      <c r="E7485" s="89">
        <v>1.1865769061841988E-2</v>
      </c>
      <c r="F7485" s="89">
        <v>1.4029359404300674E-2</v>
      </c>
      <c r="G7485" s="90">
        <v>1.5927093223921066E-2</v>
      </c>
      <c r="H7485" s="90">
        <v>1.7581014992813029E-2</v>
      </c>
      <c r="I7485" s="90">
        <v>1.9133494690069527E-2</v>
      </c>
      <c r="J7485" s="90">
        <v>2.0590643797184199E-2</v>
      </c>
    </row>
    <row r="7486" spans="3:10" x14ac:dyDescent="0.25">
      <c r="C7486" s="82">
        <v>8.2454215246649046E-3</v>
      </c>
      <c r="D7486" s="89">
        <v>1.3171662740202841E-2</v>
      </c>
      <c r="E7486" s="89">
        <v>1.7735979338237326E-2</v>
      </c>
      <c r="F7486" s="89">
        <v>2.1423154683255737E-2</v>
      </c>
      <c r="G7486" s="90">
        <v>2.4163400024761025E-2</v>
      </c>
      <c r="H7486" s="90">
        <v>2.5943349811893723E-2</v>
      </c>
      <c r="I7486" s="90">
        <v>2.6990725231556354E-2</v>
      </c>
      <c r="J7486" s="90">
        <v>2.7354933473652514E-2</v>
      </c>
    </row>
    <row r="7487" spans="3:10" x14ac:dyDescent="0.25">
      <c r="C7487" s="82">
        <v>1.330641617405628E-3</v>
      </c>
      <c r="D7487" s="89">
        <v>2.8767934298754337E-3</v>
      </c>
      <c r="E7487" s="89">
        <v>4.9087293223127977E-3</v>
      </c>
      <c r="F7487" s="89">
        <v>7.1526399807223789E-3</v>
      </c>
      <c r="G7487" s="90">
        <v>9.3840580337769056E-3</v>
      </c>
      <c r="H7487" s="90">
        <v>1.1415901525185923E-2</v>
      </c>
      <c r="I7487" s="90">
        <v>1.3215784455597658E-2</v>
      </c>
      <c r="J7487" s="90">
        <v>1.4731838235460435E-2</v>
      </c>
    </row>
    <row r="7488" spans="3:10" x14ac:dyDescent="0.25">
      <c r="C7488" s="82">
        <v>2.1518056527965707E-2</v>
      </c>
      <c r="D7488" s="89">
        <v>2.1545095270522053E-2</v>
      </c>
      <c r="E7488" s="89">
        <v>2.1038250574851362E-2</v>
      </c>
      <c r="F7488" s="89">
        <v>2.0417512431286557E-2</v>
      </c>
      <c r="G7488" s="90">
        <v>1.98863964865395E-2</v>
      </c>
      <c r="H7488" s="90">
        <v>1.9410749344359553E-2</v>
      </c>
      <c r="I7488" s="90">
        <v>1.9068568937275522E-2</v>
      </c>
      <c r="J7488" s="90">
        <v>1.8792555002991613E-2</v>
      </c>
    </row>
    <row r="7489" spans="3:10" x14ac:dyDescent="0.25">
      <c r="C7489" s="82">
        <v>1.5557548163429165E-2</v>
      </c>
      <c r="D7489" s="89">
        <v>2.0027134440132495E-2</v>
      </c>
      <c r="E7489" s="89">
        <v>2.3436339894613002E-2</v>
      </c>
      <c r="F7489" s="89">
        <v>2.5891881679678916E-2</v>
      </c>
      <c r="G7489" s="90">
        <v>2.7650585117215458E-2</v>
      </c>
      <c r="H7489" s="90">
        <v>2.8786522886294855E-2</v>
      </c>
      <c r="I7489" s="90">
        <v>2.9538939241126431E-2</v>
      </c>
      <c r="J7489" s="90">
        <v>2.9907830078950998E-2</v>
      </c>
    </row>
    <row r="7490" spans="3:10" x14ac:dyDescent="0.25">
      <c r="C7490" s="82">
        <v>2.9254486220348388E-3</v>
      </c>
      <c r="D7490" s="89">
        <v>4.696378186251988E-3</v>
      </c>
      <c r="E7490" s="89">
        <v>6.4870631863159153E-3</v>
      </c>
      <c r="F7490" s="89">
        <v>8.1015181459299038E-3</v>
      </c>
      <c r="G7490" s="90">
        <v>9.4629177148181243E-3</v>
      </c>
      <c r="H7490" s="90">
        <v>1.0520532562511183E-2</v>
      </c>
      <c r="I7490" s="90">
        <v>1.1346208937265446E-2</v>
      </c>
      <c r="J7490" s="90">
        <v>1.1966117295770132E-2</v>
      </c>
    </row>
    <row r="7491" spans="3:10" x14ac:dyDescent="0.25">
      <c r="C7491" s="82">
        <v>0.10956557388531292</v>
      </c>
      <c r="D7491" s="89">
        <v>7.3850757223278246E-2</v>
      </c>
      <c r="E7491" s="89">
        <v>5.4448093820707942E-2</v>
      </c>
      <c r="F7491" s="89">
        <v>4.3168249349899587E-2</v>
      </c>
      <c r="G7491" s="90">
        <v>3.6226083502244301E-2</v>
      </c>
      <c r="H7491" s="90">
        <v>3.1569702116199361E-2</v>
      </c>
      <c r="I7491" s="90">
        <v>2.835862235766707E-2</v>
      </c>
      <c r="J7491" s="90">
        <v>2.5980569176741169E-2</v>
      </c>
    </row>
    <row r="7492" spans="3:10" x14ac:dyDescent="0.25">
      <c r="C7492" s="82">
        <v>9.414642543538557E-3</v>
      </c>
      <c r="D7492" s="89">
        <v>1.4137075389160321E-2</v>
      </c>
      <c r="E7492" s="89">
        <v>1.8755488942431647E-2</v>
      </c>
      <c r="F7492" s="89">
        <v>2.2929699984419089E-2</v>
      </c>
      <c r="G7492" s="90">
        <v>2.6563539186395396E-2</v>
      </c>
      <c r="H7492" s="90">
        <v>2.9527950963085765E-2</v>
      </c>
      <c r="I7492" s="90">
        <v>3.1957364045528437E-2</v>
      </c>
      <c r="J7492" s="90">
        <v>3.3807097775812651E-2</v>
      </c>
    </row>
    <row r="7493" spans="3:10" x14ac:dyDescent="0.25">
      <c r="C7493" s="82">
        <v>5.069934635264936E-3</v>
      </c>
      <c r="D7493" s="89">
        <v>9.1496171057777066E-3</v>
      </c>
      <c r="E7493" s="89">
        <v>1.3355453243468754E-2</v>
      </c>
      <c r="F7493" s="89">
        <v>1.6971592999697881E-2</v>
      </c>
      <c r="G7493" s="90">
        <v>1.969297824949821E-2</v>
      </c>
      <c r="H7493" s="90">
        <v>2.1378442342437385E-2</v>
      </c>
      <c r="I7493" s="90">
        <v>2.2181608179226778E-2</v>
      </c>
      <c r="J7493" s="90">
        <v>2.21766676576821E-2</v>
      </c>
    </row>
    <row r="7494" spans="3:10" x14ac:dyDescent="0.25">
      <c r="C7494" s="82">
        <v>2.4085954698191081E-2</v>
      </c>
      <c r="D7494" s="89">
        <v>2.411880195203667E-2</v>
      </c>
      <c r="E7494" s="89">
        <v>2.361839643226863E-2</v>
      </c>
      <c r="F7494" s="89">
        <v>2.2972927055144164E-2</v>
      </c>
      <c r="G7494" s="90">
        <v>2.2377284199718558E-2</v>
      </c>
      <c r="H7494" s="90">
        <v>2.1786791501689915E-2</v>
      </c>
      <c r="I7494" s="90">
        <v>2.1293515314234974E-2</v>
      </c>
      <c r="J7494" s="90">
        <v>2.0827678173019278E-2</v>
      </c>
    </row>
    <row r="7495" spans="3:10" x14ac:dyDescent="0.25">
      <c r="C7495" s="82">
        <v>4.9616475164199732E-3</v>
      </c>
      <c r="D7495" s="89">
        <v>7.2773405944038475E-3</v>
      </c>
      <c r="E7495" s="89">
        <v>9.5566774186635339E-3</v>
      </c>
      <c r="F7495" s="89">
        <v>1.1650992226061228E-2</v>
      </c>
      <c r="G7495" s="90">
        <v>1.3524117129742781E-2</v>
      </c>
      <c r="H7495" s="90">
        <v>1.5129267726786058E-2</v>
      </c>
      <c r="I7495" s="90">
        <v>1.6567522092290062E-2</v>
      </c>
      <c r="J7495" s="90">
        <v>1.7860155569108794E-2</v>
      </c>
    </row>
    <row r="7496" spans="3:10" x14ac:dyDescent="0.25">
      <c r="C7496" s="82">
        <v>4.6662208790054907E-2</v>
      </c>
      <c r="D7496" s="89">
        <v>4.1136533392134675E-2</v>
      </c>
      <c r="E7496" s="89">
        <v>3.7035073843426955E-2</v>
      </c>
      <c r="F7496" s="89">
        <v>3.4260808237636359E-2</v>
      </c>
      <c r="G7496" s="90">
        <v>3.2593550271279817E-2</v>
      </c>
      <c r="H7496" s="90">
        <v>3.164482288112181E-2</v>
      </c>
      <c r="I7496" s="90">
        <v>3.1352416296879293E-2</v>
      </c>
      <c r="J7496" s="90">
        <v>3.1491918045715953E-2</v>
      </c>
    </row>
    <row r="7497" spans="3:10" x14ac:dyDescent="0.25">
      <c r="C7497" s="82">
        <v>2.79503782115265E-3</v>
      </c>
      <c r="D7497" s="89">
        <v>4.7521283151654072E-3</v>
      </c>
      <c r="E7497" s="89">
        <v>6.8672750739284093E-3</v>
      </c>
      <c r="F7497" s="89">
        <v>8.9078683430882325E-3</v>
      </c>
      <c r="G7497" s="90">
        <v>1.075944125841532E-2</v>
      </c>
      <c r="H7497" s="90">
        <v>1.2330886608044607E-2</v>
      </c>
      <c r="I7497" s="90">
        <v>1.3667829569029316E-2</v>
      </c>
      <c r="J7497" s="90">
        <v>1.4760724011620966E-2</v>
      </c>
    </row>
    <row r="7498" spans="3:10" x14ac:dyDescent="0.25">
      <c r="C7498" s="82">
        <v>7.8847471100728112E-3</v>
      </c>
      <c r="D7498" s="89">
        <v>1.1015960929913153E-2</v>
      </c>
      <c r="E7498" s="89">
        <v>1.3798409243361712E-2</v>
      </c>
      <c r="F7498" s="89">
        <v>1.6192421135829797E-2</v>
      </c>
      <c r="G7498" s="90">
        <v>1.8304543299549642E-2</v>
      </c>
      <c r="H7498" s="90">
        <v>2.0159638806615789E-2</v>
      </c>
      <c r="I7498" s="90">
        <v>2.1911186719101385E-2</v>
      </c>
      <c r="J7498" s="90">
        <v>2.3551135300670288E-2</v>
      </c>
    </row>
    <row r="7499" spans="3:10" x14ac:dyDescent="0.25">
      <c r="C7499" s="82">
        <v>1.8956275755084577E-3</v>
      </c>
      <c r="D7499" s="89">
        <v>3.8520258947379264E-3</v>
      </c>
      <c r="E7499" s="89">
        <v>6.2409053195829137E-3</v>
      </c>
      <c r="F7499" s="89">
        <v>8.6862887061736078E-3</v>
      </c>
      <c r="G7499" s="90">
        <v>1.0941252293428219E-2</v>
      </c>
      <c r="H7499" s="90">
        <v>1.2856814141101385E-2</v>
      </c>
      <c r="I7499" s="90">
        <v>1.4489800687150486E-2</v>
      </c>
      <c r="J7499" s="90">
        <v>1.5878072921445736E-2</v>
      </c>
    </row>
    <row r="7500" spans="3:10" x14ac:dyDescent="0.25">
      <c r="C7500" s="82">
        <v>3.2512002311849621E-2</v>
      </c>
      <c r="D7500" s="89">
        <v>3.5885042951673801E-2</v>
      </c>
      <c r="E7500" s="89">
        <v>3.7761366958212479E-2</v>
      </c>
      <c r="F7500" s="89">
        <v>3.8857907793328317E-2</v>
      </c>
      <c r="G7500" s="90">
        <v>3.9692072852589938E-2</v>
      </c>
      <c r="H7500" s="90">
        <v>4.0354739166123393E-2</v>
      </c>
      <c r="I7500" s="90">
        <v>4.1139155226795142E-2</v>
      </c>
      <c r="J7500" s="90">
        <v>4.2003879597536035E-2</v>
      </c>
    </row>
    <row r="7501" spans="3:10" x14ac:dyDescent="0.25">
      <c r="C7501" s="82">
        <v>5.564937494167076E-3</v>
      </c>
      <c r="D7501" s="89">
        <v>8.2032710921290195E-3</v>
      </c>
      <c r="E7501" s="89">
        <v>1.0499923573754044E-2</v>
      </c>
      <c r="F7501" s="89">
        <v>1.228520799649982E-2</v>
      </c>
      <c r="G7501" s="90">
        <v>1.3582848749225331E-2</v>
      </c>
      <c r="H7501" s="90">
        <v>1.4410028960254459E-2</v>
      </c>
      <c r="I7501" s="90">
        <v>1.4908054844879799E-2</v>
      </c>
      <c r="J7501" s="90">
        <v>1.5119616851641423E-2</v>
      </c>
    </row>
    <row r="7502" spans="3:10" x14ac:dyDescent="0.25">
      <c r="C7502" s="82">
        <v>2.1530102959304515E-3</v>
      </c>
      <c r="D7502" s="89">
        <v>4.4692579068555723E-3</v>
      </c>
      <c r="E7502" s="89">
        <v>7.3571333351747214E-3</v>
      </c>
      <c r="F7502" s="89">
        <v>1.0396032338121548E-2</v>
      </c>
      <c r="G7502" s="90">
        <v>1.3305747865978849E-2</v>
      </c>
      <c r="H7502" s="90">
        <v>1.5894643308981386E-2</v>
      </c>
      <c r="I7502" s="90">
        <v>1.819043834184042E-2</v>
      </c>
      <c r="J7502" s="90">
        <v>2.017382961712413E-2</v>
      </c>
    </row>
    <row r="7503" spans="3:10" x14ac:dyDescent="0.25">
      <c r="C7503" s="82">
        <v>1.8998999430954417E-2</v>
      </c>
      <c r="D7503" s="89">
        <v>2.6897795790210483E-2</v>
      </c>
      <c r="E7503" s="89">
        <v>3.3501558236389846E-2</v>
      </c>
      <c r="F7503" s="89">
        <v>3.8645988170411129E-2</v>
      </c>
      <c r="G7503" s="90">
        <v>4.2652840408897767E-2</v>
      </c>
      <c r="H7503" s="90">
        <v>4.5663445480482873E-2</v>
      </c>
      <c r="I7503" s="90">
        <v>4.807634423127502E-2</v>
      </c>
      <c r="J7503" s="90">
        <v>4.9879759812182976E-2</v>
      </c>
    </row>
    <row r="7504" spans="3:10" x14ac:dyDescent="0.25">
      <c r="C7504" s="82">
        <v>7.0152261575049755E-3</v>
      </c>
      <c r="D7504" s="89">
        <v>1.0731055112033162E-2</v>
      </c>
      <c r="E7504" s="89">
        <v>1.420540873568304E-2</v>
      </c>
      <c r="F7504" s="89">
        <v>1.7147947707760604E-2</v>
      </c>
      <c r="G7504" s="90">
        <v>1.9543518218733437E-2</v>
      </c>
      <c r="H7504" s="90">
        <v>2.1390462111825759E-2</v>
      </c>
      <c r="I7504" s="90">
        <v>2.2884072418787114E-2</v>
      </c>
      <c r="J7504" s="90">
        <v>2.4080663172160937E-2</v>
      </c>
    </row>
    <row r="7505" spans="3:10" x14ac:dyDescent="0.25">
      <c r="C7505" s="82">
        <v>6.7104093964974595E-3</v>
      </c>
      <c r="D7505" s="89">
        <v>9.894387442989901E-3</v>
      </c>
      <c r="E7505" s="89">
        <v>1.2802403466189329E-2</v>
      </c>
      <c r="F7505" s="89">
        <v>1.5270278495072212E-2</v>
      </c>
      <c r="G7505" s="90">
        <v>1.7332278742312999E-2</v>
      </c>
      <c r="H7505" s="90">
        <v>1.8989021900298757E-2</v>
      </c>
      <c r="I7505" s="90">
        <v>2.03859804244752E-2</v>
      </c>
      <c r="J7505" s="90">
        <v>2.1529116752500067E-2</v>
      </c>
    </row>
    <row r="7506" spans="3:10" x14ac:dyDescent="0.25">
      <c r="C7506" s="82">
        <v>1.24533050735956E-2</v>
      </c>
      <c r="D7506" s="89">
        <v>1.5906664957647927E-2</v>
      </c>
      <c r="E7506" s="89">
        <v>1.8499250890455031E-2</v>
      </c>
      <c r="F7506" s="89">
        <v>2.0315516305986537E-2</v>
      </c>
      <c r="G7506" s="90">
        <v>2.1568805505958452E-2</v>
      </c>
      <c r="H7506" s="90">
        <v>2.2344895705323744E-2</v>
      </c>
      <c r="I7506" s="90">
        <v>2.2869599519362439E-2</v>
      </c>
      <c r="J7506" s="90">
        <v>2.3187799690517336E-2</v>
      </c>
    </row>
    <row r="7507" spans="3:10" x14ac:dyDescent="0.25">
      <c r="C7507" s="82">
        <v>3.3752177024994894E-3</v>
      </c>
      <c r="D7507" s="89">
        <v>6.2739203336817252E-3</v>
      </c>
      <c r="E7507" s="89">
        <v>9.5595511511360528E-3</v>
      </c>
      <c r="F7507" s="89">
        <v>1.2732557057529513E-2</v>
      </c>
      <c r="G7507" s="90">
        <v>1.5492314715990586E-2</v>
      </c>
      <c r="H7507" s="90">
        <v>1.7642301186689319E-2</v>
      </c>
      <c r="I7507" s="90">
        <v>1.9240989480580006E-2</v>
      </c>
      <c r="J7507" s="90">
        <v>2.0302860891662399E-2</v>
      </c>
    </row>
    <row r="7508" spans="3:10" x14ac:dyDescent="0.25">
      <c r="C7508" s="82">
        <v>6.267355990225011E-3</v>
      </c>
      <c r="D7508" s="89">
        <v>8.8714537704309895E-3</v>
      </c>
      <c r="E7508" s="89">
        <v>1.1241461727106449E-2</v>
      </c>
      <c r="F7508" s="89">
        <v>1.326880522102435E-2</v>
      </c>
      <c r="G7508" s="90">
        <v>1.4984366762787044E-2</v>
      </c>
      <c r="H7508" s="90">
        <v>1.6391191740914E-2</v>
      </c>
      <c r="I7508" s="90">
        <v>1.7633675131420206E-2</v>
      </c>
      <c r="J7508" s="90">
        <v>1.8752242871993303E-2</v>
      </c>
    </row>
    <row r="7509" spans="3:10" x14ac:dyDescent="0.25">
      <c r="C7509" s="82">
        <v>1.5028161050546829E-2</v>
      </c>
      <c r="D7509" s="89">
        <v>2.0494115594906531E-2</v>
      </c>
      <c r="E7509" s="89">
        <v>2.4921267095633148E-2</v>
      </c>
      <c r="F7509" s="89">
        <v>2.8294398665003218E-2</v>
      </c>
      <c r="G7509" s="90">
        <v>3.0881170934857496E-2</v>
      </c>
      <c r="H7509" s="90">
        <v>3.2794089294119776E-2</v>
      </c>
      <c r="I7509" s="90">
        <v>3.4336007935216635E-2</v>
      </c>
      <c r="J7509" s="90">
        <v>3.5526277407015805E-2</v>
      </c>
    </row>
    <row r="7510" spans="3:10" x14ac:dyDescent="0.25">
      <c r="C7510" s="82">
        <v>1.0178292579658221E-2</v>
      </c>
      <c r="D7510" s="89">
        <v>1.5182730959218783E-2</v>
      </c>
      <c r="E7510" s="89">
        <v>1.9257813114142049E-2</v>
      </c>
      <c r="F7510" s="89">
        <v>2.2111141596536144E-2</v>
      </c>
      <c r="G7510" s="90">
        <v>2.3931556362673728E-2</v>
      </c>
      <c r="H7510" s="90">
        <v>2.4901930762483249E-2</v>
      </c>
      <c r="I7510" s="90">
        <v>2.53735524831788E-2</v>
      </c>
      <c r="J7510" s="90">
        <v>2.547235105011892E-2</v>
      </c>
    </row>
    <row r="7511" spans="3:10" x14ac:dyDescent="0.25">
      <c r="C7511" s="82">
        <v>1.0502960004889145E-2</v>
      </c>
      <c r="D7511" s="89">
        <v>1.4137779651841051E-2</v>
      </c>
      <c r="E7511" s="89">
        <v>1.7104685330412695E-2</v>
      </c>
      <c r="F7511" s="89">
        <v>1.9368962025026137E-2</v>
      </c>
      <c r="G7511" s="90">
        <v>2.1064057589391758E-2</v>
      </c>
      <c r="H7511" s="90">
        <v>2.2227711165172363E-2</v>
      </c>
      <c r="I7511" s="90">
        <v>2.3050329499418848E-2</v>
      </c>
      <c r="J7511" s="90">
        <v>2.3553599166928459E-2</v>
      </c>
    </row>
    <row r="7512" spans="3:10" x14ac:dyDescent="0.25">
      <c r="C7512" s="82">
        <v>2.2354472455217069E-3</v>
      </c>
      <c r="D7512" s="89">
        <v>4.2451565035020334E-3</v>
      </c>
      <c r="E7512" s="89">
        <v>6.627719756325463E-3</v>
      </c>
      <c r="F7512" s="89">
        <v>9.0766666998260987E-3</v>
      </c>
      <c r="G7512" s="90">
        <v>1.1395453286603409E-2</v>
      </c>
      <c r="H7512" s="90">
        <v>1.3435451782298864E-2</v>
      </c>
      <c r="I7512" s="90">
        <v>1.5221904004163693E-2</v>
      </c>
      <c r="J7512" s="90">
        <v>1.6742726685295528E-2</v>
      </c>
    </row>
    <row r="7513" spans="3:10" x14ac:dyDescent="0.25">
      <c r="C7513" s="82">
        <v>2.9600241085856005E-3</v>
      </c>
      <c r="D7513" s="89">
        <v>5.6494802524775563E-3</v>
      </c>
      <c r="E7513" s="89">
        <v>8.8336984453223008E-3</v>
      </c>
      <c r="F7513" s="89">
        <v>1.208102214821679E-2</v>
      </c>
      <c r="G7513" s="90">
        <v>1.5106388747685945E-2</v>
      </c>
      <c r="H7513" s="90">
        <v>1.769028557614075E-2</v>
      </c>
      <c r="I7513" s="90">
        <v>1.9842028906173367E-2</v>
      </c>
      <c r="J7513" s="90">
        <v>2.1517670984242038E-2</v>
      </c>
    </row>
    <row r="7514" spans="3:10" x14ac:dyDescent="0.25">
      <c r="C7514" s="82">
        <v>3.511815328466103E-2</v>
      </c>
      <c r="D7514" s="89">
        <v>3.8809384223091013E-2</v>
      </c>
      <c r="E7514" s="89">
        <v>4.0216193877486567E-2</v>
      </c>
      <c r="F7514" s="89">
        <v>4.0330379631345802E-2</v>
      </c>
      <c r="G7514" s="90">
        <v>3.9867531783437167E-2</v>
      </c>
      <c r="H7514" s="90">
        <v>3.9008438916013473E-2</v>
      </c>
      <c r="I7514" s="90">
        <v>3.8064531138278679E-2</v>
      </c>
      <c r="J7514" s="90">
        <v>3.6982993594070313E-2</v>
      </c>
    </row>
    <row r="7515" spans="3:10" x14ac:dyDescent="0.25">
      <c r="C7515" s="82">
        <v>1.0700767775005461E-2</v>
      </c>
      <c r="D7515" s="89">
        <v>1.746304827848667E-2</v>
      </c>
      <c r="E7515" s="89">
        <v>2.3972971211474983E-2</v>
      </c>
      <c r="F7515" s="89">
        <v>2.95760734115929E-2</v>
      </c>
      <c r="G7515" s="90">
        <v>3.4218938899304364E-2</v>
      </c>
      <c r="H7515" s="90">
        <v>3.7897865516931133E-2</v>
      </c>
      <c r="I7515" s="90">
        <v>4.0917305344958972E-2</v>
      </c>
      <c r="J7515" s="90">
        <v>4.3285683191386974E-2</v>
      </c>
    </row>
    <row r="7516" spans="3:10" x14ac:dyDescent="0.25">
      <c r="C7516" s="82">
        <v>2.7760909441243452E-2</v>
      </c>
      <c r="D7516" s="89">
        <v>3.2041643786855076E-2</v>
      </c>
      <c r="E7516" s="89">
        <v>3.3902483604782263E-2</v>
      </c>
      <c r="F7516" s="89">
        <v>3.4170081662849947E-2</v>
      </c>
      <c r="G7516" s="90">
        <v>3.3539590990464607E-2</v>
      </c>
      <c r="H7516" s="90">
        <v>3.2247966543935483E-2</v>
      </c>
      <c r="I7516" s="90">
        <v>3.0622881006177147E-2</v>
      </c>
      <c r="J7516" s="90">
        <v>2.8686973234279246E-2</v>
      </c>
    </row>
    <row r="7517" spans="3:10" x14ac:dyDescent="0.25">
      <c r="C7517" s="82">
        <v>4.9935620131955016E-2</v>
      </c>
      <c r="D7517" s="89">
        <v>4.3549651204108274E-2</v>
      </c>
      <c r="E7517" s="89">
        <v>3.8784980933446372E-2</v>
      </c>
      <c r="F7517" s="89">
        <v>3.5519152087329788E-2</v>
      </c>
      <c r="G7517" s="90">
        <v>3.3501680512777528E-2</v>
      </c>
      <c r="H7517" s="90">
        <v>3.2319918137595931E-2</v>
      </c>
      <c r="I7517" s="90">
        <v>3.1907016314824489E-2</v>
      </c>
      <c r="J7517" s="90">
        <v>3.2036982454328386E-2</v>
      </c>
    </row>
    <row r="7518" spans="3:10" x14ac:dyDescent="0.25">
      <c r="C7518" s="82">
        <v>1.181615938206635E-2</v>
      </c>
      <c r="D7518" s="89">
        <v>1.5731483907880067E-2</v>
      </c>
      <c r="E7518" s="89">
        <v>1.8706319973878949E-2</v>
      </c>
      <c r="F7518" s="89">
        <v>2.0794397844547979E-2</v>
      </c>
      <c r="G7518" s="90">
        <v>2.22311862294538E-2</v>
      </c>
      <c r="H7518" s="90">
        <v>2.3113947101362626E-2</v>
      </c>
      <c r="I7518" s="90">
        <v>2.3664341865234268E-2</v>
      </c>
      <c r="J7518" s="90">
        <v>2.3904085094500118E-2</v>
      </c>
    </row>
    <row r="7519" spans="3:10" x14ac:dyDescent="0.25">
      <c r="C7519" s="82">
        <v>3.4663678959705568E-2</v>
      </c>
      <c r="D7519" s="89">
        <v>3.4122622948559264E-2</v>
      </c>
      <c r="E7519" s="89">
        <v>3.3255223172946893E-2</v>
      </c>
      <c r="F7519" s="89">
        <v>3.2532978893822687E-2</v>
      </c>
      <c r="G7519" s="90">
        <v>3.2130445329447262E-2</v>
      </c>
      <c r="H7519" s="90">
        <v>3.1891536790411554E-2</v>
      </c>
      <c r="I7519" s="90">
        <v>3.1874365379855017E-2</v>
      </c>
      <c r="J7519" s="90">
        <v>3.1917578762593372E-2</v>
      </c>
    </row>
    <row r="7520" spans="3:10" x14ac:dyDescent="0.25">
      <c r="C7520" s="82">
        <v>8.0715203676232812E-3</v>
      </c>
      <c r="D7520" s="89">
        <v>1.2015260338271286E-2</v>
      </c>
      <c r="E7520" s="89">
        <v>1.532243533342844E-2</v>
      </c>
      <c r="F7520" s="89">
        <v>1.7812484299210767E-2</v>
      </c>
      <c r="G7520" s="90">
        <v>1.9611756211188928E-2</v>
      </c>
      <c r="H7520" s="90">
        <v>2.0790586959478333E-2</v>
      </c>
      <c r="I7520" s="90">
        <v>2.1543716430927798E-2</v>
      </c>
      <c r="J7520" s="90">
        <v>2.1888343270231102E-2</v>
      </c>
    </row>
    <row r="7521" spans="3:10" x14ac:dyDescent="0.25">
      <c r="C7521" s="82">
        <v>1.6137297798873268E-2</v>
      </c>
      <c r="D7521" s="89">
        <v>2.0779472383724764E-2</v>
      </c>
      <c r="E7521" s="89">
        <v>2.3972095300365412E-2</v>
      </c>
      <c r="F7521" s="89">
        <v>2.5933658195725653E-2</v>
      </c>
      <c r="G7521" s="90">
        <v>2.7052550685562914E-2</v>
      </c>
      <c r="H7521" s="90">
        <v>2.7492042208848131E-2</v>
      </c>
      <c r="I7521" s="90">
        <v>2.7532025150075846E-2</v>
      </c>
      <c r="J7521" s="90">
        <v>2.719717278097987E-2</v>
      </c>
    </row>
    <row r="7522" spans="3:10" x14ac:dyDescent="0.25">
      <c r="C7522" s="82">
        <v>5.9766002898129916E-3</v>
      </c>
      <c r="D7522" s="89">
        <v>9.5076065424729902E-3</v>
      </c>
      <c r="E7522" s="89">
        <v>1.2870210075348734E-2</v>
      </c>
      <c r="F7522" s="89">
        <v>1.5726546438563437E-2</v>
      </c>
      <c r="G7522" s="90">
        <v>1.8034785156200828E-2</v>
      </c>
      <c r="H7522" s="90">
        <v>1.9786930684264965E-2</v>
      </c>
      <c r="I7522" s="90">
        <v>2.1156942660788429E-2</v>
      </c>
      <c r="J7522" s="90">
        <v>2.218150831465673E-2</v>
      </c>
    </row>
    <row r="7523" spans="3:10" x14ac:dyDescent="0.25">
      <c r="C7523" s="82">
        <v>4.6963854329669435E-3</v>
      </c>
      <c r="D7523" s="89">
        <v>7.9447279321951045E-3</v>
      </c>
      <c r="E7523" s="89">
        <v>1.1309243293302363E-2</v>
      </c>
      <c r="F7523" s="89">
        <v>1.4403502117746077E-2</v>
      </c>
      <c r="G7523" s="90">
        <v>1.7101048647366637E-2</v>
      </c>
      <c r="H7523" s="90">
        <v>1.9333308807255551E-2</v>
      </c>
      <c r="I7523" s="90">
        <v>2.1234411534266823E-2</v>
      </c>
      <c r="J7523" s="90">
        <v>2.282458739129312E-2</v>
      </c>
    </row>
    <row r="7524" spans="3:10" x14ac:dyDescent="0.25">
      <c r="C7524" s="82">
        <v>2.2659211711704746E-2</v>
      </c>
      <c r="D7524" s="89">
        <v>2.7103278983231852E-2</v>
      </c>
      <c r="E7524" s="89">
        <v>2.9890924948533272E-2</v>
      </c>
      <c r="F7524" s="89">
        <v>3.1468518281814108E-2</v>
      </c>
      <c r="G7524" s="90">
        <v>3.2311252060863375E-2</v>
      </c>
      <c r="H7524" s="90">
        <v>3.2588546904499915E-2</v>
      </c>
      <c r="I7524" s="90">
        <v>3.2621741318088739E-2</v>
      </c>
      <c r="J7524" s="90">
        <v>3.2441124463847608E-2</v>
      </c>
    </row>
    <row r="7525" spans="3:10" x14ac:dyDescent="0.25">
      <c r="C7525" s="82">
        <v>1.7207989352761081E-2</v>
      </c>
      <c r="D7525" s="89">
        <v>2.1906840831780728E-2</v>
      </c>
      <c r="E7525" s="89">
        <v>2.5576822895283027E-2</v>
      </c>
      <c r="F7525" s="89">
        <v>2.8319413145322377E-2</v>
      </c>
      <c r="G7525" s="90">
        <v>3.0349468519452149E-2</v>
      </c>
      <c r="H7525" s="90">
        <v>3.16802329712206E-2</v>
      </c>
      <c r="I7525" s="90">
        <v>3.2528083733975019E-2</v>
      </c>
      <c r="J7525" s="90">
        <v>3.2874714859238444E-2</v>
      </c>
    </row>
    <row r="7526" spans="3:10" x14ac:dyDescent="0.25">
      <c r="C7526" s="82">
        <v>3.8875749546969833E-3</v>
      </c>
      <c r="D7526" s="89">
        <v>7.3417409922937318E-3</v>
      </c>
      <c r="E7526" s="89">
        <v>1.1202792289765879E-2</v>
      </c>
      <c r="F7526" s="89">
        <v>1.482519539664515E-2</v>
      </c>
      <c r="G7526" s="90">
        <v>1.7857372443235965E-2</v>
      </c>
      <c r="H7526" s="90">
        <v>2.0107460262429527E-2</v>
      </c>
      <c r="I7526" s="90">
        <v>2.1681230408586664E-2</v>
      </c>
      <c r="J7526" s="90">
        <v>2.2618891366824052E-2</v>
      </c>
    </row>
    <row r="7527" spans="3:10" x14ac:dyDescent="0.25">
      <c r="C7527" s="82">
        <v>1.1330125965470448E-2</v>
      </c>
      <c r="D7527" s="89">
        <v>1.435768547722254E-2</v>
      </c>
      <c r="E7527" s="89">
        <v>1.6861351566862026E-2</v>
      </c>
      <c r="F7527" s="89">
        <v>1.8942307392582625E-2</v>
      </c>
      <c r="G7527" s="90">
        <v>2.0769029114159274E-2</v>
      </c>
      <c r="H7527" s="90">
        <v>2.237216230457665E-2</v>
      </c>
      <c r="I7527" s="90">
        <v>2.391640615273509E-2</v>
      </c>
      <c r="J7527" s="90">
        <v>2.5386399507561309E-2</v>
      </c>
    </row>
    <row r="7528" spans="3:10" x14ac:dyDescent="0.25">
      <c r="C7528" s="82">
        <v>2.6808827861526429E-3</v>
      </c>
      <c r="D7528" s="89">
        <v>4.9160176427723674E-3</v>
      </c>
      <c r="E7528" s="89">
        <v>7.4311182360690337E-3</v>
      </c>
      <c r="F7528" s="89">
        <v>9.8827803560933864E-3</v>
      </c>
      <c r="G7528" s="90">
        <v>1.2092588894926603E-2</v>
      </c>
      <c r="H7528" s="90">
        <v>1.395509421544156E-2</v>
      </c>
      <c r="I7528" s="90">
        <v>1.5549828246552854E-2</v>
      </c>
      <c r="J7528" s="90">
        <v>1.6907799785100819E-2</v>
      </c>
    </row>
    <row r="7529" spans="3:10" x14ac:dyDescent="0.25">
      <c r="C7529" s="82">
        <v>2.9582128421875145E-2</v>
      </c>
      <c r="D7529" s="89">
        <v>3.4882654420953098E-2</v>
      </c>
      <c r="E7529" s="89">
        <v>3.7250500372539165E-2</v>
      </c>
      <c r="F7529" s="89">
        <v>3.7595979051844093E-2</v>
      </c>
      <c r="G7529" s="90">
        <v>3.6814966811682059E-2</v>
      </c>
      <c r="H7529" s="90">
        <v>3.5307061776639406E-2</v>
      </c>
      <c r="I7529" s="90">
        <v>3.3531363688778369E-2</v>
      </c>
      <c r="J7529" s="90">
        <v>3.156420829787434E-2</v>
      </c>
    </row>
    <row r="7530" spans="3:10" x14ac:dyDescent="0.25">
      <c r="C7530" s="82">
        <v>2.8677148767811802E-3</v>
      </c>
      <c r="D7530" s="89">
        <v>4.526280832275807E-3</v>
      </c>
      <c r="E7530" s="89">
        <v>6.2142392779934537E-3</v>
      </c>
      <c r="F7530" s="89">
        <v>7.7494918402377065E-3</v>
      </c>
      <c r="G7530" s="90">
        <v>9.044962171309354E-3</v>
      </c>
      <c r="H7530" s="90">
        <v>1.0032263247291761E-2</v>
      </c>
      <c r="I7530" s="90">
        <v>1.0762565193873681E-2</v>
      </c>
      <c r="J7530" s="90">
        <v>1.1248787386389555E-2</v>
      </c>
    </row>
    <row r="7531" spans="3:10" x14ac:dyDescent="0.25">
      <c r="C7531" s="82">
        <v>7.8317531662598049E-3</v>
      </c>
      <c r="D7531" s="89">
        <v>1.1980969986886083E-2</v>
      </c>
      <c r="E7531" s="89">
        <v>1.5767178726421551E-2</v>
      </c>
      <c r="F7531" s="89">
        <v>1.8876618313547887E-2</v>
      </c>
      <c r="G7531" s="90">
        <v>2.1345038088205367E-2</v>
      </c>
      <c r="H7531" s="90">
        <v>2.3232206683659749E-2</v>
      </c>
      <c r="I7531" s="90">
        <v>2.4797552701231112E-2</v>
      </c>
      <c r="J7531" s="90">
        <v>2.612530736796637E-2</v>
      </c>
    </row>
    <row r="7532" spans="3:10" x14ac:dyDescent="0.25">
      <c r="C7532" s="82">
        <v>5.2798120988107279E-3</v>
      </c>
      <c r="D7532" s="89">
        <v>9.1388959715329697E-3</v>
      </c>
      <c r="E7532" s="89">
        <v>1.3085930992079414E-2</v>
      </c>
      <c r="F7532" s="89">
        <v>1.6592220340349705E-2</v>
      </c>
      <c r="G7532" s="90">
        <v>1.9494773041225478E-2</v>
      </c>
      <c r="H7532" s="90">
        <v>2.1736184851432149E-2</v>
      </c>
      <c r="I7532" s="90">
        <v>2.3499191487135643E-2</v>
      </c>
      <c r="J7532" s="90">
        <v>2.4834729236671609E-2</v>
      </c>
    </row>
    <row r="7533" spans="3:10" x14ac:dyDescent="0.25">
      <c r="C7533" s="82">
        <v>2.2019232139684732E-2</v>
      </c>
      <c r="D7533" s="89">
        <v>2.4286636617659247E-2</v>
      </c>
      <c r="E7533" s="89">
        <v>2.5628007808511245E-2</v>
      </c>
      <c r="F7533" s="89">
        <v>2.6516438818182313E-2</v>
      </c>
      <c r="G7533" s="90">
        <v>2.7287042212939826E-2</v>
      </c>
      <c r="H7533" s="90">
        <v>2.7983534677852508E-2</v>
      </c>
      <c r="I7533" s="90">
        <v>2.8790242615358456E-2</v>
      </c>
      <c r="J7533" s="90">
        <v>2.9661197575447076E-2</v>
      </c>
    </row>
    <row r="7534" spans="3:10" x14ac:dyDescent="0.25">
      <c r="C7534" s="82">
        <v>4.0627908897311917E-2</v>
      </c>
      <c r="D7534" s="89">
        <v>4.4883709453731636E-2</v>
      </c>
      <c r="E7534" s="89">
        <v>4.7094275434018708E-2</v>
      </c>
      <c r="F7534" s="89">
        <v>4.825508307010673E-2</v>
      </c>
      <c r="G7534" s="90">
        <v>4.9053968419675104E-2</v>
      </c>
      <c r="H7534" s="90">
        <v>4.9584565064092714E-2</v>
      </c>
      <c r="I7534" s="90">
        <v>5.0142205352328002E-2</v>
      </c>
      <c r="J7534" s="90">
        <v>5.0581032391756285E-2</v>
      </c>
    </row>
    <row r="7535" spans="3:10" x14ac:dyDescent="0.25">
      <c r="C7535" s="82">
        <v>1.0002629878728114E-2</v>
      </c>
      <c r="D7535" s="89">
        <v>1.3601669244636946E-2</v>
      </c>
      <c r="E7535" s="89">
        <v>1.6832913525913325E-2</v>
      </c>
      <c r="F7535" s="89">
        <v>1.9647936034015354E-2</v>
      </c>
      <c r="G7535" s="90">
        <v>2.2142960811991585E-2</v>
      </c>
      <c r="H7535" s="90">
        <v>2.4326525422633551E-2</v>
      </c>
      <c r="I7535" s="90">
        <v>2.6389251928203954E-2</v>
      </c>
      <c r="J7535" s="90">
        <v>2.8353567629259457E-2</v>
      </c>
    </row>
    <row r="7536" spans="3:10" x14ac:dyDescent="0.25">
      <c r="C7536" s="82">
        <v>5.4308921178455602E-3</v>
      </c>
      <c r="D7536" s="89">
        <v>8.1932477169601326E-3</v>
      </c>
      <c r="E7536" s="89">
        <v>1.0827267754234765E-2</v>
      </c>
      <c r="F7536" s="89">
        <v>1.3132226097380253E-2</v>
      </c>
      <c r="G7536" s="90">
        <v>1.5079694220959772E-2</v>
      </c>
      <c r="H7536" s="90">
        <v>1.6638151340401915E-2</v>
      </c>
      <c r="I7536" s="90">
        <v>1.7931167781524215E-2</v>
      </c>
      <c r="J7536" s="90">
        <v>1.8983118464388465E-2</v>
      </c>
    </row>
    <row r="7537" spans="3:10" x14ac:dyDescent="0.25">
      <c r="C7537" s="82">
        <v>1.5831330562981343E-2</v>
      </c>
      <c r="D7537" s="89">
        <v>2.0412169086129996E-2</v>
      </c>
      <c r="E7537" s="89">
        <v>2.356988741244357E-2</v>
      </c>
      <c r="F7537" s="89">
        <v>2.5573689298796561E-2</v>
      </c>
      <c r="G7537" s="90">
        <v>2.6872501234972646E-2</v>
      </c>
      <c r="H7537" s="90">
        <v>2.768457375283356E-2</v>
      </c>
      <c r="I7537" s="90">
        <v>2.8328539568602203E-2</v>
      </c>
      <c r="J7537" s="90">
        <v>2.884687557403804E-2</v>
      </c>
    </row>
    <row r="7538" spans="3:10" x14ac:dyDescent="0.25">
      <c r="C7538" s="82">
        <v>4.9502281962192786E-2</v>
      </c>
      <c r="D7538" s="89">
        <v>5.0016968616531862E-2</v>
      </c>
      <c r="E7538" s="89">
        <v>4.921142559652511E-2</v>
      </c>
      <c r="F7538" s="89">
        <v>4.7988973556570232E-2</v>
      </c>
      <c r="G7538" s="90">
        <v>4.6809753736443027E-2</v>
      </c>
      <c r="H7538" s="90">
        <v>4.5600962857222212E-2</v>
      </c>
      <c r="I7538" s="90">
        <v>4.455563134363235E-2</v>
      </c>
      <c r="J7538" s="90">
        <v>4.3517061240737211E-2</v>
      </c>
    </row>
    <row r="7539" spans="3:10" x14ac:dyDescent="0.25">
      <c r="C7539" s="82">
        <v>3.4035343688277861E-2</v>
      </c>
      <c r="D7539" s="89">
        <v>3.6531134201094918E-2</v>
      </c>
      <c r="E7539" s="89">
        <v>3.6984636486202746E-2</v>
      </c>
      <c r="F7539" s="89">
        <v>3.6418130808893577E-2</v>
      </c>
      <c r="G7539" s="90">
        <v>3.5503111346793272E-2</v>
      </c>
      <c r="H7539" s="90">
        <v>3.4405133738028983E-2</v>
      </c>
      <c r="I7539" s="90">
        <v>3.3403570789146367E-2</v>
      </c>
      <c r="J7539" s="90">
        <v>3.2456270975264753E-2</v>
      </c>
    </row>
    <row r="7540" spans="3:10" x14ac:dyDescent="0.25">
      <c r="C7540" s="82">
        <v>2.3844451086294929E-2</v>
      </c>
      <c r="D7540" s="89">
        <v>2.9046494855435725E-2</v>
      </c>
      <c r="E7540" s="89">
        <v>3.2733899282121254E-2</v>
      </c>
      <c r="F7540" s="89">
        <v>3.5481663465265691E-2</v>
      </c>
      <c r="G7540" s="90">
        <v>3.7882070112873541E-2</v>
      </c>
      <c r="H7540" s="90">
        <v>4.0148677561847639E-2</v>
      </c>
      <c r="I7540" s="90">
        <v>4.2651816920774854E-2</v>
      </c>
      <c r="J7540" s="90">
        <v>4.5383955401155918E-2</v>
      </c>
    </row>
    <row r="7541" spans="3:10" x14ac:dyDescent="0.25">
      <c r="C7541" s="82">
        <v>9.2612460992611573E-3</v>
      </c>
      <c r="D7541" s="89">
        <v>1.3357597722102627E-2</v>
      </c>
      <c r="E7541" s="89">
        <v>1.6952974312145885E-2</v>
      </c>
      <c r="F7541" s="89">
        <v>1.988808639919936E-2</v>
      </c>
      <c r="G7541" s="90">
        <v>2.2257655431316581E-2</v>
      </c>
      <c r="H7541" s="90">
        <v>2.4097676532620359E-2</v>
      </c>
      <c r="I7541" s="90">
        <v>2.5617599496661418E-2</v>
      </c>
      <c r="J7541" s="90">
        <v>2.6843409088258538E-2</v>
      </c>
    </row>
    <row r="7542" spans="3:10" x14ac:dyDescent="0.25">
      <c r="C7542" s="82">
        <v>1.8435874685762764E-3</v>
      </c>
      <c r="D7542" s="89">
        <v>4.0892169945729367E-3</v>
      </c>
      <c r="E7542" s="89">
        <v>6.9809764176434587E-3</v>
      </c>
      <c r="F7542" s="89">
        <v>9.9920282572710153E-3</v>
      </c>
      <c r="G7542" s="90">
        <v>1.2703661171658684E-2</v>
      </c>
      <c r="H7542" s="90">
        <v>1.4820677200163921E-2</v>
      </c>
      <c r="I7542" s="90">
        <v>1.631363777509658E-2</v>
      </c>
      <c r="J7542" s="90">
        <v>1.7162296973892027E-2</v>
      </c>
    </row>
    <row r="7543" spans="3:10" x14ac:dyDescent="0.25">
      <c r="C7543" s="82">
        <v>1.1901850110256702E-2</v>
      </c>
      <c r="D7543" s="89">
        <v>1.514221366006014E-2</v>
      </c>
      <c r="E7543" s="89">
        <v>1.7451776849727142E-2</v>
      </c>
      <c r="F7543" s="89">
        <v>1.8940371780669454E-2</v>
      </c>
      <c r="G7543" s="90">
        <v>1.9822623846372782E-2</v>
      </c>
      <c r="H7543" s="90">
        <v>2.0173434555440767E-2</v>
      </c>
      <c r="I7543" s="90">
        <v>2.0184986088602527E-2</v>
      </c>
      <c r="J7543" s="90">
        <v>1.9886589683613953E-2</v>
      </c>
    </row>
    <row r="7544" spans="3:10" x14ac:dyDescent="0.25">
      <c r="C7544" s="82">
        <v>1.8456544400645182E-3</v>
      </c>
      <c r="D7544" s="89">
        <v>3.4971974483531446E-3</v>
      </c>
      <c r="E7544" s="89">
        <v>5.3721840171041682E-3</v>
      </c>
      <c r="F7544" s="89">
        <v>7.1776473761961364E-3</v>
      </c>
      <c r="G7544" s="90">
        <v>8.7481770282818901E-3</v>
      </c>
      <c r="H7544" s="90">
        <v>9.9858860347131224E-3</v>
      </c>
      <c r="I7544" s="90">
        <v>1.0938752388577817E-2</v>
      </c>
      <c r="J7544" s="90">
        <v>1.1629057749895632E-2</v>
      </c>
    </row>
    <row r="7545" spans="3:10" x14ac:dyDescent="0.25">
      <c r="C7545" s="82">
        <v>2.7109360720291336E-2</v>
      </c>
      <c r="D7545" s="89">
        <v>3.5370387791256404E-2</v>
      </c>
      <c r="E7545" s="89">
        <v>4.1553308055711363E-2</v>
      </c>
      <c r="F7545" s="89">
        <v>4.5944909024650274E-2</v>
      </c>
      <c r="G7545" s="90">
        <v>4.9119404269116942E-2</v>
      </c>
      <c r="H7545" s="90">
        <v>5.12670928363912E-2</v>
      </c>
      <c r="I7545" s="90">
        <v>5.2805860111614346E-2</v>
      </c>
      <c r="J7545" s="90">
        <v>5.3679990145191946E-2</v>
      </c>
    </row>
    <row r="7546" spans="3:10" x14ac:dyDescent="0.25">
      <c r="C7546" s="82">
        <v>3.4403693909935702E-2</v>
      </c>
      <c r="D7546" s="89">
        <v>4.4129759437250886E-2</v>
      </c>
      <c r="E7546" s="89">
        <v>4.978425239501514E-2</v>
      </c>
      <c r="F7546" s="89">
        <v>5.2254905159062157E-2</v>
      </c>
      <c r="G7546" s="90">
        <v>5.2760982482373937E-2</v>
      </c>
      <c r="H7546" s="90">
        <v>5.1880496972630807E-2</v>
      </c>
      <c r="I7546" s="90">
        <v>5.0260671570878317E-2</v>
      </c>
      <c r="J7546" s="90">
        <v>4.7984487199349606E-2</v>
      </c>
    </row>
    <row r="7547" spans="3:10" x14ac:dyDescent="0.25">
      <c r="C7547" s="82">
        <v>1.2617235540250651E-2</v>
      </c>
      <c r="D7547" s="89">
        <v>1.4771694140618725E-2</v>
      </c>
      <c r="E7547" s="89">
        <v>1.6700154906583477E-2</v>
      </c>
      <c r="F7547" s="89">
        <v>1.8515166463595169E-2</v>
      </c>
      <c r="G7547" s="90">
        <v>2.0324110175997966E-2</v>
      </c>
      <c r="H7547" s="90">
        <v>2.2100301661919168E-2</v>
      </c>
      <c r="I7547" s="90">
        <v>2.3975397421870638E-2</v>
      </c>
      <c r="J7547" s="90">
        <v>2.5933453472571619E-2</v>
      </c>
    </row>
    <row r="7548" spans="3:10" x14ac:dyDescent="0.25">
      <c r="C7548" s="82">
        <v>4.1448363977511218E-3</v>
      </c>
      <c r="D7548" s="89">
        <v>7.7989600330706605E-3</v>
      </c>
      <c r="E7548" s="89">
        <v>1.1916865817815793E-2</v>
      </c>
      <c r="F7548" s="89">
        <v>1.5883892401547649E-2</v>
      </c>
      <c r="G7548" s="90">
        <v>1.9381027551857381E-2</v>
      </c>
      <c r="H7548" s="90">
        <v>2.2219891057705141E-2</v>
      </c>
      <c r="I7548" s="90">
        <v>2.4498952176788651E-2</v>
      </c>
      <c r="J7548" s="90">
        <v>2.622059698685316E-2</v>
      </c>
    </row>
    <row r="7549" spans="3:10" x14ac:dyDescent="0.25">
      <c r="C7549" s="82">
        <v>4.1855184631561767E-3</v>
      </c>
      <c r="D7549" s="89">
        <v>6.5583802712964384E-3</v>
      </c>
      <c r="E7549" s="89">
        <v>8.9458623180389066E-3</v>
      </c>
      <c r="F7549" s="89">
        <v>1.1203056661625828E-2</v>
      </c>
      <c r="G7549" s="90">
        <v>1.3344365613601391E-2</v>
      </c>
      <c r="H7549" s="90">
        <v>1.5382496704619381E-2</v>
      </c>
      <c r="I7549" s="90">
        <v>1.7462784884357221E-2</v>
      </c>
      <c r="J7549" s="90">
        <v>1.9630368429462385E-2</v>
      </c>
    </row>
    <row r="7550" spans="3:10" x14ac:dyDescent="0.25">
      <c r="C7550" s="82">
        <v>1.4853788700927619E-2</v>
      </c>
      <c r="D7550" s="89">
        <v>2.1028703036267561E-2</v>
      </c>
      <c r="E7550" s="89">
        <v>2.6331731448712044E-2</v>
      </c>
      <c r="F7550" s="89">
        <v>3.0588358660072666E-2</v>
      </c>
      <c r="G7550" s="90">
        <v>3.4002293455525578E-2</v>
      </c>
      <c r="H7550" s="90">
        <v>3.6668991909853857E-2</v>
      </c>
      <c r="I7550" s="90">
        <v>3.8925602228857568E-2</v>
      </c>
      <c r="J7550" s="90">
        <v>4.0802219201909462E-2</v>
      </c>
    </row>
    <row r="7551" spans="3:10" x14ac:dyDescent="0.25">
      <c r="C7551" s="82">
        <v>4.760588592017001E-3</v>
      </c>
      <c r="D7551" s="89">
        <v>7.9498995936929922E-3</v>
      </c>
      <c r="E7551" s="89">
        <v>1.1124372433660034E-2</v>
      </c>
      <c r="F7551" s="89">
        <v>1.3854328948695821E-2</v>
      </c>
      <c r="G7551" s="90">
        <v>1.598910520432684E-2</v>
      </c>
      <c r="H7551" s="90">
        <v>1.7460808099550931E-2</v>
      </c>
      <c r="I7551" s="90">
        <v>1.8411453517180845E-2</v>
      </c>
      <c r="J7551" s="90">
        <v>1.8896123065325284E-2</v>
      </c>
    </row>
    <row r="7552" spans="3:10" x14ac:dyDescent="0.25">
      <c r="C7552" s="82">
        <v>9.5354110394440406E-3</v>
      </c>
      <c r="D7552" s="89">
        <v>1.3035531999484162E-2</v>
      </c>
      <c r="E7552" s="89">
        <v>1.5803971421069259E-2</v>
      </c>
      <c r="F7552" s="89">
        <v>1.7815823578959833E-2</v>
      </c>
      <c r="G7552" s="90">
        <v>1.9240155346817993E-2</v>
      </c>
      <c r="H7552" s="90">
        <v>2.0158761277673992E-2</v>
      </c>
      <c r="I7552" s="90">
        <v>2.0782617467822489E-2</v>
      </c>
      <c r="J7552" s="90">
        <v>2.1162005660556239E-2</v>
      </c>
    </row>
    <row r="7553" spans="3:10" x14ac:dyDescent="0.25">
      <c r="C7553" s="82">
        <v>2.5627530839750473E-2</v>
      </c>
      <c r="D7553" s="89">
        <v>2.4854113985230322E-2</v>
      </c>
      <c r="E7553" s="89">
        <v>2.3692359346675757E-2</v>
      </c>
      <c r="F7553" s="89">
        <v>2.251114303824997E-2</v>
      </c>
      <c r="G7553" s="90">
        <v>2.1464983344963991E-2</v>
      </c>
      <c r="H7553" s="90">
        <v>2.04813922671995E-2</v>
      </c>
      <c r="I7553" s="90">
        <v>1.9631496668572088E-2</v>
      </c>
      <c r="J7553" s="90">
        <v>1.8845767415648446E-2</v>
      </c>
    </row>
    <row r="7554" spans="3:10" x14ac:dyDescent="0.25">
      <c r="C7554" s="82">
        <v>7.9393519148487704E-3</v>
      </c>
      <c r="D7554" s="89">
        <v>1.1843534081934101E-2</v>
      </c>
      <c r="E7554" s="89">
        <v>1.5318195151019742E-2</v>
      </c>
      <c r="F7554" s="89">
        <v>1.8131877201804866E-2</v>
      </c>
      <c r="G7554" s="90">
        <v>2.03544912524934E-2</v>
      </c>
      <c r="H7554" s="90">
        <v>2.2047104997889949E-2</v>
      </c>
      <c r="I7554" s="90">
        <v>2.3446428756330979E-2</v>
      </c>
      <c r="J7554" s="90">
        <v>2.4622082663509435E-2</v>
      </c>
    </row>
    <row r="7555" spans="3:10" x14ac:dyDescent="0.25">
      <c r="C7555" s="82">
        <v>2.4008731333847701E-2</v>
      </c>
      <c r="D7555" s="89">
        <v>2.6214630634311373E-2</v>
      </c>
      <c r="E7555" s="89">
        <v>2.7904683639571121E-2</v>
      </c>
      <c r="F7555" s="89">
        <v>2.9451839684526287E-2</v>
      </c>
      <c r="G7555" s="90">
        <v>3.1135458270117319E-2</v>
      </c>
      <c r="H7555" s="90">
        <v>3.2973872643393604E-2</v>
      </c>
      <c r="I7555" s="90">
        <v>3.5191504199412672E-2</v>
      </c>
      <c r="J7555" s="90">
        <v>3.776264390322575E-2</v>
      </c>
    </row>
    <row r="7556" spans="3:10" x14ac:dyDescent="0.25">
      <c r="C7556" s="82">
        <v>5.5300569340977985E-3</v>
      </c>
      <c r="D7556" s="89">
        <v>9.1805066011261816E-3</v>
      </c>
      <c r="E7556" s="89">
        <v>1.2704776176142836E-2</v>
      </c>
      <c r="F7556" s="89">
        <v>1.5625710772646222E-2</v>
      </c>
      <c r="G7556" s="90">
        <v>1.7821623356363173E-2</v>
      </c>
      <c r="H7556" s="90">
        <v>1.9265091795917198E-2</v>
      </c>
      <c r="I7556" s="90">
        <v>2.0144654777455633E-2</v>
      </c>
      <c r="J7556" s="90">
        <v>2.0533527530060016E-2</v>
      </c>
    </row>
    <row r="7557" spans="3:10" x14ac:dyDescent="0.25">
      <c r="C7557" s="82">
        <v>7.2060782468755915E-3</v>
      </c>
      <c r="D7557" s="89">
        <v>1.1648350748707672E-2</v>
      </c>
      <c r="E7557" s="89">
        <v>1.5821508833710106E-2</v>
      </c>
      <c r="F7557" s="89">
        <v>1.9280032751005191E-2</v>
      </c>
      <c r="G7557" s="90">
        <v>2.2003188218621791E-2</v>
      </c>
      <c r="H7557" s="90">
        <v>2.4029526779667652E-2</v>
      </c>
      <c r="I7557" s="90">
        <v>2.5612111129103447E-2</v>
      </c>
      <c r="J7557" s="90">
        <v>2.6824187254054735E-2</v>
      </c>
    </row>
    <row r="7558" spans="3:10" x14ac:dyDescent="0.25">
      <c r="C7558" s="82">
        <v>9.0842890848543498E-3</v>
      </c>
      <c r="D7558" s="89">
        <v>1.4861207105315079E-2</v>
      </c>
      <c r="E7558" s="89">
        <v>2.0028292323021123E-2</v>
      </c>
      <c r="F7558" s="89">
        <v>2.391115164937058E-2</v>
      </c>
      <c r="G7558" s="90">
        <v>2.6518991381537856E-2</v>
      </c>
      <c r="H7558" s="90">
        <v>2.7992959881033466E-2</v>
      </c>
      <c r="I7558" s="90">
        <v>2.8726174346072008E-2</v>
      </c>
      <c r="J7558" s="90">
        <v>2.8877902743352508E-2</v>
      </c>
    </row>
    <row r="7559" spans="3:10" x14ac:dyDescent="0.25">
      <c r="C7559" s="82">
        <v>1.4002107065146822E-2</v>
      </c>
      <c r="D7559" s="89">
        <v>1.831903577600397E-2</v>
      </c>
      <c r="E7559" s="89">
        <v>2.182425530064095E-2</v>
      </c>
      <c r="F7559" s="89">
        <v>2.4583537187308088E-2</v>
      </c>
      <c r="G7559" s="90">
        <v>2.6802019769458826E-2</v>
      </c>
      <c r="H7559" s="90">
        <v>2.8515260212325352E-2</v>
      </c>
      <c r="I7559" s="90">
        <v>2.9925919077280563E-2</v>
      </c>
      <c r="J7559" s="90">
        <v>3.1003511564191403E-2</v>
      </c>
    </row>
    <row r="7560" spans="3:10" x14ac:dyDescent="0.25">
      <c r="C7560" s="82">
        <v>2.1603903713051458E-3</v>
      </c>
      <c r="D7560" s="89">
        <v>4.246934654719519E-3</v>
      </c>
      <c r="E7560" s="89">
        <v>6.729560606583679E-3</v>
      </c>
      <c r="F7560" s="89">
        <v>9.2479445461556755E-3</v>
      </c>
      <c r="G7560" s="90">
        <v>1.1588873954583221E-2</v>
      </c>
      <c r="H7560" s="90">
        <v>1.3622331601458881E-2</v>
      </c>
      <c r="I7560" s="90">
        <v>1.5409974766010158E-2</v>
      </c>
      <c r="J7560" s="90">
        <v>1.6974055012778575E-2</v>
      </c>
    </row>
    <row r="7561" spans="3:10" x14ac:dyDescent="0.25">
      <c r="C7561" s="82">
        <v>4.1021856839422314E-3</v>
      </c>
      <c r="D7561" s="89">
        <v>6.6015146012628114E-3</v>
      </c>
      <c r="E7561" s="89">
        <v>9.1224689609939093E-3</v>
      </c>
      <c r="F7561" s="89">
        <v>1.140455049687612E-2</v>
      </c>
      <c r="G7561" s="90">
        <v>1.3362186117482921E-2</v>
      </c>
      <c r="H7561" s="90">
        <v>1.494003164782786E-2</v>
      </c>
      <c r="I7561" s="90">
        <v>1.6243438618510686E-2</v>
      </c>
      <c r="J7561" s="90">
        <v>1.7300787155079798E-2</v>
      </c>
    </row>
    <row r="7562" spans="3:10" x14ac:dyDescent="0.25">
      <c r="C7562" s="82">
        <v>0.13435773362587472</v>
      </c>
      <c r="D7562" s="89">
        <v>9.7075227389127966E-2</v>
      </c>
      <c r="E7562" s="89">
        <v>7.4528537517684429E-2</v>
      </c>
      <c r="F7562" s="89">
        <v>6.0591813758981324E-2</v>
      </c>
      <c r="G7562" s="90">
        <v>5.1795299177751442E-2</v>
      </c>
      <c r="H7562" s="90">
        <v>4.5912395729850418E-2</v>
      </c>
      <c r="I7562" s="90">
        <v>4.2001155194104044E-2</v>
      </c>
      <c r="J7562" s="90">
        <v>3.9266106741260132E-2</v>
      </c>
    </row>
    <row r="7563" spans="3:10" x14ac:dyDescent="0.25">
      <c r="C7563" s="82">
        <v>8.7213730288414164E-4</v>
      </c>
      <c r="D7563" s="89">
        <v>1.9216882774949751E-3</v>
      </c>
      <c r="E7563" s="89">
        <v>3.2749245395873416E-3</v>
      </c>
      <c r="F7563" s="89">
        <v>4.6929567789318382E-3</v>
      </c>
      <c r="G7563" s="90">
        <v>5.9857936818320193E-3</v>
      </c>
      <c r="H7563" s="90">
        <v>7.0221374880010314E-3</v>
      </c>
      <c r="I7563" s="90">
        <v>7.8004916505777511E-3</v>
      </c>
      <c r="J7563" s="90">
        <v>8.3286609416604873E-3</v>
      </c>
    </row>
    <row r="7564" spans="3:10" x14ac:dyDescent="0.25">
      <c r="C7564" s="82">
        <v>1.173363340624114E-2</v>
      </c>
      <c r="D7564" s="89">
        <v>1.5928651405737581E-2</v>
      </c>
      <c r="E7564" s="89">
        <v>1.9419539995260589E-2</v>
      </c>
      <c r="F7564" s="89">
        <v>2.2137455715076956E-2</v>
      </c>
      <c r="G7564" s="90">
        <v>2.4202585789362512E-2</v>
      </c>
      <c r="H7564" s="90">
        <v>2.5627433022959872E-2</v>
      </c>
      <c r="I7564" s="90">
        <v>2.6604890450680322E-2</v>
      </c>
      <c r="J7564" s="90">
        <v>2.7140398939597722E-2</v>
      </c>
    </row>
    <row r="7565" spans="3:10" x14ac:dyDescent="0.25">
      <c r="C7565" s="82">
        <v>4.5020794498523788E-2</v>
      </c>
      <c r="D7565" s="89">
        <v>5.11771721122673E-2</v>
      </c>
      <c r="E7565" s="89">
        <v>5.3572077697027327E-2</v>
      </c>
      <c r="F7565" s="89">
        <v>5.3898690502756259E-2</v>
      </c>
      <c r="G7565" s="90">
        <v>5.3441713395865495E-2</v>
      </c>
      <c r="H7565" s="90">
        <v>5.2617268807532314E-2</v>
      </c>
      <c r="I7565" s="90">
        <v>5.1898278698490612E-2</v>
      </c>
      <c r="J7565" s="90">
        <v>5.1196021324974E-2</v>
      </c>
    </row>
    <row r="7566" spans="3:10" x14ac:dyDescent="0.25">
      <c r="C7566" s="82">
        <v>5.053558687956242E-3</v>
      </c>
      <c r="D7566" s="89">
        <v>8.8941191070309993E-3</v>
      </c>
      <c r="E7566" s="89">
        <v>1.2872252870668023E-2</v>
      </c>
      <c r="F7566" s="89">
        <v>1.6429713931220027E-2</v>
      </c>
      <c r="G7566" s="90">
        <v>1.9361039474193216E-2</v>
      </c>
      <c r="H7566" s="90">
        <v>2.1564447863002777E-2</v>
      </c>
      <c r="I7566" s="90">
        <v>2.318328903635114E-2</v>
      </c>
      <c r="J7566" s="90">
        <v>2.4244304275899856E-2</v>
      </c>
    </row>
    <row r="7567" spans="3:10" x14ac:dyDescent="0.25">
      <c r="C7567" s="82">
        <v>2.2593420320491039E-2</v>
      </c>
      <c r="D7567" s="89">
        <v>2.5408353779716113E-2</v>
      </c>
      <c r="E7567" s="89">
        <v>2.744851702780389E-2</v>
      </c>
      <c r="F7567" s="89">
        <v>2.9027601020961153E-2</v>
      </c>
      <c r="G7567" s="90">
        <v>3.0385238702097906E-2</v>
      </c>
      <c r="H7567" s="90">
        <v>3.1501327778646997E-2</v>
      </c>
      <c r="I7567" s="90">
        <v>3.255065071151958E-2</v>
      </c>
      <c r="J7567" s="90">
        <v>3.3470043097542639E-2</v>
      </c>
    </row>
    <row r="7568" spans="3:10" x14ac:dyDescent="0.25">
      <c r="C7568" s="82">
        <v>3.5322863011775028E-2</v>
      </c>
      <c r="D7568" s="89">
        <v>3.9480803949933467E-2</v>
      </c>
      <c r="E7568" s="89">
        <v>4.1758125737952907E-2</v>
      </c>
      <c r="F7568" s="89">
        <v>4.286768444636025E-2</v>
      </c>
      <c r="G7568" s="90">
        <v>4.3370366480689641E-2</v>
      </c>
      <c r="H7568" s="90">
        <v>4.3384989097641484E-2</v>
      </c>
      <c r="I7568" s="90">
        <v>4.3253995830234294E-2</v>
      </c>
      <c r="J7568" s="90">
        <v>4.2953061342559891E-2</v>
      </c>
    </row>
    <row r="7569" spans="3:10" x14ac:dyDescent="0.25">
      <c r="C7569" s="82">
        <v>1.6327451511080802E-3</v>
      </c>
      <c r="D7569" s="89">
        <v>3.643872533693011E-3</v>
      </c>
      <c r="E7569" s="89">
        <v>6.3776801472214609E-3</v>
      </c>
      <c r="F7569" s="89">
        <v>9.4660275806664577E-3</v>
      </c>
      <c r="G7569" s="90">
        <v>1.2580158313217581E-2</v>
      </c>
      <c r="H7569" s="90">
        <v>1.5453165919185092E-2</v>
      </c>
      <c r="I7569" s="90">
        <v>1.8051953107951983E-2</v>
      </c>
      <c r="J7569" s="90">
        <v>2.0336038260452532E-2</v>
      </c>
    </row>
    <row r="7570" spans="3:10" x14ac:dyDescent="0.25">
      <c r="C7570" s="82">
        <v>1.5645963788923387E-2</v>
      </c>
      <c r="D7570" s="89">
        <v>2.245520235782901E-2</v>
      </c>
      <c r="E7570" s="89">
        <v>2.8377062563437489E-2</v>
      </c>
      <c r="F7570" s="89">
        <v>3.318777586236251E-2</v>
      </c>
      <c r="G7570" s="90">
        <v>3.7072153036392913E-2</v>
      </c>
      <c r="H7570" s="90">
        <v>4.0080363987719941E-2</v>
      </c>
      <c r="I7570" s="90">
        <v>4.2509604951861991E-2</v>
      </c>
      <c r="J7570" s="90">
        <v>4.431449784606642E-2</v>
      </c>
    </row>
    <row r="7571" spans="3:10" x14ac:dyDescent="0.25">
      <c r="C7571" s="82">
        <v>2.9058461217277398E-2</v>
      </c>
      <c r="D7571" s="89">
        <v>3.3169701901898101E-2</v>
      </c>
      <c r="E7571" s="89">
        <v>3.6147497434825836E-2</v>
      </c>
      <c r="F7571" s="89">
        <v>3.8522300101251343E-2</v>
      </c>
      <c r="G7571" s="90">
        <v>4.0680732312325385E-2</v>
      </c>
      <c r="H7571" s="90">
        <v>4.2598974431411855E-2</v>
      </c>
      <c r="I7571" s="90">
        <v>4.445984152901538E-2</v>
      </c>
      <c r="J7571" s="90">
        <v>4.6085568809527036E-2</v>
      </c>
    </row>
    <row r="7572" spans="3:10" x14ac:dyDescent="0.25">
      <c r="C7572" s="82">
        <v>2.0221012770935704E-2</v>
      </c>
      <c r="D7572" s="89">
        <v>2.0769807350567555E-2</v>
      </c>
      <c r="E7572" s="89">
        <v>2.0884081501405586E-2</v>
      </c>
      <c r="F7572" s="89">
        <v>2.0830877346126358E-2</v>
      </c>
      <c r="G7572" s="90">
        <v>2.0733100592960945E-2</v>
      </c>
      <c r="H7572" s="90">
        <v>2.051668691127469E-2</v>
      </c>
      <c r="I7572" s="90">
        <v>2.0255316827008232E-2</v>
      </c>
      <c r="J7572" s="90">
        <v>1.9892579458105165E-2</v>
      </c>
    </row>
    <row r="7573" spans="3:10" x14ac:dyDescent="0.25">
      <c r="C7573" s="82">
        <v>2.5953242995588099E-2</v>
      </c>
      <c r="D7573" s="89">
        <v>2.9612513700776895E-2</v>
      </c>
      <c r="E7573" s="89">
        <v>3.2039361774995598E-2</v>
      </c>
      <c r="F7573" s="89">
        <v>3.3680698796287913E-2</v>
      </c>
      <c r="G7573" s="90">
        <v>3.4922057858077282E-2</v>
      </c>
      <c r="H7573" s="90">
        <v>3.5830121416038183E-2</v>
      </c>
      <c r="I7573" s="90">
        <v>3.6662730794204082E-2</v>
      </c>
      <c r="J7573" s="90">
        <v>3.7372288769877172E-2</v>
      </c>
    </row>
    <row r="7574" spans="3:10" x14ac:dyDescent="0.25">
      <c r="C7574" s="82">
        <v>3.0454174929808783E-2</v>
      </c>
      <c r="D7574" s="89">
        <v>3.434790207058129E-2</v>
      </c>
      <c r="E7574" s="89">
        <v>3.6266397896255048E-2</v>
      </c>
      <c r="F7574" s="89">
        <v>3.6947057584480372E-2</v>
      </c>
      <c r="G7574" s="90">
        <v>3.6977467326139629E-2</v>
      </c>
      <c r="H7574" s="90">
        <v>3.6518587715086148E-2</v>
      </c>
      <c r="I7574" s="90">
        <v>3.5882335732016581E-2</v>
      </c>
      <c r="J7574" s="90">
        <v>3.5047265346242286E-2</v>
      </c>
    </row>
    <row r="7575" spans="3:10" x14ac:dyDescent="0.25">
      <c r="C7575" s="82">
        <v>1.7646890059598012E-2</v>
      </c>
      <c r="D7575" s="89">
        <v>1.9964036356040837E-2</v>
      </c>
      <c r="E7575" s="89">
        <v>2.1635629969067798E-2</v>
      </c>
      <c r="F7575" s="89">
        <v>2.2887394347642205E-2</v>
      </c>
      <c r="G7575" s="90">
        <v>2.3892895749095842E-2</v>
      </c>
      <c r="H7575" s="90">
        <v>2.4626088755775339E-2</v>
      </c>
      <c r="I7575" s="90">
        <v>2.5219516030078541E-2</v>
      </c>
      <c r="J7575" s="90">
        <v>2.5626336490417703E-2</v>
      </c>
    </row>
    <row r="7576" spans="3:10" x14ac:dyDescent="0.25">
      <c r="C7576" s="82">
        <v>4.4165233376353474E-2</v>
      </c>
      <c r="D7576" s="89">
        <v>4.648040790915154E-2</v>
      </c>
      <c r="E7576" s="89">
        <v>4.766667459463695E-2</v>
      </c>
      <c r="F7576" s="89">
        <v>4.8544295795587999E-2</v>
      </c>
      <c r="G7576" s="90">
        <v>4.9597279741164554E-2</v>
      </c>
      <c r="H7576" s="90">
        <v>5.0782116772715706E-2</v>
      </c>
      <c r="I7576" s="90">
        <v>5.2324577545860187E-2</v>
      </c>
      <c r="J7576" s="90">
        <v>5.4032172726974546E-2</v>
      </c>
    </row>
    <row r="7577" spans="3:10" x14ac:dyDescent="0.25">
      <c r="C7577" s="82">
        <v>4.0208144634199658E-3</v>
      </c>
      <c r="D7577" s="89">
        <v>5.960176403376473E-3</v>
      </c>
      <c r="E7577" s="89">
        <v>7.869370867162679E-3</v>
      </c>
      <c r="F7577" s="89">
        <v>9.6289102812015352E-3</v>
      </c>
      <c r="G7577" s="90">
        <v>1.122311130233157E-2</v>
      </c>
      <c r="H7577" s="90">
        <v>1.2630512911617925E-2</v>
      </c>
      <c r="I7577" s="90">
        <v>1.3951190758300102E-2</v>
      </c>
      <c r="J7577" s="90">
        <v>1.521628499814702E-2</v>
      </c>
    </row>
    <row r="7578" spans="3:10" x14ac:dyDescent="0.25">
      <c r="C7578" s="82">
        <v>4.0414311567524265E-2</v>
      </c>
      <c r="D7578" s="89">
        <v>4.0538552271780583E-2</v>
      </c>
      <c r="E7578" s="89">
        <v>3.9829771089881123E-2</v>
      </c>
      <c r="F7578" s="89">
        <v>3.8911960638341125E-2</v>
      </c>
      <c r="G7578" s="90">
        <v>3.8075983228768352E-2</v>
      </c>
      <c r="H7578" s="90">
        <v>3.72258914698416E-2</v>
      </c>
      <c r="I7578" s="90">
        <v>3.6515093401650996E-2</v>
      </c>
      <c r="J7578" s="90">
        <v>3.5829670547149431E-2</v>
      </c>
    </row>
    <row r="7579" spans="3:10" x14ac:dyDescent="0.25">
      <c r="C7579" s="82">
        <v>1.163083221375793E-3</v>
      </c>
      <c r="D7579" s="89">
        <v>2.4265306720046551E-3</v>
      </c>
      <c r="E7579" s="89">
        <v>4.035716485855231E-3</v>
      </c>
      <c r="F7579" s="89">
        <v>5.7479243674527303E-3</v>
      </c>
      <c r="G7579" s="90">
        <v>7.3732812483417428E-3</v>
      </c>
      <c r="H7579" s="90">
        <v>8.7756172636782245E-3</v>
      </c>
      <c r="I7579" s="90">
        <v>9.9627144923354997E-3</v>
      </c>
      <c r="J7579" s="90">
        <v>1.0940235020065303E-2</v>
      </c>
    </row>
    <row r="7580" spans="3:10" x14ac:dyDescent="0.25">
      <c r="C7580" s="82">
        <v>5.0459974374612356E-3</v>
      </c>
      <c r="D7580" s="89">
        <v>8.4798443641761791E-3</v>
      </c>
      <c r="E7580" s="89">
        <v>1.2021838218824934E-2</v>
      </c>
      <c r="F7580" s="89">
        <v>1.5261412773605263E-2</v>
      </c>
      <c r="G7580" s="90">
        <v>1.8044946643422224E-2</v>
      </c>
      <c r="H7580" s="90">
        <v>2.0269711683082923E-2</v>
      </c>
      <c r="I7580" s="90">
        <v>2.204840629405834E-2</v>
      </c>
      <c r="J7580" s="90">
        <v>2.3385282423117788E-2</v>
      </c>
    </row>
    <row r="7581" spans="3:10" x14ac:dyDescent="0.25">
      <c r="C7581" s="82">
        <v>8.9829550363368284E-3</v>
      </c>
      <c r="D7581" s="89">
        <v>1.1062682019011297E-2</v>
      </c>
      <c r="E7581" s="89">
        <v>1.2634300136810441E-2</v>
      </c>
      <c r="F7581" s="89">
        <v>1.3793411662312597E-2</v>
      </c>
      <c r="G7581" s="90">
        <v>1.4674147000510215E-2</v>
      </c>
      <c r="H7581" s="90">
        <v>1.5309032346676783E-2</v>
      </c>
      <c r="I7581" s="90">
        <v>1.5828016659430903E-2</v>
      </c>
      <c r="J7581" s="90">
        <v>1.6244154990570275E-2</v>
      </c>
    </row>
    <row r="7582" spans="3:10" x14ac:dyDescent="0.25">
      <c r="C7582" s="82">
        <v>2.6739129500311022E-2</v>
      </c>
      <c r="D7582" s="89">
        <v>2.4734487891049158E-2</v>
      </c>
      <c r="E7582" s="89">
        <v>2.3595062953982206E-2</v>
      </c>
      <c r="F7582" s="89">
        <v>2.3116195872847054E-2</v>
      </c>
      <c r="G7582" s="90">
        <v>2.3144010836875607E-2</v>
      </c>
      <c r="H7582" s="90">
        <v>2.3444287588586275E-2</v>
      </c>
      <c r="I7582" s="90">
        <v>2.4021725954161972E-2</v>
      </c>
      <c r="J7582" s="90">
        <v>2.4762940904109756E-2</v>
      </c>
    </row>
    <row r="7583" spans="3:10" x14ac:dyDescent="0.25">
      <c r="C7583" s="82">
        <v>3.4634603921872512E-3</v>
      </c>
      <c r="D7583" s="89">
        <v>6.0316932384607445E-3</v>
      </c>
      <c r="E7583" s="89">
        <v>8.5548787870865853E-3</v>
      </c>
      <c r="F7583" s="89">
        <v>1.0622114343321861E-2</v>
      </c>
      <c r="G7583" s="90">
        <v>1.2103986308812636E-2</v>
      </c>
      <c r="H7583" s="90">
        <v>1.2969974443392993E-2</v>
      </c>
      <c r="I7583" s="90">
        <v>1.3356488821258412E-2</v>
      </c>
      <c r="J7583" s="90">
        <v>1.3334284061324879E-2</v>
      </c>
    </row>
    <row r="7584" spans="3:10" x14ac:dyDescent="0.25">
      <c r="C7584" s="82">
        <v>4.2890460013288003E-3</v>
      </c>
      <c r="D7584" s="89">
        <v>6.1438849379450303E-3</v>
      </c>
      <c r="E7584" s="89">
        <v>8.0108907292264706E-3</v>
      </c>
      <c r="F7584" s="89">
        <v>9.8311149269711649E-3</v>
      </c>
      <c r="G7584" s="90">
        <v>1.1602258927078522E-2</v>
      </c>
      <c r="H7584" s="90">
        <v>1.3277851353310562E-2</v>
      </c>
      <c r="I7584" s="90">
        <v>1.4918409159727461E-2</v>
      </c>
      <c r="J7584" s="90">
        <v>1.6508894561722814E-2</v>
      </c>
    </row>
    <row r="7585" spans="3:10" x14ac:dyDescent="0.25">
      <c r="C7585" s="82">
        <v>1.4250378601604924E-3</v>
      </c>
      <c r="D7585" s="89">
        <v>2.8088977911137326E-3</v>
      </c>
      <c r="E7585" s="89">
        <v>4.5579358942323253E-3</v>
      </c>
      <c r="F7585" s="89">
        <v>6.4614328026393062E-3</v>
      </c>
      <c r="G7585" s="90">
        <v>8.3434754209351213E-3</v>
      </c>
      <c r="H7585" s="90">
        <v>1.0049201692864549E-2</v>
      </c>
      <c r="I7585" s="90">
        <v>1.1559674388307089E-2</v>
      </c>
      <c r="J7585" s="90">
        <v>1.2842948982936928E-2</v>
      </c>
    </row>
    <row r="7586" spans="3:10" x14ac:dyDescent="0.25">
      <c r="C7586" s="82">
        <v>6.6406545118371102E-3</v>
      </c>
      <c r="D7586" s="89">
        <v>9.567924970077751E-3</v>
      </c>
      <c r="E7586" s="89">
        <v>1.2211896887345855E-2</v>
      </c>
      <c r="F7586" s="89">
        <v>1.4458960154202087E-2</v>
      </c>
      <c r="G7586" s="90">
        <v>1.6371383411561153E-2</v>
      </c>
      <c r="H7586" s="90">
        <v>1.7978445922921645E-2</v>
      </c>
      <c r="I7586" s="90">
        <v>1.9451863795100138E-2</v>
      </c>
      <c r="J7586" s="90">
        <v>2.0838260168387288E-2</v>
      </c>
    </row>
    <row r="7587" spans="3:10" x14ac:dyDescent="0.25">
      <c r="C7587" s="82">
        <v>2.7757620744190449E-3</v>
      </c>
      <c r="D7587" s="89">
        <v>5.4590870039930373E-3</v>
      </c>
      <c r="E7587" s="89">
        <v>8.7904736709675784E-3</v>
      </c>
      <c r="F7587" s="89">
        <v>1.2399474682923645E-2</v>
      </c>
      <c r="G7587" s="90">
        <v>1.6047477412757857E-2</v>
      </c>
      <c r="H7587" s="90">
        <v>1.9548741127628558E-2</v>
      </c>
      <c r="I7587" s="90">
        <v>2.2947768805945679E-2</v>
      </c>
      <c r="J7587" s="90">
        <v>2.6211948699595644E-2</v>
      </c>
    </row>
    <row r="7588" spans="3:10" x14ac:dyDescent="0.25">
      <c r="C7588" s="82">
        <v>2.7236024612602829E-3</v>
      </c>
      <c r="D7588" s="89">
        <v>5.2121605354123763E-3</v>
      </c>
      <c r="E7588" s="89">
        <v>8.0846492860207359E-3</v>
      </c>
      <c r="F7588" s="89">
        <v>1.0938778296282788E-2</v>
      </c>
      <c r="G7588" s="90">
        <v>1.3564125765174791E-2</v>
      </c>
      <c r="H7588" s="90">
        <v>1.583419587640392E-2</v>
      </c>
      <c r="I7588" s="90">
        <v>1.7823057911783884E-2</v>
      </c>
      <c r="J7588" s="90">
        <v>1.9539351199961356E-2</v>
      </c>
    </row>
    <row r="7589" spans="3:10" x14ac:dyDescent="0.25">
      <c r="C7589" s="82">
        <v>3.7429357527637215E-2</v>
      </c>
      <c r="D7589" s="89">
        <v>4.3401600800573724E-2</v>
      </c>
      <c r="E7589" s="89">
        <v>4.6338651325861846E-2</v>
      </c>
      <c r="F7589" s="89">
        <v>4.7503556200356831E-2</v>
      </c>
      <c r="G7589" s="90">
        <v>4.7871610111310844E-2</v>
      </c>
      <c r="H7589" s="90">
        <v>4.7704691214979097E-2</v>
      </c>
      <c r="I7589" s="90">
        <v>4.7360354073869598E-2</v>
      </c>
      <c r="J7589" s="90">
        <v>4.6729435887618867E-2</v>
      </c>
    </row>
    <row r="7590" spans="3:10" x14ac:dyDescent="0.25">
      <c r="C7590" s="82">
        <v>1.6793144618941439E-2</v>
      </c>
      <c r="D7590" s="89">
        <v>2.3312945389105326E-2</v>
      </c>
      <c r="E7590" s="89">
        <v>2.8322947928148628E-2</v>
      </c>
      <c r="F7590" s="89">
        <v>3.1836206705910856E-2</v>
      </c>
      <c r="G7590" s="90">
        <v>3.4302404998247986E-2</v>
      </c>
      <c r="H7590" s="90">
        <v>3.5990834120774369E-2</v>
      </c>
      <c r="I7590" s="90">
        <v>3.7337035043681077E-2</v>
      </c>
      <c r="J7590" s="90">
        <v>3.8426065357176492E-2</v>
      </c>
    </row>
    <row r="7591" spans="3:10" x14ac:dyDescent="0.25">
      <c r="C7591" s="82">
        <v>3.306724004919321E-2</v>
      </c>
      <c r="D7591" s="89">
        <v>3.3408767154282835E-2</v>
      </c>
      <c r="E7591" s="89">
        <v>3.2600115277531101E-2</v>
      </c>
      <c r="F7591" s="89">
        <v>3.1474923436712481E-2</v>
      </c>
      <c r="G7591" s="90">
        <v>3.0463798679360256E-2</v>
      </c>
      <c r="H7591" s="90">
        <v>2.9571126345575852E-2</v>
      </c>
      <c r="I7591" s="90">
        <v>2.8935959591613769E-2</v>
      </c>
      <c r="J7591" s="90">
        <v>2.8456046482306898E-2</v>
      </c>
    </row>
    <row r="7592" spans="3:10" x14ac:dyDescent="0.25">
      <c r="C7592" s="82">
        <v>8.4644048137002784E-2</v>
      </c>
      <c r="D7592" s="89">
        <v>7.395540266144715E-2</v>
      </c>
      <c r="E7592" s="89">
        <v>6.3919993640749073E-2</v>
      </c>
      <c r="F7592" s="89">
        <v>5.5722406103825076E-2</v>
      </c>
      <c r="G7592" s="90">
        <v>4.9397429264088431E-2</v>
      </c>
      <c r="H7592" s="90">
        <v>4.4352582338628717E-2</v>
      </c>
      <c r="I7592" s="90">
        <v>4.039448397966116E-2</v>
      </c>
      <c r="J7592" s="90">
        <v>3.7107040085020908E-2</v>
      </c>
    </row>
    <row r="7593" spans="3:10" x14ac:dyDescent="0.25">
      <c r="C7593" s="82">
        <v>2.4569222483486971E-2</v>
      </c>
      <c r="D7593" s="89">
        <v>2.8549306596375796E-2</v>
      </c>
      <c r="E7593" s="89">
        <v>3.1271268034280965E-2</v>
      </c>
      <c r="F7593" s="89">
        <v>3.3141769139578253E-2</v>
      </c>
      <c r="G7593" s="90">
        <v>3.4514636440728448E-2</v>
      </c>
      <c r="H7593" s="90">
        <v>3.54242719257006E-2</v>
      </c>
      <c r="I7593" s="90">
        <v>3.6094020197661641E-2</v>
      </c>
      <c r="J7593" s="90">
        <v>3.6455155018083739E-2</v>
      </c>
    </row>
    <row r="7594" spans="3:10" x14ac:dyDescent="0.25">
      <c r="C7594" s="82">
        <v>1.1770277904645288E-2</v>
      </c>
      <c r="D7594" s="89">
        <v>1.6709782397124319E-2</v>
      </c>
      <c r="E7594" s="89">
        <v>2.0508901328492674E-2</v>
      </c>
      <c r="F7594" s="89">
        <v>2.3068812587355849E-2</v>
      </c>
      <c r="G7594" s="90">
        <v>2.4660961715097969E-2</v>
      </c>
      <c r="H7594" s="90">
        <v>2.545524439345383E-2</v>
      </c>
      <c r="I7594" s="90">
        <v>2.5755911323161729E-2</v>
      </c>
      <c r="J7594" s="90">
        <v>2.5632323119103375E-2</v>
      </c>
    </row>
    <row r="7595" spans="3:10" x14ac:dyDescent="0.25">
      <c r="C7595" s="82">
        <v>3.0335217975898561E-2</v>
      </c>
      <c r="D7595" s="89">
        <v>2.9555796150904225E-2</v>
      </c>
      <c r="E7595" s="89">
        <v>2.8654620331117858E-2</v>
      </c>
      <c r="F7595" s="89">
        <v>2.7935785559264233E-2</v>
      </c>
      <c r="G7595" s="90">
        <v>2.7505032625254579E-2</v>
      </c>
      <c r="H7595" s="90">
        <v>2.7215839776735209E-2</v>
      </c>
      <c r="I7595" s="90">
        <v>2.7116551303755752E-2</v>
      </c>
      <c r="J7595" s="90">
        <v>2.7068238826421748E-2</v>
      </c>
    </row>
    <row r="7596" spans="3:10" x14ac:dyDescent="0.25">
      <c r="C7596" s="82">
        <v>3.7602759918853915E-3</v>
      </c>
      <c r="D7596" s="89">
        <v>6.9557177931545647E-3</v>
      </c>
      <c r="E7596" s="89">
        <v>1.0435159993258064E-2</v>
      </c>
      <c r="F7596" s="89">
        <v>1.3670852566687049E-2</v>
      </c>
      <c r="G7596" s="90">
        <v>1.6432612807553964E-2</v>
      </c>
      <c r="H7596" s="90">
        <v>1.8612718244490012E-2</v>
      </c>
      <c r="I7596" s="90">
        <v>2.0342126852197266E-2</v>
      </c>
      <c r="J7596" s="90">
        <v>2.1666074353258687E-2</v>
      </c>
    </row>
    <row r="7597" spans="3:10" x14ac:dyDescent="0.25">
      <c r="C7597" s="82">
        <v>4.2233676714654764E-2</v>
      </c>
      <c r="D7597" s="89">
        <v>5.2485586490735037E-2</v>
      </c>
      <c r="E7597" s="89">
        <v>5.8740054035933527E-2</v>
      </c>
      <c r="F7597" s="89">
        <v>6.19793499489662E-2</v>
      </c>
      <c r="G7597" s="90">
        <v>6.3371301486913653E-2</v>
      </c>
      <c r="H7597" s="90">
        <v>6.3374244169964053E-2</v>
      </c>
      <c r="I7597" s="90">
        <v>6.2617761668698563E-2</v>
      </c>
      <c r="J7597" s="90">
        <v>6.1092560489557232E-2</v>
      </c>
    </row>
    <row r="7598" spans="3:10" x14ac:dyDescent="0.25">
      <c r="C7598" s="82">
        <v>1.9811924617685302E-3</v>
      </c>
      <c r="D7598" s="89">
        <v>4.5865959436469641E-3</v>
      </c>
      <c r="E7598" s="89">
        <v>8.1596098324176955E-3</v>
      </c>
      <c r="F7598" s="89">
        <v>1.2203253618062265E-2</v>
      </c>
      <c r="G7598" s="90">
        <v>1.6304552921874809E-2</v>
      </c>
      <c r="H7598" s="90">
        <v>2.0141439544856161E-2</v>
      </c>
      <c r="I7598" s="90">
        <v>2.3668507031547659E-2</v>
      </c>
      <c r="J7598" s="90">
        <v>2.678475443193935E-2</v>
      </c>
    </row>
    <row r="7599" spans="3:10" x14ac:dyDescent="0.25">
      <c r="C7599" s="82">
        <v>3.3456140010971136E-2</v>
      </c>
      <c r="D7599" s="89">
        <v>4.228090069514745E-2</v>
      </c>
      <c r="E7599" s="89">
        <v>4.8136738713818308E-2</v>
      </c>
      <c r="F7599" s="89">
        <v>5.1641996250657886E-2</v>
      </c>
      <c r="G7599" s="90">
        <v>5.3664974894006762E-2</v>
      </c>
      <c r="H7599" s="90">
        <v>5.4563598387720076E-2</v>
      </c>
      <c r="I7599" s="90">
        <v>5.4884428587959236E-2</v>
      </c>
      <c r="J7599" s="90">
        <v>5.4633131442885181E-2</v>
      </c>
    </row>
    <row r="7600" spans="3:10" x14ac:dyDescent="0.25">
      <c r="C7600" s="82">
        <v>6.2605313562101124E-3</v>
      </c>
      <c r="D7600" s="89">
        <v>1.1030653078149285E-2</v>
      </c>
      <c r="E7600" s="89">
        <v>1.5658981733536706E-2</v>
      </c>
      <c r="F7600" s="89">
        <v>1.9393564896391165E-2</v>
      </c>
      <c r="G7600" s="90">
        <v>2.2082619531830983E-2</v>
      </c>
      <c r="H7600" s="90">
        <v>2.3765046373025709E-2</v>
      </c>
      <c r="I7600" s="90">
        <v>2.4743987165341586E-2</v>
      </c>
      <c r="J7600" s="90">
        <v>2.5149110334671917E-2</v>
      </c>
    </row>
    <row r="7601" spans="3:10" x14ac:dyDescent="0.25">
      <c r="C7601" s="82">
        <v>1.0302749607292541E-2</v>
      </c>
      <c r="D7601" s="89">
        <v>1.5361913852998493E-2</v>
      </c>
      <c r="E7601" s="89">
        <v>1.9723829550415534E-2</v>
      </c>
      <c r="F7601" s="89">
        <v>2.306584611247969E-2</v>
      </c>
      <c r="G7601" s="90">
        <v>2.5475492595740633E-2</v>
      </c>
      <c r="H7601" s="90">
        <v>2.7028438801598633E-2</v>
      </c>
      <c r="I7601" s="90">
        <v>2.8010584456684178E-2</v>
      </c>
      <c r="J7601" s="90">
        <v>2.8497196490968095E-2</v>
      </c>
    </row>
    <row r="7602" spans="3:10" x14ac:dyDescent="0.25">
      <c r="C7602" s="82">
        <v>3.783798294122277E-3</v>
      </c>
      <c r="D7602" s="89">
        <v>6.4857210270606192E-3</v>
      </c>
      <c r="E7602" s="89">
        <v>9.2978472109756516E-3</v>
      </c>
      <c r="F7602" s="89">
        <v>1.1872865629587375E-2</v>
      </c>
      <c r="G7602" s="90">
        <v>1.4076380780389171E-2</v>
      </c>
      <c r="H7602" s="90">
        <v>1.5823614147731747E-2</v>
      </c>
      <c r="I7602" s="90">
        <v>1.7201651441683442E-2</v>
      </c>
      <c r="J7602" s="90">
        <v>1.8213815624910295E-2</v>
      </c>
    </row>
    <row r="7603" spans="3:10" x14ac:dyDescent="0.25">
      <c r="C7603" s="82">
        <v>4.2669938148116704E-2</v>
      </c>
      <c r="D7603" s="89">
        <v>4.7255287133630273E-2</v>
      </c>
      <c r="E7603" s="89">
        <v>4.9332550339120367E-2</v>
      </c>
      <c r="F7603" s="89">
        <v>5.013395158851891E-2</v>
      </c>
      <c r="G7603" s="90">
        <v>5.0497790592461962E-2</v>
      </c>
      <c r="H7603" s="90">
        <v>5.0572677800542268E-2</v>
      </c>
      <c r="I7603" s="90">
        <v>5.0672346180324276E-2</v>
      </c>
      <c r="J7603" s="90">
        <v>5.0645172312045302E-2</v>
      </c>
    </row>
    <row r="7604" spans="3:10" x14ac:dyDescent="0.25">
      <c r="C7604" s="82">
        <v>5.8097825412532229E-2</v>
      </c>
      <c r="D7604" s="89">
        <v>5.1381452421900578E-2</v>
      </c>
      <c r="E7604" s="89">
        <v>4.5928730224147632E-2</v>
      </c>
      <c r="F7604" s="89">
        <v>4.1862365818277736E-2</v>
      </c>
      <c r="G7604" s="90">
        <v>3.9027967003117198E-2</v>
      </c>
      <c r="H7604" s="90">
        <v>3.7007007861905229E-2</v>
      </c>
      <c r="I7604" s="90">
        <v>3.5746840794641334E-2</v>
      </c>
      <c r="J7604" s="90">
        <v>3.499795444148622E-2</v>
      </c>
    </row>
    <row r="7605" spans="3:10" x14ac:dyDescent="0.25">
      <c r="C7605" s="82">
        <v>2.6927238468438103E-2</v>
      </c>
      <c r="D7605" s="89">
        <v>3.6314599395839191E-2</v>
      </c>
      <c r="E7605" s="89">
        <v>4.3111551664246225E-2</v>
      </c>
      <c r="F7605" s="89">
        <v>4.7401069723587229E-2</v>
      </c>
      <c r="G7605" s="90">
        <v>4.9824556744712582E-2</v>
      </c>
      <c r="H7605" s="90">
        <v>5.072336714418034E-2</v>
      </c>
      <c r="I7605" s="90">
        <v>5.0679153909979728E-2</v>
      </c>
      <c r="J7605" s="90">
        <v>4.9794026891789432E-2</v>
      </c>
    </row>
    <row r="7606" spans="3:10" x14ac:dyDescent="0.25">
      <c r="C7606" s="82">
        <v>2.1370697457411833E-3</v>
      </c>
      <c r="D7606" s="89">
        <v>4.0949691543207128E-3</v>
      </c>
      <c r="E7606" s="89">
        <v>6.3272976379045815E-3</v>
      </c>
      <c r="F7606" s="89">
        <v>8.4828705060551561E-3</v>
      </c>
      <c r="G7606" s="90">
        <v>1.0369058905493176E-2</v>
      </c>
      <c r="H7606" s="90">
        <v>1.187610088711139E-2</v>
      </c>
      <c r="I7606" s="90">
        <v>1.3064147008180343E-2</v>
      </c>
      <c r="J7606" s="90">
        <v>1.3957174834228382E-2</v>
      </c>
    </row>
    <row r="7607" spans="3:10" x14ac:dyDescent="0.25">
      <c r="C7607" s="82">
        <v>9.0956069378621742E-3</v>
      </c>
      <c r="D7607" s="89">
        <v>1.3262467762411313E-2</v>
      </c>
      <c r="E7607" s="89">
        <v>1.693475816395466E-2</v>
      </c>
      <c r="F7607" s="89">
        <v>1.9871947451094048E-2</v>
      </c>
      <c r="G7607" s="90">
        <v>2.2119929039761472E-2</v>
      </c>
      <c r="H7607" s="90">
        <v>2.3703317807643901E-2</v>
      </c>
      <c r="I7607" s="90">
        <v>2.4843164468100313E-2</v>
      </c>
      <c r="J7607" s="90">
        <v>2.5591258594012289E-2</v>
      </c>
    </row>
    <row r="7608" spans="3:10" x14ac:dyDescent="0.25">
      <c r="C7608" s="82">
        <v>8.8073358291702701E-3</v>
      </c>
      <c r="D7608" s="89">
        <v>1.2007748399064481E-2</v>
      </c>
      <c r="E7608" s="89">
        <v>1.4561973018908041E-2</v>
      </c>
      <c r="F7608" s="89">
        <v>1.640600576374359E-2</v>
      </c>
      <c r="G7608" s="90">
        <v>1.766380362646543E-2</v>
      </c>
      <c r="H7608" s="90">
        <v>1.8402333954323176E-2</v>
      </c>
      <c r="I7608" s="90">
        <v>1.8824405234561623E-2</v>
      </c>
      <c r="J7608" s="90">
        <v>1.8993122968600812E-2</v>
      </c>
    </row>
    <row r="7609" spans="3:10" x14ac:dyDescent="0.25">
      <c r="C7609" s="82">
        <v>1.6538063576799759E-2</v>
      </c>
      <c r="D7609" s="89">
        <v>1.8729352262129489E-2</v>
      </c>
      <c r="E7609" s="89">
        <v>2.0523743454535483E-2</v>
      </c>
      <c r="F7609" s="89">
        <v>2.2162800118041028E-2</v>
      </c>
      <c r="G7609" s="90">
        <v>2.3858010203539174E-2</v>
      </c>
      <c r="H7609" s="90">
        <v>2.5640744626814347E-2</v>
      </c>
      <c r="I7609" s="90">
        <v>2.7709224926861908E-2</v>
      </c>
      <c r="J7609" s="90">
        <v>3.0072564521413752E-2</v>
      </c>
    </row>
    <row r="7610" spans="3:10" x14ac:dyDescent="0.25">
      <c r="C7610" s="82">
        <v>1.8077681500821317E-2</v>
      </c>
      <c r="D7610" s="89">
        <v>2.1133840181881147E-2</v>
      </c>
      <c r="E7610" s="89">
        <v>2.2986204488663769E-2</v>
      </c>
      <c r="F7610" s="89">
        <v>2.4106837692858436E-2</v>
      </c>
      <c r="G7610" s="90">
        <v>2.4904612942633405E-2</v>
      </c>
      <c r="H7610" s="90">
        <v>2.5505416282331536E-2</v>
      </c>
      <c r="I7610" s="90">
        <v>2.6133973747011621E-2</v>
      </c>
      <c r="J7610" s="90">
        <v>2.6784047794813862E-2</v>
      </c>
    </row>
    <row r="7611" spans="3:10" x14ac:dyDescent="0.25">
      <c r="C7611" s="82">
        <v>2.958695543833038E-3</v>
      </c>
      <c r="D7611" s="89">
        <v>6.1537771452219369E-3</v>
      </c>
      <c r="E7611" s="89">
        <v>1.0112683746352701E-2</v>
      </c>
      <c r="F7611" s="89">
        <v>1.4182971167362217E-2</v>
      </c>
      <c r="G7611" s="90">
        <v>1.790291762867045E-2</v>
      </c>
      <c r="H7611" s="90">
        <v>2.0965758257565095E-2</v>
      </c>
      <c r="I7611" s="90">
        <v>2.3400093887118958E-2</v>
      </c>
      <c r="J7611" s="90">
        <v>2.5203520102733253E-2</v>
      </c>
    </row>
    <row r="7612" spans="3:10" x14ac:dyDescent="0.25">
      <c r="C7612" s="82">
        <v>1.5844187941359719E-2</v>
      </c>
      <c r="D7612" s="89">
        <v>1.8223081067360803E-2</v>
      </c>
      <c r="E7612" s="89">
        <v>1.9686116050102207E-2</v>
      </c>
      <c r="F7612" s="89">
        <v>2.0562783368760003E-2</v>
      </c>
      <c r="G7612" s="90">
        <v>2.1156713092049268E-2</v>
      </c>
      <c r="H7612" s="90">
        <v>2.1573855614671313E-2</v>
      </c>
      <c r="I7612" s="90">
        <v>2.2034154634073672E-2</v>
      </c>
      <c r="J7612" s="90">
        <v>2.25777302179541E-2</v>
      </c>
    </row>
    <row r="7613" spans="3:10" x14ac:dyDescent="0.25">
      <c r="C7613" s="82">
        <v>7.6918121016030109E-3</v>
      </c>
      <c r="D7613" s="89">
        <v>1.1878498526085652E-2</v>
      </c>
      <c r="E7613" s="89">
        <v>1.5836849893567342E-2</v>
      </c>
      <c r="F7613" s="89">
        <v>1.9226164293955895E-2</v>
      </c>
      <c r="G7613" s="90">
        <v>2.2028239997541624E-2</v>
      </c>
      <c r="H7613" s="90">
        <v>2.4246915813856358E-2</v>
      </c>
      <c r="I7613" s="90">
        <v>2.6103139833021191E-2</v>
      </c>
      <c r="J7613" s="90">
        <v>2.7647457786116856E-2</v>
      </c>
    </row>
    <row r="7614" spans="3:10" x14ac:dyDescent="0.25">
      <c r="C7614" s="82">
        <v>2.8282990389495763E-2</v>
      </c>
      <c r="D7614" s="89">
        <v>3.0787683525347553E-2</v>
      </c>
      <c r="E7614" s="89">
        <v>3.185839990915347E-2</v>
      </c>
      <c r="F7614" s="89">
        <v>3.2227971185113863E-2</v>
      </c>
      <c r="G7614" s="90">
        <v>3.2387170754841828E-2</v>
      </c>
      <c r="H7614" s="90">
        <v>3.2419940975997603E-2</v>
      </c>
      <c r="I7614" s="90">
        <v>3.2543540225876487E-2</v>
      </c>
      <c r="J7614" s="90">
        <v>3.2690688588206174E-2</v>
      </c>
    </row>
    <row r="7615" spans="3:10" x14ac:dyDescent="0.25">
      <c r="C7615" s="82">
        <v>7.7025570903627447E-3</v>
      </c>
      <c r="D7615" s="89">
        <v>1.054755701372336E-2</v>
      </c>
      <c r="E7615" s="89">
        <v>1.2716274357582897E-2</v>
      </c>
      <c r="F7615" s="89">
        <v>1.4119488789700502E-2</v>
      </c>
      <c r="G7615" s="90">
        <v>1.4860482680254543E-2</v>
      </c>
      <c r="H7615" s="90">
        <v>1.5011529255862587E-2</v>
      </c>
      <c r="I7615" s="90">
        <v>1.4768426404556407E-2</v>
      </c>
      <c r="J7615" s="90">
        <v>1.4218008455589695E-2</v>
      </c>
    </row>
    <row r="7616" spans="3:10" x14ac:dyDescent="0.25">
      <c r="C7616" s="82">
        <v>1.1066472347394232E-2</v>
      </c>
      <c r="D7616" s="89">
        <v>1.3702764220361008E-2</v>
      </c>
      <c r="E7616" s="89">
        <v>1.5908883694881436E-2</v>
      </c>
      <c r="F7616" s="89">
        <v>1.7739680947652693E-2</v>
      </c>
      <c r="G7616" s="90">
        <v>1.9288409561948678E-2</v>
      </c>
      <c r="H7616" s="90">
        <v>2.0529831868533379E-2</v>
      </c>
      <c r="I7616" s="90">
        <v>2.1585705028717855E-2</v>
      </c>
      <c r="J7616" s="90">
        <v>2.2437381158122452E-2</v>
      </c>
    </row>
    <row r="7617" spans="3:10" x14ac:dyDescent="0.25">
      <c r="C7617" s="82">
        <v>1.7738452100542534E-2</v>
      </c>
      <c r="D7617" s="89">
        <v>2.1618548487678767E-2</v>
      </c>
      <c r="E7617" s="89">
        <v>2.4469211119161637E-2</v>
      </c>
      <c r="F7617" s="89">
        <v>2.6577048235526483E-2</v>
      </c>
      <c r="G7617" s="90">
        <v>2.8266281993132178E-2</v>
      </c>
      <c r="H7617" s="90">
        <v>2.9624310175462118E-2</v>
      </c>
      <c r="I7617" s="90">
        <v>3.0892924086982264E-2</v>
      </c>
      <c r="J7617" s="90">
        <v>3.2062640282322787E-2</v>
      </c>
    </row>
    <row r="7618" spans="3:10" x14ac:dyDescent="0.25">
      <c r="C7618" s="82">
        <v>1.7092979428038224E-2</v>
      </c>
      <c r="D7618" s="89">
        <v>1.9829268158141032E-2</v>
      </c>
      <c r="E7618" s="89">
        <v>2.15610894346061E-2</v>
      </c>
      <c r="F7618" s="89">
        <v>2.2771448212331232E-2</v>
      </c>
      <c r="G7618" s="90">
        <v>2.3863542720704147E-2</v>
      </c>
      <c r="H7618" s="90">
        <v>2.4967497321574272E-2</v>
      </c>
      <c r="I7618" s="90">
        <v>2.6310593764872912E-2</v>
      </c>
      <c r="J7618" s="90">
        <v>2.7895891701484973E-2</v>
      </c>
    </row>
    <row r="7619" spans="3:10" x14ac:dyDescent="0.25">
      <c r="C7619" s="82">
        <v>9.8902721938801119E-3</v>
      </c>
      <c r="D7619" s="89">
        <v>1.4933624814477575E-2</v>
      </c>
      <c r="E7619" s="89">
        <v>1.9745716659082795E-2</v>
      </c>
      <c r="F7619" s="89">
        <v>2.3978761179441588E-2</v>
      </c>
      <c r="G7619" s="90">
        <v>2.7611422500626218E-2</v>
      </c>
      <c r="H7619" s="90">
        <v>3.0612491220021163E-2</v>
      </c>
      <c r="I7619" s="90">
        <v>3.3217435167698636E-2</v>
      </c>
      <c r="J7619" s="90">
        <v>3.5454355487481305E-2</v>
      </c>
    </row>
    <row r="7620" spans="3:10" x14ac:dyDescent="0.25">
      <c r="C7620" s="82">
        <v>5.7153030428120782E-3</v>
      </c>
      <c r="D7620" s="89">
        <v>7.886656963871844E-3</v>
      </c>
      <c r="E7620" s="89">
        <v>9.762632789147423E-3</v>
      </c>
      <c r="F7620" s="89">
        <v>1.1285203577007911E-2</v>
      </c>
      <c r="G7620" s="90">
        <v>1.2512498293148796E-2</v>
      </c>
      <c r="H7620" s="90">
        <v>1.3467964543777166E-2</v>
      </c>
      <c r="I7620" s="90">
        <v>1.4280927165139666E-2</v>
      </c>
      <c r="J7620" s="90">
        <v>1.4985680013531474E-2</v>
      </c>
    </row>
    <row r="7621" spans="3:10" x14ac:dyDescent="0.25">
      <c r="C7621" s="82">
        <v>9.4471061870322268E-3</v>
      </c>
      <c r="D7621" s="89">
        <v>1.4726443580632843E-2</v>
      </c>
      <c r="E7621" s="89">
        <v>1.9275647193118129E-2</v>
      </c>
      <c r="F7621" s="89">
        <v>2.2625620956324997E-2</v>
      </c>
      <c r="G7621" s="90">
        <v>2.4861269180868471E-2</v>
      </c>
      <c r="H7621" s="90">
        <v>2.6123638705330677E-2</v>
      </c>
      <c r="I7621" s="90">
        <v>2.676238093563945E-2</v>
      </c>
      <c r="J7621" s="90">
        <v>2.6903310908138543E-2</v>
      </c>
    </row>
    <row r="7622" spans="3:10" x14ac:dyDescent="0.25">
      <c r="C7622" s="82">
        <v>1.3553357038868306E-2</v>
      </c>
      <c r="D7622" s="89">
        <v>1.6720478490648054E-2</v>
      </c>
      <c r="E7622" s="89">
        <v>1.8806363437829501E-2</v>
      </c>
      <c r="F7622" s="89">
        <v>2.0090420908451468E-2</v>
      </c>
      <c r="G7622" s="90">
        <v>2.0888582509873879E-2</v>
      </c>
      <c r="H7622" s="90">
        <v>2.1307546234512007E-2</v>
      </c>
      <c r="I7622" s="90">
        <v>2.1540299135741528E-2</v>
      </c>
      <c r="J7622" s="90">
        <v>2.1587419358023805E-2</v>
      </c>
    </row>
    <row r="7623" spans="3:10" x14ac:dyDescent="0.25">
      <c r="C7623" s="82">
        <v>6.7524780401179455E-3</v>
      </c>
      <c r="D7623" s="89">
        <v>8.2786173280505453E-3</v>
      </c>
      <c r="E7623" s="89">
        <v>9.5218042002175613E-3</v>
      </c>
      <c r="F7623" s="89">
        <v>1.0551239871225332E-2</v>
      </c>
      <c r="G7623" s="90">
        <v>1.1459551827322185E-2</v>
      </c>
      <c r="H7623" s="90">
        <v>1.2265735322351872E-2</v>
      </c>
      <c r="I7623" s="90">
        <v>1.3072566027199398E-2</v>
      </c>
      <c r="J7623" s="90">
        <v>1.3895633112845534E-2</v>
      </c>
    </row>
    <row r="7624" spans="3:10" x14ac:dyDescent="0.25">
      <c r="C7624" s="82">
        <v>2.0396286384751567E-2</v>
      </c>
      <c r="D7624" s="89">
        <v>2.9760534425964911E-2</v>
      </c>
      <c r="E7624" s="89">
        <v>3.7428569893847595E-2</v>
      </c>
      <c r="F7624" s="89">
        <v>4.2967146038794965E-2</v>
      </c>
      <c r="G7624" s="90">
        <v>4.6696332458117482E-2</v>
      </c>
      <c r="H7624" s="90">
        <v>4.8839749070474989E-2</v>
      </c>
      <c r="I7624" s="90">
        <v>4.9933822606047791E-2</v>
      </c>
      <c r="J7624" s="90">
        <v>5.0085810064220929E-2</v>
      </c>
    </row>
    <row r="7625" spans="3:10" x14ac:dyDescent="0.25">
      <c r="C7625" s="82">
        <v>6.5535222960698856E-3</v>
      </c>
      <c r="D7625" s="89">
        <v>8.6537372004821846E-3</v>
      </c>
      <c r="E7625" s="89">
        <v>1.0569779512391129E-2</v>
      </c>
      <c r="F7625" s="89">
        <v>1.2257617104637363E-2</v>
      </c>
      <c r="G7625" s="90">
        <v>1.3730511593219709E-2</v>
      </c>
      <c r="H7625" s="90">
        <v>1.4944011397112487E-2</v>
      </c>
      <c r="I7625" s="90">
        <v>1.5976990350385693E-2</v>
      </c>
      <c r="J7625" s="90">
        <v>1.6818555597022802E-2</v>
      </c>
    </row>
    <row r="7626" spans="3:10" x14ac:dyDescent="0.25">
      <c r="C7626" s="82">
        <v>3.940336315123881E-2</v>
      </c>
      <c r="D7626" s="89">
        <v>3.8277111314485066E-2</v>
      </c>
      <c r="E7626" s="89">
        <v>3.6341682522296054E-2</v>
      </c>
      <c r="F7626" s="89">
        <v>3.4414657746597216E-2</v>
      </c>
      <c r="G7626" s="90">
        <v>3.2828638156005188E-2</v>
      </c>
      <c r="H7626" s="90">
        <v>3.1477004258190534E-2</v>
      </c>
      <c r="I7626" s="90">
        <v>3.0428724684433639E-2</v>
      </c>
      <c r="J7626" s="90">
        <v>2.9518788510738414E-2</v>
      </c>
    </row>
    <row r="7627" spans="3:10" x14ac:dyDescent="0.25">
      <c r="C7627" s="82">
        <v>7.1277749201286694E-3</v>
      </c>
      <c r="D7627" s="89">
        <v>1.088469124015097E-2</v>
      </c>
      <c r="E7627" s="89">
        <v>1.4270223060591978E-2</v>
      </c>
      <c r="F7627" s="89">
        <v>1.7002774509092471E-2</v>
      </c>
      <c r="G7627" s="90">
        <v>1.9105314309801415E-2</v>
      </c>
      <c r="H7627" s="90">
        <v>2.0607077411630072E-2</v>
      </c>
      <c r="I7627" s="90">
        <v>2.1709343395282889E-2</v>
      </c>
      <c r="J7627" s="90">
        <v>2.2462557673444045E-2</v>
      </c>
    </row>
    <row r="7628" spans="3:10" x14ac:dyDescent="0.25">
      <c r="C7628" s="82">
        <v>4.5605387095311485E-2</v>
      </c>
      <c r="D7628" s="89">
        <v>4.7876987172192742E-2</v>
      </c>
      <c r="E7628" s="89">
        <v>4.8295107903700521E-2</v>
      </c>
      <c r="F7628" s="89">
        <v>4.7939198332896629E-2</v>
      </c>
      <c r="G7628" s="90">
        <v>4.7461250331923228E-2</v>
      </c>
      <c r="H7628" s="90">
        <v>4.6919434883095412E-2</v>
      </c>
      <c r="I7628" s="90">
        <v>4.6586434592283489E-2</v>
      </c>
      <c r="J7628" s="90">
        <v>4.6336489371021881E-2</v>
      </c>
    </row>
    <row r="7629" spans="3:10" x14ac:dyDescent="0.25">
      <c r="C7629" s="82">
        <v>2.3950534231118814E-2</v>
      </c>
      <c r="D7629" s="89">
        <v>2.6528928616287917E-2</v>
      </c>
      <c r="E7629" s="89">
        <v>2.8011133722124899E-2</v>
      </c>
      <c r="F7629" s="89">
        <v>2.8816630953846151E-2</v>
      </c>
      <c r="G7629" s="90">
        <v>2.9240247680430799E-2</v>
      </c>
      <c r="H7629" s="90">
        <v>2.9284536770470805E-2</v>
      </c>
      <c r="I7629" s="90">
        <v>2.9120257759698689E-2</v>
      </c>
      <c r="J7629" s="90">
        <v>2.869394605285366E-2</v>
      </c>
    </row>
    <row r="7630" spans="3:10" x14ac:dyDescent="0.25">
      <c r="C7630" s="82">
        <v>1.8914238450299926E-2</v>
      </c>
      <c r="D7630" s="89">
        <v>2.2079672251827349E-2</v>
      </c>
      <c r="E7630" s="89">
        <v>2.3895540538851446E-2</v>
      </c>
      <c r="F7630" s="89">
        <v>2.483128198031857E-2</v>
      </c>
      <c r="G7630" s="90">
        <v>2.5304856282381587E-2</v>
      </c>
      <c r="H7630" s="90">
        <v>2.5448322447486075E-2</v>
      </c>
      <c r="I7630" s="90">
        <v>2.5493219704957718E-2</v>
      </c>
      <c r="J7630" s="90">
        <v>2.5439736996139176E-2</v>
      </c>
    </row>
    <row r="7631" spans="3:10" x14ac:dyDescent="0.25">
      <c r="C7631" s="82">
        <v>8.9029557705166233E-3</v>
      </c>
      <c r="D7631" s="89">
        <v>1.4617502869370247E-2</v>
      </c>
      <c r="E7631" s="89">
        <v>2.0629213336680764E-2</v>
      </c>
      <c r="F7631" s="89">
        <v>2.6438328070604717E-2</v>
      </c>
      <c r="G7631" s="90">
        <v>3.1881233284940101E-2</v>
      </c>
      <c r="H7631" s="90">
        <v>3.6773469458951505E-2</v>
      </c>
      <c r="I7631" s="90">
        <v>4.1233453814685732E-2</v>
      </c>
      <c r="J7631" s="90">
        <v>4.5129269772697628E-2</v>
      </c>
    </row>
    <row r="7632" spans="3:10" x14ac:dyDescent="0.25">
      <c r="C7632" s="82">
        <v>7.4100439776621455E-3</v>
      </c>
      <c r="D7632" s="89">
        <v>9.4953934794751588E-3</v>
      </c>
      <c r="E7632" s="89">
        <v>1.110102120603013E-2</v>
      </c>
      <c r="F7632" s="89">
        <v>1.229192745786239E-2</v>
      </c>
      <c r="G7632" s="90">
        <v>1.3196438777164322E-2</v>
      </c>
      <c r="H7632" s="90">
        <v>1.3855911411447737E-2</v>
      </c>
      <c r="I7632" s="90">
        <v>1.4395376183745565E-2</v>
      </c>
      <c r="J7632" s="90">
        <v>1.4830345084706958E-2</v>
      </c>
    </row>
    <row r="7633" spans="3:10" x14ac:dyDescent="0.25">
      <c r="C7633" s="82">
        <v>4.9320550803416158E-2</v>
      </c>
      <c r="D7633" s="89">
        <v>5.1676068146316818E-2</v>
      </c>
      <c r="E7633" s="89">
        <v>5.1104095265664333E-2</v>
      </c>
      <c r="F7633" s="89">
        <v>4.9409983395465339E-2</v>
      </c>
      <c r="G7633" s="90">
        <v>4.7581766403550455E-2</v>
      </c>
      <c r="H7633" s="90">
        <v>4.5751275944244392E-2</v>
      </c>
      <c r="I7633" s="90">
        <v>4.4156236354606214E-2</v>
      </c>
      <c r="J7633" s="90">
        <v>4.2622293007515175E-2</v>
      </c>
    </row>
    <row r="7634" spans="3:10" x14ac:dyDescent="0.25">
      <c r="C7634" s="82">
        <v>5.8689259433543613E-3</v>
      </c>
      <c r="D7634" s="89">
        <v>8.8146596633744707E-3</v>
      </c>
      <c r="E7634" s="89">
        <v>1.1501335028324386E-2</v>
      </c>
      <c r="F7634" s="89">
        <v>1.3732444430574548E-2</v>
      </c>
      <c r="G7634" s="90">
        <v>1.5523413453993509E-2</v>
      </c>
      <c r="H7634" s="90">
        <v>1.6885382547774067E-2</v>
      </c>
      <c r="I7634" s="90">
        <v>1.7974609223662719E-2</v>
      </c>
      <c r="J7634" s="90">
        <v>1.8832326941797827E-2</v>
      </c>
    </row>
    <row r="7635" spans="3:10" x14ac:dyDescent="0.25">
      <c r="C7635" s="82">
        <v>2.2700993174557628E-2</v>
      </c>
      <c r="D7635" s="89">
        <v>2.4718365779593385E-2</v>
      </c>
      <c r="E7635" s="89">
        <v>2.5317001952387709E-2</v>
      </c>
      <c r="F7635" s="89">
        <v>2.5126278674051344E-2</v>
      </c>
      <c r="G7635" s="90">
        <v>2.4577543230300893E-2</v>
      </c>
      <c r="H7635" s="90">
        <v>2.3771100993727767E-2</v>
      </c>
      <c r="I7635" s="90">
        <v>2.289914078169503E-2</v>
      </c>
      <c r="J7635" s="90">
        <v>2.1945659759823107E-2</v>
      </c>
    </row>
    <row r="7636" spans="3:10" x14ac:dyDescent="0.25">
      <c r="C7636" s="82">
        <v>4.5018754919967943E-2</v>
      </c>
      <c r="D7636" s="89">
        <v>4.4553341071029637E-2</v>
      </c>
      <c r="E7636" s="89">
        <v>4.3027247617430577E-2</v>
      </c>
      <c r="F7636" s="89">
        <v>4.1417441190807182E-2</v>
      </c>
      <c r="G7636" s="90">
        <v>4.0187139369558256E-2</v>
      </c>
      <c r="H7636" s="90">
        <v>3.9280350757965661E-2</v>
      </c>
      <c r="I7636" s="90">
        <v>3.8845500542569439E-2</v>
      </c>
      <c r="J7636" s="90">
        <v>3.8718443478216943E-2</v>
      </c>
    </row>
    <row r="7637" spans="3:10" x14ac:dyDescent="0.25">
      <c r="C7637" s="82">
        <v>1.2185639663163919E-2</v>
      </c>
      <c r="D7637" s="89">
        <v>1.6336065642135984E-2</v>
      </c>
      <c r="E7637" s="89">
        <v>1.9543178242060519E-2</v>
      </c>
      <c r="F7637" s="89">
        <v>2.1845383721505154E-2</v>
      </c>
      <c r="G7637" s="90">
        <v>2.3487488262009054E-2</v>
      </c>
      <c r="H7637" s="90">
        <v>2.458073413736326E-2</v>
      </c>
      <c r="I7637" s="90">
        <v>2.53728950258451E-2</v>
      </c>
      <c r="J7637" s="90">
        <v>2.5897904024096242E-2</v>
      </c>
    </row>
    <row r="7638" spans="3:10" x14ac:dyDescent="0.25">
      <c r="C7638" s="82">
        <v>5.2673460541138983E-3</v>
      </c>
      <c r="D7638" s="89">
        <v>7.8188776502340698E-3</v>
      </c>
      <c r="E7638" s="89">
        <v>1.0087310387493257E-2</v>
      </c>
      <c r="F7638" s="89">
        <v>1.1905987784979841E-2</v>
      </c>
      <c r="G7638" s="90">
        <v>1.3291871684383321E-2</v>
      </c>
      <c r="H7638" s="90">
        <v>1.4255671539937695E-2</v>
      </c>
      <c r="I7638" s="90">
        <v>1.4930382260922609E-2</v>
      </c>
      <c r="J7638" s="90">
        <v>1.5351517885124552E-2</v>
      </c>
    </row>
    <row r="7639" spans="3:10" x14ac:dyDescent="0.25">
      <c r="C7639" s="82">
        <v>7.5583091610962345E-3</v>
      </c>
      <c r="D7639" s="89">
        <v>9.8800631092520533E-3</v>
      </c>
      <c r="E7639" s="89">
        <v>1.1710114307014028E-2</v>
      </c>
      <c r="F7639" s="89">
        <v>1.3057562718618411E-2</v>
      </c>
      <c r="G7639" s="90">
        <v>1.402258664382644E-2</v>
      </c>
      <c r="H7639" s="90">
        <v>1.4633148209937205E-2</v>
      </c>
      <c r="I7639" s="90">
        <v>1.5018622302861946E-2</v>
      </c>
      <c r="J7639" s="90">
        <v>1.519951665962539E-2</v>
      </c>
    </row>
    <row r="7640" spans="3:10" x14ac:dyDescent="0.25">
      <c r="C7640" s="82">
        <v>9.8264203543581754E-3</v>
      </c>
      <c r="D7640" s="89">
        <v>1.3273200206165495E-2</v>
      </c>
      <c r="E7640" s="89">
        <v>1.6045017135411344E-2</v>
      </c>
      <c r="F7640" s="89">
        <v>1.8151835665506239E-2</v>
      </c>
      <c r="G7640" s="90">
        <v>1.9769925836096484E-2</v>
      </c>
      <c r="H7640" s="90">
        <v>2.0970288474106012E-2</v>
      </c>
      <c r="I7640" s="90">
        <v>2.1946531622137087E-2</v>
      </c>
      <c r="J7640" s="90">
        <v>2.2714688037165573E-2</v>
      </c>
    </row>
    <row r="7641" spans="3:10" x14ac:dyDescent="0.25">
      <c r="C7641" s="82">
        <v>1.4494725080654965E-2</v>
      </c>
      <c r="D7641" s="89">
        <v>1.710727814593458E-2</v>
      </c>
      <c r="E7641" s="89">
        <v>1.9301788941315807E-2</v>
      </c>
      <c r="F7641" s="89">
        <v>2.1197597494507548E-2</v>
      </c>
      <c r="G7641" s="90">
        <v>2.2915423164073859E-2</v>
      </c>
      <c r="H7641" s="90">
        <v>2.4421538394152394E-2</v>
      </c>
      <c r="I7641" s="90">
        <v>2.585568422895734E-2</v>
      </c>
      <c r="J7641" s="90">
        <v>2.7191267173121054E-2</v>
      </c>
    </row>
    <row r="7642" spans="3:10" x14ac:dyDescent="0.25">
      <c r="C7642" s="82">
        <v>1.2693670129818757E-2</v>
      </c>
      <c r="D7642" s="89">
        <v>1.6527936622654005E-2</v>
      </c>
      <c r="E7642" s="89">
        <v>1.9217443473187105E-2</v>
      </c>
      <c r="F7642" s="89">
        <v>2.0921338281528791E-2</v>
      </c>
      <c r="G7642" s="90">
        <v>2.1966414008611195E-2</v>
      </c>
      <c r="H7642" s="90">
        <v>2.251478856841773E-2</v>
      </c>
      <c r="I7642" s="90">
        <v>2.2831241077000106E-2</v>
      </c>
      <c r="J7642" s="90">
        <v>2.2972985148142236E-2</v>
      </c>
    </row>
    <row r="7643" spans="3:10" x14ac:dyDescent="0.25">
      <c r="C7643" s="82">
        <v>6.6944900061333985E-3</v>
      </c>
      <c r="D7643" s="89">
        <v>1.0461163299403723E-2</v>
      </c>
      <c r="E7643" s="89">
        <v>1.3709044322006788E-2</v>
      </c>
      <c r="F7643" s="89">
        <v>1.6123346599839748E-2</v>
      </c>
      <c r="G7643" s="90">
        <v>1.7779729807680309E-2</v>
      </c>
      <c r="H7643" s="90">
        <v>1.8781784991395812E-2</v>
      </c>
      <c r="I7643" s="90">
        <v>1.9374930626266131E-2</v>
      </c>
      <c r="J7643" s="90">
        <v>1.9642501214210871E-2</v>
      </c>
    </row>
    <row r="7644" spans="3:10" x14ac:dyDescent="0.25">
      <c r="C7644" s="82">
        <v>1.6571407652809421E-2</v>
      </c>
      <c r="D7644" s="89">
        <v>2.2366708867769987E-2</v>
      </c>
      <c r="E7644" s="89">
        <v>2.6735092020669621E-2</v>
      </c>
      <c r="F7644" s="89">
        <v>2.9806683686556562E-2</v>
      </c>
      <c r="G7644" s="90">
        <v>3.203273797051976E-2</v>
      </c>
      <c r="H7644" s="90">
        <v>3.3656820726932747E-2</v>
      </c>
      <c r="I7644" s="90">
        <v>3.506589474375682E-2</v>
      </c>
      <c r="J7644" s="90">
        <v>3.6313028650335567E-2</v>
      </c>
    </row>
    <row r="7645" spans="3:10" x14ac:dyDescent="0.25">
      <c r="C7645" s="82">
        <v>4.85821739665457E-3</v>
      </c>
      <c r="D7645" s="89">
        <v>7.7415190838838769E-3</v>
      </c>
      <c r="E7645" s="89">
        <v>1.0725126189017997E-2</v>
      </c>
      <c r="F7645" s="89">
        <v>1.3529025794457224E-2</v>
      </c>
      <c r="G7645" s="90">
        <v>1.6029774424813781E-2</v>
      </c>
      <c r="H7645" s="90">
        <v>1.8113461236117439E-2</v>
      </c>
      <c r="I7645" s="90">
        <v>1.9855123446284824E-2</v>
      </c>
      <c r="J7645" s="90">
        <v>2.124418581177949E-2</v>
      </c>
    </row>
    <row r="7646" spans="3:10" x14ac:dyDescent="0.25">
      <c r="C7646" s="82">
        <v>2.9650909108530365E-2</v>
      </c>
      <c r="D7646" s="89">
        <v>2.7438497615703283E-2</v>
      </c>
      <c r="E7646" s="89">
        <v>2.5598567913704573E-2</v>
      </c>
      <c r="F7646" s="89">
        <v>2.4181475772856863E-2</v>
      </c>
      <c r="G7646" s="90">
        <v>2.3131728191407311E-2</v>
      </c>
      <c r="H7646" s="90">
        <v>2.2245796318532383E-2</v>
      </c>
      <c r="I7646" s="90">
        <v>2.1534669284345189E-2</v>
      </c>
      <c r="J7646" s="90">
        <v>2.0891668220033618E-2</v>
      </c>
    </row>
    <row r="7647" spans="3:10" x14ac:dyDescent="0.25">
      <c r="C7647" s="82">
        <v>6.7256125813559128E-3</v>
      </c>
      <c r="D7647" s="89">
        <v>1.0380257390251925E-2</v>
      </c>
      <c r="E7647" s="89">
        <v>1.3778235681988583E-2</v>
      </c>
      <c r="F7647" s="89">
        <v>1.6645983188644645E-2</v>
      </c>
      <c r="G7647" s="90">
        <v>1.9005224673429858E-2</v>
      </c>
      <c r="H7647" s="90">
        <v>2.0889525299635798E-2</v>
      </c>
      <c r="I7647" s="90">
        <v>2.2506747609728629E-2</v>
      </c>
      <c r="J7647" s="90">
        <v>2.3907926469998033E-2</v>
      </c>
    </row>
    <row r="7648" spans="3:10" x14ac:dyDescent="0.25">
      <c r="C7648" s="82">
        <v>1.8678169334539637E-2</v>
      </c>
      <c r="D7648" s="89">
        <v>2.2702228568901715E-2</v>
      </c>
      <c r="E7648" s="89">
        <v>2.524996244275356E-2</v>
      </c>
      <c r="F7648" s="89">
        <v>2.6683225621817651E-2</v>
      </c>
      <c r="G7648" s="90">
        <v>2.7400790496297175E-2</v>
      </c>
      <c r="H7648" s="90">
        <v>2.7533736020499903E-2</v>
      </c>
      <c r="I7648" s="90">
        <v>2.7335814262893162E-2</v>
      </c>
      <c r="J7648" s="90">
        <v>2.6817676179226011E-2</v>
      </c>
    </row>
    <row r="7649" spans="3:10" x14ac:dyDescent="0.25">
      <c r="C7649" s="82">
        <v>6.2546289750530608E-3</v>
      </c>
      <c r="D7649" s="89">
        <v>9.9733045192720304E-3</v>
      </c>
      <c r="E7649" s="89">
        <v>1.3617297656861338E-2</v>
      </c>
      <c r="F7649" s="89">
        <v>1.6817115494386511E-2</v>
      </c>
      <c r="G7649" s="90">
        <v>1.9479553909830871E-2</v>
      </c>
      <c r="H7649" s="90">
        <v>2.154500168283131E-2</v>
      </c>
      <c r="I7649" s="90">
        <v>2.3167877546579081E-2</v>
      </c>
      <c r="J7649" s="90">
        <v>2.4375575863423492E-2</v>
      </c>
    </row>
    <row r="7650" spans="3:10" x14ac:dyDescent="0.25">
      <c r="C7650" s="82">
        <v>5.3076808622390826E-3</v>
      </c>
      <c r="D7650" s="89">
        <v>7.8765841860269029E-3</v>
      </c>
      <c r="E7650" s="89">
        <v>1.0273769443974743E-2</v>
      </c>
      <c r="F7650" s="89">
        <v>1.2287710603939376E-2</v>
      </c>
      <c r="G7650" s="90">
        <v>1.3864413471028254E-2</v>
      </c>
      <c r="H7650" s="90">
        <v>1.4957146707607918E-2</v>
      </c>
      <c r="I7650" s="90">
        <v>1.56749877844749E-2</v>
      </c>
      <c r="J7650" s="90">
        <v>1.6048614518223005E-2</v>
      </c>
    </row>
    <row r="7651" spans="3:10" x14ac:dyDescent="0.25">
      <c r="C7651" s="82">
        <v>3.0098734780691409E-2</v>
      </c>
      <c r="D7651" s="89">
        <v>3.7597886653246919E-2</v>
      </c>
      <c r="E7651" s="89">
        <v>4.2510999199545513E-2</v>
      </c>
      <c r="F7651" s="89">
        <v>4.5455977149438415E-2</v>
      </c>
      <c r="G7651" s="90">
        <v>4.7216196567732474E-2</v>
      </c>
      <c r="H7651" s="90">
        <v>4.8102182080821149E-2</v>
      </c>
      <c r="I7651" s="90">
        <v>4.8583965727199481E-2</v>
      </c>
      <c r="J7651" s="90">
        <v>4.8654094477892908E-2</v>
      </c>
    </row>
    <row r="7652" spans="3:10" x14ac:dyDescent="0.25">
      <c r="C7652" s="82">
        <v>1.0206156005361153E-2</v>
      </c>
      <c r="D7652" s="89">
        <v>1.2533019906425325E-2</v>
      </c>
      <c r="E7652" s="89">
        <v>1.4600039673299118E-2</v>
      </c>
      <c r="F7652" s="89">
        <v>1.6450377051325758E-2</v>
      </c>
      <c r="G7652" s="90">
        <v>1.8165127865089753E-2</v>
      </c>
      <c r="H7652" s="90">
        <v>1.9730539842652273E-2</v>
      </c>
      <c r="I7652" s="90">
        <v>2.1287639641338094E-2</v>
      </c>
      <c r="J7652" s="90">
        <v>2.2852814613288915E-2</v>
      </c>
    </row>
    <row r="7653" spans="3:10" x14ac:dyDescent="0.25">
      <c r="C7653" s="82">
        <v>1.4848413423259208E-2</v>
      </c>
      <c r="D7653" s="89">
        <v>2.0520538422842169E-2</v>
      </c>
      <c r="E7653" s="89">
        <v>2.4733862068353808E-2</v>
      </c>
      <c r="F7653" s="89">
        <v>2.742554072141843E-2</v>
      </c>
      <c r="G7653" s="90">
        <v>2.8933391941768142E-2</v>
      </c>
      <c r="H7653" s="90">
        <v>2.9470621608508361E-2</v>
      </c>
      <c r="I7653" s="90">
        <v>2.9413675152767306E-2</v>
      </c>
      <c r="J7653" s="90">
        <v>2.8869601453973978E-2</v>
      </c>
    </row>
    <row r="7654" spans="3:10" x14ac:dyDescent="0.25">
      <c r="C7654" s="82">
        <v>1.682869522949055E-3</v>
      </c>
      <c r="D7654" s="89">
        <v>3.3784810489925917E-3</v>
      </c>
      <c r="E7654" s="89">
        <v>5.4453425371306921E-3</v>
      </c>
      <c r="F7654" s="89">
        <v>7.5747016896906385E-3</v>
      </c>
      <c r="G7654" s="90">
        <v>9.5605856152281045E-3</v>
      </c>
      <c r="H7654" s="90">
        <v>1.1268083979460514E-2</v>
      </c>
      <c r="I7654" s="90">
        <v>1.2733021548147993E-2</v>
      </c>
      <c r="J7654" s="90">
        <v>1.3971865223098904E-2</v>
      </c>
    </row>
    <row r="7655" spans="3:10" x14ac:dyDescent="0.25">
      <c r="C7655" s="82">
        <v>4.2276046771257444E-2</v>
      </c>
      <c r="D7655" s="89">
        <v>4.8004460187176273E-2</v>
      </c>
      <c r="E7655" s="89">
        <v>5.0336442008965275E-2</v>
      </c>
      <c r="F7655" s="89">
        <v>5.0732912080685165E-2</v>
      </c>
      <c r="G7655" s="90">
        <v>5.0338727308073143E-2</v>
      </c>
      <c r="H7655" s="90">
        <v>4.9545077389405896E-2</v>
      </c>
      <c r="I7655" s="90">
        <v>4.8831618357190215E-2</v>
      </c>
      <c r="J7655" s="90">
        <v>4.81635272985588E-2</v>
      </c>
    </row>
    <row r="7656" spans="3:10" x14ac:dyDescent="0.25">
      <c r="C7656" s="82">
        <v>7.5141207011045329E-3</v>
      </c>
      <c r="D7656" s="89">
        <v>1.0681495465121392E-2</v>
      </c>
      <c r="E7656" s="89">
        <v>1.3427721777577055E-2</v>
      </c>
      <c r="F7656" s="89">
        <v>1.5626925829503212E-2</v>
      </c>
      <c r="G7656" s="90">
        <v>1.7341588555462022E-2</v>
      </c>
      <c r="H7656" s="90">
        <v>1.8590175862368264E-2</v>
      </c>
      <c r="I7656" s="90">
        <v>1.9532195919423626E-2</v>
      </c>
      <c r="J7656" s="90">
        <v>2.0190626560832703E-2</v>
      </c>
    </row>
    <row r="7657" spans="3:10" x14ac:dyDescent="0.25">
      <c r="C7657" s="82">
        <v>1.8305839725807E-3</v>
      </c>
      <c r="D7657" s="89">
        <v>3.0046150560050456E-3</v>
      </c>
      <c r="E7657" s="89">
        <v>4.2289756575743841E-3</v>
      </c>
      <c r="F7657" s="89">
        <v>5.3655162318060291E-3</v>
      </c>
      <c r="G7657" s="90">
        <v>6.3496987435612421E-3</v>
      </c>
      <c r="H7657" s="90">
        <v>7.1354758969323284E-3</v>
      </c>
      <c r="I7657" s="90">
        <v>7.7633693250092131E-3</v>
      </c>
      <c r="J7657" s="90">
        <v>8.2476188837522762E-3</v>
      </c>
    </row>
    <row r="7658" spans="3:10" x14ac:dyDescent="0.25">
      <c r="C7658" s="82">
        <v>1.2448658644700636E-2</v>
      </c>
      <c r="D7658" s="89">
        <v>1.5120044953599908E-2</v>
      </c>
      <c r="E7658" s="89">
        <v>1.7077995230993393E-2</v>
      </c>
      <c r="F7658" s="89">
        <v>1.8441990370640877E-2</v>
      </c>
      <c r="G7658" s="90">
        <v>1.9387759672214521E-2</v>
      </c>
      <c r="H7658" s="90">
        <v>1.9962494888614461E-2</v>
      </c>
      <c r="I7658" s="90">
        <v>2.0342671941780341E-2</v>
      </c>
      <c r="J7658" s="90">
        <v>2.0547709787744409E-2</v>
      </c>
    </row>
    <row r="7659" spans="3:10" x14ac:dyDescent="0.25">
      <c r="C7659" s="82">
        <v>1.0499092782191721E-2</v>
      </c>
      <c r="D7659" s="89">
        <v>1.4078966237020303E-2</v>
      </c>
      <c r="E7659" s="89">
        <v>1.6784007623858725E-2</v>
      </c>
      <c r="F7659" s="89">
        <v>1.8624268491843121E-2</v>
      </c>
      <c r="G7659" s="90">
        <v>1.9809315917942591E-2</v>
      </c>
      <c r="H7659" s="90">
        <v>2.0449700136094595E-2</v>
      </c>
      <c r="I7659" s="90">
        <v>2.077609327870545E-2</v>
      </c>
      <c r="J7659" s="90">
        <v>2.0841092475310765E-2</v>
      </c>
    </row>
    <row r="7660" spans="3:10" x14ac:dyDescent="0.25">
      <c r="C7660" s="82">
        <v>1.2936732739432298E-2</v>
      </c>
      <c r="D7660" s="89">
        <v>1.3401234655591648E-2</v>
      </c>
      <c r="E7660" s="89">
        <v>1.3733899794211281E-2</v>
      </c>
      <c r="F7660" s="89">
        <v>1.4009234136354767E-2</v>
      </c>
      <c r="G7660" s="90">
        <v>1.4265839100843758E-2</v>
      </c>
      <c r="H7660" s="90">
        <v>1.4445436318327599E-2</v>
      </c>
      <c r="I7660" s="90">
        <v>1.4608771342093657E-2</v>
      </c>
      <c r="J7660" s="90">
        <v>1.4728719134016894E-2</v>
      </c>
    </row>
    <row r="7661" spans="3:10" x14ac:dyDescent="0.25">
      <c r="C7661" s="82">
        <v>5.3219974079321657E-3</v>
      </c>
      <c r="D7661" s="89">
        <v>8.2536240773848583E-3</v>
      </c>
      <c r="E7661" s="89">
        <v>1.11097024522313E-2</v>
      </c>
      <c r="F7661" s="89">
        <v>1.3597755450481615E-2</v>
      </c>
      <c r="G7661" s="90">
        <v>1.5623751211544537E-2</v>
      </c>
      <c r="H7661" s="90">
        <v>1.7122480253790519E-2</v>
      </c>
      <c r="I7661" s="90">
        <v>1.8210929611804417E-2</v>
      </c>
      <c r="J7661" s="90">
        <v>1.8911963025061103E-2</v>
      </c>
    </row>
    <row r="7662" spans="3:10" x14ac:dyDescent="0.25">
      <c r="C7662" s="82">
        <v>9.2624934916579003E-3</v>
      </c>
      <c r="D7662" s="89">
        <v>1.5294671830753361E-2</v>
      </c>
      <c r="E7662" s="89">
        <v>2.1206667224115142E-2</v>
      </c>
      <c r="F7662" s="89">
        <v>2.6246548021165831E-2</v>
      </c>
      <c r="G7662" s="90">
        <v>3.0183031365947709E-2</v>
      </c>
      <c r="H7662" s="90">
        <v>3.2899171940158893E-2</v>
      </c>
      <c r="I7662" s="90">
        <v>3.4634653672035158E-2</v>
      </c>
      <c r="J7662" s="90">
        <v>3.5444172867710323E-2</v>
      </c>
    </row>
    <row r="7663" spans="3:10" x14ac:dyDescent="0.25">
      <c r="C7663" s="82">
        <v>1.3484378080279377E-2</v>
      </c>
      <c r="D7663" s="89">
        <v>2.1066567641216616E-2</v>
      </c>
      <c r="E7663" s="89">
        <v>2.7247425737332669E-2</v>
      </c>
      <c r="F7663" s="89">
        <v>3.1454513956923384E-2</v>
      </c>
      <c r="G7663" s="90">
        <v>3.3983512425756493E-2</v>
      </c>
      <c r="H7663" s="90">
        <v>3.5148172569120006E-2</v>
      </c>
      <c r="I7663" s="90">
        <v>3.5464704858375565E-2</v>
      </c>
      <c r="J7663" s="90">
        <v>3.5098721070547859E-2</v>
      </c>
    </row>
    <row r="7664" spans="3:10" x14ac:dyDescent="0.25">
      <c r="C7664" s="82">
        <v>1.0933382973117451E-2</v>
      </c>
      <c r="D7664" s="89">
        <v>1.5432991987196559E-2</v>
      </c>
      <c r="E7664" s="89">
        <v>1.9129450566863531E-2</v>
      </c>
      <c r="F7664" s="89">
        <v>2.1887310653057677E-2</v>
      </c>
      <c r="G7664" s="90">
        <v>2.386175604849422E-2</v>
      </c>
      <c r="H7664" s="90">
        <v>2.5134423234950114E-2</v>
      </c>
      <c r="I7664" s="90">
        <v>2.596044375277351E-2</v>
      </c>
      <c r="J7664" s="90">
        <v>2.6395667616641076E-2</v>
      </c>
    </row>
    <row r="7665" spans="3:10" x14ac:dyDescent="0.25">
      <c r="C7665" s="82">
        <v>9.9917951818550704E-3</v>
      </c>
      <c r="D7665" s="89">
        <v>1.397487637193647E-2</v>
      </c>
      <c r="E7665" s="89">
        <v>1.718285758315052E-2</v>
      </c>
      <c r="F7665" s="89">
        <v>1.953509305851011E-2</v>
      </c>
      <c r="G7665" s="90">
        <v>2.1221197332940169E-2</v>
      </c>
      <c r="H7665" s="90">
        <v>2.2360075473955941E-2</v>
      </c>
      <c r="I7665" s="90">
        <v>2.3209902517716308E-2</v>
      </c>
      <c r="J7665" s="90">
        <v>2.3832294366127389E-2</v>
      </c>
    </row>
    <row r="7666" spans="3:10" x14ac:dyDescent="0.25">
      <c r="C7666" s="82">
        <v>1.4271869822764573E-2</v>
      </c>
      <c r="D7666" s="89">
        <v>1.8495058908566109E-2</v>
      </c>
      <c r="E7666" s="89">
        <v>2.1403225221912132E-2</v>
      </c>
      <c r="F7666" s="89">
        <v>2.3234236131148427E-2</v>
      </c>
      <c r="G7666" s="90">
        <v>2.4383853594554739E-2</v>
      </c>
      <c r="H7666" s="90">
        <v>2.5031782358309013E-2</v>
      </c>
      <c r="I7666" s="90">
        <v>2.5448908721659339E-2</v>
      </c>
      <c r="J7666" s="90">
        <v>2.5663089883385365E-2</v>
      </c>
    </row>
    <row r="7667" spans="3:10" x14ac:dyDescent="0.25">
      <c r="C7667" s="82">
        <v>3.5915028343564671E-3</v>
      </c>
      <c r="D7667" s="89">
        <v>6.5048107610035516E-3</v>
      </c>
      <c r="E7667" s="89">
        <v>9.5713977589996224E-3</v>
      </c>
      <c r="F7667" s="89">
        <v>1.2318119809197857E-2</v>
      </c>
      <c r="G7667" s="90">
        <v>1.4571035279625316E-2</v>
      </c>
      <c r="H7667" s="90">
        <v>1.6272889713497812E-2</v>
      </c>
      <c r="I7667" s="90">
        <v>1.7569613410974436E-2</v>
      </c>
      <c r="J7667" s="90">
        <v>1.8518374105974591E-2</v>
      </c>
    </row>
    <row r="7668" spans="3:10" x14ac:dyDescent="0.25">
      <c r="C7668" s="82">
        <v>6.3399603681464824E-3</v>
      </c>
      <c r="D7668" s="89">
        <v>1.0020962507832651E-2</v>
      </c>
      <c r="E7668" s="89">
        <v>1.379733882795252E-2</v>
      </c>
      <c r="F7668" s="89">
        <v>1.7396163551240476E-2</v>
      </c>
      <c r="G7668" s="90">
        <v>2.0771356651447595E-2</v>
      </c>
      <c r="H7668" s="90">
        <v>2.3875243182657897E-2</v>
      </c>
      <c r="I7668" s="90">
        <v>2.6870153071593138E-2</v>
      </c>
      <c r="J7668" s="90">
        <v>2.9760792003748919E-2</v>
      </c>
    </row>
    <row r="7669" spans="3:10" x14ac:dyDescent="0.25">
      <c r="C7669" s="82">
        <v>6.8427262508771389E-3</v>
      </c>
      <c r="D7669" s="89">
        <v>1.0268201711235148E-2</v>
      </c>
      <c r="E7669" s="89">
        <v>1.3326977020026503E-2</v>
      </c>
      <c r="F7669" s="89">
        <v>1.5798160226698048E-2</v>
      </c>
      <c r="G7669" s="90">
        <v>1.7713337740688076E-2</v>
      </c>
      <c r="H7669" s="90">
        <v>1.9090918291889504E-2</v>
      </c>
      <c r="I7669" s="90">
        <v>2.0104488383667189E-2</v>
      </c>
      <c r="J7669" s="90">
        <v>2.0792181861147379E-2</v>
      </c>
    </row>
    <row r="7670" spans="3:10" x14ac:dyDescent="0.25">
      <c r="C7670" s="82">
        <v>1.361304781150733E-2</v>
      </c>
      <c r="D7670" s="89">
        <v>1.6334304775355222E-2</v>
      </c>
      <c r="E7670" s="89">
        <v>1.805817050747922E-2</v>
      </c>
      <c r="F7670" s="89">
        <v>1.9040015121968644E-2</v>
      </c>
      <c r="G7670" s="90">
        <v>1.9550917221695021E-2</v>
      </c>
      <c r="H7670" s="90">
        <v>1.9678678592492473E-2</v>
      </c>
      <c r="I7670" s="90">
        <v>1.9608950389000564E-2</v>
      </c>
      <c r="J7670" s="90">
        <v>1.9360632442990442E-2</v>
      </c>
    </row>
    <row r="7671" spans="3:10" x14ac:dyDescent="0.25">
      <c r="C7671" s="82">
        <v>3.1296247794195785E-2</v>
      </c>
      <c r="D7671" s="89">
        <v>3.5540564478973385E-2</v>
      </c>
      <c r="E7671" s="89">
        <v>3.7783313848494135E-2</v>
      </c>
      <c r="F7671" s="89">
        <v>3.8938292291472616E-2</v>
      </c>
      <c r="G7671" s="90">
        <v>3.9714495613968975E-2</v>
      </c>
      <c r="H7671" s="90">
        <v>4.0309709505415993E-2</v>
      </c>
      <c r="I7671" s="90">
        <v>4.1047904320496528E-2</v>
      </c>
      <c r="J7671" s="90">
        <v>4.1866838797071947E-2</v>
      </c>
    </row>
    <row r="7672" spans="3:10" x14ac:dyDescent="0.25">
      <c r="C7672" s="82">
        <v>1.1991696199902129E-2</v>
      </c>
      <c r="D7672" s="89">
        <v>1.6317535096587121E-2</v>
      </c>
      <c r="E7672" s="89">
        <v>1.9977070147175608E-2</v>
      </c>
      <c r="F7672" s="89">
        <v>2.2901124256499948E-2</v>
      </c>
      <c r="G7672" s="90">
        <v>2.5242092765168377E-2</v>
      </c>
      <c r="H7672" s="90">
        <v>2.7061928770654373E-2</v>
      </c>
      <c r="I7672" s="90">
        <v>2.8616753894743767E-2</v>
      </c>
      <c r="J7672" s="90">
        <v>2.9955232066467229E-2</v>
      </c>
    </row>
    <row r="7673" spans="3:10" x14ac:dyDescent="0.25">
      <c r="C7673" s="82">
        <v>7.9873918369597202E-3</v>
      </c>
      <c r="D7673" s="89">
        <v>1.2016679084052422E-2</v>
      </c>
      <c r="E7673" s="89">
        <v>1.5692692423539149E-2</v>
      </c>
      <c r="F7673" s="89">
        <v>1.8714124638549733E-2</v>
      </c>
      <c r="G7673" s="90">
        <v>2.1060182839684617E-2</v>
      </c>
      <c r="H7673" s="90">
        <v>2.2702712253645892E-2</v>
      </c>
      <c r="I7673" s="90">
        <v>2.381088888363361E-2</v>
      </c>
      <c r="J7673" s="90">
        <v>2.4401306545855369E-2</v>
      </c>
    </row>
    <row r="7674" spans="3:10" x14ac:dyDescent="0.25">
      <c r="C7674" s="82">
        <v>2.247946191583622E-3</v>
      </c>
      <c r="D7674" s="89">
        <v>4.1576710488017803E-3</v>
      </c>
      <c r="E7674" s="89">
        <v>6.2852510927448608E-3</v>
      </c>
      <c r="F7674" s="89">
        <v>8.3152061106429257E-3</v>
      </c>
      <c r="G7674" s="90">
        <v>1.0084111864900611E-2</v>
      </c>
      <c r="H7674" s="90">
        <v>1.1498340343672206E-2</v>
      </c>
      <c r="I7674" s="90">
        <v>1.2620703313495876E-2</v>
      </c>
      <c r="J7674" s="90">
        <v>1.3473477371476607E-2</v>
      </c>
    </row>
    <row r="7675" spans="3:10" x14ac:dyDescent="0.25">
      <c r="C7675" s="82">
        <v>1.7533541471794856E-2</v>
      </c>
      <c r="D7675" s="89">
        <v>2.3167023869008232E-2</v>
      </c>
      <c r="E7675" s="89">
        <v>2.7355183169379071E-2</v>
      </c>
      <c r="F7675" s="89">
        <v>3.0134743393979004E-2</v>
      </c>
      <c r="G7675" s="90">
        <v>3.1832526829663525E-2</v>
      </c>
      <c r="H7675" s="90">
        <v>3.2605798232836124E-2</v>
      </c>
      <c r="I7675" s="90">
        <v>3.280310198238133E-2</v>
      </c>
      <c r="J7675" s="90">
        <v>3.2488727053983174E-2</v>
      </c>
    </row>
    <row r="7676" spans="3:10" x14ac:dyDescent="0.25">
      <c r="C7676" s="82">
        <v>6.6141696212877882E-3</v>
      </c>
      <c r="D7676" s="89">
        <v>1.023995028442908E-2</v>
      </c>
      <c r="E7676" s="89">
        <v>1.3616797044558199E-2</v>
      </c>
      <c r="F7676" s="89">
        <v>1.6457311287815989E-2</v>
      </c>
      <c r="G7676" s="90">
        <v>1.8753716331898013E-2</v>
      </c>
      <c r="H7676" s="90">
        <v>2.050468564658053E-2</v>
      </c>
      <c r="I7676" s="90">
        <v>2.1884470925174045E-2</v>
      </c>
      <c r="J7676" s="90">
        <v>2.2924179853255375E-2</v>
      </c>
    </row>
    <row r="7677" spans="3:10" x14ac:dyDescent="0.25">
      <c r="C7677" s="82">
        <v>1.2048661351130877E-2</v>
      </c>
      <c r="D7677" s="89">
        <v>1.47708127135529E-2</v>
      </c>
      <c r="E7677" s="89">
        <v>1.6755633834801588E-2</v>
      </c>
      <c r="F7677" s="89">
        <v>1.8139715757174761E-2</v>
      </c>
      <c r="G7677" s="90">
        <v>1.9117279406850297E-2</v>
      </c>
      <c r="H7677" s="90">
        <v>1.9747277731762044E-2</v>
      </c>
      <c r="I7677" s="90">
        <v>2.020712569383238E-2</v>
      </c>
      <c r="J7677" s="90">
        <v>2.0512544471799884E-2</v>
      </c>
    </row>
    <row r="7678" spans="3:10" x14ac:dyDescent="0.25">
      <c r="C7678" s="82">
        <v>2.7055681505554065E-3</v>
      </c>
      <c r="D7678" s="89">
        <v>4.7799824037289048E-3</v>
      </c>
      <c r="E7678" s="89">
        <v>6.9155469277711566E-3</v>
      </c>
      <c r="F7678" s="89">
        <v>8.80928877451519E-3</v>
      </c>
      <c r="G7678" s="90">
        <v>1.0374605519886821E-2</v>
      </c>
      <c r="H7678" s="90">
        <v>1.1599506699144927E-2</v>
      </c>
      <c r="I7678" s="90">
        <v>1.2609769495336253E-2</v>
      </c>
      <c r="J7678" s="90">
        <v>1.3465302984485564E-2</v>
      </c>
    </row>
    <row r="7679" spans="3:10" x14ac:dyDescent="0.25">
      <c r="C7679" s="82">
        <v>1.4133017280605147E-3</v>
      </c>
      <c r="D7679" s="89">
        <v>2.4363776652769576E-3</v>
      </c>
      <c r="E7679" s="89">
        <v>3.5476275455621044E-3</v>
      </c>
      <c r="F7679" s="89">
        <v>4.6185969551437184E-3</v>
      </c>
      <c r="G7679" s="90">
        <v>5.588860994431781E-3</v>
      </c>
      <c r="H7679" s="90">
        <v>6.4195860788113174E-3</v>
      </c>
      <c r="I7679" s="90">
        <v>7.152324686736114E-3</v>
      </c>
      <c r="J7679" s="90">
        <v>7.8082257681765166E-3</v>
      </c>
    </row>
    <row r="7680" spans="3:10" x14ac:dyDescent="0.25">
      <c r="C7680" s="82">
        <v>3.9209948452190672E-3</v>
      </c>
      <c r="D7680" s="89">
        <v>6.2427594158955876E-3</v>
      </c>
      <c r="E7680" s="89">
        <v>8.5083637392402503E-3</v>
      </c>
      <c r="F7680" s="89">
        <v>1.0510738867656905E-2</v>
      </c>
      <c r="G7680" s="90">
        <v>1.2221064394017796E-2</v>
      </c>
      <c r="H7680" s="90">
        <v>1.362760549841047E-2</v>
      </c>
      <c r="I7680" s="90">
        <v>1.4847532026573015E-2</v>
      </c>
      <c r="J7680" s="90">
        <v>1.5913492582202166E-2</v>
      </c>
    </row>
    <row r="7681" spans="3:10" x14ac:dyDescent="0.25">
      <c r="C7681" s="82">
        <v>1.1477897672342927E-2</v>
      </c>
      <c r="D7681" s="89">
        <v>1.4641293488281045E-2</v>
      </c>
      <c r="E7681" s="89">
        <v>1.7039164812226296E-2</v>
      </c>
      <c r="F7681" s="89">
        <v>1.8841898087288405E-2</v>
      </c>
      <c r="G7681" s="90">
        <v>2.0294354080075648E-2</v>
      </c>
      <c r="H7681" s="90">
        <v>2.1476505168346951E-2</v>
      </c>
      <c r="I7681" s="90">
        <v>2.2571993677880115E-2</v>
      </c>
      <c r="J7681" s="90">
        <v>2.3577513018610351E-2</v>
      </c>
    </row>
    <row r="7682" spans="3:10" x14ac:dyDescent="0.25">
      <c r="C7682" s="82">
        <v>0.10242038182007471</v>
      </c>
      <c r="D7682" s="89">
        <v>8.0771175614654661E-2</v>
      </c>
      <c r="E7682" s="89">
        <v>6.6460050226686482E-2</v>
      </c>
      <c r="F7682" s="89">
        <v>5.7020596305417559E-2</v>
      </c>
      <c r="G7682" s="90">
        <v>5.0776262217108591E-2</v>
      </c>
      <c r="H7682" s="90">
        <v>4.6387167986532869E-2</v>
      </c>
      <c r="I7682" s="90">
        <v>4.335308658710537E-2</v>
      </c>
      <c r="J7682" s="90">
        <v>4.1112902431107108E-2</v>
      </c>
    </row>
    <row r="7683" spans="3:10" x14ac:dyDescent="0.25">
      <c r="C7683" s="82">
        <v>3.6533133044912076E-2</v>
      </c>
      <c r="D7683" s="89">
        <v>3.9700626406888276E-2</v>
      </c>
      <c r="E7683" s="89">
        <v>4.0173758931000982E-2</v>
      </c>
      <c r="F7683" s="89">
        <v>3.9314024192073659E-2</v>
      </c>
      <c r="G7683" s="90">
        <v>3.8042965515140498E-2</v>
      </c>
      <c r="H7683" s="90">
        <v>3.6629924450358939E-2</v>
      </c>
      <c r="I7683" s="90">
        <v>3.5394366018138806E-2</v>
      </c>
      <c r="J7683" s="90">
        <v>3.4278430722855191E-2</v>
      </c>
    </row>
    <row r="7684" spans="3:10" x14ac:dyDescent="0.25">
      <c r="C7684" s="82">
        <v>6.8717306346110466E-2</v>
      </c>
      <c r="D7684" s="89">
        <v>6.1114154891925447E-2</v>
      </c>
      <c r="E7684" s="89">
        <v>5.4787251253196098E-2</v>
      </c>
      <c r="F7684" s="89">
        <v>5.0044854223791166E-2</v>
      </c>
      <c r="G7684" s="90">
        <v>4.6727340448193509E-2</v>
      </c>
      <c r="H7684" s="90">
        <v>4.4299624795429392E-2</v>
      </c>
      <c r="I7684" s="90">
        <v>4.2642798214727058E-2</v>
      </c>
      <c r="J7684" s="90">
        <v>4.1398005469707191E-2</v>
      </c>
    </row>
    <row r="7685" spans="3:10" x14ac:dyDescent="0.25">
      <c r="C7685" s="82">
        <v>1.3060150313457667E-3</v>
      </c>
      <c r="D7685" s="89">
        <v>2.5372685560474091E-3</v>
      </c>
      <c r="E7685" s="89">
        <v>4.043024027797504E-3</v>
      </c>
      <c r="F7685" s="89">
        <v>5.6248902886491328E-3</v>
      </c>
      <c r="G7685" s="90">
        <v>7.135470093673311E-3</v>
      </c>
      <c r="H7685" s="90">
        <v>8.4581974611545509E-3</v>
      </c>
      <c r="I7685" s="90">
        <v>9.5969843976116669E-3</v>
      </c>
      <c r="J7685" s="90">
        <v>1.0545448812583812E-2</v>
      </c>
    </row>
    <row r="7686" spans="3:10" x14ac:dyDescent="0.25">
      <c r="C7686" s="82">
        <v>1.5783350244748008E-2</v>
      </c>
      <c r="D7686" s="89">
        <v>1.9222442024452002E-2</v>
      </c>
      <c r="E7686" s="89">
        <v>2.1565443855765823E-2</v>
      </c>
      <c r="F7686" s="89">
        <v>2.3078286600765326E-2</v>
      </c>
      <c r="G7686" s="90">
        <v>2.4078218935442441E-2</v>
      </c>
      <c r="H7686" s="90">
        <v>2.4675215915399049E-2</v>
      </c>
      <c r="I7686" s="90">
        <v>2.5100467452654797E-2</v>
      </c>
      <c r="J7686" s="90">
        <v>2.5366656809045637E-2</v>
      </c>
    </row>
    <row r="7687" spans="3:10" x14ac:dyDescent="0.25">
      <c r="C7687" s="82">
        <v>2.1965148666188528E-2</v>
      </c>
      <c r="D7687" s="89">
        <v>3.1340344439129815E-2</v>
      </c>
      <c r="E7687" s="89">
        <v>3.8789882104935031E-2</v>
      </c>
      <c r="F7687" s="89">
        <v>4.400989831182036E-2</v>
      </c>
      <c r="G7687" s="90">
        <v>4.7417203282204744E-2</v>
      </c>
      <c r="H7687" s="90">
        <v>4.9293148715218151E-2</v>
      </c>
      <c r="I7687" s="90">
        <v>5.0214523436996818E-2</v>
      </c>
      <c r="J7687" s="90">
        <v>5.0306681986095239E-2</v>
      </c>
    </row>
    <row r="7688" spans="3:10" x14ac:dyDescent="0.25">
      <c r="C7688" s="82">
        <v>2.6169405058461465E-2</v>
      </c>
      <c r="D7688" s="89">
        <v>3.2056359537000055E-2</v>
      </c>
      <c r="E7688" s="89">
        <v>3.6045109410359398E-2</v>
      </c>
      <c r="F7688" s="89">
        <v>3.8618529259873566E-2</v>
      </c>
      <c r="G7688" s="90">
        <v>4.0307783176930172E-2</v>
      </c>
      <c r="H7688" s="90">
        <v>4.1257856796481328E-2</v>
      </c>
      <c r="I7688" s="90">
        <v>4.1800801331402133E-2</v>
      </c>
      <c r="J7688" s="90">
        <v>4.1910632913752098E-2</v>
      </c>
    </row>
    <row r="7689" spans="3:10" x14ac:dyDescent="0.25">
      <c r="C7689" s="82">
        <v>1.2327701167864732E-2</v>
      </c>
      <c r="D7689" s="89">
        <v>1.9547291120296538E-2</v>
      </c>
      <c r="E7689" s="89">
        <v>2.6459498364686519E-2</v>
      </c>
      <c r="F7689" s="89">
        <v>3.2364285324893098E-2</v>
      </c>
      <c r="G7689" s="90">
        <v>3.7136294661932086E-2</v>
      </c>
      <c r="H7689" s="90">
        <v>4.0711724450173299E-2</v>
      </c>
      <c r="I7689" s="90">
        <v>4.3408998973695434E-2</v>
      </c>
      <c r="J7689" s="90">
        <v>4.5276075514318212E-2</v>
      </c>
    </row>
    <row r="7690" spans="3:10" x14ac:dyDescent="0.25">
      <c r="C7690" s="82">
        <v>6.9012864753274982E-3</v>
      </c>
      <c r="D7690" s="89">
        <v>1.0162797876358504E-2</v>
      </c>
      <c r="E7690" s="89">
        <v>1.3241196126532687E-2</v>
      </c>
      <c r="F7690" s="89">
        <v>1.5942017449086347E-2</v>
      </c>
      <c r="G7690" s="90">
        <v>1.8251368926639221E-2</v>
      </c>
      <c r="H7690" s="90">
        <v>2.013008717725848E-2</v>
      </c>
      <c r="I7690" s="90">
        <v>2.1715673485595943E-2</v>
      </c>
      <c r="J7690" s="90">
        <v>2.302150838293528E-2</v>
      </c>
    </row>
    <row r="7691" spans="3:10" x14ac:dyDescent="0.25">
      <c r="C7691" s="82">
        <v>6.6819303538098425E-3</v>
      </c>
      <c r="D7691" s="89">
        <v>9.6060805709448811E-3</v>
      </c>
      <c r="E7691" s="89">
        <v>1.2162996782356762E-2</v>
      </c>
      <c r="F7691" s="89">
        <v>1.4221869933887295E-2</v>
      </c>
      <c r="G7691" s="90">
        <v>1.584995063574126E-2</v>
      </c>
      <c r="H7691" s="90">
        <v>1.7094169984086863E-2</v>
      </c>
      <c r="I7691" s="90">
        <v>1.813986250569654E-2</v>
      </c>
      <c r="J7691" s="90">
        <v>1.9048519291700185E-2</v>
      </c>
    </row>
    <row r="7692" spans="3:10" x14ac:dyDescent="0.25">
      <c r="C7692" s="82">
        <v>6.7042892947847422E-3</v>
      </c>
      <c r="D7692" s="89">
        <v>9.9637244610444684E-3</v>
      </c>
      <c r="E7692" s="89">
        <v>1.3139969306281989E-2</v>
      </c>
      <c r="F7692" s="89">
        <v>1.5987655420466616E-2</v>
      </c>
      <c r="G7692" s="90">
        <v>1.8414742691068794E-2</v>
      </c>
      <c r="H7692" s="90">
        <v>2.0307649767339071E-2</v>
      </c>
      <c r="I7692" s="90">
        <v>2.175028182632327E-2</v>
      </c>
      <c r="J7692" s="90">
        <v>2.2724416498556933E-2</v>
      </c>
    </row>
    <row r="7693" spans="3:10" x14ac:dyDescent="0.25">
      <c r="C7693" s="82">
        <v>9.5200231862519712E-3</v>
      </c>
      <c r="D7693" s="89">
        <v>1.201463846608674E-2</v>
      </c>
      <c r="E7693" s="89">
        <v>1.3800265625742384E-2</v>
      </c>
      <c r="F7693" s="89">
        <v>1.490884818293964E-2</v>
      </c>
      <c r="G7693" s="90">
        <v>1.5471208771050635E-2</v>
      </c>
      <c r="H7693" s="90">
        <v>1.5543126144627554E-2</v>
      </c>
      <c r="I7693" s="90">
        <v>1.5299363451392876E-2</v>
      </c>
      <c r="J7693" s="90">
        <v>1.4802646956941168E-2</v>
      </c>
    </row>
    <row r="7694" spans="3:10" x14ac:dyDescent="0.25">
      <c r="C7694" s="82">
        <v>4.0444732159925726E-3</v>
      </c>
      <c r="D7694" s="89">
        <v>6.7944347799047764E-3</v>
      </c>
      <c r="E7694" s="89">
        <v>9.6024562412499563E-3</v>
      </c>
      <c r="F7694" s="89">
        <v>1.2106405997212645E-2</v>
      </c>
      <c r="G7694" s="90">
        <v>1.4159852527276008E-2</v>
      </c>
      <c r="H7694" s="90">
        <v>1.5675609781659435E-2</v>
      </c>
      <c r="I7694" s="90">
        <v>1.6751311162661667E-2</v>
      </c>
      <c r="J7694" s="90">
        <v>1.7410827641716167E-2</v>
      </c>
    </row>
    <row r="7695" spans="3:10" x14ac:dyDescent="0.25">
      <c r="C7695" s="82">
        <v>1.3435050923732818E-2</v>
      </c>
      <c r="D7695" s="89">
        <v>1.744373675547882E-2</v>
      </c>
      <c r="E7695" s="89">
        <v>2.0421764392834538E-2</v>
      </c>
      <c r="F7695" s="89">
        <v>2.2437012497909446E-2</v>
      </c>
      <c r="G7695" s="90">
        <v>2.3745829946088287E-2</v>
      </c>
      <c r="H7695" s="90">
        <v>2.4474001783737265E-2</v>
      </c>
      <c r="I7695" s="90">
        <v>2.4893565876913056E-2</v>
      </c>
      <c r="J7695" s="90">
        <v>2.5065653995587356E-2</v>
      </c>
    </row>
    <row r="7696" spans="3:10" x14ac:dyDescent="0.25">
      <c r="C7696" s="82">
        <v>1.6727817938768836E-2</v>
      </c>
      <c r="D7696" s="89">
        <v>1.7123592564594635E-2</v>
      </c>
      <c r="E7696" s="89">
        <v>1.7122391209937603E-2</v>
      </c>
      <c r="F7696" s="89">
        <v>1.6976733255023375E-2</v>
      </c>
      <c r="G7696" s="90">
        <v>1.6830821795967777E-2</v>
      </c>
      <c r="H7696" s="90">
        <v>1.6668043429091849E-2</v>
      </c>
      <c r="I7696" s="90">
        <v>1.6584099699475153E-2</v>
      </c>
      <c r="J7696" s="90">
        <v>1.6556494131660434E-2</v>
      </c>
    </row>
    <row r="7697" spans="3:10" x14ac:dyDescent="0.25">
      <c r="C7697" s="82">
        <v>1.357605060487807E-2</v>
      </c>
      <c r="D7697" s="89">
        <v>1.7857755270659539E-2</v>
      </c>
      <c r="E7697" s="89">
        <v>2.1325268872350894E-2</v>
      </c>
      <c r="F7697" s="89">
        <v>2.4038413537125533E-2</v>
      </c>
      <c r="G7697" s="90">
        <v>2.622348996267182E-2</v>
      </c>
      <c r="H7697" s="90">
        <v>2.795759366185856E-2</v>
      </c>
      <c r="I7697" s="90">
        <v>2.9487426773118629E-2</v>
      </c>
      <c r="J7697" s="90">
        <v>3.0830282934405085E-2</v>
      </c>
    </row>
    <row r="7698" spans="3:10" x14ac:dyDescent="0.25">
      <c r="C7698" s="82">
        <v>2.4329868702528464E-2</v>
      </c>
      <c r="D7698" s="89">
        <v>3.4560309726079097E-2</v>
      </c>
      <c r="E7698" s="89">
        <v>4.2230918789218946E-2</v>
      </c>
      <c r="F7698" s="89">
        <v>4.7125050786245695E-2</v>
      </c>
      <c r="G7698" s="90">
        <v>4.987846175078485E-2</v>
      </c>
      <c r="H7698" s="90">
        <v>5.0953757308309582E-2</v>
      </c>
      <c r="I7698" s="90">
        <v>5.1068768304440258E-2</v>
      </c>
      <c r="J7698" s="90">
        <v>5.0429618925667177E-2</v>
      </c>
    </row>
    <row r="7699" spans="3:10" x14ac:dyDescent="0.25">
      <c r="C7699" s="82">
        <v>1.7918762536552012E-2</v>
      </c>
      <c r="D7699" s="89">
        <v>2.4105250867231739E-2</v>
      </c>
      <c r="E7699" s="89">
        <v>2.904797353402128E-2</v>
      </c>
      <c r="F7699" s="89">
        <v>3.2696927767436747E-2</v>
      </c>
      <c r="G7699" s="90">
        <v>3.5302100300137973E-2</v>
      </c>
      <c r="H7699" s="90">
        <v>3.6943782016232669E-2</v>
      </c>
      <c r="I7699" s="90">
        <v>3.7940843884272935E-2</v>
      </c>
      <c r="J7699" s="90">
        <v>3.8317164995557387E-2</v>
      </c>
    </row>
    <row r="7700" spans="3:10" x14ac:dyDescent="0.25">
      <c r="C7700" s="82">
        <v>3.3299873368445428E-2</v>
      </c>
      <c r="D7700" s="89">
        <v>3.5652409308400544E-2</v>
      </c>
      <c r="E7700" s="89">
        <v>3.6380849011132671E-2</v>
      </c>
      <c r="F7700" s="89">
        <v>3.634394026794608E-2</v>
      </c>
      <c r="G7700" s="90">
        <v>3.6058706666011214E-2</v>
      </c>
      <c r="H7700" s="90">
        <v>3.5567642729537476E-2</v>
      </c>
      <c r="I7700" s="90">
        <v>3.5068167460401069E-2</v>
      </c>
      <c r="J7700" s="90">
        <v>3.4463358073099686E-2</v>
      </c>
    </row>
    <row r="7701" spans="3:10" x14ac:dyDescent="0.25">
      <c r="C7701" s="82">
        <v>2.8962298675029485E-2</v>
      </c>
      <c r="D7701" s="89">
        <v>3.4693931031353729E-2</v>
      </c>
      <c r="E7701" s="89">
        <v>3.7916563421235928E-2</v>
      </c>
      <c r="F7701" s="89">
        <v>3.9293434699198389E-2</v>
      </c>
      <c r="G7701" s="90">
        <v>3.9487593535987298E-2</v>
      </c>
      <c r="H7701" s="90">
        <v>3.8724279484495215E-2</v>
      </c>
      <c r="I7701" s="90">
        <v>3.7385921394371878E-2</v>
      </c>
      <c r="J7701" s="90">
        <v>3.551547947192997E-2</v>
      </c>
    </row>
    <row r="7702" spans="3:10" x14ac:dyDescent="0.25">
      <c r="C7702" s="82">
        <v>1.8584606627599472E-2</v>
      </c>
      <c r="D7702" s="89">
        <v>1.8936096083319386E-2</v>
      </c>
      <c r="E7702" s="89">
        <v>1.8671241075873396E-2</v>
      </c>
      <c r="F7702" s="89">
        <v>1.8176636855884932E-2</v>
      </c>
      <c r="G7702" s="90">
        <v>1.7663703388025715E-2</v>
      </c>
      <c r="H7702" s="90">
        <v>1.7132342191891657E-2</v>
      </c>
      <c r="I7702" s="90">
        <v>1.6677920390581181E-2</v>
      </c>
      <c r="J7702" s="90">
        <v>1.6263743508515848E-2</v>
      </c>
    </row>
    <row r="7703" spans="3:10" x14ac:dyDescent="0.25">
      <c r="C7703" s="82">
        <v>5.5252861799660949E-3</v>
      </c>
      <c r="D7703" s="89">
        <v>6.8028969629468396E-3</v>
      </c>
      <c r="E7703" s="89">
        <v>7.8610749076519267E-3</v>
      </c>
      <c r="F7703" s="89">
        <v>8.7046004740930702E-3</v>
      </c>
      <c r="G7703" s="90">
        <v>9.3615830629966354E-3</v>
      </c>
      <c r="H7703" s="90">
        <v>9.8150789618460261E-3</v>
      </c>
      <c r="I7703" s="90">
        <v>1.0134096007497177E-2</v>
      </c>
      <c r="J7703" s="90">
        <v>1.0333296321722623E-2</v>
      </c>
    </row>
    <row r="7704" spans="3:10" x14ac:dyDescent="0.25">
      <c r="C7704" s="82">
        <v>2.9665934844443891E-3</v>
      </c>
      <c r="D7704" s="89">
        <v>4.6284422532559171E-3</v>
      </c>
      <c r="E7704" s="89">
        <v>6.2804615553616397E-3</v>
      </c>
      <c r="F7704" s="89">
        <v>7.7883101197447025E-3</v>
      </c>
      <c r="G7704" s="90">
        <v>9.1143972572956481E-3</v>
      </c>
      <c r="H7704" s="90">
        <v>1.0217073633251129E-2</v>
      </c>
      <c r="I7704" s="90">
        <v>1.1150108299731589E-2</v>
      </c>
      <c r="J7704" s="90">
        <v>1.1911294903860224E-2</v>
      </c>
    </row>
    <row r="7705" spans="3:10" x14ac:dyDescent="0.25">
      <c r="C7705" s="82">
        <v>8.6196227410961397E-3</v>
      </c>
      <c r="D7705" s="89">
        <v>1.3625746882628055E-2</v>
      </c>
      <c r="E7705" s="89">
        <v>1.8242619170107815E-2</v>
      </c>
      <c r="F7705" s="89">
        <v>2.200440791309714E-2</v>
      </c>
      <c r="G7705" s="90">
        <v>2.488981792229511E-2</v>
      </c>
      <c r="H7705" s="90">
        <v>2.6917860007033487E-2</v>
      </c>
      <c r="I7705" s="90">
        <v>2.834261475653484E-2</v>
      </c>
      <c r="J7705" s="90">
        <v>2.9222489239089662E-2</v>
      </c>
    </row>
    <row r="7706" spans="3:10" x14ac:dyDescent="0.25">
      <c r="C7706" s="82">
        <v>7.1127180016424887E-3</v>
      </c>
      <c r="D7706" s="89">
        <v>1.250120375274873E-2</v>
      </c>
      <c r="E7706" s="89">
        <v>1.7999719302031265E-2</v>
      </c>
      <c r="F7706" s="89">
        <v>2.2978138985155008E-2</v>
      </c>
      <c r="G7706" s="90">
        <v>2.7380459483929406E-2</v>
      </c>
      <c r="H7706" s="90">
        <v>3.1261469210851225E-2</v>
      </c>
      <c r="I7706" s="90">
        <v>3.4940400807302326E-2</v>
      </c>
      <c r="J7706" s="90">
        <v>3.8474917907692703E-2</v>
      </c>
    </row>
    <row r="7707" spans="3:10" x14ac:dyDescent="0.25">
      <c r="C7707" s="82">
        <v>3.5881593920892027E-3</v>
      </c>
      <c r="D7707" s="89">
        <v>5.7321364853784229E-3</v>
      </c>
      <c r="E7707" s="89">
        <v>7.9785328789993403E-3</v>
      </c>
      <c r="F7707" s="89">
        <v>1.0136742365200447E-2</v>
      </c>
      <c r="G7707" s="90">
        <v>1.2124117551763361E-2</v>
      </c>
      <c r="H7707" s="90">
        <v>1.3852968802698217E-2</v>
      </c>
      <c r="I7707" s="90">
        <v>1.5368110683206237E-2</v>
      </c>
      <c r="J7707" s="90">
        <v>1.6641140363217451E-2</v>
      </c>
    </row>
    <row r="7708" spans="3:10" x14ac:dyDescent="0.25">
      <c r="C7708" s="82">
        <v>1.0133557969342635E-2</v>
      </c>
      <c r="D7708" s="89">
        <v>1.5140047439941937E-2</v>
      </c>
      <c r="E7708" s="89">
        <v>1.881255112232889E-2</v>
      </c>
      <c r="F7708" s="89">
        <v>2.0926306729341027E-2</v>
      </c>
      <c r="G7708" s="90">
        <v>2.1822288288893904E-2</v>
      </c>
      <c r="H7708" s="90">
        <v>2.1804419826561061E-2</v>
      </c>
      <c r="I7708" s="90">
        <v>2.1270241962349938E-2</v>
      </c>
      <c r="J7708" s="90">
        <v>2.037924081229224E-2</v>
      </c>
    </row>
    <row r="7709" spans="3:10" x14ac:dyDescent="0.25">
      <c r="C7709" s="82">
        <v>1.7332891929277734E-3</v>
      </c>
      <c r="D7709" s="89">
        <v>3.3443313664592105E-3</v>
      </c>
      <c r="E7709" s="89">
        <v>5.2464172596183066E-3</v>
      </c>
      <c r="F7709" s="89">
        <v>7.1575026963014068E-3</v>
      </c>
      <c r="G7709" s="90">
        <v>8.8924320469429535E-3</v>
      </c>
      <c r="H7709" s="90">
        <v>1.0323010738276014E-2</v>
      </c>
      <c r="I7709" s="90">
        <v>1.1472799939863739E-2</v>
      </c>
      <c r="J7709" s="90">
        <v>1.2346636222137884E-2</v>
      </c>
    </row>
    <row r="7710" spans="3:10" x14ac:dyDescent="0.25">
      <c r="C7710" s="82">
        <v>9.539243933105266E-3</v>
      </c>
      <c r="D7710" s="89">
        <v>1.3641781183848052E-2</v>
      </c>
      <c r="E7710" s="89">
        <v>1.6919973391785515E-2</v>
      </c>
      <c r="F7710" s="89">
        <v>1.9306546438107922E-2</v>
      </c>
      <c r="G7710" s="90">
        <v>2.1050822013898022E-2</v>
      </c>
      <c r="H7710" s="90">
        <v>2.2326990779931194E-2</v>
      </c>
      <c r="I7710" s="90">
        <v>2.3428409874640378E-2</v>
      </c>
      <c r="J7710" s="90">
        <v>2.4437807075383681E-2</v>
      </c>
    </row>
    <row r="7711" spans="3:10" x14ac:dyDescent="0.25">
      <c r="C7711" s="82">
        <v>5.5731354099818704E-3</v>
      </c>
      <c r="D7711" s="89">
        <v>8.4930822349178967E-3</v>
      </c>
      <c r="E7711" s="89">
        <v>1.1238430540114981E-2</v>
      </c>
      <c r="F7711" s="89">
        <v>1.3551669991409785E-2</v>
      </c>
      <c r="G7711" s="90">
        <v>1.5387000549460258E-2</v>
      </c>
      <c r="H7711" s="90">
        <v>1.6724406657755698E-2</v>
      </c>
      <c r="I7711" s="90">
        <v>1.7717388152736428E-2</v>
      </c>
      <c r="J7711" s="90">
        <v>1.8424120353409033E-2</v>
      </c>
    </row>
    <row r="7712" spans="3:10" x14ac:dyDescent="0.25">
      <c r="C7712" s="82">
        <v>7.4560144515892855E-3</v>
      </c>
      <c r="D7712" s="89">
        <v>1.0408722557273537E-2</v>
      </c>
      <c r="E7712" s="89">
        <v>1.3009556004682465E-2</v>
      </c>
      <c r="F7712" s="89">
        <v>1.5168048160114441E-2</v>
      </c>
      <c r="G7712" s="90">
        <v>1.6933478366423463E-2</v>
      </c>
      <c r="H7712" s="90">
        <v>1.8293470294032197E-2</v>
      </c>
      <c r="I7712" s="90">
        <v>1.9370626145599316E-2</v>
      </c>
      <c r="J7712" s="90">
        <v>2.015718105603418E-2</v>
      </c>
    </row>
    <row r="7713" spans="3:10" x14ac:dyDescent="0.25">
      <c r="C7713" s="82">
        <v>3.648491412634626E-2</v>
      </c>
      <c r="D7713" s="89">
        <v>3.7867565120514486E-2</v>
      </c>
      <c r="E7713" s="89">
        <v>3.7883528414597002E-2</v>
      </c>
      <c r="F7713" s="89">
        <v>3.7447919135301752E-2</v>
      </c>
      <c r="G7713" s="90">
        <v>3.7103154902702939E-2</v>
      </c>
      <c r="H7713" s="90">
        <v>3.6911338612734393E-2</v>
      </c>
      <c r="I7713" s="90">
        <v>3.7097845317057544E-2</v>
      </c>
      <c r="J7713" s="90">
        <v>3.7573485539872956E-2</v>
      </c>
    </row>
    <row r="7714" spans="3:10" x14ac:dyDescent="0.25">
      <c r="C7714" s="82">
        <v>1.0808697683011185E-2</v>
      </c>
      <c r="D7714" s="89">
        <v>1.4583014856216384E-2</v>
      </c>
      <c r="E7714" s="89">
        <v>1.7794124915124138E-2</v>
      </c>
      <c r="F7714" s="89">
        <v>2.0325557301103924E-2</v>
      </c>
      <c r="G7714" s="90">
        <v>2.2243100051973001E-2</v>
      </c>
      <c r="H7714" s="90">
        <v>2.3552001978507982E-2</v>
      </c>
      <c r="I7714" s="90">
        <v>2.4456822895705464E-2</v>
      </c>
      <c r="J7714" s="90">
        <v>2.5006610548459863E-2</v>
      </c>
    </row>
    <row r="7715" spans="3:10" x14ac:dyDescent="0.25">
      <c r="C7715" s="82">
        <v>7.5153459255800276E-2</v>
      </c>
      <c r="D7715" s="89">
        <v>6.2619059588643139E-2</v>
      </c>
      <c r="E7715" s="89">
        <v>5.3578982109137294E-2</v>
      </c>
      <c r="F7715" s="89">
        <v>4.7304192434482389E-2</v>
      </c>
      <c r="G7715" s="90">
        <v>4.3042622191940307E-2</v>
      </c>
      <c r="H7715" s="90">
        <v>3.9973024591399064E-2</v>
      </c>
      <c r="I7715" s="90">
        <v>3.7819191970852407E-2</v>
      </c>
      <c r="J7715" s="90">
        <v>3.6178296620823176E-2</v>
      </c>
    </row>
    <row r="7716" spans="3:10" x14ac:dyDescent="0.25">
      <c r="C7716" s="82">
        <v>3.7778549816524392E-3</v>
      </c>
      <c r="D7716" s="89">
        <v>6.5841440066597276E-3</v>
      </c>
      <c r="E7716" s="89">
        <v>9.4723239068477075E-3</v>
      </c>
      <c r="F7716" s="89">
        <v>1.2013941288099031E-2</v>
      </c>
      <c r="G7716" s="90">
        <v>1.4038768141934738E-2</v>
      </c>
      <c r="H7716" s="90">
        <v>1.5471291883695044E-2</v>
      </c>
      <c r="I7716" s="90">
        <v>1.64341157264635E-2</v>
      </c>
      <c r="J7716" s="90">
        <v>1.697766695116799E-2</v>
      </c>
    </row>
    <row r="7717" spans="3:10" x14ac:dyDescent="0.25">
      <c r="C7717" s="82">
        <v>5.5608088755043431E-3</v>
      </c>
      <c r="D7717" s="89">
        <v>8.5274490827132975E-3</v>
      </c>
      <c r="E7717" s="89">
        <v>1.1583875031363501E-2</v>
      </c>
      <c r="F7717" s="89">
        <v>1.4511755803714865E-2</v>
      </c>
      <c r="G7717" s="90">
        <v>1.7239041357225957E-2</v>
      </c>
      <c r="H7717" s="90">
        <v>1.968502832736925E-2</v>
      </c>
      <c r="I7717" s="90">
        <v>2.1957956843594435E-2</v>
      </c>
      <c r="J7717" s="90">
        <v>2.4058234254398281E-2</v>
      </c>
    </row>
    <row r="7718" spans="3:10" x14ac:dyDescent="0.25">
      <c r="C7718" s="82">
        <v>2.3105726209889748E-2</v>
      </c>
      <c r="D7718" s="89">
        <v>2.6758983002988544E-2</v>
      </c>
      <c r="E7718" s="89">
        <v>2.8739142939626448E-2</v>
      </c>
      <c r="F7718" s="89">
        <v>2.9672242554428355E-2</v>
      </c>
      <c r="G7718" s="90">
        <v>3.0080775792534618E-2</v>
      </c>
      <c r="H7718" s="90">
        <v>3.0122779403821902E-2</v>
      </c>
      <c r="I7718" s="90">
        <v>3.0064160459270663E-2</v>
      </c>
      <c r="J7718" s="90">
        <v>2.9892843121537671E-2</v>
      </c>
    </row>
    <row r="7719" spans="3:10" x14ac:dyDescent="0.25">
      <c r="C7719" s="82">
        <v>2.3750927590636202E-3</v>
      </c>
      <c r="D7719" s="89">
        <v>4.548270019596649E-3</v>
      </c>
      <c r="E7719" s="89">
        <v>7.0563988825561082E-3</v>
      </c>
      <c r="F7719" s="89">
        <v>9.5269907796858219E-3</v>
      </c>
      <c r="G7719" s="90">
        <v>1.1741766310660961E-2</v>
      </c>
      <c r="H7719" s="90">
        <v>1.3552861056504013E-2</v>
      </c>
      <c r="I7719" s="90">
        <v>1.499020863362625E-2</v>
      </c>
      <c r="J7719" s="90">
        <v>1.6035854942202925E-2</v>
      </c>
    </row>
    <row r="7720" spans="3:10" x14ac:dyDescent="0.25">
      <c r="C7720" s="82">
        <v>1.4963147699237541E-2</v>
      </c>
      <c r="D7720" s="89">
        <v>2.1799275004068537E-2</v>
      </c>
      <c r="E7720" s="89">
        <v>2.7709852247949359E-2</v>
      </c>
      <c r="F7720" s="89">
        <v>3.2405429674007322E-2</v>
      </c>
      <c r="G7720" s="90">
        <v>3.6076558323919934E-2</v>
      </c>
      <c r="H7720" s="90">
        <v>3.8825799147399399E-2</v>
      </c>
      <c r="I7720" s="90">
        <v>4.1009836571576447E-2</v>
      </c>
      <c r="J7720" s="90">
        <v>4.2652561088548417E-2</v>
      </c>
    </row>
    <row r="7721" spans="3:10" x14ac:dyDescent="0.25">
      <c r="C7721" s="82">
        <v>3.0969481839393711E-3</v>
      </c>
      <c r="D7721" s="89">
        <v>5.1186469504775744E-3</v>
      </c>
      <c r="E7721" s="89">
        <v>7.1910152217682108E-3</v>
      </c>
      <c r="F7721" s="89">
        <v>9.0505797991748023E-3</v>
      </c>
      <c r="G7721" s="90">
        <v>1.0575916357624298E-2</v>
      </c>
      <c r="H7721" s="90">
        <v>1.1688877012827897E-2</v>
      </c>
      <c r="I7721" s="90">
        <v>1.2459940892225709E-2</v>
      </c>
      <c r="J7721" s="90">
        <v>1.2917248700139184E-2</v>
      </c>
    </row>
    <row r="7722" spans="3:10" x14ac:dyDescent="0.25">
      <c r="C7722" s="82">
        <v>3.3251442122362411E-3</v>
      </c>
      <c r="D7722" s="89">
        <v>5.4964349722323369E-3</v>
      </c>
      <c r="E7722" s="89">
        <v>7.72085381997054E-3</v>
      </c>
      <c r="F7722" s="89">
        <v>9.7553405713054157E-3</v>
      </c>
      <c r="G7722" s="90">
        <v>1.1509427598228766E-2</v>
      </c>
      <c r="H7722" s="90">
        <v>1.291908568363761E-2</v>
      </c>
      <c r="I7722" s="90">
        <v>1.4060591182294366E-2</v>
      </c>
      <c r="J7722" s="90">
        <v>1.49493478113674E-2</v>
      </c>
    </row>
    <row r="7723" spans="3:10" x14ac:dyDescent="0.25">
      <c r="C7723" s="82">
        <v>1.6311435840755156E-2</v>
      </c>
      <c r="D7723" s="89">
        <v>2.1887247302203244E-2</v>
      </c>
      <c r="E7723" s="89">
        <v>2.6413892511871699E-2</v>
      </c>
      <c r="F7723" s="89">
        <v>2.9790123532197219E-2</v>
      </c>
      <c r="G7723" s="90">
        <v>3.2184744435963662E-2</v>
      </c>
      <c r="H7723" s="90">
        <v>3.3640469701311765E-2</v>
      </c>
      <c r="I7723" s="90">
        <v>3.4447743144808536E-2</v>
      </c>
      <c r="J7723" s="90">
        <v>3.4648452749433969E-2</v>
      </c>
    </row>
    <row r="7724" spans="3:10" x14ac:dyDescent="0.25">
      <c r="C7724" s="82">
        <v>5.235993101373676E-2</v>
      </c>
      <c r="D7724" s="89">
        <v>4.7380712486890263E-2</v>
      </c>
      <c r="E7724" s="89">
        <v>4.2661083921859411E-2</v>
      </c>
      <c r="F7724" s="89">
        <v>3.8714262654750781E-2</v>
      </c>
      <c r="G7724" s="90">
        <v>3.5597153068563966E-2</v>
      </c>
      <c r="H7724" s="90">
        <v>3.3011070630744654E-2</v>
      </c>
      <c r="I7724" s="90">
        <v>3.094056825330568E-2</v>
      </c>
      <c r="J7724" s="90">
        <v>2.9179084444059904E-2</v>
      </c>
    </row>
    <row r="7725" spans="3:10" x14ac:dyDescent="0.25">
      <c r="C7725" s="82">
        <v>1.6711154275405357E-2</v>
      </c>
      <c r="D7725" s="89">
        <v>2.3219055076125671E-2</v>
      </c>
      <c r="E7725" s="89">
        <v>2.8647035704138617E-2</v>
      </c>
      <c r="F7725" s="89">
        <v>3.2921834090316404E-2</v>
      </c>
      <c r="G7725" s="90">
        <v>3.6339434096259164E-2</v>
      </c>
      <c r="H7725" s="90">
        <v>3.903257682925889E-2</v>
      </c>
      <c r="I7725" s="90">
        <v>4.1355684341751298E-2</v>
      </c>
      <c r="J7725" s="90">
        <v>4.3310923198677201E-2</v>
      </c>
    </row>
    <row r="7726" spans="3:10" x14ac:dyDescent="0.25">
      <c r="C7726" s="82">
        <v>6.7453930288997668E-3</v>
      </c>
      <c r="D7726" s="89">
        <v>1.0171903764381077E-2</v>
      </c>
      <c r="E7726" s="89">
        <v>1.3317386239137186E-2</v>
      </c>
      <c r="F7726" s="89">
        <v>1.5960882647262739E-2</v>
      </c>
      <c r="G7726" s="90">
        <v>1.8130995946393627E-2</v>
      </c>
      <c r="H7726" s="90">
        <v>1.9847873805519903E-2</v>
      </c>
      <c r="I7726" s="90">
        <v>2.1291008489217087E-2</v>
      </c>
      <c r="J7726" s="90">
        <v>2.2489462690894958E-2</v>
      </c>
    </row>
    <row r="7727" spans="3:10" x14ac:dyDescent="0.25">
      <c r="C7727" s="82">
        <v>4.9205784741043486E-2</v>
      </c>
      <c r="D7727" s="89">
        <v>5.2550196672582435E-2</v>
      </c>
      <c r="E7727" s="89">
        <v>5.3969970169643701E-2</v>
      </c>
      <c r="F7727" s="89">
        <v>5.4600844102840516E-2</v>
      </c>
      <c r="G7727" s="90">
        <v>5.5211855118350153E-2</v>
      </c>
      <c r="H7727" s="90">
        <v>5.5933342897346222E-2</v>
      </c>
      <c r="I7727" s="90">
        <v>5.7144724809420545E-2</v>
      </c>
      <c r="J7727" s="90">
        <v>5.8724593187914856E-2</v>
      </c>
    </row>
    <row r="7728" spans="3:10" x14ac:dyDescent="0.25">
      <c r="C7728" s="82">
        <v>2.0593719851322444E-3</v>
      </c>
      <c r="D7728" s="89">
        <v>3.9711335055258486E-3</v>
      </c>
      <c r="E7728" s="89">
        <v>6.1702375691464108E-3</v>
      </c>
      <c r="F7728" s="89">
        <v>8.310113384354197E-3</v>
      </c>
      <c r="G7728" s="90">
        <v>1.0196853193998578E-2</v>
      </c>
      <c r="H7728" s="90">
        <v>1.172052688250535E-2</v>
      </c>
      <c r="I7728" s="90">
        <v>1.2940691271778383E-2</v>
      </c>
      <c r="J7728" s="90">
        <v>1.388083132126287E-2</v>
      </c>
    </row>
    <row r="7729" spans="3:10" x14ac:dyDescent="0.25">
      <c r="C7729" s="82">
        <v>6.6814783345098367E-3</v>
      </c>
      <c r="D7729" s="89">
        <v>1.1397149547854604E-2</v>
      </c>
      <c r="E7729" s="89">
        <v>1.59553388532627E-2</v>
      </c>
      <c r="F7729" s="89">
        <v>1.9742112769475247E-2</v>
      </c>
      <c r="G7729" s="90">
        <v>2.2652863108223533E-2</v>
      </c>
      <c r="H7729" s="90">
        <v>2.4692781028502506E-2</v>
      </c>
      <c r="I7729" s="90">
        <v>2.6101379128223773E-2</v>
      </c>
      <c r="J7729" s="90">
        <v>2.6932874474283025E-2</v>
      </c>
    </row>
    <row r="7730" spans="3:10" x14ac:dyDescent="0.25">
      <c r="C7730" s="82">
        <v>4.4112885708281785E-2</v>
      </c>
      <c r="D7730" s="89">
        <v>4.3706691268627827E-2</v>
      </c>
      <c r="E7730" s="89">
        <v>4.2612983931647377E-2</v>
      </c>
      <c r="F7730" s="89">
        <v>4.1455693354245961E-2</v>
      </c>
      <c r="G7730" s="90">
        <v>4.0466944891344954E-2</v>
      </c>
      <c r="H7730" s="90">
        <v>3.944457660831599E-2</v>
      </c>
      <c r="I7730" s="90">
        <v>3.8449888155142234E-2</v>
      </c>
      <c r="J7730" s="90">
        <v>3.7278148505760576E-2</v>
      </c>
    </row>
    <row r="7731" spans="3:10" x14ac:dyDescent="0.25">
      <c r="C7731" s="82">
        <v>3.0472785304074986E-2</v>
      </c>
      <c r="D7731" s="89">
        <v>3.2214675310203042E-2</v>
      </c>
      <c r="E7731" s="89">
        <v>3.2656405798655211E-2</v>
      </c>
      <c r="F7731" s="89">
        <v>3.2469056470735898E-2</v>
      </c>
      <c r="G7731" s="90">
        <v>3.2077281920985252E-2</v>
      </c>
      <c r="H7731" s="90">
        <v>3.1532405979882445E-2</v>
      </c>
      <c r="I7731" s="90">
        <v>3.1048949249294178E-2</v>
      </c>
      <c r="J7731" s="90">
        <v>3.0586426012793044E-2</v>
      </c>
    </row>
    <row r="7732" spans="3:10" x14ac:dyDescent="0.25">
      <c r="C7732" s="82">
        <v>1.961958140798507E-2</v>
      </c>
      <c r="D7732" s="89">
        <v>2.4083903158263559E-2</v>
      </c>
      <c r="E7732" s="89">
        <v>2.7319918186340907E-2</v>
      </c>
      <c r="F7732" s="89">
        <v>2.9728088337796672E-2</v>
      </c>
      <c r="G7732" s="90">
        <v>3.1710255843807815E-2</v>
      </c>
      <c r="H7732" s="90">
        <v>3.334889560970658E-2</v>
      </c>
      <c r="I7732" s="90">
        <v>3.4861721295121162E-2</v>
      </c>
      <c r="J7732" s="90">
        <v>3.6164888197762035E-2</v>
      </c>
    </row>
    <row r="7733" spans="3:10" x14ac:dyDescent="0.25">
      <c r="C7733" s="82">
        <v>8.9872272276777399E-3</v>
      </c>
      <c r="D7733" s="89">
        <v>1.1073255203161032E-2</v>
      </c>
      <c r="E7733" s="89">
        <v>1.2802303954010764E-2</v>
      </c>
      <c r="F7733" s="89">
        <v>1.4226186962386873E-2</v>
      </c>
      <c r="G7733" s="90">
        <v>1.5437146920605873E-2</v>
      </c>
      <c r="H7733" s="90">
        <v>1.6440181498362984E-2</v>
      </c>
      <c r="I7733" s="90">
        <v>1.7361829274784604E-2</v>
      </c>
      <c r="J7733" s="90">
        <v>1.8216529694208429E-2</v>
      </c>
    </row>
    <row r="7734" spans="3:10" x14ac:dyDescent="0.25">
      <c r="C7734" s="82">
        <v>4.0275793354461091E-3</v>
      </c>
      <c r="D7734" s="89">
        <v>5.9791827901215866E-3</v>
      </c>
      <c r="E7734" s="89">
        <v>7.8113876880279865E-3</v>
      </c>
      <c r="F7734" s="89">
        <v>9.3656846784180899E-3</v>
      </c>
      <c r="G7734" s="90">
        <v>1.0603940833041486E-2</v>
      </c>
      <c r="H7734" s="90">
        <v>1.149640565365999E-2</v>
      </c>
      <c r="I7734" s="90">
        <v>1.213618250960574E-2</v>
      </c>
      <c r="J7734" s="90">
        <v>1.2559184197976058E-2</v>
      </c>
    </row>
    <row r="7735" spans="3:10" x14ac:dyDescent="0.25">
      <c r="C7735" s="82">
        <v>1.2110674362803603E-2</v>
      </c>
      <c r="D7735" s="89">
        <v>1.400596719327825E-2</v>
      </c>
      <c r="E7735" s="89">
        <v>1.510914399061406E-2</v>
      </c>
      <c r="F7735" s="89">
        <v>1.5676835348848249E-2</v>
      </c>
      <c r="G7735" s="90">
        <v>1.5938347917058449E-2</v>
      </c>
      <c r="H7735" s="90">
        <v>1.5960562602243523E-2</v>
      </c>
      <c r="I7735" s="90">
        <v>1.5887587128028544E-2</v>
      </c>
      <c r="J7735" s="90">
        <v>1.5726840361615438E-2</v>
      </c>
    </row>
    <row r="7736" spans="3:10" x14ac:dyDescent="0.25">
      <c r="C7736" s="82">
        <v>2.1532564794256002E-2</v>
      </c>
      <c r="D7736" s="89">
        <v>2.5087420826518408E-2</v>
      </c>
      <c r="E7736" s="89">
        <v>2.8172125216751238E-2</v>
      </c>
      <c r="F7736" s="89">
        <v>3.0982856387138619E-2</v>
      </c>
      <c r="G7736" s="90">
        <v>3.3693060772780489E-2</v>
      </c>
      <c r="H7736" s="90">
        <v>3.6233521732352877E-2</v>
      </c>
      <c r="I7736" s="90">
        <v>3.8774787063380486E-2</v>
      </c>
      <c r="J7736" s="90">
        <v>4.122310010413429E-2</v>
      </c>
    </row>
    <row r="7737" spans="3:10" x14ac:dyDescent="0.25">
      <c r="C7737" s="82">
        <v>3.266793893187717E-3</v>
      </c>
      <c r="D7737" s="89">
        <v>5.3329573024286049E-3</v>
      </c>
      <c r="E7737" s="89">
        <v>7.2945920668279762E-3</v>
      </c>
      <c r="F7737" s="89">
        <v>8.8977111497384256E-3</v>
      </c>
      <c r="G7737" s="90">
        <v>1.008840205823945E-2</v>
      </c>
      <c r="H7737" s="90">
        <v>1.0863085734378754E-2</v>
      </c>
      <c r="I7737" s="90">
        <v>1.1339448598110358E-2</v>
      </c>
      <c r="J7737" s="90">
        <v>1.1570254789638848E-2</v>
      </c>
    </row>
    <row r="7738" spans="3:10" x14ac:dyDescent="0.25">
      <c r="C7738" s="82">
        <v>2.2153032947139242E-2</v>
      </c>
      <c r="D7738" s="89">
        <v>2.6736777859263854E-2</v>
      </c>
      <c r="E7738" s="89">
        <v>2.9601530070159435E-2</v>
      </c>
      <c r="F7738" s="89">
        <v>3.1215953813959238E-2</v>
      </c>
      <c r="G7738" s="90">
        <v>3.2076084120906609E-2</v>
      </c>
      <c r="H7738" s="90">
        <v>3.2352008216237509E-2</v>
      </c>
      <c r="I7738" s="90">
        <v>3.2343654501025589E-2</v>
      </c>
      <c r="J7738" s="90">
        <v>3.2049246388123544E-2</v>
      </c>
    </row>
    <row r="7739" spans="3:10" x14ac:dyDescent="0.25">
      <c r="C7739" s="82">
        <v>6.4994184277032442E-3</v>
      </c>
      <c r="D7739" s="89">
        <v>1.0042344199197212E-2</v>
      </c>
      <c r="E7739" s="89">
        <v>1.3450337460721159E-2</v>
      </c>
      <c r="F7739" s="89">
        <v>1.6454807176853048E-2</v>
      </c>
      <c r="G7739" s="90">
        <v>1.9036709206184343E-2</v>
      </c>
      <c r="H7739" s="90">
        <v>2.1180802958497731E-2</v>
      </c>
      <c r="I7739" s="90">
        <v>2.3056637893115243E-2</v>
      </c>
      <c r="J7739" s="90">
        <v>2.4688217230576365E-2</v>
      </c>
    </row>
    <row r="7740" spans="3:10" x14ac:dyDescent="0.25">
      <c r="C7740" s="82">
        <v>2.6556113714518728E-2</v>
      </c>
      <c r="D7740" s="89">
        <v>3.123623713337826E-2</v>
      </c>
      <c r="E7740" s="89">
        <v>3.4428823544344671E-2</v>
      </c>
      <c r="F7740" s="89">
        <v>3.6694602932061192E-2</v>
      </c>
      <c r="G7740" s="90">
        <v>3.8523082447370412E-2</v>
      </c>
      <c r="H7740" s="90">
        <v>4.0012924404147984E-2</v>
      </c>
      <c r="I7740" s="90">
        <v>4.1446096067018413E-2</v>
      </c>
      <c r="J7740" s="90">
        <v>4.2757870440150447E-2</v>
      </c>
    </row>
    <row r="7741" spans="3:10" x14ac:dyDescent="0.25">
      <c r="C7741" s="82">
        <v>1.7677901299822392E-2</v>
      </c>
      <c r="D7741" s="89">
        <v>1.8762679964328819E-2</v>
      </c>
      <c r="E7741" s="89">
        <v>1.9535797613904143E-2</v>
      </c>
      <c r="F7741" s="89">
        <v>2.0124625500297359E-2</v>
      </c>
      <c r="G7741" s="90">
        <v>2.0611046301778332E-2</v>
      </c>
      <c r="H7741" s="90">
        <v>2.0934973223230999E-2</v>
      </c>
      <c r="I7741" s="90">
        <v>2.1203596870369202E-2</v>
      </c>
      <c r="J7741" s="90">
        <v>2.1391717441121248E-2</v>
      </c>
    </row>
    <row r="7742" spans="3:10" x14ac:dyDescent="0.25">
      <c r="C7742" s="82">
        <v>1.6795195088783306E-2</v>
      </c>
      <c r="D7742" s="89">
        <v>2.3184934907904728E-2</v>
      </c>
      <c r="E7742" s="89">
        <v>2.8353944092769742E-2</v>
      </c>
      <c r="F7742" s="89">
        <v>3.2263258427989085E-2</v>
      </c>
      <c r="G7742" s="90">
        <v>3.5231413005629847E-2</v>
      </c>
      <c r="H7742" s="90">
        <v>3.7397736283431841E-2</v>
      </c>
      <c r="I7742" s="90">
        <v>3.9102977363661501E-2</v>
      </c>
      <c r="J7742" s="90">
        <v>4.0349985112183531E-2</v>
      </c>
    </row>
    <row r="7743" spans="3:10" x14ac:dyDescent="0.25">
      <c r="C7743" s="82">
        <v>1.7635612334669187E-2</v>
      </c>
      <c r="D7743" s="89">
        <v>2.6268848370891822E-2</v>
      </c>
      <c r="E7743" s="89">
        <v>3.3609745107741805E-2</v>
      </c>
      <c r="F7743" s="89">
        <v>3.9158233898101649E-2</v>
      </c>
      <c r="G7743" s="90">
        <v>4.3142472579883205E-2</v>
      </c>
      <c r="H7743" s="90">
        <v>4.5748979978441115E-2</v>
      </c>
      <c r="I7743" s="90">
        <v>4.7477714194662485E-2</v>
      </c>
      <c r="J7743" s="90">
        <v>4.8429347590596881E-2</v>
      </c>
    </row>
    <row r="7744" spans="3:10" x14ac:dyDescent="0.25">
      <c r="C7744" s="82">
        <v>2.733159217461869E-3</v>
      </c>
      <c r="D7744" s="89">
        <v>5.1396747988782234E-3</v>
      </c>
      <c r="E7744" s="89">
        <v>7.889912392553159E-3</v>
      </c>
      <c r="F7744" s="89">
        <v>1.0634560419189346E-2</v>
      </c>
      <c r="G7744" s="90">
        <v>1.3220512090355822E-2</v>
      </c>
      <c r="H7744" s="90">
        <v>1.5571043719499397E-2</v>
      </c>
      <c r="I7744" s="90">
        <v>1.7796312264938823E-2</v>
      </c>
      <c r="J7744" s="90">
        <v>1.9934229369816259E-2</v>
      </c>
    </row>
    <row r="7745" spans="3:10" x14ac:dyDescent="0.25">
      <c r="C7745" s="82">
        <v>1.1136927201885224E-3</v>
      </c>
      <c r="D7745" s="89">
        <v>2.5067672339133735E-3</v>
      </c>
      <c r="E7745" s="89">
        <v>4.3241591981084473E-3</v>
      </c>
      <c r="F7745" s="89">
        <v>6.2313934396158802E-3</v>
      </c>
      <c r="G7745" s="90">
        <v>7.961355063843897E-3</v>
      </c>
      <c r="H7745" s="90">
        <v>9.3378858849738448E-3</v>
      </c>
      <c r="I7745" s="90">
        <v>1.0365110211518763E-2</v>
      </c>
      <c r="J7745" s="90">
        <v>1.1057791480391136E-2</v>
      </c>
    </row>
    <row r="7746" spans="3:10" x14ac:dyDescent="0.25">
      <c r="C7746" s="82">
        <v>7.6547299424189474E-3</v>
      </c>
      <c r="D7746" s="89">
        <v>1.1909400638609858E-2</v>
      </c>
      <c r="E7746" s="89">
        <v>1.6077878398369175E-2</v>
      </c>
      <c r="F7746" s="89">
        <v>1.9780492937292643E-2</v>
      </c>
      <c r="G7746" s="90">
        <v>2.2901284860362314E-2</v>
      </c>
      <c r="H7746" s="90">
        <v>2.5329186338607871E-2</v>
      </c>
      <c r="I7746" s="90">
        <v>2.719833860385339E-2</v>
      </c>
      <c r="J7746" s="90">
        <v>2.8503229742916802E-2</v>
      </c>
    </row>
    <row r="7747" spans="3:10" x14ac:dyDescent="0.25">
      <c r="C7747" s="82">
        <v>1.3527230680825694E-2</v>
      </c>
      <c r="D7747" s="89">
        <v>1.8722428169017712E-2</v>
      </c>
      <c r="E7747" s="89">
        <v>2.2865452407259738E-2</v>
      </c>
      <c r="F7747" s="89">
        <v>2.5869831619273243E-2</v>
      </c>
      <c r="G7747" s="90">
        <v>2.7972872041869455E-2</v>
      </c>
      <c r="H7747" s="90">
        <v>2.9299793668184044E-2</v>
      </c>
      <c r="I7747" s="90">
        <v>3.0154964620301265E-2</v>
      </c>
      <c r="J7747" s="90">
        <v>3.0589883395948869E-2</v>
      </c>
    </row>
    <row r="7748" spans="3:10" x14ac:dyDescent="0.25">
      <c r="C7748" s="82">
        <v>1.1323239134294118E-2</v>
      </c>
      <c r="D7748" s="89">
        <v>1.3646306693583181E-2</v>
      </c>
      <c r="E7748" s="89">
        <v>1.5224458818578849E-2</v>
      </c>
      <c r="F7748" s="89">
        <v>1.6227687778017388E-2</v>
      </c>
      <c r="G7748" s="90">
        <v>1.6840294953063991E-2</v>
      </c>
      <c r="H7748" s="90">
        <v>1.7103054879981244E-2</v>
      </c>
      <c r="I7748" s="90">
        <v>1.7155443406114829E-2</v>
      </c>
      <c r="J7748" s="90">
        <v>1.7003963754386033E-2</v>
      </c>
    </row>
    <row r="7749" spans="3:10" x14ac:dyDescent="0.25">
      <c r="C7749" s="82">
        <v>1.0348725562915448E-2</v>
      </c>
      <c r="D7749" s="89">
        <v>1.3453784049643895E-2</v>
      </c>
      <c r="E7749" s="89">
        <v>1.5994900243337995E-2</v>
      </c>
      <c r="F7749" s="89">
        <v>1.7979711008839213E-2</v>
      </c>
      <c r="G7749" s="90">
        <v>1.9516472093018041E-2</v>
      </c>
      <c r="H7749" s="90">
        <v>2.0607255484159308E-2</v>
      </c>
      <c r="I7749" s="90">
        <v>2.13956558950558E-2</v>
      </c>
      <c r="J7749" s="90">
        <v>2.1873269040839242E-2</v>
      </c>
    </row>
    <row r="7750" spans="3:10" x14ac:dyDescent="0.25">
      <c r="C7750" s="82">
        <v>2.0996123708687447E-2</v>
      </c>
      <c r="D7750" s="89">
        <v>2.4358287716108151E-2</v>
      </c>
      <c r="E7750" s="89">
        <v>2.6440066745432762E-2</v>
      </c>
      <c r="F7750" s="89">
        <v>2.7661493266863013E-2</v>
      </c>
      <c r="G7750" s="90">
        <v>2.8372822306473967E-2</v>
      </c>
      <c r="H7750" s="90">
        <v>2.8630972175882657E-2</v>
      </c>
      <c r="I7750" s="90">
        <v>2.8635225489977763E-2</v>
      </c>
      <c r="J7750" s="90">
        <v>2.8351685745164935E-2</v>
      </c>
    </row>
    <row r="7751" spans="3:10" x14ac:dyDescent="0.25">
      <c r="C7751" s="82">
        <v>3.3671221336428244E-3</v>
      </c>
      <c r="D7751" s="89">
        <v>6.0068531349297535E-3</v>
      </c>
      <c r="E7751" s="89">
        <v>8.9734627535604915E-3</v>
      </c>
      <c r="F7751" s="89">
        <v>1.1896683247644245E-2</v>
      </c>
      <c r="G7751" s="90">
        <v>1.4573268212875322E-2</v>
      </c>
      <c r="H7751" s="90">
        <v>1.6861978282176122E-2</v>
      </c>
      <c r="I7751" s="90">
        <v>1.883055127486831E-2</v>
      </c>
      <c r="J7751" s="90">
        <v>2.047978713885704E-2</v>
      </c>
    </row>
    <row r="7752" spans="3:10" x14ac:dyDescent="0.25">
      <c r="C7752" s="82">
        <v>1.0135753104408639E-2</v>
      </c>
      <c r="D7752" s="89">
        <v>1.623661142477446E-2</v>
      </c>
      <c r="E7752" s="89">
        <v>2.2037004333448101E-2</v>
      </c>
      <c r="F7752" s="89">
        <v>2.6892510039879827E-2</v>
      </c>
      <c r="G7752" s="90">
        <v>3.0694670615882175E-2</v>
      </c>
      <c r="H7752" s="90">
        <v>3.3421762795045759E-2</v>
      </c>
      <c r="I7752" s="90">
        <v>3.5376702871578986E-2</v>
      </c>
      <c r="J7752" s="90">
        <v>3.6634623485851975E-2</v>
      </c>
    </row>
    <row r="7753" spans="3:10" x14ac:dyDescent="0.25">
      <c r="C7753" s="82">
        <v>1.8381333410822553E-2</v>
      </c>
      <c r="D7753" s="89">
        <v>2.2100149521679113E-2</v>
      </c>
      <c r="E7753" s="89">
        <v>2.4570396141476162E-2</v>
      </c>
      <c r="F7753" s="89">
        <v>2.6114654635970899E-2</v>
      </c>
      <c r="G7753" s="90">
        <v>2.7081643488504361E-2</v>
      </c>
      <c r="H7753" s="90">
        <v>2.757682660578032E-2</v>
      </c>
      <c r="I7753" s="90">
        <v>2.7843091603071905E-2</v>
      </c>
      <c r="J7753" s="90">
        <v>2.7883613480187208E-2</v>
      </c>
    </row>
    <row r="7754" spans="3:10" x14ac:dyDescent="0.25">
      <c r="C7754" s="82">
        <v>2.7502757429487441E-3</v>
      </c>
      <c r="D7754" s="89">
        <v>4.7384208358020761E-3</v>
      </c>
      <c r="E7754" s="89">
        <v>6.8587242506527877E-3</v>
      </c>
      <c r="F7754" s="89">
        <v>8.8192991777052906E-3</v>
      </c>
      <c r="G7754" s="90">
        <v>1.0469120199685199E-2</v>
      </c>
      <c r="H7754" s="90">
        <v>1.1713678644431225E-2</v>
      </c>
      <c r="I7754" s="90">
        <v>1.2617175289759277E-2</v>
      </c>
      <c r="J7754" s="90">
        <v>1.3206320668009539E-2</v>
      </c>
    </row>
    <row r="7755" spans="3:10" x14ac:dyDescent="0.25">
      <c r="C7755" s="82">
        <v>8.7192856792884244E-3</v>
      </c>
      <c r="D7755" s="89">
        <v>1.1505350970599315E-2</v>
      </c>
      <c r="E7755" s="89">
        <v>1.4027418130997017E-2</v>
      </c>
      <c r="F7755" s="89">
        <v>1.6215690593656549E-2</v>
      </c>
      <c r="G7755" s="90">
        <v>1.8082691101123177E-2</v>
      </c>
      <c r="H7755" s="90">
        <v>1.9572769036672117E-2</v>
      </c>
      <c r="I7755" s="90">
        <v>2.0800110373542343E-2</v>
      </c>
      <c r="J7755" s="90">
        <v>2.1768089357233452E-2</v>
      </c>
    </row>
    <row r="7756" spans="3:10" x14ac:dyDescent="0.25">
      <c r="C7756" s="82">
        <v>1.2180085566952754E-3</v>
      </c>
      <c r="D7756" s="89">
        <v>2.4971182573843443E-3</v>
      </c>
      <c r="E7756" s="89">
        <v>4.0938851867925036E-3</v>
      </c>
      <c r="F7756" s="89">
        <v>5.7691956634771261E-3</v>
      </c>
      <c r="G7756" s="90">
        <v>7.3459983531204819E-3</v>
      </c>
      <c r="H7756" s="90">
        <v>8.6970813150530537E-3</v>
      </c>
      <c r="I7756" s="90">
        <v>9.8304761499268516E-3</v>
      </c>
      <c r="J7756" s="90">
        <v>1.0746475772969947E-2</v>
      </c>
    </row>
    <row r="7757" spans="3:10" x14ac:dyDescent="0.25">
      <c r="C7757" s="82">
        <v>4.4104998871840129E-3</v>
      </c>
      <c r="D7757" s="89">
        <v>6.7032796055002024E-3</v>
      </c>
      <c r="E7757" s="89">
        <v>8.8561781478665551E-3</v>
      </c>
      <c r="F7757" s="89">
        <v>1.068517884399298E-2</v>
      </c>
      <c r="G7757" s="90">
        <v>1.2159358097794387E-2</v>
      </c>
      <c r="H7757" s="90">
        <v>1.3249693451316729E-2</v>
      </c>
      <c r="I7757" s="90">
        <v>1.405188715887141E-2</v>
      </c>
      <c r="J7757" s="90">
        <v>1.458207444621208E-2</v>
      </c>
    </row>
    <row r="7758" spans="3:10" x14ac:dyDescent="0.25">
      <c r="C7758" s="82">
        <v>4.9145231684090155E-3</v>
      </c>
      <c r="D7758" s="89">
        <v>7.9513430084812795E-3</v>
      </c>
      <c r="E7758" s="89">
        <v>1.1084225468821558E-2</v>
      </c>
      <c r="F7758" s="89">
        <v>1.4023742718009716E-2</v>
      </c>
      <c r="G7758" s="90">
        <v>1.6673290345805242E-2</v>
      </c>
      <c r="H7758" s="90">
        <v>1.8953774625252263E-2</v>
      </c>
      <c r="I7758" s="90">
        <v>2.0974382706247345E-2</v>
      </c>
      <c r="J7758" s="90">
        <v>2.2739985989801766E-2</v>
      </c>
    </row>
    <row r="7759" spans="3:10" x14ac:dyDescent="0.25">
      <c r="C7759" s="82">
        <v>2.3823363699614183E-2</v>
      </c>
      <c r="D7759" s="89">
        <v>2.6850698415778577E-2</v>
      </c>
      <c r="E7759" s="89">
        <v>2.8811002655341644E-2</v>
      </c>
      <c r="F7759" s="89">
        <v>3.0115061378767141E-2</v>
      </c>
      <c r="G7759" s="90">
        <v>3.1082734338945837E-2</v>
      </c>
      <c r="H7759" s="90">
        <v>3.1738822164534317E-2</v>
      </c>
      <c r="I7759" s="90">
        <v>3.2283302037413877E-2</v>
      </c>
      <c r="J7759" s="90">
        <v>3.2659739118060464E-2</v>
      </c>
    </row>
    <row r="7760" spans="3:10" x14ac:dyDescent="0.25">
      <c r="C7760" s="82">
        <v>7.2066865581359293E-3</v>
      </c>
      <c r="D7760" s="89">
        <v>1.0878571492778108E-2</v>
      </c>
      <c r="E7760" s="89">
        <v>1.4211163799956208E-2</v>
      </c>
      <c r="F7760" s="89">
        <v>1.6973889842953629E-2</v>
      </c>
      <c r="G7760" s="90">
        <v>1.9212252998176523E-2</v>
      </c>
      <c r="H7760" s="90">
        <v>2.0959281875773127E-2</v>
      </c>
      <c r="I7760" s="90">
        <v>2.2411448082047994E-2</v>
      </c>
      <c r="J7760" s="90">
        <v>2.3605607122733345E-2</v>
      </c>
    </row>
    <row r="7761" spans="3:10" x14ac:dyDescent="0.25">
      <c r="C7761" s="82">
        <v>1.463366905639755E-2</v>
      </c>
      <c r="D7761" s="89">
        <v>1.7294489676622098E-2</v>
      </c>
      <c r="E7761" s="89">
        <v>1.9293144732627266E-2</v>
      </c>
      <c r="F7761" s="89">
        <v>2.0775088574441245E-2</v>
      </c>
      <c r="G7761" s="90">
        <v>2.1902553974004008E-2</v>
      </c>
      <c r="H7761" s="90">
        <v>2.2685807573306609E-2</v>
      </c>
      <c r="I7761" s="90">
        <v>2.3291340625950618E-2</v>
      </c>
      <c r="J7761" s="90">
        <v>2.3721085684454631E-2</v>
      </c>
    </row>
    <row r="7762" spans="3:10" x14ac:dyDescent="0.25">
      <c r="C7762" s="82">
        <v>3.5530239772707209E-2</v>
      </c>
      <c r="D7762" s="89">
        <v>3.152060522378828E-2</v>
      </c>
      <c r="E7762" s="89">
        <v>2.9125977124148782E-2</v>
      </c>
      <c r="F7762" s="89">
        <v>2.7864708164401994E-2</v>
      </c>
      <c r="G7762" s="90">
        <v>2.7439246664857673E-2</v>
      </c>
      <c r="H7762" s="90">
        <v>2.7523214704196827E-2</v>
      </c>
      <c r="I7762" s="90">
        <v>2.810580802621937E-2</v>
      </c>
      <c r="J7762" s="90">
        <v>2.9049702382553902E-2</v>
      </c>
    </row>
    <row r="7763" spans="3:10" x14ac:dyDescent="0.25">
      <c r="C7763" s="82">
        <v>3.0887442532456216E-2</v>
      </c>
      <c r="D7763" s="89">
        <v>3.7160328161357087E-2</v>
      </c>
      <c r="E7763" s="89">
        <v>4.0729056585874536E-2</v>
      </c>
      <c r="F7763" s="89">
        <v>4.2390108076717822E-2</v>
      </c>
      <c r="G7763" s="90">
        <v>4.2926904527928612E-2</v>
      </c>
      <c r="H7763" s="90">
        <v>4.2607466646033189E-2</v>
      </c>
      <c r="I7763" s="90">
        <v>4.1827246190331596E-2</v>
      </c>
      <c r="J7763" s="90">
        <v>4.0571761915721261E-2</v>
      </c>
    </row>
    <row r="7764" spans="3:10" x14ac:dyDescent="0.25">
      <c r="C7764" s="82">
        <v>7.761415035768199E-3</v>
      </c>
      <c r="D7764" s="89">
        <v>1.1591300070148459E-2</v>
      </c>
      <c r="E7764" s="89">
        <v>1.4954669030074355E-2</v>
      </c>
      <c r="F7764" s="89">
        <v>1.7631434894425427E-2</v>
      </c>
      <c r="G7764" s="90">
        <v>1.97101233652472E-2</v>
      </c>
      <c r="H7764" s="90">
        <v>2.1269313097000527E-2</v>
      </c>
      <c r="I7764" s="90">
        <v>2.2550311797281571E-2</v>
      </c>
      <c r="J7764" s="90">
        <v>2.3626634728047186E-2</v>
      </c>
    </row>
    <row r="7765" spans="3:10" x14ac:dyDescent="0.25">
      <c r="C7765" s="82">
        <v>4.8670036344672124E-2</v>
      </c>
      <c r="D7765" s="89">
        <v>4.2626876615696509E-2</v>
      </c>
      <c r="E7765" s="89">
        <v>3.8408355084541906E-2</v>
      </c>
      <c r="F7765" s="89">
        <v>3.5577983617930464E-2</v>
      </c>
      <c r="G7765" s="90">
        <v>3.3757317632465693E-2</v>
      </c>
      <c r="H7765" s="90">
        <v>3.2475608924622798E-2</v>
      </c>
      <c r="I7765" s="90">
        <v>3.1637754085700812E-2</v>
      </c>
      <c r="J7765" s="90">
        <v>3.1004784518128568E-2</v>
      </c>
    </row>
    <row r="7766" spans="3:10" x14ac:dyDescent="0.25">
      <c r="C7766" s="82">
        <v>7.3075185064650616E-3</v>
      </c>
      <c r="D7766" s="89">
        <v>1.0976273792459341E-2</v>
      </c>
      <c r="E7766" s="89">
        <v>1.4427184292016632E-2</v>
      </c>
      <c r="F7766" s="89">
        <v>1.7425207387934551E-2</v>
      </c>
      <c r="G7766" s="90">
        <v>1.9961628152395883E-2</v>
      </c>
      <c r="H7766" s="90">
        <v>2.2001294585315669E-2</v>
      </c>
      <c r="I7766" s="90">
        <v>2.3688983664836485E-2</v>
      </c>
      <c r="J7766" s="90">
        <v>2.5018532459466912E-2</v>
      </c>
    </row>
    <row r="7767" spans="3:10" x14ac:dyDescent="0.25">
      <c r="C7767" s="82">
        <v>1.5761211681269253E-2</v>
      </c>
      <c r="D7767" s="89">
        <v>2.069420845917274E-2</v>
      </c>
      <c r="E7767" s="89">
        <v>2.3982779879069136E-2</v>
      </c>
      <c r="F7767" s="89">
        <v>2.5857860605526882E-2</v>
      </c>
      <c r="G7767" s="90">
        <v>2.6806823937490277E-2</v>
      </c>
      <c r="H7767" s="90">
        <v>2.7092278000468265E-2</v>
      </c>
      <c r="I7767" s="90">
        <v>2.7059924393614571E-2</v>
      </c>
      <c r="J7767" s="90">
        <v>2.6768297906694726E-2</v>
      </c>
    </row>
    <row r="7768" spans="3:10" x14ac:dyDescent="0.25">
      <c r="C7768" s="82">
        <v>1.5437338751895914E-2</v>
      </c>
      <c r="D7768" s="89">
        <v>1.8721084346075608E-2</v>
      </c>
      <c r="E7768" s="89">
        <v>2.0849708889971577E-2</v>
      </c>
      <c r="F7768" s="89">
        <v>2.2122297387366291E-2</v>
      </c>
      <c r="G7768" s="90">
        <v>2.2865011730365918E-2</v>
      </c>
      <c r="H7768" s="90">
        <v>2.3183119668177463E-2</v>
      </c>
      <c r="I7768" s="90">
        <v>2.3285408933370357E-2</v>
      </c>
      <c r="J7768" s="90">
        <v>2.3174986130146496E-2</v>
      </c>
    </row>
    <row r="7769" spans="3:10" x14ac:dyDescent="0.25">
      <c r="C7769" s="82">
        <v>1.1179764021489185E-2</v>
      </c>
      <c r="D7769" s="89">
        <v>1.3193198996340909E-2</v>
      </c>
      <c r="E7769" s="89">
        <v>1.4761672143037892E-2</v>
      </c>
      <c r="F7769" s="89">
        <v>1.6008996385748566E-2</v>
      </c>
      <c r="G7769" s="90">
        <v>1.7060885647882502E-2</v>
      </c>
      <c r="H7769" s="90">
        <v>1.791886667164241E-2</v>
      </c>
      <c r="I7769" s="90">
        <v>1.8703461318703131E-2</v>
      </c>
      <c r="J7769" s="90">
        <v>1.9404442603505424E-2</v>
      </c>
    </row>
    <row r="7770" spans="3:10" x14ac:dyDescent="0.25">
      <c r="C7770" s="82">
        <v>1.0696142909233765E-2</v>
      </c>
      <c r="D7770" s="89">
        <v>1.3438225872416268E-2</v>
      </c>
      <c r="E7770" s="89">
        <v>1.534974441208679E-2</v>
      </c>
      <c r="F7770" s="89">
        <v>1.663601946800411E-2</v>
      </c>
      <c r="G7770" s="90">
        <v>1.7549845971836817E-2</v>
      </c>
      <c r="H7770" s="90">
        <v>1.8179838954185647E-2</v>
      </c>
      <c r="I7770" s="90">
        <v>1.869394264051703E-2</v>
      </c>
      <c r="J7770" s="90">
        <v>1.9100682890454503E-2</v>
      </c>
    </row>
    <row r="7771" spans="3:10" x14ac:dyDescent="0.25">
      <c r="C7771" s="82">
        <v>1.5332851455903931E-2</v>
      </c>
      <c r="D7771" s="89">
        <v>1.9674095117520288E-2</v>
      </c>
      <c r="E7771" s="89">
        <v>2.2684934248627223E-2</v>
      </c>
      <c r="F7771" s="89">
        <v>2.4595570680744645E-2</v>
      </c>
      <c r="G7771" s="90">
        <v>2.5798909050562698E-2</v>
      </c>
      <c r="H7771" s="90">
        <v>2.6478702961754644E-2</v>
      </c>
      <c r="I7771" s="90">
        <v>2.6931513342997579E-2</v>
      </c>
      <c r="J7771" s="90">
        <v>2.7203443720945034E-2</v>
      </c>
    </row>
    <row r="7772" spans="3:10" x14ac:dyDescent="0.25">
      <c r="C7772" s="82">
        <v>9.6729327831962131E-3</v>
      </c>
      <c r="D7772" s="89">
        <v>1.3883707600761007E-2</v>
      </c>
      <c r="E7772" s="89">
        <v>1.7174806937401473E-2</v>
      </c>
      <c r="F7772" s="89">
        <v>1.9387728562081114E-2</v>
      </c>
      <c r="G7772" s="90">
        <v>2.0700468236986694E-2</v>
      </c>
      <c r="H7772" s="90">
        <v>2.1240828646725017E-2</v>
      </c>
      <c r="I7772" s="90">
        <v>2.1276736090259134E-2</v>
      </c>
      <c r="J7772" s="90">
        <v>2.089766703414217E-2</v>
      </c>
    </row>
    <row r="7773" spans="3:10" x14ac:dyDescent="0.25">
      <c r="C7773" s="82">
        <v>4.7571560216601106E-3</v>
      </c>
      <c r="D7773" s="89">
        <v>7.4326258225751157E-3</v>
      </c>
      <c r="E7773" s="89">
        <v>1.0093238824722749E-2</v>
      </c>
      <c r="F7773" s="89">
        <v>1.249937452863693E-2</v>
      </c>
      <c r="G7773" s="90">
        <v>1.4582488816523666E-2</v>
      </c>
      <c r="H7773" s="90">
        <v>1.6290497921515001E-2</v>
      </c>
      <c r="I7773" s="90">
        <v>1.7740242911821861E-2</v>
      </c>
      <c r="J7773" s="90">
        <v>1.8965608900792914E-2</v>
      </c>
    </row>
    <row r="7774" spans="3:10" x14ac:dyDescent="0.25">
      <c r="C7774" s="82">
        <v>1.2900378150953505E-3</v>
      </c>
      <c r="D7774" s="89">
        <v>2.5925814030574122E-3</v>
      </c>
      <c r="E7774" s="89">
        <v>4.244124672605102E-3</v>
      </c>
      <c r="F7774" s="89">
        <v>6.038414761051397E-3</v>
      </c>
      <c r="G7774" s="90">
        <v>7.8100159703777114E-3</v>
      </c>
      <c r="H7774" s="90">
        <v>9.4192501082776391E-3</v>
      </c>
      <c r="I7774" s="90">
        <v>1.0854487983495661E-2</v>
      </c>
      <c r="J7774" s="90">
        <v>1.2089526517839979E-2</v>
      </c>
    </row>
    <row r="7775" spans="3:10" x14ac:dyDescent="0.25">
      <c r="C7775" s="82">
        <v>7.9599465388168963E-3</v>
      </c>
      <c r="D7775" s="89">
        <v>1.1280163362312339E-2</v>
      </c>
      <c r="E7775" s="89">
        <v>1.4041926202617653E-2</v>
      </c>
      <c r="F7775" s="89">
        <v>1.6087848839396238E-2</v>
      </c>
      <c r="G7775" s="90">
        <v>1.750217487398676E-2</v>
      </c>
      <c r="H7775" s="90">
        <v>1.8353869446389559E-2</v>
      </c>
      <c r="I7775" s="90">
        <v>1.8862873873325671E-2</v>
      </c>
      <c r="J7775" s="90">
        <v>1.9109646290800648E-2</v>
      </c>
    </row>
    <row r="7776" spans="3:10" x14ac:dyDescent="0.25">
      <c r="C7776" s="82">
        <v>8.9485185936438935E-3</v>
      </c>
      <c r="D7776" s="89">
        <v>1.3670318101690931E-2</v>
      </c>
      <c r="E7776" s="89">
        <v>1.819567324943119E-2</v>
      </c>
      <c r="F7776" s="89">
        <v>2.2149797950758981E-2</v>
      </c>
      <c r="G7776" s="90">
        <v>2.5478072205940869E-2</v>
      </c>
      <c r="H7776" s="90">
        <v>2.8141003572997203E-2</v>
      </c>
      <c r="I7776" s="90">
        <v>3.0365264123031525E-2</v>
      </c>
      <c r="J7776" s="90">
        <v>3.2201647408380905E-2</v>
      </c>
    </row>
    <row r="7777" spans="3:10" x14ac:dyDescent="0.25">
      <c r="C7777" s="82">
        <v>2.6029035461022487E-2</v>
      </c>
      <c r="D7777" s="89">
        <v>2.672471893893523E-2</v>
      </c>
      <c r="E7777" s="89">
        <v>2.6854915509166733E-2</v>
      </c>
      <c r="F7777" s="89">
        <v>2.686725663217748E-2</v>
      </c>
      <c r="G7777" s="90">
        <v>2.6996899219090743E-2</v>
      </c>
      <c r="H7777" s="90">
        <v>2.7198923528448566E-2</v>
      </c>
      <c r="I7777" s="90">
        <v>2.7596166403855826E-2</v>
      </c>
      <c r="J7777" s="90">
        <v>2.8112056731115678E-2</v>
      </c>
    </row>
    <row r="7778" spans="3:10" x14ac:dyDescent="0.25">
      <c r="C7778" s="82">
        <v>6.0919599347313219E-3</v>
      </c>
      <c r="D7778" s="89">
        <v>8.5089319129764314E-3</v>
      </c>
      <c r="E7778" s="89">
        <v>1.0637527090945235E-2</v>
      </c>
      <c r="F7778" s="89">
        <v>1.2389051207103433E-2</v>
      </c>
      <c r="G7778" s="90">
        <v>1.3801665220431034E-2</v>
      </c>
      <c r="H7778" s="90">
        <v>1.4878675314222985E-2</v>
      </c>
      <c r="I7778" s="90">
        <v>1.5744718958964184E-2</v>
      </c>
      <c r="J7778" s="90">
        <v>1.6423969101257128E-2</v>
      </c>
    </row>
    <row r="7779" spans="3:10" x14ac:dyDescent="0.25">
      <c r="C7779" s="82">
        <v>3.2631680310043309E-3</v>
      </c>
      <c r="D7779" s="89">
        <v>6.8513086192337827E-3</v>
      </c>
      <c r="E7779" s="89">
        <v>1.1173298971639316E-2</v>
      </c>
      <c r="F7779" s="89">
        <v>1.5484407897210121E-2</v>
      </c>
      <c r="G7779" s="90">
        <v>1.9362008629111648E-2</v>
      </c>
      <c r="H7779" s="90">
        <v>2.2577465985273895E-2</v>
      </c>
      <c r="I7779" s="90">
        <v>2.5222294327581184E-2</v>
      </c>
      <c r="J7779" s="90">
        <v>2.7295787943623105E-2</v>
      </c>
    </row>
    <row r="7780" spans="3:10" x14ac:dyDescent="0.25">
      <c r="C7780" s="82">
        <v>1.4146965981822038E-2</v>
      </c>
      <c r="D7780" s="89">
        <v>1.5926046662481361E-2</v>
      </c>
      <c r="E7780" s="89">
        <v>1.7740458909096677E-2</v>
      </c>
      <c r="F7780" s="89">
        <v>1.967621426896957E-2</v>
      </c>
      <c r="G7780" s="90">
        <v>2.1807618666358174E-2</v>
      </c>
      <c r="H7780" s="90">
        <v>2.4076088172441914E-2</v>
      </c>
      <c r="I7780" s="90">
        <v>2.660566127983988E-2</v>
      </c>
      <c r="J7780" s="90">
        <v>2.9368943259050612E-2</v>
      </c>
    </row>
    <row r="7781" spans="3:10" x14ac:dyDescent="0.25">
      <c r="C7781" s="82">
        <v>1.0344721370458049E-2</v>
      </c>
      <c r="D7781" s="89">
        <v>1.3244279451270354E-2</v>
      </c>
      <c r="E7781" s="89">
        <v>1.5568997154139164E-2</v>
      </c>
      <c r="F7781" s="89">
        <v>1.7365024716059402E-2</v>
      </c>
      <c r="G7781" s="90">
        <v>1.8766818875259963E-2</v>
      </c>
      <c r="H7781" s="90">
        <v>1.980163882284345E-2</v>
      </c>
      <c r="I7781" s="90">
        <v>2.0630693397957551E-2</v>
      </c>
      <c r="J7781" s="90">
        <v>2.1267214017490498E-2</v>
      </c>
    </row>
    <row r="7782" spans="3:10" x14ac:dyDescent="0.25">
      <c r="C7782" s="82">
        <v>9.648632111670722E-3</v>
      </c>
      <c r="D7782" s="89">
        <v>1.2962532027555125E-2</v>
      </c>
      <c r="E7782" s="89">
        <v>1.5657279118933692E-2</v>
      </c>
      <c r="F7782" s="89">
        <v>1.7630549072610857E-2</v>
      </c>
      <c r="G7782" s="90">
        <v>1.8965935906821677E-2</v>
      </c>
      <c r="H7782" s="90">
        <v>1.9705239208604466E-2</v>
      </c>
      <c r="I7782" s="90">
        <v>2.0058357777909857E-2</v>
      </c>
      <c r="J7782" s="90">
        <v>2.0098284449916348E-2</v>
      </c>
    </row>
    <row r="7783" spans="3:10" x14ac:dyDescent="0.25">
      <c r="C7783" s="82">
        <v>9.1650379851165604E-3</v>
      </c>
      <c r="D7783" s="89">
        <v>1.0584991557521677E-2</v>
      </c>
      <c r="E7783" s="89">
        <v>1.1869462704009796E-2</v>
      </c>
      <c r="F7783" s="89">
        <v>1.309739134934104E-2</v>
      </c>
      <c r="G7783" s="90">
        <v>1.4337574935417768E-2</v>
      </c>
      <c r="H7783" s="90">
        <v>1.5563324848666956E-2</v>
      </c>
      <c r="I7783" s="90">
        <v>1.6860881721317972E-2</v>
      </c>
      <c r="J7783" s="90">
        <v>1.8214184286456696E-2</v>
      </c>
    </row>
    <row r="7784" spans="3:10" x14ac:dyDescent="0.25">
      <c r="C7784" s="82">
        <v>4.8822798576076817E-3</v>
      </c>
      <c r="D7784" s="89">
        <v>7.3732601871124431E-3</v>
      </c>
      <c r="E7784" s="89">
        <v>9.8572068226667371E-3</v>
      </c>
      <c r="F7784" s="89">
        <v>1.2163731463623999E-2</v>
      </c>
      <c r="G7784" s="90">
        <v>1.4235983220891391E-2</v>
      </c>
      <c r="H7784" s="90">
        <v>1.599051255211454E-2</v>
      </c>
      <c r="I7784" s="90">
        <v>1.7485907440553033E-2</v>
      </c>
      <c r="J7784" s="90">
        <v>1.869160236956911E-2</v>
      </c>
    </row>
    <row r="7785" spans="3:10" x14ac:dyDescent="0.25">
      <c r="C7785" s="82">
        <v>9.6304925414074597E-3</v>
      </c>
      <c r="D7785" s="89">
        <v>1.4063310492380812E-2</v>
      </c>
      <c r="E7785" s="89">
        <v>1.7649732965017255E-2</v>
      </c>
      <c r="F7785" s="89">
        <v>2.0192796742650076E-2</v>
      </c>
      <c r="G7785" s="90">
        <v>2.1877414124052415E-2</v>
      </c>
      <c r="H7785" s="90">
        <v>2.2852402866972515E-2</v>
      </c>
      <c r="I7785" s="90">
        <v>2.3411084193364441E-2</v>
      </c>
      <c r="J7785" s="90">
        <v>2.36391755862384E-2</v>
      </c>
    </row>
    <row r="7786" spans="3:10" x14ac:dyDescent="0.25">
      <c r="C7786" s="82">
        <v>1.9388355282989725E-2</v>
      </c>
      <c r="D7786" s="89">
        <v>2.3243706277467555E-2</v>
      </c>
      <c r="E7786" s="89">
        <v>2.5757435018097522E-2</v>
      </c>
      <c r="F7786" s="89">
        <v>2.7254189466375103E-2</v>
      </c>
      <c r="G7786" s="90">
        <v>2.809731770277079E-2</v>
      </c>
      <c r="H7786" s="90">
        <v>2.8404506421713216E-2</v>
      </c>
      <c r="I7786" s="90">
        <v>2.844079070427084E-2</v>
      </c>
      <c r="J7786" s="90">
        <v>2.8228358556527382E-2</v>
      </c>
    </row>
    <row r="7787" spans="3:10" x14ac:dyDescent="0.25">
      <c r="C7787" s="82">
        <v>1.3407403060143811E-3</v>
      </c>
      <c r="D7787" s="89">
        <v>2.6568549596024038E-3</v>
      </c>
      <c r="E7787" s="89">
        <v>4.2682194520257018E-3</v>
      </c>
      <c r="F7787" s="89">
        <v>5.9424316022432498E-3</v>
      </c>
      <c r="G7787" s="90">
        <v>7.5078202338078846E-3</v>
      </c>
      <c r="H7787" s="90">
        <v>8.8355537427604498E-3</v>
      </c>
      <c r="I7787" s="90">
        <v>9.9308937817543311E-3</v>
      </c>
      <c r="J7787" s="90">
        <v>1.0792680193756149E-2</v>
      </c>
    </row>
    <row r="7788" spans="3:10" x14ac:dyDescent="0.25">
      <c r="C7788" s="82">
        <v>6.4765332845879292E-3</v>
      </c>
      <c r="D7788" s="89">
        <v>1.0394816371352207E-2</v>
      </c>
      <c r="E7788" s="89">
        <v>1.3986180479573321E-2</v>
      </c>
      <c r="F7788" s="89">
        <v>1.6830487534939195E-2</v>
      </c>
      <c r="G7788" s="90">
        <v>1.8913622748557214E-2</v>
      </c>
      <c r="H7788" s="90">
        <v>2.0298931046760008E-2</v>
      </c>
      <c r="I7788" s="90">
        <v>2.1244255858867089E-2</v>
      </c>
      <c r="J7788" s="90">
        <v>2.1855507210786402E-2</v>
      </c>
    </row>
    <row r="7789" spans="3:10" x14ac:dyDescent="0.25">
      <c r="C7789" s="82">
        <v>4.5638839953126365E-3</v>
      </c>
      <c r="D7789" s="89">
        <v>7.2766658181271466E-3</v>
      </c>
      <c r="E7789" s="89">
        <v>9.8280146428735473E-3</v>
      </c>
      <c r="F7789" s="89">
        <v>1.1967461549866325E-2</v>
      </c>
      <c r="G7789" s="90">
        <v>1.3673659341537633E-2</v>
      </c>
      <c r="H7789" s="90">
        <v>1.4942834910019095E-2</v>
      </c>
      <c r="I7789" s="90">
        <v>1.5903955391000524E-2</v>
      </c>
      <c r="J7789" s="90">
        <v>1.6585139446848588E-2</v>
      </c>
    </row>
    <row r="7790" spans="3:10" x14ac:dyDescent="0.25">
      <c r="C7790" s="82">
        <v>2.4475453303196792E-2</v>
      </c>
      <c r="D7790" s="89">
        <v>3.3931727713201597E-2</v>
      </c>
      <c r="E7790" s="89">
        <v>4.0777035065108325E-2</v>
      </c>
      <c r="F7790" s="89">
        <v>4.500074981192087E-2</v>
      </c>
      <c r="G7790" s="90">
        <v>4.7291465969999821E-2</v>
      </c>
      <c r="H7790" s="90">
        <v>4.8079556562811265E-2</v>
      </c>
      <c r="I7790" s="90">
        <v>4.7990447263769949E-2</v>
      </c>
      <c r="J7790" s="90">
        <v>4.7155160378393839E-2</v>
      </c>
    </row>
    <row r="7791" spans="3:10" x14ac:dyDescent="0.25">
      <c r="C7791" s="82">
        <v>1.3964127172970022E-2</v>
      </c>
      <c r="D7791" s="89">
        <v>1.8143672806664846E-2</v>
      </c>
      <c r="E7791" s="89">
        <v>2.0993467091898005E-2</v>
      </c>
      <c r="F7791" s="89">
        <v>2.2602107284100469E-2</v>
      </c>
      <c r="G7791" s="90">
        <v>2.3286893084776199E-2</v>
      </c>
      <c r="H7791" s="90">
        <v>2.3230925268729437E-2</v>
      </c>
      <c r="I7791" s="90">
        <v>2.2745823478740403E-2</v>
      </c>
      <c r="J7791" s="90">
        <v>2.1931809120145539E-2</v>
      </c>
    </row>
    <row r="7792" spans="3:10" x14ac:dyDescent="0.25">
      <c r="C7792" s="82">
        <v>1.4955297253114633E-2</v>
      </c>
      <c r="D7792" s="89">
        <v>2.0262829063333064E-2</v>
      </c>
      <c r="E7792" s="89">
        <v>2.4530681229367683E-2</v>
      </c>
      <c r="F7792" s="89">
        <v>2.7776640489325401E-2</v>
      </c>
      <c r="G7792" s="90">
        <v>3.0264812252400946E-2</v>
      </c>
      <c r="H7792" s="90">
        <v>3.2084777641071913E-2</v>
      </c>
      <c r="I7792" s="90">
        <v>3.350347193036908E-2</v>
      </c>
      <c r="J7792" s="90">
        <v>3.451142522695385E-2</v>
      </c>
    </row>
    <row r="7793" spans="3:10" x14ac:dyDescent="0.25">
      <c r="C7793" s="82">
        <v>1.2247382184371188E-2</v>
      </c>
      <c r="D7793" s="89">
        <v>1.5596376724260851E-2</v>
      </c>
      <c r="E7793" s="89">
        <v>1.7968476296431227E-2</v>
      </c>
      <c r="F7793" s="89">
        <v>1.9527658924496191E-2</v>
      </c>
      <c r="G7793" s="90">
        <v>2.0527947993166363E-2</v>
      </c>
      <c r="H7793" s="90">
        <v>2.1052259686006183E-2</v>
      </c>
      <c r="I7793" s="90">
        <v>2.1284644182039188E-2</v>
      </c>
      <c r="J7793" s="90">
        <v>2.1227613802781636E-2</v>
      </c>
    </row>
    <row r="7794" spans="3:10" x14ac:dyDescent="0.25">
      <c r="C7794" s="82">
        <v>2.1337146746155045E-2</v>
      </c>
      <c r="D7794" s="89">
        <v>2.6408115883593489E-2</v>
      </c>
      <c r="E7794" s="89">
        <v>2.9894078453096981E-2</v>
      </c>
      <c r="F7794" s="89">
        <v>3.2123508566273155E-2</v>
      </c>
      <c r="G7794" s="90">
        <v>3.3519126337728841E-2</v>
      </c>
      <c r="H7794" s="90">
        <v>3.4214149660587362E-2</v>
      </c>
      <c r="I7794" s="90">
        <v>3.4508403352928776E-2</v>
      </c>
      <c r="J7794" s="90">
        <v>3.4404327253175659E-2</v>
      </c>
    </row>
    <row r="7795" spans="3:10" x14ac:dyDescent="0.25">
      <c r="C7795" s="82">
        <v>5.5339842297563932E-3</v>
      </c>
      <c r="D7795" s="89">
        <v>9.5052925161799168E-3</v>
      </c>
      <c r="E7795" s="89">
        <v>1.3537385643142618E-2</v>
      </c>
      <c r="F7795" s="89">
        <v>1.708892960608387E-2</v>
      </c>
      <c r="G7795" s="90">
        <v>1.9977303646890581E-2</v>
      </c>
      <c r="H7795" s="90">
        <v>2.2116526350589572E-2</v>
      </c>
      <c r="I7795" s="90">
        <v>2.3667740485894696E-2</v>
      </c>
      <c r="J7795" s="90">
        <v>2.4668877865986462E-2</v>
      </c>
    </row>
    <row r="7796" spans="3:10" x14ac:dyDescent="0.25">
      <c r="C7796" s="82">
        <v>5.1349377407835231E-3</v>
      </c>
      <c r="D7796" s="89">
        <v>7.2880016360912826E-3</v>
      </c>
      <c r="E7796" s="89">
        <v>9.1801725829541905E-3</v>
      </c>
      <c r="F7796" s="89">
        <v>1.0718886834676353E-2</v>
      </c>
      <c r="G7796" s="90">
        <v>1.1932851497771145E-2</v>
      </c>
      <c r="H7796" s="90">
        <v>1.2824411717528499E-2</v>
      </c>
      <c r="I7796" s="90">
        <v>1.3502242812954382E-2</v>
      </c>
      <c r="J7796" s="90">
        <v>1.399054416478728E-2</v>
      </c>
    </row>
    <row r="7797" spans="3:10" x14ac:dyDescent="0.25">
      <c r="C7797" s="82">
        <v>1.2904066478282433E-2</v>
      </c>
      <c r="D7797" s="89">
        <v>1.5633553033036828E-2</v>
      </c>
      <c r="E7797" s="89">
        <v>1.7752754957940046E-2</v>
      </c>
      <c r="F7797" s="89">
        <v>1.9402299536935431E-2</v>
      </c>
      <c r="G7797" s="90">
        <v>2.073728947112562E-2</v>
      </c>
      <c r="H7797" s="90">
        <v>2.1756707387723489E-2</v>
      </c>
      <c r="I7797" s="90">
        <v>2.2597770374861322E-2</v>
      </c>
      <c r="J7797" s="90">
        <v>2.3237698113197761E-2</v>
      </c>
    </row>
    <row r="7798" spans="3:10" x14ac:dyDescent="0.25">
      <c r="C7798" s="82">
        <v>1.2036399004126478E-2</v>
      </c>
      <c r="D7798" s="89">
        <v>1.5031778266613996E-2</v>
      </c>
      <c r="E7798" s="89">
        <v>1.740298497759234E-2</v>
      </c>
      <c r="F7798" s="89">
        <v>1.9243122095133278E-2</v>
      </c>
      <c r="G7798" s="90">
        <v>2.0721354822146074E-2</v>
      </c>
      <c r="H7798" s="90">
        <v>2.1880683479156886E-2</v>
      </c>
      <c r="I7798" s="90">
        <v>2.2907625369005868E-2</v>
      </c>
      <c r="J7798" s="90">
        <v>2.3818802041259888E-2</v>
      </c>
    </row>
    <row r="7799" spans="3:10" x14ac:dyDescent="0.25">
      <c r="C7799" s="82">
        <v>1.3994406983240318E-2</v>
      </c>
      <c r="D7799" s="89">
        <v>1.8207180504026983E-2</v>
      </c>
      <c r="E7799" s="89">
        <v>2.1476550278507839E-2</v>
      </c>
      <c r="F7799" s="89">
        <v>2.3827212833705119E-2</v>
      </c>
      <c r="G7799" s="90">
        <v>2.5474419020332401E-2</v>
      </c>
      <c r="H7799" s="90">
        <v>2.6510715444951771E-2</v>
      </c>
      <c r="I7799" s="90">
        <v>2.7205505459350007E-2</v>
      </c>
      <c r="J7799" s="90">
        <v>2.7614139020541998E-2</v>
      </c>
    </row>
    <row r="7800" spans="3:10" x14ac:dyDescent="0.25">
      <c r="C7800" s="82">
        <v>1.2297692780314279E-2</v>
      </c>
      <c r="D7800" s="89">
        <v>1.8200964598236866E-2</v>
      </c>
      <c r="E7800" s="89">
        <v>2.359416417878606E-2</v>
      </c>
      <c r="F7800" s="89">
        <v>2.803130404886723E-2</v>
      </c>
      <c r="G7800" s="90">
        <v>3.1427771017801413E-2</v>
      </c>
      <c r="H7800" s="90">
        <v>3.3675752277641822E-2</v>
      </c>
      <c r="I7800" s="90">
        <v>3.4978147120416872E-2</v>
      </c>
      <c r="J7800" s="90">
        <v>3.5339474658769812E-2</v>
      </c>
    </row>
    <row r="7801" spans="3:10" x14ac:dyDescent="0.25">
      <c r="C7801" s="82">
        <v>5.1924745463502427E-3</v>
      </c>
      <c r="D7801" s="89">
        <v>8.7389502262453476E-3</v>
      </c>
      <c r="E7801" s="89">
        <v>1.2607564424350947E-2</v>
      </c>
      <c r="F7801" s="89">
        <v>1.6445977959382008E-2</v>
      </c>
      <c r="G7801" s="90">
        <v>2.0106900205507136E-2</v>
      </c>
      <c r="H7801" s="90">
        <v>2.3464370590456172E-2</v>
      </c>
      <c r="I7801" s="90">
        <v>2.6628428752171474E-2</v>
      </c>
      <c r="J7801" s="90">
        <v>2.9587439000043628E-2</v>
      </c>
    </row>
    <row r="7802" spans="3:10" x14ac:dyDescent="0.25">
      <c r="C7802" s="82">
        <v>3.1008297060344104E-3</v>
      </c>
      <c r="D7802" s="89">
        <v>5.1951928338561278E-3</v>
      </c>
      <c r="E7802" s="89">
        <v>7.2917933058587441E-3</v>
      </c>
      <c r="F7802" s="89">
        <v>9.1251867530722456E-3</v>
      </c>
      <c r="G7802" s="90">
        <v>1.0618052017576454E-2</v>
      </c>
      <c r="H7802" s="90">
        <v>1.1745176001081098E-2</v>
      </c>
      <c r="I7802" s="90">
        <v>1.2615301509305264E-2</v>
      </c>
      <c r="J7802" s="90">
        <v>1.3272509383558548E-2</v>
      </c>
    </row>
    <row r="7803" spans="3:10" x14ac:dyDescent="0.25">
      <c r="C7803" s="82">
        <v>1.4554924987286033E-2</v>
      </c>
      <c r="D7803" s="89">
        <v>1.9349400788908892E-2</v>
      </c>
      <c r="E7803" s="89">
        <v>2.3162148839154562E-2</v>
      </c>
      <c r="F7803" s="89">
        <v>2.59107895790914E-2</v>
      </c>
      <c r="G7803" s="90">
        <v>2.7752181125094359E-2</v>
      </c>
      <c r="H7803" s="90">
        <v>2.8743106001607399E-2</v>
      </c>
      <c r="I7803" s="90">
        <v>2.9160144014654651E-2</v>
      </c>
      <c r="J7803" s="90">
        <v>2.9068389825700921E-2</v>
      </c>
    </row>
    <row r="7804" spans="3:10" x14ac:dyDescent="0.25">
      <c r="C7804" s="82">
        <v>1.5945423964962933E-2</v>
      </c>
      <c r="D7804" s="89">
        <v>2.1046829164912073E-2</v>
      </c>
      <c r="E7804" s="89">
        <v>2.4952451253493716E-2</v>
      </c>
      <c r="F7804" s="89">
        <v>2.7751458373075914E-2</v>
      </c>
      <c r="G7804" s="90">
        <v>2.9735196084214072E-2</v>
      </c>
      <c r="H7804" s="90">
        <v>3.1003074228179051E-2</v>
      </c>
      <c r="I7804" s="90">
        <v>3.182992097248976E-2</v>
      </c>
      <c r="J7804" s="90">
        <v>3.2234753314584023E-2</v>
      </c>
    </row>
    <row r="7805" spans="3:10" x14ac:dyDescent="0.25">
      <c r="C7805" s="82">
        <v>5.883355431918774E-3</v>
      </c>
      <c r="D7805" s="89">
        <v>8.3692165639828731E-3</v>
      </c>
      <c r="E7805" s="89">
        <v>1.0595597089399654E-2</v>
      </c>
      <c r="F7805" s="89">
        <v>1.2469491746727821E-2</v>
      </c>
      <c r="G7805" s="90">
        <v>1.4038716818582E-2</v>
      </c>
      <c r="H7805" s="90">
        <v>1.5320260520080065E-2</v>
      </c>
      <c r="I7805" s="90">
        <v>1.6454411243595618E-2</v>
      </c>
      <c r="J7805" s="90">
        <v>1.7476055923108139E-2</v>
      </c>
    </row>
    <row r="7806" spans="3:10" x14ac:dyDescent="0.25">
      <c r="C7806" s="82">
        <v>2.8433881826884989E-2</v>
      </c>
      <c r="D7806" s="89">
        <v>3.0478489989260601E-2</v>
      </c>
      <c r="E7806" s="89">
        <v>3.140156267362694E-2</v>
      </c>
      <c r="F7806" s="89">
        <v>3.1827240377894341E-2</v>
      </c>
      <c r="G7806" s="90">
        <v>3.2166347349799583E-2</v>
      </c>
      <c r="H7806" s="90">
        <v>3.2466821986226753E-2</v>
      </c>
      <c r="I7806" s="90">
        <v>3.2935465053374524E-2</v>
      </c>
      <c r="J7806" s="90">
        <v>3.3505397865080958E-2</v>
      </c>
    </row>
    <row r="7807" spans="3:10" x14ac:dyDescent="0.25">
      <c r="C7807" s="82">
        <v>3.3464880128422198E-3</v>
      </c>
      <c r="D7807" s="89">
        <v>5.1527400550836879E-3</v>
      </c>
      <c r="E7807" s="89">
        <v>7.0242086992474313E-3</v>
      </c>
      <c r="F7807" s="89">
        <v>8.809685885551987E-3</v>
      </c>
      <c r="G7807" s="90">
        <v>1.0443795113172526E-2</v>
      </c>
      <c r="H7807" s="90">
        <v>1.1863589746595604E-2</v>
      </c>
      <c r="I7807" s="90">
        <v>1.313349712539991E-2</v>
      </c>
      <c r="J7807" s="90">
        <v>1.4266930899015469E-2</v>
      </c>
    </row>
    <row r="7808" spans="3:10" x14ac:dyDescent="0.25">
      <c r="C7808" s="82">
        <v>1.1714881496611753E-2</v>
      </c>
      <c r="D7808" s="89">
        <v>1.4060736309700166E-2</v>
      </c>
      <c r="E7808" s="89">
        <v>1.5885940658037591E-2</v>
      </c>
      <c r="F7808" s="89">
        <v>1.7303379344099295E-2</v>
      </c>
      <c r="G7808" s="90">
        <v>1.843740202332084E-2</v>
      </c>
      <c r="H7808" s="90">
        <v>1.9281809681612822E-2</v>
      </c>
      <c r="I7808" s="90">
        <v>1.9963876304564403E-2</v>
      </c>
      <c r="J7808" s="90">
        <v>2.047831018071819E-2</v>
      </c>
    </row>
    <row r="7809" spans="3:10" x14ac:dyDescent="0.25">
      <c r="C7809" s="82">
        <v>3.9501820203666854E-2</v>
      </c>
      <c r="D7809" s="89">
        <v>4.4070742940923863E-2</v>
      </c>
      <c r="E7809" s="89">
        <v>4.6738070044501971E-2</v>
      </c>
      <c r="F7809" s="89">
        <v>4.8497629993087522E-2</v>
      </c>
      <c r="G7809" s="90">
        <v>5.000169334619646E-2</v>
      </c>
      <c r="H7809" s="90">
        <v>5.1283057001776398E-2</v>
      </c>
      <c r="I7809" s="90">
        <v>5.2576960294115641E-2</v>
      </c>
      <c r="J7809" s="90">
        <v>5.3670237113738348E-2</v>
      </c>
    </row>
    <row r="7810" spans="3:10" x14ac:dyDescent="0.25">
      <c r="C7810" s="82">
        <v>1.694743683373675E-2</v>
      </c>
      <c r="D7810" s="89">
        <v>2.0134166798402641E-2</v>
      </c>
      <c r="E7810" s="89">
        <v>2.2592406155915273E-2</v>
      </c>
      <c r="F7810" s="89">
        <v>2.446542210687563E-2</v>
      </c>
      <c r="G7810" s="90">
        <v>2.5919436978435736E-2</v>
      </c>
      <c r="H7810" s="90">
        <v>2.6943824893045285E-2</v>
      </c>
      <c r="I7810" s="90">
        <v>2.7714684894380087E-2</v>
      </c>
      <c r="J7810" s="90">
        <v>2.8214668843102683E-2</v>
      </c>
    </row>
    <row r="7811" spans="3:10" x14ac:dyDescent="0.25">
      <c r="C7811" s="82">
        <v>1.3354442897216129E-2</v>
      </c>
      <c r="D7811" s="89">
        <v>1.5544313118331042E-2</v>
      </c>
      <c r="E7811" s="89">
        <v>1.6784284470142654E-2</v>
      </c>
      <c r="F7811" s="89">
        <v>1.7325689196244814E-2</v>
      </c>
      <c r="G7811" s="90">
        <v>1.7415917666755886E-2</v>
      </c>
      <c r="H7811" s="90">
        <v>1.7140562844101839E-2</v>
      </c>
      <c r="I7811" s="90">
        <v>1.667845444383969E-2</v>
      </c>
      <c r="J7811" s="90">
        <v>1.6065425899187625E-2</v>
      </c>
    </row>
    <row r="7812" spans="3:10" x14ac:dyDescent="0.25">
      <c r="C7812" s="82">
        <v>1.7735391561500318E-2</v>
      </c>
      <c r="D7812" s="89">
        <v>2.2688226174582923E-2</v>
      </c>
      <c r="E7812" s="89">
        <v>2.6428867248903178E-2</v>
      </c>
      <c r="F7812" s="89">
        <v>2.9090257069704563E-2</v>
      </c>
      <c r="G7812" s="90">
        <v>3.0931000010282747E-2</v>
      </c>
      <c r="H7812" s="90">
        <v>3.1988327525253504E-2</v>
      </c>
      <c r="I7812" s="90">
        <v>3.2490966597642224E-2</v>
      </c>
      <c r="J7812" s="90">
        <v>3.2422457954646849E-2</v>
      </c>
    </row>
    <row r="7813" spans="3:10" x14ac:dyDescent="0.25">
      <c r="C7813" s="82">
        <v>8.2266209610811526E-3</v>
      </c>
      <c r="D7813" s="89">
        <v>1.4126728471810721E-2</v>
      </c>
      <c r="E7813" s="89">
        <v>1.989393466780864E-2</v>
      </c>
      <c r="F7813" s="89">
        <v>2.4659653650766406E-2</v>
      </c>
      <c r="G7813" s="90">
        <v>2.8189967558037654E-2</v>
      </c>
      <c r="H7813" s="90">
        <v>3.0446289189168679E-2</v>
      </c>
      <c r="I7813" s="90">
        <v>3.1744231621382756E-2</v>
      </c>
      <c r="J7813" s="90">
        <v>3.2214663115753869E-2</v>
      </c>
    </row>
    <row r="7814" spans="3:10" x14ac:dyDescent="0.25">
      <c r="C7814" s="82">
        <v>4.3868399737724863E-3</v>
      </c>
      <c r="D7814" s="89">
        <v>6.3042084452236673E-3</v>
      </c>
      <c r="E7814" s="89">
        <v>8.0955053035214886E-3</v>
      </c>
      <c r="F7814" s="89">
        <v>9.634949946012045E-3</v>
      </c>
      <c r="G7814" s="90">
        <v>1.0891125368346964E-2</v>
      </c>
      <c r="H7814" s="90">
        <v>1.182153551609014E-2</v>
      </c>
      <c r="I7814" s="90">
        <v>1.2501428805531399E-2</v>
      </c>
      <c r="J7814" s="90">
        <v>1.2945823027647147E-2</v>
      </c>
    </row>
    <row r="7815" spans="3:10" x14ac:dyDescent="0.25">
      <c r="C7815" s="82">
        <v>8.6513564101040902E-3</v>
      </c>
      <c r="D7815" s="89">
        <v>1.2773846073629819E-2</v>
      </c>
      <c r="E7815" s="89">
        <v>1.6724976254152684E-2</v>
      </c>
      <c r="F7815" s="89">
        <v>2.0289549471911139E-2</v>
      </c>
      <c r="G7815" s="90">
        <v>2.3463973852878312E-2</v>
      </c>
      <c r="H7815" s="90">
        <v>2.6187295871011259E-2</v>
      </c>
      <c r="I7815" s="90">
        <v>2.8600237183853055E-2</v>
      </c>
      <c r="J7815" s="90">
        <v>3.065804155276813E-2</v>
      </c>
    </row>
    <row r="7816" spans="3:10" x14ac:dyDescent="0.25">
      <c r="C7816" s="82">
        <v>9.0306392805693074E-3</v>
      </c>
      <c r="D7816" s="89">
        <v>1.0820593118460509E-2</v>
      </c>
      <c r="E7816" s="89">
        <v>1.1974860339536672E-2</v>
      </c>
      <c r="F7816" s="89">
        <v>1.2640103187686696E-2</v>
      </c>
      <c r="G7816" s="90">
        <v>1.2990837003010982E-2</v>
      </c>
      <c r="H7816" s="90">
        <v>1.3097381470953856E-2</v>
      </c>
      <c r="I7816" s="90">
        <v>1.3104636931099482E-2</v>
      </c>
      <c r="J7816" s="90">
        <v>1.3048398237039861E-2</v>
      </c>
    </row>
    <row r="7817" spans="3:10" x14ac:dyDescent="0.25">
      <c r="C7817" s="82">
        <v>4.6036506984750931E-2</v>
      </c>
      <c r="D7817" s="89">
        <v>4.6054861758420149E-2</v>
      </c>
      <c r="E7817" s="89">
        <v>4.4461945280325522E-2</v>
      </c>
      <c r="F7817" s="89">
        <v>4.2421667955491175E-2</v>
      </c>
      <c r="G7817" s="90">
        <v>4.0505739003966632E-2</v>
      </c>
      <c r="H7817" s="90">
        <v>3.8702626691572165E-2</v>
      </c>
      <c r="I7817" s="90">
        <v>3.7180575967339737E-2</v>
      </c>
      <c r="J7817" s="90">
        <v>3.5796490168029993E-2</v>
      </c>
    </row>
    <row r="7818" spans="3:10" x14ac:dyDescent="0.25">
      <c r="C7818" s="82">
        <v>7.6441237287976655E-3</v>
      </c>
      <c r="D7818" s="89">
        <v>9.9576421172882044E-3</v>
      </c>
      <c r="E7818" s="89">
        <v>1.1828276523180827E-2</v>
      </c>
      <c r="F7818" s="89">
        <v>1.3284737457623491E-2</v>
      </c>
      <c r="G7818" s="90">
        <v>1.4437029156204279E-2</v>
      </c>
      <c r="H7818" s="90">
        <v>1.5316122866566964E-2</v>
      </c>
      <c r="I7818" s="90">
        <v>1.6056022875142177E-2</v>
      </c>
      <c r="J7818" s="90">
        <v>1.6676311565525723E-2</v>
      </c>
    </row>
    <row r="7819" spans="3:10" x14ac:dyDescent="0.25">
      <c r="C7819" s="82">
        <v>3.8944228700194629E-2</v>
      </c>
      <c r="D7819" s="89">
        <v>4.2691623622572152E-2</v>
      </c>
      <c r="E7819" s="89">
        <v>4.5352193771313783E-2</v>
      </c>
      <c r="F7819" s="89">
        <v>4.7405289379983929E-2</v>
      </c>
      <c r="G7819" s="90">
        <v>4.9150752336906842E-2</v>
      </c>
      <c r="H7819" s="90">
        <v>5.0449864954475086E-2</v>
      </c>
      <c r="I7819" s="90">
        <v>5.1476750472568313E-2</v>
      </c>
      <c r="J7819" s="90">
        <v>5.2029289614764558E-2</v>
      </c>
    </row>
    <row r="7820" spans="3:10" x14ac:dyDescent="0.25">
      <c r="C7820" s="82">
        <v>1.288383318739781E-2</v>
      </c>
      <c r="D7820" s="89">
        <v>1.6743268677558262E-2</v>
      </c>
      <c r="E7820" s="89">
        <v>1.9788342113649923E-2</v>
      </c>
      <c r="F7820" s="89">
        <v>2.2091121204374155E-2</v>
      </c>
      <c r="G7820" s="90">
        <v>2.3869529665288044E-2</v>
      </c>
      <c r="H7820" s="90">
        <v>2.5201059165262784E-2</v>
      </c>
      <c r="I7820" s="90">
        <v>2.6314896056506817E-2</v>
      </c>
      <c r="J7820" s="90">
        <v>2.7231404345546936E-2</v>
      </c>
    </row>
    <row r="7821" spans="3:10" x14ac:dyDescent="0.25">
      <c r="C7821" s="82">
        <v>7.2739597475100322E-3</v>
      </c>
      <c r="D7821" s="89">
        <v>1.0684898422279755E-2</v>
      </c>
      <c r="E7821" s="89">
        <v>1.3765832955103884E-2</v>
      </c>
      <c r="F7821" s="89">
        <v>1.6337057495793013E-2</v>
      </c>
      <c r="G7821" s="90">
        <v>1.8446197362483607E-2</v>
      </c>
      <c r="H7821" s="90">
        <v>2.011634734016407E-2</v>
      </c>
      <c r="I7821" s="90">
        <v>2.1529196188038134E-2</v>
      </c>
      <c r="J7821" s="90">
        <v>2.2716860926117199E-2</v>
      </c>
    </row>
    <row r="7822" spans="3:10" x14ac:dyDescent="0.25">
      <c r="C7822" s="82">
        <v>7.3292242893902492E-3</v>
      </c>
      <c r="D7822" s="89">
        <v>1.1950612685987438E-2</v>
      </c>
      <c r="E7822" s="89">
        <v>1.6624695116983484E-2</v>
      </c>
      <c r="F7822" s="89">
        <v>2.0910813710905075E-2</v>
      </c>
      <c r="G7822" s="90">
        <v>2.4715017698626347E-2</v>
      </c>
      <c r="H7822" s="90">
        <v>2.7976003451798206E-2</v>
      </c>
      <c r="I7822" s="90">
        <v>3.0882210587442876E-2</v>
      </c>
      <c r="J7822" s="90">
        <v>3.3425254654244237E-2</v>
      </c>
    </row>
    <row r="7823" spans="3:10" x14ac:dyDescent="0.25">
      <c r="C7823" s="82">
        <v>3.5140768076824575E-3</v>
      </c>
      <c r="D7823" s="89">
        <v>5.4683759289709966E-3</v>
      </c>
      <c r="E7823" s="89">
        <v>7.4566504885734798E-3</v>
      </c>
      <c r="F7823" s="89">
        <v>9.3057819240859908E-3</v>
      </c>
      <c r="G7823" s="90">
        <v>1.0945415614033957E-2</v>
      </c>
      <c r="H7823" s="90">
        <v>1.2308350403245967E-2</v>
      </c>
      <c r="I7823" s="90">
        <v>1.3456607355437153E-2</v>
      </c>
      <c r="J7823" s="90">
        <v>1.4396300223895812E-2</v>
      </c>
    </row>
    <row r="7824" spans="3:10" x14ac:dyDescent="0.25">
      <c r="C7824" s="82">
        <v>1.8716688454877169E-2</v>
      </c>
      <c r="D7824" s="89">
        <v>1.9288879558661941E-2</v>
      </c>
      <c r="E7824" s="89">
        <v>1.9437654975557637E-2</v>
      </c>
      <c r="F7824" s="89">
        <v>1.9465774946157012E-2</v>
      </c>
      <c r="G7824" s="90">
        <v>1.9558167605259386E-2</v>
      </c>
      <c r="H7824" s="90">
        <v>1.9715439608647831E-2</v>
      </c>
      <c r="I7824" s="90">
        <v>2.0068257856404419E-2</v>
      </c>
      <c r="J7824" s="90">
        <v>2.0606536974761891E-2</v>
      </c>
    </row>
    <row r="7825" spans="3:10" x14ac:dyDescent="0.25">
      <c r="C7825" s="82">
        <v>3.4109446330425732E-3</v>
      </c>
      <c r="D7825" s="89">
        <v>6.1492971305128338E-3</v>
      </c>
      <c r="E7825" s="89">
        <v>8.9470519185815209E-3</v>
      </c>
      <c r="F7825" s="89">
        <v>1.1354324459733648E-2</v>
      </c>
      <c r="G7825" s="90">
        <v>1.3224970393020768E-2</v>
      </c>
      <c r="H7825" s="90">
        <v>1.4521048666498641E-2</v>
      </c>
      <c r="I7825" s="90">
        <v>1.5382135789874836E-2</v>
      </c>
      <c r="J7825" s="90">
        <v>1.5866773717154312E-2</v>
      </c>
    </row>
    <row r="7826" spans="3:10" x14ac:dyDescent="0.25">
      <c r="C7826" s="82">
        <v>2.6328845789328023E-2</v>
      </c>
      <c r="D7826" s="89">
        <v>2.8197469113317081E-2</v>
      </c>
      <c r="E7826" s="89">
        <v>2.9066610682849273E-2</v>
      </c>
      <c r="F7826" s="89">
        <v>2.9531421642974665E-2</v>
      </c>
      <c r="G7826" s="90">
        <v>2.99669603971815E-2</v>
      </c>
      <c r="H7826" s="90">
        <v>3.0401733214212603E-2</v>
      </c>
      <c r="I7826" s="90">
        <v>3.1012949723383521E-2</v>
      </c>
      <c r="J7826" s="90">
        <v>3.1727906887572294E-2</v>
      </c>
    </row>
    <row r="7827" spans="3:10" x14ac:dyDescent="0.25">
      <c r="C7827" s="82">
        <v>2.0645782851069369E-2</v>
      </c>
      <c r="D7827" s="89">
        <v>2.7858461441556331E-2</v>
      </c>
      <c r="E7827" s="89">
        <v>3.3363341475384334E-2</v>
      </c>
      <c r="F7827" s="89">
        <v>3.7173024912301775E-2</v>
      </c>
      <c r="G7827" s="90">
        <v>3.9676098176575497E-2</v>
      </c>
      <c r="H7827" s="90">
        <v>4.1035588774282254E-2</v>
      </c>
      <c r="I7827" s="90">
        <v>4.1640277953058913E-2</v>
      </c>
      <c r="J7827" s="90">
        <v>4.1523815045237819E-2</v>
      </c>
    </row>
    <row r="7828" spans="3:10" x14ac:dyDescent="0.25">
      <c r="C7828" s="82">
        <v>1.6796272547638717E-2</v>
      </c>
      <c r="D7828" s="89">
        <v>2.5424920136056437E-2</v>
      </c>
      <c r="E7828" s="89">
        <v>3.2165218343775948E-2</v>
      </c>
      <c r="F7828" s="89">
        <v>3.6366977036430145E-2</v>
      </c>
      <c r="G7828" s="90">
        <v>3.8380254651993094E-2</v>
      </c>
      <c r="H7828" s="90">
        <v>3.8627756223115331E-2</v>
      </c>
      <c r="I7828" s="90">
        <v>3.7797879067964633E-2</v>
      </c>
      <c r="J7828" s="90">
        <v>3.6195562550543153E-2</v>
      </c>
    </row>
    <row r="7829" spans="3:10" x14ac:dyDescent="0.25">
      <c r="C7829" s="82">
        <v>3.715473383986295E-3</v>
      </c>
      <c r="D7829" s="89">
        <v>6.6113072695100361E-3</v>
      </c>
      <c r="E7829" s="89">
        <v>9.8030636971608385E-3</v>
      </c>
      <c r="F7829" s="89">
        <v>1.2875869486341784E-2</v>
      </c>
      <c r="G7829" s="90">
        <v>1.5602035456756333E-2</v>
      </c>
      <c r="H7829" s="90">
        <v>1.7810128226092941E-2</v>
      </c>
      <c r="I7829" s="90">
        <v>1.9542741933287429E-2</v>
      </c>
      <c r="J7829" s="90">
        <v>2.0774589798083599E-2</v>
      </c>
    </row>
    <row r="7830" spans="3:10" x14ac:dyDescent="0.25">
      <c r="C7830" s="82">
        <v>2.3088915460416507E-3</v>
      </c>
      <c r="D7830" s="89">
        <v>4.1466419308162682E-3</v>
      </c>
      <c r="E7830" s="89">
        <v>5.9802046753163239E-3</v>
      </c>
      <c r="F7830" s="89">
        <v>7.5000142723254566E-3</v>
      </c>
      <c r="G7830" s="90">
        <v>8.6297103531282268E-3</v>
      </c>
      <c r="H7830" s="90">
        <v>9.3835189715604402E-3</v>
      </c>
      <c r="I7830" s="90">
        <v>9.8948676746407668E-3</v>
      </c>
      <c r="J7830" s="90">
        <v>1.0238258439861404E-2</v>
      </c>
    </row>
    <row r="7831" spans="3:10" x14ac:dyDescent="0.25">
      <c r="C7831" s="82">
        <v>9.433695033960349E-3</v>
      </c>
      <c r="D7831" s="89">
        <v>1.0884271099019478E-2</v>
      </c>
      <c r="E7831" s="89">
        <v>1.1984642852218997E-2</v>
      </c>
      <c r="F7831" s="89">
        <v>1.2849369003377929E-2</v>
      </c>
      <c r="G7831" s="90">
        <v>1.358277710833102E-2</v>
      </c>
      <c r="H7831" s="90">
        <v>1.4188579095763808E-2</v>
      </c>
      <c r="I7831" s="90">
        <v>1.4768913476456771E-2</v>
      </c>
      <c r="J7831" s="90">
        <v>1.532807092214652E-2</v>
      </c>
    </row>
    <row r="7832" spans="3:10" x14ac:dyDescent="0.25">
      <c r="C7832" s="82">
        <v>4.1095739771802274E-3</v>
      </c>
      <c r="D7832" s="89">
        <v>5.7454334700259777E-3</v>
      </c>
      <c r="E7832" s="89">
        <v>7.2337946347380807E-3</v>
      </c>
      <c r="F7832" s="89">
        <v>8.5040698431395334E-3</v>
      </c>
      <c r="G7832" s="90">
        <v>9.559515367479841E-3</v>
      </c>
      <c r="H7832" s="90">
        <v>1.0381758342414981E-2</v>
      </c>
      <c r="I7832" s="90">
        <v>1.1047688618571827E-2</v>
      </c>
      <c r="J7832" s="90">
        <v>1.1577801201025233E-2</v>
      </c>
    </row>
    <row r="7833" spans="3:10" x14ac:dyDescent="0.25">
      <c r="C7833" s="82">
        <v>2.4610360848865646E-3</v>
      </c>
      <c r="D7833" s="89">
        <v>5.1218365252144182E-3</v>
      </c>
      <c r="E7833" s="89">
        <v>8.5504522236928733E-3</v>
      </c>
      <c r="F7833" s="89">
        <v>1.2313686676219305E-2</v>
      </c>
      <c r="G7833" s="90">
        <v>1.6065440387380697E-2</v>
      </c>
      <c r="H7833" s="90">
        <v>1.9503460646864191E-2</v>
      </c>
      <c r="I7833" s="90">
        <v>2.2565411854100138E-2</v>
      </c>
      <c r="J7833" s="90">
        <v>2.5132850001692332E-2</v>
      </c>
    </row>
    <row r="7834" spans="3:10" x14ac:dyDescent="0.25">
      <c r="C7834" s="82">
        <v>1.691225459819351E-2</v>
      </c>
      <c r="D7834" s="89">
        <v>1.8757902182530463E-2</v>
      </c>
      <c r="E7834" s="89">
        <v>2.0085452680124346E-2</v>
      </c>
      <c r="F7834" s="89">
        <v>2.1088028424496318E-2</v>
      </c>
      <c r="G7834" s="90">
        <v>2.1909924110377677E-2</v>
      </c>
      <c r="H7834" s="90">
        <v>2.2523699520999443E-2</v>
      </c>
      <c r="I7834" s="90">
        <v>2.3058295033029991E-2</v>
      </c>
      <c r="J7834" s="90">
        <v>2.3484749243008099E-2</v>
      </c>
    </row>
    <row r="7835" spans="3:10" x14ac:dyDescent="0.25">
      <c r="C7835" s="82">
        <v>2.7675404523730004E-2</v>
      </c>
      <c r="D7835" s="89">
        <v>3.0462894800716012E-2</v>
      </c>
      <c r="E7835" s="89">
        <v>3.1470207949139524E-2</v>
      </c>
      <c r="F7835" s="89">
        <v>3.1426757979032195E-2</v>
      </c>
      <c r="G7835" s="90">
        <v>3.0862326301781359E-2</v>
      </c>
      <c r="H7835" s="90">
        <v>2.9916583730587174E-2</v>
      </c>
      <c r="I7835" s="90">
        <v>2.8854463910556405E-2</v>
      </c>
      <c r="J7835" s="90">
        <v>2.7680931650355459E-2</v>
      </c>
    </row>
    <row r="7836" spans="3:10" x14ac:dyDescent="0.25">
      <c r="C7836" s="82">
        <v>3.9573528617945757E-3</v>
      </c>
      <c r="D7836" s="89">
        <v>5.5621677140260421E-3</v>
      </c>
      <c r="E7836" s="89">
        <v>7.0136050116375486E-3</v>
      </c>
      <c r="F7836" s="89">
        <v>8.267629513419264E-3</v>
      </c>
      <c r="G7836" s="90">
        <v>9.365677223792581E-3</v>
      </c>
      <c r="H7836" s="90">
        <v>1.0326912823598752E-2</v>
      </c>
      <c r="I7836" s="90">
        <v>1.1255361516212375E-2</v>
      </c>
      <c r="J7836" s="90">
        <v>1.2188544160384205E-2</v>
      </c>
    </row>
    <row r="7837" spans="3:10" x14ac:dyDescent="0.25">
      <c r="C7837" s="82">
        <v>4.0491891937601346E-3</v>
      </c>
      <c r="D7837" s="89">
        <v>6.9958844466357015E-3</v>
      </c>
      <c r="E7837" s="89">
        <v>1.0210789852551114E-2</v>
      </c>
      <c r="F7837" s="89">
        <v>1.3292420113491779E-2</v>
      </c>
      <c r="G7837" s="90">
        <v>1.6014379314995962E-2</v>
      </c>
      <c r="H7837" s="90">
        <v>1.8204225904239518E-2</v>
      </c>
      <c r="I7837" s="90">
        <v>1.9916803739448253E-2</v>
      </c>
      <c r="J7837" s="90">
        <v>2.1146771820732924E-2</v>
      </c>
    </row>
    <row r="7838" spans="3:10" x14ac:dyDescent="0.25">
      <c r="C7838" s="82">
        <v>1.7918779815324117E-3</v>
      </c>
      <c r="D7838" s="89">
        <v>3.4207615017632677E-3</v>
      </c>
      <c r="E7838" s="89">
        <v>5.3427809621618616E-3</v>
      </c>
      <c r="F7838" s="89">
        <v>7.3038644535017728E-3</v>
      </c>
      <c r="G7838" s="90">
        <v>9.1480792897322052E-3</v>
      </c>
      <c r="H7838" s="90">
        <v>1.0763334344261253E-2</v>
      </c>
      <c r="I7838" s="90">
        <v>1.2177249303539651E-2</v>
      </c>
      <c r="J7838" s="90">
        <v>1.3384906779334021E-2</v>
      </c>
    </row>
    <row r="7839" spans="3:10" x14ac:dyDescent="0.25">
      <c r="C7839" s="82">
        <v>9.2489446390864954E-2</v>
      </c>
      <c r="D7839" s="89">
        <v>7.4453701206324302E-2</v>
      </c>
      <c r="E7839" s="89">
        <v>6.2709618238847215E-2</v>
      </c>
      <c r="F7839" s="89">
        <v>5.517259498149709E-2</v>
      </c>
      <c r="G7839" s="90">
        <v>5.0486453533366081E-2</v>
      </c>
      <c r="H7839" s="90">
        <v>4.7530419990394861E-2</v>
      </c>
      <c r="I7839" s="90">
        <v>4.5943120865807131E-2</v>
      </c>
      <c r="J7839" s="90">
        <v>4.5246042697562369E-2</v>
      </c>
    </row>
    <row r="7840" spans="3:10" x14ac:dyDescent="0.25">
      <c r="C7840" s="82">
        <v>8.3479171233569998E-3</v>
      </c>
      <c r="D7840" s="89">
        <v>1.2295441043751337E-2</v>
      </c>
      <c r="E7840" s="89">
        <v>1.5600426653927923E-2</v>
      </c>
      <c r="F7840" s="89">
        <v>1.8060601156344704E-2</v>
      </c>
      <c r="G7840" s="90">
        <v>1.9796305111886393E-2</v>
      </c>
      <c r="H7840" s="90">
        <v>2.0903993116102214E-2</v>
      </c>
      <c r="I7840" s="90">
        <v>2.1630187553254767E-2</v>
      </c>
      <c r="J7840" s="90">
        <v>2.2050704728883666E-2</v>
      </c>
    </row>
    <row r="7841" spans="3:10" x14ac:dyDescent="0.25">
      <c r="C7841" s="82">
        <v>3.0548119666920059E-2</v>
      </c>
      <c r="D7841" s="89">
        <v>3.2455079104543802E-2</v>
      </c>
      <c r="E7841" s="89">
        <v>3.3251340595532808E-2</v>
      </c>
      <c r="F7841" s="89">
        <v>3.3349126865152276E-2</v>
      </c>
      <c r="G7841" s="90">
        <v>3.301572639907395E-2</v>
      </c>
      <c r="H7841" s="90">
        <v>3.2229669319429534E-2</v>
      </c>
      <c r="I7841" s="90">
        <v>3.1203042307640965E-2</v>
      </c>
      <c r="J7841" s="90">
        <v>2.9928605678916972E-2</v>
      </c>
    </row>
    <row r="7842" spans="3:10" x14ac:dyDescent="0.25">
      <c r="C7842" s="82">
        <v>1.7120486085157982E-2</v>
      </c>
      <c r="D7842" s="89">
        <v>1.9791180097816205E-2</v>
      </c>
      <c r="E7842" s="89">
        <v>2.17286273755114E-2</v>
      </c>
      <c r="F7842" s="89">
        <v>2.3245722419326112E-2</v>
      </c>
      <c r="G7842" s="90">
        <v>2.4583158800341912E-2</v>
      </c>
      <c r="H7842" s="90">
        <v>2.5743278540782368E-2</v>
      </c>
      <c r="I7842" s="90">
        <v>2.6864774494026227E-2</v>
      </c>
      <c r="J7842" s="90">
        <v>2.7882314276312846E-2</v>
      </c>
    </row>
    <row r="7843" spans="3:10" x14ac:dyDescent="0.25">
      <c r="C7843" s="82">
        <v>3.1646710088685436E-2</v>
      </c>
      <c r="D7843" s="89">
        <v>3.2306744957034832E-2</v>
      </c>
      <c r="E7843" s="89">
        <v>3.248201962407498E-2</v>
      </c>
      <c r="F7843" s="89">
        <v>3.2602896100873212E-2</v>
      </c>
      <c r="G7843" s="90">
        <v>3.2860631282758831E-2</v>
      </c>
      <c r="H7843" s="90">
        <v>3.3121349239601409E-2</v>
      </c>
      <c r="I7843" s="90">
        <v>3.3465670225521639E-2</v>
      </c>
      <c r="J7843" s="90">
        <v>3.3741113744556607E-2</v>
      </c>
    </row>
    <row r="7844" spans="3:10" x14ac:dyDescent="0.25">
      <c r="C7844" s="82">
        <v>3.40331446172078E-2</v>
      </c>
      <c r="D7844" s="89">
        <v>3.1007998173836669E-2</v>
      </c>
      <c r="E7844" s="89">
        <v>2.8458677548721893E-2</v>
      </c>
      <c r="F7844" s="89">
        <v>2.6520209608756559E-2</v>
      </c>
      <c r="G7844" s="90">
        <v>2.5146174900594429E-2</v>
      </c>
      <c r="H7844" s="90">
        <v>2.410120699247233E-2</v>
      </c>
      <c r="I7844" s="90">
        <v>2.3370999760916469E-2</v>
      </c>
      <c r="J7844" s="90">
        <v>2.2806787781435606E-2</v>
      </c>
    </row>
    <row r="7845" spans="3:10" x14ac:dyDescent="0.25">
      <c r="C7845" s="82">
        <v>1.9089806766129949E-2</v>
      </c>
      <c r="D7845" s="89">
        <v>2.7728473319722582E-2</v>
      </c>
      <c r="E7845" s="89">
        <v>3.4752257495589717E-2</v>
      </c>
      <c r="F7845" s="89">
        <v>3.9739798997678238E-2</v>
      </c>
      <c r="G7845" s="90">
        <v>4.2947786287292455E-2</v>
      </c>
      <c r="H7845" s="90">
        <v>4.4541696346451214E-2</v>
      </c>
      <c r="I7845" s="90">
        <v>4.4982771576439526E-2</v>
      </c>
      <c r="J7845" s="90">
        <v>4.4356290276677007E-2</v>
      </c>
    </row>
    <row r="7846" spans="3:10" x14ac:dyDescent="0.25">
      <c r="C7846" s="82">
        <v>2.1676948047128128E-3</v>
      </c>
      <c r="D7846" s="89">
        <v>4.3972028975072736E-3</v>
      </c>
      <c r="E7846" s="89">
        <v>7.2505335636124145E-3</v>
      </c>
      <c r="F7846" s="89">
        <v>1.0376903363466108E-2</v>
      </c>
      <c r="G7846" s="90">
        <v>1.3478809535259782E-2</v>
      </c>
      <c r="H7846" s="90">
        <v>1.6286205412371094E-2</v>
      </c>
      <c r="I7846" s="90">
        <v>1.8741584364210067E-2</v>
      </c>
      <c r="J7846" s="90">
        <v>2.076544810548225E-2</v>
      </c>
    </row>
    <row r="7847" spans="3:10" x14ac:dyDescent="0.25">
      <c r="C7847" s="82">
        <v>2.1498713830876218E-2</v>
      </c>
      <c r="D7847" s="89">
        <v>2.8329756951564432E-2</v>
      </c>
      <c r="E7847" s="89">
        <v>3.3842766207970103E-2</v>
      </c>
      <c r="F7847" s="89">
        <v>3.8100471288333361E-2</v>
      </c>
      <c r="G7847" s="90">
        <v>4.1428382216231768E-2</v>
      </c>
      <c r="H7847" s="90">
        <v>4.3910623937909787E-2</v>
      </c>
      <c r="I7847" s="90">
        <v>4.5890073605306288E-2</v>
      </c>
      <c r="J7847" s="90">
        <v>4.7339310480618117E-2</v>
      </c>
    </row>
    <row r="7848" spans="3:10" x14ac:dyDescent="0.25">
      <c r="C7848" s="82">
        <v>1.2734985970013152E-2</v>
      </c>
      <c r="D7848" s="89">
        <v>1.6964758852621699E-2</v>
      </c>
      <c r="E7848" s="89">
        <v>2.042323993143139E-2</v>
      </c>
      <c r="F7848" s="89">
        <v>2.3113651564732787E-2</v>
      </c>
      <c r="G7848" s="90">
        <v>2.5212701827807285E-2</v>
      </c>
      <c r="H7848" s="90">
        <v>2.6761869087441562E-2</v>
      </c>
      <c r="I7848" s="90">
        <v>2.7970244314736204E-2</v>
      </c>
      <c r="J7848" s="90">
        <v>2.8831964134847961E-2</v>
      </c>
    </row>
    <row r="7849" spans="3:10" x14ac:dyDescent="0.25">
      <c r="C7849" s="82">
        <v>3.779653056035471E-3</v>
      </c>
      <c r="D7849" s="89">
        <v>6.2562581519046163E-3</v>
      </c>
      <c r="E7849" s="89">
        <v>8.757963528858376E-3</v>
      </c>
      <c r="F7849" s="89">
        <v>1.1022944327027273E-2</v>
      </c>
      <c r="G7849" s="90">
        <v>1.299362230884173E-2</v>
      </c>
      <c r="H7849" s="90">
        <v>1.4649944157406147E-2</v>
      </c>
      <c r="I7849" s="90">
        <v>1.6119717728113679E-2</v>
      </c>
      <c r="J7849" s="90">
        <v>1.7442803894421259E-2</v>
      </c>
    </row>
    <row r="7850" spans="3:10" x14ac:dyDescent="0.25">
      <c r="C7850" s="82">
        <v>9.6758150550280541E-3</v>
      </c>
      <c r="D7850" s="89">
        <v>1.3011549019365064E-2</v>
      </c>
      <c r="E7850" s="89">
        <v>1.5888185068007901E-2</v>
      </c>
      <c r="F7850" s="89">
        <v>1.8305890993169822E-2</v>
      </c>
      <c r="G7850" s="90">
        <v>2.0394693138499429E-2</v>
      </c>
      <c r="H7850" s="90">
        <v>2.2184484492283954E-2</v>
      </c>
      <c r="I7850" s="90">
        <v>2.3855114604959416E-2</v>
      </c>
      <c r="J7850" s="90">
        <v>2.5421640449444487E-2</v>
      </c>
    </row>
    <row r="7851" spans="3:10" x14ac:dyDescent="0.25">
      <c r="C7851" s="82">
        <v>4.220834142944027E-3</v>
      </c>
      <c r="D7851" s="89">
        <v>7.6469606697789289E-3</v>
      </c>
      <c r="E7851" s="89">
        <v>1.1440775791722526E-2</v>
      </c>
      <c r="F7851" s="89">
        <v>1.5073491157116885E-2</v>
      </c>
      <c r="G7851" s="90">
        <v>1.8271342148235638E-2</v>
      </c>
      <c r="H7851" s="90">
        <v>2.0865117005570921E-2</v>
      </c>
      <c r="I7851" s="90">
        <v>2.2956075222086963E-2</v>
      </c>
      <c r="J7851" s="90">
        <v>2.4565828595570834E-2</v>
      </c>
    </row>
    <row r="7852" spans="3:10" x14ac:dyDescent="0.25">
      <c r="C7852" s="82">
        <v>3.7377028389117186E-3</v>
      </c>
      <c r="D7852" s="89">
        <v>5.8488860261818989E-3</v>
      </c>
      <c r="E7852" s="89">
        <v>7.8499585329113442E-3</v>
      </c>
      <c r="F7852" s="89">
        <v>9.5572461974919743E-3</v>
      </c>
      <c r="G7852" s="90">
        <v>1.0949810408354558E-2</v>
      </c>
      <c r="H7852" s="90">
        <v>1.2019156075510858E-2</v>
      </c>
      <c r="I7852" s="90">
        <v>1.2869444356193397E-2</v>
      </c>
      <c r="J7852" s="90">
        <v>1.3529169989188091E-2</v>
      </c>
    </row>
    <row r="7853" spans="3:10" x14ac:dyDescent="0.25">
      <c r="C7853" s="82">
        <v>8.9207372756798173E-3</v>
      </c>
      <c r="D7853" s="89">
        <v>1.3273892258544711E-2</v>
      </c>
      <c r="E7853" s="89">
        <v>1.7449039587094879E-2</v>
      </c>
      <c r="F7853" s="89">
        <v>2.115849105512738E-2</v>
      </c>
      <c r="G7853" s="90">
        <v>2.4371785992037188E-2</v>
      </c>
      <c r="H7853" s="90">
        <v>2.7044421392146609E-2</v>
      </c>
      <c r="I7853" s="90">
        <v>2.9375071304779916E-2</v>
      </c>
      <c r="J7853" s="90">
        <v>3.1388955389703058E-2</v>
      </c>
    </row>
    <row r="7854" spans="3:10" x14ac:dyDescent="0.25">
      <c r="C7854" s="82">
        <v>6.4770215224860643E-3</v>
      </c>
      <c r="D7854" s="89">
        <v>9.2062412023754276E-3</v>
      </c>
      <c r="E7854" s="89">
        <v>1.1735612173487382E-2</v>
      </c>
      <c r="F7854" s="89">
        <v>1.3929653126615609E-2</v>
      </c>
      <c r="G7854" s="90">
        <v>1.5791137253945285E-2</v>
      </c>
      <c r="H7854" s="90">
        <v>1.7295896957951043E-2</v>
      </c>
      <c r="I7854" s="90">
        <v>1.8573942106105901E-2</v>
      </c>
      <c r="J7854" s="90">
        <v>1.9649895223204292E-2</v>
      </c>
    </row>
    <row r="7855" spans="3:10" x14ac:dyDescent="0.25">
      <c r="C7855" s="82">
        <v>2.6677929888314633E-2</v>
      </c>
      <c r="D7855" s="89">
        <v>3.1478433388221511E-2</v>
      </c>
      <c r="E7855" s="89">
        <v>3.435484427595209E-2</v>
      </c>
      <c r="F7855" s="89">
        <v>3.5893602825130121E-2</v>
      </c>
      <c r="G7855" s="90">
        <v>3.6639244133098679E-2</v>
      </c>
      <c r="H7855" s="90">
        <v>3.6745588599038481E-2</v>
      </c>
      <c r="I7855" s="90">
        <v>3.6522888979011091E-2</v>
      </c>
      <c r="J7855" s="90">
        <v>3.5953984823923917E-2</v>
      </c>
    </row>
    <row r="7856" spans="3:10" x14ac:dyDescent="0.25">
      <c r="C7856" s="82">
        <v>2.6609068391499735E-2</v>
      </c>
      <c r="D7856" s="89">
        <v>3.4788996603310675E-2</v>
      </c>
      <c r="E7856" s="89">
        <v>3.9642286502714022E-2</v>
      </c>
      <c r="F7856" s="89">
        <v>4.1685197019235433E-2</v>
      </c>
      <c r="G7856" s="90">
        <v>4.1906905033102709E-2</v>
      </c>
      <c r="H7856" s="90">
        <v>4.0883930607100515E-2</v>
      </c>
      <c r="I7856" s="90">
        <v>3.9259412515021179E-2</v>
      </c>
      <c r="J7856" s="90">
        <v>3.7203816336250889E-2</v>
      </c>
    </row>
    <row r="7857" spans="3:10" x14ac:dyDescent="0.25">
      <c r="C7857" s="82">
        <v>1.19671473158834E-2</v>
      </c>
      <c r="D7857" s="89">
        <v>1.7526674413727624E-2</v>
      </c>
      <c r="E7857" s="89">
        <v>2.2123106890000462E-2</v>
      </c>
      <c r="F7857" s="89">
        <v>2.5488216870561343E-2</v>
      </c>
      <c r="G7857" s="90">
        <v>2.7798887453452957E-2</v>
      </c>
      <c r="H7857" s="90">
        <v>2.9183986809749561E-2</v>
      </c>
      <c r="I7857" s="90">
        <v>2.99736361689927E-2</v>
      </c>
      <c r="J7857" s="90">
        <v>3.0257172327874768E-2</v>
      </c>
    </row>
    <row r="7858" spans="3:10" x14ac:dyDescent="0.25">
      <c r="C7858" s="82">
        <v>1.7147071796587997E-2</v>
      </c>
      <c r="D7858" s="89">
        <v>2.0301189624889693E-2</v>
      </c>
      <c r="E7858" s="89">
        <v>2.2370269434998615E-2</v>
      </c>
      <c r="F7858" s="89">
        <v>2.3758882943741913E-2</v>
      </c>
      <c r="G7858" s="90">
        <v>2.4856419490396124E-2</v>
      </c>
      <c r="H7858" s="90">
        <v>2.5797388636708718E-2</v>
      </c>
      <c r="I7858" s="90">
        <v>2.6820737345885977E-2</v>
      </c>
      <c r="J7858" s="90">
        <v>2.7925085579848859E-2</v>
      </c>
    </row>
    <row r="7859" spans="3:10" x14ac:dyDescent="0.25">
      <c r="C7859" s="82">
        <v>7.1114067899456894E-3</v>
      </c>
      <c r="D7859" s="89">
        <v>9.104101910635886E-3</v>
      </c>
      <c r="E7859" s="89">
        <v>1.0667081051043201E-2</v>
      </c>
      <c r="F7859" s="89">
        <v>1.1854994476941457E-2</v>
      </c>
      <c r="G7859" s="90">
        <v>1.2793481194819135E-2</v>
      </c>
      <c r="H7859" s="90">
        <v>1.353512087702733E-2</v>
      </c>
      <c r="I7859" s="90">
        <v>1.421964918499832E-2</v>
      </c>
      <c r="J7859" s="90">
        <v>1.4880508063674705E-2</v>
      </c>
    </row>
    <row r="7860" spans="3:10" x14ac:dyDescent="0.25">
      <c r="C7860" s="82">
        <v>1.9943275568953308E-3</v>
      </c>
      <c r="D7860" s="89">
        <v>3.9508438148368507E-3</v>
      </c>
      <c r="E7860" s="89">
        <v>6.3428160792694593E-3</v>
      </c>
      <c r="F7860" s="89">
        <v>8.8377954459497223E-3</v>
      </c>
      <c r="G7860" s="90">
        <v>1.1200446703870584E-2</v>
      </c>
      <c r="H7860" s="90">
        <v>1.3251914102416705E-2</v>
      </c>
      <c r="I7860" s="90">
        <v>1.4996899412315974E-2</v>
      </c>
      <c r="J7860" s="90">
        <v>1.6411930716564681E-2</v>
      </c>
    </row>
    <row r="7861" spans="3:10" x14ac:dyDescent="0.25">
      <c r="C7861" s="82">
        <v>6.3449596385110234E-3</v>
      </c>
      <c r="D7861" s="89">
        <v>8.990746241854676E-3</v>
      </c>
      <c r="E7861" s="89">
        <v>1.1296437998681803E-2</v>
      </c>
      <c r="F7861" s="89">
        <v>1.3184994601126421E-2</v>
      </c>
      <c r="G7861" s="90">
        <v>1.4729489887225566E-2</v>
      </c>
      <c r="H7861" s="90">
        <v>1.5955988362279818E-2</v>
      </c>
      <c r="I7861" s="90">
        <v>1.7004360068738896E-2</v>
      </c>
      <c r="J7861" s="90">
        <v>1.789453194191918E-2</v>
      </c>
    </row>
    <row r="7862" spans="3:10" x14ac:dyDescent="0.25">
      <c r="C7862" s="82">
        <v>8.2561590690052103E-3</v>
      </c>
      <c r="D7862" s="89">
        <v>1.195657511533761E-2</v>
      </c>
      <c r="E7862" s="89">
        <v>1.5240753097875934E-2</v>
      </c>
      <c r="F7862" s="89">
        <v>1.7919886546067364E-2</v>
      </c>
      <c r="G7862" s="90">
        <v>2.0046568012823819E-2</v>
      </c>
      <c r="H7862" s="90">
        <v>2.1646274874196063E-2</v>
      </c>
      <c r="I7862" s="90">
        <v>2.2920899400675404E-2</v>
      </c>
      <c r="J7862" s="90">
        <v>2.3917504602569771E-2</v>
      </c>
    </row>
    <row r="7863" spans="3:10" x14ac:dyDescent="0.25">
      <c r="C7863" s="82">
        <v>1.3774165722353337E-2</v>
      </c>
      <c r="D7863" s="89">
        <v>1.6993596360868578E-2</v>
      </c>
      <c r="E7863" s="89">
        <v>1.9403336662946059E-2</v>
      </c>
      <c r="F7863" s="89">
        <v>2.1121681680602591E-2</v>
      </c>
      <c r="G7863" s="90">
        <v>2.2331256726006891E-2</v>
      </c>
      <c r="H7863" s="90">
        <v>2.3065737429759238E-2</v>
      </c>
      <c r="I7863" s="90">
        <v>2.3512811069558572E-2</v>
      </c>
      <c r="J7863" s="90">
        <v>2.368982451831424E-2</v>
      </c>
    </row>
    <row r="7864" spans="3:10" x14ac:dyDescent="0.25">
      <c r="C7864" s="82">
        <v>2.2853518696598304E-3</v>
      </c>
      <c r="D7864" s="89">
        <v>4.0400540523449335E-3</v>
      </c>
      <c r="E7864" s="89">
        <v>5.993496618097385E-3</v>
      </c>
      <c r="F7864" s="89">
        <v>7.9098287582724473E-3</v>
      </c>
      <c r="G7864" s="90">
        <v>9.6573008021069804E-3</v>
      </c>
      <c r="H7864" s="90">
        <v>1.1133723050340643E-2</v>
      </c>
      <c r="I7864" s="90">
        <v>1.2370574756361146E-2</v>
      </c>
      <c r="J7864" s="90">
        <v>1.336013431528143E-2</v>
      </c>
    </row>
    <row r="7865" spans="3:10" x14ac:dyDescent="0.25">
      <c r="C7865" s="82">
        <v>2.7123748118845236E-3</v>
      </c>
      <c r="D7865" s="89">
        <v>4.5089020099454242E-3</v>
      </c>
      <c r="E7865" s="89">
        <v>6.414123227385729E-3</v>
      </c>
      <c r="F7865" s="89">
        <v>8.2252363712822449E-3</v>
      </c>
      <c r="G7865" s="90">
        <v>9.8475766261475403E-3</v>
      </c>
      <c r="H7865" s="90">
        <v>1.1205036046575941E-2</v>
      </c>
      <c r="I7865" s="90">
        <v>1.2344734674154837E-2</v>
      </c>
      <c r="J7865" s="90">
        <v>1.3263306520819746E-2</v>
      </c>
    </row>
    <row r="7866" spans="3:10" x14ac:dyDescent="0.25">
      <c r="C7866" s="82">
        <v>2.4144556473708185E-2</v>
      </c>
      <c r="D7866" s="89">
        <v>2.764265612506896E-2</v>
      </c>
      <c r="E7866" s="89">
        <v>2.9270065244318917E-2</v>
      </c>
      <c r="F7866" s="89">
        <v>2.9678396943315574E-2</v>
      </c>
      <c r="G7866" s="90">
        <v>2.9410487818694285E-2</v>
      </c>
      <c r="H7866" s="90">
        <v>2.8641751851530336E-2</v>
      </c>
      <c r="I7866" s="90">
        <v>2.7650172008275426E-2</v>
      </c>
      <c r="J7866" s="90">
        <v>2.6450814364240755E-2</v>
      </c>
    </row>
    <row r="7867" spans="3:10" x14ac:dyDescent="0.25">
      <c r="C7867" s="82">
        <v>8.1543990977499311E-3</v>
      </c>
      <c r="D7867" s="89">
        <v>1.271190510053948E-2</v>
      </c>
      <c r="E7867" s="89">
        <v>1.6792998713745278E-2</v>
      </c>
      <c r="F7867" s="89">
        <v>2.001466036821864E-2</v>
      </c>
      <c r="G7867" s="90">
        <v>2.2394646841239822E-2</v>
      </c>
      <c r="H7867" s="90">
        <v>2.3962402721563841E-2</v>
      </c>
      <c r="I7867" s="90">
        <v>2.4937576131407971E-2</v>
      </c>
      <c r="J7867" s="90">
        <v>2.5355975488671662E-2</v>
      </c>
    </row>
    <row r="7868" spans="3:10" x14ac:dyDescent="0.25">
      <c r="C7868" s="82">
        <v>1.3194305156133224E-2</v>
      </c>
      <c r="D7868" s="89">
        <v>1.6045345835829363E-2</v>
      </c>
      <c r="E7868" s="89">
        <v>1.8254245227645054E-2</v>
      </c>
      <c r="F7868" s="89">
        <v>1.9951836226506203E-2</v>
      </c>
      <c r="G7868" s="90">
        <v>2.1302459941923139E-2</v>
      </c>
      <c r="H7868" s="90">
        <v>2.2321313889345693E-2</v>
      </c>
      <c r="I7868" s="90">
        <v>2.3170188935493368E-2</v>
      </c>
      <c r="J7868" s="90">
        <v>2.3846668117312814E-2</v>
      </c>
    </row>
    <row r="7869" spans="3:10" x14ac:dyDescent="0.25">
      <c r="C7869" s="82">
        <v>4.6787245033181237E-3</v>
      </c>
      <c r="D7869" s="89">
        <v>7.7885751548253147E-3</v>
      </c>
      <c r="E7869" s="89">
        <v>1.09855520369147E-2</v>
      </c>
      <c r="F7869" s="89">
        <v>1.3873569980794177E-2</v>
      </c>
      <c r="G7869" s="90">
        <v>1.6283512071883367E-2</v>
      </c>
      <c r="H7869" s="90">
        <v>1.8110341589359345E-2</v>
      </c>
      <c r="I7869" s="90">
        <v>1.9469344836413889E-2</v>
      </c>
      <c r="J7869" s="90">
        <v>2.040093517400355E-2</v>
      </c>
    </row>
    <row r="7870" spans="3:10" x14ac:dyDescent="0.25">
      <c r="C7870" s="82">
        <v>8.5549243286126442E-3</v>
      </c>
      <c r="D7870" s="89">
        <v>1.3480750741099379E-2</v>
      </c>
      <c r="E7870" s="89">
        <v>1.8188197917305048E-2</v>
      </c>
      <c r="F7870" s="89">
        <v>2.2187540129505127E-2</v>
      </c>
      <c r="G7870" s="90">
        <v>2.5372696927143123E-2</v>
      </c>
      <c r="H7870" s="90">
        <v>2.7690595547084338E-2</v>
      </c>
      <c r="I7870" s="90">
        <v>2.937038421924593E-2</v>
      </c>
      <c r="J7870" s="90">
        <v>3.0480204839966257E-2</v>
      </c>
    </row>
    <row r="7871" spans="3:10" x14ac:dyDescent="0.25">
      <c r="C7871" s="82">
        <v>7.7566688107475107E-2</v>
      </c>
      <c r="D7871" s="89">
        <v>7.104978272983381E-2</v>
      </c>
      <c r="E7871" s="89">
        <v>6.4251048820552603E-2</v>
      </c>
      <c r="F7871" s="89">
        <v>5.829255987105629E-2</v>
      </c>
      <c r="G7871" s="90">
        <v>5.3429176618039816E-2</v>
      </c>
      <c r="H7871" s="90">
        <v>4.9286289805886598E-2</v>
      </c>
      <c r="I7871" s="90">
        <v>4.5865884865577279E-2</v>
      </c>
      <c r="J7871" s="90">
        <v>4.2858546489082522E-2</v>
      </c>
    </row>
    <row r="7872" spans="3:10" x14ac:dyDescent="0.25">
      <c r="C7872" s="82">
        <v>1.1464713804266427E-2</v>
      </c>
      <c r="D7872" s="89">
        <v>1.3947976493814662E-2</v>
      </c>
      <c r="E7872" s="89">
        <v>1.5422543600839471E-2</v>
      </c>
      <c r="F7872" s="89">
        <v>1.6127300635905555E-2</v>
      </c>
      <c r="G7872" s="90">
        <v>1.6345733467127439E-2</v>
      </c>
      <c r="H7872" s="90">
        <v>1.6203399874370718E-2</v>
      </c>
      <c r="I7872" s="90">
        <v>1.5894667365907524E-2</v>
      </c>
      <c r="J7872" s="90">
        <v>1.5464177660249512E-2</v>
      </c>
    </row>
    <row r="7873" spans="3:10" x14ac:dyDescent="0.25">
      <c r="C7873" s="82">
        <v>8.3862224403543021E-3</v>
      </c>
      <c r="D7873" s="89">
        <v>1.2768455274090396E-2</v>
      </c>
      <c r="E7873" s="89">
        <v>1.6560078856508505E-2</v>
      </c>
      <c r="F7873" s="89">
        <v>1.9390737719122454E-2</v>
      </c>
      <c r="G7873" s="90">
        <v>2.129362497409211E-2</v>
      </c>
      <c r="H7873" s="90">
        <v>2.2335848059058028E-2</v>
      </c>
      <c r="I7873" s="90">
        <v>2.2779137798028495E-2</v>
      </c>
      <c r="J7873" s="90">
        <v>2.2715266016727357E-2</v>
      </c>
    </row>
    <row r="7874" spans="3:10" x14ac:dyDescent="0.25">
      <c r="C7874" s="82">
        <v>2.586798445342819E-3</v>
      </c>
      <c r="D7874" s="89">
        <v>4.5743389881082565E-3</v>
      </c>
      <c r="E7874" s="89">
        <v>6.7433028210717155E-3</v>
      </c>
      <c r="F7874" s="89">
        <v>8.8123587560944815E-3</v>
      </c>
      <c r="G7874" s="90">
        <v>1.0637182991224065E-2</v>
      </c>
      <c r="H7874" s="90">
        <v>1.2118028194587696E-2</v>
      </c>
      <c r="I7874" s="90">
        <v>1.3305192111676592E-2</v>
      </c>
      <c r="J7874" s="90">
        <v>1.4205363781030869E-2</v>
      </c>
    </row>
    <row r="7875" spans="3:10" x14ac:dyDescent="0.25">
      <c r="C7875" s="82">
        <v>4.5257012183499328E-3</v>
      </c>
      <c r="D7875" s="89">
        <v>7.061393703964196E-3</v>
      </c>
      <c r="E7875" s="89">
        <v>9.4268147296104228E-3</v>
      </c>
      <c r="F7875" s="89">
        <v>1.1416994841656931E-2</v>
      </c>
      <c r="G7875" s="90">
        <v>1.3046094448918608E-2</v>
      </c>
      <c r="H7875" s="90">
        <v>1.4351319446611858E-2</v>
      </c>
      <c r="I7875" s="90">
        <v>1.5500440115697053E-2</v>
      </c>
      <c r="J7875" s="90">
        <v>1.6561843834947111E-2</v>
      </c>
    </row>
    <row r="7876" spans="3:10" x14ac:dyDescent="0.25">
      <c r="C7876" s="82">
        <v>1.9336415084483548E-2</v>
      </c>
      <c r="D7876" s="89">
        <v>1.935015991556777E-2</v>
      </c>
      <c r="E7876" s="89">
        <v>1.8996330132179287E-2</v>
      </c>
      <c r="F7876" s="89">
        <v>1.8523230373974992E-2</v>
      </c>
      <c r="G7876" s="90">
        <v>1.804484897011964E-2</v>
      </c>
      <c r="H7876" s="90">
        <v>1.7502983914495659E-2</v>
      </c>
      <c r="I7876" s="90">
        <v>1.6967270781869204E-2</v>
      </c>
      <c r="J7876" s="90">
        <v>1.6391914272335148E-2</v>
      </c>
    </row>
    <row r="7877" spans="3:10" x14ac:dyDescent="0.25">
      <c r="C7877" s="82">
        <v>1.067909054220304E-2</v>
      </c>
      <c r="D7877" s="89">
        <v>1.3690927963968293E-2</v>
      </c>
      <c r="E7877" s="89">
        <v>1.599031669647448E-2</v>
      </c>
      <c r="F7877" s="89">
        <v>1.7627301611305476E-2</v>
      </c>
      <c r="G7877" s="90">
        <v>1.8780335835357723E-2</v>
      </c>
      <c r="H7877" s="90">
        <v>1.9530785796134799E-2</v>
      </c>
      <c r="I7877" s="90">
        <v>2.0085516931043511E-2</v>
      </c>
      <c r="J7877" s="90">
        <v>2.0487857557389005E-2</v>
      </c>
    </row>
    <row r="7878" spans="3:10" x14ac:dyDescent="0.25">
      <c r="C7878" s="82">
        <v>1.2939585751860203E-2</v>
      </c>
      <c r="D7878" s="89">
        <v>1.6565782552524673E-2</v>
      </c>
      <c r="E7878" s="89">
        <v>1.9480683848650857E-2</v>
      </c>
      <c r="F7878" s="89">
        <v>2.1739112833301707E-2</v>
      </c>
      <c r="G7878" s="90">
        <v>2.3510857274797143E-2</v>
      </c>
      <c r="H7878" s="90">
        <v>2.4833029355174997E-2</v>
      </c>
      <c r="I7878" s="90">
        <v>2.5908169170895331E-2</v>
      </c>
      <c r="J7878" s="90">
        <v>2.6748458090534076E-2</v>
      </c>
    </row>
    <row r="7879" spans="3:10" x14ac:dyDescent="0.25">
      <c r="C7879" s="82">
        <v>2.209600685954451E-2</v>
      </c>
      <c r="D7879" s="89">
        <v>2.698216895561175E-2</v>
      </c>
      <c r="E7879" s="89">
        <v>3.0504074142821386E-2</v>
      </c>
      <c r="F7879" s="89">
        <v>3.2991387681283312E-2</v>
      </c>
      <c r="G7879" s="90">
        <v>3.4818422566465668E-2</v>
      </c>
      <c r="H7879" s="90">
        <v>3.6062611923786569E-2</v>
      </c>
      <c r="I7879" s="90">
        <v>3.6990506111556125E-2</v>
      </c>
      <c r="J7879" s="90">
        <v>3.7567383279992698E-2</v>
      </c>
    </row>
    <row r="7880" spans="3:10" x14ac:dyDescent="0.25">
      <c r="C7880" s="82">
        <v>1.3774528299906708E-2</v>
      </c>
      <c r="D7880" s="89">
        <v>1.7726044442702274E-2</v>
      </c>
      <c r="E7880" s="89">
        <v>2.0997525404798704E-2</v>
      </c>
      <c r="F7880" s="89">
        <v>2.367830601482902E-2</v>
      </c>
      <c r="G7880" s="90">
        <v>2.5984497164985722E-2</v>
      </c>
      <c r="H7880" s="90">
        <v>2.7984347899317266E-2</v>
      </c>
      <c r="I7880" s="90">
        <v>2.9925930832169333E-2</v>
      </c>
      <c r="J7880" s="90">
        <v>3.1838670845257162E-2</v>
      </c>
    </row>
    <row r="7881" spans="3:10" x14ac:dyDescent="0.25">
      <c r="C7881" s="82">
        <v>2.2768416662751527E-2</v>
      </c>
      <c r="D7881" s="89">
        <v>2.7381698899329954E-2</v>
      </c>
      <c r="E7881" s="89">
        <v>3.1085553816542068E-2</v>
      </c>
      <c r="F7881" s="89">
        <v>3.4155922019868216E-2</v>
      </c>
      <c r="G7881" s="90">
        <v>3.6866136966515084E-2</v>
      </c>
      <c r="H7881" s="90">
        <v>3.9192861013969918E-2</v>
      </c>
      <c r="I7881" s="90">
        <v>4.1336656737531861E-2</v>
      </c>
      <c r="J7881" s="90">
        <v>4.3182836146109252E-2</v>
      </c>
    </row>
    <row r="7882" spans="3:10" x14ac:dyDescent="0.25">
      <c r="C7882" s="82">
        <v>2.510925202122104E-3</v>
      </c>
      <c r="D7882" s="89">
        <v>4.6071306862406191E-3</v>
      </c>
      <c r="E7882" s="89">
        <v>7.0362459186325624E-3</v>
      </c>
      <c r="F7882" s="89">
        <v>9.528712469313241E-3</v>
      </c>
      <c r="G7882" s="90">
        <v>1.1934514969430848E-2</v>
      </c>
      <c r="H7882" s="90">
        <v>1.4132145594892866E-2</v>
      </c>
      <c r="I7882" s="90">
        <v>1.6155840716581445E-2</v>
      </c>
      <c r="J7882" s="90">
        <v>1.7979287401418603E-2</v>
      </c>
    </row>
    <row r="7883" spans="3:10" x14ac:dyDescent="0.25">
      <c r="C7883" s="82">
        <v>2.0066794675333333E-2</v>
      </c>
      <c r="D7883" s="89">
        <v>2.6304498087296971E-2</v>
      </c>
      <c r="E7883" s="89">
        <v>3.0351436872619802E-2</v>
      </c>
      <c r="F7883" s="89">
        <v>3.2444499933920345E-2</v>
      </c>
      <c r="G7883" s="90">
        <v>3.3173494971656572E-2</v>
      </c>
      <c r="H7883" s="90">
        <v>3.2878920821842447E-2</v>
      </c>
      <c r="I7883" s="90">
        <v>3.2026228000701033E-2</v>
      </c>
      <c r="J7883" s="90">
        <v>3.0745821275815963E-2</v>
      </c>
    </row>
    <row r="7884" spans="3:10" x14ac:dyDescent="0.25">
      <c r="C7884" s="82">
        <v>3.402377746996052E-2</v>
      </c>
      <c r="D7884" s="89">
        <v>3.7788554899275399E-2</v>
      </c>
      <c r="E7884" s="89">
        <v>3.922503608233352E-2</v>
      </c>
      <c r="F7884" s="89">
        <v>3.9489434236353961E-2</v>
      </c>
      <c r="G7884" s="90">
        <v>3.9401264407499047E-2</v>
      </c>
      <c r="H7884" s="90">
        <v>3.9184308620118069E-2</v>
      </c>
      <c r="I7884" s="90">
        <v>3.9148266111544198E-2</v>
      </c>
      <c r="J7884" s="90">
        <v>3.9212518669536414E-2</v>
      </c>
    </row>
    <row r="7885" spans="3:10" x14ac:dyDescent="0.25">
      <c r="C7885" s="82">
        <v>1.5139856178657432E-3</v>
      </c>
      <c r="D7885" s="89">
        <v>2.8884422398805453E-3</v>
      </c>
      <c r="E7885" s="89">
        <v>4.5202482826376591E-3</v>
      </c>
      <c r="F7885" s="89">
        <v>6.2034997137446809E-3</v>
      </c>
      <c r="G7885" s="90">
        <v>7.810404242933589E-3</v>
      </c>
      <c r="H7885" s="90">
        <v>9.2451336978585114E-3</v>
      </c>
      <c r="I7885" s="90">
        <v>1.0528367761331233E-2</v>
      </c>
      <c r="J7885" s="90">
        <v>1.1652394482620607E-2</v>
      </c>
    </row>
    <row r="7886" spans="3:10" x14ac:dyDescent="0.25">
      <c r="C7886" s="82">
        <v>1.5591391193119186E-3</v>
      </c>
      <c r="D7886" s="89">
        <v>3.26712458127878E-3</v>
      </c>
      <c r="E7886" s="89">
        <v>5.418232114123572E-3</v>
      </c>
      <c r="F7886" s="89">
        <v>7.6980073192412148E-3</v>
      </c>
      <c r="G7886" s="90">
        <v>9.8844557843019952E-3</v>
      </c>
      <c r="H7886" s="90">
        <v>1.1818538055619412E-2</v>
      </c>
      <c r="I7886" s="90">
        <v>1.3510069829197092E-2</v>
      </c>
      <c r="J7886" s="90">
        <v>1.4944767088610752E-2</v>
      </c>
    </row>
    <row r="7887" spans="3:10" x14ac:dyDescent="0.25">
      <c r="C7887" s="82">
        <v>2.3974449811327594E-2</v>
      </c>
      <c r="D7887" s="89">
        <v>2.8649096431206691E-2</v>
      </c>
      <c r="E7887" s="89">
        <v>3.1528504703502339E-2</v>
      </c>
      <c r="F7887" s="89">
        <v>3.3296834456840743E-2</v>
      </c>
      <c r="G7887" s="90">
        <v>3.4627214206285693E-2</v>
      </c>
      <c r="H7887" s="90">
        <v>3.5799219010899989E-2</v>
      </c>
      <c r="I7887" s="90">
        <v>3.7203696546556232E-2</v>
      </c>
      <c r="J7887" s="90">
        <v>3.8877579574788816E-2</v>
      </c>
    </row>
    <row r="7888" spans="3:10" x14ac:dyDescent="0.25">
      <c r="C7888" s="82">
        <v>2.6717714653356605E-2</v>
      </c>
      <c r="D7888" s="89">
        <v>3.1010880830707809E-2</v>
      </c>
      <c r="E7888" s="89">
        <v>3.368220230065453E-2</v>
      </c>
      <c r="F7888" s="89">
        <v>3.5231605948410037E-2</v>
      </c>
      <c r="G7888" s="90">
        <v>3.6117093632399164E-2</v>
      </c>
      <c r="H7888" s="90">
        <v>3.644963341765501E-2</v>
      </c>
      <c r="I7888" s="90">
        <v>3.6524269873985875E-2</v>
      </c>
      <c r="J7888" s="90">
        <v>3.6325457944111225E-2</v>
      </c>
    </row>
    <row r="7889" spans="3:10" x14ac:dyDescent="0.25">
      <c r="C7889" s="82">
        <v>1.3352578967448405E-2</v>
      </c>
      <c r="D7889" s="89">
        <v>1.6985818111661381E-2</v>
      </c>
      <c r="E7889" s="89">
        <v>1.9474776760750889E-2</v>
      </c>
      <c r="F7889" s="89">
        <v>2.0992514159843906E-2</v>
      </c>
      <c r="G7889" s="90">
        <v>2.1814136930104304E-2</v>
      </c>
      <c r="H7889" s="90">
        <v>2.2033554771406443E-2</v>
      </c>
      <c r="I7889" s="90">
        <v>2.1856510907077808E-2</v>
      </c>
      <c r="J7889" s="90">
        <v>2.130633966675792E-2</v>
      </c>
    </row>
    <row r="7890" spans="3:10" x14ac:dyDescent="0.25">
      <c r="C7890" s="82">
        <v>3.461308741188494E-3</v>
      </c>
      <c r="D7890" s="89">
        <v>6.4384566484819465E-3</v>
      </c>
      <c r="E7890" s="89">
        <v>9.8395371873130199E-3</v>
      </c>
      <c r="F7890" s="89">
        <v>1.3237739689573197E-2</v>
      </c>
      <c r="G7890" s="90">
        <v>1.6415648680735147E-2</v>
      </c>
      <c r="H7890" s="90">
        <v>1.9222675129298289E-2</v>
      </c>
      <c r="I7890" s="90">
        <v>2.1725966663926875E-2</v>
      </c>
      <c r="J7890" s="90">
        <v>2.3900060120754189E-2</v>
      </c>
    </row>
    <row r="7891" spans="3:10" x14ac:dyDescent="0.25">
      <c r="C7891" s="82">
        <v>5.3772854608722933E-3</v>
      </c>
      <c r="D7891" s="89">
        <v>8.1224674292073584E-3</v>
      </c>
      <c r="E7891" s="89">
        <v>1.0739394709423407E-2</v>
      </c>
      <c r="F7891" s="89">
        <v>1.2979714774877733E-2</v>
      </c>
      <c r="G7891" s="90">
        <v>1.4769186232103545E-2</v>
      </c>
      <c r="H7891" s="90">
        <v>1.6051472585031149E-2</v>
      </c>
      <c r="I7891" s="90">
        <v>1.6942926894305349E-2</v>
      </c>
      <c r="J7891" s="90">
        <v>1.7478342357862029E-2</v>
      </c>
    </row>
    <row r="7892" spans="3:10" x14ac:dyDescent="0.25">
      <c r="C7892" s="82">
        <v>1.4307724030163775E-2</v>
      </c>
      <c r="D7892" s="89">
        <v>1.8209204193057531E-2</v>
      </c>
      <c r="E7892" s="89">
        <v>2.1240849096252117E-2</v>
      </c>
      <c r="F7892" s="89">
        <v>2.3521116371313561E-2</v>
      </c>
      <c r="G7892" s="90">
        <v>2.5259531332944701E-2</v>
      </c>
      <c r="H7892" s="90">
        <v>2.6483014610082217E-2</v>
      </c>
      <c r="I7892" s="90">
        <v>2.7369505340945937E-2</v>
      </c>
      <c r="J7892" s="90">
        <v>2.788338707932847E-2</v>
      </c>
    </row>
    <row r="7893" spans="3:10" x14ac:dyDescent="0.25">
      <c r="C7893" s="82">
        <v>2.7572232161974411E-3</v>
      </c>
      <c r="D7893" s="89">
        <v>4.6524946653271728E-3</v>
      </c>
      <c r="E7893" s="89">
        <v>6.6324795536763263E-3</v>
      </c>
      <c r="F7893" s="89">
        <v>8.4644659304884354E-3</v>
      </c>
      <c r="G7893" s="90">
        <v>1.005862948953537E-2</v>
      </c>
      <c r="H7893" s="90">
        <v>1.1366157884129192E-2</v>
      </c>
      <c r="I7893" s="90">
        <v>1.2474364633200704E-2</v>
      </c>
      <c r="J7893" s="90">
        <v>1.3422835965939956E-2</v>
      </c>
    </row>
    <row r="7894" spans="3:10" x14ac:dyDescent="0.25">
      <c r="C7894" s="82">
        <v>8.3587513747240029E-3</v>
      </c>
      <c r="D7894" s="89">
        <v>1.2516411256465593E-2</v>
      </c>
      <c r="E7894" s="89">
        <v>1.6409407058424492E-2</v>
      </c>
      <c r="F7894" s="89">
        <v>1.973680520948988E-2</v>
      </c>
      <c r="G7894" s="90">
        <v>2.2461816159674967E-2</v>
      </c>
      <c r="H7894" s="90">
        <v>2.454138059788874E-2</v>
      </c>
      <c r="I7894" s="90">
        <v>2.6159180781919495E-2</v>
      </c>
      <c r="J7894" s="90">
        <v>2.7349030812619989E-2</v>
      </c>
    </row>
    <row r="7895" spans="3:10" x14ac:dyDescent="0.25">
      <c r="C7895" s="82">
        <v>1.5433349346924394E-2</v>
      </c>
      <c r="D7895" s="89">
        <v>2.1845912119957525E-2</v>
      </c>
      <c r="E7895" s="89">
        <v>2.735980669874781E-2</v>
      </c>
      <c r="F7895" s="89">
        <v>3.1812976100855019E-2</v>
      </c>
      <c r="G7895" s="90">
        <v>3.5428334155427295E-2</v>
      </c>
      <c r="H7895" s="90">
        <v>3.8302447972460824E-2</v>
      </c>
      <c r="I7895" s="90">
        <v>4.0771644138328705E-2</v>
      </c>
      <c r="J7895" s="90">
        <v>4.2842834224543054E-2</v>
      </c>
    </row>
    <row r="7896" spans="3:10" x14ac:dyDescent="0.25">
      <c r="C7896" s="82">
        <v>6.0647448949567133E-3</v>
      </c>
      <c r="D7896" s="89">
        <v>8.102074720430277E-3</v>
      </c>
      <c r="E7896" s="89">
        <v>9.7591114850373844E-3</v>
      </c>
      <c r="F7896" s="89">
        <v>1.098127055092182E-2</v>
      </c>
      <c r="G7896" s="90">
        <v>1.180926897304687E-2</v>
      </c>
      <c r="H7896" s="90">
        <v>1.2247768920663758E-2</v>
      </c>
      <c r="I7896" s="90">
        <v>1.2408153479448791E-2</v>
      </c>
      <c r="J7896" s="90">
        <v>1.2325979123329651E-2</v>
      </c>
    </row>
    <row r="7897" spans="3:10" x14ac:dyDescent="0.25">
      <c r="C7897" s="82">
        <v>3.9774076341733161E-2</v>
      </c>
      <c r="D7897" s="89">
        <v>3.5493085101337682E-2</v>
      </c>
      <c r="E7897" s="89">
        <v>3.2401331905059783E-2</v>
      </c>
      <c r="F7897" s="89">
        <v>3.0285730489324616E-2</v>
      </c>
      <c r="G7897" s="90">
        <v>2.8947365439586564E-2</v>
      </c>
      <c r="H7897" s="90">
        <v>2.8078082416891675E-2</v>
      </c>
      <c r="I7897" s="90">
        <v>2.7665939936723526E-2</v>
      </c>
      <c r="J7897" s="90">
        <v>2.7550465290324077E-2</v>
      </c>
    </row>
    <row r="7898" spans="3:10" x14ac:dyDescent="0.25">
      <c r="C7898" s="82">
        <v>6.0919999539846567E-3</v>
      </c>
      <c r="D7898" s="89">
        <v>8.7348189539464254E-3</v>
      </c>
      <c r="E7898" s="89">
        <v>1.1202551146596434E-2</v>
      </c>
      <c r="F7898" s="89">
        <v>1.3330643143001964E-2</v>
      </c>
      <c r="G7898" s="90">
        <v>1.50988535854082E-2</v>
      </c>
      <c r="H7898" s="90">
        <v>1.6479943730839424E-2</v>
      </c>
      <c r="I7898" s="90">
        <v>1.7608724182186373E-2</v>
      </c>
      <c r="J7898" s="90">
        <v>1.8526756292464384E-2</v>
      </c>
    </row>
    <row r="7899" spans="3:10" x14ac:dyDescent="0.25">
      <c r="C7899" s="82">
        <v>1.4040621085317536E-2</v>
      </c>
      <c r="D7899" s="89">
        <v>1.8961151324684233E-2</v>
      </c>
      <c r="E7899" s="89">
        <v>2.3101287845396411E-2</v>
      </c>
      <c r="F7899" s="89">
        <v>2.6431149241860494E-2</v>
      </c>
      <c r="G7899" s="90">
        <v>2.9140913647571317E-2</v>
      </c>
      <c r="H7899" s="90">
        <v>3.1283313390280162E-2</v>
      </c>
      <c r="I7899" s="90">
        <v>3.3114686374798627E-2</v>
      </c>
      <c r="J7899" s="90">
        <v>3.4642594536633702E-2</v>
      </c>
    </row>
    <row r="7900" spans="3:10" x14ac:dyDescent="0.25">
      <c r="C7900" s="82">
        <v>4.5695934657859561E-3</v>
      </c>
      <c r="D7900" s="89">
        <v>6.4209420299830263E-3</v>
      </c>
      <c r="E7900" s="89">
        <v>8.0995000231091786E-3</v>
      </c>
      <c r="F7900" s="89">
        <v>9.525294342287511E-3</v>
      </c>
      <c r="G7900" s="90">
        <v>1.0705383200663702E-2</v>
      </c>
      <c r="H7900" s="90">
        <v>1.16208327884533E-2</v>
      </c>
      <c r="I7900" s="90">
        <v>1.2354348646358761E-2</v>
      </c>
      <c r="J7900" s="90">
        <v>1.2919801197831758E-2</v>
      </c>
    </row>
    <row r="7901" spans="3:10" x14ac:dyDescent="0.25">
      <c r="C7901" s="82">
        <v>1.2060157224416179E-2</v>
      </c>
      <c r="D7901" s="89">
        <v>1.5221413154658006E-2</v>
      </c>
      <c r="E7901" s="89">
        <v>1.7650413676448273E-2</v>
      </c>
      <c r="F7901" s="89">
        <v>1.9418099571832388E-2</v>
      </c>
      <c r="G7901" s="90">
        <v>2.0675231733349363E-2</v>
      </c>
      <c r="H7901" s="90">
        <v>2.1439980836685166E-2</v>
      </c>
      <c r="I7901" s="90">
        <v>2.1872222811993844E-2</v>
      </c>
      <c r="J7901" s="90">
        <v>2.1973004666762705E-2</v>
      </c>
    </row>
    <row r="7902" spans="3:10" x14ac:dyDescent="0.25">
      <c r="C7902" s="82">
        <v>3.8242216551310798E-2</v>
      </c>
      <c r="D7902" s="89">
        <v>4.0738059800442365E-2</v>
      </c>
      <c r="E7902" s="89">
        <v>4.1203462341326512E-2</v>
      </c>
      <c r="F7902" s="89">
        <v>4.0640806480406091E-2</v>
      </c>
      <c r="G7902" s="90">
        <v>3.9696590051577052E-2</v>
      </c>
      <c r="H7902" s="90">
        <v>3.849233988769564E-2</v>
      </c>
      <c r="I7902" s="90">
        <v>3.7303827450973714E-2</v>
      </c>
      <c r="J7902" s="90">
        <v>3.6063059337540608E-2</v>
      </c>
    </row>
    <row r="7903" spans="3:10" x14ac:dyDescent="0.25">
      <c r="C7903" s="82">
        <v>6.8067995723514912E-4</v>
      </c>
      <c r="D7903" s="89">
        <v>1.4048793049721915E-3</v>
      </c>
      <c r="E7903" s="89">
        <v>2.3624700073435019E-3</v>
      </c>
      <c r="F7903" s="89">
        <v>3.446231088577043E-3</v>
      </c>
      <c r="G7903" s="90">
        <v>4.5601453496644647E-3</v>
      </c>
      <c r="H7903" s="90">
        <v>5.6198431558554156E-3</v>
      </c>
      <c r="I7903" s="90">
        <v>6.6198009011888947E-3</v>
      </c>
      <c r="J7903" s="90">
        <v>7.5517146170873501E-3</v>
      </c>
    </row>
    <row r="7904" spans="3:10" x14ac:dyDescent="0.25">
      <c r="C7904" s="82">
        <v>3.8517773400442323E-2</v>
      </c>
      <c r="D7904" s="89">
        <v>3.5574278067125396E-2</v>
      </c>
      <c r="E7904" s="89">
        <v>3.2980852493140748E-2</v>
      </c>
      <c r="F7904" s="89">
        <v>3.0962143138037426E-2</v>
      </c>
      <c r="G7904" s="90">
        <v>2.9506622129218927E-2</v>
      </c>
      <c r="H7904" s="90">
        <v>2.8361745893900024E-2</v>
      </c>
      <c r="I7904" s="90">
        <v>2.7522815891711766E-2</v>
      </c>
      <c r="J7904" s="90">
        <v>2.6821967078320796E-2</v>
      </c>
    </row>
    <row r="7905" spans="3:10" x14ac:dyDescent="0.25">
      <c r="C7905" s="82">
        <v>2.3538812796360664E-3</v>
      </c>
      <c r="D7905" s="89">
        <v>3.839679689568136E-3</v>
      </c>
      <c r="E7905" s="89">
        <v>5.3927682760372981E-3</v>
      </c>
      <c r="F7905" s="89">
        <v>6.8608654826497577E-3</v>
      </c>
      <c r="G7905" s="90">
        <v>8.1858719648450415E-3</v>
      </c>
      <c r="H7905" s="90">
        <v>9.3261207164468413E-3</v>
      </c>
      <c r="I7905" s="90">
        <v>1.034212336088197E-2</v>
      </c>
      <c r="J7905" s="90">
        <v>1.1251146913521998E-2</v>
      </c>
    </row>
    <row r="7906" spans="3:10" x14ac:dyDescent="0.25">
      <c r="C7906" s="82">
        <v>3.1687979720079203E-2</v>
      </c>
      <c r="D7906" s="89">
        <v>3.9511884810817237E-2</v>
      </c>
      <c r="E7906" s="89">
        <v>4.4630229576079539E-2</v>
      </c>
      <c r="F7906" s="89">
        <v>4.7683292850910948E-2</v>
      </c>
      <c r="G7906" s="90">
        <v>4.9457230362975425E-2</v>
      </c>
      <c r="H7906" s="90">
        <v>5.0232988657962357E-2</v>
      </c>
      <c r="I7906" s="90">
        <v>5.0459949647304839E-2</v>
      </c>
      <c r="J7906" s="90">
        <v>5.0097137506262539E-2</v>
      </c>
    </row>
    <row r="7907" spans="3:10" x14ac:dyDescent="0.25">
      <c r="C7907" s="82">
        <v>7.6188334287165815E-2</v>
      </c>
      <c r="D7907" s="89">
        <v>6.9268447503438302E-2</v>
      </c>
      <c r="E7907" s="89">
        <v>6.3828231826912829E-2</v>
      </c>
      <c r="F7907" s="89">
        <v>5.9881879438208101E-2</v>
      </c>
      <c r="G7907" s="90">
        <v>5.7214592972699173E-2</v>
      </c>
      <c r="H7907" s="90">
        <v>5.5252149132445888E-2</v>
      </c>
      <c r="I7907" s="90">
        <v>5.3934850711228395E-2</v>
      </c>
      <c r="J7907" s="90">
        <v>5.2881136031448811E-2</v>
      </c>
    </row>
    <row r="7908" spans="3:10" x14ac:dyDescent="0.25">
      <c r="C7908" s="82">
        <v>1.1680700488874301E-2</v>
      </c>
      <c r="D7908" s="89">
        <v>1.6500378212175738E-2</v>
      </c>
      <c r="E7908" s="89">
        <v>2.0851863463228065E-2</v>
      </c>
      <c r="F7908" s="89">
        <v>2.4583946200786955E-2</v>
      </c>
      <c r="G7908" s="90">
        <v>2.7801617855648181E-2</v>
      </c>
      <c r="H7908" s="90">
        <v>3.052693042427072E-2</v>
      </c>
      <c r="I7908" s="90">
        <v>3.3001999403113755E-2</v>
      </c>
      <c r="J7908" s="90">
        <v>3.5232025405197161E-2</v>
      </c>
    </row>
    <row r="7909" spans="3:10" x14ac:dyDescent="0.25">
      <c r="C7909" s="82">
        <v>3.247516075627439E-3</v>
      </c>
      <c r="D7909" s="89">
        <v>6.3713276841889134E-3</v>
      </c>
      <c r="E7909" s="89">
        <v>1.0045120114743816E-2</v>
      </c>
      <c r="F7909" s="89">
        <v>1.3745432942073817E-2</v>
      </c>
      <c r="G7909" s="90">
        <v>1.7200509898596512E-2</v>
      </c>
      <c r="H7909" s="90">
        <v>2.0263952876155105E-2</v>
      </c>
      <c r="I7909" s="90">
        <v>2.3055623329516092E-2</v>
      </c>
      <c r="J7909" s="90">
        <v>2.5613220456716098E-2</v>
      </c>
    </row>
    <row r="7910" spans="3:10" x14ac:dyDescent="0.25">
      <c r="C7910" s="82">
        <v>6.5521702318276165E-3</v>
      </c>
      <c r="D7910" s="89">
        <v>9.2388535840718048E-3</v>
      </c>
      <c r="E7910" s="89">
        <v>1.168534527695277E-2</v>
      </c>
      <c r="F7910" s="89">
        <v>1.377034521644825E-2</v>
      </c>
      <c r="G7910" s="90">
        <v>1.5506419338769704E-2</v>
      </c>
      <c r="H7910" s="90">
        <v>1.6873852961171037E-2</v>
      </c>
      <c r="I7910" s="90">
        <v>1.8000287058171915E-2</v>
      </c>
      <c r="J7910" s="90">
        <v>1.8909021987521375E-2</v>
      </c>
    </row>
    <row r="7911" spans="3:10" x14ac:dyDescent="0.25">
      <c r="C7911" s="82">
        <v>4.0650269472001323E-2</v>
      </c>
      <c r="D7911" s="89">
        <v>3.5267789650835643E-2</v>
      </c>
      <c r="E7911" s="89">
        <v>3.1678137081058759E-2</v>
      </c>
      <c r="F7911" s="89">
        <v>2.9350586733620565E-2</v>
      </c>
      <c r="G7911" s="90">
        <v>2.793530281408426E-2</v>
      </c>
      <c r="H7911" s="90">
        <v>2.7058954537439839E-2</v>
      </c>
      <c r="I7911" s="90">
        <v>2.6676113755287129E-2</v>
      </c>
      <c r="J7911" s="90">
        <v>2.6621533727796368E-2</v>
      </c>
    </row>
    <row r="7912" spans="3:10" x14ac:dyDescent="0.25">
      <c r="C7912" s="82">
        <v>3.1349725483859107E-3</v>
      </c>
      <c r="D7912" s="89">
        <v>5.2021648464416238E-3</v>
      </c>
      <c r="E7912" s="89">
        <v>7.3305270233889564E-3</v>
      </c>
      <c r="F7912" s="89">
        <v>9.2627852913901992E-3</v>
      </c>
      <c r="G7912" s="90">
        <v>1.0876133070161036E-2</v>
      </c>
      <c r="H7912" s="90">
        <v>1.2077002166046779E-2</v>
      </c>
      <c r="I7912" s="90">
        <v>1.2916928476050086E-2</v>
      </c>
      <c r="J7912" s="90">
        <v>1.3405951342232564E-2</v>
      </c>
    </row>
    <row r="7913" spans="3:10" x14ac:dyDescent="0.25">
      <c r="C7913" s="82">
        <v>1.2359607335458423E-3</v>
      </c>
      <c r="D7913" s="89">
        <v>2.7034953375454644E-3</v>
      </c>
      <c r="E7913" s="89">
        <v>4.5929554203230916E-3</v>
      </c>
      <c r="F7913" s="89">
        <v>6.5991871801326044E-3</v>
      </c>
      <c r="G7913" s="90">
        <v>8.4969464129722484E-3</v>
      </c>
      <c r="H7913" s="90">
        <v>1.0133477983295114E-2</v>
      </c>
      <c r="I7913" s="90">
        <v>1.1517293909043404E-2</v>
      </c>
      <c r="J7913" s="90">
        <v>1.2644459690508097E-2</v>
      </c>
    </row>
    <row r="7914" spans="3:10" x14ac:dyDescent="0.25">
      <c r="C7914" s="82">
        <v>5.3281262959330817E-3</v>
      </c>
      <c r="D7914" s="89">
        <v>8.1474605582164128E-3</v>
      </c>
      <c r="E7914" s="89">
        <v>1.095200636504017E-2</v>
      </c>
      <c r="F7914" s="89">
        <v>1.3528451676421615E-2</v>
      </c>
      <c r="G7914" s="90">
        <v>1.583726537325526E-2</v>
      </c>
      <c r="H7914" s="90">
        <v>1.784792611485797E-2</v>
      </c>
      <c r="I7914" s="90">
        <v>1.970425232654242E-2</v>
      </c>
      <c r="J7914" s="90">
        <v>2.1445900072021986E-2</v>
      </c>
    </row>
    <row r="7915" spans="3:10" x14ac:dyDescent="0.25">
      <c r="C7915" s="82">
        <v>2.0558765477288424E-2</v>
      </c>
      <c r="D7915" s="89">
        <v>2.1122030202651892E-2</v>
      </c>
      <c r="E7915" s="89">
        <v>2.1190599799269273E-2</v>
      </c>
      <c r="F7915" s="89">
        <v>2.1079689208121317E-2</v>
      </c>
      <c r="G7915" s="90">
        <v>2.0964309402107362E-2</v>
      </c>
      <c r="H7915" s="90">
        <v>2.0811583928590068E-2</v>
      </c>
      <c r="I7915" s="90">
        <v>2.0721650090564172E-2</v>
      </c>
      <c r="J7915" s="90">
        <v>2.0641906125880412E-2</v>
      </c>
    </row>
    <row r="7916" spans="3:10" x14ac:dyDescent="0.25">
      <c r="C7916" s="82">
        <v>3.6513276077412157E-2</v>
      </c>
      <c r="D7916" s="89">
        <v>3.7709433375010946E-2</v>
      </c>
      <c r="E7916" s="89">
        <v>3.7508123892409484E-2</v>
      </c>
      <c r="F7916" s="89">
        <v>3.6725945050474759E-2</v>
      </c>
      <c r="G7916" s="90">
        <v>3.5811179401997871E-2</v>
      </c>
      <c r="H7916" s="90">
        <v>3.4762546777952666E-2</v>
      </c>
      <c r="I7916" s="90">
        <v>3.3758559469724274E-2</v>
      </c>
      <c r="J7916" s="90">
        <v>3.2705431438367912E-2</v>
      </c>
    </row>
    <row r="7917" spans="3:10" x14ac:dyDescent="0.25">
      <c r="C7917" s="82">
        <v>0.1685197641800231</v>
      </c>
      <c r="D7917" s="89">
        <v>0.13472004083242634</v>
      </c>
      <c r="E7917" s="89">
        <v>0.11145124429559461</v>
      </c>
      <c r="F7917" s="89">
        <v>9.6079153188809635E-2</v>
      </c>
      <c r="G7917" s="90">
        <v>8.6244318847130144E-2</v>
      </c>
      <c r="H7917" s="90">
        <v>7.9760600376791932E-2</v>
      </c>
      <c r="I7917" s="90">
        <v>7.5725519101575656E-2</v>
      </c>
      <c r="J7917" s="90">
        <v>7.3073947447379647E-2</v>
      </c>
    </row>
    <row r="7918" spans="3:10" x14ac:dyDescent="0.25">
      <c r="C7918" s="82">
        <v>4.4913414027785016E-2</v>
      </c>
      <c r="D7918" s="89">
        <v>5.0514620300805148E-2</v>
      </c>
      <c r="E7918" s="89">
        <v>5.4196668512949964E-2</v>
      </c>
      <c r="F7918" s="89">
        <v>5.693352300661754E-2</v>
      </c>
      <c r="G7918" s="90">
        <v>5.9449437779845279E-2</v>
      </c>
      <c r="H7918" s="90">
        <v>6.1835538126628113E-2</v>
      </c>
      <c r="I7918" s="90">
        <v>6.4462183625865865E-2</v>
      </c>
      <c r="J7918" s="90">
        <v>6.7150291867704923E-2</v>
      </c>
    </row>
    <row r="7919" spans="3:10" x14ac:dyDescent="0.25">
      <c r="C7919" s="82">
        <v>1.0670192598811837E-2</v>
      </c>
      <c r="D7919" s="89">
        <v>1.5539204579595317E-2</v>
      </c>
      <c r="E7919" s="89">
        <v>1.9546849736484687E-2</v>
      </c>
      <c r="F7919" s="89">
        <v>2.2394275597672743E-2</v>
      </c>
      <c r="G7919" s="90">
        <v>2.4172920261118815E-2</v>
      </c>
      <c r="H7919" s="90">
        <v>2.4962452397175768E-2</v>
      </c>
      <c r="I7919" s="90">
        <v>2.5049070052163377E-2</v>
      </c>
      <c r="J7919" s="90">
        <v>2.4535168488838792E-2</v>
      </c>
    </row>
    <row r="7920" spans="3:10" x14ac:dyDescent="0.25">
      <c r="C7920" s="82">
        <v>2.9607276391660508E-2</v>
      </c>
      <c r="D7920" s="89">
        <v>3.4783677019355946E-2</v>
      </c>
      <c r="E7920" s="89">
        <v>3.7603403559134121E-2</v>
      </c>
      <c r="F7920" s="89">
        <v>3.8920434634608606E-2</v>
      </c>
      <c r="G7920" s="90">
        <v>3.9483956478535732E-2</v>
      </c>
      <c r="H7920" s="90">
        <v>3.9539839310794793E-2</v>
      </c>
      <c r="I7920" s="90">
        <v>3.9443458296127207E-2</v>
      </c>
      <c r="J7920" s="90">
        <v>3.9161476862113929E-2</v>
      </c>
    </row>
    <row r="7921" spans="3:10" x14ac:dyDescent="0.25">
      <c r="C7921" s="82">
        <v>2.9263500019620602E-3</v>
      </c>
      <c r="D7921" s="89">
        <v>4.5357824567019318E-3</v>
      </c>
      <c r="E7921" s="89">
        <v>6.0835780560573585E-3</v>
      </c>
      <c r="F7921" s="89">
        <v>7.413404834391262E-3</v>
      </c>
      <c r="G7921" s="90">
        <v>8.4840596608235959E-3</v>
      </c>
      <c r="H7921" s="90">
        <v>9.2727901646703862E-3</v>
      </c>
      <c r="I7921" s="90">
        <v>9.8580266103555324E-3</v>
      </c>
      <c r="J7921" s="90">
        <v>1.027018165697286E-2</v>
      </c>
    </row>
    <row r="7922" spans="3:10" x14ac:dyDescent="0.25">
      <c r="C7922" s="82">
        <v>1.9989050690296994E-2</v>
      </c>
      <c r="D7922" s="89">
        <v>2.7058036643830958E-2</v>
      </c>
      <c r="E7922" s="89">
        <v>3.2585087351413425E-2</v>
      </c>
      <c r="F7922" s="89">
        <v>3.6609013665721266E-2</v>
      </c>
      <c r="G7922" s="90">
        <v>3.9519881622608999E-2</v>
      </c>
      <c r="H7922" s="90">
        <v>4.14728117543047E-2</v>
      </c>
      <c r="I7922" s="90">
        <v>4.2840060959965412E-2</v>
      </c>
      <c r="J7922" s="90">
        <v>4.3626068375676653E-2</v>
      </c>
    </row>
    <row r="7923" spans="3:10" x14ac:dyDescent="0.25">
      <c r="C7923" s="82">
        <v>2.4899718081966744E-2</v>
      </c>
      <c r="D7923" s="89">
        <v>2.2870524640185644E-2</v>
      </c>
      <c r="E7923" s="89">
        <v>2.1679221431672804E-2</v>
      </c>
      <c r="F7923" s="89">
        <v>2.106060399108681E-2</v>
      </c>
      <c r="G7923" s="90">
        <v>2.0821463531739009E-2</v>
      </c>
      <c r="H7923" s="90">
        <v>2.0713671445191283E-2</v>
      </c>
      <c r="I7923" s="90">
        <v>2.0718307514140073E-2</v>
      </c>
      <c r="J7923" s="90">
        <v>2.0725747357098815E-2</v>
      </c>
    </row>
    <row r="7924" spans="3:10" x14ac:dyDescent="0.25">
      <c r="C7924" s="82">
        <v>7.3984186494516751E-3</v>
      </c>
      <c r="D7924" s="89">
        <v>1.0904323595941571E-2</v>
      </c>
      <c r="E7924" s="89">
        <v>1.3976648414209694E-2</v>
      </c>
      <c r="F7924" s="89">
        <v>1.6415619505168261E-2</v>
      </c>
      <c r="G7924" s="90">
        <v>1.8272612042781113E-2</v>
      </c>
      <c r="H7924" s="90">
        <v>1.9575659960271798E-2</v>
      </c>
      <c r="I7924" s="90">
        <v>2.0504367388231887E-2</v>
      </c>
      <c r="J7924" s="90">
        <v>2.1091025245187051E-2</v>
      </c>
    </row>
    <row r="7925" spans="3:10" x14ac:dyDescent="0.25">
      <c r="C7925" s="82">
        <v>1.2392682683043412E-2</v>
      </c>
      <c r="D7925" s="89">
        <v>1.7221618738316874E-2</v>
      </c>
      <c r="E7925" s="89">
        <v>2.1039871922271008E-2</v>
      </c>
      <c r="F7925" s="89">
        <v>2.3677457927386895E-2</v>
      </c>
      <c r="G7925" s="90">
        <v>2.5295830345533017E-2</v>
      </c>
      <c r="H7925" s="90">
        <v>2.5999526423050735E-2</v>
      </c>
      <c r="I7925" s="90">
        <v>2.6090013766138908E-2</v>
      </c>
      <c r="J7925" s="90">
        <v>2.5666609545751552E-2</v>
      </c>
    </row>
    <row r="7926" spans="3:10" x14ac:dyDescent="0.25">
      <c r="C7926" s="82">
        <v>8.633148424245788E-3</v>
      </c>
      <c r="D7926" s="89">
        <v>1.3904747262193845E-2</v>
      </c>
      <c r="E7926" s="89">
        <v>1.9193925167163114E-2</v>
      </c>
      <c r="F7926" s="89">
        <v>2.4040790495984527E-2</v>
      </c>
      <c r="G7926" s="90">
        <v>2.8351524787260326E-2</v>
      </c>
      <c r="H7926" s="90">
        <v>3.2035147548613113E-2</v>
      </c>
      <c r="I7926" s="90">
        <v>3.5269571625261682E-2</v>
      </c>
      <c r="J7926" s="90">
        <v>3.8008394571508231E-2</v>
      </c>
    </row>
    <row r="7927" spans="3:10" x14ac:dyDescent="0.25">
      <c r="C7927" s="82">
        <v>4.5778441134991573E-3</v>
      </c>
      <c r="D7927" s="89">
        <v>8.1614702722634571E-3</v>
      </c>
      <c r="E7927" s="89">
        <v>1.1900273995334347E-2</v>
      </c>
      <c r="F7927" s="89">
        <v>1.5216721559772061E-2</v>
      </c>
      <c r="G7927" s="90">
        <v>1.7878772796371865E-2</v>
      </c>
      <c r="H7927" s="90">
        <v>1.9788594269958572E-2</v>
      </c>
      <c r="I7927" s="90">
        <v>2.1104281855851739E-2</v>
      </c>
      <c r="J7927" s="90">
        <v>2.1890686339583597E-2</v>
      </c>
    </row>
    <row r="7928" spans="3:10" x14ac:dyDescent="0.25">
      <c r="C7928" s="82">
        <v>2.8507148787281968E-2</v>
      </c>
      <c r="D7928" s="89">
        <v>3.0301425411540614E-2</v>
      </c>
      <c r="E7928" s="89">
        <v>3.115592185579515E-2</v>
      </c>
      <c r="F7928" s="89">
        <v>3.1501132811926721E-2</v>
      </c>
      <c r="G7928" s="90">
        <v>3.1611282397197599E-2</v>
      </c>
      <c r="H7928" s="90">
        <v>3.1462863135361729E-2</v>
      </c>
      <c r="I7928" s="90">
        <v>3.1233733182232375E-2</v>
      </c>
      <c r="J7928" s="90">
        <v>3.0868878253251648E-2</v>
      </c>
    </row>
    <row r="7929" spans="3:10" x14ac:dyDescent="0.25">
      <c r="C7929" s="82">
        <v>5.4368394446374452E-2</v>
      </c>
      <c r="D7929" s="89">
        <v>6.3937767009950117E-2</v>
      </c>
      <c r="E7929" s="89">
        <v>6.7530393085453527E-2</v>
      </c>
      <c r="F7929" s="89">
        <v>6.7390303544467178E-2</v>
      </c>
      <c r="G7929" s="90">
        <v>6.5467323545783149E-2</v>
      </c>
      <c r="H7929" s="90">
        <v>6.254337110817132E-2</v>
      </c>
      <c r="I7929" s="90">
        <v>5.9355041346408156E-2</v>
      </c>
      <c r="J7929" s="90">
        <v>5.5911649735885256E-2</v>
      </c>
    </row>
    <row r="7930" spans="3:10" x14ac:dyDescent="0.25">
      <c r="C7930" s="82">
        <v>4.2741914786106547E-3</v>
      </c>
      <c r="D7930" s="89">
        <v>7.3162375737435012E-3</v>
      </c>
      <c r="E7930" s="89">
        <v>1.044451369047413E-2</v>
      </c>
      <c r="F7930" s="89">
        <v>1.323272489310399E-2</v>
      </c>
      <c r="G7930" s="90">
        <v>1.5512217262960327E-2</v>
      </c>
      <c r="H7930" s="90">
        <v>1.71923228632022E-2</v>
      </c>
      <c r="I7930" s="90">
        <v>1.8383544678320603E-2</v>
      </c>
      <c r="J7930" s="90">
        <v>1.9106003597713955E-2</v>
      </c>
    </row>
    <row r="7931" spans="3:10" x14ac:dyDescent="0.25">
      <c r="C7931" s="82">
        <v>6.0441623652353477E-3</v>
      </c>
      <c r="D7931" s="89">
        <v>8.5220311691896772E-3</v>
      </c>
      <c r="E7931" s="89">
        <v>1.0825289133200001E-2</v>
      </c>
      <c r="F7931" s="89">
        <v>1.285506392477115E-2</v>
      </c>
      <c r="G7931" s="90">
        <v>1.4615373733394353E-2</v>
      </c>
      <c r="H7931" s="90">
        <v>1.6063819981328852E-2</v>
      </c>
      <c r="I7931" s="90">
        <v>1.7289226835752344E-2</v>
      </c>
      <c r="J7931" s="90">
        <v>1.8280094228338421E-2</v>
      </c>
    </row>
    <row r="7932" spans="3:10" x14ac:dyDescent="0.25">
      <c r="C7932" s="82">
        <v>7.6851146764626607E-2</v>
      </c>
      <c r="D7932" s="89">
        <v>6.9972693071466502E-2</v>
      </c>
      <c r="E7932" s="89">
        <v>6.4911344306471663E-2</v>
      </c>
      <c r="F7932" s="89">
        <v>6.1707724556994706E-2</v>
      </c>
      <c r="G7932" s="90">
        <v>6.0122761515095401E-2</v>
      </c>
      <c r="H7932" s="90">
        <v>5.9537259413183254E-2</v>
      </c>
      <c r="I7932" s="90">
        <v>5.9869824056278928E-2</v>
      </c>
      <c r="J7932" s="90">
        <v>6.0682740616292037E-2</v>
      </c>
    </row>
    <row r="7933" spans="3:10" x14ac:dyDescent="0.25">
      <c r="C7933" s="82">
        <v>1.2686501410276212E-2</v>
      </c>
      <c r="D7933" s="89">
        <v>1.9052465376325572E-2</v>
      </c>
      <c r="E7933" s="89">
        <v>2.4405633064090545E-2</v>
      </c>
      <c r="F7933" s="89">
        <v>2.8331553064628142E-2</v>
      </c>
      <c r="G7933" s="90">
        <v>3.0980753960983914E-2</v>
      </c>
      <c r="H7933" s="90">
        <v>3.2492480452123371E-2</v>
      </c>
      <c r="I7933" s="90">
        <v>3.3243681567494507E-2</v>
      </c>
      <c r="J7933" s="90">
        <v>3.3342305476105047E-2</v>
      </c>
    </row>
    <row r="7934" spans="3:10" x14ac:dyDescent="0.25">
      <c r="C7934" s="82">
        <v>1.0979047589024621E-2</v>
      </c>
      <c r="D7934" s="89">
        <v>1.5184931693501222E-2</v>
      </c>
      <c r="E7934" s="89">
        <v>1.8557365219854644E-2</v>
      </c>
      <c r="F7934" s="89">
        <v>2.1061180530522673E-2</v>
      </c>
      <c r="G7934" s="90">
        <v>2.2918132603003228E-2</v>
      </c>
      <c r="H7934" s="90">
        <v>2.4251396198072192E-2</v>
      </c>
      <c r="I7934" s="90">
        <v>2.5326859892201015E-2</v>
      </c>
      <c r="J7934" s="90">
        <v>2.6197822269051232E-2</v>
      </c>
    </row>
    <row r="7935" spans="3:10" x14ac:dyDescent="0.25">
      <c r="C7935" s="82">
        <v>1.2182597768808432E-2</v>
      </c>
      <c r="D7935" s="89">
        <v>1.717111190456036E-2</v>
      </c>
      <c r="E7935" s="89">
        <v>2.1018332472935469E-2</v>
      </c>
      <c r="F7935" s="89">
        <v>2.3632010145082889E-2</v>
      </c>
      <c r="G7935" s="90">
        <v>2.5293283603806477E-2</v>
      </c>
      <c r="H7935" s="90">
        <v>2.6189642406705089E-2</v>
      </c>
      <c r="I7935" s="90">
        <v>2.6654763981783212E-2</v>
      </c>
      <c r="J7935" s="90">
        <v>2.6780715594899435E-2</v>
      </c>
    </row>
    <row r="7936" spans="3:10" x14ac:dyDescent="0.25">
      <c r="C7936" s="82">
        <v>4.522051189729503E-3</v>
      </c>
      <c r="D7936" s="89">
        <v>7.7339553380547854E-3</v>
      </c>
      <c r="E7936" s="89">
        <v>1.0927500724222217E-2</v>
      </c>
      <c r="F7936" s="89">
        <v>1.3676443511879662E-2</v>
      </c>
      <c r="G7936" s="90">
        <v>1.5876495168475536E-2</v>
      </c>
      <c r="H7936" s="90">
        <v>1.7508308581264297E-2</v>
      </c>
      <c r="I7936" s="90">
        <v>1.8740781802546954E-2</v>
      </c>
      <c r="J7936" s="90">
        <v>1.9632847914820086E-2</v>
      </c>
    </row>
    <row r="7937" spans="3:10" x14ac:dyDescent="0.25">
      <c r="C7937" s="82">
        <v>9.6193775641725404E-3</v>
      </c>
      <c r="D7937" s="89">
        <v>1.3660506222367636E-2</v>
      </c>
      <c r="E7937" s="89">
        <v>1.7582967772506234E-2</v>
      </c>
      <c r="F7937" s="89">
        <v>2.1230812864571773E-2</v>
      </c>
      <c r="G7937" s="90">
        <v>2.4607959565599368E-2</v>
      </c>
      <c r="H7937" s="90">
        <v>2.7644882042506886E-2</v>
      </c>
      <c r="I7937" s="90">
        <v>3.0497314859017736E-2</v>
      </c>
      <c r="J7937" s="90">
        <v>3.3144654313069288E-2</v>
      </c>
    </row>
    <row r="7938" spans="3:10" x14ac:dyDescent="0.25">
      <c r="C7938" s="82">
        <v>1.666804352818229E-2</v>
      </c>
      <c r="D7938" s="89">
        <v>2.2195405290334924E-2</v>
      </c>
      <c r="E7938" s="89">
        <v>2.6170927201788388E-2</v>
      </c>
      <c r="F7938" s="89">
        <v>2.8655508695611179E-2</v>
      </c>
      <c r="G7938" s="90">
        <v>3.0014447886592483E-2</v>
      </c>
      <c r="H7938" s="90">
        <v>3.0438674243410398E-2</v>
      </c>
      <c r="I7938" s="90">
        <v>3.028218900926204E-2</v>
      </c>
      <c r="J7938" s="90">
        <v>2.9625351273031845E-2</v>
      </c>
    </row>
    <row r="7939" spans="3:10" x14ac:dyDescent="0.25">
      <c r="C7939" s="82">
        <v>4.9464211456594302E-3</v>
      </c>
      <c r="D7939" s="89">
        <v>8.2607632275828024E-3</v>
      </c>
      <c r="E7939" s="89">
        <v>1.1594522888859527E-2</v>
      </c>
      <c r="F7939" s="89">
        <v>1.4534363644540881E-2</v>
      </c>
      <c r="G7939" s="90">
        <v>1.6943906137087343E-2</v>
      </c>
      <c r="H7939" s="90">
        <v>1.8752828824378953E-2</v>
      </c>
      <c r="I7939" s="90">
        <v>2.0096541462956152E-2</v>
      </c>
      <c r="J7939" s="90">
        <v>2.10062153978752E-2</v>
      </c>
    </row>
    <row r="7940" spans="3:10" x14ac:dyDescent="0.25">
      <c r="C7940" s="82">
        <v>1.1508836989778752E-2</v>
      </c>
      <c r="D7940" s="89">
        <v>1.6020123974367521E-2</v>
      </c>
      <c r="E7940" s="89">
        <v>1.9839013576918606E-2</v>
      </c>
      <c r="F7940" s="89">
        <v>2.2860551086869102E-2</v>
      </c>
      <c r="G7940" s="90">
        <v>2.522908699707509E-2</v>
      </c>
      <c r="H7940" s="90">
        <v>2.6998697345289927E-2</v>
      </c>
      <c r="I7940" s="90">
        <v>2.8411253599764402E-2</v>
      </c>
      <c r="J7940" s="90">
        <v>2.9500593416451209E-2</v>
      </c>
    </row>
    <row r="7941" spans="3:10" x14ac:dyDescent="0.25">
      <c r="C7941" s="82">
        <v>4.196563896231899E-3</v>
      </c>
      <c r="D7941" s="89">
        <v>6.5234445235248387E-3</v>
      </c>
      <c r="E7941" s="89">
        <v>8.7614391443018788E-3</v>
      </c>
      <c r="F7941" s="89">
        <v>1.0715928254270632E-2</v>
      </c>
      <c r="G7941" s="90">
        <v>1.2363517775987307E-2</v>
      </c>
      <c r="H7941" s="90">
        <v>1.369507862006715E-2</v>
      </c>
      <c r="I7941" s="90">
        <v>1.4831897686035357E-2</v>
      </c>
      <c r="J7941" s="90">
        <v>1.580946119904824E-2</v>
      </c>
    </row>
    <row r="7942" spans="3:10" x14ac:dyDescent="0.25">
      <c r="C7942" s="82">
        <v>2.4149967249237722E-2</v>
      </c>
      <c r="D7942" s="89">
        <v>3.0544524370062821E-2</v>
      </c>
      <c r="E7942" s="89">
        <v>3.5380544755226097E-2</v>
      </c>
      <c r="F7942" s="89">
        <v>3.8999494798903155E-2</v>
      </c>
      <c r="G7942" s="90">
        <v>4.1879666559474206E-2</v>
      </c>
      <c r="H7942" s="90">
        <v>4.4148994792908229E-2</v>
      </c>
      <c r="I7942" s="90">
        <v>4.6132965422510518E-2</v>
      </c>
      <c r="J7942" s="90">
        <v>4.7749423603150327E-2</v>
      </c>
    </row>
    <row r="7943" spans="3:10" x14ac:dyDescent="0.25">
      <c r="C7943" s="82">
        <v>1.0834154321217048E-2</v>
      </c>
      <c r="D7943" s="89">
        <v>1.6399008301856692E-2</v>
      </c>
      <c r="E7943" s="89">
        <v>2.1235282676218607E-2</v>
      </c>
      <c r="F7943" s="89">
        <v>2.4994643914760716E-2</v>
      </c>
      <c r="G7943" s="90">
        <v>2.7805186083982289E-2</v>
      </c>
      <c r="H7943" s="90">
        <v>2.9775733566098497E-2</v>
      </c>
      <c r="I7943" s="90">
        <v>3.1222020535643345E-2</v>
      </c>
      <c r="J7943" s="90">
        <v>3.2204086431359039E-2</v>
      </c>
    </row>
    <row r="7944" spans="3:10" x14ac:dyDescent="0.25">
      <c r="C7944" s="82">
        <v>6.0980451916070504E-3</v>
      </c>
      <c r="D7944" s="89">
        <v>9.1873686988181262E-3</v>
      </c>
      <c r="E7944" s="89">
        <v>1.188543462183783E-2</v>
      </c>
      <c r="F7944" s="89">
        <v>1.398586094840411E-2</v>
      </c>
      <c r="G7944" s="90">
        <v>1.5541958738597192E-2</v>
      </c>
      <c r="H7944" s="90">
        <v>1.6605416196084619E-2</v>
      </c>
      <c r="I7944" s="90">
        <v>1.7355516208946643E-2</v>
      </c>
      <c r="J7944" s="90">
        <v>1.7837534771484118E-2</v>
      </c>
    </row>
    <row r="7945" spans="3:10" x14ac:dyDescent="0.25">
      <c r="C7945" s="82">
        <v>8.5276602682611193E-3</v>
      </c>
      <c r="D7945" s="89">
        <v>1.1606196294285744E-2</v>
      </c>
      <c r="E7945" s="89">
        <v>1.3985530102950654E-2</v>
      </c>
      <c r="F7945" s="89">
        <v>1.56588228176293E-2</v>
      </c>
      <c r="G7945" s="90">
        <v>1.6785306637727548E-2</v>
      </c>
      <c r="H7945" s="90">
        <v>1.7435339695055195E-2</v>
      </c>
      <c r="I7945" s="90">
        <v>1.7780552559610845E-2</v>
      </c>
      <c r="J7945" s="90">
        <v>1.7846541840278216E-2</v>
      </c>
    </row>
    <row r="7946" spans="3:10" x14ac:dyDescent="0.25">
      <c r="C7946" s="82">
        <v>4.0122933087779391E-3</v>
      </c>
      <c r="D7946" s="89">
        <v>6.870742531085567E-3</v>
      </c>
      <c r="E7946" s="89">
        <v>1.0006237299712754E-2</v>
      </c>
      <c r="F7946" s="89">
        <v>1.3063505137713692E-2</v>
      </c>
      <c r="G7946" s="90">
        <v>1.5848121239765579E-2</v>
      </c>
      <c r="H7946" s="90">
        <v>1.8202679284944564E-2</v>
      </c>
      <c r="I7946" s="90">
        <v>2.0178884388457979E-2</v>
      </c>
      <c r="J7946" s="90">
        <v>2.1753078094758613E-2</v>
      </c>
    </row>
    <row r="7947" spans="3:10" x14ac:dyDescent="0.25">
      <c r="C7947" s="82">
        <v>1.4917225216059074E-2</v>
      </c>
      <c r="D7947" s="89">
        <v>1.9517729684639561E-2</v>
      </c>
      <c r="E7947" s="89">
        <v>2.2917824216707391E-2</v>
      </c>
      <c r="F7947" s="89">
        <v>2.5215578487548303E-2</v>
      </c>
      <c r="G7947" s="90">
        <v>2.6720925147207329E-2</v>
      </c>
      <c r="H7947" s="90">
        <v>2.7577798073224358E-2</v>
      </c>
      <c r="I7947" s="90">
        <v>2.8075941861414759E-2</v>
      </c>
      <c r="J7947" s="90">
        <v>2.8255341045970338E-2</v>
      </c>
    </row>
    <row r="7948" spans="3:10" x14ac:dyDescent="0.25">
      <c r="C7948" s="82">
        <v>3.2609522134681962E-2</v>
      </c>
      <c r="D7948" s="89">
        <v>3.4447726983883577E-2</v>
      </c>
      <c r="E7948" s="89">
        <v>3.4998369319184069E-2</v>
      </c>
      <c r="F7948" s="89">
        <v>3.4940818773539897E-2</v>
      </c>
      <c r="G7948" s="90">
        <v>3.4673092755327879E-2</v>
      </c>
      <c r="H7948" s="90">
        <v>3.418503886372689E-2</v>
      </c>
      <c r="I7948" s="90">
        <v>3.3641287267051609E-2</v>
      </c>
      <c r="J7948" s="90">
        <v>3.2932104725565681E-2</v>
      </c>
    </row>
    <row r="7949" spans="3:10" x14ac:dyDescent="0.25">
      <c r="C7949" s="82">
        <v>2.5316165466374519E-3</v>
      </c>
      <c r="D7949" s="89">
        <v>5.2658569422194754E-3</v>
      </c>
      <c r="E7949" s="89">
        <v>8.6829286295540403E-3</v>
      </c>
      <c r="F7949" s="89">
        <v>1.2285394028448308E-2</v>
      </c>
      <c r="G7949" s="90">
        <v>1.5737100101885095E-2</v>
      </c>
      <c r="H7949" s="90">
        <v>1.8802866810093494E-2</v>
      </c>
      <c r="I7949" s="90">
        <v>2.150366774074542E-2</v>
      </c>
      <c r="J7949" s="90">
        <v>2.380145070334164E-2</v>
      </c>
    </row>
    <row r="7950" spans="3:10" x14ac:dyDescent="0.25">
      <c r="C7950" s="82">
        <v>9.8916519286135554E-3</v>
      </c>
      <c r="D7950" s="89">
        <v>1.3139444487265561E-2</v>
      </c>
      <c r="E7950" s="89">
        <v>1.5655390079966865E-2</v>
      </c>
      <c r="F7950" s="89">
        <v>1.7482948466518267E-2</v>
      </c>
      <c r="G7950" s="90">
        <v>1.8826021506964111E-2</v>
      </c>
      <c r="H7950" s="90">
        <v>1.9786909534496761E-2</v>
      </c>
      <c r="I7950" s="90">
        <v>2.0583002667294795E-2</v>
      </c>
      <c r="J7950" s="90">
        <v>2.1261850542043007E-2</v>
      </c>
    </row>
    <row r="7951" spans="3:10" x14ac:dyDescent="0.25">
      <c r="C7951" s="82">
        <v>3.3965700936267433E-2</v>
      </c>
      <c r="D7951" s="89">
        <v>3.391001069686795E-2</v>
      </c>
      <c r="E7951" s="89">
        <v>3.3542691602844496E-2</v>
      </c>
      <c r="F7951" s="89">
        <v>3.3157125790324989E-2</v>
      </c>
      <c r="G7951" s="90">
        <v>3.2855840841096773E-2</v>
      </c>
      <c r="H7951" s="90">
        <v>3.2468707888270894E-2</v>
      </c>
      <c r="I7951" s="90">
        <v>3.2080915207921591E-2</v>
      </c>
      <c r="J7951" s="90">
        <v>3.1575583860580125E-2</v>
      </c>
    </row>
    <row r="7952" spans="3:10" x14ac:dyDescent="0.25">
      <c r="C7952" s="82">
        <v>1.6498649217907852E-2</v>
      </c>
      <c r="D7952" s="89">
        <v>2.1136377715780263E-2</v>
      </c>
      <c r="E7952" s="89">
        <v>2.4634864686091024E-2</v>
      </c>
      <c r="F7952" s="89">
        <v>2.7106728023069859E-2</v>
      </c>
      <c r="G7952" s="90">
        <v>2.8812661301218314E-2</v>
      </c>
      <c r="H7952" s="90">
        <v>2.9825578369179678E-2</v>
      </c>
      <c r="I7952" s="90">
        <v>3.040031558123998E-2</v>
      </c>
      <c r="J7952" s="90">
        <v>3.0554941234126349E-2</v>
      </c>
    </row>
    <row r="7953" spans="3:10" x14ac:dyDescent="0.25">
      <c r="C7953" s="82">
        <v>3.574881527734441E-3</v>
      </c>
      <c r="D7953" s="89">
        <v>4.7018569315728839E-3</v>
      </c>
      <c r="E7953" s="89">
        <v>5.7188372582775834E-3</v>
      </c>
      <c r="F7953" s="89">
        <v>6.6451746153844979E-3</v>
      </c>
      <c r="G7953" s="90">
        <v>7.5239558384537037E-3</v>
      </c>
      <c r="H7953" s="90">
        <v>8.3520659495244509E-3</v>
      </c>
      <c r="I7953" s="90">
        <v>9.1812455170770333E-3</v>
      </c>
      <c r="J7953" s="90">
        <v>1.0004662728849168E-2</v>
      </c>
    </row>
    <row r="7954" spans="3:10" x14ac:dyDescent="0.25">
      <c r="C7954" s="82">
        <v>4.4432798629246741E-3</v>
      </c>
      <c r="D7954" s="89">
        <v>6.7613688180408584E-3</v>
      </c>
      <c r="E7954" s="89">
        <v>8.9635685682157521E-3</v>
      </c>
      <c r="F7954" s="89">
        <v>1.0883995087567223E-2</v>
      </c>
      <c r="G7954" s="90">
        <v>1.2525867724860144E-2</v>
      </c>
      <c r="H7954" s="90">
        <v>1.3903312186204697E-2</v>
      </c>
      <c r="I7954" s="90">
        <v>1.5160519590465407E-2</v>
      </c>
      <c r="J7954" s="90">
        <v>1.6352542719038486E-2</v>
      </c>
    </row>
    <row r="7955" spans="3:10" x14ac:dyDescent="0.25">
      <c r="C7955" s="82">
        <v>5.23924828855667E-3</v>
      </c>
      <c r="D7955" s="89">
        <v>8.1957542401579955E-3</v>
      </c>
      <c r="E7955" s="89">
        <v>1.0940358605545382E-2</v>
      </c>
      <c r="F7955" s="89">
        <v>1.3246352406012064E-2</v>
      </c>
      <c r="G7955" s="90">
        <v>1.5142678135291859E-2</v>
      </c>
      <c r="H7955" s="90">
        <v>1.6671389786614223E-2</v>
      </c>
      <c r="I7955" s="90">
        <v>1.8009267573681344E-2</v>
      </c>
      <c r="J7955" s="90">
        <v>1.9202933890604488E-2</v>
      </c>
    </row>
    <row r="7956" spans="3:10" x14ac:dyDescent="0.25">
      <c r="C7956" s="82">
        <v>2.5889678345304902E-2</v>
      </c>
      <c r="D7956" s="89">
        <v>3.1814022236950797E-2</v>
      </c>
      <c r="E7956" s="89">
        <v>3.6017405550038094E-2</v>
      </c>
      <c r="F7956" s="89">
        <v>3.8904954762601675E-2</v>
      </c>
      <c r="G7956" s="90">
        <v>4.0969551645585391E-2</v>
      </c>
      <c r="H7956" s="90">
        <v>4.2352178915335055E-2</v>
      </c>
      <c r="I7956" s="90">
        <v>4.3400245540655698E-2</v>
      </c>
      <c r="J7956" s="90">
        <v>4.4089201317593814E-2</v>
      </c>
    </row>
    <row r="7957" spans="3:10" x14ac:dyDescent="0.25">
      <c r="C7957" s="82">
        <v>2.0724505171859562E-2</v>
      </c>
      <c r="D7957" s="89">
        <v>2.1774658955714905E-2</v>
      </c>
      <c r="E7957" s="89">
        <v>2.2305731314638668E-2</v>
      </c>
      <c r="F7957" s="89">
        <v>2.2613304412216113E-2</v>
      </c>
      <c r="G7957" s="90">
        <v>2.2881212225090507E-2</v>
      </c>
      <c r="H7957" s="90">
        <v>2.3084914831588303E-2</v>
      </c>
      <c r="I7957" s="90">
        <v>2.334904404000392E-2</v>
      </c>
      <c r="J7957" s="90">
        <v>2.3626586806523454E-2</v>
      </c>
    </row>
    <row r="7958" spans="3:10" x14ac:dyDescent="0.25">
      <c r="C7958" s="82">
        <v>1.3584696774149686E-2</v>
      </c>
      <c r="D7958" s="89">
        <v>1.7971814299733348E-2</v>
      </c>
      <c r="E7958" s="89">
        <v>2.1507142575425412E-2</v>
      </c>
      <c r="F7958" s="89">
        <v>2.4193532168806989E-2</v>
      </c>
      <c r="G7958" s="90">
        <v>2.618141739347429E-2</v>
      </c>
      <c r="H7958" s="90">
        <v>2.7463562521394539E-2</v>
      </c>
      <c r="I7958" s="90">
        <v>2.8210093062946563E-2</v>
      </c>
      <c r="J7958" s="90">
        <v>2.8390305209665876E-2</v>
      </c>
    </row>
    <row r="7959" spans="3:10" x14ac:dyDescent="0.25">
      <c r="C7959" s="82">
        <v>2.9991427571592231E-3</v>
      </c>
      <c r="D7959" s="89">
        <v>5.1569097182371515E-3</v>
      </c>
      <c r="E7959" s="89">
        <v>7.3548274732015296E-3</v>
      </c>
      <c r="F7959" s="89">
        <v>9.2802103431703069E-3</v>
      </c>
      <c r="G7959" s="90">
        <v>1.0815384763474101E-2</v>
      </c>
      <c r="H7959" s="90">
        <v>1.1907340157471512E-2</v>
      </c>
      <c r="I7959" s="90">
        <v>1.2650253214682263E-2</v>
      </c>
      <c r="J7959" s="90">
        <v>1.3081467825241624E-2</v>
      </c>
    </row>
    <row r="7960" spans="3:10" x14ac:dyDescent="0.25">
      <c r="C7960" s="82">
        <v>4.9708514547897542E-2</v>
      </c>
      <c r="D7960" s="89">
        <v>5.3870939234320611E-2</v>
      </c>
      <c r="E7960" s="89">
        <v>5.5799087453474595E-2</v>
      </c>
      <c r="F7960" s="89">
        <v>5.6566674012715777E-2</v>
      </c>
      <c r="G7960" s="90">
        <v>5.687827711130701E-2</v>
      </c>
      <c r="H7960" s="90">
        <v>5.6786915518927387E-2</v>
      </c>
      <c r="I7960" s="90">
        <v>5.6618413278411356E-2</v>
      </c>
      <c r="J7960" s="90">
        <v>5.6219825672939636E-2</v>
      </c>
    </row>
    <row r="7961" spans="3:10" x14ac:dyDescent="0.25">
      <c r="C7961" s="82">
        <v>9.8151515905540599E-3</v>
      </c>
      <c r="D7961" s="89">
        <v>1.3751893275161266E-2</v>
      </c>
      <c r="E7961" s="89">
        <v>1.6988601874117194E-2</v>
      </c>
      <c r="F7961" s="89">
        <v>1.9463601903910322E-2</v>
      </c>
      <c r="G7961" s="90">
        <v>2.1359544492607449E-2</v>
      </c>
      <c r="H7961" s="90">
        <v>2.2774813895209082E-2</v>
      </c>
      <c r="I7961" s="90">
        <v>2.3947451351726112E-2</v>
      </c>
      <c r="J7961" s="90">
        <v>2.4922520708328431E-2</v>
      </c>
    </row>
    <row r="7962" spans="3:10" x14ac:dyDescent="0.25">
      <c r="C7962" s="82">
        <v>7.4287737357622867E-3</v>
      </c>
      <c r="D7962" s="89">
        <v>1.1326452329759727E-2</v>
      </c>
      <c r="E7962" s="89">
        <v>1.4953136724343348E-2</v>
      </c>
      <c r="F7962" s="89">
        <v>1.807008973687535E-2</v>
      </c>
      <c r="G7962" s="90">
        <v>2.0724104223655324E-2</v>
      </c>
      <c r="H7962" s="90">
        <v>2.2945281102895204E-2</v>
      </c>
      <c r="I7962" s="90">
        <v>2.4939634711013774E-2</v>
      </c>
      <c r="J7962" s="90">
        <v>2.6738036853382129E-2</v>
      </c>
    </row>
    <row r="7963" spans="3:10" x14ac:dyDescent="0.25">
      <c r="C7963" s="82">
        <v>9.2128403325008063E-3</v>
      </c>
      <c r="D7963" s="89">
        <v>1.2356350544834376E-2</v>
      </c>
      <c r="E7963" s="89">
        <v>1.5043172775136603E-2</v>
      </c>
      <c r="F7963" s="89">
        <v>1.7229677500750662E-2</v>
      </c>
      <c r="G7963" s="90">
        <v>1.8998938661599903E-2</v>
      </c>
      <c r="H7963" s="90">
        <v>2.0353888504399443E-2</v>
      </c>
      <c r="I7963" s="90">
        <v>2.1449912194230109E-2</v>
      </c>
      <c r="J7963" s="90">
        <v>2.2300889505018601E-2</v>
      </c>
    </row>
    <row r="7964" spans="3:10" x14ac:dyDescent="0.25">
      <c r="C7964" s="82">
        <v>1.9408596568047467E-3</v>
      </c>
      <c r="D7964" s="89">
        <v>3.650374506956623E-3</v>
      </c>
      <c r="E7964" s="89">
        <v>5.7022334812940438E-3</v>
      </c>
      <c r="F7964" s="89">
        <v>7.8623477957742802E-3</v>
      </c>
      <c r="G7964" s="90">
        <v>9.9646447886491615E-3</v>
      </c>
      <c r="H7964" s="90">
        <v>1.1856739300350866E-2</v>
      </c>
      <c r="I7964" s="90">
        <v>1.3522301283537623E-2</v>
      </c>
      <c r="J7964" s="90">
        <v>1.4908353946578601E-2</v>
      </c>
    </row>
    <row r="7965" spans="3:10" x14ac:dyDescent="0.25">
      <c r="C7965" s="82">
        <v>4.3787677251607302E-2</v>
      </c>
      <c r="D7965" s="89">
        <v>5.2332237050224557E-2</v>
      </c>
      <c r="E7965" s="89">
        <v>5.6319049135239496E-2</v>
      </c>
      <c r="F7965" s="89">
        <v>5.7258232978924663E-2</v>
      </c>
      <c r="G7965" s="90">
        <v>5.659344753144889E-2</v>
      </c>
      <c r="H7965" s="90">
        <v>5.4940879216268612E-2</v>
      </c>
      <c r="I7965" s="90">
        <v>5.2972555377567183E-2</v>
      </c>
      <c r="J7965" s="90">
        <v>5.0756517841167088E-2</v>
      </c>
    </row>
    <row r="7966" spans="3:10" x14ac:dyDescent="0.25">
      <c r="C7966" s="82">
        <v>5.5851300326895496E-3</v>
      </c>
      <c r="D7966" s="89">
        <v>8.7239188230513257E-3</v>
      </c>
      <c r="E7966" s="89">
        <v>1.1839049703578842E-2</v>
      </c>
      <c r="F7966" s="89">
        <v>1.4624702257584613E-2</v>
      </c>
      <c r="G7966" s="90">
        <v>1.6959501824683979E-2</v>
      </c>
      <c r="H7966" s="90">
        <v>1.8734233511010025E-2</v>
      </c>
      <c r="I7966" s="90">
        <v>2.0036956889158287E-2</v>
      </c>
      <c r="J7966" s="90">
        <v>2.0867170450055535E-2</v>
      </c>
    </row>
    <row r="7967" spans="3:10" x14ac:dyDescent="0.25">
      <c r="C7967" s="82">
        <v>4.1469035975365259E-3</v>
      </c>
      <c r="D7967" s="89">
        <v>6.6553305657449258E-3</v>
      </c>
      <c r="E7967" s="89">
        <v>9.0904528287609684E-3</v>
      </c>
      <c r="F7967" s="89">
        <v>1.1188251972109552E-2</v>
      </c>
      <c r="G7967" s="90">
        <v>1.2879185918993835E-2</v>
      </c>
      <c r="H7967" s="90">
        <v>1.4119623730686639E-2</v>
      </c>
      <c r="I7967" s="90">
        <v>1.5007613598673857E-2</v>
      </c>
      <c r="J7967" s="90">
        <v>1.5558734655619039E-2</v>
      </c>
    </row>
    <row r="7968" spans="3:10" x14ac:dyDescent="0.25">
      <c r="C7968" s="82">
        <v>1.0526630336544097E-2</v>
      </c>
      <c r="D7968" s="89">
        <v>1.4989406457508955E-2</v>
      </c>
      <c r="E7968" s="89">
        <v>1.8416462841590497E-2</v>
      </c>
      <c r="F7968" s="89">
        <v>2.0695914413645627E-2</v>
      </c>
      <c r="G7968" s="90">
        <v>2.2077926452890043E-2</v>
      </c>
      <c r="H7968" s="90">
        <v>2.2742165068636102E-2</v>
      </c>
      <c r="I7968" s="90">
        <v>2.2994998476328611E-2</v>
      </c>
      <c r="J7968" s="90">
        <v>2.2929852398913281E-2</v>
      </c>
    </row>
    <row r="7969" spans="3:10" x14ac:dyDescent="0.25">
      <c r="C7969" s="82">
        <v>6.9444878885096964E-3</v>
      </c>
      <c r="D7969" s="89">
        <v>9.3758924816455119E-3</v>
      </c>
      <c r="E7969" s="89">
        <v>1.1427317239595508E-2</v>
      </c>
      <c r="F7969" s="89">
        <v>1.3077148077284483E-2</v>
      </c>
      <c r="G7969" s="90">
        <v>1.4412363881725114E-2</v>
      </c>
      <c r="H7969" s="90">
        <v>1.5458636562269345E-2</v>
      </c>
      <c r="I7969" s="90">
        <v>1.6352506128823302E-2</v>
      </c>
      <c r="J7969" s="90">
        <v>1.7118445656780227E-2</v>
      </c>
    </row>
    <row r="7970" spans="3:10" x14ac:dyDescent="0.25">
      <c r="C7970" s="82">
        <v>1.2878236594434345E-2</v>
      </c>
      <c r="D7970" s="89">
        <v>1.6499579155883595E-2</v>
      </c>
      <c r="E7970" s="89">
        <v>1.9591630388322987E-2</v>
      </c>
      <c r="F7970" s="89">
        <v>2.2261663981861534E-2</v>
      </c>
      <c r="G7970" s="90">
        <v>2.4693039323554333E-2</v>
      </c>
      <c r="H7970" s="90">
        <v>2.6906852354175944E-2</v>
      </c>
      <c r="I7970" s="90">
        <v>2.9088734442928688E-2</v>
      </c>
      <c r="J7970" s="90">
        <v>3.1215776996211232E-2</v>
      </c>
    </row>
    <row r="7971" spans="3:10" x14ac:dyDescent="0.25">
      <c r="C7971" s="82">
        <v>6.016116446183906E-3</v>
      </c>
      <c r="D7971" s="89">
        <v>8.5187663259991345E-3</v>
      </c>
      <c r="E7971" s="89">
        <v>1.083160774913124E-2</v>
      </c>
      <c r="F7971" s="89">
        <v>1.2855632381611257E-2</v>
      </c>
      <c r="G7971" s="90">
        <v>1.4618161097143681E-2</v>
      </c>
      <c r="H7971" s="90">
        <v>1.6115885378280331E-2</v>
      </c>
      <c r="I7971" s="90">
        <v>1.7483434934753912E-2</v>
      </c>
      <c r="J7971" s="90">
        <v>1.8754427592380975E-2</v>
      </c>
    </row>
    <row r="7972" spans="3:10" x14ac:dyDescent="0.25">
      <c r="C7972" s="82">
        <v>5.4600182251762896E-3</v>
      </c>
      <c r="D7972" s="89">
        <v>1.0704090547892033E-2</v>
      </c>
      <c r="E7972" s="89">
        <v>1.6704184219398649E-2</v>
      </c>
      <c r="F7972" s="89">
        <v>2.2542171298438968E-2</v>
      </c>
      <c r="G7972" s="90">
        <v>2.7787084500532008E-2</v>
      </c>
      <c r="H7972" s="90">
        <v>3.2212119594357227E-2</v>
      </c>
      <c r="I7972" s="90">
        <v>3.5972582511355017E-2</v>
      </c>
      <c r="J7972" s="90">
        <v>3.9040378759285115E-2</v>
      </c>
    </row>
    <row r="7973" spans="3:10" x14ac:dyDescent="0.25">
      <c r="C7973" s="82">
        <v>0.13485018452746558</v>
      </c>
      <c r="D7973" s="89">
        <v>0.11760072784981455</v>
      </c>
      <c r="E7973" s="89">
        <v>0.1029589546138039</v>
      </c>
      <c r="F7973" s="89">
        <v>9.1630289075785715E-2</v>
      </c>
      <c r="G7973" s="90">
        <v>8.3259795713858054E-2</v>
      </c>
      <c r="H7973" s="90">
        <v>7.677718964007782E-2</v>
      </c>
      <c r="I7973" s="90">
        <v>7.1872153940369943E-2</v>
      </c>
      <c r="J7973" s="90">
        <v>6.7847795858762674E-2</v>
      </c>
    </row>
    <row r="7974" spans="3:10" x14ac:dyDescent="0.25">
      <c r="C7974" s="82">
        <v>1.1191831950013503E-2</v>
      </c>
      <c r="D7974" s="89">
        <v>1.4161167762912522E-2</v>
      </c>
      <c r="E7974" s="89">
        <v>1.6334741937082831E-2</v>
      </c>
      <c r="F7974" s="89">
        <v>1.7827309747350712E-2</v>
      </c>
      <c r="G7974" s="90">
        <v>1.8859690116583804E-2</v>
      </c>
      <c r="H7974" s="90">
        <v>1.9533298775205939E-2</v>
      </c>
      <c r="I7974" s="90">
        <v>2.0066292485052917E-2</v>
      </c>
      <c r="J7974" s="90">
        <v>2.0514263687095823E-2</v>
      </c>
    </row>
    <row r="7975" spans="3:10" x14ac:dyDescent="0.25">
      <c r="C7975" s="82">
        <v>1.1704855647383654E-2</v>
      </c>
      <c r="D7975" s="89">
        <v>1.4179604773306511E-2</v>
      </c>
      <c r="E7975" s="89">
        <v>1.6023696764541379E-2</v>
      </c>
      <c r="F7975" s="89">
        <v>1.7352500331393791E-2</v>
      </c>
      <c r="G7975" s="90">
        <v>1.831996211140631E-2</v>
      </c>
      <c r="H7975" s="90">
        <v>1.8956862311763793E-2</v>
      </c>
      <c r="I7975" s="90">
        <v>1.9423054437674253E-2</v>
      </c>
      <c r="J7975" s="90">
        <v>1.9740348274234949E-2</v>
      </c>
    </row>
    <row r="7976" spans="3:10" x14ac:dyDescent="0.25">
      <c r="C7976" s="82">
        <v>4.4259238270834911E-3</v>
      </c>
      <c r="D7976" s="89">
        <v>5.9413124580132504E-3</v>
      </c>
      <c r="E7976" s="89">
        <v>7.338193131257699E-3</v>
      </c>
      <c r="F7976" s="89">
        <v>8.5987042203505299E-3</v>
      </c>
      <c r="G7976" s="90">
        <v>9.7584586797014889E-3</v>
      </c>
      <c r="H7976" s="90">
        <v>1.0817380850989282E-2</v>
      </c>
      <c r="I7976" s="90">
        <v>1.1864011902108304E-2</v>
      </c>
      <c r="J7976" s="90">
        <v>1.2921032156624785E-2</v>
      </c>
    </row>
    <row r="7977" spans="3:10" x14ac:dyDescent="0.25">
      <c r="C7977" s="82">
        <v>8.9701497063817952E-3</v>
      </c>
      <c r="D7977" s="89">
        <v>1.2623665441381542E-2</v>
      </c>
      <c r="E7977" s="89">
        <v>1.5691972685969502E-2</v>
      </c>
      <c r="F7977" s="89">
        <v>1.8095797490597362E-2</v>
      </c>
      <c r="G7977" s="90">
        <v>1.9970405557955217E-2</v>
      </c>
      <c r="H7977" s="90">
        <v>2.1373513642229579E-2</v>
      </c>
      <c r="I7977" s="90">
        <v>2.249842507087697E-2</v>
      </c>
      <c r="J7977" s="90">
        <v>2.33618053775007E-2</v>
      </c>
    </row>
    <row r="7978" spans="3:10" x14ac:dyDescent="0.25">
      <c r="C7978" s="82">
        <v>1.3413246757311141E-2</v>
      </c>
      <c r="D7978" s="89">
        <v>1.7324601853281985E-2</v>
      </c>
      <c r="E7978" s="89">
        <v>1.9985928329184305E-2</v>
      </c>
      <c r="F7978" s="89">
        <v>2.1561631594908415E-2</v>
      </c>
      <c r="G7978" s="90">
        <v>2.2373631035551862E-2</v>
      </c>
      <c r="H7978" s="90">
        <v>2.2568911925612098E-2</v>
      </c>
      <c r="I7978" s="90">
        <v>2.2400207736275494E-2</v>
      </c>
      <c r="J7978" s="90">
        <v>2.1918041765671026E-2</v>
      </c>
    </row>
    <row r="7979" spans="3:10" x14ac:dyDescent="0.25">
      <c r="C7979" s="82">
        <v>1.8941959555380115E-2</v>
      </c>
      <c r="D7979" s="89">
        <v>2.323078963554423E-2</v>
      </c>
      <c r="E7979" s="89">
        <v>2.6489961308149974E-2</v>
      </c>
      <c r="F7979" s="89">
        <v>2.8948046683983118E-2</v>
      </c>
      <c r="G7979" s="90">
        <v>3.0894328407914937E-2</v>
      </c>
      <c r="H7979" s="90">
        <v>3.2387945899676647E-2</v>
      </c>
      <c r="I7979" s="90">
        <v>3.3680790436715895E-2</v>
      </c>
      <c r="J7979" s="90">
        <v>3.4768250998321537E-2</v>
      </c>
    </row>
    <row r="7980" spans="3:10" x14ac:dyDescent="0.25">
      <c r="C7980" s="82">
        <v>3.9454092224174495E-3</v>
      </c>
      <c r="D7980" s="89">
        <v>6.8802024964113358E-3</v>
      </c>
      <c r="E7980" s="89">
        <v>9.8445336851224925E-3</v>
      </c>
      <c r="F7980" s="89">
        <v>1.2382270552632078E-2</v>
      </c>
      <c r="G7980" s="90">
        <v>1.432067671543762E-2</v>
      </c>
      <c r="H7980" s="90">
        <v>1.5585233572874769E-2</v>
      </c>
      <c r="I7980" s="90">
        <v>1.6302729103579314E-2</v>
      </c>
      <c r="J7980" s="90">
        <v>1.6533545055153129E-2</v>
      </c>
    </row>
    <row r="7981" spans="3:10" x14ac:dyDescent="0.25">
      <c r="C7981" s="82">
        <v>7.1207650525620912E-3</v>
      </c>
      <c r="D7981" s="89">
        <v>1.1062780817508958E-2</v>
      </c>
      <c r="E7981" s="89">
        <v>1.4555592484606361E-2</v>
      </c>
      <c r="F7981" s="89">
        <v>1.7307969520217362E-2</v>
      </c>
      <c r="G7981" s="90">
        <v>1.9404389085057663E-2</v>
      </c>
      <c r="H7981" s="90">
        <v>2.0943747029493542E-2</v>
      </c>
      <c r="I7981" s="90">
        <v>2.2178926884430156E-2</v>
      </c>
      <c r="J7981" s="90">
        <v>2.3182849923744718E-2</v>
      </c>
    </row>
    <row r="7982" spans="3:10" x14ac:dyDescent="0.25">
      <c r="C7982" s="82">
        <v>5.0324965927435426E-3</v>
      </c>
      <c r="D7982" s="89">
        <v>8.8885357542059108E-3</v>
      </c>
      <c r="E7982" s="89">
        <v>1.2893405507024879E-2</v>
      </c>
      <c r="F7982" s="89">
        <v>1.6461461582961936E-2</v>
      </c>
      <c r="G7982" s="90">
        <v>1.9346036015806662E-2</v>
      </c>
      <c r="H7982" s="90">
        <v>2.1404316655387549E-2</v>
      </c>
      <c r="I7982" s="90">
        <v>2.2750907598606165E-2</v>
      </c>
      <c r="J7982" s="90">
        <v>2.3404976340202988E-2</v>
      </c>
    </row>
    <row r="7983" spans="3:10" x14ac:dyDescent="0.25">
      <c r="C7983" s="82">
        <v>1.5857636288490974E-3</v>
      </c>
      <c r="D7983" s="89">
        <v>3.3968995694797677E-3</v>
      </c>
      <c r="E7983" s="89">
        <v>5.8536645106679322E-3</v>
      </c>
      <c r="F7983" s="89">
        <v>8.6875751793528723E-3</v>
      </c>
      <c r="G7983" s="90">
        <v>1.1654880565864873E-2</v>
      </c>
      <c r="H7983" s="90">
        <v>1.454212354181398E-2</v>
      </c>
      <c r="I7983" s="90">
        <v>1.7333091846452615E-2</v>
      </c>
      <c r="J7983" s="90">
        <v>1.9992613703170889E-2</v>
      </c>
    </row>
    <row r="7984" spans="3:10" x14ac:dyDescent="0.25">
      <c r="C7984" s="82">
        <v>1.5646534976664038E-2</v>
      </c>
      <c r="D7984" s="89">
        <v>1.7947593341818394E-2</v>
      </c>
      <c r="E7984" s="89">
        <v>1.9266231012682097E-2</v>
      </c>
      <c r="F7984" s="89">
        <v>1.9878426341365264E-2</v>
      </c>
      <c r="G7984" s="90">
        <v>2.0033567590270952E-2</v>
      </c>
      <c r="H7984" s="90">
        <v>1.9797831160468404E-2</v>
      </c>
      <c r="I7984" s="90">
        <v>1.9354486836955762E-2</v>
      </c>
      <c r="J7984" s="90">
        <v>1.8731507368470724E-2</v>
      </c>
    </row>
    <row r="7985" spans="3:10" x14ac:dyDescent="0.25">
      <c r="C7985" s="82">
        <v>2.5100193437105922E-3</v>
      </c>
      <c r="D7985" s="89">
        <v>4.763129380800645E-3</v>
      </c>
      <c r="E7985" s="89">
        <v>7.2194028534520891E-3</v>
      </c>
      <c r="F7985" s="89">
        <v>9.4660671154357823E-3</v>
      </c>
      <c r="G7985" s="90">
        <v>1.1324767860261934E-2</v>
      </c>
      <c r="H7985" s="90">
        <v>1.2725592910600861E-2</v>
      </c>
      <c r="I7985" s="90">
        <v>1.3772840064308525E-2</v>
      </c>
      <c r="J7985" s="90">
        <v>1.4513636032990876E-2</v>
      </c>
    </row>
    <row r="7986" spans="3:10" x14ac:dyDescent="0.25">
      <c r="C7986" s="82">
        <v>7.0355173652171974E-3</v>
      </c>
      <c r="D7986" s="89">
        <v>9.9143762696645571E-3</v>
      </c>
      <c r="E7986" s="89">
        <v>1.228014532658289E-2</v>
      </c>
      <c r="F7986" s="89">
        <v>1.4056999211848633E-2</v>
      </c>
      <c r="G7986" s="90">
        <v>1.5365400421811873E-2</v>
      </c>
      <c r="H7986" s="90">
        <v>1.6282437331650194E-2</v>
      </c>
      <c r="I7986" s="90">
        <v>1.6994602394175939E-2</v>
      </c>
      <c r="J7986" s="90">
        <v>1.7552582434863236E-2</v>
      </c>
    </row>
    <row r="7987" spans="3:10" x14ac:dyDescent="0.25">
      <c r="C7987" s="82">
        <v>9.350170035019317E-3</v>
      </c>
      <c r="D7987" s="89">
        <v>1.2804858256661857E-2</v>
      </c>
      <c r="E7987" s="89">
        <v>1.5694702589171477E-2</v>
      </c>
      <c r="F7987" s="89">
        <v>1.7987599383503815E-2</v>
      </c>
      <c r="G7987" s="90">
        <v>1.9827112387736795E-2</v>
      </c>
      <c r="H7987" s="90">
        <v>2.1272745060125248E-2</v>
      </c>
      <c r="I7987" s="90">
        <v>2.2526253701019246E-2</v>
      </c>
      <c r="J7987" s="90">
        <v>2.3623599836185557E-2</v>
      </c>
    </row>
    <row r="7988" spans="3:10" x14ac:dyDescent="0.25">
      <c r="C7988" s="82">
        <v>5.6367792623747146E-3</v>
      </c>
      <c r="D7988" s="89">
        <v>9.0883078200427736E-3</v>
      </c>
      <c r="E7988" s="89">
        <v>1.2373744707679001E-2</v>
      </c>
      <c r="F7988" s="89">
        <v>1.514846704373724E-2</v>
      </c>
      <c r="G7988" s="90">
        <v>1.7380075266858672E-2</v>
      </c>
      <c r="H7988" s="90">
        <v>1.9082397319256494E-2</v>
      </c>
      <c r="I7988" s="90">
        <v>2.0449654297219077E-2</v>
      </c>
      <c r="J7988" s="90">
        <v>2.1546528071641216E-2</v>
      </c>
    </row>
    <row r="7989" spans="3:10" x14ac:dyDescent="0.25">
      <c r="C7989" s="82">
        <v>1.3761167876419618E-3</v>
      </c>
      <c r="D7989" s="89">
        <v>2.8704288574007766E-3</v>
      </c>
      <c r="E7989" s="89">
        <v>4.7440131543647485E-3</v>
      </c>
      <c r="F7989" s="89">
        <v>6.7216947457334865E-3</v>
      </c>
      <c r="G7989" s="90">
        <v>8.6150355631920642E-3</v>
      </c>
      <c r="H7989" s="90">
        <v>1.0296139466807705E-2</v>
      </c>
      <c r="I7989" s="90">
        <v>1.1787085400403548E-2</v>
      </c>
      <c r="J7989" s="90">
        <v>1.3088627824501689E-2</v>
      </c>
    </row>
    <row r="7990" spans="3:10" x14ac:dyDescent="0.25">
      <c r="C7990" s="82">
        <v>6.4833972388645324E-3</v>
      </c>
      <c r="D7990" s="89">
        <v>8.9702002904005016E-3</v>
      </c>
      <c r="E7990" s="89">
        <v>1.1116821505343729E-2</v>
      </c>
      <c r="F7990" s="89">
        <v>1.2878837533108173E-2</v>
      </c>
      <c r="G7990" s="90">
        <v>1.4327688974910499E-2</v>
      </c>
      <c r="H7990" s="90">
        <v>1.5474251170253313E-2</v>
      </c>
      <c r="I7990" s="90">
        <v>1.643743329639492E-2</v>
      </c>
      <c r="J7990" s="90">
        <v>1.7223016064802782E-2</v>
      </c>
    </row>
    <row r="7991" spans="3:10" x14ac:dyDescent="0.25">
      <c r="C7991" s="82">
        <v>8.9512449031224628E-3</v>
      </c>
      <c r="D7991" s="89">
        <v>1.2527998258283617E-2</v>
      </c>
      <c r="E7991" s="89">
        <v>1.5528400620121089E-2</v>
      </c>
      <c r="F7991" s="89">
        <v>1.7816190380949407E-2</v>
      </c>
      <c r="G7991" s="90">
        <v>1.9462634542691103E-2</v>
      </c>
      <c r="H7991" s="90">
        <v>2.0485080516338416E-2</v>
      </c>
      <c r="I7991" s="90">
        <v>2.1059315884437626E-2</v>
      </c>
      <c r="J7991" s="90">
        <v>2.1214803509529798E-2</v>
      </c>
    </row>
    <row r="7992" spans="3:10" x14ac:dyDescent="0.25">
      <c r="C7992" s="82">
        <v>3.2395013201009307E-3</v>
      </c>
      <c r="D7992" s="89">
        <v>4.8249458826428405E-3</v>
      </c>
      <c r="E7992" s="89">
        <v>6.3519209434834273E-3</v>
      </c>
      <c r="F7992" s="89">
        <v>7.6705499854274771E-3</v>
      </c>
      <c r="G7992" s="90">
        <v>8.7226976895527775E-3</v>
      </c>
      <c r="H7992" s="90">
        <v>9.4662700840711864E-3</v>
      </c>
      <c r="I7992" s="90">
        <v>9.9730104588880968E-3</v>
      </c>
      <c r="J7992" s="90">
        <v>1.027644278801664E-2</v>
      </c>
    </row>
    <row r="7993" spans="3:10" x14ac:dyDescent="0.25">
      <c r="C7993" s="82">
        <v>2.1875200833341248E-3</v>
      </c>
      <c r="D7993" s="89">
        <v>3.9379116160418613E-3</v>
      </c>
      <c r="E7993" s="89">
        <v>5.8388554255116246E-3</v>
      </c>
      <c r="F7993" s="89">
        <v>7.614239665268821E-3</v>
      </c>
      <c r="G7993" s="90">
        <v>9.1252271247265673E-3</v>
      </c>
      <c r="H7993" s="90">
        <v>1.0289575372260159E-2</v>
      </c>
      <c r="I7993" s="90">
        <v>1.1164383810652892E-2</v>
      </c>
      <c r="J7993" s="90">
        <v>1.1774281913362768E-2</v>
      </c>
    </row>
    <row r="7994" spans="3:10" x14ac:dyDescent="0.25">
      <c r="C7994" s="82">
        <v>1.0349006379509621E-2</v>
      </c>
      <c r="D7994" s="89">
        <v>1.3202590518918101E-2</v>
      </c>
      <c r="E7994" s="89">
        <v>1.5592420542009594E-2</v>
      </c>
      <c r="F7994" s="89">
        <v>1.7531561780117687E-2</v>
      </c>
      <c r="G7994" s="90">
        <v>1.9100177087038331E-2</v>
      </c>
      <c r="H7994" s="90">
        <v>2.0271500795833865E-2</v>
      </c>
      <c r="I7994" s="90">
        <v>2.1166299965720232E-2</v>
      </c>
      <c r="J7994" s="90">
        <v>2.1767332884427688E-2</v>
      </c>
    </row>
    <row r="7995" spans="3:10" x14ac:dyDescent="0.25">
      <c r="C7995" s="82">
        <v>7.3044769726465621E-3</v>
      </c>
      <c r="D7995" s="89">
        <v>8.6698326146372826E-3</v>
      </c>
      <c r="E7995" s="89">
        <v>9.8670308844472209E-3</v>
      </c>
      <c r="F7995" s="89">
        <v>1.0936217674742914E-2</v>
      </c>
      <c r="G7995" s="90">
        <v>1.1915142257918404E-2</v>
      </c>
      <c r="H7995" s="90">
        <v>1.2764132286210289E-2</v>
      </c>
      <c r="I7995" s="90">
        <v>1.3539735902352698E-2</v>
      </c>
      <c r="J7995" s="90">
        <v>1.421930696163083E-2</v>
      </c>
    </row>
    <row r="7996" spans="3:10" x14ac:dyDescent="0.25">
      <c r="C7996" s="82">
        <v>8.7034401786412391E-2</v>
      </c>
      <c r="D7996" s="89">
        <v>7.9507774884256366E-2</v>
      </c>
      <c r="E7996" s="89">
        <v>7.1716996763960802E-2</v>
      </c>
      <c r="F7996" s="89">
        <v>6.5122907229163751E-2</v>
      </c>
      <c r="G7996" s="90">
        <v>6.0071483809011852E-2</v>
      </c>
      <c r="H7996" s="90">
        <v>5.6124628666895528E-2</v>
      </c>
      <c r="I7996" s="90">
        <v>5.3232979234426991E-2</v>
      </c>
      <c r="J7996" s="90">
        <v>5.0975816438149586E-2</v>
      </c>
    </row>
    <row r="7997" spans="3:10" x14ac:dyDescent="0.25">
      <c r="C7997" s="82">
        <v>7.4566117248687771E-3</v>
      </c>
      <c r="D7997" s="89">
        <v>1.1995124887277987E-2</v>
      </c>
      <c r="E7997" s="89">
        <v>1.648640978536783E-2</v>
      </c>
      <c r="F7997" s="89">
        <v>2.046775938858722E-2</v>
      </c>
      <c r="G7997" s="90">
        <v>2.3824898588224099E-2</v>
      </c>
      <c r="H7997" s="90">
        <v>2.6496416850306719E-2</v>
      </c>
      <c r="I7997" s="90">
        <v>2.8686210438117615E-2</v>
      </c>
      <c r="J7997" s="90">
        <v>3.0436517890418183E-2</v>
      </c>
    </row>
    <row r="7998" spans="3:10" x14ac:dyDescent="0.25">
      <c r="C7998" s="82">
        <v>2.1321968922271117E-2</v>
      </c>
      <c r="D7998" s="89">
        <v>2.3598055434973588E-2</v>
      </c>
      <c r="E7998" s="89">
        <v>2.4554406560060572E-2</v>
      </c>
      <c r="F7998" s="89">
        <v>2.4827326159381689E-2</v>
      </c>
      <c r="G7998" s="90">
        <v>2.4868739721226951E-2</v>
      </c>
      <c r="H7998" s="90">
        <v>2.4794909306965266E-2</v>
      </c>
      <c r="I7998" s="90">
        <v>2.4807709131223561E-2</v>
      </c>
      <c r="J7998" s="90">
        <v>2.4885074412959212E-2</v>
      </c>
    </row>
    <row r="7999" spans="3:10" x14ac:dyDescent="0.25">
      <c r="C7999" s="82">
        <v>5.4704641543737442E-2</v>
      </c>
      <c r="D7999" s="89">
        <v>4.6737141153886302E-2</v>
      </c>
      <c r="E7999" s="89">
        <v>4.0122905572259511E-2</v>
      </c>
      <c r="F7999" s="89">
        <v>3.5041315734288286E-2</v>
      </c>
      <c r="G7999" s="90">
        <v>3.1257503992797177E-2</v>
      </c>
      <c r="H7999" s="90">
        <v>2.8300344499507708E-2</v>
      </c>
      <c r="I7999" s="90">
        <v>2.6020787722868546E-2</v>
      </c>
      <c r="J7999" s="90">
        <v>2.4155680350199302E-2</v>
      </c>
    </row>
    <row r="8000" spans="3:10" x14ac:dyDescent="0.25">
      <c r="C8000" s="82">
        <v>2.3704830882808548E-2</v>
      </c>
      <c r="D8000" s="89">
        <v>2.6404639757762177E-2</v>
      </c>
      <c r="E8000" s="89">
        <v>2.7893792751523049E-2</v>
      </c>
      <c r="F8000" s="89">
        <v>2.8602654558835459E-2</v>
      </c>
      <c r="G8000" s="90">
        <v>2.8868405206926157E-2</v>
      </c>
      <c r="H8000" s="90">
        <v>2.8741119786574464E-2</v>
      </c>
      <c r="I8000" s="90">
        <v>2.8424844133680974E-2</v>
      </c>
      <c r="J8000" s="90">
        <v>2.7885725586975638E-2</v>
      </c>
    </row>
    <row r="8001" spans="3:10" x14ac:dyDescent="0.25">
      <c r="C8001" s="82">
        <v>3.1454783498717456E-2</v>
      </c>
      <c r="D8001" s="89">
        <v>3.8836216262373734E-2</v>
      </c>
      <c r="E8001" s="89">
        <v>4.4275041434686364E-2</v>
      </c>
      <c r="F8001" s="89">
        <v>4.810496909786318E-2</v>
      </c>
      <c r="G8001" s="90">
        <v>5.0807167575691925E-2</v>
      </c>
      <c r="H8001" s="90">
        <v>5.2484562506173046E-2</v>
      </c>
      <c r="I8001" s="90">
        <v>5.3539842481192479E-2</v>
      </c>
      <c r="J8001" s="90">
        <v>5.3942172845432852E-2</v>
      </c>
    </row>
    <row r="8002" spans="3:10" x14ac:dyDescent="0.25">
      <c r="C8002" s="82">
        <v>7.0308980291674946E-3</v>
      </c>
      <c r="D8002" s="89">
        <v>9.4721493780410213E-3</v>
      </c>
      <c r="E8002" s="89">
        <v>1.145294543333897E-2</v>
      </c>
      <c r="F8002" s="89">
        <v>1.2920821863445977E-2</v>
      </c>
      <c r="G8002" s="90">
        <v>1.395097695259382E-2</v>
      </c>
      <c r="H8002" s="90">
        <v>1.457292862555706E-2</v>
      </c>
      <c r="I8002" s="90">
        <v>1.4929476220311745E-2</v>
      </c>
      <c r="J8002" s="90">
        <v>1.5058476185396581E-2</v>
      </c>
    </row>
    <row r="8003" spans="3:10" x14ac:dyDescent="0.25">
      <c r="C8003" s="82">
        <v>1.7354581531939934E-2</v>
      </c>
      <c r="D8003" s="89">
        <v>2.4015090857345611E-2</v>
      </c>
      <c r="E8003" s="89">
        <v>2.9822919527446045E-2</v>
      </c>
      <c r="F8003" s="89">
        <v>3.4693350229749502E-2</v>
      </c>
      <c r="G8003" s="90">
        <v>3.8847083611228399E-2</v>
      </c>
      <c r="H8003" s="90">
        <v>4.2319746452023917E-2</v>
      </c>
      <c r="I8003" s="90">
        <v>4.5406889438294844E-2</v>
      </c>
      <c r="J8003" s="90">
        <v>4.8053921532101425E-2</v>
      </c>
    </row>
    <row r="8004" spans="3:10" x14ac:dyDescent="0.25">
      <c r="C8004" s="82">
        <v>7.4137801961657768E-4</v>
      </c>
      <c r="D8004" s="89">
        <v>1.5908258506813079E-3</v>
      </c>
      <c r="E8004" s="89">
        <v>2.7535365400336354E-3</v>
      </c>
      <c r="F8004" s="89">
        <v>4.0936046684084734E-3</v>
      </c>
      <c r="G8004" s="90">
        <v>5.4674172624512938E-3</v>
      </c>
      <c r="H8004" s="90">
        <v>6.7389973706467538E-3</v>
      </c>
      <c r="I8004" s="90">
        <v>7.8731130699493442E-3</v>
      </c>
      <c r="J8004" s="90">
        <v>8.8430746960099296E-3</v>
      </c>
    </row>
    <row r="8005" spans="3:10" x14ac:dyDescent="0.25">
      <c r="C8005" s="82">
        <v>2.2232402554154613E-2</v>
      </c>
      <c r="D8005" s="89">
        <v>2.9368020601679413E-2</v>
      </c>
      <c r="E8005" s="89">
        <v>3.4849519367495203E-2</v>
      </c>
      <c r="F8005" s="89">
        <v>3.8860993331189392E-2</v>
      </c>
      <c r="G8005" s="90">
        <v>4.1881977402322933E-2</v>
      </c>
      <c r="H8005" s="90">
        <v>4.4102823133231377E-2</v>
      </c>
      <c r="I8005" s="90">
        <v>4.5926140154779006E-2</v>
      </c>
      <c r="J8005" s="90">
        <v>4.7350628713939288E-2</v>
      </c>
    </row>
    <row r="8006" spans="3:10" x14ac:dyDescent="0.25">
      <c r="C8006" s="82">
        <v>6.3961143211578812E-3</v>
      </c>
      <c r="D8006" s="89">
        <v>9.0917795836075715E-3</v>
      </c>
      <c r="E8006" s="89">
        <v>1.1540832446014017E-2</v>
      </c>
      <c r="F8006" s="89">
        <v>1.3612821778598669E-2</v>
      </c>
      <c r="G8006" s="90">
        <v>1.5324649778492745E-2</v>
      </c>
      <c r="H8006" s="90">
        <v>1.6668960353757638E-2</v>
      </c>
      <c r="I8006" s="90">
        <v>1.778526728085246E-2</v>
      </c>
      <c r="J8006" s="90">
        <v>1.8708099062613292E-2</v>
      </c>
    </row>
    <row r="8007" spans="3:10" x14ac:dyDescent="0.25">
      <c r="C8007" s="82">
        <v>1.2638813720677588E-2</v>
      </c>
      <c r="D8007" s="89">
        <v>1.6951012625378042E-2</v>
      </c>
      <c r="E8007" s="89">
        <v>2.0449555783437191E-2</v>
      </c>
      <c r="F8007" s="89">
        <v>2.3211426736943215E-2</v>
      </c>
      <c r="G8007" s="90">
        <v>2.5484322156697378E-2</v>
      </c>
      <c r="H8007" s="90">
        <v>2.7347695114447342E-2</v>
      </c>
      <c r="I8007" s="90">
        <v>2.9019915734713349E-2</v>
      </c>
      <c r="J8007" s="90">
        <v>3.0477884043571997E-2</v>
      </c>
    </row>
    <row r="8008" spans="3:10" x14ac:dyDescent="0.25">
      <c r="C8008" s="82">
        <v>2.2782136746417308E-3</v>
      </c>
      <c r="D8008" s="89">
        <v>4.0397419837857858E-3</v>
      </c>
      <c r="E8008" s="89">
        <v>5.8682948813549001E-3</v>
      </c>
      <c r="F8008" s="89">
        <v>7.4880168347610989E-3</v>
      </c>
      <c r="G8008" s="90">
        <v>8.797997661605661E-3</v>
      </c>
      <c r="H8008" s="90">
        <v>9.767133470505656E-3</v>
      </c>
      <c r="I8008" s="90">
        <v>1.0493617608105675E-2</v>
      </c>
      <c r="J8008" s="90">
        <v>1.1032024239501155E-2</v>
      </c>
    </row>
    <row r="8009" spans="3:10" x14ac:dyDescent="0.25">
      <c r="C8009" s="82">
        <v>7.5476527602053806E-3</v>
      </c>
      <c r="D8009" s="89">
        <v>1.0949333014677699E-2</v>
      </c>
      <c r="E8009" s="89">
        <v>1.369927903226479E-2</v>
      </c>
      <c r="F8009" s="89">
        <v>1.5634813876094771E-2</v>
      </c>
      <c r="G8009" s="90">
        <v>1.6873821098714815E-2</v>
      </c>
      <c r="H8009" s="90">
        <v>1.7512166847377737E-2</v>
      </c>
      <c r="I8009" s="90">
        <v>1.7771193514438979E-2</v>
      </c>
      <c r="J8009" s="90">
        <v>1.772642568586201E-2</v>
      </c>
    </row>
    <row r="8010" spans="3:10" x14ac:dyDescent="0.25">
      <c r="C8010" s="82">
        <v>7.945789890542742E-3</v>
      </c>
      <c r="D8010" s="89">
        <v>1.0947373715222704E-2</v>
      </c>
      <c r="E8010" s="89">
        <v>1.3314042663777779E-2</v>
      </c>
      <c r="F8010" s="89">
        <v>1.5041848054602425E-2</v>
      </c>
      <c r="G8010" s="90">
        <v>1.6310275097827745E-2</v>
      </c>
      <c r="H8010" s="90">
        <v>1.7221757634965074E-2</v>
      </c>
      <c r="I8010" s="90">
        <v>1.7974460608092546E-2</v>
      </c>
      <c r="J8010" s="90">
        <v>1.8612406151684413E-2</v>
      </c>
    </row>
    <row r="8011" spans="3:10" x14ac:dyDescent="0.25">
      <c r="C8011" s="82">
        <v>2.0764219879432042E-2</v>
      </c>
      <c r="D8011" s="89">
        <v>2.347919626903696E-2</v>
      </c>
      <c r="E8011" s="89">
        <v>2.4697913293484131E-2</v>
      </c>
      <c r="F8011" s="89">
        <v>2.5020379770298515E-2</v>
      </c>
      <c r="G8011" s="90">
        <v>2.4936309594485499E-2</v>
      </c>
      <c r="H8011" s="90">
        <v>2.4615235405909729E-2</v>
      </c>
      <c r="I8011" s="90">
        <v>2.4304467553915427E-2</v>
      </c>
      <c r="J8011" s="90">
        <v>2.4014189675170154E-2</v>
      </c>
    </row>
    <row r="8012" spans="3:10" x14ac:dyDescent="0.25">
      <c r="C8012" s="82">
        <v>1.88093043114833E-2</v>
      </c>
      <c r="D8012" s="89">
        <v>2.1308869928702932E-2</v>
      </c>
      <c r="E8012" s="89">
        <v>2.2543883040641376E-2</v>
      </c>
      <c r="F8012" s="89">
        <v>2.2983740321871386E-2</v>
      </c>
      <c r="G8012" s="90">
        <v>2.3024205555581222E-2</v>
      </c>
      <c r="H8012" s="90">
        <v>2.2800117546711008E-2</v>
      </c>
      <c r="I8012" s="90">
        <v>2.2542478315368888E-2</v>
      </c>
      <c r="J8012" s="90">
        <v>2.227733956811713E-2</v>
      </c>
    </row>
    <row r="8013" spans="3:10" x14ac:dyDescent="0.25">
      <c r="C8013" s="82">
        <v>9.2105423560699465E-2</v>
      </c>
      <c r="D8013" s="89">
        <v>7.9155957897784623E-2</v>
      </c>
      <c r="E8013" s="89">
        <v>6.8394421690788437E-2</v>
      </c>
      <c r="F8013" s="89">
        <v>6.003871731490678E-2</v>
      </c>
      <c r="G8013" s="90">
        <v>5.3710607515451717E-2</v>
      </c>
      <c r="H8013" s="90">
        <v>4.8653864446037497E-2</v>
      </c>
      <c r="I8013" s="90">
        <v>4.4652047998677669E-2</v>
      </c>
      <c r="J8013" s="90">
        <v>4.1267723108810078E-2</v>
      </c>
    </row>
    <row r="8014" spans="3:10" x14ac:dyDescent="0.25">
      <c r="C8014" s="82">
        <v>3.4614984184526854E-2</v>
      </c>
      <c r="D8014" s="89">
        <v>3.4716760264471097E-2</v>
      </c>
      <c r="E8014" s="89">
        <v>3.4659269506950682E-2</v>
      </c>
      <c r="F8014" s="89">
        <v>3.4804012897921316E-2</v>
      </c>
      <c r="G8014" s="90">
        <v>3.5353391113297383E-2</v>
      </c>
      <c r="H8014" s="90">
        <v>3.6224465390144636E-2</v>
      </c>
      <c r="I8014" s="90">
        <v>3.7595051787036669E-2</v>
      </c>
      <c r="J8014" s="90">
        <v>3.9391234750331891E-2</v>
      </c>
    </row>
    <row r="8015" spans="3:10" x14ac:dyDescent="0.25">
      <c r="C8015" s="82">
        <v>1.0580420271653014E-2</v>
      </c>
      <c r="D8015" s="89">
        <v>1.188899325540568E-2</v>
      </c>
      <c r="E8015" s="89">
        <v>1.2584732789592927E-2</v>
      </c>
      <c r="F8015" s="89">
        <v>1.2883402473640438E-2</v>
      </c>
      <c r="G8015" s="90">
        <v>1.295892979659137E-2</v>
      </c>
      <c r="H8015" s="90">
        <v>1.2854135695468618E-2</v>
      </c>
      <c r="I8015" s="90">
        <v>1.2681942853761934E-2</v>
      </c>
      <c r="J8015" s="90">
        <v>1.2451833564697633E-2</v>
      </c>
    </row>
    <row r="8016" spans="3:10" x14ac:dyDescent="0.25">
      <c r="C8016" s="82">
        <v>7.1378115698831276E-3</v>
      </c>
      <c r="D8016" s="89">
        <v>8.5041210804678927E-3</v>
      </c>
      <c r="E8016" s="89">
        <v>9.3358465781373436E-3</v>
      </c>
      <c r="F8016" s="89">
        <v>9.7324735296583469E-3</v>
      </c>
      <c r="G8016" s="90">
        <v>9.8225628531657845E-3</v>
      </c>
      <c r="H8016" s="90">
        <v>9.663633739974772E-3</v>
      </c>
      <c r="I8016" s="90">
        <v>9.375454761177248E-3</v>
      </c>
      <c r="J8016" s="90">
        <v>8.9997818369855088E-3</v>
      </c>
    </row>
    <row r="8017" spans="3:10" x14ac:dyDescent="0.25">
      <c r="C8017" s="82">
        <v>7.2990739176511509E-3</v>
      </c>
      <c r="D8017" s="89">
        <v>1.0086013837219614E-2</v>
      </c>
      <c r="E8017" s="89">
        <v>1.2607854623923652E-2</v>
      </c>
      <c r="F8017" s="89">
        <v>1.4831855689566745E-2</v>
      </c>
      <c r="G8017" s="90">
        <v>1.6829932198514985E-2</v>
      </c>
      <c r="H8017" s="90">
        <v>1.8593065681801905E-2</v>
      </c>
      <c r="I8017" s="90">
        <v>2.0238731353177438E-2</v>
      </c>
      <c r="J8017" s="90">
        <v>2.1750728632575766E-2</v>
      </c>
    </row>
    <row r="8018" spans="3:10" x14ac:dyDescent="0.25">
      <c r="C8018" s="82">
        <v>4.1997831334072512E-2</v>
      </c>
      <c r="D8018" s="89">
        <v>3.6611594413156541E-2</v>
      </c>
      <c r="E8018" s="89">
        <v>3.2900273369219961E-2</v>
      </c>
      <c r="F8018" s="89">
        <v>3.0459290972683673E-2</v>
      </c>
      <c r="G8018" s="90">
        <v>2.8974317786209944E-2</v>
      </c>
      <c r="H8018" s="90">
        <v>2.8068880012425176E-2</v>
      </c>
      <c r="I8018" s="90">
        <v>2.7694487390414822E-2</v>
      </c>
      <c r="J8018" s="90">
        <v>2.7677201270399947E-2</v>
      </c>
    </row>
    <row r="8019" spans="3:10" x14ac:dyDescent="0.25">
      <c r="C8019" s="82">
        <v>1.2907453946483616E-3</v>
      </c>
      <c r="D8019" s="89">
        <v>2.8117536044425513E-3</v>
      </c>
      <c r="E8019" s="89">
        <v>4.7367479582593065E-3</v>
      </c>
      <c r="F8019" s="89">
        <v>6.7322822418669622E-3</v>
      </c>
      <c r="G8019" s="90">
        <v>8.5650476503285628E-3</v>
      </c>
      <c r="H8019" s="90">
        <v>1.0089319413458897E-2</v>
      </c>
      <c r="I8019" s="90">
        <v>1.1326134245651553E-2</v>
      </c>
      <c r="J8019" s="90">
        <v>1.2282267635200551E-2</v>
      </c>
    </row>
    <row r="8020" spans="3:10" x14ac:dyDescent="0.25">
      <c r="C8020" s="82">
        <v>8.5046139785392265E-3</v>
      </c>
      <c r="D8020" s="89">
        <v>1.217084989011259E-2</v>
      </c>
      <c r="E8020" s="89">
        <v>1.5513006131995719E-2</v>
      </c>
      <c r="F8020" s="89">
        <v>1.8350668804725582E-2</v>
      </c>
      <c r="G8020" s="90">
        <v>2.0690554986008389E-2</v>
      </c>
      <c r="H8020" s="90">
        <v>2.2489768633876136E-2</v>
      </c>
      <c r="I8020" s="90">
        <v>2.389140521276082E-2</v>
      </c>
      <c r="J8020" s="90">
        <v>2.4892913288784936E-2</v>
      </c>
    </row>
    <row r="8021" spans="3:10" x14ac:dyDescent="0.25">
      <c r="C8021" s="82">
        <v>1.3413007807456578E-2</v>
      </c>
      <c r="D8021" s="89">
        <v>1.612487929370587E-2</v>
      </c>
      <c r="E8021" s="89">
        <v>1.8268896140047366E-2</v>
      </c>
      <c r="F8021" s="89">
        <v>1.9989149340870441E-2</v>
      </c>
      <c r="G8021" s="90">
        <v>2.1446812678184244E-2</v>
      </c>
      <c r="H8021" s="90">
        <v>2.2649840286193088E-2</v>
      </c>
      <c r="I8021" s="90">
        <v>2.3754522444385084E-2</v>
      </c>
      <c r="J8021" s="90">
        <v>2.4750380549400094E-2</v>
      </c>
    </row>
    <row r="8022" spans="3:10" x14ac:dyDescent="0.25">
      <c r="C8022" s="82">
        <v>2.9059952440042416E-2</v>
      </c>
      <c r="D8022" s="89">
        <v>3.871775306521396E-2</v>
      </c>
      <c r="E8022" s="89">
        <v>4.5424456811701916E-2</v>
      </c>
      <c r="F8022" s="89">
        <v>4.942300329580978E-2</v>
      </c>
      <c r="G8022" s="90">
        <v>5.1477497201828669E-2</v>
      </c>
      <c r="H8022" s="90">
        <v>5.1974495369546701E-2</v>
      </c>
      <c r="I8022" s="90">
        <v>5.1512708423346737E-2</v>
      </c>
      <c r="J8022" s="90">
        <v>5.0189767708430803E-2</v>
      </c>
    </row>
    <row r="8023" spans="3:10" x14ac:dyDescent="0.25">
      <c r="C8023" s="82">
        <v>6.2069226807885493E-2</v>
      </c>
      <c r="D8023" s="89">
        <v>6.2092960488310117E-2</v>
      </c>
      <c r="E8023" s="89">
        <v>6.1514600776115126E-2</v>
      </c>
      <c r="F8023" s="89">
        <v>6.1077919349804236E-2</v>
      </c>
      <c r="G8023" s="90">
        <v>6.1083389670059586E-2</v>
      </c>
      <c r="H8023" s="90">
        <v>6.1243054600860096E-2</v>
      </c>
      <c r="I8023" s="90">
        <v>6.1670746302953473E-2</v>
      </c>
      <c r="J8023" s="90">
        <v>6.2034281072347389E-2</v>
      </c>
    </row>
    <row r="8024" spans="3:10" x14ac:dyDescent="0.25">
      <c r="C8024" s="82">
        <v>1.8752248701092691E-3</v>
      </c>
      <c r="D8024" s="89">
        <v>3.2837905581137475E-3</v>
      </c>
      <c r="E8024" s="89">
        <v>4.7961302042395133E-3</v>
      </c>
      <c r="F8024" s="89">
        <v>6.201257254731367E-3</v>
      </c>
      <c r="G8024" s="90">
        <v>7.3957377174940133E-3</v>
      </c>
      <c r="H8024" s="90">
        <v>8.3212256122839386E-3</v>
      </c>
      <c r="I8024" s="90">
        <v>9.0323706385761274E-3</v>
      </c>
      <c r="J8024" s="90">
        <v>9.5555271594306729E-3</v>
      </c>
    </row>
    <row r="8025" spans="3:10" x14ac:dyDescent="0.25">
      <c r="C8025" s="82">
        <v>1.0412301701320351E-2</v>
      </c>
      <c r="D8025" s="89">
        <v>1.504913291620286E-2</v>
      </c>
      <c r="E8025" s="89">
        <v>1.8652717868210399E-2</v>
      </c>
      <c r="F8025" s="89">
        <v>2.1061044721294397E-2</v>
      </c>
      <c r="G8025" s="90">
        <v>2.253260336150267E-2</v>
      </c>
      <c r="H8025" s="90">
        <v>2.3281232849192972E-2</v>
      </c>
      <c r="I8025" s="90">
        <v>2.3652205317120978E-2</v>
      </c>
      <c r="J8025" s="90">
        <v>2.3761603306633815E-2</v>
      </c>
    </row>
    <row r="8026" spans="3:10" x14ac:dyDescent="0.25">
      <c r="C8026" s="82">
        <v>2.3222608383378116E-2</v>
      </c>
      <c r="D8026" s="89">
        <v>2.5899617639987049E-2</v>
      </c>
      <c r="E8026" s="89">
        <v>2.7199381452744986E-2</v>
      </c>
      <c r="F8026" s="89">
        <v>2.7740721619511102E-2</v>
      </c>
      <c r="G8026" s="90">
        <v>2.7960710746804441E-2</v>
      </c>
      <c r="H8026" s="90">
        <v>2.7939806007702964E-2</v>
      </c>
      <c r="I8026" s="90">
        <v>2.7865090817778271E-2</v>
      </c>
      <c r="J8026" s="90">
        <v>2.7676728902591641E-2</v>
      </c>
    </row>
    <row r="8027" spans="3:10" x14ac:dyDescent="0.25">
      <c r="C8027" s="82">
        <v>2.2648047759412323E-3</v>
      </c>
      <c r="D8027" s="89">
        <v>4.9291554963730964E-3</v>
      </c>
      <c r="E8027" s="89">
        <v>8.2852112749965227E-3</v>
      </c>
      <c r="F8027" s="89">
        <v>1.1739843825706734E-2</v>
      </c>
      <c r="G8027" s="90">
        <v>1.4889261728519468E-2</v>
      </c>
      <c r="H8027" s="90">
        <v>1.7495007400355807E-2</v>
      </c>
      <c r="I8027" s="90">
        <v>1.9612156636447952E-2</v>
      </c>
      <c r="J8027" s="90">
        <v>2.1267025839830148E-2</v>
      </c>
    </row>
    <row r="8028" spans="3:10" x14ac:dyDescent="0.25">
      <c r="C8028" s="82">
        <v>8.9713996670593207E-3</v>
      </c>
      <c r="D8028" s="89">
        <v>1.2928034046211517E-2</v>
      </c>
      <c r="E8028" s="89">
        <v>1.6352415943900824E-2</v>
      </c>
      <c r="F8028" s="89">
        <v>1.9065609618127321E-2</v>
      </c>
      <c r="G8028" s="90">
        <v>2.1148222993906399E-2</v>
      </c>
      <c r="H8028" s="90">
        <v>2.2635169532489664E-2</v>
      </c>
      <c r="I8028" s="90">
        <v>2.3728203355505614E-2</v>
      </c>
      <c r="J8028" s="90">
        <v>2.4454005429144589E-2</v>
      </c>
    </row>
    <row r="8029" spans="3:10" x14ac:dyDescent="0.25">
      <c r="C8029" s="82">
        <v>1.3739528643891305E-3</v>
      </c>
      <c r="D8029" s="89">
        <v>2.7893602141446238E-3</v>
      </c>
      <c r="E8029" s="89">
        <v>4.5319786521243405E-3</v>
      </c>
      <c r="F8029" s="89">
        <v>6.342984185164182E-3</v>
      </c>
      <c r="G8029" s="90">
        <v>8.0495507001314918E-3</v>
      </c>
      <c r="H8029" s="90">
        <v>9.54163143119649E-3</v>
      </c>
      <c r="I8029" s="90">
        <v>1.0855665572486043E-2</v>
      </c>
      <c r="J8029" s="90">
        <v>1.2012414859497302E-2</v>
      </c>
    </row>
    <row r="8030" spans="3:10" x14ac:dyDescent="0.25">
      <c r="C8030" s="82">
        <v>6.4898787447368211E-2</v>
      </c>
      <c r="D8030" s="89">
        <v>6.3524797330329202E-2</v>
      </c>
      <c r="E8030" s="89">
        <v>5.9102662194640027E-2</v>
      </c>
      <c r="F8030" s="89">
        <v>5.3966385023982835E-2</v>
      </c>
      <c r="G8030" s="90">
        <v>4.9161724201209803E-2</v>
      </c>
      <c r="H8030" s="90">
        <v>4.4733833091655198E-2</v>
      </c>
      <c r="I8030" s="90">
        <v>4.0846581072642177E-2</v>
      </c>
      <c r="J8030" s="90">
        <v>3.7283679245279699E-2</v>
      </c>
    </row>
    <row r="8031" spans="3:10" x14ac:dyDescent="0.25">
      <c r="C8031" s="82">
        <v>1.3199463789476689E-2</v>
      </c>
      <c r="D8031" s="89">
        <v>1.4228770429956317E-2</v>
      </c>
      <c r="E8031" s="89">
        <v>1.4843509635386963E-2</v>
      </c>
      <c r="F8031" s="89">
        <v>1.5256707074593479E-2</v>
      </c>
      <c r="G8031" s="90">
        <v>1.5614318797033584E-2</v>
      </c>
      <c r="H8031" s="90">
        <v>1.5921614692721318E-2</v>
      </c>
      <c r="I8031" s="90">
        <v>1.6287550550084899E-2</v>
      </c>
      <c r="J8031" s="90">
        <v>1.6707068311584562E-2</v>
      </c>
    </row>
    <row r="8032" spans="3:10" x14ac:dyDescent="0.25">
      <c r="C8032" s="82">
        <v>2.1303751925818983E-2</v>
      </c>
      <c r="D8032" s="89">
        <v>2.5906666285820709E-2</v>
      </c>
      <c r="E8032" s="89">
        <v>2.9019913855547929E-2</v>
      </c>
      <c r="F8032" s="89">
        <v>3.1060113645052432E-2</v>
      </c>
      <c r="G8032" s="90">
        <v>3.2457475341280316E-2</v>
      </c>
      <c r="H8032" s="90">
        <v>3.3318590727207394E-2</v>
      </c>
      <c r="I8032" s="90">
        <v>3.3893251856790353E-2</v>
      </c>
      <c r="J8032" s="90">
        <v>3.4136181370901304E-2</v>
      </c>
    </row>
    <row r="8033" spans="3:10" x14ac:dyDescent="0.25">
      <c r="C8033" s="82">
        <v>8.0252107653294227E-3</v>
      </c>
      <c r="D8033" s="89">
        <v>1.1109134214753296E-2</v>
      </c>
      <c r="E8033" s="89">
        <v>1.3391313066981898E-2</v>
      </c>
      <c r="F8033" s="89">
        <v>1.486859632964959E-2</v>
      </c>
      <c r="G8033" s="90">
        <v>1.5746468945962086E-2</v>
      </c>
      <c r="H8033" s="90">
        <v>1.6148269559791179E-2</v>
      </c>
      <c r="I8033" s="90">
        <v>1.6278405301679275E-2</v>
      </c>
      <c r="J8033" s="90">
        <v>1.6192529949330407E-2</v>
      </c>
    </row>
    <row r="8034" spans="3:10" x14ac:dyDescent="0.25">
      <c r="C8034" s="82">
        <v>5.355424536737128E-3</v>
      </c>
      <c r="D8034" s="89">
        <v>8.7627737466158349E-3</v>
      </c>
      <c r="E8034" s="89">
        <v>1.1994726004104001E-2</v>
      </c>
      <c r="F8034" s="89">
        <v>1.4619403106057097E-2</v>
      </c>
      <c r="G8034" s="90">
        <v>1.6539555254171803E-2</v>
      </c>
      <c r="H8034" s="90">
        <v>1.7745477968302111E-2</v>
      </c>
      <c r="I8034" s="90">
        <v>1.8427129786945651E-2</v>
      </c>
      <c r="J8034" s="90">
        <v>1.8666594544887307E-2</v>
      </c>
    </row>
    <row r="8035" spans="3:10" x14ac:dyDescent="0.25">
      <c r="C8035" s="82">
        <v>6.7898896769804477E-3</v>
      </c>
      <c r="D8035" s="89">
        <v>8.6646605228758253E-3</v>
      </c>
      <c r="E8035" s="89">
        <v>1.0164044282568861E-2</v>
      </c>
      <c r="F8035" s="89">
        <v>1.1379051478430897E-2</v>
      </c>
      <c r="G8035" s="90">
        <v>1.244790175268732E-2</v>
      </c>
      <c r="H8035" s="90">
        <v>1.3420312797007056E-2</v>
      </c>
      <c r="I8035" s="90">
        <v>1.4420587205288285E-2</v>
      </c>
      <c r="J8035" s="90">
        <v>1.5462592852795696E-2</v>
      </c>
    </row>
    <row r="8036" spans="3:10" x14ac:dyDescent="0.25">
      <c r="C8036" s="82">
        <v>1.6781425411378906E-2</v>
      </c>
      <c r="D8036" s="89">
        <v>2.2307817667085981E-2</v>
      </c>
      <c r="E8036" s="89">
        <v>2.6569659824299267E-2</v>
      </c>
      <c r="F8036" s="89">
        <v>2.96674603257445E-2</v>
      </c>
      <c r="G8036" s="90">
        <v>3.1921543866309042E-2</v>
      </c>
      <c r="H8036" s="90">
        <v>3.3426072030774988E-2</v>
      </c>
      <c r="I8036" s="90">
        <v>3.4436355775932702E-2</v>
      </c>
      <c r="J8036" s="90">
        <v>3.4909147485833812E-2</v>
      </c>
    </row>
    <row r="8037" spans="3:10" x14ac:dyDescent="0.25">
      <c r="C8037" s="82">
        <v>1.1227665094246535E-2</v>
      </c>
      <c r="D8037" s="89">
        <v>1.4329931956524855E-2</v>
      </c>
      <c r="E8037" s="89">
        <v>1.6613460469987813E-2</v>
      </c>
      <c r="F8037" s="89">
        <v>1.8168313693098112E-2</v>
      </c>
      <c r="G8037" s="90">
        <v>1.9205401064525483E-2</v>
      </c>
      <c r="H8037" s="90">
        <v>1.9819477974931693E-2</v>
      </c>
      <c r="I8037" s="90">
        <v>2.0225007873425314E-2</v>
      </c>
      <c r="J8037" s="90">
        <v>2.0470789319493622E-2</v>
      </c>
    </row>
    <row r="8038" spans="3:10" x14ac:dyDescent="0.25">
      <c r="C8038" s="82">
        <v>1.1432983833220618E-2</v>
      </c>
      <c r="D8038" s="89">
        <v>1.3621742044085982E-2</v>
      </c>
      <c r="E8038" s="89">
        <v>1.5337759492122053E-2</v>
      </c>
      <c r="F8038" s="89">
        <v>1.6683143342734071E-2</v>
      </c>
      <c r="G8038" s="90">
        <v>1.7766068373107156E-2</v>
      </c>
      <c r="H8038" s="90">
        <v>1.8570868168402914E-2</v>
      </c>
      <c r="I8038" s="90">
        <v>1.921401926866893E-2</v>
      </c>
      <c r="J8038" s="90">
        <v>1.9687365482508122E-2</v>
      </c>
    </row>
    <row r="8039" spans="3:10" x14ac:dyDescent="0.25">
      <c r="C8039" s="82">
        <v>4.0644390035661664E-2</v>
      </c>
      <c r="D8039" s="89">
        <v>3.9890844578360209E-2</v>
      </c>
      <c r="E8039" s="89">
        <v>3.8124126119340497E-2</v>
      </c>
      <c r="F8039" s="89">
        <v>3.6161184057308678E-2</v>
      </c>
      <c r="G8039" s="90">
        <v>3.4352992722388301E-2</v>
      </c>
      <c r="H8039" s="90">
        <v>3.2607775539523945E-2</v>
      </c>
      <c r="I8039" s="90">
        <v>3.102795051233757E-2</v>
      </c>
      <c r="J8039" s="90">
        <v>2.9483687713336364E-2</v>
      </c>
    </row>
    <row r="8040" spans="3:10" x14ac:dyDescent="0.25">
      <c r="C8040" s="82">
        <v>3.5946660005186849E-2</v>
      </c>
      <c r="D8040" s="89">
        <v>3.7524192564066097E-2</v>
      </c>
      <c r="E8040" s="89">
        <v>3.7102279257400561E-2</v>
      </c>
      <c r="F8040" s="89">
        <v>3.578996254095624E-2</v>
      </c>
      <c r="G8040" s="90">
        <v>3.4235857155560531E-2</v>
      </c>
      <c r="H8040" s="90">
        <v>3.2548011685537802E-2</v>
      </c>
      <c r="I8040" s="90">
        <v>3.0939039694236427E-2</v>
      </c>
      <c r="J8040" s="90">
        <v>2.9330809235137135E-2</v>
      </c>
    </row>
    <row r="8041" spans="3:10" x14ac:dyDescent="0.25">
      <c r="C8041" s="82">
        <v>1.2583508928520904E-2</v>
      </c>
      <c r="D8041" s="89">
        <v>1.5362194603051075E-2</v>
      </c>
      <c r="E8041" s="89">
        <v>1.7482222772899632E-2</v>
      </c>
      <c r="F8041" s="89">
        <v>1.9087876423415796E-2</v>
      </c>
      <c r="G8041" s="90">
        <v>2.0343559677237701E-2</v>
      </c>
      <c r="H8041" s="90">
        <v>2.1254937203904235E-2</v>
      </c>
      <c r="I8041" s="90">
        <v>2.1956248359143532E-2</v>
      </c>
      <c r="J8041" s="90">
        <v>2.2420516825951493E-2</v>
      </c>
    </row>
    <row r="8042" spans="3:10" x14ac:dyDescent="0.25">
      <c r="C8042" s="82">
        <v>3.1894565840325348E-3</v>
      </c>
      <c r="D8042" s="89">
        <v>5.8299162634917103E-3</v>
      </c>
      <c r="E8042" s="89">
        <v>8.8982919985532895E-3</v>
      </c>
      <c r="F8042" s="89">
        <v>1.2025159323608828E-2</v>
      </c>
      <c r="G8042" s="90">
        <v>1.4988271923182004E-2</v>
      </c>
      <c r="H8042" s="90">
        <v>1.7623217500591672E-2</v>
      </c>
      <c r="I8042" s="90">
        <v>1.9985792442941467E-2</v>
      </c>
      <c r="J8042" s="90">
        <v>2.206996126394082E-2</v>
      </c>
    </row>
    <row r="8043" spans="3:10" x14ac:dyDescent="0.25">
      <c r="C8043" s="82">
        <v>1.0964495284236583E-2</v>
      </c>
      <c r="D8043" s="89">
        <v>1.5964511871275372E-2</v>
      </c>
      <c r="E8043" s="89">
        <v>2.0468736627964876E-2</v>
      </c>
      <c r="F8043" s="89">
        <v>2.4231404068193553E-2</v>
      </c>
      <c r="G8043" s="90">
        <v>2.7329803952160069E-2</v>
      </c>
      <c r="H8043" s="90">
        <v>2.9798777985169833E-2</v>
      </c>
      <c r="I8043" s="90">
        <v>3.1906033165431058E-2</v>
      </c>
      <c r="J8043" s="90">
        <v>3.369628791675866E-2</v>
      </c>
    </row>
    <row r="8044" spans="3:10" x14ac:dyDescent="0.25">
      <c r="C8044" s="82">
        <v>9.3629377460657248E-3</v>
      </c>
      <c r="D8044" s="89">
        <v>1.313337885080359E-2</v>
      </c>
      <c r="E8044" s="89">
        <v>1.6125564528520712E-2</v>
      </c>
      <c r="F8044" s="89">
        <v>1.8288831045908827E-2</v>
      </c>
      <c r="G8044" s="90">
        <v>1.9817819747733261E-2</v>
      </c>
      <c r="H8044" s="90">
        <v>2.0818572619403217E-2</v>
      </c>
      <c r="I8044" s="90">
        <v>2.1512212647059079E-2</v>
      </c>
      <c r="J8044" s="90">
        <v>2.1933626296795936E-2</v>
      </c>
    </row>
    <row r="8045" spans="3:10" x14ac:dyDescent="0.25">
      <c r="C8045" s="82">
        <v>2.0647582659305552E-2</v>
      </c>
      <c r="D8045" s="89">
        <v>2.4595266402813339E-2</v>
      </c>
      <c r="E8045" s="89">
        <v>2.7417173297550123E-2</v>
      </c>
      <c r="F8045" s="89">
        <v>2.9437441294433243E-2</v>
      </c>
      <c r="G8045" s="90">
        <v>3.0974377636834173E-2</v>
      </c>
      <c r="H8045" s="90">
        <v>3.2072703780679987E-2</v>
      </c>
      <c r="I8045" s="90">
        <v>3.2947773911773427E-2</v>
      </c>
      <c r="J8045" s="90">
        <v>3.3549213315165076E-2</v>
      </c>
    </row>
    <row r="8046" spans="3:10" x14ac:dyDescent="0.25">
      <c r="C8046" s="82">
        <v>1.900344225103091E-2</v>
      </c>
      <c r="D8046" s="89">
        <v>2.0530827860277122E-2</v>
      </c>
      <c r="E8046" s="89">
        <v>2.1753687776159145E-2</v>
      </c>
      <c r="F8046" s="89">
        <v>2.279029616716741E-2</v>
      </c>
      <c r="G8046" s="90">
        <v>2.3727926729946731E-2</v>
      </c>
      <c r="H8046" s="90">
        <v>2.4499365433354035E-2</v>
      </c>
      <c r="I8046" s="90">
        <v>2.5230480480725421E-2</v>
      </c>
      <c r="J8046" s="90">
        <v>2.5888326066467106E-2</v>
      </c>
    </row>
    <row r="8047" spans="3:10" x14ac:dyDescent="0.25">
      <c r="C8047" s="82">
        <v>1.8542444867654308E-2</v>
      </c>
      <c r="D8047" s="89">
        <v>2.252415490197384E-2</v>
      </c>
      <c r="E8047" s="89">
        <v>2.5032117905680384E-2</v>
      </c>
      <c r="F8047" s="89">
        <v>2.647619174179593E-2</v>
      </c>
      <c r="G8047" s="90">
        <v>2.7294001505258209E-2</v>
      </c>
      <c r="H8047" s="90">
        <v>2.7641560750637992E-2</v>
      </c>
      <c r="I8047" s="90">
        <v>2.7784399769087347E-2</v>
      </c>
      <c r="J8047" s="90">
        <v>2.7734304056995684E-2</v>
      </c>
    </row>
    <row r="8048" spans="3:10" x14ac:dyDescent="0.25">
      <c r="C8048" s="82">
        <v>1.4661491355175887E-2</v>
      </c>
      <c r="D8048" s="89">
        <v>1.8265737830286247E-2</v>
      </c>
      <c r="E8048" s="89">
        <v>2.0964349086742256E-2</v>
      </c>
      <c r="F8048" s="89">
        <v>2.3008932167037557E-2</v>
      </c>
      <c r="G8048" s="90">
        <v>2.4741558983053847E-2</v>
      </c>
      <c r="H8048" s="90">
        <v>2.6321906773267005E-2</v>
      </c>
      <c r="I8048" s="90">
        <v>2.8053367297377389E-2</v>
      </c>
      <c r="J8048" s="90">
        <v>3.0019761893572031E-2</v>
      </c>
    </row>
    <row r="8049" spans="3:10" x14ac:dyDescent="0.25">
      <c r="C8049" s="82">
        <v>1.539170314576393E-2</v>
      </c>
      <c r="D8049" s="89">
        <v>1.8979515249167484E-2</v>
      </c>
      <c r="E8049" s="89">
        <v>2.2137780389568117E-2</v>
      </c>
      <c r="F8049" s="89">
        <v>2.5001856482966371E-2</v>
      </c>
      <c r="G8049" s="90">
        <v>2.7735685548498448E-2</v>
      </c>
      <c r="H8049" s="90">
        <v>3.031224748565985E-2</v>
      </c>
      <c r="I8049" s="90">
        <v>3.2895684398471167E-2</v>
      </c>
      <c r="J8049" s="90">
        <v>3.5420867427046948E-2</v>
      </c>
    </row>
    <row r="8050" spans="3:10" x14ac:dyDescent="0.25">
      <c r="C8050" s="82">
        <v>1.0568165304967025E-2</v>
      </c>
      <c r="D8050" s="89">
        <v>1.4674163754092336E-2</v>
      </c>
      <c r="E8050" s="89">
        <v>1.8259059047419542E-2</v>
      </c>
      <c r="F8050" s="89">
        <v>2.1241659782777832E-2</v>
      </c>
      <c r="G8050" s="90">
        <v>2.3772867301426324E-2</v>
      </c>
      <c r="H8050" s="90">
        <v>2.5934666221273536E-2</v>
      </c>
      <c r="I8050" s="90">
        <v>2.7997614367957325E-2</v>
      </c>
      <c r="J8050" s="90">
        <v>3.0032067843083023E-2</v>
      </c>
    </row>
    <row r="8051" spans="3:10" x14ac:dyDescent="0.25">
      <c r="C8051" s="82">
        <v>2.2065340708168099E-3</v>
      </c>
      <c r="D8051" s="89">
        <v>4.1539197965781531E-3</v>
      </c>
      <c r="E8051" s="89">
        <v>6.4496415031451166E-3</v>
      </c>
      <c r="F8051" s="89">
        <v>8.7988697521273977E-3</v>
      </c>
      <c r="G8051" s="90">
        <v>1.1022710307583575E-2</v>
      </c>
      <c r="H8051" s="90">
        <v>1.2999499554676462E-2</v>
      </c>
      <c r="I8051" s="90">
        <v>1.4781883435878277E-2</v>
      </c>
      <c r="J8051" s="90">
        <v>1.6385191349383887E-2</v>
      </c>
    </row>
    <row r="8052" spans="3:10" x14ac:dyDescent="0.25">
      <c r="C8052" s="82">
        <v>2.3774452561111485E-2</v>
      </c>
      <c r="D8052" s="89">
        <v>2.7511643490077734E-2</v>
      </c>
      <c r="E8052" s="89">
        <v>3.0195450138196914E-2</v>
      </c>
      <c r="F8052" s="89">
        <v>3.2163323059314228E-2</v>
      </c>
      <c r="G8052" s="90">
        <v>3.3711700272055632E-2</v>
      </c>
      <c r="H8052" s="90">
        <v>3.484808695407203E-2</v>
      </c>
      <c r="I8052" s="90">
        <v>3.5782151164238642E-2</v>
      </c>
      <c r="J8052" s="90">
        <v>3.6446221461527935E-2</v>
      </c>
    </row>
    <row r="8053" spans="3:10" x14ac:dyDescent="0.25">
      <c r="C8053" s="82">
        <v>4.6518156412776518E-3</v>
      </c>
      <c r="D8053" s="89">
        <v>7.2486369136854877E-3</v>
      </c>
      <c r="E8053" s="89">
        <v>9.8665700932146355E-3</v>
      </c>
      <c r="F8053" s="89">
        <v>1.2318686104517784E-2</v>
      </c>
      <c r="G8053" s="90">
        <v>1.4583890249689088E-2</v>
      </c>
      <c r="H8053" s="90">
        <v>1.6648262992252687E-2</v>
      </c>
      <c r="I8053" s="90">
        <v>1.8656223869821135E-2</v>
      </c>
      <c r="J8053" s="90">
        <v>2.0654718192513855E-2</v>
      </c>
    </row>
    <row r="8054" spans="3:10" x14ac:dyDescent="0.25">
      <c r="C8054" s="82">
        <v>1.0899692207966785E-2</v>
      </c>
      <c r="D8054" s="89">
        <v>1.5743939182406408E-2</v>
      </c>
      <c r="E8054" s="89">
        <v>1.9554151735656909E-2</v>
      </c>
      <c r="F8054" s="89">
        <v>2.2175189008014656E-2</v>
      </c>
      <c r="G8054" s="90">
        <v>2.3870978291181576E-2</v>
      </c>
      <c r="H8054" s="90">
        <v>2.4844620139980862E-2</v>
      </c>
      <c r="I8054" s="90">
        <v>2.5434357072470191E-2</v>
      </c>
      <c r="J8054" s="90">
        <v>2.5734822769634486E-2</v>
      </c>
    </row>
    <row r="8055" spans="3:10" x14ac:dyDescent="0.25">
      <c r="C8055" s="82">
        <v>5.159931265676803E-3</v>
      </c>
      <c r="D8055" s="89">
        <v>7.5439991695032691E-3</v>
      </c>
      <c r="E8055" s="89">
        <v>9.546011036693957E-3</v>
      </c>
      <c r="F8055" s="89">
        <v>1.0996690871997946E-2</v>
      </c>
      <c r="G8055" s="90">
        <v>1.1925605236219751E-2</v>
      </c>
      <c r="H8055" s="90">
        <v>1.237482345117541E-2</v>
      </c>
      <c r="I8055" s="90">
        <v>1.2501313683963972E-2</v>
      </c>
      <c r="J8055" s="90">
        <v>1.2374281524759979E-2</v>
      </c>
    </row>
    <row r="8056" spans="3:10" x14ac:dyDescent="0.25">
      <c r="C8056" s="82">
        <v>1.7000518761405715E-2</v>
      </c>
      <c r="D8056" s="89">
        <v>2.0519502699713709E-2</v>
      </c>
      <c r="E8056" s="89">
        <v>2.282871826624476E-2</v>
      </c>
      <c r="F8056" s="89">
        <v>2.426453147314106E-2</v>
      </c>
      <c r="G8056" s="90">
        <v>2.5162295513847278E-2</v>
      </c>
      <c r="H8056" s="90">
        <v>2.560650277014221E-2</v>
      </c>
      <c r="I8056" s="90">
        <v>2.5801156625305216E-2</v>
      </c>
      <c r="J8056" s="90">
        <v>2.5734802183880856E-2</v>
      </c>
    </row>
    <row r="8057" spans="3:10" x14ac:dyDescent="0.25">
      <c r="C8057" s="82">
        <v>6.9510414395907425E-4</v>
      </c>
      <c r="D8057" s="89">
        <v>1.6941984328528766E-3</v>
      </c>
      <c r="E8057" s="89">
        <v>3.1807875464711956E-3</v>
      </c>
      <c r="F8057" s="89">
        <v>5.0025830664093629E-3</v>
      </c>
      <c r="G8057" s="90">
        <v>6.9858868223675631E-3</v>
      </c>
      <c r="H8057" s="90">
        <v>8.9638447639694765E-3</v>
      </c>
      <c r="I8057" s="90">
        <v>1.0889118969570242E-2</v>
      </c>
      <c r="J8057" s="90">
        <v>1.2706113060130227E-2</v>
      </c>
    </row>
    <row r="8058" spans="3:10" x14ac:dyDescent="0.25">
      <c r="C8058" s="82">
        <v>2.6091215221816992E-3</v>
      </c>
      <c r="D8058" s="89">
        <v>4.0349700106292524E-3</v>
      </c>
      <c r="E8058" s="89">
        <v>5.4924899404211339E-3</v>
      </c>
      <c r="F8058" s="89">
        <v>6.8541556900923962E-3</v>
      </c>
      <c r="G8058" s="90">
        <v>8.0661304802067835E-3</v>
      </c>
      <c r="H8058" s="90">
        <v>9.0806694083839477E-3</v>
      </c>
      <c r="I8058" s="90">
        <v>9.9504449195080349E-3</v>
      </c>
      <c r="J8058" s="90">
        <v>1.0690431775735334E-2</v>
      </c>
    </row>
    <row r="8059" spans="3:10" x14ac:dyDescent="0.25">
      <c r="C8059" s="82">
        <v>4.8061962898706199E-2</v>
      </c>
      <c r="D8059" s="89">
        <v>4.4605057430314267E-2</v>
      </c>
      <c r="E8059" s="89">
        <v>4.1067256398301326E-2</v>
      </c>
      <c r="F8059" s="89">
        <v>3.7901689128745315E-2</v>
      </c>
      <c r="G8059" s="90">
        <v>3.5199261091939493E-2</v>
      </c>
      <c r="H8059" s="90">
        <v>3.2716903639098543E-2</v>
      </c>
      <c r="I8059" s="90">
        <v>3.0487834969292579E-2</v>
      </c>
      <c r="J8059" s="90">
        <v>2.8350640738601576E-2</v>
      </c>
    </row>
    <row r="8060" spans="3:10" x14ac:dyDescent="0.25">
      <c r="C8060" s="82">
        <v>9.6887266227821869E-3</v>
      </c>
      <c r="D8060" s="89">
        <v>1.3576088814319374E-2</v>
      </c>
      <c r="E8060" s="89">
        <v>1.6750101787714865E-2</v>
      </c>
      <c r="F8060" s="89">
        <v>1.9054319317982907E-2</v>
      </c>
      <c r="G8060" s="90">
        <v>2.0578778759897734E-2</v>
      </c>
      <c r="H8060" s="90">
        <v>2.1366895071039775E-2</v>
      </c>
      <c r="I8060" s="90">
        <v>2.163435110366671E-2</v>
      </c>
      <c r="J8060" s="90">
        <v>2.1447439989947293E-2</v>
      </c>
    </row>
    <row r="8061" spans="3:10" x14ac:dyDescent="0.25">
      <c r="C8061" s="82">
        <v>2.8306422386709565E-2</v>
      </c>
      <c r="D8061" s="89">
        <v>3.1709812157583325E-2</v>
      </c>
      <c r="E8061" s="89">
        <v>3.374490535189878E-2</v>
      </c>
      <c r="F8061" s="89">
        <v>3.4909596955631832E-2</v>
      </c>
      <c r="G8061" s="90">
        <v>3.5569851302671117E-2</v>
      </c>
      <c r="H8061" s="90">
        <v>3.5741561329623452E-2</v>
      </c>
      <c r="I8061" s="90">
        <v>3.5646070928955532E-2</v>
      </c>
      <c r="J8061" s="90">
        <v>3.5231269451419064E-2</v>
      </c>
    </row>
    <row r="8062" spans="3:10" x14ac:dyDescent="0.25">
      <c r="C8062" s="82">
        <v>1.5298666569091374E-2</v>
      </c>
      <c r="D8062" s="89">
        <v>2.3639473027055779E-2</v>
      </c>
      <c r="E8062" s="89">
        <v>3.1116523616840159E-2</v>
      </c>
      <c r="F8062" s="89">
        <v>3.7055338304979792E-2</v>
      </c>
      <c r="G8062" s="90">
        <v>4.1500944028785562E-2</v>
      </c>
      <c r="H8062" s="90">
        <v>4.4516049308952331E-2</v>
      </c>
      <c r="I8062" s="90">
        <v>4.6512143917773918E-2</v>
      </c>
      <c r="J8062" s="90">
        <v>4.754621669604641E-2</v>
      </c>
    </row>
    <row r="8063" spans="3:10" x14ac:dyDescent="0.25">
      <c r="C8063" s="82">
        <v>1.1529680402546734E-2</v>
      </c>
      <c r="D8063" s="89">
        <v>1.6762892969152211E-2</v>
      </c>
      <c r="E8063" s="89">
        <v>2.1208656625829291E-2</v>
      </c>
      <c r="F8063" s="89">
        <v>2.4666538784291134E-2</v>
      </c>
      <c r="G8063" s="90">
        <v>2.7323723591419425E-2</v>
      </c>
      <c r="H8063" s="90">
        <v>2.9305444382942216E-2</v>
      </c>
      <c r="I8063" s="90">
        <v>3.0928566943277176E-2</v>
      </c>
      <c r="J8063" s="90">
        <v>3.2257230531837044E-2</v>
      </c>
    </row>
    <row r="8064" spans="3:10" x14ac:dyDescent="0.25">
      <c r="C8064" s="82">
        <v>1.4218385862207184E-2</v>
      </c>
      <c r="D8064" s="89">
        <v>2.1592551502380441E-2</v>
      </c>
      <c r="E8064" s="89">
        <v>2.8146818460120137E-2</v>
      </c>
      <c r="F8064" s="89">
        <v>3.3482069293701011E-2</v>
      </c>
      <c r="G8064" s="90">
        <v>3.7799306847409148E-2</v>
      </c>
      <c r="H8064" s="90">
        <v>4.1239272981272931E-2</v>
      </c>
      <c r="I8064" s="90">
        <v>4.4198629655401139E-2</v>
      </c>
      <c r="J8064" s="90">
        <v>4.6697947526102727E-2</v>
      </c>
    </row>
    <row r="8065" spans="3:10" x14ac:dyDescent="0.25">
      <c r="C8065" s="82">
        <v>3.7863551444774924E-3</v>
      </c>
      <c r="D8065" s="89">
        <v>6.9016228848305401E-3</v>
      </c>
      <c r="E8065" s="89">
        <v>1.0476480966638212E-2</v>
      </c>
      <c r="F8065" s="89">
        <v>1.411452707288525E-2</v>
      </c>
      <c r="G8065" s="90">
        <v>1.7627210686969371E-2</v>
      </c>
      <c r="H8065" s="90">
        <v>2.088774428516094E-2</v>
      </c>
      <c r="I8065" s="90">
        <v>2.399769390116583E-2</v>
      </c>
      <c r="J8065" s="90">
        <v>2.6946671201360177E-2</v>
      </c>
    </row>
    <row r="8066" spans="3:10" x14ac:dyDescent="0.25">
      <c r="C8066" s="82">
        <v>1.8179767581338487E-2</v>
      </c>
      <c r="D8066" s="89">
        <v>2.236132365315285E-2</v>
      </c>
      <c r="E8066" s="89">
        <v>2.515930465654282E-2</v>
      </c>
      <c r="F8066" s="89">
        <v>2.6961203962138015E-2</v>
      </c>
      <c r="G8066" s="90">
        <v>2.8230528202286435E-2</v>
      </c>
      <c r="H8066" s="90">
        <v>2.9166483507320238E-2</v>
      </c>
      <c r="I8066" s="90">
        <v>3.008583360998604E-2</v>
      </c>
      <c r="J8066" s="90">
        <v>3.1029293468320302E-2</v>
      </c>
    </row>
    <row r="8067" spans="3:10" x14ac:dyDescent="0.25">
      <c r="C8067" s="82">
        <v>1.5014926367378067E-3</v>
      </c>
      <c r="D8067" s="89">
        <v>2.8274587858174854E-3</v>
      </c>
      <c r="E8067" s="89">
        <v>4.3882880172441052E-3</v>
      </c>
      <c r="F8067" s="89">
        <v>5.9891732018347577E-3</v>
      </c>
      <c r="G8067" s="90">
        <v>7.5159394817615856E-3</v>
      </c>
      <c r="H8067" s="90">
        <v>8.8906827123200263E-3</v>
      </c>
      <c r="I8067" s="90">
        <v>1.015136183503385E-2</v>
      </c>
      <c r="J8067" s="90">
        <v>1.1309456410283806E-2</v>
      </c>
    </row>
    <row r="8068" spans="3:10" x14ac:dyDescent="0.25">
      <c r="C8068" s="82">
        <v>2.0132509839516106E-2</v>
      </c>
      <c r="D8068" s="89">
        <v>2.4253991658220259E-2</v>
      </c>
      <c r="E8068" s="89">
        <v>2.7051996308454365E-2</v>
      </c>
      <c r="F8068" s="89">
        <v>2.8864471968969515E-2</v>
      </c>
      <c r="G8068" s="90">
        <v>3.0068043262502314E-2</v>
      </c>
      <c r="H8068" s="90">
        <v>3.077578641945462E-2</v>
      </c>
      <c r="I8068" s="90">
        <v>3.1256673194191953E-2</v>
      </c>
      <c r="J8068" s="90">
        <v>3.1514783706513082E-2</v>
      </c>
    </row>
    <row r="8069" spans="3:10" x14ac:dyDescent="0.25">
      <c r="C8069" s="82">
        <v>2.0550525348534588E-3</v>
      </c>
      <c r="D8069" s="89">
        <v>4.0976394083802716E-3</v>
      </c>
      <c r="E8069" s="89">
        <v>6.5030432268971183E-3</v>
      </c>
      <c r="F8069" s="89">
        <v>8.9052946251196793E-3</v>
      </c>
      <c r="G8069" s="90">
        <v>1.1110447753560026E-2</v>
      </c>
      <c r="H8069" s="90">
        <v>1.3014860524677778E-2</v>
      </c>
      <c r="I8069" s="90">
        <v>1.4691909301049794E-2</v>
      </c>
      <c r="J8069" s="90">
        <v>1.6165867996256054E-2</v>
      </c>
    </row>
    <row r="8070" spans="3:10" x14ac:dyDescent="0.25">
      <c r="C8070" s="82">
        <v>3.2627689948554433E-3</v>
      </c>
      <c r="D8070" s="89">
        <v>6.0863252801469708E-3</v>
      </c>
      <c r="E8070" s="89">
        <v>9.2388925676496463E-3</v>
      </c>
      <c r="F8070" s="89">
        <v>1.2229848902243941E-2</v>
      </c>
      <c r="G8070" s="90">
        <v>1.4798423387747586E-2</v>
      </c>
      <c r="H8070" s="90">
        <v>1.6798353297801938E-2</v>
      </c>
      <c r="I8070" s="90">
        <v>1.8321781370232888E-2</v>
      </c>
      <c r="J8070" s="90">
        <v>1.9406529099232728E-2</v>
      </c>
    </row>
    <row r="8071" spans="3:10" x14ac:dyDescent="0.25">
      <c r="C8071" s="82">
        <v>1.6337045025942791E-2</v>
      </c>
      <c r="D8071" s="89">
        <v>2.1044829553089853E-2</v>
      </c>
      <c r="E8071" s="89">
        <v>2.4696058173388373E-2</v>
      </c>
      <c r="F8071" s="89">
        <v>2.7476167093218266E-2</v>
      </c>
      <c r="G8071" s="90">
        <v>2.9690487437347261E-2</v>
      </c>
      <c r="H8071" s="90">
        <v>3.1410693912244832E-2</v>
      </c>
      <c r="I8071" s="90">
        <v>3.2860078301352159E-2</v>
      </c>
      <c r="J8071" s="90">
        <v>3.39852296971421E-2</v>
      </c>
    </row>
    <row r="8072" spans="3:10" x14ac:dyDescent="0.25">
      <c r="C8072" s="82">
        <v>2.8396004951345172E-2</v>
      </c>
      <c r="D8072" s="89">
        <v>3.0343006149445444E-2</v>
      </c>
      <c r="E8072" s="89">
        <v>3.1336978509868475E-2</v>
      </c>
      <c r="F8072" s="89">
        <v>3.1886824799760009E-2</v>
      </c>
      <c r="G8072" s="90">
        <v>3.2319188467731359E-2</v>
      </c>
      <c r="H8072" s="90">
        <v>3.2628346877484879E-2</v>
      </c>
      <c r="I8072" s="90">
        <v>3.29904828429766E-2</v>
      </c>
      <c r="J8072" s="90">
        <v>3.3322419971673206E-2</v>
      </c>
    </row>
    <row r="8073" spans="3:10" x14ac:dyDescent="0.25">
      <c r="C8073" s="82">
        <v>1.6977840350244622E-2</v>
      </c>
      <c r="D8073" s="89">
        <v>1.829356531693432E-2</v>
      </c>
      <c r="E8073" s="89">
        <v>1.9059868064268383E-2</v>
      </c>
      <c r="F8073" s="89">
        <v>1.9527425618566532E-2</v>
      </c>
      <c r="G8073" s="90">
        <v>1.9853071807624991E-2</v>
      </c>
      <c r="H8073" s="90">
        <v>2.0011040026468276E-2</v>
      </c>
      <c r="I8073" s="90">
        <v>2.0108328015231228E-2</v>
      </c>
      <c r="J8073" s="90">
        <v>2.0112536700211733E-2</v>
      </c>
    </row>
    <row r="8074" spans="3:10" x14ac:dyDescent="0.25">
      <c r="C8074" s="82">
        <v>2.129344686997334E-2</v>
      </c>
      <c r="D8074" s="89">
        <v>2.4349801319140201E-2</v>
      </c>
      <c r="E8074" s="89">
        <v>2.6200298548470828E-2</v>
      </c>
      <c r="F8074" s="89">
        <v>2.7334687136439731E-2</v>
      </c>
      <c r="G8074" s="90">
        <v>2.815113786484319E-2</v>
      </c>
      <c r="H8074" s="90">
        <v>2.8746439477224953E-2</v>
      </c>
      <c r="I8074" s="90">
        <v>2.9348880776202103E-2</v>
      </c>
      <c r="J8074" s="90">
        <v>2.9938195021787798E-2</v>
      </c>
    </row>
    <row r="8075" spans="3:10" x14ac:dyDescent="0.25">
      <c r="C8075" s="82">
        <v>5.8492122051087255E-3</v>
      </c>
      <c r="D8075" s="89">
        <v>9.584448966589991E-3</v>
      </c>
      <c r="E8075" s="89">
        <v>1.3516418888171166E-2</v>
      </c>
      <c r="F8075" s="89">
        <v>1.7311021748271108E-2</v>
      </c>
      <c r="G8075" s="90">
        <v>2.0859480011767711E-2</v>
      </c>
      <c r="H8075" s="90">
        <v>2.4054485529191982E-2</v>
      </c>
      <c r="I8075" s="90">
        <v>2.7003070303133737E-2</v>
      </c>
      <c r="J8075" s="90">
        <v>2.9660177021921405E-2</v>
      </c>
    </row>
    <row r="8076" spans="3:10" x14ac:dyDescent="0.25">
      <c r="C8076" s="82">
        <v>7.8648347337384426E-3</v>
      </c>
      <c r="D8076" s="89">
        <v>1.0305872844015861E-2</v>
      </c>
      <c r="E8076" s="89">
        <v>1.2466290745531029E-2</v>
      </c>
      <c r="F8076" s="89">
        <v>1.4389975047856727E-2</v>
      </c>
      <c r="G8076" s="90">
        <v>1.6201957702881555E-2</v>
      </c>
      <c r="H8076" s="90">
        <v>1.7947185522830391E-2</v>
      </c>
      <c r="I8076" s="90">
        <v>1.9795636802449113E-2</v>
      </c>
      <c r="J8076" s="90">
        <v>2.1787504489942152E-2</v>
      </c>
    </row>
    <row r="8077" spans="3:10" x14ac:dyDescent="0.25">
      <c r="C8077" s="82">
        <v>7.0489308090999981E-3</v>
      </c>
      <c r="D8077" s="89">
        <v>1.0130194041863745E-2</v>
      </c>
      <c r="E8077" s="89">
        <v>1.2713406352937526E-2</v>
      </c>
      <c r="F8077" s="89">
        <v>1.4654709613522891E-2</v>
      </c>
      <c r="G8077" s="90">
        <v>1.6041760193675147E-2</v>
      </c>
      <c r="H8077" s="90">
        <v>1.6943765383271612E-2</v>
      </c>
      <c r="I8077" s="90">
        <v>1.7560534460807509E-2</v>
      </c>
      <c r="J8077" s="90">
        <v>1.7958112264474115E-2</v>
      </c>
    </row>
    <row r="8078" spans="3:10" x14ac:dyDescent="0.25">
      <c r="C8078" s="82">
        <v>3.0829356731985149E-3</v>
      </c>
      <c r="D8078" s="89">
        <v>5.257775358279493E-3</v>
      </c>
      <c r="E8078" s="89">
        <v>7.5566483003136099E-3</v>
      </c>
      <c r="F8078" s="89">
        <v>9.699910042938905E-3</v>
      </c>
      <c r="G8078" s="90">
        <v>1.1566527765282917E-2</v>
      </c>
      <c r="H8078" s="90">
        <v>1.3079881375243969E-2</v>
      </c>
      <c r="I8078" s="90">
        <v>1.4315873916058311E-2</v>
      </c>
      <c r="J8078" s="90">
        <v>1.5289918494361524E-2</v>
      </c>
    </row>
    <row r="8079" spans="3:10" x14ac:dyDescent="0.25">
      <c r="C8079" s="82">
        <v>2.7089850057270314E-3</v>
      </c>
      <c r="D8079" s="89">
        <v>4.8316408217254697E-3</v>
      </c>
      <c r="E8079" s="89">
        <v>7.2341067037743805E-3</v>
      </c>
      <c r="F8079" s="89">
        <v>9.6163076443223899E-3</v>
      </c>
      <c r="G8079" s="90">
        <v>1.1790841721920622E-2</v>
      </c>
      <c r="H8079" s="90">
        <v>1.3608831570318456E-2</v>
      </c>
      <c r="I8079" s="90">
        <v>1.5094756604630107E-2</v>
      </c>
      <c r="J8079" s="90">
        <v>1.623539427237105E-2</v>
      </c>
    </row>
    <row r="8080" spans="3:10" x14ac:dyDescent="0.25">
      <c r="C8080" s="82">
        <v>3.451520609609075E-3</v>
      </c>
      <c r="D8080" s="89">
        <v>6.4180017348722026E-3</v>
      </c>
      <c r="E8080" s="89">
        <v>9.7227242289546524E-3</v>
      </c>
      <c r="F8080" s="89">
        <v>1.2904295043144855E-2</v>
      </c>
      <c r="G8080" s="90">
        <v>1.5752115132160228E-2</v>
      </c>
      <c r="H8080" s="90">
        <v>1.815105277361416E-2</v>
      </c>
      <c r="I8080" s="90">
        <v>2.0205394391176999E-2</v>
      </c>
      <c r="J8080" s="90">
        <v>2.1931895519611198E-2</v>
      </c>
    </row>
    <row r="8081" spans="3:10" x14ac:dyDescent="0.25">
      <c r="C8081" s="82">
        <v>4.8704629405596231E-3</v>
      </c>
      <c r="D8081" s="89">
        <v>9.1820901250568299E-3</v>
      </c>
      <c r="E8081" s="89">
        <v>1.4097241641560296E-2</v>
      </c>
      <c r="F8081" s="89">
        <v>1.8868809499211162E-2</v>
      </c>
      <c r="G8081" s="90">
        <v>2.3066454675749096E-2</v>
      </c>
      <c r="H8081" s="90">
        <v>2.64197977428332E-2</v>
      </c>
      <c r="I8081" s="90">
        <v>2.9024358933985264E-2</v>
      </c>
      <c r="J8081" s="90">
        <v>3.088621458998846E-2</v>
      </c>
    </row>
    <row r="8082" spans="3:10" x14ac:dyDescent="0.25">
      <c r="C8082" s="82">
        <v>5.0956726642291481E-3</v>
      </c>
      <c r="D8082" s="89">
        <v>7.162552807533802E-3</v>
      </c>
      <c r="E8082" s="89">
        <v>8.9318770911722412E-3</v>
      </c>
      <c r="F8082" s="89">
        <v>1.0323130657230273E-2</v>
      </c>
      <c r="G8082" s="90">
        <v>1.1379642669388273E-2</v>
      </c>
      <c r="H8082" s="90">
        <v>1.2121788701740245E-2</v>
      </c>
      <c r="I8082" s="90">
        <v>1.2670391306497957E-2</v>
      </c>
      <c r="J8082" s="90">
        <v>1.3063951840885027E-2</v>
      </c>
    </row>
    <row r="8083" spans="3:10" x14ac:dyDescent="0.25">
      <c r="C8083" s="82">
        <v>3.7548752708626967E-2</v>
      </c>
      <c r="D8083" s="89">
        <v>3.6481758302693602E-2</v>
      </c>
      <c r="E8083" s="89">
        <v>3.5424192421029975E-2</v>
      </c>
      <c r="F8083" s="89">
        <v>3.4641662818385259E-2</v>
      </c>
      <c r="G8083" s="90">
        <v>3.4195629968178334E-2</v>
      </c>
      <c r="H8083" s="90">
        <v>3.3867026270297196E-2</v>
      </c>
      <c r="I8083" s="90">
        <v>3.3702339988187516E-2</v>
      </c>
      <c r="J8083" s="90">
        <v>3.3532586165797983E-2</v>
      </c>
    </row>
    <row r="8084" spans="3:10" x14ac:dyDescent="0.25">
      <c r="C8084" s="82">
        <v>3.4302878371178208E-2</v>
      </c>
      <c r="D8084" s="89">
        <v>3.4187478936488401E-2</v>
      </c>
      <c r="E8084" s="89">
        <v>3.3223404916274749E-2</v>
      </c>
      <c r="F8084" s="89">
        <v>3.2038574679941256E-2</v>
      </c>
      <c r="G8084" s="90">
        <v>3.0948926563010678E-2</v>
      </c>
      <c r="H8084" s="90">
        <v>2.991322837409835E-2</v>
      </c>
      <c r="I8084" s="90">
        <v>2.9068277925979998E-2</v>
      </c>
      <c r="J8084" s="90">
        <v>2.8324672645739717E-2</v>
      </c>
    </row>
    <row r="8085" spans="3:10" x14ac:dyDescent="0.25">
      <c r="C8085" s="82">
        <v>1.7002573378165953E-2</v>
      </c>
      <c r="D8085" s="89">
        <v>2.0092474810525184E-2</v>
      </c>
      <c r="E8085" s="89">
        <v>2.2460684402336981E-2</v>
      </c>
      <c r="F8085" s="89">
        <v>2.438287326996515E-2</v>
      </c>
      <c r="G8085" s="90">
        <v>2.6136683123933583E-2</v>
      </c>
      <c r="H8085" s="90">
        <v>2.7797391635578039E-2</v>
      </c>
      <c r="I8085" s="90">
        <v>2.9608423992097836E-2</v>
      </c>
      <c r="J8085" s="90">
        <v>3.1596211466458503E-2</v>
      </c>
    </row>
    <row r="8086" spans="3:10" x14ac:dyDescent="0.25">
      <c r="C8086" s="82">
        <v>7.9290770902392796E-2</v>
      </c>
      <c r="D8086" s="89">
        <v>7.5241321187526036E-2</v>
      </c>
      <c r="E8086" s="89">
        <v>7.0703107767386711E-2</v>
      </c>
      <c r="F8086" s="89">
        <v>6.680258690300149E-2</v>
      </c>
      <c r="G8086" s="90">
        <v>6.3956317123987388E-2</v>
      </c>
      <c r="H8086" s="90">
        <v>6.188367241419207E-2</v>
      </c>
      <c r="I8086" s="90">
        <v>6.0708928706817038E-2</v>
      </c>
      <c r="J8086" s="90">
        <v>6.0096254704516211E-2</v>
      </c>
    </row>
    <row r="8087" spans="3:10" x14ac:dyDescent="0.25">
      <c r="C8087" s="82">
        <v>6.7052461306203364E-3</v>
      </c>
      <c r="D8087" s="89">
        <v>8.8837527937092754E-3</v>
      </c>
      <c r="E8087" s="89">
        <v>1.0710185323284738E-2</v>
      </c>
      <c r="F8087" s="89">
        <v>1.21643762437923E-2</v>
      </c>
      <c r="G8087" s="90">
        <v>1.3318662155853058E-2</v>
      </c>
      <c r="H8087" s="90">
        <v>1.4192262553468794E-2</v>
      </c>
      <c r="I8087" s="90">
        <v>1.4912124556634156E-2</v>
      </c>
      <c r="J8087" s="90">
        <v>1.5504751441325683E-2</v>
      </c>
    </row>
    <row r="8088" spans="3:10" x14ac:dyDescent="0.25">
      <c r="C8088" s="82">
        <v>1.7402851469394409E-2</v>
      </c>
      <c r="D8088" s="89">
        <v>1.9666726551659026E-2</v>
      </c>
      <c r="E8088" s="89">
        <v>2.0884062808737437E-2</v>
      </c>
      <c r="F8088" s="89">
        <v>2.1443391953494935E-2</v>
      </c>
      <c r="G8088" s="90">
        <v>2.1651203760423933E-2</v>
      </c>
      <c r="H8088" s="90">
        <v>2.1579461098931666E-2</v>
      </c>
      <c r="I8088" s="90">
        <v>2.1405966492562403E-2</v>
      </c>
      <c r="J8088" s="90">
        <v>2.1128912532321492E-2</v>
      </c>
    </row>
    <row r="8089" spans="3:10" x14ac:dyDescent="0.25">
      <c r="C8089" s="82">
        <v>9.9265017032175076E-3</v>
      </c>
      <c r="D8089" s="89">
        <v>1.4290817239382244E-2</v>
      </c>
      <c r="E8089" s="89">
        <v>1.8278110452244065E-2</v>
      </c>
      <c r="F8089" s="89">
        <v>2.1671400339640712E-2</v>
      </c>
      <c r="G8089" s="90">
        <v>2.449712601574288E-2</v>
      </c>
      <c r="H8089" s="90">
        <v>2.6733234621012927E-2</v>
      </c>
      <c r="I8089" s="90">
        <v>2.8574907839696056E-2</v>
      </c>
      <c r="J8089" s="90">
        <v>3.003129676022865E-2</v>
      </c>
    </row>
    <row r="8090" spans="3:10" x14ac:dyDescent="0.25">
      <c r="C8090" s="82">
        <v>3.4951286942073063E-3</v>
      </c>
      <c r="D8090" s="89">
        <v>5.4507209267116597E-3</v>
      </c>
      <c r="E8090" s="89">
        <v>7.5357302081574982E-3</v>
      </c>
      <c r="F8090" s="89">
        <v>9.6167919645942183E-3</v>
      </c>
      <c r="G8090" s="90">
        <v>1.1656166670845602E-2</v>
      </c>
      <c r="H8090" s="90">
        <v>1.3616966260341553E-2</v>
      </c>
      <c r="I8090" s="90">
        <v>1.5602704599686417E-2</v>
      </c>
      <c r="J8090" s="90">
        <v>1.7657202572547163E-2</v>
      </c>
    </row>
    <row r="8091" spans="3:10" x14ac:dyDescent="0.25">
      <c r="C8091" s="82">
        <v>3.3729894505914629E-3</v>
      </c>
      <c r="D8091" s="89">
        <v>6.4140059530921325E-3</v>
      </c>
      <c r="E8091" s="89">
        <v>9.8530610400009641E-3</v>
      </c>
      <c r="F8091" s="89">
        <v>1.3202999033670603E-2</v>
      </c>
      <c r="G8091" s="90">
        <v>1.6250336588124491E-2</v>
      </c>
      <c r="H8091" s="90">
        <v>1.8895869807238785E-2</v>
      </c>
      <c r="I8091" s="90">
        <v>2.1271836204252749E-2</v>
      </c>
      <c r="J8091" s="90">
        <v>2.3414638220053231E-2</v>
      </c>
    </row>
    <row r="8092" spans="3:10" x14ac:dyDescent="0.25">
      <c r="C8092" s="82">
        <v>8.8965596108464828E-3</v>
      </c>
      <c r="D8092" s="89">
        <v>1.1578537734637096E-2</v>
      </c>
      <c r="E8092" s="89">
        <v>1.3605182548082998E-2</v>
      </c>
      <c r="F8092" s="89">
        <v>1.5025524996195711E-2</v>
      </c>
      <c r="G8092" s="90">
        <v>1.6012488181955251E-2</v>
      </c>
      <c r="H8092" s="90">
        <v>1.6655165951731585E-2</v>
      </c>
      <c r="I8092" s="90">
        <v>1.7148629836616705E-2</v>
      </c>
      <c r="J8092" s="90">
        <v>1.7552187291405744E-2</v>
      </c>
    </row>
    <row r="8093" spans="3:10" x14ac:dyDescent="0.25">
      <c r="C8093" s="82">
        <v>3.8143427601319787E-3</v>
      </c>
      <c r="D8093" s="89">
        <v>5.5786865915916284E-3</v>
      </c>
      <c r="E8093" s="89">
        <v>7.1521364174286532E-3</v>
      </c>
      <c r="F8093" s="89">
        <v>8.4642420106577076E-3</v>
      </c>
      <c r="G8093" s="90">
        <v>9.5694310381197658E-3</v>
      </c>
      <c r="H8093" s="90">
        <v>1.050838430828656E-2</v>
      </c>
      <c r="I8093" s="90">
        <v>1.1401610220574298E-2</v>
      </c>
      <c r="J8093" s="90">
        <v>1.2290308787359981E-2</v>
      </c>
    </row>
    <row r="8094" spans="3:10" x14ac:dyDescent="0.25">
      <c r="C8094" s="82">
        <v>7.1876624180717595E-3</v>
      </c>
      <c r="D8094" s="89">
        <v>1.0589953240009688E-2</v>
      </c>
      <c r="E8094" s="89">
        <v>1.3651453643218535E-2</v>
      </c>
      <c r="F8094" s="89">
        <v>1.6156453715084042E-2</v>
      </c>
      <c r="G8094" s="90">
        <v>1.8121630686073947E-2</v>
      </c>
      <c r="H8094" s="90">
        <v>1.9555518600915693E-2</v>
      </c>
      <c r="I8094" s="90">
        <v>2.0639541661249938E-2</v>
      </c>
      <c r="J8094" s="90">
        <v>2.1425876599595047E-2</v>
      </c>
    </row>
    <row r="8095" spans="3:10" x14ac:dyDescent="0.25">
      <c r="C8095" s="82">
        <v>1.9819114833938369E-2</v>
      </c>
      <c r="D8095" s="89">
        <v>2.6347736502996974E-2</v>
      </c>
      <c r="E8095" s="89">
        <v>3.0637814103297412E-2</v>
      </c>
      <c r="F8095" s="89">
        <v>3.3017468532529723E-2</v>
      </c>
      <c r="G8095" s="90">
        <v>3.4170949035337961E-2</v>
      </c>
      <c r="H8095" s="90">
        <v>3.4467958094293295E-2</v>
      </c>
      <c r="I8095" s="90">
        <v>3.4356044553587262E-2</v>
      </c>
      <c r="J8095" s="90">
        <v>3.3904297146355948E-2</v>
      </c>
    </row>
    <row r="8096" spans="3:10" x14ac:dyDescent="0.25">
      <c r="C8096" s="82">
        <v>3.5259226092857945E-3</v>
      </c>
      <c r="D8096" s="89">
        <v>6.1003808809376491E-3</v>
      </c>
      <c r="E8096" s="89">
        <v>8.728925294110559E-3</v>
      </c>
      <c r="F8096" s="89">
        <v>1.1063767032379134E-2</v>
      </c>
      <c r="G8096" s="90">
        <v>1.2996008849962007E-2</v>
      </c>
      <c r="H8096" s="90">
        <v>1.4483017365798101E-2</v>
      </c>
      <c r="I8096" s="90">
        <v>1.5645064648453194E-2</v>
      </c>
      <c r="J8096" s="90">
        <v>1.6523679337596575E-2</v>
      </c>
    </row>
    <row r="8097" spans="3:10" x14ac:dyDescent="0.25">
      <c r="C8097" s="82">
        <v>4.8458287696315867E-3</v>
      </c>
      <c r="D8097" s="89">
        <v>7.3714572230849087E-3</v>
      </c>
      <c r="E8097" s="89">
        <v>9.7477349487721677E-3</v>
      </c>
      <c r="F8097" s="89">
        <v>1.1789332155153388E-2</v>
      </c>
      <c r="G8097" s="90">
        <v>1.3497657291538135E-2</v>
      </c>
      <c r="H8097" s="90">
        <v>1.4886174215406058E-2</v>
      </c>
      <c r="I8097" s="90">
        <v>1.6107519528813175E-2</v>
      </c>
      <c r="J8097" s="90">
        <v>1.7218271667020724E-2</v>
      </c>
    </row>
    <row r="8098" spans="3:10" x14ac:dyDescent="0.25">
      <c r="C8098" s="82">
        <v>2.2665142247323578E-2</v>
      </c>
      <c r="D8098" s="89">
        <v>2.6787902195332964E-2</v>
      </c>
      <c r="E8098" s="89">
        <v>2.9028288942813282E-2</v>
      </c>
      <c r="F8098" s="89">
        <v>3.0035943127654417E-2</v>
      </c>
      <c r="G8098" s="90">
        <v>3.0389193295197344E-2</v>
      </c>
      <c r="H8098" s="90">
        <v>3.0282619585153353E-2</v>
      </c>
      <c r="I8098" s="90">
        <v>3.0001226083462937E-2</v>
      </c>
      <c r="J8098" s="90">
        <v>2.9541185290778461E-2</v>
      </c>
    </row>
    <row r="8099" spans="3:10" x14ac:dyDescent="0.25">
      <c r="C8099" s="82">
        <v>2.117642111753101E-2</v>
      </c>
      <c r="D8099" s="89">
        <v>2.4224924951603086E-2</v>
      </c>
      <c r="E8099" s="89">
        <v>2.6108802996521283E-2</v>
      </c>
      <c r="F8099" s="89">
        <v>2.7225879241786124E-2</v>
      </c>
      <c r="G8099" s="90">
        <v>2.7890057192215465E-2</v>
      </c>
      <c r="H8099" s="90">
        <v>2.8134139817244309E-2</v>
      </c>
      <c r="I8099" s="90">
        <v>2.8140803790581322E-2</v>
      </c>
      <c r="J8099" s="90">
        <v>2.7869456535652471E-2</v>
      </c>
    </row>
    <row r="8100" spans="3:10" x14ac:dyDescent="0.25">
      <c r="C8100" s="82">
        <v>1.0991743868600204E-2</v>
      </c>
      <c r="D8100" s="89">
        <v>1.7100923239070729E-2</v>
      </c>
      <c r="E8100" s="89">
        <v>2.2242298869856254E-2</v>
      </c>
      <c r="F8100" s="89">
        <v>2.5857347740953295E-2</v>
      </c>
      <c r="G8100" s="90">
        <v>2.8055671526885238E-2</v>
      </c>
      <c r="H8100" s="90">
        <v>2.9020450385580546E-2</v>
      </c>
      <c r="I8100" s="90">
        <v>2.9168910557578816E-2</v>
      </c>
      <c r="J8100" s="90">
        <v>2.8666957241410562E-2</v>
      </c>
    </row>
    <row r="8101" spans="3:10" x14ac:dyDescent="0.25">
      <c r="C8101" s="82">
        <v>4.3848012435054153E-3</v>
      </c>
      <c r="D8101" s="89">
        <v>7.2904406949484092E-3</v>
      </c>
      <c r="E8101" s="89">
        <v>1.012532786121265E-2</v>
      </c>
      <c r="F8101" s="89">
        <v>1.2537058871966034E-2</v>
      </c>
      <c r="G8101" s="90">
        <v>1.4443939153186421E-2</v>
      </c>
      <c r="H8101" s="90">
        <v>1.5821847200779303E-2</v>
      </c>
      <c r="I8101" s="90">
        <v>1.680902111969871E-2</v>
      </c>
      <c r="J8101" s="90">
        <v>1.7442446258473319E-2</v>
      </c>
    </row>
    <row r="8102" spans="3:10" x14ac:dyDescent="0.25">
      <c r="C8102" s="82">
        <v>1.3523015220257084E-2</v>
      </c>
      <c r="D8102" s="89">
        <v>1.6667651710046808E-2</v>
      </c>
      <c r="E8102" s="89">
        <v>1.9093085728318016E-2</v>
      </c>
      <c r="F8102" s="89">
        <v>2.0995627476421357E-2</v>
      </c>
      <c r="G8102" s="90">
        <v>2.262648678206693E-2</v>
      </c>
      <c r="H8102" s="90">
        <v>2.4069187021412797E-2</v>
      </c>
      <c r="I8102" s="90">
        <v>2.5543017442230712E-2</v>
      </c>
      <c r="J8102" s="90">
        <v>2.7067291670824559E-2</v>
      </c>
    </row>
    <row r="8103" spans="3:10" x14ac:dyDescent="0.25">
      <c r="C8103" s="82">
        <v>8.3262492689704759E-2</v>
      </c>
      <c r="D8103" s="89">
        <v>6.9903526447808811E-2</v>
      </c>
      <c r="E8103" s="89">
        <v>5.9952131100950982E-2</v>
      </c>
      <c r="F8103" s="89">
        <v>5.2904727622146874E-2</v>
      </c>
      <c r="G8103" s="90">
        <v>4.8071830615751342E-2</v>
      </c>
      <c r="H8103" s="90">
        <v>4.4608177480164247E-2</v>
      </c>
      <c r="I8103" s="90">
        <v>4.2234191832539882E-2</v>
      </c>
      <c r="J8103" s="90">
        <v>4.049900154002925E-2</v>
      </c>
    </row>
    <row r="8104" spans="3:10" x14ac:dyDescent="0.25">
      <c r="C8104" s="82">
        <v>4.0897261107430529E-3</v>
      </c>
      <c r="D8104" s="89">
        <v>6.7878838544841291E-3</v>
      </c>
      <c r="E8104" s="89">
        <v>9.6562267111220748E-3</v>
      </c>
      <c r="F8104" s="89">
        <v>1.2376332696292057E-2</v>
      </c>
      <c r="G8104" s="90">
        <v>1.4794982656257612E-2</v>
      </c>
      <c r="H8104" s="90">
        <v>1.6798762373756593E-2</v>
      </c>
      <c r="I8104" s="90">
        <v>1.8468979961458368E-2</v>
      </c>
      <c r="J8104" s="90">
        <v>1.9813491019046E-2</v>
      </c>
    </row>
    <row r="8105" spans="3:10" x14ac:dyDescent="0.25">
      <c r="C8105" s="82">
        <v>1.1444296687908893E-2</v>
      </c>
      <c r="D8105" s="89">
        <v>1.7193648000511624E-2</v>
      </c>
      <c r="E8105" s="89">
        <v>2.2391886163067434E-2</v>
      </c>
      <c r="F8105" s="89">
        <v>2.6697925724443114E-2</v>
      </c>
      <c r="G8105" s="90">
        <v>3.0194043473197412E-2</v>
      </c>
      <c r="H8105" s="90">
        <v>3.2929074857474622E-2</v>
      </c>
      <c r="I8105" s="90">
        <v>3.519572010150377E-2</v>
      </c>
      <c r="J8105" s="90">
        <v>3.7024038791079572E-2</v>
      </c>
    </row>
    <row r="8106" spans="3:10" x14ac:dyDescent="0.25">
      <c r="C8106" s="82">
        <v>3.228978017614713E-3</v>
      </c>
      <c r="D8106" s="89">
        <v>5.4841091807225672E-3</v>
      </c>
      <c r="E8106" s="89">
        <v>7.945474798911889E-3</v>
      </c>
      <c r="F8106" s="89">
        <v>1.0371654703172759E-2</v>
      </c>
      <c r="G8106" s="90">
        <v>1.2649005974933573E-2</v>
      </c>
      <c r="H8106" s="90">
        <v>1.4676307356075186E-2</v>
      </c>
      <c r="I8106" s="90">
        <v>1.6500591216628925E-2</v>
      </c>
      <c r="J8106" s="90">
        <v>1.8094989981663999E-2</v>
      </c>
    </row>
    <row r="8107" spans="3:10" x14ac:dyDescent="0.25">
      <c r="C8107" s="82">
        <v>2.7035773380672215E-2</v>
      </c>
      <c r="D8107" s="89">
        <v>2.838286968799782E-2</v>
      </c>
      <c r="E8107" s="89">
        <v>2.929537628267883E-2</v>
      </c>
      <c r="F8107" s="89">
        <v>3.0185420099837421E-2</v>
      </c>
      <c r="G8107" s="90">
        <v>3.1274093310346592E-2</v>
      </c>
      <c r="H8107" s="90">
        <v>3.2477670630855209E-2</v>
      </c>
      <c r="I8107" s="90">
        <v>3.3905170778522224E-2</v>
      </c>
      <c r="J8107" s="90">
        <v>3.5418972739612753E-2</v>
      </c>
    </row>
    <row r="8108" spans="3:10" x14ac:dyDescent="0.25">
      <c r="C8108" s="82">
        <v>6.4357979931278769E-3</v>
      </c>
      <c r="D8108" s="89">
        <v>1.0630447055536165E-2</v>
      </c>
      <c r="E8108" s="89">
        <v>1.4731658117515402E-2</v>
      </c>
      <c r="F8108" s="89">
        <v>1.8298500686938036E-2</v>
      </c>
      <c r="G8108" s="90">
        <v>2.126305285110382E-2</v>
      </c>
      <c r="H8108" s="90">
        <v>2.3607546717945797E-2</v>
      </c>
      <c r="I8108" s="90">
        <v>2.5529544762923184E-2</v>
      </c>
      <c r="J8108" s="90">
        <v>2.706412320667408E-2</v>
      </c>
    </row>
    <row r="8109" spans="3:10" x14ac:dyDescent="0.25">
      <c r="C8109" s="82">
        <v>2.1985889564356872E-3</v>
      </c>
      <c r="D8109" s="89">
        <v>4.1328768688129007E-3</v>
      </c>
      <c r="E8109" s="89">
        <v>6.5064220848470777E-3</v>
      </c>
      <c r="F8109" s="89">
        <v>9.0529325899073934E-3</v>
      </c>
      <c r="G8109" s="90">
        <v>1.1567843627422128E-2</v>
      </c>
      <c r="H8109" s="90">
        <v>1.38723954602592E-2</v>
      </c>
      <c r="I8109" s="90">
        <v>1.5964373854273881E-2</v>
      </c>
      <c r="J8109" s="90">
        <v>1.7808095246304775E-2</v>
      </c>
    </row>
    <row r="8110" spans="3:10" x14ac:dyDescent="0.25">
      <c r="C8110" s="82">
        <v>1.0531152604797568E-2</v>
      </c>
      <c r="D8110" s="89">
        <v>1.4159890562721883E-2</v>
      </c>
      <c r="E8110" s="89">
        <v>1.7047193348990838E-2</v>
      </c>
      <c r="F8110" s="89">
        <v>1.9192260397798786E-2</v>
      </c>
      <c r="G8110" s="90">
        <v>2.0773124617542677E-2</v>
      </c>
      <c r="H8110" s="90">
        <v>2.1865821356785577E-2</v>
      </c>
      <c r="I8110" s="90">
        <v>2.2685134853289865E-2</v>
      </c>
      <c r="J8110" s="90">
        <v>2.3270050764471029E-2</v>
      </c>
    </row>
    <row r="8111" spans="3:10" x14ac:dyDescent="0.25">
      <c r="C8111" s="82">
        <v>2.3205787475660006E-3</v>
      </c>
      <c r="D8111" s="89">
        <v>4.3658321764110412E-3</v>
      </c>
      <c r="E8111" s="89">
        <v>6.7538651044078378E-3</v>
      </c>
      <c r="F8111" s="89">
        <v>9.1862018551885673E-3</v>
      </c>
      <c r="G8111" s="90">
        <v>1.1500895696380532E-2</v>
      </c>
      <c r="H8111" s="90">
        <v>1.3592453508359463E-2</v>
      </c>
      <c r="I8111" s="90">
        <v>1.5523228331343914E-2</v>
      </c>
      <c r="J8111" s="90">
        <v>1.7300753565545175E-2</v>
      </c>
    </row>
    <row r="8112" spans="3:10" x14ac:dyDescent="0.25">
      <c r="C8112" s="82">
        <v>7.9043935812186921E-3</v>
      </c>
      <c r="D8112" s="89">
        <v>1.1114056320532894E-2</v>
      </c>
      <c r="E8112" s="89">
        <v>1.3846661866678461E-2</v>
      </c>
      <c r="F8112" s="89">
        <v>1.6025745208216809E-2</v>
      </c>
      <c r="G8112" s="90">
        <v>1.7765599946968802E-2</v>
      </c>
      <c r="H8112" s="90">
        <v>1.9121838434228086E-2</v>
      </c>
      <c r="I8112" s="90">
        <v>2.0280672390534743E-2</v>
      </c>
      <c r="J8112" s="90">
        <v>2.127636084700902E-2</v>
      </c>
    </row>
    <row r="8113" spans="3:10" x14ac:dyDescent="0.25">
      <c r="C8113" s="82">
        <v>1.4463012470746836E-2</v>
      </c>
      <c r="D8113" s="89">
        <v>1.8726196033978553E-2</v>
      </c>
      <c r="E8113" s="89">
        <v>2.1957794631732315E-2</v>
      </c>
      <c r="F8113" s="89">
        <v>2.4198834980284425E-2</v>
      </c>
      <c r="G8113" s="90">
        <v>2.5657978432414963E-2</v>
      </c>
      <c r="H8113" s="90">
        <v>2.6403283434738373E-2</v>
      </c>
      <c r="I8113" s="90">
        <v>2.6680721543205117E-2</v>
      </c>
      <c r="J8113" s="90">
        <v>2.6534952854755347E-2</v>
      </c>
    </row>
    <row r="8114" spans="3:10" x14ac:dyDescent="0.25">
      <c r="C8114" s="82">
        <v>2.4059277977539695E-2</v>
      </c>
      <c r="D8114" s="89">
        <v>2.4433040804907082E-2</v>
      </c>
      <c r="E8114" s="89">
        <v>2.4282424860441947E-2</v>
      </c>
      <c r="F8114" s="89">
        <v>2.3973853539462454E-2</v>
      </c>
      <c r="G8114" s="90">
        <v>2.3682833172339039E-2</v>
      </c>
      <c r="H8114" s="90">
        <v>2.3341650427981399E-2</v>
      </c>
      <c r="I8114" s="90">
        <v>2.3036575132236524E-2</v>
      </c>
      <c r="J8114" s="90">
        <v>2.269139697249118E-2</v>
      </c>
    </row>
    <row r="8115" spans="3:10" x14ac:dyDescent="0.25">
      <c r="C8115" s="82">
        <v>6.6579748949797254E-3</v>
      </c>
      <c r="D8115" s="89">
        <v>8.9232506097578039E-3</v>
      </c>
      <c r="E8115" s="89">
        <v>1.0785786447544483E-2</v>
      </c>
      <c r="F8115" s="89">
        <v>1.221611440035577E-2</v>
      </c>
      <c r="G8115" s="90">
        <v>1.3301301728091857E-2</v>
      </c>
      <c r="H8115" s="90">
        <v>1.4082854059710454E-2</v>
      </c>
      <c r="I8115" s="90">
        <v>1.4708274298342879E-2</v>
      </c>
      <c r="J8115" s="90">
        <v>1.5220853886469566E-2</v>
      </c>
    </row>
    <row r="8116" spans="3:10" x14ac:dyDescent="0.25">
      <c r="C8116" s="82">
        <v>1.0917791247428393E-2</v>
      </c>
      <c r="D8116" s="89">
        <v>1.5447459016641749E-2</v>
      </c>
      <c r="E8116" s="89">
        <v>1.8864296812999941E-2</v>
      </c>
      <c r="F8116" s="89">
        <v>2.1074795929454687E-2</v>
      </c>
      <c r="G8116" s="90">
        <v>2.2356152958179436E-2</v>
      </c>
      <c r="H8116" s="90">
        <v>2.2907919094877268E-2</v>
      </c>
      <c r="I8116" s="90">
        <v>2.3049246387606415E-2</v>
      </c>
      <c r="J8116" s="90">
        <v>2.287633568982839E-2</v>
      </c>
    </row>
    <row r="8117" spans="3:10" x14ac:dyDescent="0.25">
      <c r="C8117" s="82">
        <v>4.8675935522370798E-3</v>
      </c>
      <c r="D8117" s="89">
        <v>7.5195724328790958E-3</v>
      </c>
      <c r="E8117" s="89">
        <v>9.8678432395011648E-3</v>
      </c>
      <c r="F8117" s="89">
        <v>1.167524774074109E-2</v>
      </c>
      <c r="G8117" s="90">
        <v>1.2947039513347624E-2</v>
      </c>
      <c r="H8117" s="90">
        <v>1.3713962464614527E-2</v>
      </c>
      <c r="I8117" s="90">
        <v>1.4132270304127382E-2</v>
      </c>
      <c r="J8117" s="90">
        <v>1.426030492814756E-2</v>
      </c>
    </row>
    <row r="8118" spans="3:10" x14ac:dyDescent="0.25">
      <c r="C8118" s="82">
        <v>1.7721292361198737E-2</v>
      </c>
      <c r="D8118" s="89">
        <v>2.199604519972808E-2</v>
      </c>
      <c r="E8118" s="89">
        <v>2.5126577712679107E-2</v>
      </c>
      <c r="F8118" s="89">
        <v>2.7323774629961408E-2</v>
      </c>
      <c r="G8118" s="90">
        <v>2.8873452072295906E-2</v>
      </c>
      <c r="H8118" s="90">
        <v>2.9840044278880033E-2</v>
      </c>
      <c r="I8118" s="90">
        <v>3.0463409271341939E-2</v>
      </c>
      <c r="J8118" s="90">
        <v>3.0750803129073481E-2</v>
      </c>
    </row>
    <row r="8119" spans="3:10" x14ac:dyDescent="0.25">
      <c r="C8119" s="82">
        <v>2.9496919976077899E-2</v>
      </c>
      <c r="D8119" s="89">
        <v>3.4884768508717821E-2</v>
      </c>
      <c r="E8119" s="89">
        <v>3.8655001865632047E-2</v>
      </c>
      <c r="F8119" s="89">
        <v>4.1202272610543413E-2</v>
      </c>
      <c r="G8119" s="90">
        <v>4.2894524953821747E-2</v>
      </c>
      <c r="H8119" s="90">
        <v>4.3728297294888141E-2</v>
      </c>
      <c r="I8119" s="90">
        <v>4.3959034507081517E-2</v>
      </c>
      <c r="J8119" s="90">
        <v>4.3510991465652765E-2</v>
      </c>
    </row>
    <row r="8120" spans="3:10" x14ac:dyDescent="0.25">
      <c r="C8120" s="82">
        <v>2.641627483332042E-3</v>
      </c>
      <c r="D8120" s="89">
        <v>4.5881968222993407E-3</v>
      </c>
      <c r="E8120" s="89">
        <v>6.5887145243128152E-3</v>
      </c>
      <c r="F8120" s="89">
        <v>8.3695195373834682E-3</v>
      </c>
      <c r="G8120" s="90">
        <v>9.8435203558604172E-3</v>
      </c>
      <c r="H8120" s="90">
        <v>1.0987220188218919E-2</v>
      </c>
      <c r="I8120" s="90">
        <v>1.1911519741440368E-2</v>
      </c>
      <c r="J8120" s="90">
        <v>1.2673026410611951E-2</v>
      </c>
    </row>
    <row r="8121" spans="3:10" x14ac:dyDescent="0.25">
      <c r="C8121" s="82">
        <v>8.1129235509438281E-3</v>
      </c>
      <c r="D8121" s="89">
        <v>1.2674777773678184E-2</v>
      </c>
      <c r="E8121" s="89">
        <v>1.6921793547485627E-2</v>
      </c>
      <c r="F8121" s="89">
        <v>2.0424353521256326E-2</v>
      </c>
      <c r="G8121" s="90">
        <v>2.312358445334816E-2</v>
      </c>
      <c r="H8121" s="90">
        <v>2.4999565642457072E-2</v>
      </c>
      <c r="I8121" s="90">
        <v>2.6271348274063914E-2</v>
      </c>
      <c r="J8121" s="90">
        <v>2.6996993409075264E-2</v>
      </c>
    </row>
    <row r="8122" spans="3:10" x14ac:dyDescent="0.25">
      <c r="C8122" s="82">
        <v>6.273035696683347E-3</v>
      </c>
      <c r="D8122" s="89">
        <v>1.0291880059972345E-2</v>
      </c>
      <c r="E8122" s="89">
        <v>1.4354653712108001E-2</v>
      </c>
      <c r="F8122" s="89">
        <v>1.7957933791145408E-2</v>
      </c>
      <c r="G8122" s="90">
        <v>2.0896046747042912E-2</v>
      </c>
      <c r="H8122" s="90">
        <v>2.304414624045599E-2</v>
      </c>
      <c r="I8122" s="90">
        <v>2.4555117620305343E-2</v>
      </c>
      <c r="J8122" s="90">
        <v>2.5480984305324014E-2</v>
      </c>
    </row>
    <row r="8123" spans="3:10" x14ac:dyDescent="0.25">
      <c r="C8123" s="82">
        <v>1.6376218011219232E-2</v>
      </c>
      <c r="D8123" s="89">
        <v>1.9409951106544438E-2</v>
      </c>
      <c r="E8123" s="89">
        <v>2.1250467990974235E-2</v>
      </c>
      <c r="F8123" s="89">
        <v>2.2263820832982967E-2</v>
      </c>
      <c r="G8123" s="90">
        <v>2.2798959588131051E-2</v>
      </c>
      <c r="H8123" s="90">
        <v>2.2963537410696067E-2</v>
      </c>
      <c r="I8123" s="90">
        <v>2.2962125025259874E-2</v>
      </c>
      <c r="J8123" s="90">
        <v>2.2794360114383294E-2</v>
      </c>
    </row>
    <row r="8124" spans="3:10" x14ac:dyDescent="0.25">
      <c r="C8124" s="82">
        <v>5.8250028787846259E-3</v>
      </c>
      <c r="D8124" s="89">
        <v>8.3573071391976304E-3</v>
      </c>
      <c r="E8124" s="89">
        <v>1.0741376695487578E-2</v>
      </c>
      <c r="F8124" s="89">
        <v>1.2841915740619603E-2</v>
      </c>
      <c r="G8124" s="90">
        <v>1.465660127760666E-2</v>
      </c>
      <c r="H8124" s="90">
        <v>1.6166070379925141E-2</v>
      </c>
      <c r="I8124" s="90">
        <v>1.7500382913710581E-2</v>
      </c>
      <c r="J8124" s="90">
        <v>1.8694380526854203E-2</v>
      </c>
    </row>
    <row r="8125" spans="3:10" x14ac:dyDescent="0.25">
      <c r="C8125" s="82">
        <v>3.6021499867361549E-2</v>
      </c>
      <c r="D8125" s="89">
        <v>5.6830636131815875E-2</v>
      </c>
      <c r="E8125" s="89">
        <v>7.4864854209562209E-2</v>
      </c>
      <c r="F8125" s="89">
        <v>8.8130476638036859E-2</v>
      </c>
      <c r="G8125" s="90">
        <v>9.6760267701057195E-2</v>
      </c>
      <c r="H8125" s="90">
        <v>0.10105946348594644</v>
      </c>
      <c r="I8125" s="90">
        <v>0.10214455030974444</v>
      </c>
      <c r="J8125" s="90">
        <v>0.10032267438267545</v>
      </c>
    </row>
    <row r="8126" spans="3:10" x14ac:dyDescent="0.25">
      <c r="C8126" s="82">
        <v>1.7192481776732112E-2</v>
      </c>
      <c r="D8126" s="89">
        <v>2.2392311059777788E-2</v>
      </c>
      <c r="E8126" s="89">
        <v>2.6352228315118093E-2</v>
      </c>
      <c r="F8126" s="89">
        <v>2.9102982334092246E-2</v>
      </c>
      <c r="G8126" s="90">
        <v>3.0890751558580017E-2</v>
      </c>
      <c r="H8126" s="90">
        <v>3.1792101373300428E-2</v>
      </c>
      <c r="I8126" s="90">
        <v>3.2088400052051332E-2</v>
      </c>
      <c r="J8126" s="90">
        <v>3.1807376947650901E-2</v>
      </c>
    </row>
    <row r="8127" spans="3:10" x14ac:dyDescent="0.25">
      <c r="C8127" s="82">
        <v>1.776897931429389E-2</v>
      </c>
      <c r="D8127" s="89">
        <v>2.4864725456916172E-2</v>
      </c>
      <c r="E8127" s="89">
        <v>3.0095981578004225E-2</v>
      </c>
      <c r="F8127" s="89">
        <v>3.3400153911319015E-2</v>
      </c>
      <c r="G8127" s="90">
        <v>3.5278337970631096E-2</v>
      </c>
      <c r="H8127" s="90">
        <v>3.607315228790331E-2</v>
      </c>
      <c r="I8127" s="90">
        <v>3.6286086695466527E-2</v>
      </c>
      <c r="J8127" s="90">
        <v>3.604616211028551E-2</v>
      </c>
    </row>
    <row r="8128" spans="3:10" x14ac:dyDescent="0.25">
      <c r="C8128" s="82">
        <v>1.49226048942913E-2</v>
      </c>
      <c r="D8128" s="89">
        <v>1.937680289947661E-2</v>
      </c>
      <c r="E8128" s="89">
        <v>2.2609674201402089E-2</v>
      </c>
      <c r="F8128" s="89">
        <v>2.4764552992049899E-2</v>
      </c>
      <c r="G8128" s="90">
        <v>2.616139777669136E-2</v>
      </c>
      <c r="H8128" s="90">
        <v>2.6934834543464098E-2</v>
      </c>
      <c r="I8128" s="90">
        <v>2.7357621330841922E-2</v>
      </c>
      <c r="J8128" s="90">
        <v>2.7466998488664702E-2</v>
      </c>
    </row>
    <row r="8129" spans="3:10" x14ac:dyDescent="0.25">
      <c r="C8129" s="82">
        <v>2.0154767425543625E-2</v>
      </c>
      <c r="D8129" s="89">
        <v>2.450536910149485E-2</v>
      </c>
      <c r="E8129" s="89">
        <v>2.7079291703827543E-2</v>
      </c>
      <c r="F8129" s="89">
        <v>2.8415147255416013E-2</v>
      </c>
      <c r="G8129" s="90">
        <v>2.9086027919628134E-2</v>
      </c>
      <c r="H8129" s="90">
        <v>2.9331019502082285E-2</v>
      </c>
      <c r="I8129" s="90">
        <v>2.947287603867773E-2</v>
      </c>
      <c r="J8129" s="90">
        <v>2.9541210831481663E-2</v>
      </c>
    </row>
    <row r="8130" spans="3:10" x14ac:dyDescent="0.25">
      <c r="C8130" s="82">
        <v>2.2785199379458314E-3</v>
      </c>
      <c r="D8130" s="89">
        <v>4.1075820544704102E-3</v>
      </c>
      <c r="E8130" s="89">
        <v>6.2400964887759213E-3</v>
      </c>
      <c r="F8130" s="89">
        <v>8.4511681083528807E-3</v>
      </c>
      <c r="G8130" s="90">
        <v>1.060136504451111E-2</v>
      </c>
      <c r="H8130" s="90">
        <v>1.2568524667095017E-2</v>
      </c>
      <c r="I8130" s="90">
        <v>1.4371632926573069E-2</v>
      </c>
      <c r="J8130" s="90">
        <v>1.5982083328019144E-2</v>
      </c>
    </row>
    <row r="8131" spans="3:10" x14ac:dyDescent="0.25">
      <c r="C8131" s="82">
        <v>2.28022662129371E-2</v>
      </c>
      <c r="D8131" s="89">
        <v>2.7506410768044342E-2</v>
      </c>
      <c r="E8131" s="89">
        <v>3.0586213169093927E-2</v>
      </c>
      <c r="F8131" s="89">
        <v>3.2484053377883432E-2</v>
      </c>
      <c r="G8131" s="90">
        <v>3.3684828007943236E-2</v>
      </c>
      <c r="H8131" s="90">
        <v>3.4357867388623446E-2</v>
      </c>
      <c r="I8131" s="90">
        <v>3.4829016419174838E-2</v>
      </c>
      <c r="J8131" s="90">
        <v>3.5115728972306394E-2</v>
      </c>
    </row>
    <row r="8132" spans="3:10" x14ac:dyDescent="0.25">
      <c r="C8132" s="82">
        <v>3.9610839718754627E-2</v>
      </c>
      <c r="D8132" s="89">
        <v>4.3659751146362627E-2</v>
      </c>
      <c r="E8132" s="89">
        <v>4.4584613074157051E-2</v>
      </c>
      <c r="F8132" s="89">
        <v>4.3890823838309209E-2</v>
      </c>
      <c r="G8132" s="90">
        <v>4.2597478297876086E-2</v>
      </c>
      <c r="H8132" s="90">
        <v>4.0981619538100859E-2</v>
      </c>
      <c r="I8132" s="90">
        <v>3.9371194166168848E-2</v>
      </c>
      <c r="J8132" s="90">
        <v>3.767721423106575E-2</v>
      </c>
    </row>
    <row r="8133" spans="3:10" x14ac:dyDescent="0.25">
      <c r="C8133" s="82">
        <v>1.2199659360339421E-2</v>
      </c>
      <c r="D8133" s="89">
        <v>1.4750414996549693E-2</v>
      </c>
      <c r="E8133" s="89">
        <v>1.6701194067351783E-2</v>
      </c>
      <c r="F8133" s="89">
        <v>1.8177277203592326E-2</v>
      </c>
      <c r="G8133" s="90">
        <v>1.9340491415298637E-2</v>
      </c>
      <c r="H8133" s="90">
        <v>2.0224457378573778E-2</v>
      </c>
      <c r="I8133" s="90">
        <v>2.1001158693638083E-2</v>
      </c>
      <c r="J8133" s="90">
        <v>2.1695954845868278E-2</v>
      </c>
    </row>
    <row r="8134" spans="3:10" x14ac:dyDescent="0.25">
      <c r="C8134" s="82">
        <v>1.7000284717608932E-2</v>
      </c>
      <c r="D8134" s="89">
        <v>2.0632080519781004E-2</v>
      </c>
      <c r="E8134" s="89">
        <v>2.3085464015604917E-2</v>
      </c>
      <c r="F8134" s="89">
        <v>2.4636787527285302E-2</v>
      </c>
      <c r="G8134" s="90">
        <v>2.5608010957676012E-2</v>
      </c>
      <c r="H8134" s="90">
        <v>2.6099193128140422E-2</v>
      </c>
      <c r="I8134" s="90">
        <v>2.6343665470197307E-2</v>
      </c>
      <c r="J8134" s="90">
        <v>2.6351218897559394E-2</v>
      </c>
    </row>
    <row r="8135" spans="3:10" x14ac:dyDescent="0.25">
      <c r="C8135" s="82">
        <v>2.1875753210435743E-2</v>
      </c>
      <c r="D8135" s="89">
        <v>2.8170967979394734E-2</v>
      </c>
      <c r="E8135" s="89">
        <v>3.2254756031704718E-2</v>
      </c>
      <c r="F8135" s="89">
        <v>3.4538126418789936E-2</v>
      </c>
      <c r="G8135" s="90">
        <v>3.5700828385500573E-2</v>
      </c>
      <c r="H8135" s="90">
        <v>3.6097339831255876E-2</v>
      </c>
      <c r="I8135" s="90">
        <v>3.6191770580941973E-2</v>
      </c>
      <c r="J8135" s="90">
        <v>3.6069433166003785E-2</v>
      </c>
    </row>
    <row r="8136" spans="3:10" x14ac:dyDescent="0.25">
      <c r="C8136" s="82">
        <v>1.2101417039783393E-2</v>
      </c>
      <c r="D8136" s="89">
        <v>1.5793505388572479E-2</v>
      </c>
      <c r="E8136" s="89">
        <v>1.8666698721304099E-2</v>
      </c>
      <c r="F8136" s="89">
        <v>2.0824989622836083E-2</v>
      </c>
      <c r="G8136" s="90">
        <v>2.2499644736565995E-2</v>
      </c>
      <c r="H8136" s="90">
        <v>2.3767159152704526E-2</v>
      </c>
      <c r="I8136" s="90">
        <v>2.4831025251817809E-2</v>
      </c>
      <c r="J8136" s="90">
        <v>2.5691676640683916E-2</v>
      </c>
    </row>
    <row r="8137" spans="3:10" x14ac:dyDescent="0.25">
      <c r="C8137" s="82">
        <v>2.6628302992479272E-2</v>
      </c>
      <c r="D8137" s="89">
        <v>2.9962225717284491E-2</v>
      </c>
      <c r="E8137" s="89">
        <v>3.1164337162908576E-2</v>
      </c>
      <c r="F8137" s="89">
        <v>3.1130855997475865E-2</v>
      </c>
      <c r="G8137" s="90">
        <v>3.0541129226902997E-2</v>
      </c>
      <c r="H8137" s="90">
        <v>2.9613943521475158E-2</v>
      </c>
      <c r="I8137" s="90">
        <v>2.8631087722215905E-2</v>
      </c>
      <c r="J8137" s="90">
        <v>2.7579730928438399E-2</v>
      </c>
    </row>
    <row r="8138" spans="3:10" x14ac:dyDescent="0.25">
      <c r="C8138" s="82">
        <v>5.331915983141566E-3</v>
      </c>
      <c r="D8138" s="89">
        <v>1.0304361748754137E-2</v>
      </c>
      <c r="E8138" s="89">
        <v>1.5883622665830259E-2</v>
      </c>
      <c r="F8138" s="89">
        <v>2.1108109556048145E-2</v>
      </c>
      <c r="G8138" s="90">
        <v>2.5453085620338128E-2</v>
      </c>
      <c r="H8138" s="90">
        <v>2.861036184652635E-2</v>
      </c>
      <c r="I8138" s="90">
        <v>3.0679874075121415E-2</v>
      </c>
      <c r="J8138" s="90">
        <v>3.1672366506698489E-2</v>
      </c>
    </row>
    <row r="8139" spans="3:10" x14ac:dyDescent="0.25">
      <c r="C8139" s="82">
        <v>2.4778582992872073E-3</v>
      </c>
      <c r="D8139" s="89">
        <v>5.09330258553426E-3</v>
      </c>
      <c r="E8139" s="89">
        <v>8.156126533148126E-3</v>
      </c>
      <c r="F8139" s="89">
        <v>1.1089752510714448E-2</v>
      </c>
      <c r="G8139" s="90">
        <v>1.3555579051288723E-2</v>
      </c>
      <c r="H8139" s="90">
        <v>1.5369515919322384E-2</v>
      </c>
      <c r="I8139" s="90">
        <v>1.6597488778964151E-2</v>
      </c>
      <c r="J8139" s="90">
        <v>1.7273316461534481E-2</v>
      </c>
    </row>
    <row r="8140" spans="3:10" x14ac:dyDescent="0.25">
      <c r="C8140" s="82">
        <v>6.3001971422202421E-3</v>
      </c>
      <c r="D8140" s="89">
        <v>8.3648155168206829E-3</v>
      </c>
      <c r="E8140" s="89">
        <v>1.0042765578044061E-2</v>
      </c>
      <c r="F8140" s="89">
        <v>1.1365779112184308E-2</v>
      </c>
      <c r="G8140" s="90">
        <v>1.2458203025864215E-2</v>
      </c>
      <c r="H8140" s="90">
        <v>1.3381034012787209E-2</v>
      </c>
      <c r="I8140" s="90">
        <v>1.4281206657291649E-2</v>
      </c>
      <c r="J8140" s="90">
        <v>1.5201490556367846E-2</v>
      </c>
    </row>
    <row r="8141" spans="3:10" x14ac:dyDescent="0.25">
      <c r="C8141" s="82">
        <v>2.9884833794315419E-2</v>
      </c>
      <c r="D8141" s="89">
        <v>3.3043341219173884E-2</v>
      </c>
      <c r="E8141" s="89">
        <v>3.451998896910323E-2</v>
      </c>
      <c r="F8141" s="89">
        <v>3.5034433967533418E-2</v>
      </c>
      <c r="G8141" s="90">
        <v>3.5091662221864738E-2</v>
      </c>
      <c r="H8141" s="90">
        <v>3.4775239646738954E-2</v>
      </c>
      <c r="I8141" s="90">
        <v>3.4323982367136775E-2</v>
      </c>
      <c r="J8141" s="90">
        <v>3.3682748583119745E-2</v>
      </c>
    </row>
    <row r="8142" spans="3:10" x14ac:dyDescent="0.25">
      <c r="C8142" s="82">
        <v>4.7262550126785747E-3</v>
      </c>
      <c r="D8142" s="89">
        <v>8.5665669709612535E-3</v>
      </c>
      <c r="E8142" s="89">
        <v>1.26871575653185E-2</v>
      </c>
      <c r="F8142" s="89">
        <v>1.6530684328836035E-2</v>
      </c>
      <c r="G8142" s="90">
        <v>1.9879304232316947E-2</v>
      </c>
      <c r="H8142" s="90">
        <v>2.2608513941693296E-2</v>
      </c>
      <c r="I8142" s="90">
        <v>2.4836390962128956E-2</v>
      </c>
      <c r="J8142" s="90">
        <v>2.6551730238593821E-2</v>
      </c>
    </row>
    <row r="8143" spans="3:10" x14ac:dyDescent="0.25">
      <c r="C8143" s="82">
        <v>3.502446793208118E-2</v>
      </c>
      <c r="D8143" s="89">
        <v>3.8095452767246345E-2</v>
      </c>
      <c r="E8143" s="89">
        <v>3.9798283016663362E-2</v>
      </c>
      <c r="F8143" s="89">
        <v>4.0885359795030891E-2</v>
      </c>
      <c r="G8143" s="90">
        <v>4.1829354145856472E-2</v>
      </c>
      <c r="H8143" s="90">
        <v>4.2624214222219792E-2</v>
      </c>
      <c r="I8143" s="90">
        <v>4.3464796158700983E-2</v>
      </c>
      <c r="J8143" s="90">
        <v>4.4187966884075232E-2</v>
      </c>
    </row>
    <row r="8144" spans="3:10" x14ac:dyDescent="0.25">
      <c r="C8144" s="82">
        <v>2.2698803590830443E-3</v>
      </c>
      <c r="D8144" s="89">
        <v>3.8144310631577014E-3</v>
      </c>
      <c r="E8144" s="89">
        <v>5.4954384300475705E-3</v>
      </c>
      <c r="F8144" s="89">
        <v>7.1574183630150412E-3</v>
      </c>
      <c r="G8144" s="90">
        <v>8.7449562432724108E-3</v>
      </c>
      <c r="H8144" s="90">
        <v>1.0225718318547326E-2</v>
      </c>
      <c r="I8144" s="90">
        <v>1.1681673010053127E-2</v>
      </c>
      <c r="J8144" s="90">
        <v>1.3149830917762149E-2</v>
      </c>
    </row>
    <row r="8145" spans="3:10" x14ac:dyDescent="0.25">
      <c r="C8145" s="82">
        <v>7.589926682295264E-3</v>
      </c>
      <c r="D8145" s="89">
        <v>1.2850718327921574E-2</v>
      </c>
      <c r="E8145" s="89">
        <v>1.8091089894151244E-2</v>
      </c>
      <c r="F8145" s="89">
        <v>2.2511311393485996E-2</v>
      </c>
      <c r="G8145" s="90">
        <v>2.5805334360140767E-2</v>
      </c>
      <c r="H8145" s="90">
        <v>2.7853491558014126E-2</v>
      </c>
      <c r="I8145" s="90">
        <v>2.8907753697910127E-2</v>
      </c>
      <c r="J8145" s="90">
        <v>2.9093158720210906E-2</v>
      </c>
    </row>
    <row r="8146" spans="3:10" x14ac:dyDescent="0.25">
      <c r="C8146" s="82">
        <v>4.7921529767306252E-3</v>
      </c>
      <c r="D8146" s="89">
        <v>6.9893158420299036E-3</v>
      </c>
      <c r="E8146" s="89">
        <v>9.0737519489173073E-3</v>
      </c>
      <c r="F8146" s="89">
        <v>1.0915580739704374E-2</v>
      </c>
      <c r="G8146" s="90">
        <v>1.2512089235405126E-2</v>
      </c>
      <c r="H8146" s="90">
        <v>1.3853853873425402E-2</v>
      </c>
      <c r="I8146" s="90">
        <v>1.5059985851907225E-2</v>
      </c>
      <c r="J8146" s="90">
        <v>1.6164416554096794E-2</v>
      </c>
    </row>
    <row r="8147" spans="3:10" x14ac:dyDescent="0.25">
      <c r="C8147" s="82">
        <v>2.4550498096658374E-3</v>
      </c>
      <c r="D8147" s="89">
        <v>3.9163762733934347E-3</v>
      </c>
      <c r="E8147" s="89">
        <v>5.3185423860460284E-3</v>
      </c>
      <c r="F8147" s="89">
        <v>6.5032526882017674E-3</v>
      </c>
      <c r="G8147" s="90">
        <v>7.4319299751629819E-3</v>
      </c>
      <c r="H8147" s="90">
        <v>8.0895162412825006E-3</v>
      </c>
      <c r="I8147" s="90">
        <v>8.5493767369120306E-3</v>
      </c>
      <c r="J8147" s="90">
        <v>8.8409676039234268E-3</v>
      </c>
    </row>
    <row r="8148" spans="3:10" x14ac:dyDescent="0.25">
      <c r="C8148" s="82">
        <v>1.1458139658462327E-2</v>
      </c>
      <c r="D8148" s="89">
        <v>1.5326304757503221E-2</v>
      </c>
      <c r="E8148" s="89">
        <v>1.8916378755340198E-2</v>
      </c>
      <c r="F8148" s="89">
        <v>2.2205310633276472E-2</v>
      </c>
      <c r="G8148" s="90">
        <v>2.5289204258903887E-2</v>
      </c>
      <c r="H8148" s="90">
        <v>2.814597720784583E-2</v>
      </c>
      <c r="I8148" s="90">
        <v>3.0953337744595497E-2</v>
      </c>
      <c r="J8148" s="90">
        <v>3.3685335873149973E-2</v>
      </c>
    </row>
    <row r="8149" spans="3:10" x14ac:dyDescent="0.25">
      <c r="C8149" s="82">
        <v>1.8757194239946751E-2</v>
      </c>
      <c r="D8149" s="89">
        <v>1.9342147061439732E-2</v>
      </c>
      <c r="E8149" s="89">
        <v>1.9742546608598983E-2</v>
      </c>
      <c r="F8149" s="89">
        <v>2.0089556496683609E-2</v>
      </c>
      <c r="G8149" s="90">
        <v>2.0442078146068458E-2</v>
      </c>
      <c r="H8149" s="90">
        <v>2.0706012800971056E-2</v>
      </c>
      <c r="I8149" s="90">
        <v>2.0949074375126112E-2</v>
      </c>
      <c r="J8149" s="90">
        <v>2.1108697477456573E-2</v>
      </c>
    </row>
    <row r="8150" spans="3:10" x14ac:dyDescent="0.25">
      <c r="C8150" s="82">
        <v>4.0100761210579462E-3</v>
      </c>
      <c r="D8150" s="89">
        <v>6.3389399040307956E-3</v>
      </c>
      <c r="E8150" s="89">
        <v>8.5687024145740358E-3</v>
      </c>
      <c r="F8150" s="89">
        <v>1.0475306602860933E-2</v>
      </c>
      <c r="G8150" s="90">
        <v>1.2005038945577327E-2</v>
      </c>
      <c r="H8150" s="90">
        <v>1.3116465360580384E-2</v>
      </c>
      <c r="I8150" s="90">
        <v>1.3895812126419389E-2</v>
      </c>
      <c r="J8150" s="90">
        <v>1.4355248371326217E-2</v>
      </c>
    </row>
    <row r="8151" spans="3:10" x14ac:dyDescent="0.25">
      <c r="C8151" s="82">
        <v>8.7747307284454616E-3</v>
      </c>
      <c r="D8151" s="89">
        <v>1.2279136882484958E-2</v>
      </c>
      <c r="E8151" s="89">
        <v>1.5520625014509489E-2</v>
      </c>
      <c r="F8151" s="89">
        <v>1.8445925001623075E-2</v>
      </c>
      <c r="G8151" s="90">
        <v>2.1155724168903111E-2</v>
      </c>
      <c r="H8151" s="90">
        <v>2.3665835806901857E-2</v>
      </c>
      <c r="I8151" s="90">
        <v>2.6153747424184883E-2</v>
      </c>
      <c r="J8151" s="90">
        <v>2.8615547849737612E-2</v>
      </c>
    </row>
    <row r="8152" spans="3:10" x14ac:dyDescent="0.25">
      <c r="C8152" s="82">
        <v>1.8787964303089741E-3</v>
      </c>
      <c r="D8152" s="89">
        <v>4.5534460465181566E-3</v>
      </c>
      <c r="E8152" s="89">
        <v>8.179073102043544E-3</v>
      </c>
      <c r="F8152" s="89">
        <v>1.2051579170078626E-2</v>
      </c>
      <c r="G8152" s="90">
        <v>1.5605630067627888E-2</v>
      </c>
      <c r="H8152" s="90">
        <v>1.8480703157017508E-2</v>
      </c>
      <c r="I8152" s="90">
        <v>2.0669553344148443E-2</v>
      </c>
      <c r="J8152" s="90">
        <v>2.2164790624251179E-2</v>
      </c>
    </row>
    <row r="8153" spans="3:10" x14ac:dyDescent="0.25">
      <c r="C8153" s="82">
        <v>2.8462999147217876E-2</v>
      </c>
      <c r="D8153" s="89">
        <v>2.9057571385870357E-2</v>
      </c>
      <c r="E8153" s="89">
        <v>2.859582031718259E-2</v>
      </c>
      <c r="F8153" s="89">
        <v>2.7710034410979516E-2</v>
      </c>
      <c r="G8153" s="90">
        <v>2.6731174432143304E-2</v>
      </c>
      <c r="H8153" s="90">
        <v>2.5649540104260429E-2</v>
      </c>
      <c r="I8153" s="90">
        <v>2.459571813782108E-2</v>
      </c>
      <c r="J8153" s="90">
        <v>2.3508361257077743E-2</v>
      </c>
    </row>
    <row r="8154" spans="3:10" x14ac:dyDescent="0.25">
      <c r="C8154" s="82">
        <v>5.3233809277173508E-3</v>
      </c>
      <c r="D8154" s="89">
        <v>7.3293951302307288E-3</v>
      </c>
      <c r="E8154" s="89">
        <v>9.1590953493647757E-3</v>
      </c>
      <c r="F8154" s="89">
        <v>1.0736238050899287E-2</v>
      </c>
      <c r="G8154" s="90">
        <v>1.2070972823292236E-2</v>
      </c>
      <c r="H8154" s="90">
        <v>1.3143627737283363E-2</v>
      </c>
      <c r="I8154" s="90">
        <v>1.4051783218163662E-2</v>
      </c>
      <c r="J8154" s="90">
        <v>1.481624664722095E-2</v>
      </c>
    </row>
    <row r="8155" spans="3:10" x14ac:dyDescent="0.25">
      <c r="C8155" s="82">
        <v>4.6866534027426307E-3</v>
      </c>
      <c r="D8155" s="89">
        <v>6.8246214289241222E-3</v>
      </c>
      <c r="E8155" s="89">
        <v>8.8423471721707694E-3</v>
      </c>
      <c r="F8155" s="89">
        <v>1.0647674624917589E-2</v>
      </c>
      <c r="G8155" s="90">
        <v>1.2256207786562718E-2</v>
      </c>
      <c r="H8155" s="90">
        <v>1.3652079787914386E-2</v>
      </c>
      <c r="I8155" s="90">
        <v>1.4928330699651974E-2</v>
      </c>
      <c r="J8155" s="90">
        <v>1.608874453317486E-2</v>
      </c>
    </row>
    <row r="8156" spans="3:10" x14ac:dyDescent="0.25">
      <c r="C8156" s="82">
        <v>2.3681253595904507E-3</v>
      </c>
      <c r="D8156" s="89">
        <v>4.8144206901500168E-3</v>
      </c>
      <c r="E8156" s="89">
        <v>7.6779339211594279E-3</v>
      </c>
      <c r="F8156" s="89">
        <v>1.0463688641820871E-2</v>
      </c>
      <c r="G8156" s="90">
        <v>1.2903523747098888E-2</v>
      </c>
      <c r="H8156" s="90">
        <v>1.486015412574208E-2</v>
      </c>
      <c r="I8156" s="90">
        <v>1.6413544221653194E-2</v>
      </c>
      <c r="J8156" s="90">
        <v>1.7591145028033214E-2</v>
      </c>
    </row>
    <row r="8157" spans="3:10" x14ac:dyDescent="0.25">
      <c r="C8157" s="82">
        <v>8.7786365245537852E-3</v>
      </c>
      <c r="D8157" s="89">
        <v>1.3148824788450931E-2</v>
      </c>
      <c r="E8157" s="89">
        <v>1.6968565105995603E-2</v>
      </c>
      <c r="F8157" s="89">
        <v>1.9994641605897055E-2</v>
      </c>
      <c r="G8157" s="90">
        <v>2.235836019989593E-2</v>
      </c>
      <c r="H8157" s="90">
        <v>2.4184971051545434E-2</v>
      </c>
      <c r="I8157" s="90">
        <v>2.5777042669054898E-2</v>
      </c>
      <c r="J8157" s="90">
        <v>2.7234108826517882E-2</v>
      </c>
    </row>
    <row r="8158" spans="3:10" x14ac:dyDescent="0.25">
      <c r="C8158" s="82">
        <v>1.5610209569442458E-2</v>
      </c>
      <c r="D8158" s="89">
        <v>2.0375447663816468E-2</v>
      </c>
      <c r="E8158" s="89">
        <v>2.3728327931587027E-2</v>
      </c>
      <c r="F8158" s="89">
        <v>2.5810852270946271E-2</v>
      </c>
      <c r="G8158" s="90">
        <v>2.698053811762445E-2</v>
      </c>
      <c r="H8158" s="90">
        <v>2.7405402812205711E-2</v>
      </c>
      <c r="I8158" s="90">
        <v>2.7387715456421203E-2</v>
      </c>
      <c r="J8158" s="90">
        <v>2.6981515165828123E-2</v>
      </c>
    </row>
    <row r="8159" spans="3:10" x14ac:dyDescent="0.25">
      <c r="C8159" s="82">
        <v>1.3277121392004593E-2</v>
      </c>
      <c r="D8159" s="89">
        <v>1.5597963439213882E-2</v>
      </c>
      <c r="E8159" s="89">
        <v>1.7307606182374039E-2</v>
      </c>
      <c r="F8159" s="89">
        <v>1.8614138754387576E-2</v>
      </c>
      <c r="G8159" s="90">
        <v>1.9716181523387465E-2</v>
      </c>
      <c r="H8159" s="90">
        <v>2.064855538335807E-2</v>
      </c>
      <c r="I8159" s="90">
        <v>2.156585989934803E-2</v>
      </c>
      <c r="J8159" s="90">
        <v>2.2458234781603782E-2</v>
      </c>
    </row>
    <row r="8160" spans="3:10" x14ac:dyDescent="0.25">
      <c r="C8160" s="82">
        <v>2.1617653679864009E-3</v>
      </c>
      <c r="D8160" s="89">
        <v>3.4771478864893172E-3</v>
      </c>
      <c r="E8160" s="89">
        <v>4.8174693940117889E-3</v>
      </c>
      <c r="F8160" s="89">
        <v>6.042066419819931E-3</v>
      </c>
      <c r="G8160" s="90">
        <v>7.0991659907377394E-3</v>
      </c>
      <c r="H8160" s="90">
        <v>7.9565740126269057E-3</v>
      </c>
      <c r="I8160" s="90">
        <v>8.6739444957691231E-3</v>
      </c>
      <c r="J8160" s="90">
        <v>9.2757846433591563E-3</v>
      </c>
    </row>
    <row r="8161" spans="3:10" x14ac:dyDescent="0.25">
      <c r="C8161" s="82">
        <v>1.4181746901839718E-2</v>
      </c>
      <c r="D8161" s="89">
        <v>1.7784125563304127E-2</v>
      </c>
      <c r="E8161" s="89">
        <v>2.0693457169659368E-2</v>
      </c>
      <c r="F8161" s="89">
        <v>2.3031725599550253E-2</v>
      </c>
      <c r="G8161" s="90">
        <v>2.4993635675364449E-2</v>
      </c>
      <c r="H8161" s="90">
        <v>2.6611716507272461E-2</v>
      </c>
      <c r="I8161" s="90">
        <v>2.8092401815331174E-2</v>
      </c>
      <c r="J8161" s="90">
        <v>2.9444938670942153E-2</v>
      </c>
    </row>
    <row r="8162" spans="3:10" x14ac:dyDescent="0.25">
      <c r="C8162" s="82">
        <v>4.7741780470066299E-3</v>
      </c>
      <c r="D8162" s="89">
        <v>7.970860727747572E-3</v>
      </c>
      <c r="E8162" s="89">
        <v>1.1231319535128313E-2</v>
      </c>
      <c r="F8162" s="89">
        <v>1.4165624706456513E-2</v>
      </c>
      <c r="G8162" s="90">
        <v>1.6617979159577891E-2</v>
      </c>
      <c r="H8162" s="90">
        <v>1.8477759708910167E-2</v>
      </c>
      <c r="I8162" s="90">
        <v>1.9837494660653276E-2</v>
      </c>
      <c r="J8162" s="90">
        <v>2.0702505862024826E-2</v>
      </c>
    </row>
    <row r="8163" spans="3:10" x14ac:dyDescent="0.25">
      <c r="C8163" s="82">
        <v>2.0781602568481748E-2</v>
      </c>
      <c r="D8163" s="89">
        <v>2.5382594714521083E-2</v>
      </c>
      <c r="E8163" s="89">
        <v>2.8224910333106021E-2</v>
      </c>
      <c r="F8163" s="89">
        <v>2.9794747472285561E-2</v>
      </c>
      <c r="G8163" s="90">
        <v>3.0637876700865482E-2</v>
      </c>
      <c r="H8163" s="90">
        <v>3.0975053981203343E-2</v>
      </c>
      <c r="I8163" s="90">
        <v>3.1127820137042624E-2</v>
      </c>
      <c r="J8163" s="90">
        <v>3.1109065405169712E-2</v>
      </c>
    </row>
    <row r="8164" spans="3:10" x14ac:dyDescent="0.25">
      <c r="C8164" s="82">
        <v>8.3421441334117583E-3</v>
      </c>
      <c r="D8164" s="89">
        <v>1.0569460322647974E-2</v>
      </c>
      <c r="E8164" s="89">
        <v>1.1995168673790505E-2</v>
      </c>
      <c r="F8164" s="89">
        <v>1.2780517186144712E-2</v>
      </c>
      <c r="G8164" s="90">
        <v>1.3161299430739067E-2</v>
      </c>
      <c r="H8164" s="90">
        <v>1.3252257505194541E-2</v>
      </c>
      <c r="I8164" s="90">
        <v>1.3218548404949145E-2</v>
      </c>
      <c r="J8164" s="90">
        <v>1.3098546349717181E-2</v>
      </c>
    </row>
    <row r="8165" spans="3:10" x14ac:dyDescent="0.25">
      <c r="C8165" s="82">
        <v>1.3114926968674242E-2</v>
      </c>
      <c r="D8165" s="89">
        <v>1.8373899021231523E-2</v>
      </c>
      <c r="E8165" s="89">
        <v>2.2368368706757871E-2</v>
      </c>
      <c r="F8165" s="89">
        <v>2.4972798107063654E-2</v>
      </c>
      <c r="G8165" s="90">
        <v>2.6460465742980274E-2</v>
      </c>
      <c r="H8165" s="90">
        <v>2.7019813928076005E-2</v>
      </c>
      <c r="I8165" s="90">
        <v>2.7003652546708432E-2</v>
      </c>
      <c r="J8165" s="90">
        <v>2.6522686715543968E-2</v>
      </c>
    </row>
    <row r="8166" spans="3:10" x14ac:dyDescent="0.25">
      <c r="C8166" s="82">
        <v>1.9372333516823621E-2</v>
      </c>
      <c r="D8166" s="89">
        <v>2.3489516362889738E-2</v>
      </c>
      <c r="E8166" s="89">
        <v>2.6338621682046398E-2</v>
      </c>
      <c r="F8166" s="89">
        <v>2.8162571714646905E-2</v>
      </c>
      <c r="G8166" s="90">
        <v>2.9269087316340921E-2</v>
      </c>
      <c r="H8166" s="90">
        <v>2.9742025350995571E-2</v>
      </c>
      <c r="I8166" s="90">
        <v>2.9843378653258801E-2</v>
      </c>
      <c r="J8166" s="90">
        <v>2.959793063153084E-2</v>
      </c>
    </row>
    <row r="8167" spans="3:10" x14ac:dyDescent="0.25">
      <c r="C8167" s="82">
        <v>1.1913753588622681E-2</v>
      </c>
      <c r="D8167" s="89">
        <v>1.8005372448737338E-2</v>
      </c>
      <c r="E8167" s="89">
        <v>2.373419124306779E-2</v>
      </c>
      <c r="F8167" s="89">
        <v>2.8639479558920048E-2</v>
      </c>
      <c r="G8167" s="90">
        <v>3.2635222859298416E-2</v>
      </c>
      <c r="H8167" s="90">
        <v>3.5602005373764088E-2</v>
      </c>
      <c r="I8167" s="90">
        <v>3.7724415390274768E-2</v>
      </c>
      <c r="J8167" s="90">
        <v>3.8955523026974526E-2</v>
      </c>
    </row>
    <row r="8168" spans="3:10" x14ac:dyDescent="0.25">
      <c r="C8168" s="82">
        <v>5.3792211259649704E-2</v>
      </c>
      <c r="D8168" s="89">
        <v>5.0922615898400941E-2</v>
      </c>
      <c r="E8168" s="89">
        <v>4.7627961616748371E-2</v>
      </c>
      <c r="F8168" s="89">
        <v>4.4712765793725288E-2</v>
      </c>
      <c r="G8168" s="90">
        <v>4.2412370033859371E-2</v>
      </c>
      <c r="H8168" s="90">
        <v>4.0464623799515223E-2</v>
      </c>
      <c r="I8168" s="90">
        <v>3.8881241811592977E-2</v>
      </c>
      <c r="J8168" s="90">
        <v>3.7400296100435437E-2</v>
      </c>
    </row>
    <row r="8169" spans="3:10" x14ac:dyDescent="0.25">
      <c r="C8169" s="82">
        <v>2.5074300364817156E-2</v>
      </c>
      <c r="D8169" s="89">
        <v>2.9834155239179063E-2</v>
      </c>
      <c r="E8169" s="89">
        <v>3.2986503069899302E-2</v>
      </c>
      <c r="F8169" s="89">
        <v>3.5023196795024525E-2</v>
      </c>
      <c r="G8169" s="90">
        <v>3.6431745610770921E-2</v>
      </c>
      <c r="H8169" s="90">
        <v>3.7348573990904299E-2</v>
      </c>
      <c r="I8169" s="90">
        <v>3.8083795053847097E-2</v>
      </c>
      <c r="J8169" s="90">
        <v>3.8619703549023505E-2</v>
      </c>
    </row>
    <row r="8170" spans="3:10" x14ac:dyDescent="0.25">
      <c r="C8170" s="82">
        <v>6.9561843588417868E-3</v>
      </c>
      <c r="D8170" s="89">
        <v>1.0676272234089993E-2</v>
      </c>
      <c r="E8170" s="89">
        <v>1.3832669506936504E-2</v>
      </c>
      <c r="F8170" s="89">
        <v>1.6112200462425525E-2</v>
      </c>
      <c r="G8170" s="90">
        <v>1.7564656078213697E-2</v>
      </c>
      <c r="H8170" s="90">
        <v>1.8265303032991839E-2</v>
      </c>
      <c r="I8170" s="90">
        <v>1.8440448592208468E-2</v>
      </c>
      <c r="J8170" s="90">
        <v>1.8172775353574575E-2</v>
      </c>
    </row>
    <row r="8171" spans="3:10" x14ac:dyDescent="0.25">
      <c r="C8171" s="82">
        <v>1.3915831747047856E-2</v>
      </c>
      <c r="D8171" s="89">
        <v>1.7306040331716326E-2</v>
      </c>
      <c r="E8171" s="89">
        <v>1.9406760554705471E-2</v>
      </c>
      <c r="F8171" s="89">
        <v>2.0529101835719508E-2</v>
      </c>
      <c r="G8171" s="90">
        <v>2.106357561225174E-2</v>
      </c>
      <c r="H8171" s="90">
        <v>2.1188240049503849E-2</v>
      </c>
      <c r="I8171" s="90">
        <v>2.1154759707544272E-2</v>
      </c>
      <c r="J8171" s="90">
        <v>2.1008728676684015E-2</v>
      </c>
    </row>
    <row r="8172" spans="3:10" x14ac:dyDescent="0.25">
      <c r="C8172" s="82">
        <v>4.5959614759267719E-3</v>
      </c>
      <c r="D8172" s="89">
        <v>8.3793506831888014E-3</v>
      </c>
      <c r="E8172" s="89">
        <v>1.2501775302102754E-2</v>
      </c>
      <c r="F8172" s="89">
        <v>1.6396044689348702E-2</v>
      </c>
      <c r="G8172" s="90">
        <v>1.9829884945636301E-2</v>
      </c>
      <c r="H8172" s="90">
        <v>2.2690263446565634E-2</v>
      </c>
      <c r="I8172" s="90">
        <v>2.5132626391164491E-2</v>
      </c>
      <c r="J8172" s="90">
        <v>2.7195164795016973E-2</v>
      </c>
    </row>
    <row r="8173" spans="3:10" x14ac:dyDescent="0.25">
      <c r="C8173" s="82">
        <v>1.9982671881843612E-2</v>
      </c>
      <c r="D8173" s="89">
        <v>2.5051578736058133E-2</v>
      </c>
      <c r="E8173" s="89">
        <v>2.8803143119910706E-2</v>
      </c>
      <c r="F8173" s="89">
        <v>3.1518016059163566E-2</v>
      </c>
      <c r="G8173" s="90">
        <v>3.3586580760264273E-2</v>
      </c>
      <c r="H8173" s="90">
        <v>3.5131346369943577E-2</v>
      </c>
      <c r="I8173" s="90">
        <v>3.6452774488323847E-2</v>
      </c>
      <c r="J8173" s="90">
        <v>3.7546547158568332E-2</v>
      </c>
    </row>
    <row r="8174" spans="3:10" x14ac:dyDescent="0.25">
      <c r="C8174" s="82">
        <v>3.1784693946543957E-3</v>
      </c>
      <c r="D8174" s="89">
        <v>5.2103556441210402E-3</v>
      </c>
      <c r="E8174" s="89">
        <v>7.2186263496958405E-3</v>
      </c>
      <c r="F8174" s="89">
        <v>8.9773691080292234E-3</v>
      </c>
      <c r="G8174" s="90">
        <v>1.0432226912406292E-2</v>
      </c>
      <c r="H8174" s="90">
        <v>1.1563984266305741E-2</v>
      </c>
      <c r="I8174" s="90">
        <v>1.2476074026818646E-2</v>
      </c>
      <c r="J8174" s="90">
        <v>1.3206151093237086E-2</v>
      </c>
    </row>
    <row r="8175" spans="3:10" x14ac:dyDescent="0.25">
      <c r="C8175" s="82">
        <v>1.415527693966941E-2</v>
      </c>
      <c r="D8175" s="89">
        <v>1.8036469693406755E-2</v>
      </c>
      <c r="E8175" s="89">
        <v>2.0880043057085108E-2</v>
      </c>
      <c r="F8175" s="89">
        <v>2.2724141015271575E-2</v>
      </c>
      <c r="G8175" s="90">
        <v>2.3768272236568869E-2</v>
      </c>
      <c r="H8175" s="90">
        <v>2.4096773612534528E-2</v>
      </c>
      <c r="I8175" s="90">
        <v>2.3971998978660397E-2</v>
      </c>
      <c r="J8175" s="90">
        <v>2.3478272599820899E-2</v>
      </c>
    </row>
    <row r="8176" spans="3:10" x14ac:dyDescent="0.25">
      <c r="C8176" s="82">
        <v>3.5456991772231362E-2</v>
      </c>
      <c r="D8176" s="89">
        <v>4.0941198839446642E-2</v>
      </c>
      <c r="E8176" s="89">
        <v>4.3552014679806961E-2</v>
      </c>
      <c r="F8176" s="89">
        <v>4.4346289013396295E-2</v>
      </c>
      <c r="G8176" s="90">
        <v>4.4228843678922734E-2</v>
      </c>
      <c r="H8176" s="90">
        <v>4.3512235204155807E-2</v>
      </c>
      <c r="I8176" s="90">
        <v>4.2612894395358668E-2</v>
      </c>
      <c r="J8176" s="90">
        <v>4.1504373799818903E-2</v>
      </c>
    </row>
    <row r="8177" spans="3:10" x14ac:dyDescent="0.25">
      <c r="C8177" s="82">
        <v>7.6166550002502035E-3</v>
      </c>
      <c r="D8177" s="89">
        <v>1.0719048846403931E-2</v>
      </c>
      <c r="E8177" s="89">
        <v>1.3313534409297804E-2</v>
      </c>
      <c r="F8177" s="89">
        <v>1.5323038936756794E-2</v>
      </c>
      <c r="G8177" s="90">
        <v>1.6865657669082702E-2</v>
      </c>
      <c r="H8177" s="90">
        <v>1.800534215906793E-2</v>
      </c>
      <c r="I8177" s="90">
        <v>1.8926694507767641E-2</v>
      </c>
      <c r="J8177" s="90">
        <v>1.9667216953146448E-2</v>
      </c>
    </row>
    <row r="8178" spans="3:10" x14ac:dyDescent="0.25">
      <c r="C8178" s="82">
        <v>0.11506845184026457</v>
      </c>
      <c r="D8178" s="89">
        <v>8.1165641406064568E-2</v>
      </c>
      <c r="E8178" s="89">
        <v>6.3335818425597906E-2</v>
      </c>
      <c r="F8178" s="89">
        <v>5.3515613803028841E-2</v>
      </c>
      <c r="G8178" s="90">
        <v>4.8086012297424187E-2</v>
      </c>
      <c r="H8178" s="90">
        <v>4.5053305985538188E-2</v>
      </c>
      <c r="I8178" s="90">
        <v>4.3698696745496209E-2</v>
      </c>
      <c r="J8178" s="90">
        <v>4.3421697772374812E-2</v>
      </c>
    </row>
    <row r="8179" spans="3:10" x14ac:dyDescent="0.25">
      <c r="C8179" s="82">
        <v>2.2266990210072998E-2</v>
      </c>
      <c r="D8179" s="89">
        <v>2.3231509292963439E-2</v>
      </c>
      <c r="E8179" s="89">
        <v>2.3670863679008988E-2</v>
      </c>
      <c r="F8179" s="89">
        <v>2.3934946126340929E-2</v>
      </c>
      <c r="G8179" s="90">
        <v>2.4242323051305557E-2</v>
      </c>
      <c r="H8179" s="90">
        <v>2.4582557261036777E-2</v>
      </c>
      <c r="I8179" s="90">
        <v>2.5099567613241086E-2</v>
      </c>
      <c r="J8179" s="90">
        <v>2.5753344986587507E-2</v>
      </c>
    </row>
    <row r="8180" spans="3:10" x14ac:dyDescent="0.25">
      <c r="C8180" s="82">
        <v>1.3306533664844964E-2</v>
      </c>
      <c r="D8180" s="89">
        <v>1.5118749743215648E-2</v>
      </c>
      <c r="E8180" s="89">
        <v>1.6435430354586653E-2</v>
      </c>
      <c r="F8180" s="89">
        <v>1.7484337381006347E-2</v>
      </c>
      <c r="G8180" s="90">
        <v>1.8452941845785678E-2</v>
      </c>
      <c r="H8180" s="90">
        <v>1.9368495318682916E-2</v>
      </c>
      <c r="I8180" s="90">
        <v>2.0373834119373983E-2</v>
      </c>
      <c r="J8180" s="90">
        <v>2.1463794950681767E-2</v>
      </c>
    </row>
    <row r="8181" spans="3:10" x14ac:dyDescent="0.25">
      <c r="C8181" s="82">
        <v>1.0709018464506713E-2</v>
      </c>
      <c r="D8181" s="89">
        <v>1.2364379013901557E-2</v>
      </c>
      <c r="E8181" s="89">
        <v>1.3427543154785858E-2</v>
      </c>
      <c r="F8181" s="89">
        <v>1.4072218360288304E-2</v>
      </c>
      <c r="G8181" s="90">
        <v>1.4457376886088868E-2</v>
      </c>
      <c r="H8181" s="90">
        <v>1.4618216614595118E-2</v>
      </c>
      <c r="I8181" s="90">
        <v>1.4679969144933811E-2</v>
      </c>
      <c r="J8181" s="90">
        <v>1.4656336475916583E-2</v>
      </c>
    </row>
    <row r="8182" spans="3:10" x14ac:dyDescent="0.25">
      <c r="C8182" s="82">
        <v>7.9178841148604476E-3</v>
      </c>
      <c r="D8182" s="89">
        <v>1.0516311048610377E-2</v>
      </c>
      <c r="E8182" s="89">
        <v>1.2495466883338349E-2</v>
      </c>
      <c r="F8182" s="89">
        <v>1.3906842796153967E-2</v>
      </c>
      <c r="G8182" s="90">
        <v>1.4935284515511909E-2</v>
      </c>
      <c r="H8182" s="90">
        <v>1.5680885059193916E-2</v>
      </c>
      <c r="I8182" s="90">
        <v>1.6329536372346132E-2</v>
      </c>
      <c r="J8182" s="90">
        <v>1.6928533429717403E-2</v>
      </c>
    </row>
    <row r="8183" spans="3:10" x14ac:dyDescent="0.25">
      <c r="C8183" s="82">
        <v>6.321563395989413E-2</v>
      </c>
      <c r="D8183" s="89">
        <v>6.0575984821892949E-2</v>
      </c>
      <c r="E8183" s="89">
        <v>5.6421121922875954E-2</v>
      </c>
      <c r="F8183" s="89">
        <v>5.2159701734203368E-2</v>
      </c>
      <c r="G8183" s="90">
        <v>4.8348286791488983E-2</v>
      </c>
      <c r="H8183" s="90">
        <v>4.4837784575386515E-2</v>
      </c>
      <c r="I8183" s="90">
        <v>4.1726730229403021E-2</v>
      </c>
      <c r="J8183" s="90">
        <v>3.8786287359965241E-2</v>
      </c>
    </row>
    <row r="8184" spans="3:10" x14ac:dyDescent="0.25">
      <c r="C8184" s="82">
        <v>1.4820317150086375E-2</v>
      </c>
      <c r="D8184" s="89">
        <v>1.991919883282868E-2</v>
      </c>
      <c r="E8184" s="89">
        <v>2.3682233255084319E-2</v>
      </c>
      <c r="F8184" s="89">
        <v>2.619234602704245E-2</v>
      </c>
      <c r="G8184" s="90">
        <v>2.7798871019216964E-2</v>
      </c>
      <c r="H8184" s="90">
        <v>2.8669071539722268E-2</v>
      </c>
      <c r="I8184" s="90">
        <v>2.9107726870016861E-2</v>
      </c>
      <c r="J8184" s="90">
        <v>2.9159190846422746E-2</v>
      </c>
    </row>
    <row r="8185" spans="3:10" x14ac:dyDescent="0.25">
      <c r="C8185" s="82">
        <v>7.7474516060486859E-3</v>
      </c>
      <c r="D8185" s="89">
        <v>1.0376195609377361E-2</v>
      </c>
      <c r="E8185" s="89">
        <v>1.2593692454564263E-2</v>
      </c>
      <c r="F8185" s="89">
        <v>1.4350956392492968E-2</v>
      </c>
      <c r="G8185" s="90">
        <v>1.5731613222864819E-2</v>
      </c>
      <c r="H8185" s="90">
        <v>1.6775737896249313E-2</v>
      </c>
      <c r="I8185" s="90">
        <v>1.7661389863897186E-2</v>
      </c>
      <c r="J8185" s="90">
        <v>1.8451979682058188E-2</v>
      </c>
    </row>
    <row r="8186" spans="3:10" x14ac:dyDescent="0.25">
      <c r="C8186" s="82">
        <v>1.4350197473713077E-3</v>
      </c>
      <c r="D8186" s="89">
        <v>3.1131461917981501E-3</v>
      </c>
      <c r="E8186" s="89">
        <v>5.3311263182009745E-3</v>
      </c>
      <c r="F8186" s="89">
        <v>7.7914344238223798E-3</v>
      </c>
      <c r="G8186" s="90">
        <v>1.0258351589457025E-2</v>
      </c>
      <c r="H8186" s="90">
        <v>1.2553781765790799E-2</v>
      </c>
      <c r="I8186" s="90">
        <v>1.4680648983589402E-2</v>
      </c>
      <c r="J8186" s="90">
        <v>1.6619582022974578E-2</v>
      </c>
    </row>
    <row r="8187" spans="3:10" x14ac:dyDescent="0.25">
      <c r="C8187" s="82">
        <v>4.7991995673553221E-3</v>
      </c>
      <c r="D8187" s="89">
        <v>6.947357606311151E-3</v>
      </c>
      <c r="E8187" s="89">
        <v>8.9784885468771093E-3</v>
      </c>
      <c r="F8187" s="89">
        <v>1.0770853062708833E-2</v>
      </c>
      <c r="G8187" s="90">
        <v>1.2305039436707499E-2</v>
      </c>
      <c r="H8187" s="90">
        <v>1.3539680511361904E-2</v>
      </c>
      <c r="I8187" s="90">
        <v>1.4558224641478894E-2</v>
      </c>
      <c r="J8187" s="90">
        <v>1.5371065504219621E-2</v>
      </c>
    </row>
    <row r="8188" spans="3:10" x14ac:dyDescent="0.25">
      <c r="C8188" s="82">
        <v>4.5966694329791441E-3</v>
      </c>
      <c r="D8188" s="89">
        <v>6.7107454484487674E-3</v>
      </c>
      <c r="E8188" s="89">
        <v>8.805924854125945E-3</v>
      </c>
      <c r="F8188" s="89">
        <v>1.0770054277493798E-2</v>
      </c>
      <c r="G8188" s="90">
        <v>1.2578301346512591E-2</v>
      </c>
      <c r="H8188" s="90">
        <v>1.4178508856581909E-2</v>
      </c>
      <c r="I8188" s="90">
        <v>1.5645804137876678E-2</v>
      </c>
      <c r="J8188" s="90">
        <v>1.6978399550601892E-2</v>
      </c>
    </row>
    <row r="8189" spans="3:10" x14ac:dyDescent="0.25">
      <c r="C8189" s="82">
        <v>1.765511710791149E-2</v>
      </c>
      <c r="D8189" s="89">
        <v>1.9397126919042797E-2</v>
      </c>
      <c r="E8189" s="89">
        <v>2.0149311863825427E-2</v>
      </c>
      <c r="F8189" s="89">
        <v>2.0418305034926854E-2</v>
      </c>
      <c r="G8189" s="90">
        <v>2.0563099386047161E-2</v>
      </c>
      <c r="H8189" s="90">
        <v>2.067578928078807E-2</v>
      </c>
      <c r="I8189" s="90">
        <v>2.0925339753008417E-2</v>
      </c>
      <c r="J8189" s="90">
        <v>2.1295088179131616E-2</v>
      </c>
    </row>
    <row r="8190" spans="3:10" x14ac:dyDescent="0.25">
      <c r="C8190" s="82">
        <v>1.9204721539459877E-2</v>
      </c>
      <c r="D8190" s="89">
        <v>2.0391651266770189E-2</v>
      </c>
      <c r="E8190" s="89">
        <v>2.0588805865908454E-2</v>
      </c>
      <c r="F8190" s="89">
        <v>2.0315809154220533E-2</v>
      </c>
      <c r="G8190" s="90">
        <v>1.9901269088443953E-2</v>
      </c>
      <c r="H8190" s="90">
        <v>1.9405595658352568E-2</v>
      </c>
      <c r="I8190" s="90">
        <v>1.8969350148176422E-2</v>
      </c>
      <c r="J8190" s="90">
        <v>1.8566629387655107E-2</v>
      </c>
    </row>
    <row r="8191" spans="3:10" x14ac:dyDescent="0.25">
      <c r="C8191" s="82">
        <v>1.206691178717525E-2</v>
      </c>
      <c r="D8191" s="89">
        <v>1.7493629665235808E-2</v>
      </c>
      <c r="E8191" s="89">
        <v>2.2469981936959708E-2</v>
      </c>
      <c r="F8191" s="89">
        <v>2.6728411283366869E-2</v>
      </c>
      <c r="G8191" s="90">
        <v>3.0302086615157629E-2</v>
      </c>
      <c r="H8191" s="90">
        <v>3.3152320636242884E-2</v>
      </c>
      <c r="I8191" s="90">
        <v>3.5495895338894357E-2</v>
      </c>
      <c r="J8191" s="90">
        <v>3.73112582293453E-2</v>
      </c>
    </row>
    <row r="8192" spans="3:10" x14ac:dyDescent="0.25">
      <c r="C8192" s="82">
        <v>5.6733424328524358E-3</v>
      </c>
      <c r="D8192" s="89">
        <v>9.5722059152998831E-3</v>
      </c>
      <c r="E8192" s="89">
        <v>1.3501899964458702E-2</v>
      </c>
      <c r="F8192" s="89">
        <v>1.7023167383207485E-2</v>
      </c>
      <c r="G8192" s="90">
        <v>2.0054812405082126E-2</v>
      </c>
      <c r="H8192" s="90">
        <v>2.2587332062093367E-2</v>
      </c>
      <c r="I8192" s="90">
        <v>2.4830116225918471E-2</v>
      </c>
      <c r="J8192" s="90">
        <v>2.6838497697306285E-2</v>
      </c>
    </row>
    <row r="8193" spans="3:10" x14ac:dyDescent="0.25">
      <c r="C8193" s="82">
        <v>3.9729140449822578E-2</v>
      </c>
      <c r="D8193" s="89">
        <v>4.4241642447614832E-2</v>
      </c>
      <c r="E8193" s="89">
        <v>4.628370642329916E-2</v>
      </c>
      <c r="F8193" s="89">
        <v>4.6963247748156495E-2</v>
      </c>
      <c r="G8193" s="90">
        <v>4.7072223809650378E-2</v>
      </c>
      <c r="H8193" s="90">
        <v>4.6780694178384985E-2</v>
      </c>
      <c r="I8193" s="90">
        <v>4.6419956007073208E-2</v>
      </c>
      <c r="J8193" s="90">
        <v>4.5893032578370081E-2</v>
      </c>
    </row>
    <row r="8194" spans="3:10" x14ac:dyDescent="0.25">
      <c r="C8194" s="82">
        <v>6.7246117707954666E-3</v>
      </c>
      <c r="D8194" s="89">
        <v>1.1035054596825857E-2</v>
      </c>
      <c r="E8194" s="89">
        <v>1.5291512350738497E-2</v>
      </c>
      <c r="F8194" s="89">
        <v>1.9042461791635708E-2</v>
      </c>
      <c r="G8194" s="90">
        <v>2.2204050793954336E-2</v>
      </c>
      <c r="H8194" s="90">
        <v>2.4747068959746092E-2</v>
      </c>
      <c r="I8194" s="90">
        <v>2.6873363539316898E-2</v>
      </c>
      <c r="J8194" s="90">
        <v>2.8613573613212095E-2</v>
      </c>
    </row>
    <row r="8195" spans="3:10" x14ac:dyDescent="0.25">
      <c r="C8195" s="82">
        <v>3.9012106412545239E-3</v>
      </c>
      <c r="D8195" s="89">
        <v>6.0935959508569785E-3</v>
      </c>
      <c r="E8195" s="89">
        <v>8.1802664500829625E-3</v>
      </c>
      <c r="F8195" s="89">
        <v>1.0001768642622158E-2</v>
      </c>
      <c r="G8195" s="90">
        <v>1.1571764800033538E-2</v>
      </c>
      <c r="H8195" s="90">
        <v>1.2910321372760344E-2</v>
      </c>
      <c r="I8195" s="90">
        <v>1.414701457767471E-2</v>
      </c>
      <c r="J8195" s="90">
        <v>1.5320138838969545E-2</v>
      </c>
    </row>
    <row r="8196" spans="3:10" x14ac:dyDescent="0.25">
      <c r="C8196" s="82">
        <v>4.3103435335550853E-2</v>
      </c>
      <c r="D8196" s="89">
        <v>5.0647529596163976E-2</v>
      </c>
      <c r="E8196" s="89">
        <v>5.4970715500930648E-2</v>
      </c>
      <c r="F8196" s="89">
        <v>5.7203596678516121E-2</v>
      </c>
      <c r="G8196" s="90">
        <v>5.835174071706508E-2</v>
      </c>
      <c r="H8196" s="90">
        <v>5.8734871826390221E-2</v>
      </c>
      <c r="I8196" s="90">
        <v>5.8870533957687363E-2</v>
      </c>
      <c r="J8196" s="90">
        <v>5.8710958007040084E-2</v>
      </c>
    </row>
    <row r="8197" spans="3:10" x14ac:dyDescent="0.25">
      <c r="C8197" s="82">
        <v>1.0832934562261091E-2</v>
      </c>
      <c r="D8197" s="89">
        <v>1.5731567564030633E-2</v>
      </c>
      <c r="E8197" s="89">
        <v>1.983587560970879E-2</v>
      </c>
      <c r="F8197" s="89">
        <v>2.288410614334984E-2</v>
      </c>
      <c r="G8197" s="90">
        <v>2.4985358555333594E-2</v>
      </c>
      <c r="H8197" s="90">
        <v>2.6222304573497293E-2</v>
      </c>
      <c r="I8197" s="90">
        <v>2.6884753627589124E-2</v>
      </c>
      <c r="J8197" s="90">
        <v>2.7063762823149887E-2</v>
      </c>
    </row>
    <row r="8198" spans="3:10" x14ac:dyDescent="0.25">
      <c r="C8198" s="82">
        <v>1.9550436799574401E-2</v>
      </c>
      <c r="D8198" s="89">
        <v>2.2716146663508786E-2</v>
      </c>
      <c r="E8198" s="89">
        <v>2.4507957152555698E-2</v>
      </c>
      <c r="F8198" s="89">
        <v>2.5378859230869955E-2</v>
      </c>
      <c r="G8198" s="90">
        <v>2.5757980213793108E-2</v>
      </c>
      <c r="H8198" s="90">
        <v>2.5810236638162939E-2</v>
      </c>
      <c r="I8198" s="90">
        <v>2.5816283101892962E-2</v>
      </c>
      <c r="J8198" s="90">
        <v>2.5825666669943608E-2</v>
      </c>
    </row>
    <row r="8199" spans="3:10" x14ac:dyDescent="0.25">
      <c r="C8199" s="82">
        <v>8.1757817005879418E-3</v>
      </c>
      <c r="D8199" s="89">
        <v>1.1191846882092354E-2</v>
      </c>
      <c r="E8199" s="89">
        <v>1.3705200868178195E-2</v>
      </c>
      <c r="F8199" s="89">
        <v>1.5651943677435519E-2</v>
      </c>
      <c r="G8199" s="90">
        <v>1.7127796200384779E-2</v>
      </c>
      <c r="H8199" s="90">
        <v>1.816828895815369E-2</v>
      </c>
      <c r="I8199" s="90">
        <v>1.8941045036363516E-2</v>
      </c>
      <c r="J8199" s="90">
        <v>1.9476802727377191E-2</v>
      </c>
    </row>
    <row r="8200" spans="3:10" x14ac:dyDescent="0.25">
      <c r="C8200" s="82">
        <v>2.0206324511513911E-3</v>
      </c>
      <c r="D8200" s="89">
        <v>3.7443720209087068E-3</v>
      </c>
      <c r="E8200" s="89">
        <v>5.744396460696917E-3</v>
      </c>
      <c r="F8200" s="89">
        <v>7.7977874077362619E-3</v>
      </c>
      <c r="G8200" s="90">
        <v>9.7912035832129866E-3</v>
      </c>
      <c r="H8200" s="90">
        <v>1.1642406650443688E-2</v>
      </c>
      <c r="I8200" s="90">
        <v>1.3399358530713525E-2</v>
      </c>
      <c r="J8200" s="90">
        <v>1.5058770759201185E-2</v>
      </c>
    </row>
    <row r="8201" spans="3:10" x14ac:dyDescent="0.25">
      <c r="C8201" s="82">
        <v>2.6138001743965869E-2</v>
      </c>
      <c r="D8201" s="89">
        <v>2.9736102635057816E-2</v>
      </c>
      <c r="E8201" s="89">
        <v>3.1767839744024848E-2</v>
      </c>
      <c r="F8201" s="89">
        <v>3.2857735616991721E-2</v>
      </c>
      <c r="G8201" s="90">
        <v>3.3507684906298199E-2</v>
      </c>
      <c r="H8201" s="90">
        <v>3.3840058087684817E-2</v>
      </c>
      <c r="I8201" s="90">
        <v>3.4117968632236727E-2</v>
      </c>
      <c r="J8201" s="90">
        <v>3.4302176251233892E-2</v>
      </c>
    </row>
    <row r="8202" spans="3:10" x14ac:dyDescent="0.25">
      <c r="C8202" s="82">
        <v>2.5488751906833512E-2</v>
      </c>
      <c r="D8202" s="89">
        <v>2.9387326251178278E-2</v>
      </c>
      <c r="E8202" s="89">
        <v>3.144543595713746E-2</v>
      </c>
      <c r="F8202" s="89">
        <v>3.225064922620359E-2</v>
      </c>
      <c r="G8202" s="90">
        <v>3.232153014653117E-2</v>
      </c>
      <c r="H8202" s="90">
        <v>3.1820205285935245E-2</v>
      </c>
      <c r="I8202" s="90">
        <v>3.1047147243437295E-2</v>
      </c>
      <c r="J8202" s="90">
        <v>3.002154728195593E-2</v>
      </c>
    </row>
    <row r="8203" spans="3:10" x14ac:dyDescent="0.25">
      <c r="C8203" s="82">
        <v>3.7484817214346856E-3</v>
      </c>
      <c r="D8203" s="89">
        <v>5.7954430232161529E-3</v>
      </c>
      <c r="E8203" s="89">
        <v>7.6911411423982445E-3</v>
      </c>
      <c r="F8203" s="89">
        <v>9.2535848714647689E-3</v>
      </c>
      <c r="G8203" s="90">
        <v>1.0465899856866315E-2</v>
      </c>
      <c r="H8203" s="90">
        <v>1.1329038335076681E-2</v>
      </c>
      <c r="I8203" s="90">
        <v>1.1953593385891394E-2</v>
      </c>
      <c r="J8203" s="90">
        <v>1.2377634503618697E-2</v>
      </c>
    </row>
    <row r="8204" spans="3:10" x14ac:dyDescent="0.25">
      <c r="C8204" s="82">
        <v>2.5380348857711205E-2</v>
      </c>
      <c r="D8204" s="89">
        <v>3.5250976575003361E-2</v>
      </c>
      <c r="E8204" s="89">
        <v>4.3402958500071337E-2</v>
      </c>
      <c r="F8204" s="89">
        <v>4.9646666387275482E-2</v>
      </c>
      <c r="G8204" s="90">
        <v>5.4365525997100199E-2</v>
      </c>
      <c r="H8204" s="90">
        <v>5.7713733351755746E-2</v>
      </c>
      <c r="I8204" s="90">
        <v>6.0187286431391235E-2</v>
      </c>
      <c r="J8204" s="90">
        <v>6.1771893264629306E-2</v>
      </c>
    </row>
    <row r="8205" spans="3:10" x14ac:dyDescent="0.25">
      <c r="C8205" s="82">
        <v>1.8008204772657369E-2</v>
      </c>
      <c r="D8205" s="89">
        <v>2.3068319798168615E-2</v>
      </c>
      <c r="E8205" s="89">
        <v>2.7020012453804761E-2</v>
      </c>
      <c r="F8205" s="89">
        <v>2.9969782640675173E-2</v>
      </c>
      <c r="G8205" s="90">
        <v>3.2173701087036287E-2</v>
      </c>
      <c r="H8205" s="90">
        <v>3.3677993273715227E-2</v>
      </c>
      <c r="I8205" s="90">
        <v>3.4729808668643947E-2</v>
      </c>
      <c r="J8205" s="90">
        <v>3.5302454410094643E-2</v>
      </c>
    </row>
    <row r="8206" spans="3:10" x14ac:dyDescent="0.25">
      <c r="C8206" s="82">
        <v>1.0326874012194748E-2</v>
      </c>
      <c r="D8206" s="89">
        <v>1.3500843808608623E-2</v>
      </c>
      <c r="E8206" s="89">
        <v>1.5883180394418446E-2</v>
      </c>
      <c r="F8206" s="89">
        <v>1.7551550649014213E-2</v>
      </c>
      <c r="G8206" s="90">
        <v>1.8723956010702401E-2</v>
      </c>
      <c r="H8206" s="90">
        <v>1.9501998939375632E-2</v>
      </c>
      <c r="I8206" s="90">
        <v>2.0093625739223978E-2</v>
      </c>
      <c r="J8206" s="90">
        <v>2.05355164199158E-2</v>
      </c>
    </row>
    <row r="8207" spans="3:10" x14ac:dyDescent="0.25">
      <c r="C8207" s="82">
        <v>6.8839659714729747E-3</v>
      </c>
      <c r="D8207" s="89">
        <v>1.1500189775752191E-2</v>
      </c>
      <c r="E8207" s="89">
        <v>1.5980427493968923E-2</v>
      </c>
      <c r="F8207" s="89">
        <v>1.9740928722973831E-2</v>
      </c>
      <c r="G8207" s="90">
        <v>2.2664365782432465E-2</v>
      </c>
      <c r="H8207" s="90">
        <v>2.47521797221965E-2</v>
      </c>
      <c r="I8207" s="90">
        <v>2.626786581488828E-2</v>
      </c>
      <c r="J8207" s="90">
        <v>2.7309284853877298E-2</v>
      </c>
    </row>
    <row r="8208" spans="3:10" x14ac:dyDescent="0.25">
      <c r="C8208" s="82">
        <v>6.6348526293336738E-3</v>
      </c>
      <c r="D8208" s="89">
        <v>9.5815675995189684E-3</v>
      </c>
      <c r="E8208" s="89">
        <v>1.2453996624848461E-2</v>
      </c>
      <c r="F8208" s="89">
        <v>1.512910159811914E-2</v>
      </c>
      <c r="G8208" s="90">
        <v>1.7608834386158387E-2</v>
      </c>
      <c r="H8208" s="90">
        <v>1.984370933506116E-2</v>
      </c>
      <c r="I8208" s="90">
        <v>2.1940961903989038E-2</v>
      </c>
      <c r="J8208" s="90">
        <v>2.3875200153996159E-2</v>
      </c>
    </row>
    <row r="8209" spans="3:10" x14ac:dyDescent="0.25">
      <c r="C8209" s="82">
        <v>5.7334709837654051E-3</v>
      </c>
      <c r="D8209" s="89">
        <v>7.9373031446790514E-3</v>
      </c>
      <c r="E8209" s="89">
        <v>9.9361675164242637E-3</v>
      </c>
      <c r="F8209" s="89">
        <v>1.166857606407456E-2</v>
      </c>
      <c r="G8209" s="90">
        <v>1.3171296522974314E-2</v>
      </c>
      <c r="H8209" s="90">
        <v>1.4440838221784236E-2</v>
      </c>
      <c r="I8209" s="90">
        <v>1.559152736869209E-2</v>
      </c>
      <c r="J8209" s="90">
        <v>1.6645509802252757E-2</v>
      </c>
    </row>
    <row r="8210" spans="3:10" x14ac:dyDescent="0.25">
      <c r="C8210" s="82">
        <v>0.16944299807589405</v>
      </c>
      <c r="D8210" s="89">
        <v>0.13818472388842024</v>
      </c>
      <c r="E8210" s="89">
        <v>0.11499986000852085</v>
      </c>
      <c r="F8210" s="89">
        <v>9.8733339701652129E-2</v>
      </c>
      <c r="G8210" s="90">
        <v>8.7606461930947566E-2</v>
      </c>
      <c r="H8210" s="90">
        <v>7.9659581683934721E-2</v>
      </c>
      <c r="I8210" s="90">
        <v>7.4095315105332904E-2</v>
      </c>
      <c r="J8210" s="90">
        <v>6.9902300920022795E-2</v>
      </c>
    </row>
    <row r="8211" spans="3:10" x14ac:dyDescent="0.25">
      <c r="C8211" s="82">
        <v>2.9293997375255631E-2</v>
      </c>
      <c r="D8211" s="89">
        <v>3.1424820102058042E-2</v>
      </c>
      <c r="E8211" s="89">
        <v>3.3017361365520879E-2</v>
      </c>
      <c r="F8211" s="89">
        <v>3.4375048535903563E-2</v>
      </c>
      <c r="G8211" s="90">
        <v>3.5673983698542439E-2</v>
      </c>
      <c r="H8211" s="90">
        <v>3.6799402711864874E-2</v>
      </c>
      <c r="I8211" s="90">
        <v>3.7892989228838721E-2</v>
      </c>
      <c r="J8211" s="90">
        <v>3.8844178080567379E-2</v>
      </c>
    </row>
    <row r="8212" spans="3:10" x14ac:dyDescent="0.25">
      <c r="C8212" s="82">
        <v>2.8663036528006287E-2</v>
      </c>
      <c r="D8212" s="89">
        <v>3.6045843370707556E-2</v>
      </c>
      <c r="E8212" s="89">
        <v>4.1201174276021726E-2</v>
      </c>
      <c r="F8212" s="89">
        <v>4.4517522791689093E-2</v>
      </c>
      <c r="G8212" s="90">
        <v>4.6591764140904018E-2</v>
      </c>
      <c r="H8212" s="90">
        <v>4.7644796742370862E-2</v>
      </c>
      <c r="I8212" s="90">
        <v>4.8127470083341714E-2</v>
      </c>
      <c r="J8212" s="90">
        <v>4.8065323493137094E-2</v>
      </c>
    </row>
    <row r="8213" spans="3:10" x14ac:dyDescent="0.25">
      <c r="C8213" s="82">
        <v>1.9322875175010346E-2</v>
      </c>
      <c r="D8213" s="89">
        <v>2.2527285161321475E-2</v>
      </c>
      <c r="E8213" s="89">
        <v>2.4580456846615278E-2</v>
      </c>
      <c r="F8213" s="89">
        <v>2.5854770576671203E-2</v>
      </c>
      <c r="G8213" s="90">
        <v>2.6693975536153929E-2</v>
      </c>
      <c r="H8213" s="90">
        <v>2.7188243104562013E-2</v>
      </c>
      <c r="I8213" s="90">
        <v>2.756511160197397E-2</v>
      </c>
      <c r="J8213" s="90">
        <v>2.7819702474738185E-2</v>
      </c>
    </row>
    <row r="8214" spans="3:10" x14ac:dyDescent="0.25">
      <c r="C8214" s="82">
        <v>2.8993351426679177E-3</v>
      </c>
      <c r="D8214" s="89">
        <v>5.0799145298171698E-3</v>
      </c>
      <c r="E8214" s="89">
        <v>7.524815239537911E-3</v>
      </c>
      <c r="F8214" s="89">
        <v>9.9721003066798927E-3</v>
      </c>
      <c r="G8214" s="90">
        <v>1.2280740513560673E-2</v>
      </c>
      <c r="H8214" s="90">
        <v>1.4329984400390556E-2</v>
      </c>
      <c r="I8214" s="90">
        <v>1.6150374852152947E-2</v>
      </c>
      <c r="J8214" s="90">
        <v>1.7703133976680448E-2</v>
      </c>
    </row>
    <row r="8215" spans="3:10" x14ac:dyDescent="0.25">
      <c r="C8215" s="82">
        <v>7.4362432758858978E-3</v>
      </c>
      <c r="D8215" s="89">
        <v>1.1814909347260162E-2</v>
      </c>
      <c r="E8215" s="89">
        <v>1.6201037590948535E-2</v>
      </c>
      <c r="F8215" s="89">
        <v>2.019418262045506E-2</v>
      </c>
      <c r="G8215" s="90">
        <v>2.3689578684660921E-2</v>
      </c>
      <c r="H8215" s="90">
        <v>2.6604693468361761E-2</v>
      </c>
      <c r="I8215" s="90">
        <v>2.9109636093607189E-2</v>
      </c>
      <c r="J8215" s="90">
        <v>3.1209957122781965E-2</v>
      </c>
    </row>
    <row r="8216" spans="3:10" x14ac:dyDescent="0.25">
      <c r="C8216" s="82">
        <v>1.019835739110179E-2</v>
      </c>
      <c r="D8216" s="89">
        <v>1.225260065328931E-2</v>
      </c>
      <c r="E8216" s="89">
        <v>1.3985863681568182E-2</v>
      </c>
      <c r="F8216" s="89">
        <v>1.5457368957720168E-2</v>
      </c>
      <c r="G8216" s="90">
        <v>1.6765708542155314E-2</v>
      </c>
      <c r="H8216" s="90">
        <v>1.792005620139742E-2</v>
      </c>
      <c r="I8216" s="90">
        <v>1.90647619771066E-2</v>
      </c>
      <c r="J8216" s="90">
        <v>2.0219195500343894E-2</v>
      </c>
    </row>
    <row r="8217" spans="3:10" x14ac:dyDescent="0.25">
      <c r="C8217" s="82">
        <v>1.075416208170737E-3</v>
      </c>
      <c r="D8217" s="89">
        <v>1.9974430825708345E-3</v>
      </c>
      <c r="E8217" s="89">
        <v>3.0989626433371668E-3</v>
      </c>
      <c r="F8217" s="89">
        <v>4.2597234404093409E-3</v>
      </c>
      <c r="G8217" s="90">
        <v>5.4039789403754913E-3</v>
      </c>
      <c r="H8217" s="90">
        <v>6.472867089464476E-3</v>
      </c>
      <c r="I8217" s="90">
        <v>7.4889871610740837E-3</v>
      </c>
      <c r="J8217" s="90">
        <v>8.4582189022268037E-3</v>
      </c>
    </row>
    <row r="8218" spans="3:10" x14ac:dyDescent="0.25">
      <c r="C8218" s="82">
        <v>6.2382095389363016E-3</v>
      </c>
      <c r="D8218" s="89">
        <v>9.8158092816533846E-3</v>
      </c>
      <c r="E8218" s="89">
        <v>1.3107860186225463E-2</v>
      </c>
      <c r="F8218" s="89">
        <v>1.5802632632300081E-2</v>
      </c>
      <c r="G8218" s="90">
        <v>1.7911790373898059E-2</v>
      </c>
      <c r="H8218" s="90">
        <v>1.9476451737431254E-2</v>
      </c>
      <c r="I8218" s="90">
        <v>2.0704252339911487E-2</v>
      </c>
      <c r="J8218" s="90">
        <v>2.1655401361590592E-2</v>
      </c>
    </row>
    <row r="8219" spans="3:10" x14ac:dyDescent="0.25">
      <c r="C8219" s="82">
        <v>6.3984240954030403E-3</v>
      </c>
      <c r="D8219" s="89">
        <v>9.4841658413197111E-3</v>
      </c>
      <c r="E8219" s="89">
        <v>1.2121922190431881E-2</v>
      </c>
      <c r="F8219" s="89">
        <v>1.418238547573206E-2</v>
      </c>
      <c r="G8219" s="90">
        <v>1.5782075050886888E-2</v>
      </c>
      <c r="H8219" s="90">
        <v>1.700491501979285E-2</v>
      </c>
      <c r="I8219" s="90">
        <v>1.8042148891208126E-2</v>
      </c>
      <c r="J8219" s="90">
        <v>1.8936084997597712E-2</v>
      </c>
    </row>
    <row r="8220" spans="3:10" x14ac:dyDescent="0.25">
      <c r="C8220" s="82">
        <v>1.059223882343838E-2</v>
      </c>
      <c r="D8220" s="89">
        <v>1.3608440079636356E-2</v>
      </c>
      <c r="E8220" s="89">
        <v>1.5845276830579819E-2</v>
      </c>
      <c r="F8220" s="89">
        <v>1.7391543823822693E-2</v>
      </c>
      <c r="G8220" s="90">
        <v>1.8456001466421967E-2</v>
      </c>
      <c r="H8220" s="90">
        <v>1.9133519163808978E-2</v>
      </c>
      <c r="I8220" s="90">
        <v>1.9631508428988413E-2</v>
      </c>
      <c r="J8220" s="90">
        <v>1.9996815976745397E-2</v>
      </c>
    </row>
    <row r="8221" spans="3:10" x14ac:dyDescent="0.25">
      <c r="C8221" s="82">
        <v>2.9657605386450912E-3</v>
      </c>
      <c r="D8221" s="89">
        <v>5.2708965028105516E-3</v>
      </c>
      <c r="E8221" s="89">
        <v>7.7690072115630211E-3</v>
      </c>
      <c r="F8221" s="89">
        <v>1.0135483203609968E-2</v>
      </c>
      <c r="G8221" s="90">
        <v>1.2227089814451978E-2</v>
      </c>
      <c r="H8221" s="90">
        <v>1.3961382620793439E-2</v>
      </c>
      <c r="I8221" s="90">
        <v>1.542404926850675E-2</v>
      </c>
      <c r="J8221" s="90">
        <v>1.6638564034271906E-2</v>
      </c>
    </row>
    <row r="8222" spans="3:10" x14ac:dyDescent="0.25">
      <c r="C8222" s="82">
        <v>1.2004509456679293E-2</v>
      </c>
      <c r="D8222" s="89">
        <v>1.3144761388126043E-2</v>
      </c>
      <c r="E8222" s="89">
        <v>1.3860878305406008E-2</v>
      </c>
      <c r="F8222" s="89">
        <v>1.4365100080161567E-2</v>
      </c>
      <c r="G8222" s="90">
        <v>1.4798221198590171E-2</v>
      </c>
      <c r="H8222" s="90">
        <v>1.5157306303993407E-2</v>
      </c>
      <c r="I8222" s="90">
        <v>1.5531071524605096E-2</v>
      </c>
      <c r="J8222" s="90">
        <v>1.5897639503319919E-2</v>
      </c>
    </row>
    <row r="8223" spans="3:10" x14ac:dyDescent="0.25">
      <c r="C8223" s="82">
        <v>2.5444215016358729E-3</v>
      </c>
      <c r="D8223" s="89">
        <v>3.8447589489528878E-3</v>
      </c>
      <c r="E8223" s="89">
        <v>5.1954868623735936E-3</v>
      </c>
      <c r="F8223" s="89">
        <v>6.5016213855554382E-3</v>
      </c>
      <c r="G8223" s="90">
        <v>7.7211544790195402E-3</v>
      </c>
      <c r="H8223" s="90">
        <v>8.8077480360639355E-3</v>
      </c>
      <c r="I8223" s="90">
        <v>9.8095042188466007E-3</v>
      </c>
      <c r="J8223" s="90">
        <v>1.07415978378424E-2</v>
      </c>
    </row>
    <row r="8224" spans="3:10" x14ac:dyDescent="0.25">
      <c r="C8224" s="82">
        <v>8.6200690231528574E-3</v>
      </c>
      <c r="D8224" s="89">
        <v>1.1495894800160949E-2</v>
      </c>
      <c r="E8224" s="89">
        <v>1.3844408821355989E-2</v>
      </c>
      <c r="F8224" s="89">
        <v>1.5724522955889924E-2</v>
      </c>
      <c r="G8224" s="90">
        <v>1.7308541769023533E-2</v>
      </c>
      <c r="H8224" s="90">
        <v>1.8662166899663223E-2</v>
      </c>
      <c r="I8224" s="90">
        <v>1.9955715984973737E-2</v>
      </c>
      <c r="J8224" s="90">
        <v>2.1203632099764943E-2</v>
      </c>
    </row>
    <row r="8225" spans="3:10" x14ac:dyDescent="0.25">
      <c r="C8225" s="82">
        <v>3.2482001715932268E-2</v>
      </c>
      <c r="D8225" s="89">
        <v>3.5480105086524549E-2</v>
      </c>
      <c r="E8225" s="89">
        <v>3.681947940880622E-2</v>
      </c>
      <c r="F8225" s="89">
        <v>3.7303083896665194E-2</v>
      </c>
      <c r="G8225" s="90">
        <v>3.7507027402252688E-2</v>
      </c>
      <c r="H8225" s="90">
        <v>3.7565002402574946E-2</v>
      </c>
      <c r="I8225" s="90">
        <v>3.7774102692286003E-2</v>
      </c>
      <c r="J8225" s="90">
        <v>3.8099625257832559E-2</v>
      </c>
    </row>
    <row r="8226" spans="3:10" x14ac:dyDescent="0.25">
      <c r="C8226" s="82">
        <v>4.4006007759864324E-2</v>
      </c>
      <c r="D8226" s="89">
        <v>4.0270952709893594E-2</v>
      </c>
      <c r="E8226" s="89">
        <v>3.6854342999117384E-2</v>
      </c>
      <c r="F8226" s="89">
        <v>3.4005787881174802E-2</v>
      </c>
      <c r="G8226" s="90">
        <v>3.1699010113922961E-2</v>
      </c>
      <c r="H8226" s="90">
        <v>2.9648341664875441E-2</v>
      </c>
      <c r="I8226" s="90">
        <v>2.7843704275441056E-2</v>
      </c>
      <c r="J8226" s="90">
        <v>2.6116029106264812E-2</v>
      </c>
    </row>
    <row r="8227" spans="3:10" x14ac:dyDescent="0.25">
      <c r="C8227" s="82">
        <v>9.8103469253914503E-3</v>
      </c>
      <c r="D8227" s="89">
        <v>1.4123567445275218E-2</v>
      </c>
      <c r="E8227" s="89">
        <v>1.7646946125099944E-2</v>
      </c>
      <c r="F8227" s="89">
        <v>2.023867247494817E-2</v>
      </c>
      <c r="G8227" s="90">
        <v>2.209451924594583E-2</v>
      </c>
      <c r="H8227" s="90">
        <v>2.3354780771104582E-2</v>
      </c>
      <c r="I8227" s="90">
        <v>2.4300837064433659E-2</v>
      </c>
      <c r="J8227" s="90">
        <v>2.4999222675354042E-2</v>
      </c>
    </row>
    <row r="8228" spans="3:10" x14ac:dyDescent="0.25">
      <c r="C8228" s="82">
        <v>1.04092239124967E-2</v>
      </c>
      <c r="D8228" s="89">
        <v>1.3542050345531241E-2</v>
      </c>
      <c r="E8228" s="89">
        <v>1.6163734114306157E-2</v>
      </c>
      <c r="F8228" s="89">
        <v>1.8295011931158553E-2</v>
      </c>
      <c r="G8228" s="90">
        <v>2.0046215290853407E-2</v>
      </c>
      <c r="H8228" s="90">
        <v>2.1411088731083126E-2</v>
      </c>
      <c r="I8228" s="90">
        <v>2.2524930250243002E-2</v>
      </c>
      <c r="J8228" s="90">
        <v>2.3363559775259141E-2</v>
      </c>
    </row>
    <row r="8229" spans="3:10" x14ac:dyDescent="0.25">
      <c r="C8229" s="82">
        <v>6.4533909258740682E-3</v>
      </c>
      <c r="D8229" s="89">
        <v>8.9326445987905033E-3</v>
      </c>
      <c r="E8229" s="89">
        <v>1.1243640658544905E-2</v>
      </c>
      <c r="F8229" s="89">
        <v>1.3272919934888276E-2</v>
      </c>
      <c r="G8229" s="90">
        <v>1.5007832105851633E-2</v>
      </c>
      <c r="H8229" s="90">
        <v>1.6402505412059221E-2</v>
      </c>
      <c r="I8229" s="90">
        <v>1.7564154138090461E-2</v>
      </c>
      <c r="J8229" s="90">
        <v>1.8511192837070676E-2</v>
      </c>
    </row>
    <row r="8230" spans="3:10" x14ac:dyDescent="0.25">
      <c r="C8230" s="82">
        <v>9.2343118551372356E-3</v>
      </c>
      <c r="D8230" s="89">
        <v>1.263823610309597E-2</v>
      </c>
      <c r="E8230" s="89">
        <v>1.5660103787809947E-2</v>
      </c>
      <c r="F8230" s="89">
        <v>1.8238462576859366E-2</v>
      </c>
      <c r="G8230" s="90">
        <v>2.0458725551775501E-2</v>
      </c>
      <c r="H8230" s="90">
        <v>2.2330009668716243E-2</v>
      </c>
      <c r="I8230" s="90">
        <v>2.4031352164210713E-2</v>
      </c>
      <c r="J8230" s="90">
        <v>2.558915467890369E-2</v>
      </c>
    </row>
    <row r="8231" spans="3:10" x14ac:dyDescent="0.25">
      <c r="C8231" s="82">
        <v>1.0684344866188059E-2</v>
      </c>
      <c r="D8231" s="89">
        <v>1.560890969578943E-2</v>
      </c>
      <c r="E8231" s="89">
        <v>1.9638368345804534E-2</v>
      </c>
      <c r="F8231" s="89">
        <v>2.2542026076491233E-2</v>
      </c>
      <c r="G8231" s="90">
        <v>2.4500649479041764E-2</v>
      </c>
      <c r="H8231" s="90">
        <v>2.5659695348657221E-2</v>
      </c>
      <c r="I8231" s="90">
        <v>2.6339767043104232E-2</v>
      </c>
      <c r="J8231" s="90">
        <v>2.6641698764076835E-2</v>
      </c>
    </row>
    <row r="8232" spans="3:10" x14ac:dyDescent="0.25">
      <c r="C8232" s="82">
        <v>3.7145622494894857E-3</v>
      </c>
      <c r="D8232" s="89">
        <v>6.2047204594919275E-3</v>
      </c>
      <c r="E8232" s="89">
        <v>8.8257342222489987E-3</v>
      </c>
      <c r="F8232" s="89">
        <v>1.1322491445300443E-2</v>
      </c>
      <c r="G8232" s="90">
        <v>1.3610308137690146E-2</v>
      </c>
      <c r="H8232" s="90">
        <v>1.5628901758076547E-2</v>
      </c>
      <c r="I8232" s="90">
        <v>1.7476811305094569E-2</v>
      </c>
      <c r="J8232" s="90">
        <v>1.9169642633863726E-2</v>
      </c>
    </row>
    <row r="8233" spans="3:10" x14ac:dyDescent="0.25">
      <c r="C8233" s="82">
        <v>9.984319354739259E-3</v>
      </c>
      <c r="D8233" s="89">
        <v>1.2412611812223929E-2</v>
      </c>
      <c r="E8233" s="89">
        <v>1.4117798002837998E-2</v>
      </c>
      <c r="F8233" s="89">
        <v>1.521012849443238E-2</v>
      </c>
      <c r="G8233" s="90">
        <v>1.5859301877277902E-2</v>
      </c>
      <c r="H8233" s="90">
        <v>1.6120507759715311E-2</v>
      </c>
      <c r="I8233" s="90">
        <v>1.6147587893125214E-2</v>
      </c>
      <c r="J8233" s="90">
        <v>1.5968327792273404E-2</v>
      </c>
    </row>
    <row r="8234" spans="3:10" x14ac:dyDescent="0.25">
      <c r="C8234" s="82">
        <v>3.6411814914713444E-3</v>
      </c>
      <c r="D8234" s="89">
        <v>6.1520054343194757E-3</v>
      </c>
      <c r="E8234" s="89">
        <v>8.7395910337213015E-3</v>
      </c>
      <c r="F8234" s="89">
        <v>1.1111452051938506E-2</v>
      </c>
      <c r="G8234" s="90">
        <v>1.3179200259519061E-2</v>
      </c>
      <c r="H8234" s="90">
        <v>1.4897758986771637E-2</v>
      </c>
      <c r="I8234" s="90">
        <v>1.6376813772918011E-2</v>
      </c>
      <c r="J8234" s="90">
        <v>1.7638717467179661E-2</v>
      </c>
    </row>
    <row r="8235" spans="3:10" x14ac:dyDescent="0.25">
      <c r="C8235" s="82">
        <v>9.5970446250432453E-2</v>
      </c>
      <c r="D8235" s="89">
        <v>8.5084114265593827E-2</v>
      </c>
      <c r="E8235" s="89">
        <v>7.5222227872016961E-2</v>
      </c>
      <c r="F8235" s="89">
        <v>6.745501104728728E-2</v>
      </c>
      <c r="G8235" s="90">
        <v>6.1786490067234023E-2</v>
      </c>
      <c r="H8235" s="90">
        <v>5.7545373296819829E-2</v>
      </c>
      <c r="I8235" s="90">
        <v>5.4548453082480824E-2</v>
      </c>
      <c r="J8235" s="90">
        <v>5.2277245106262783E-2</v>
      </c>
    </row>
    <row r="8236" spans="3:10" x14ac:dyDescent="0.25">
      <c r="C8236" s="82">
        <v>1.0651228049969309E-2</v>
      </c>
      <c r="D8236" s="89">
        <v>1.323821588448339E-2</v>
      </c>
      <c r="E8236" s="89">
        <v>1.5042235677167257E-2</v>
      </c>
      <c r="F8236" s="89">
        <v>1.6235617247782792E-2</v>
      </c>
      <c r="G8236" s="90">
        <v>1.7040412824540458E-2</v>
      </c>
      <c r="H8236" s="90">
        <v>1.7532228294055926E-2</v>
      </c>
      <c r="I8236" s="90">
        <v>1.7871697980784852E-2</v>
      </c>
      <c r="J8236" s="90">
        <v>1.806685733066761E-2</v>
      </c>
    </row>
    <row r="8237" spans="3:10" x14ac:dyDescent="0.25">
      <c r="C8237" s="82">
        <v>9.0561145884208612E-3</v>
      </c>
      <c r="D8237" s="89">
        <v>1.272455459624857E-2</v>
      </c>
      <c r="E8237" s="89">
        <v>1.5804930512020577E-2</v>
      </c>
      <c r="F8237" s="89">
        <v>1.8239583543839262E-2</v>
      </c>
      <c r="G8237" s="90">
        <v>2.0179310084709082E-2</v>
      </c>
      <c r="H8237" s="90">
        <v>2.1687794414802886E-2</v>
      </c>
      <c r="I8237" s="90">
        <v>2.2961386696290574E-2</v>
      </c>
      <c r="J8237" s="90">
        <v>2.4016945433273568E-2</v>
      </c>
    </row>
    <row r="8238" spans="3:10" x14ac:dyDescent="0.25">
      <c r="C8238" s="82">
        <v>4.6327302734911454E-3</v>
      </c>
      <c r="D8238" s="89">
        <v>7.3699301207198692E-3</v>
      </c>
      <c r="E8238" s="89">
        <v>1.0044522235609638E-2</v>
      </c>
      <c r="F8238" s="89">
        <v>1.2399773483567963E-2</v>
      </c>
      <c r="G8238" s="90">
        <v>1.437979500900107E-2</v>
      </c>
      <c r="H8238" s="90">
        <v>1.5946266341689427E-2</v>
      </c>
      <c r="I8238" s="90">
        <v>1.7213666434326057E-2</v>
      </c>
      <c r="J8238" s="90">
        <v>1.8200093646380162E-2</v>
      </c>
    </row>
    <row r="8239" spans="3:10" x14ac:dyDescent="0.25">
      <c r="C8239" s="82">
        <v>2.6860257666012851E-2</v>
      </c>
      <c r="D8239" s="89">
        <v>3.2080009097734466E-2</v>
      </c>
      <c r="E8239" s="89">
        <v>3.4980076132939658E-2</v>
      </c>
      <c r="F8239" s="89">
        <v>3.6402618107734729E-2</v>
      </c>
      <c r="G8239" s="90">
        <v>3.715566560372726E-2</v>
      </c>
      <c r="H8239" s="90">
        <v>3.7570145749362342E-2</v>
      </c>
      <c r="I8239" s="90">
        <v>3.8058114830640859E-2</v>
      </c>
      <c r="J8239" s="90">
        <v>3.8640417570488049E-2</v>
      </c>
    </row>
    <row r="8240" spans="3:10" x14ac:dyDescent="0.25">
      <c r="C8240" s="82">
        <v>2.231434468731526E-2</v>
      </c>
      <c r="D8240" s="89">
        <v>2.7528698371626047E-2</v>
      </c>
      <c r="E8240" s="89">
        <v>3.0957598207397227E-2</v>
      </c>
      <c r="F8240" s="89">
        <v>3.3140552138840762E-2</v>
      </c>
      <c r="G8240" s="90">
        <v>3.4667652962802116E-2</v>
      </c>
      <c r="H8240" s="90">
        <v>3.5761548322475592E-2</v>
      </c>
      <c r="I8240" s="90">
        <v>3.676821769734865E-2</v>
      </c>
      <c r="J8240" s="90">
        <v>3.7692198210266446E-2</v>
      </c>
    </row>
    <row r="8241" spans="3:10" x14ac:dyDescent="0.25">
      <c r="C8241" s="82">
        <v>3.073889660212074E-3</v>
      </c>
      <c r="D8241" s="89">
        <v>5.6141105558382524E-3</v>
      </c>
      <c r="E8241" s="89">
        <v>8.2831130029354712E-3</v>
      </c>
      <c r="F8241" s="89">
        <v>1.0659135660926534E-2</v>
      </c>
      <c r="G8241" s="90">
        <v>1.2588027635944242E-2</v>
      </c>
      <c r="H8241" s="90">
        <v>1.4018535705294028E-2</v>
      </c>
      <c r="I8241" s="90">
        <v>1.5074684361082655E-2</v>
      </c>
      <c r="J8241" s="90">
        <v>1.58057006373582E-2</v>
      </c>
    </row>
    <row r="8242" spans="3:10" x14ac:dyDescent="0.25">
      <c r="C8242" s="82">
        <v>1.1647075597275803E-2</v>
      </c>
      <c r="D8242" s="89">
        <v>1.4152604892527825E-2</v>
      </c>
      <c r="E8242" s="89">
        <v>1.5883262484600407E-2</v>
      </c>
      <c r="F8242" s="89">
        <v>1.7021758416674714E-2</v>
      </c>
      <c r="G8242" s="90">
        <v>1.7782686320544795E-2</v>
      </c>
      <c r="H8242" s="90">
        <v>1.823132443458669E-2</v>
      </c>
      <c r="I8242" s="90">
        <v>1.8529779976660027E-2</v>
      </c>
      <c r="J8242" s="90">
        <v>1.8686678175222994E-2</v>
      </c>
    </row>
    <row r="8243" spans="3:10" x14ac:dyDescent="0.25">
      <c r="C8243" s="82">
        <v>1.3618340755789269E-2</v>
      </c>
      <c r="D8243" s="89">
        <v>1.6347815231847147E-2</v>
      </c>
      <c r="E8243" s="89">
        <v>1.8282316544222448E-2</v>
      </c>
      <c r="F8243" s="89">
        <v>1.9627656947488973E-2</v>
      </c>
      <c r="G8243" s="90">
        <v>2.0609691779982019E-2</v>
      </c>
      <c r="H8243" s="90">
        <v>2.128547033640896E-2</v>
      </c>
      <c r="I8243" s="90">
        <v>2.1833392394143895E-2</v>
      </c>
      <c r="J8243" s="90">
        <v>2.2260864687993376E-2</v>
      </c>
    </row>
    <row r="8244" spans="3:10" x14ac:dyDescent="0.25">
      <c r="C8244" s="82">
        <v>5.2485049581404162E-3</v>
      </c>
      <c r="D8244" s="89">
        <v>9.9258281875870547E-3</v>
      </c>
      <c r="E8244" s="89">
        <v>1.5208714553037324E-2</v>
      </c>
      <c r="F8244" s="89">
        <v>2.0274973681754235E-2</v>
      </c>
      <c r="G8244" s="90">
        <v>2.4665018053289193E-2</v>
      </c>
      <c r="H8244" s="90">
        <v>2.8087594977255832E-2</v>
      </c>
      <c r="I8244" s="90">
        <v>3.0630359530946064E-2</v>
      </c>
      <c r="J8244" s="90">
        <v>3.2281896997032503E-2</v>
      </c>
    </row>
    <row r="8245" spans="3:10" x14ac:dyDescent="0.25">
      <c r="C8245" s="82">
        <v>2.0648727960896878E-2</v>
      </c>
      <c r="D8245" s="89">
        <v>2.2575675183594483E-2</v>
      </c>
      <c r="E8245" s="89">
        <v>2.3648274041633263E-2</v>
      </c>
      <c r="F8245" s="89">
        <v>2.4215026274274871E-2</v>
      </c>
      <c r="G8245" s="90">
        <v>2.4504109228043403E-2</v>
      </c>
      <c r="H8245" s="90">
        <v>2.4504028377637835E-2</v>
      </c>
      <c r="I8245" s="90">
        <v>2.4356102424551686E-2</v>
      </c>
      <c r="J8245" s="90">
        <v>2.4025048608232021E-2</v>
      </c>
    </row>
    <row r="8246" spans="3:10" x14ac:dyDescent="0.25">
      <c r="C8246" s="82">
        <v>1.8235420709087999E-2</v>
      </c>
      <c r="D8246" s="89">
        <v>2.2348967144371359E-2</v>
      </c>
      <c r="E8246" s="89">
        <v>2.538617029754588E-2</v>
      </c>
      <c r="F8246" s="89">
        <v>2.7728398254441296E-2</v>
      </c>
      <c r="G8246" s="90">
        <v>2.9784271637533687E-2</v>
      </c>
      <c r="H8246" s="90">
        <v>3.1686946211796331E-2</v>
      </c>
      <c r="I8246" s="90">
        <v>3.3710463436296086E-2</v>
      </c>
      <c r="J8246" s="90">
        <v>3.5844729884777667E-2</v>
      </c>
    </row>
    <row r="8247" spans="3:10" x14ac:dyDescent="0.25">
      <c r="C8247" s="82">
        <v>3.4367335323774533E-3</v>
      </c>
      <c r="D8247" s="89">
        <v>5.9594623450383941E-3</v>
      </c>
      <c r="E8247" s="89">
        <v>8.7578872313170825E-3</v>
      </c>
      <c r="F8247" s="89">
        <v>1.1530093681614673E-2</v>
      </c>
      <c r="G8247" s="90">
        <v>1.4108588060531359E-2</v>
      </c>
      <c r="H8247" s="90">
        <v>1.634331454330094E-2</v>
      </c>
      <c r="I8247" s="90">
        <v>1.8257528836446799E-2</v>
      </c>
      <c r="J8247" s="90">
        <v>1.9801920961365998E-2</v>
      </c>
    </row>
    <row r="8248" spans="3:10" x14ac:dyDescent="0.25">
      <c r="C8248" s="82">
        <v>2.5570935784315126E-2</v>
      </c>
      <c r="D8248" s="89">
        <v>2.8468117679373364E-2</v>
      </c>
      <c r="E8248" s="89">
        <v>3.0095309269947738E-2</v>
      </c>
      <c r="F8248" s="89">
        <v>3.1106427338297129E-2</v>
      </c>
      <c r="G8248" s="90">
        <v>3.1954857152010588E-2</v>
      </c>
      <c r="H8248" s="90">
        <v>3.2705278358514271E-2</v>
      </c>
      <c r="I8248" s="90">
        <v>3.3552096250045758E-2</v>
      </c>
      <c r="J8248" s="90">
        <v>3.4397658945763111E-2</v>
      </c>
    </row>
    <row r="8249" spans="3:10" x14ac:dyDescent="0.25">
      <c r="C8249" s="82">
        <v>1.766101550412906E-3</v>
      </c>
      <c r="D8249" s="89">
        <v>3.2078720683992512E-3</v>
      </c>
      <c r="E8249" s="89">
        <v>4.9164366782517973E-3</v>
      </c>
      <c r="F8249" s="89">
        <v>6.6931008089727989E-3</v>
      </c>
      <c r="G8249" s="90">
        <v>8.3868348112344261E-3</v>
      </c>
      <c r="H8249" s="90">
        <v>9.8608288452091877E-3</v>
      </c>
      <c r="I8249" s="90">
        <v>1.1104556022819826E-2</v>
      </c>
      <c r="J8249" s="90">
        <v>1.2089949035558482E-2</v>
      </c>
    </row>
    <row r="8250" spans="3:10" x14ac:dyDescent="0.25">
      <c r="C8250" s="82">
        <v>1.2257295606936849E-2</v>
      </c>
      <c r="D8250" s="89">
        <v>1.7626408161439032E-2</v>
      </c>
      <c r="E8250" s="89">
        <v>2.2222224424941546E-2</v>
      </c>
      <c r="F8250" s="89">
        <v>2.5794832848589962E-2</v>
      </c>
      <c r="G8250" s="90">
        <v>2.8456817147325991E-2</v>
      </c>
      <c r="H8250" s="90">
        <v>3.0266689788737589E-2</v>
      </c>
      <c r="I8250" s="90">
        <v>3.1512625607631781E-2</v>
      </c>
      <c r="J8250" s="90">
        <v>3.2252875949076804E-2</v>
      </c>
    </row>
    <row r="8251" spans="3:10" x14ac:dyDescent="0.25">
      <c r="C8251" s="82">
        <v>1.3243790902633345E-2</v>
      </c>
      <c r="D8251" s="89">
        <v>1.7869092310758547E-2</v>
      </c>
      <c r="E8251" s="89">
        <v>2.126025022781531E-2</v>
      </c>
      <c r="F8251" s="89">
        <v>2.3389816643943236E-2</v>
      </c>
      <c r="G8251" s="90">
        <v>2.4537133409004909E-2</v>
      </c>
      <c r="H8251" s="90">
        <v>2.4883965929451243E-2</v>
      </c>
      <c r="I8251" s="90">
        <v>2.4766566623522737E-2</v>
      </c>
      <c r="J8251" s="90">
        <v>2.4301623330738882E-2</v>
      </c>
    </row>
    <row r="8252" spans="3:10" x14ac:dyDescent="0.25">
      <c r="C8252" s="82">
        <v>8.6032652205765749E-3</v>
      </c>
      <c r="D8252" s="89">
        <v>1.1067423094608637E-2</v>
      </c>
      <c r="E8252" s="89">
        <v>1.294722094867967E-2</v>
      </c>
      <c r="F8252" s="89">
        <v>1.4306540213128525E-2</v>
      </c>
      <c r="G8252" s="90">
        <v>1.5298893160175988E-2</v>
      </c>
      <c r="H8252" s="90">
        <v>1.5984689584522954E-2</v>
      </c>
      <c r="I8252" s="90">
        <v>1.6523081132046626E-2</v>
      </c>
      <c r="J8252" s="90">
        <v>1.6945686340287099E-2</v>
      </c>
    </row>
    <row r="8253" spans="3:10" x14ac:dyDescent="0.25">
      <c r="C8253" s="82">
        <v>5.0530999682093505E-3</v>
      </c>
      <c r="D8253" s="89">
        <v>7.3592032446769444E-3</v>
      </c>
      <c r="E8253" s="89">
        <v>9.5631242863285608E-3</v>
      </c>
      <c r="F8253" s="89">
        <v>1.1567949723916044E-2</v>
      </c>
      <c r="G8253" s="90">
        <v>1.3394158630353273E-2</v>
      </c>
      <c r="H8253" s="90">
        <v>1.5030919203086687E-2</v>
      </c>
      <c r="I8253" s="90">
        <v>1.6587445011045754E-2</v>
      </c>
      <c r="J8253" s="90">
        <v>1.8071796969899395E-2</v>
      </c>
    </row>
    <row r="8254" spans="3:10" x14ac:dyDescent="0.25">
      <c r="C8254" s="82">
        <v>3.3397868664135758E-3</v>
      </c>
      <c r="D8254" s="89">
        <v>6.5495022544057539E-3</v>
      </c>
      <c r="E8254" s="89">
        <v>1.0178646896719575E-2</v>
      </c>
      <c r="F8254" s="89">
        <v>1.3585031250727558E-2</v>
      </c>
      <c r="G8254" s="90">
        <v>1.6429336962535825E-2</v>
      </c>
      <c r="H8254" s="90">
        <v>1.8539095037740434E-2</v>
      </c>
      <c r="I8254" s="90">
        <v>2.0019639594063447E-2</v>
      </c>
      <c r="J8254" s="90">
        <v>2.0916688993090994E-2</v>
      </c>
    </row>
    <row r="8255" spans="3:10" x14ac:dyDescent="0.25">
      <c r="C8255" s="82">
        <v>1.7739216645246352E-2</v>
      </c>
      <c r="D8255" s="89">
        <v>2.1964533960807282E-2</v>
      </c>
      <c r="E8255" s="89">
        <v>2.4808052270912047E-2</v>
      </c>
      <c r="F8255" s="89">
        <v>2.6574680416045958E-2</v>
      </c>
      <c r="G8255" s="90">
        <v>2.7666259389327239E-2</v>
      </c>
      <c r="H8255" s="90">
        <v>2.8246073520208952E-2</v>
      </c>
      <c r="I8255" s="90">
        <v>2.8605858817312833E-2</v>
      </c>
      <c r="J8255" s="90">
        <v>2.8776991869493646E-2</v>
      </c>
    </row>
    <row r="8256" spans="3:10" x14ac:dyDescent="0.25">
      <c r="C8256" s="82">
        <v>1.4225474362274561E-2</v>
      </c>
      <c r="D8256" s="89">
        <v>1.6889154612961858E-2</v>
      </c>
      <c r="E8256" s="89">
        <v>1.8868955461703491E-2</v>
      </c>
      <c r="F8256" s="89">
        <v>2.0342995312780065E-2</v>
      </c>
      <c r="G8256" s="90">
        <v>2.1492001943838886E-2</v>
      </c>
      <c r="H8256" s="90">
        <v>2.2329783058098088E-2</v>
      </c>
      <c r="I8256" s="90">
        <v>2.3011899389704233E-2</v>
      </c>
      <c r="J8256" s="90">
        <v>2.3528221880615173E-2</v>
      </c>
    </row>
    <row r="8257" spans="3:10" x14ac:dyDescent="0.25">
      <c r="C8257" s="82">
        <v>1.6547053044145211E-2</v>
      </c>
      <c r="D8257" s="89">
        <v>1.9878012859024366E-2</v>
      </c>
      <c r="E8257" s="89">
        <v>2.2827247627547859E-2</v>
      </c>
      <c r="F8257" s="89">
        <v>2.5483152148922064E-2</v>
      </c>
      <c r="G8257" s="90">
        <v>2.7969110876594767E-2</v>
      </c>
      <c r="H8257" s="90">
        <v>3.024493976530912E-2</v>
      </c>
      <c r="I8257" s="90">
        <v>3.2491734414869473E-2</v>
      </c>
      <c r="J8257" s="90">
        <v>3.4681167583689006E-2</v>
      </c>
    </row>
    <row r="8258" spans="3:10" x14ac:dyDescent="0.25">
      <c r="C8258" s="82">
        <v>5.9200345174537728E-3</v>
      </c>
      <c r="D8258" s="89">
        <v>8.343020268177518E-3</v>
      </c>
      <c r="E8258" s="89">
        <v>1.0479292185378741E-2</v>
      </c>
      <c r="F8258" s="89">
        <v>1.2224425621028078E-2</v>
      </c>
      <c r="G8258" s="90">
        <v>1.3617005391810108E-2</v>
      </c>
      <c r="H8258" s="90">
        <v>1.467323429857197E-2</v>
      </c>
      <c r="I8258" s="90">
        <v>1.5532992274286348E-2</v>
      </c>
      <c r="J8258" s="90">
        <v>1.6235348778526865E-2</v>
      </c>
    </row>
    <row r="8259" spans="3:10" x14ac:dyDescent="0.25">
      <c r="C8259" s="82">
        <v>4.9933819052371455E-3</v>
      </c>
      <c r="D8259" s="89">
        <v>9.0510337924522722E-3</v>
      </c>
      <c r="E8259" s="89">
        <v>1.34183209553473E-2</v>
      </c>
      <c r="F8259" s="89">
        <v>1.747493882184609E-2</v>
      </c>
      <c r="G8259" s="90">
        <v>2.0959602633003969E-2</v>
      </c>
      <c r="H8259" s="90">
        <v>2.3732781281985298E-2</v>
      </c>
      <c r="I8259" s="90">
        <v>2.5933816834844643E-2</v>
      </c>
      <c r="J8259" s="90">
        <v>2.7579599090312309E-2</v>
      </c>
    </row>
    <row r="8260" spans="3:10" x14ac:dyDescent="0.25">
      <c r="C8260" s="82">
        <v>2.0507849502366216E-2</v>
      </c>
      <c r="D8260" s="89">
        <v>2.1861018895917343E-2</v>
      </c>
      <c r="E8260" s="89">
        <v>2.273992272300801E-2</v>
      </c>
      <c r="F8260" s="89">
        <v>2.3397212393035008E-2</v>
      </c>
      <c r="G8260" s="90">
        <v>2.3985210242852231E-2</v>
      </c>
      <c r="H8260" s="90">
        <v>2.4451115596845992E-2</v>
      </c>
      <c r="I8260" s="90">
        <v>2.4910228566212157E-2</v>
      </c>
      <c r="J8260" s="90">
        <v>2.5308229260671118E-2</v>
      </c>
    </row>
    <row r="8261" spans="3:10" x14ac:dyDescent="0.25">
      <c r="C8261" s="82">
        <v>1.2884829818436605E-2</v>
      </c>
      <c r="D8261" s="89">
        <v>1.3612789258500027E-2</v>
      </c>
      <c r="E8261" s="89">
        <v>1.3874422168788009E-2</v>
      </c>
      <c r="F8261" s="89">
        <v>1.3934906462723672E-2</v>
      </c>
      <c r="G8261" s="90">
        <v>1.3950887354959697E-2</v>
      </c>
      <c r="H8261" s="90">
        <v>1.3924490186764216E-2</v>
      </c>
      <c r="I8261" s="90">
        <v>1.3938809705748937E-2</v>
      </c>
      <c r="J8261" s="90">
        <v>1.3974902683353935E-2</v>
      </c>
    </row>
    <row r="8262" spans="3:10" x14ac:dyDescent="0.25">
      <c r="C8262" s="82">
        <v>1.9551491022770172E-2</v>
      </c>
      <c r="D8262" s="89">
        <v>2.5039840674839293E-2</v>
      </c>
      <c r="E8262" s="89">
        <v>2.8658947192274187E-2</v>
      </c>
      <c r="F8262" s="89">
        <v>3.0612495505786888E-2</v>
      </c>
      <c r="G8262" s="90">
        <v>3.1349617488110423E-2</v>
      </c>
      <c r="H8262" s="90">
        <v>3.1097224489747645E-2</v>
      </c>
      <c r="I8262" s="90">
        <v>3.0241211683991246E-2</v>
      </c>
      <c r="J8262" s="90">
        <v>2.8887220959614997E-2</v>
      </c>
    </row>
    <row r="8263" spans="3:10" x14ac:dyDescent="0.25">
      <c r="C8263" s="82">
        <v>6.2799358290334352E-3</v>
      </c>
      <c r="D8263" s="89">
        <v>1.0857663562739102E-2</v>
      </c>
      <c r="E8263" s="89">
        <v>1.5419552092470054E-2</v>
      </c>
      <c r="F8263" s="89">
        <v>1.9282558977795679E-2</v>
      </c>
      <c r="G8263" s="90">
        <v>2.2227622216747227E-2</v>
      </c>
      <c r="H8263" s="90">
        <v>2.4184746428407723E-2</v>
      </c>
      <c r="I8263" s="90">
        <v>2.5376764658142936E-2</v>
      </c>
      <c r="J8263" s="90">
        <v>2.5898734974836218E-2</v>
      </c>
    </row>
    <row r="8264" spans="3:10" x14ac:dyDescent="0.25">
      <c r="C8264" s="82">
        <v>2.7620423485579654E-2</v>
      </c>
      <c r="D8264" s="89">
        <v>3.5646593293769686E-2</v>
      </c>
      <c r="E8264" s="89">
        <v>4.142230490670952E-2</v>
      </c>
      <c r="F8264" s="89">
        <v>4.5266610230196277E-2</v>
      </c>
      <c r="G8264" s="90">
        <v>4.7755205356689451E-2</v>
      </c>
      <c r="H8264" s="90">
        <v>4.9071902528772679E-2</v>
      </c>
      <c r="I8264" s="90">
        <v>4.9621906339209591E-2</v>
      </c>
      <c r="J8264" s="90">
        <v>4.9371970647550369E-2</v>
      </c>
    </row>
    <row r="8265" spans="3:10" x14ac:dyDescent="0.25">
      <c r="C8265" s="82">
        <v>1.0505359937861636E-2</v>
      </c>
      <c r="D8265" s="89">
        <v>1.4091859999256696E-2</v>
      </c>
      <c r="E8265" s="89">
        <v>1.723561291850775E-2</v>
      </c>
      <c r="F8265" s="89">
        <v>1.991376530376688E-2</v>
      </c>
      <c r="G8265" s="90">
        <v>2.224730453004746E-2</v>
      </c>
      <c r="H8265" s="90">
        <v>2.4263063118201846E-2</v>
      </c>
      <c r="I8265" s="90">
        <v>2.6163156482581156E-2</v>
      </c>
      <c r="J8265" s="90">
        <v>2.7973060170260987E-2</v>
      </c>
    </row>
    <row r="8266" spans="3:10" x14ac:dyDescent="0.25">
      <c r="C8266" s="82">
        <v>1.3017099987682411E-2</v>
      </c>
      <c r="D8266" s="89">
        <v>1.6702904736172274E-2</v>
      </c>
      <c r="E8266" s="89">
        <v>1.9380779954575999E-2</v>
      </c>
      <c r="F8266" s="89">
        <v>2.1109269724898325E-2</v>
      </c>
      <c r="G8266" s="90">
        <v>2.208787502756392E-2</v>
      </c>
      <c r="H8266" s="90">
        <v>2.2386295063829408E-2</v>
      </c>
      <c r="I8266" s="90">
        <v>2.2223069690496155E-2</v>
      </c>
      <c r="J8266" s="90">
        <v>2.1646537992635988E-2</v>
      </c>
    </row>
    <row r="8267" spans="3:10" x14ac:dyDescent="0.25">
      <c r="C8267" s="82">
        <v>1.0237363413588831E-3</v>
      </c>
      <c r="D8267" s="89">
        <v>2.5790121067855998E-3</v>
      </c>
      <c r="E8267" s="89">
        <v>4.8079322173811825E-3</v>
      </c>
      <c r="F8267" s="89">
        <v>7.3218896005672364E-3</v>
      </c>
      <c r="G8267" s="90">
        <v>9.7437517168595042E-3</v>
      </c>
      <c r="H8267" s="90">
        <v>1.178734971111282E-2</v>
      </c>
      <c r="I8267" s="90">
        <v>1.3394044217722886E-2</v>
      </c>
      <c r="J8267" s="90">
        <v>1.4530920722593812E-2</v>
      </c>
    </row>
    <row r="8268" spans="3:10" x14ac:dyDescent="0.25">
      <c r="C8268" s="82">
        <v>4.0475598777835629E-3</v>
      </c>
      <c r="D8268" s="89">
        <v>7.6809173455421225E-3</v>
      </c>
      <c r="E8268" s="89">
        <v>1.1774965067394141E-2</v>
      </c>
      <c r="F8268" s="89">
        <v>1.5771782141564973E-2</v>
      </c>
      <c r="G8268" s="90">
        <v>1.9430077919919162E-2</v>
      </c>
      <c r="H8268" s="90">
        <v>2.2613212688737516E-2</v>
      </c>
      <c r="I8268" s="90">
        <v>2.5431397454352554E-2</v>
      </c>
      <c r="J8268" s="90">
        <v>2.7862674976067071E-2</v>
      </c>
    </row>
    <row r="8269" spans="3:10" x14ac:dyDescent="0.25">
      <c r="C8269" s="82">
        <v>1.3975414923332881E-2</v>
      </c>
      <c r="D8269" s="89">
        <v>2.0158231118950504E-2</v>
      </c>
      <c r="E8269" s="89">
        <v>2.4824852831399718E-2</v>
      </c>
      <c r="F8269" s="89">
        <v>2.776819095309533E-2</v>
      </c>
      <c r="G8269" s="90">
        <v>2.9343893916294533E-2</v>
      </c>
      <c r="H8269" s="90">
        <v>2.9834405367028242E-2</v>
      </c>
      <c r="I8269" s="90">
        <v>2.9684496930576183E-2</v>
      </c>
      <c r="J8269" s="90">
        <v>2.9048787700927562E-2</v>
      </c>
    </row>
    <row r="8270" spans="3:10" x14ac:dyDescent="0.25">
      <c r="C8270" s="82">
        <v>1.3528908991732452E-2</v>
      </c>
      <c r="D8270" s="89">
        <v>1.9249488204847887E-2</v>
      </c>
      <c r="E8270" s="89">
        <v>2.348078435843674E-2</v>
      </c>
      <c r="F8270" s="89">
        <v>2.6167629916397771E-2</v>
      </c>
      <c r="G8270" s="90">
        <v>2.7751028448460405E-2</v>
      </c>
      <c r="H8270" s="90">
        <v>2.8547234508190144E-2</v>
      </c>
      <c r="I8270" s="90">
        <v>2.8980225132180022E-2</v>
      </c>
      <c r="J8270" s="90">
        <v>2.9164244040901632E-2</v>
      </c>
    </row>
    <row r="8271" spans="3:10" x14ac:dyDescent="0.25">
      <c r="C8271" s="82">
        <v>7.4942594947694787E-4</v>
      </c>
      <c r="D8271" s="89">
        <v>1.5367835489960076E-3</v>
      </c>
      <c r="E8271" s="89">
        <v>2.5824297225559636E-3</v>
      </c>
      <c r="F8271" s="89">
        <v>3.7881557375751833E-3</v>
      </c>
      <c r="G8271" s="90">
        <v>5.0746491300903279E-3</v>
      </c>
      <c r="H8271" s="90">
        <v>6.3760037686458222E-3</v>
      </c>
      <c r="I8271" s="90">
        <v>7.7121721159047127E-3</v>
      </c>
      <c r="J8271" s="90">
        <v>9.0980796591200348E-3</v>
      </c>
    </row>
    <row r="8272" spans="3:10" x14ac:dyDescent="0.25">
      <c r="C8272" s="82">
        <v>2.7693988241142696E-3</v>
      </c>
      <c r="D8272" s="89">
        <v>4.2374284449030819E-3</v>
      </c>
      <c r="E8272" s="89">
        <v>5.7090924113511136E-3</v>
      </c>
      <c r="F8272" s="89">
        <v>7.0553812591925107E-3</v>
      </c>
      <c r="G8272" s="90">
        <v>8.2250163822566863E-3</v>
      </c>
      <c r="H8272" s="90">
        <v>9.1709866056034518E-3</v>
      </c>
      <c r="I8272" s="90">
        <v>9.9451611948638396E-3</v>
      </c>
      <c r="J8272" s="90">
        <v>1.0558261207821534E-2</v>
      </c>
    </row>
    <row r="8273" spans="3:10" x14ac:dyDescent="0.25">
      <c r="C8273" s="82">
        <v>6.3254924312399451E-3</v>
      </c>
      <c r="D8273" s="89">
        <v>8.4753616485408294E-3</v>
      </c>
      <c r="E8273" s="89">
        <v>1.0214475432700825E-2</v>
      </c>
      <c r="F8273" s="89">
        <v>1.1545652665841894E-2</v>
      </c>
      <c r="G8273" s="90">
        <v>1.2571318707292587E-2</v>
      </c>
      <c r="H8273" s="90">
        <v>1.333382330357083E-2</v>
      </c>
      <c r="I8273" s="90">
        <v>1.3964807264012037E-2</v>
      </c>
      <c r="J8273" s="90">
        <v>1.4494099769007516E-2</v>
      </c>
    </row>
    <row r="8274" spans="3:10" x14ac:dyDescent="0.25">
      <c r="C8274" s="82">
        <v>2.4175107365729625E-2</v>
      </c>
      <c r="D8274" s="89">
        <v>2.7273017378613422E-2</v>
      </c>
      <c r="E8274" s="89">
        <v>2.9045233995095707E-2</v>
      </c>
      <c r="F8274" s="89">
        <v>3.0050473930116364E-2</v>
      </c>
      <c r="G8274" s="90">
        <v>3.0705053093593133E-2</v>
      </c>
      <c r="H8274" s="90">
        <v>3.1075882350984418E-2</v>
      </c>
      <c r="I8274" s="90">
        <v>3.1367516087861973E-2</v>
      </c>
      <c r="J8274" s="90">
        <v>3.1517804938276238E-2</v>
      </c>
    </row>
    <row r="8275" spans="3:10" x14ac:dyDescent="0.25">
      <c r="C8275" s="82">
        <v>1.8681778024764957E-2</v>
      </c>
      <c r="D8275" s="89">
        <v>1.9000415432209039E-2</v>
      </c>
      <c r="E8275" s="89">
        <v>1.9124247508948377E-2</v>
      </c>
      <c r="F8275" s="89">
        <v>1.9222530398098046E-2</v>
      </c>
      <c r="G8275" s="90">
        <v>1.9388551108244785E-2</v>
      </c>
      <c r="H8275" s="90">
        <v>1.9565414434303253E-2</v>
      </c>
      <c r="I8275" s="90">
        <v>1.9843037865212871E-2</v>
      </c>
      <c r="J8275" s="90">
        <v>2.0178175895392801E-2</v>
      </c>
    </row>
    <row r="8276" spans="3:10" x14ac:dyDescent="0.25">
      <c r="C8276" s="82">
        <v>2.2736890303972742E-2</v>
      </c>
      <c r="D8276" s="89">
        <v>2.3920698301627588E-2</v>
      </c>
      <c r="E8276" s="89">
        <v>2.4420479723876329E-2</v>
      </c>
      <c r="F8276" s="89">
        <v>2.4580308902577324E-2</v>
      </c>
      <c r="G8276" s="90">
        <v>2.4615923416584164E-2</v>
      </c>
      <c r="H8276" s="90">
        <v>2.4513117512432955E-2</v>
      </c>
      <c r="I8276" s="90">
        <v>2.4415994081078311E-2</v>
      </c>
      <c r="J8276" s="90">
        <v>2.4286069357217225E-2</v>
      </c>
    </row>
    <row r="8277" spans="3:10" x14ac:dyDescent="0.25">
      <c r="C8277" s="82">
        <v>7.870133335287615E-3</v>
      </c>
      <c r="D8277" s="89">
        <v>7.9219320106394629E-3</v>
      </c>
      <c r="E8277" s="89">
        <v>8.1051227548139069E-3</v>
      </c>
      <c r="F8277" s="89">
        <v>8.4000164510925849E-3</v>
      </c>
      <c r="G8277" s="90">
        <v>8.7958378737836938E-3</v>
      </c>
      <c r="H8277" s="90">
        <v>9.2450316310516163E-3</v>
      </c>
      <c r="I8277" s="90">
        <v>9.7898608223041059E-3</v>
      </c>
      <c r="J8277" s="90">
        <v>1.0428981126174236E-2</v>
      </c>
    </row>
    <row r="8278" spans="3:10" x14ac:dyDescent="0.25">
      <c r="C8278" s="82">
        <v>5.6885386260830152E-3</v>
      </c>
      <c r="D8278" s="89">
        <v>8.1102506377237725E-3</v>
      </c>
      <c r="E8278" s="89">
        <v>1.0234740549268803E-2</v>
      </c>
      <c r="F8278" s="89">
        <v>1.193789557177808E-2</v>
      </c>
      <c r="G8278" s="90">
        <v>1.324027587783044E-2</v>
      </c>
      <c r="H8278" s="90">
        <v>1.4141746948743799E-2</v>
      </c>
      <c r="I8278" s="90">
        <v>1.4764430473788389E-2</v>
      </c>
      <c r="J8278" s="90">
        <v>1.5138385035539242E-2</v>
      </c>
    </row>
    <row r="8279" spans="3:10" x14ac:dyDescent="0.25">
      <c r="C8279" s="82">
        <v>8.0677478291490308E-3</v>
      </c>
      <c r="D8279" s="89">
        <v>1.3429868833205275E-2</v>
      </c>
      <c r="E8279" s="89">
        <v>1.8749292212443289E-2</v>
      </c>
      <c r="F8279" s="89">
        <v>2.3447537638000501E-2</v>
      </c>
      <c r="G8279" s="90">
        <v>2.7407524360305698E-2</v>
      </c>
      <c r="H8279" s="90">
        <v>3.0569929494438295E-2</v>
      </c>
      <c r="I8279" s="90">
        <v>3.3148850921041598E-2</v>
      </c>
      <c r="J8279" s="90">
        <v>3.5144137762478607E-2</v>
      </c>
    </row>
    <row r="8280" spans="3:10" x14ac:dyDescent="0.25">
      <c r="C8280" s="82">
        <v>2.4046901497967451E-2</v>
      </c>
      <c r="D8280" s="89">
        <v>2.512390582467908E-2</v>
      </c>
      <c r="E8280" s="89">
        <v>2.6017424754998516E-2</v>
      </c>
      <c r="F8280" s="89">
        <v>2.6917926087206782E-2</v>
      </c>
      <c r="G8280" s="90">
        <v>2.7922532638515792E-2</v>
      </c>
      <c r="H8280" s="90">
        <v>2.8913838320670609E-2</v>
      </c>
      <c r="I8280" s="90">
        <v>2.9983237305134747E-2</v>
      </c>
      <c r="J8280" s="90">
        <v>3.1025034971420562E-2</v>
      </c>
    </row>
    <row r="8281" spans="3:10" x14ac:dyDescent="0.25">
      <c r="C8281" s="82">
        <v>1.297615597778754E-2</v>
      </c>
      <c r="D8281" s="89">
        <v>1.4983343815637587E-2</v>
      </c>
      <c r="E8281" s="89">
        <v>1.5864405780188003E-2</v>
      </c>
      <c r="F8281" s="89">
        <v>1.5967333294053053E-2</v>
      </c>
      <c r="G8281" s="90">
        <v>1.561896404896169E-2</v>
      </c>
      <c r="H8281" s="90">
        <v>1.4963234874727525E-2</v>
      </c>
      <c r="I8281" s="90">
        <v>1.4199284423233384E-2</v>
      </c>
      <c r="J8281" s="90">
        <v>1.3382959178952117E-2</v>
      </c>
    </row>
    <row r="8282" spans="3:10" x14ac:dyDescent="0.25">
      <c r="C8282" s="82">
        <v>7.0149659070268206E-3</v>
      </c>
      <c r="D8282" s="89">
        <v>9.8310660277154127E-3</v>
      </c>
      <c r="E8282" s="89">
        <v>1.2108519203312769E-2</v>
      </c>
      <c r="F8282" s="89">
        <v>1.3756308941755899E-2</v>
      </c>
      <c r="G8282" s="90">
        <v>1.4867279866858129E-2</v>
      </c>
      <c r="H8282" s="90">
        <v>1.5493398314557216E-2</v>
      </c>
      <c r="I8282" s="90">
        <v>1.5800195552801707E-2</v>
      </c>
      <c r="J8282" s="90">
        <v>1.5834854168984027E-2</v>
      </c>
    </row>
    <row r="8283" spans="3:10" x14ac:dyDescent="0.25">
      <c r="C8283" s="82">
        <v>2.0298046593502605E-2</v>
      </c>
      <c r="D8283" s="89">
        <v>2.4683070294677072E-2</v>
      </c>
      <c r="E8283" s="89">
        <v>2.7554260785560367E-2</v>
      </c>
      <c r="F8283" s="89">
        <v>2.9362034481485444E-2</v>
      </c>
      <c r="G8283" s="90">
        <v>3.0593702808997737E-2</v>
      </c>
      <c r="H8283" s="90">
        <v>3.1426425317144437E-2</v>
      </c>
      <c r="I8283" s="90">
        <v>3.215640022178156E-2</v>
      </c>
      <c r="J8283" s="90">
        <v>3.2780894627894103E-2</v>
      </c>
    </row>
    <row r="8284" spans="3:10" x14ac:dyDescent="0.25">
      <c r="C8284" s="82">
        <v>3.5121562368112036E-2</v>
      </c>
      <c r="D8284" s="89">
        <v>3.6566347499670443E-2</v>
      </c>
      <c r="E8284" s="89">
        <v>3.6426199862931621E-2</v>
      </c>
      <c r="F8284" s="89">
        <v>3.575838496621523E-2</v>
      </c>
      <c r="G8284" s="90">
        <v>3.5163260012926856E-2</v>
      </c>
      <c r="H8284" s="90">
        <v>3.4716172249892888E-2</v>
      </c>
      <c r="I8284" s="90">
        <v>3.4616897620460163E-2</v>
      </c>
      <c r="J8284" s="90">
        <v>3.476197758435981E-2</v>
      </c>
    </row>
    <row r="8285" spans="3:10" x14ac:dyDescent="0.25">
      <c r="C8285" s="82">
        <v>0.25949268753992499</v>
      </c>
      <c r="D8285" s="89">
        <v>0.17351720117153441</v>
      </c>
      <c r="E8285" s="89">
        <v>0.12829474222654449</v>
      </c>
      <c r="F8285" s="89">
        <v>0.10320750015031299</v>
      </c>
      <c r="G8285" s="90">
        <v>8.8875256857822132E-2</v>
      </c>
      <c r="H8285" s="90">
        <v>8.0274685836382212E-2</v>
      </c>
      <c r="I8285" s="90">
        <v>7.5334522788282024E-2</v>
      </c>
      <c r="J8285" s="90">
        <v>7.2472308208630293E-2</v>
      </c>
    </row>
    <row r="8286" spans="3:10" x14ac:dyDescent="0.25">
      <c r="C8286" s="82">
        <v>1.2668462961046843E-2</v>
      </c>
      <c r="D8286" s="89">
        <v>1.6028847491633063E-2</v>
      </c>
      <c r="E8286" s="89">
        <v>1.8639758536317452E-2</v>
      </c>
      <c r="F8286" s="89">
        <v>2.061475152665633E-2</v>
      </c>
      <c r="G8286" s="90">
        <v>2.2156102510020266E-2</v>
      </c>
      <c r="H8286" s="90">
        <v>2.3319874179262002E-2</v>
      </c>
      <c r="I8286" s="90">
        <v>2.4305948994335233E-2</v>
      </c>
      <c r="J8286" s="90">
        <v>2.5131311008269933E-2</v>
      </c>
    </row>
    <row r="8287" spans="3:10" x14ac:dyDescent="0.25">
      <c r="C8287" s="82">
        <v>7.788011720355645E-3</v>
      </c>
      <c r="D8287" s="89">
        <v>1.1085769504561098E-2</v>
      </c>
      <c r="E8287" s="89">
        <v>1.3753332540524318E-2</v>
      </c>
      <c r="F8287" s="89">
        <v>1.5700095975814374E-2</v>
      </c>
      <c r="G8287" s="90">
        <v>1.7063626290010042E-2</v>
      </c>
      <c r="H8287" s="90">
        <v>1.7924227878213236E-2</v>
      </c>
      <c r="I8287" s="90">
        <v>1.8476380615381413E-2</v>
      </c>
      <c r="J8287" s="90">
        <v>1.8766118369620485E-2</v>
      </c>
    </row>
    <row r="8288" spans="3:10" x14ac:dyDescent="0.25">
      <c r="C8288" s="82">
        <v>3.9370351462308883E-2</v>
      </c>
      <c r="D8288" s="89">
        <v>3.9426632798485933E-2</v>
      </c>
      <c r="E8288" s="89">
        <v>3.9066585265118407E-2</v>
      </c>
      <c r="F8288" s="89">
        <v>3.8820917490108131E-2</v>
      </c>
      <c r="G8288" s="90">
        <v>3.8919731574947117E-2</v>
      </c>
      <c r="H8288" s="90">
        <v>3.9208452152760725E-2</v>
      </c>
      <c r="I8288" s="90">
        <v>3.9787509874176556E-2</v>
      </c>
      <c r="J8288" s="90">
        <v>4.0475803976587239E-2</v>
      </c>
    </row>
    <row r="8289" spans="3:10" x14ac:dyDescent="0.25">
      <c r="C8289" s="82">
        <v>1.2477824236935662E-2</v>
      </c>
      <c r="D8289" s="89">
        <v>1.65685258451461E-2</v>
      </c>
      <c r="E8289" s="89">
        <v>1.9907234167473468E-2</v>
      </c>
      <c r="F8289" s="89">
        <v>2.251067778341086E-2</v>
      </c>
      <c r="G8289" s="90">
        <v>2.4571563720761296E-2</v>
      </c>
      <c r="H8289" s="90">
        <v>2.6160068528351437E-2</v>
      </c>
      <c r="I8289" s="90">
        <v>2.7517309008844124E-2</v>
      </c>
      <c r="J8289" s="90">
        <v>2.8678020618294674E-2</v>
      </c>
    </row>
    <row r="8290" spans="3:10" x14ac:dyDescent="0.25">
      <c r="C8290" s="82">
        <v>7.3828494882632739E-3</v>
      </c>
      <c r="D8290" s="89">
        <v>1.2459123778563877E-2</v>
      </c>
      <c r="E8290" s="89">
        <v>1.7476476639875779E-2</v>
      </c>
      <c r="F8290" s="89">
        <v>2.1703366173612924E-2</v>
      </c>
      <c r="G8290" s="90">
        <v>2.4866528794259306E-2</v>
      </c>
      <c r="H8290" s="90">
        <v>2.6830580747152253E-2</v>
      </c>
      <c r="I8290" s="90">
        <v>2.7792301070519634E-2</v>
      </c>
      <c r="J8290" s="90">
        <v>2.7828401146012004E-2</v>
      </c>
    </row>
    <row r="8291" spans="3:10" x14ac:dyDescent="0.25">
      <c r="C8291" s="82">
        <v>5.2715263106230426E-2</v>
      </c>
      <c r="D8291" s="89">
        <v>5.2010246558009392E-2</v>
      </c>
      <c r="E8291" s="89">
        <v>4.9354699528011123E-2</v>
      </c>
      <c r="F8291" s="89">
        <v>4.6296974581527602E-2</v>
      </c>
      <c r="G8291" s="90">
        <v>4.3574553431994442E-2</v>
      </c>
      <c r="H8291" s="90">
        <v>4.121136474952395E-2</v>
      </c>
      <c r="I8291" s="90">
        <v>3.9392622102776137E-2</v>
      </c>
      <c r="J8291" s="90">
        <v>3.7959306500613729E-2</v>
      </c>
    </row>
    <row r="8292" spans="3:10" x14ac:dyDescent="0.25">
      <c r="C8292" s="82">
        <v>7.7700660415694067E-3</v>
      </c>
      <c r="D8292" s="89">
        <v>1.1243220679556081E-2</v>
      </c>
      <c r="E8292" s="89">
        <v>1.4178458862381553E-2</v>
      </c>
      <c r="F8292" s="89">
        <v>1.6446279129872572E-2</v>
      </c>
      <c r="G8292" s="90">
        <v>1.8175530502436574E-2</v>
      </c>
      <c r="H8292" s="90">
        <v>1.9458311921409663E-2</v>
      </c>
      <c r="I8292" s="90">
        <v>2.0520716611407083E-2</v>
      </c>
      <c r="J8292" s="90">
        <v>2.142776634911989E-2</v>
      </c>
    </row>
    <row r="8293" spans="3:10" x14ac:dyDescent="0.25">
      <c r="C8293" s="82">
        <v>3.8112402784301587E-3</v>
      </c>
      <c r="D8293" s="89">
        <v>6.716620074987697E-3</v>
      </c>
      <c r="E8293" s="89">
        <v>9.7262401399006038E-3</v>
      </c>
      <c r="F8293" s="89">
        <v>1.2413187782667413E-2</v>
      </c>
      <c r="G8293" s="90">
        <v>1.4621956865733643E-2</v>
      </c>
      <c r="H8293" s="90">
        <v>1.628107344151895E-2</v>
      </c>
      <c r="I8293" s="90">
        <v>1.7507632296717271E-2</v>
      </c>
      <c r="J8293" s="90">
        <v>1.8331246592768642E-2</v>
      </c>
    </row>
    <row r="8294" spans="3:10" x14ac:dyDescent="0.25">
      <c r="C8294" s="82">
        <v>5.8420948646807636E-3</v>
      </c>
      <c r="D8294" s="89">
        <v>8.5798594128234061E-3</v>
      </c>
      <c r="E8294" s="89">
        <v>1.0865063510130796E-2</v>
      </c>
      <c r="F8294" s="89">
        <v>1.2544556670280019E-2</v>
      </c>
      <c r="G8294" s="90">
        <v>1.3689574025400917E-2</v>
      </c>
      <c r="H8294" s="90">
        <v>1.4360820125533835E-2</v>
      </c>
      <c r="I8294" s="90">
        <v>1.4728124985261814E-2</v>
      </c>
      <c r="J8294" s="90">
        <v>1.4846846809033011E-2</v>
      </c>
    </row>
    <row r="8295" spans="3:10" x14ac:dyDescent="0.25">
      <c r="C8295" s="82">
        <v>8.1179541024973198E-3</v>
      </c>
      <c r="D8295" s="89">
        <v>1.2655401709535663E-2</v>
      </c>
      <c r="E8295" s="89">
        <v>1.7097745722966046E-2</v>
      </c>
      <c r="F8295" s="89">
        <v>2.1103942148346537E-2</v>
      </c>
      <c r="G8295" s="90">
        <v>2.4632074039918385E-2</v>
      </c>
      <c r="H8295" s="90">
        <v>2.7627767210494352E-2</v>
      </c>
      <c r="I8295" s="90">
        <v>3.0265869373383169E-2</v>
      </c>
      <c r="J8295" s="90">
        <v>3.2528558679656996E-2</v>
      </c>
    </row>
    <row r="8296" spans="3:10" x14ac:dyDescent="0.25">
      <c r="C8296" s="82">
        <v>1.0279124449472599E-2</v>
      </c>
      <c r="D8296" s="89">
        <v>1.2352023944209832E-2</v>
      </c>
      <c r="E8296" s="89">
        <v>1.3712452297624245E-2</v>
      </c>
      <c r="F8296" s="89">
        <v>1.4492228701884281E-2</v>
      </c>
      <c r="G8296" s="90">
        <v>1.4865082703974042E-2</v>
      </c>
      <c r="H8296" s="90">
        <v>1.4899910902670061E-2</v>
      </c>
      <c r="I8296" s="90">
        <v>1.4761285262155378E-2</v>
      </c>
      <c r="J8296" s="90">
        <v>1.4494720526334874E-2</v>
      </c>
    </row>
    <row r="8297" spans="3:10" x14ac:dyDescent="0.25">
      <c r="C8297" s="82">
        <v>3.5271620471009187E-2</v>
      </c>
      <c r="D8297" s="89">
        <v>4.0621702335196914E-2</v>
      </c>
      <c r="E8297" s="89">
        <v>4.3257554604975247E-2</v>
      </c>
      <c r="F8297" s="89">
        <v>4.4247401157064353E-2</v>
      </c>
      <c r="G8297" s="90">
        <v>4.4484674158167752E-2</v>
      </c>
      <c r="H8297" s="90">
        <v>4.4277210884821727E-2</v>
      </c>
      <c r="I8297" s="90">
        <v>4.4054882659413805E-2</v>
      </c>
      <c r="J8297" s="90">
        <v>4.3812882165515335E-2</v>
      </c>
    </row>
    <row r="8298" spans="3:10" x14ac:dyDescent="0.25">
      <c r="C8298" s="82">
        <v>1.4920273873937061E-2</v>
      </c>
      <c r="D8298" s="89">
        <v>1.9943437987535551E-2</v>
      </c>
      <c r="E8298" s="89">
        <v>2.4369528452062025E-2</v>
      </c>
      <c r="F8298" s="89">
        <v>2.8163762995784956E-2</v>
      </c>
      <c r="G8298" s="90">
        <v>3.1469018797554607E-2</v>
      </c>
      <c r="H8298" s="90">
        <v>3.4273374286220973E-2</v>
      </c>
      <c r="I8298" s="90">
        <v>3.679401766804305E-2</v>
      </c>
      <c r="J8298" s="90">
        <v>3.8982111077904537E-2</v>
      </c>
    </row>
    <row r="8299" spans="3:10" x14ac:dyDescent="0.25">
      <c r="C8299" s="82">
        <v>1.0889206615032404E-2</v>
      </c>
      <c r="D8299" s="89">
        <v>1.5281739874651801E-2</v>
      </c>
      <c r="E8299" s="89">
        <v>1.8901733450232425E-2</v>
      </c>
      <c r="F8299" s="89">
        <v>2.1630195367758884E-2</v>
      </c>
      <c r="G8299" s="90">
        <v>2.3649805738938819E-2</v>
      </c>
      <c r="H8299" s="90">
        <v>2.5082143695620018E-2</v>
      </c>
      <c r="I8299" s="90">
        <v>2.6218458535429839E-2</v>
      </c>
      <c r="J8299" s="90">
        <v>2.71362331403774E-2</v>
      </c>
    </row>
    <row r="8300" spans="3:10" x14ac:dyDescent="0.25">
      <c r="C8300" s="82">
        <v>2.8381471597540252E-3</v>
      </c>
      <c r="D8300" s="89">
        <v>5.2004902730734002E-3</v>
      </c>
      <c r="E8300" s="89">
        <v>7.7968975640698131E-3</v>
      </c>
      <c r="F8300" s="89">
        <v>1.0240196920004703E-2</v>
      </c>
      <c r="G8300" s="90">
        <v>1.2332896829152791E-2</v>
      </c>
      <c r="H8300" s="90">
        <v>1.3959195184326883E-2</v>
      </c>
      <c r="I8300" s="90">
        <v>1.5192087903175255E-2</v>
      </c>
      <c r="J8300" s="90">
        <v>1.6057783543408442E-2</v>
      </c>
    </row>
    <row r="8301" spans="3:10" x14ac:dyDescent="0.25">
      <c r="C8301" s="82">
        <v>3.6863076706352744E-4</v>
      </c>
      <c r="D8301" s="89">
        <v>1.0374450276622543E-3</v>
      </c>
      <c r="E8301" s="89">
        <v>2.1451268857332105E-3</v>
      </c>
      <c r="F8301" s="89">
        <v>3.5855865707684997E-3</v>
      </c>
      <c r="G8301" s="90">
        <v>5.1802908806117031E-3</v>
      </c>
      <c r="H8301" s="90">
        <v>6.738612328923207E-3</v>
      </c>
      <c r="I8301" s="90">
        <v>8.1730803755076121E-3</v>
      </c>
      <c r="J8301" s="90">
        <v>9.4159648273848644E-3</v>
      </c>
    </row>
    <row r="8302" spans="3:10" x14ac:dyDescent="0.25">
      <c r="C8302" s="82">
        <v>3.2231983727932264E-3</v>
      </c>
      <c r="D8302" s="89">
        <v>6.0085048234392391E-3</v>
      </c>
      <c r="E8302" s="89">
        <v>9.1341731627079693E-3</v>
      </c>
      <c r="F8302" s="89">
        <v>1.2146374388959316E-2</v>
      </c>
      <c r="G8302" s="90">
        <v>1.4824611880282097E-2</v>
      </c>
      <c r="H8302" s="90">
        <v>1.7054833750755991E-2</v>
      </c>
      <c r="I8302" s="90">
        <v>1.8946270062401915E-2</v>
      </c>
      <c r="J8302" s="90">
        <v>2.0533611231242661E-2</v>
      </c>
    </row>
    <row r="8303" spans="3:10" x14ac:dyDescent="0.25">
      <c r="C8303" s="82">
        <v>6.2295897631042861E-3</v>
      </c>
      <c r="D8303" s="89">
        <v>8.6166746160739778E-3</v>
      </c>
      <c r="E8303" s="89">
        <v>1.0813286789418166E-2</v>
      </c>
      <c r="F8303" s="89">
        <v>1.2726257189803117E-2</v>
      </c>
      <c r="G8303" s="90">
        <v>1.4366185250402855E-2</v>
      </c>
      <c r="H8303" s="90">
        <v>1.5709826718087679E-2</v>
      </c>
      <c r="I8303" s="90">
        <v>1.6874291421631625E-2</v>
      </c>
      <c r="J8303" s="90">
        <v>1.7884629310615689E-2</v>
      </c>
    </row>
    <row r="8304" spans="3:10" x14ac:dyDescent="0.25">
      <c r="C8304" s="82">
        <v>5.8385667452081728E-3</v>
      </c>
      <c r="D8304" s="89">
        <v>7.8389668248757469E-3</v>
      </c>
      <c r="E8304" s="89">
        <v>9.4823099788352763E-3</v>
      </c>
      <c r="F8304" s="89">
        <v>1.0747479167941526E-2</v>
      </c>
      <c r="G8304" s="90">
        <v>1.1715378324558713E-2</v>
      </c>
      <c r="H8304" s="90">
        <v>1.2424105827010855E-2</v>
      </c>
      <c r="I8304" s="90">
        <v>1.3002630147287787E-2</v>
      </c>
      <c r="J8304" s="90">
        <v>1.3486200967698229E-2</v>
      </c>
    </row>
    <row r="8305" spans="3:10" x14ac:dyDescent="0.25">
      <c r="C8305" s="82">
        <v>1.6321294068881435E-2</v>
      </c>
      <c r="D8305" s="89">
        <v>1.9687316865768953E-2</v>
      </c>
      <c r="E8305" s="89">
        <v>2.2062339585356101E-2</v>
      </c>
      <c r="F8305" s="89">
        <v>2.3726303135497565E-2</v>
      </c>
      <c r="G8305" s="90">
        <v>2.4963950848290395E-2</v>
      </c>
      <c r="H8305" s="90">
        <v>2.583411889012319E-2</v>
      </c>
      <c r="I8305" s="90">
        <v>2.6529766032754979E-2</v>
      </c>
      <c r="J8305" s="90">
        <v>2.703235791242262E-2</v>
      </c>
    </row>
    <row r="8306" spans="3:10" x14ac:dyDescent="0.25">
      <c r="C8306" s="82">
        <v>5.2068298368451373E-2</v>
      </c>
      <c r="D8306" s="89">
        <v>5.3778317359110504E-2</v>
      </c>
      <c r="E8306" s="89">
        <v>5.3653378618535523E-2</v>
      </c>
      <c r="F8306" s="89">
        <v>5.2956553998109869E-2</v>
      </c>
      <c r="G8306" s="90">
        <v>5.2352088090854267E-2</v>
      </c>
      <c r="H8306" s="90">
        <v>5.1807866386936498E-2</v>
      </c>
      <c r="I8306" s="90">
        <v>5.1527878457083891E-2</v>
      </c>
      <c r="J8306" s="90">
        <v>5.1291414940403235E-2</v>
      </c>
    </row>
    <row r="8307" spans="3:10" x14ac:dyDescent="0.25">
      <c r="C8307" s="82">
        <v>3.5139827570193731E-2</v>
      </c>
      <c r="D8307" s="89">
        <v>3.5824602806051514E-2</v>
      </c>
      <c r="E8307" s="89">
        <v>3.5286500649487469E-2</v>
      </c>
      <c r="F8307" s="89">
        <v>3.4333885689888238E-2</v>
      </c>
      <c r="G8307" s="90">
        <v>3.3387092515768942E-2</v>
      </c>
      <c r="H8307" s="90">
        <v>3.2432148193294631E-2</v>
      </c>
      <c r="I8307" s="90">
        <v>3.1620342629858529E-2</v>
      </c>
      <c r="J8307" s="90">
        <v>3.0849651082775969E-2</v>
      </c>
    </row>
    <row r="8308" spans="3:10" x14ac:dyDescent="0.25">
      <c r="C8308" s="82">
        <v>1.5762534106639862E-3</v>
      </c>
      <c r="D8308" s="89">
        <v>3.3475410395258408E-3</v>
      </c>
      <c r="E8308" s="89">
        <v>5.6388100895833201E-3</v>
      </c>
      <c r="F8308" s="89">
        <v>8.1413575000361931E-3</v>
      </c>
      <c r="G8308" s="90">
        <v>1.0616791735559938E-2</v>
      </c>
      <c r="H8308" s="90">
        <v>1.2873252935088857E-2</v>
      </c>
      <c r="I8308" s="90">
        <v>1.4888793654736688E-2</v>
      </c>
      <c r="J8308" s="90">
        <v>1.6608262773268614E-2</v>
      </c>
    </row>
    <row r="8309" spans="3:10" x14ac:dyDescent="0.25">
      <c r="C8309" s="82">
        <v>8.5303066366698033E-3</v>
      </c>
      <c r="D8309" s="89">
        <v>1.2552286449960547E-2</v>
      </c>
      <c r="E8309" s="89">
        <v>1.6140149752409724E-2</v>
      </c>
      <c r="F8309" s="89">
        <v>1.9076571552325953E-2</v>
      </c>
      <c r="G8309" s="90">
        <v>2.1407642540515758E-2</v>
      </c>
      <c r="H8309" s="90">
        <v>2.3140551305304097E-2</v>
      </c>
      <c r="I8309" s="90">
        <v>2.4460150369522354E-2</v>
      </c>
      <c r="J8309" s="90">
        <v>2.5382036841416222E-2</v>
      </c>
    </row>
    <row r="8310" spans="3:10" x14ac:dyDescent="0.25">
      <c r="C8310" s="82">
        <v>5.1095909897157496E-2</v>
      </c>
      <c r="D8310" s="89">
        <v>5.0184329066473479E-2</v>
      </c>
      <c r="E8310" s="89">
        <v>4.8595311921938202E-2</v>
      </c>
      <c r="F8310" s="89">
        <v>4.7143052134437542E-2</v>
      </c>
      <c r="G8310" s="90">
        <v>4.6162199569042391E-2</v>
      </c>
      <c r="H8310" s="90">
        <v>4.5474195226887296E-2</v>
      </c>
      <c r="I8310" s="90">
        <v>4.5181561689601517E-2</v>
      </c>
      <c r="J8310" s="90">
        <v>4.5050434670668549E-2</v>
      </c>
    </row>
    <row r="8311" spans="3:10" x14ac:dyDescent="0.25">
      <c r="C8311" s="82">
        <v>1.0738622426867718E-2</v>
      </c>
      <c r="D8311" s="89">
        <v>1.446292878330226E-2</v>
      </c>
      <c r="E8311" s="89">
        <v>1.7639059175539897E-2</v>
      </c>
      <c r="F8311" s="89">
        <v>2.0260145908285992E-2</v>
      </c>
      <c r="G8311" s="90">
        <v>2.2449709026300731E-2</v>
      </c>
      <c r="H8311" s="90">
        <v>2.4203893168900002E-2</v>
      </c>
      <c r="I8311" s="90">
        <v>2.5671758036479021E-2</v>
      </c>
      <c r="J8311" s="90">
        <v>2.6818602597873629E-2</v>
      </c>
    </row>
    <row r="8312" spans="3:10" x14ac:dyDescent="0.25">
      <c r="C8312" s="82">
        <v>6.6757444767996084E-3</v>
      </c>
      <c r="D8312" s="89">
        <v>1.1484894851742018E-2</v>
      </c>
      <c r="E8312" s="89">
        <v>1.6430518666603562E-2</v>
      </c>
      <c r="F8312" s="89">
        <v>2.0881974584364693E-2</v>
      </c>
      <c r="G8312" s="90">
        <v>2.4633506640567838E-2</v>
      </c>
      <c r="H8312" s="90">
        <v>2.7588062511292928E-2</v>
      </c>
      <c r="I8312" s="90">
        <v>2.99439482554439E-2</v>
      </c>
      <c r="J8312" s="90">
        <v>3.1734340839128593E-2</v>
      </c>
    </row>
    <row r="8313" spans="3:10" x14ac:dyDescent="0.25">
      <c r="C8313" s="82">
        <v>4.5953631262838891E-2</v>
      </c>
      <c r="D8313" s="89">
        <v>4.01040344573989E-2</v>
      </c>
      <c r="E8313" s="89">
        <v>3.6212790606178762E-2</v>
      </c>
      <c r="F8313" s="89">
        <v>3.3688263511787261E-2</v>
      </c>
      <c r="G8313" s="90">
        <v>3.2124246222601904E-2</v>
      </c>
      <c r="H8313" s="90">
        <v>3.1079842914640481E-2</v>
      </c>
      <c r="I8313" s="90">
        <v>3.049103756495045E-2</v>
      </c>
      <c r="J8313" s="90">
        <v>3.0160477375664345E-2</v>
      </c>
    </row>
    <row r="8314" spans="3:10" x14ac:dyDescent="0.25">
      <c r="C8314" s="82">
        <v>1.0248463184629519E-2</v>
      </c>
      <c r="D8314" s="89">
        <v>1.5309062877312839E-2</v>
      </c>
      <c r="E8314" s="89">
        <v>2.0001834842954376E-2</v>
      </c>
      <c r="F8314" s="89">
        <v>2.3990379667529961E-2</v>
      </c>
      <c r="G8314" s="90">
        <v>2.7248901000135693E-2</v>
      </c>
      <c r="H8314" s="90">
        <v>2.9712759371602716E-2</v>
      </c>
      <c r="I8314" s="90">
        <v>3.1561973270955043E-2</v>
      </c>
      <c r="J8314" s="90">
        <v>3.2776170700534873E-2</v>
      </c>
    </row>
    <row r="8315" spans="3:10" x14ac:dyDescent="0.25">
      <c r="C8315" s="82">
        <v>7.1405992976898789E-3</v>
      </c>
      <c r="D8315" s="89">
        <v>1.0721982685202209E-2</v>
      </c>
      <c r="E8315" s="89">
        <v>1.3913560564483431E-2</v>
      </c>
      <c r="F8315" s="89">
        <v>1.6525970386215134E-2</v>
      </c>
      <c r="G8315" s="90">
        <v>1.8628332005940114E-2</v>
      </c>
      <c r="H8315" s="90">
        <v>2.0253336399140804E-2</v>
      </c>
      <c r="I8315" s="90">
        <v>2.1575021220900343E-2</v>
      </c>
      <c r="J8315" s="90">
        <v>2.2607941141307635E-2</v>
      </c>
    </row>
    <row r="8316" spans="3:10" x14ac:dyDescent="0.25">
      <c r="C8316" s="82">
        <v>6.7191440318022403E-3</v>
      </c>
      <c r="D8316" s="89">
        <v>9.9870714820016904E-3</v>
      </c>
      <c r="E8316" s="89">
        <v>1.2963348794921373E-2</v>
      </c>
      <c r="F8316" s="89">
        <v>1.5479834700100012E-2</v>
      </c>
      <c r="G8316" s="90">
        <v>1.7584391287934209E-2</v>
      </c>
      <c r="H8316" s="90">
        <v>1.9290891095363208E-2</v>
      </c>
      <c r="I8316" s="90">
        <v>2.0753291385796291E-2</v>
      </c>
      <c r="J8316" s="90">
        <v>2.1975753526294758E-2</v>
      </c>
    </row>
    <row r="8317" spans="3:10" x14ac:dyDescent="0.25">
      <c r="C8317" s="82">
        <v>6.1273869262013772E-3</v>
      </c>
      <c r="D8317" s="89">
        <v>1.0963262987386622E-2</v>
      </c>
      <c r="E8317" s="89">
        <v>1.5857010612836661E-2</v>
      </c>
      <c r="F8317" s="89">
        <v>1.9995037514630384E-2</v>
      </c>
      <c r="G8317" s="90">
        <v>2.3111265767504847E-2</v>
      </c>
      <c r="H8317" s="90">
        <v>2.5146773616950609E-2</v>
      </c>
      <c r="I8317" s="90">
        <v>2.6360600425841124E-2</v>
      </c>
      <c r="J8317" s="90">
        <v>2.6868288493253289E-2</v>
      </c>
    </row>
    <row r="8318" spans="3:10" x14ac:dyDescent="0.25">
      <c r="C8318" s="82">
        <v>4.2540252823773397E-2</v>
      </c>
      <c r="D8318" s="89">
        <v>4.0524953133441149E-2</v>
      </c>
      <c r="E8318" s="89">
        <v>3.8439454641794706E-2</v>
      </c>
      <c r="F8318" s="89">
        <v>3.6772225778629E-2</v>
      </c>
      <c r="G8318" s="90">
        <v>3.5640853276088139E-2</v>
      </c>
      <c r="H8318" s="90">
        <v>3.4805666233322076E-2</v>
      </c>
      <c r="I8318" s="90">
        <v>3.4282951250275806E-2</v>
      </c>
      <c r="J8318" s="90">
        <v>3.3862857742439918E-2</v>
      </c>
    </row>
    <row r="8319" spans="3:10" x14ac:dyDescent="0.25">
      <c r="C8319" s="82">
        <v>3.699835522011731E-3</v>
      </c>
      <c r="D8319" s="89">
        <v>6.1605312720424367E-3</v>
      </c>
      <c r="E8319" s="89">
        <v>8.6799402571022845E-3</v>
      </c>
      <c r="F8319" s="89">
        <v>1.098188917668616E-2</v>
      </c>
      <c r="G8319" s="90">
        <v>1.2978407060876673E-2</v>
      </c>
      <c r="H8319" s="90">
        <v>1.461944134288915E-2</v>
      </c>
      <c r="I8319" s="90">
        <v>1.6013234175576173E-2</v>
      </c>
      <c r="J8319" s="90">
        <v>1.719507810826082E-2</v>
      </c>
    </row>
    <row r="8320" spans="3:10" x14ac:dyDescent="0.25">
      <c r="C8320" s="82">
        <v>4.4417924406009472E-3</v>
      </c>
      <c r="D8320" s="89">
        <v>6.4675181845452786E-3</v>
      </c>
      <c r="E8320" s="89">
        <v>8.2673101935339909E-3</v>
      </c>
      <c r="F8320" s="89">
        <v>9.6892824788143341E-3</v>
      </c>
      <c r="G8320" s="90">
        <v>1.0724062305196324E-2</v>
      </c>
      <c r="H8320" s="90">
        <v>1.1373729339628328E-2</v>
      </c>
      <c r="I8320" s="90">
        <v>1.1757395879407689E-2</v>
      </c>
      <c r="J8320" s="90">
        <v>1.1926617224525621E-2</v>
      </c>
    </row>
    <row r="8321" spans="3:10" x14ac:dyDescent="0.25">
      <c r="C8321" s="82">
        <v>1.3763650137190378E-2</v>
      </c>
      <c r="D8321" s="89">
        <v>1.839933765672153E-2</v>
      </c>
      <c r="E8321" s="89">
        <v>2.1528361859674276E-2</v>
      </c>
      <c r="F8321" s="89">
        <v>2.3283886836419122E-2</v>
      </c>
      <c r="G8321" s="90">
        <v>2.4081982928400636E-2</v>
      </c>
      <c r="H8321" s="90">
        <v>2.4164388160442422E-2</v>
      </c>
      <c r="I8321" s="90">
        <v>2.3862046139387569E-2</v>
      </c>
      <c r="J8321" s="90">
        <v>2.326007668542816E-2</v>
      </c>
    </row>
    <row r="8322" spans="3:10" x14ac:dyDescent="0.25">
      <c r="C8322" s="82">
        <v>9.899759211169824E-3</v>
      </c>
      <c r="D8322" s="89">
        <v>1.3394082435931938E-2</v>
      </c>
      <c r="E8322" s="89">
        <v>1.6350232307018136E-2</v>
      </c>
      <c r="F8322" s="89">
        <v>1.8726336095794802E-2</v>
      </c>
      <c r="G8322" s="90">
        <v>2.0617406134139253E-2</v>
      </c>
      <c r="H8322" s="90">
        <v>2.2016440543303588E-2</v>
      </c>
      <c r="I8322" s="90">
        <v>2.3068887013623689E-2</v>
      </c>
      <c r="J8322" s="90">
        <v>2.3762451482138239E-2</v>
      </c>
    </row>
    <row r="8323" spans="3:10" x14ac:dyDescent="0.25">
      <c r="C8323" s="82">
        <v>2.9658542212997389E-3</v>
      </c>
      <c r="D8323" s="89">
        <v>4.9772027027555768E-3</v>
      </c>
      <c r="E8323" s="89">
        <v>7.0329058648607393E-3</v>
      </c>
      <c r="F8323" s="89">
        <v>8.8635103622111064E-3</v>
      </c>
      <c r="G8323" s="90">
        <v>1.0351042285736708E-2</v>
      </c>
      <c r="H8323" s="90">
        <v>1.1420169451868625E-2</v>
      </c>
      <c r="I8323" s="90">
        <v>1.2135292948771552E-2</v>
      </c>
      <c r="J8323" s="90">
        <v>1.2514732250024981E-2</v>
      </c>
    </row>
    <row r="8324" spans="3:10" x14ac:dyDescent="0.25">
      <c r="C8324" s="82">
        <v>1.265055926509907E-2</v>
      </c>
      <c r="D8324" s="89">
        <v>1.5384354303936473E-2</v>
      </c>
      <c r="E8324" s="89">
        <v>1.7441169011733721E-2</v>
      </c>
      <c r="F8324" s="89">
        <v>1.8917370074828549E-2</v>
      </c>
      <c r="G8324" s="90">
        <v>1.9965014827863076E-2</v>
      </c>
      <c r="H8324" s="90">
        <v>2.0613911551708997E-2</v>
      </c>
      <c r="I8324" s="90">
        <v>2.1040143019639787E-2</v>
      </c>
      <c r="J8324" s="90">
        <v>2.1269376051639245E-2</v>
      </c>
    </row>
    <row r="8325" spans="3:10" x14ac:dyDescent="0.25">
      <c r="C8325" s="82">
        <v>6.4441231807378773E-3</v>
      </c>
      <c r="D8325" s="89">
        <v>9.5390117798386121E-3</v>
      </c>
      <c r="E8325" s="89">
        <v>1.246808958638171E-2</v>
      </c>
      <c r="F8325" s="89">
        <v>1.5040109601611947E-2</v>
      </c>
      <c r="G8325" s="90">
        <v>1.7245434510683142E-2</v>
      </c>
      <c r="H8325" s="90">
        <v>1.9058907916209691E-2</v>
      </c>
      <c r="I8325" s="90">
        <v>2.0625651657066507E-2</v>
      </c>
      <c r="J8325" s="90">
        <v>2.1972666755363912E-2</v>
      </c>
    </row>
    <row r="8326" spans="3:10" x14ac:dyDescent="0.25">
      <c r="C8326" s="82">
        <v>8.3136032070840766E-3</v>
      </c>
      <c r="D8326" s="89">
        <v>1.2133210719668865E-2</v>
      </c>
      <c r="E8326" s="89">
        <v>1.5493486875161968E-2</v>
      </c>
      <c r="F8326" s="89">
        <v>1.8198576712834008E-2</v>
      </c>
      <c r="G8326" s="90">
        <v>2.0316007971253984E-2</v>
      </c>
      <c r="H8326" s="90">
        <v>2.1884174471035543E-2</v>
      </c>
      <c r="I8326" s="90">
        <v>2.3111225838731219E-2</v>
      </c>
      <c r="J8326" s="90">
        <v>2.404057271208742E-2</v>
      </c>
    </row>
    <row r="8327" spans="3:10" x14ac:dyDescent="0.25">
      <c r="C8327" s="82">
        <v>1.5412725337463793E-2</v>
      </c>
      <c r="D8327" s="89">
        <v>2.0790603266145579E-2</v>
      </c>
      <c r="E8327" s="89">
        <v>2.522901103394453E-2</v>
      </c>
      <c r="F8327" s="89">
        <v>2.8767679671858101E-2</v>
      </c>
      <c r="G8327" s="90">
        <v>3.1691204997818787E-2</v>
      </c>
      <c r="H8327" s="90">
        <v>3.4110592728525534E-2</v>
      </c>
      <c r="I8327" s="90">
        <v>3.6329666026119659E-2</v>
      </c>
      <c r="J8327" s="90">
        <v>3.8355521722735826E-2</v>
      </c>
    </row>
    <row r="8328" spans="3:10" x14ac:dyDescent="0.25">
      <c r="C8328" s="82">
        <v>4.956960097633506E-2</v>
      </c>
      <c r="D8328" s="89">
        <v>4.844635244918271E-2</v>
      </c>
      <c r="E8328" s="89">
        <v>4.6499194253428598E-2</v>
      </c>
      <c r="F8328" s="89">
        <v>4.4554027290070256E-2</v>
      </c>
      <c r="G8328" s="90">
        <v>4.2949151079608748E-2</v>
      </c>
      <c r="H8328" s="90">
        <v>4.1521915757242969E-2</v>
      </c>
      <c r="I8328" s="90">
        <v>4.0364715859110584E-2</v>
      </c>
      <c r="J8328" s="90">
        <v>3.9265780980035546E-2</v>
      </c>
    </row>
    <row r="8329" spans="3:10" x14ac:dyDescent="0.25">
      <c r="C8329" s="82">
        <v>6.6143276412173766E-3</v>
      </c>
      <c r="D8329" s="89">
        <v>9.9874130639178143E-3</v>
      </c>
      <c r="E8329" s="89">
        <v>1.3171443511487056E-2</v>
      </c>
      <c r="F8329" s="89">
        <v>1.596775838420024E-2</v>
      </c>
      <c r="G8329" s="90">
        <v>1.8399229550573274E-2</v>
      </c>
      <c r="H8329" s="90">
        <v>2.0467069235694402E-2</v>
      </c>
      <c r="I8329" s="90">
        <v>2.2333763980566714E-2</v>
      </c>
      <c r="J8329" s="90">
        <v>2.4012359066809669E-2</v>
      </c>
    </row>
    <row r="8330" spans="3:10" x14ac:dyDescent="0.25">
      <c r="C8330" s="82">
        <v>2.9116450552659632E-2</v>
      </c>
      <c r="D8330" s="89">
        <v>3.4701064587236999E-2</v>
      </c>
      <c r="E8330" s="89">
        <v>3.8284634632100661E-2</v>
      </c>
      <c r="F8330" s="89">
        <v>4.0579134128036834E-2</v>
      </c>
      <c r="G8330" s="90">
        <v>4.224336539293351E-2</v>
      </c>
      <c r="H8330" s="90">
        <v>4.3466439939234068E-2</v>
      </c>
      <c r="I8330" s="90">
        <v>4.459172676654713E-2</v>
      </c>
      <c r="J8330" s="90">
        <v>4.5548870300064513E-2</v>
      </c>
    </row>
    <row r="8331" spans="3:10" x14ac:dyDescent="0.25">
      <c r="C8331" s="82">
        <v>1.5374346537202902E-2</v>
      </c>
      <c r="D8331" s="89">
        <v>2.2707156897747445E-2</v>
      </c>
      <c r="E8331" s="89">
        <v>2.8522963755144147E-2</v>
      </c>
      <c r="F8331" s="89">
        <v>3.2461934724975917E-2</v>
      </c>
      <c r="G8331" s="90">
        <v>3.4835083076372925E-2</v>
      </c>
      <c r="H8331" s="90">
        <v>3.5887384062445682E-2</v>
      </c>
      <c r="I8331" s="90">
        <v>3.6069748064374949E-2</v>
      </c>
      <c r="J8331" s="90">
        <v>3.5494584297338393E-2</v>
      </c>
    </row>
    <row r="8332" spans="3:10" x14ac:dyDescent="0.25">
      <c r="C8332" s="82">
        <v>3.0423766003758429E-2</v>
      </c>
      <c r="D8332" s="89">
        <v>3.507057919806527E-2</v>
      </c>
      <c r="E8332" s="89">
        <v>3.7395254826863032E-2</v>
      </c>
      <c r="F8332" s="89">
        <v>3.8219856151487326E-2</v>
      </c>
      <c r="G8332" s="90">
        <v>3.8247621601080653E-2</v>
      </c>
      <c r="H8332" s="90">
        <v>3.771319384160076E-2</v>
      </c>
      <c r="I8332" s="90">
        <v>3.6979174925655223E-2</v>
      </c>
      <c r="J8332" s="90">
        <v>3.6049932732151957E-2</v>
      </c>
    </row>
    <row r="8333" spans="3:10" x14ac:dyDescent="0.25">
      <c r="C8333" s="82">
        <v>8.2571475719015422E-2</v>
      </c>
      <c r="D8333" s="89">
        <v>6.5710376999563114E-2</v>
      </c>
      <c r="E8333" s="89">
        <v>5.4868091739934496E-2</v>
      </c>
      <c r="F8333" s="89">
        <v>4.785903465573671E-2</v>
      </c>
      <c r="G8333" s="90">
        <v>4.3337123798849957E-2</v>
      </c>
      <c r="H8333" s="90">
        <v>4.0270195257768752E-2</v>
      </c>
      <c r="I8333" s="90">
        <v>3.8329624412748946E-2</v>
      </c>
      <c r="J8333" s="90">
        <v>3.7112459869812021E-2</v>
      </c>
    </row>
    <row r="8334" spans="3:10" x14ac:dyDescent="0.25">
      <c r="C8334" s="82">
        <v>1.7734591830748693E-2</v>
      </c>
      <c r="D8334" s="89">
        <v>2.425654140791856E-2</v>
      </c>
      <c r="E8334" s="89">
        <v>2.9190592554929333E-2</v>
      </c>
      <c r="F8334" s="89">
        <v>3.2589534414455022E-2</v>
      </c>
      <c r="G8334" s="90">
        <v>3.491321211669865E-2</v>
      </c>
      <c r="H8334" s="90">
        <v>3.6424353038222897E-2</v>
      </c>
      <c r="I8334" s="90">
        <v>3.7552049319198866E-2</v>
      </c>
      <c r="J8334" s="90">
        <v>3.8367700842275795E-2</v>
      </c>
    </row>
    <row r="8335" spans="3:10" x14ac:dyDescent="0.25">
      <c r="C8335" s="82">
        <v>6.3732123906731029E-3</v>
      </c>
      <c r="D8335" s="89">
        <v>1.0301595199452399E-2</v>
      </c>
      <c r="E8335" s="89">
        <v>1.4026608105937225E-2</v>
      </c>
      <c r="F8335" s="89">
        <v>1.7214102210198153E-2</v>
      </c>
      <c r="G8335" s="90">
        <v>1.9893828804190793E-2</v>
      </c>
      <c r="H8335" s="90">
        <v>2.2120151999210146E-2</v>
      </c>
      <c r="I8335" s="90">
        <v>2.4118104133466555E-2</v>
      </c>
      <c r="J8335" s="90">
        <v>2.5931064022121968E-2</v>
      </c>
    </row>
    <row r="8336" spans="3:10" x14ac:dyDescent="0.25">
      <c r="C8336" s="82">
        <v>1.5289310702917331E-2</v>
      </c>
      <c r="D8336" s="89">
        <v>2.3139389322388518E-2</v>
      </c>
      <c r="E8336" s="89">
        <v>3.0152709063170469E-2</v>
      </c>
      <c r="F8336" s="89">
        <v>3.5804145587911264E-2</v>
      </c>
      <c r="G8336" s="90">
        <v>4.0178695811715306E-2</v>
      </c>
      <c r="H8336" s="90">
        <v>4.3325263174368599E-2</v>
      </c>
      <c r="I8336" s="90">
        <v>4.5606999517040843E-2</v>
      </c>
      <c r="J8336" s="90">
        <v>4.7031569347719827E-2</v>
      </c>
    </row>
    <row r="8337" spans="3:10" x14ac:dyDescent="0.25">
      <c r="C8337" s="82">
        <v>1.178171000631326E-2</v>
      </c>
      <c r="D8337" s="89">
        <v>1.4416815279533849E-2</v>
      </c>
      <c r="E8337" s="89">
        <v>1.6538821195153233E-2</v>
      </c>
      <c r="F8337" s="89">
        <v>1.8244470569121124E-2</v>
      </c>
      <c r="G8337" s="90">
        <v>1.9653958381033548E-2</v>
      </c>
      <c r="H8337" s="90">
        <v>2.0747205166537951E-2</v>
      </c>
      <c r="I8337" s="90">
        <v>2.1637718779464181E-2</v>
      </c>
      <c r="J8337" s="90">
        <v>2.2285781360194559E-2</v>
      </c>
    </row>
    <row r="8338" spans="3:10" x14ac:dyDescent="0.25">
      <c r="C8338" s="82">
        <v>6.3683285174419776E-3</v>
      </c>
      <c r="D8338" s="89">
        <v>1.0224969478975977E-2</v>
      </c>
      <c r="E8338" s="89">
        <v>1.3741201926479865E-2</v>
      </c>
      <c r="F8338" s="89">
        <v>1.6521052788281452E-2</v>
      </c>
      <c r="G8338" s="90">
        <v>1.8566538039052814E-2</v>
      </c>
      <c r="H8338" s="90">
        <v>1.9939737676756379E-2</v>
      </c>
      <c r="I8338" s="90">
        <v>2.0877418852177539E-2</v>
      </c>
      <c r="J8338" s="90">
        <v>2.1456467356488488E-2</v>
      </c>
    </row>
    <row r="8339" spans="3:10" x14ac:dyDescent="0.25">
      <c r="C8339" s="82">
        <v>3.6967690803745637E-2</v>
      </c>
      <c r="D8339" s="89">
        <v>4.260443606584615E-2</v>
      </c>
      <c r="E8339" s="89">
        <v>4.4641248833693067E-2</v>
      </c>
      <c r="F8339" s="89">
        <v>4.4530788882179984E-2</v>
      </c>
      <c r="G8339" s="90">
        <v>4.3460876535480815E-2</v>
      </c>
      <c r="H8339" s="90">
        <v>4.1879771198889554E-2</v>
      </c>
      <c r="I8339" s="90">
        <v>4.0244029893344427E-2</v>
      </c>
      <c r="J8339" s="90">
        <v>3.8541353075358623E-2</v>
      </c>
    </row>
    <row r="8340" spans="3:10" x14ac:dyDescent="0.25">
      <c r="C8340" s="82">
        <v>9.9673662652004381E-3</v>
      </c>
      <c r="D8340" s="89">
        <v>1.2344703612044275E-2</v>
      </c>
      <c r="E8340" s="89">
        <v>1.4219389736314363E-2</v>
      </c>
      <c r="F8340" s="89">
        <v>1.5727143820477647E-2</v>
      </c>
      <c r="G8340" s="90">
        <v>1.7041090001288218E-2</v>
      </c>
      <c r="H8340" s="90">
        <v>1.8208865084151336E-2</v>
      </c>
      <c r="I8340" s="90">
        <v>1.9383580426792026E-2</v>
      </c>
      <c r="J8340" s="90">
        <v>2.0571547146731501E-2</v>
      </c>
    </row>
    <row r="8341" spans="3:10" x14ac:dyDescent="0.25">
      <c r="C8341" s="82">
        <v>5.7268353132438939E-3</v>
      </c>
      <c r="D8341" s="89">
        <v>9.3428854809484967E-3</v>
      </c>
      <c r="E8341" s="89">
        <v>1.2828474805099152E-2</v>
      </c>
      <c r="F8341" s="89">
        <v>1.5768628075849618E-2</v>
      </c>
      <c r="G8341" s="90">
        <v>1.8075603089531687E-2</v>
      </c>
      <c r="H8341" s="90">
        <v>1.9727441218812057E-2</v>
      </c>
      <c r="I8341" s="90">
        <v>2.0904309893726193E-2</v>
      </c>
      <c r="J8341" s="90">
        <v>2.1659725743730544E-2</v>
      </c>
    </row>
    <row r="8342" spans="3:10" x14ac:dyDescent="0.25">
      <c r="C8342" s="82">
        <v>4.4896997426980495E-3</v>
      </c>
      <c r="D8342" s="89">
        <v>6.3035750739919754E-3</v>
      </c>
      <c r="E8342" s="89">
        <v>7.8353007442476807E-3</v>
      </c>
      <c r="F8342" s="89">
        <v>9.039564220903986E-3</v>
      </c>
      <c r="G8342" s="90">
        <v>9.9749064578693973E-3</v>
      </c>
      <c r="H8342" s="90">
        <v>1.0665757084713368E-2</v>
      </c>
      <c r="I8342" s="90">
        <v>1.121255278092069E-2</v>
      </c>
      <c r="J8342" s="90">
        <v>1.1636475771637095E-2</v>
      </c>
    </row>
    <row r="8343" spans="3:10" x14ac:dyDescent="0.25">
      <c r="C8343" s="82">
        <v>9.9803276811988306E-3</v>
      </c>
      <c r="D8343" s="89">
        <v>1.4840651059251904E-2</v>
      </c>
      <c r="E8343" s="89">
        <v>1.9585877988280775E-2</v>
      </c>
      <c r="F8343" s="89">
        <v>2.3987184141823943E-2</v>
      </c>
      <c r="G8343" s="90">
        <v>2.8066200166312432E-2</v>
      </c>
      <c r="H8343" s="90">
        <v>3.1775567132661942E-2</v>
      </c>
      <c r="I8343" s="90">
        <v>3.5307326875073146E-2</v>
      </c>
      <c r="J8343" s="90">
        <v>3.8623481089021194E-2</v>
      </c>
    </row>
    <row r="8344" spans="3:10" x14ac:dyDescent="0.25">
      <c r="C8344" s="82">
        <v>1.0726761286730826E-2</v>
      </c>
      <c r="D8344" s="89">
        <v>1.7516174147919259E-2</v>
      </c>
      <c r="E8344" s="89">
        <v>2.3843857649535529E-2</v>
      </c>
      <c r="F8344" s="89">
        <v>2.9061099256997694E-2</v>
      </c>
      <c r="G8344" s="90">
        <v>3.3195666761153125E-2</v>
      </c>
      <c r="H8344" s="90">
        <v>3.6330289676659765E-2</v>
      </c>
      <c r="I8344" s="90">
        <v>3.8819916050250446E-2</v>
      </c>
      <c r="J8344" s="90">
        <v>4.0709073358693747E-2</v>
      </c>
    </row>
    <row r="8345" spans="3:10" x14ac:dyDescent="0.25">
      <c r="C8345" s="82">
        <v>5.6679919076007494E-2</v>
      </c>
      <c r="D8345" s="89">
        <v>5.9157920424857457E-2</v>
      </c>
      <c r="E8345" s="89">
        <v>5.9377044295172099E-2</v>
      </c>
      <c r="F8345" s="89">
        <v>5.8725784408601808E-2</v>
      </c>
      <c r="G8345" s="90">
        <v>5.801669480279855E-2</v>
      </c>
      <c r="H8345" s="90">
        <v>5.7324421570806451E-2</v>
      </c>
      <c r="I8345" s="90">
        <v>5.6979226665880046E-2</v>
      </c>
      <c r="J8345" s="90">
        <v>5.681207671111884E-2</v>
      </c>
    </row>
    <row r="8346" spans="3:10" x14ac:dyDescent="0.25">
      <c r="C8346" s="82">
        <v>3.4319890254113508E-3</v>
      </c>
      <c r="D8346" s="89">
        <v>5.149067724032323E-3</v>
      </c>
      <c r="E8346" s="89">
        <v>6.8694386417445311E-3</v>
      </c>
      <c r="F8346" s="89">
        <v>8.4600574534710021E-3</v>
      </c>
      <c r="G8346" s="90">
        <v>9.8738311524175591E-3</v>
      </c>
      <c r="H8346" s="90">
        <v>1.1063878619169234E-2</v>
      </c>
      <c r="I8346" s="90">
        <v>1.2098595181005751E-2</v>
      </c>
      <c r="J8346" s="90">
        <v>1.2993200974843978E-2</v>
      </c>
    </row>
    <row r="8347" spans="3:10" x14ac:dyDescent="0.25">
      <c r="C8347" s="82">
        <v>1.1910459002084185E-2</v>
      </c>
      <c r="D8347" s="89">
        <v>1.4404690202158829E-2</v>
      </c>
      <c r="E8347" s="89">
        <v>1.6508002913670123E-2</v>
      </c>
      <c r="F8347" s="89">
        <v>1.8334209665929132E-2</v>
      </c>
      <c r="G8347" s="90">
        <v>2.0021442121716911E-2</v>
      </c>
      <c r="H8347" s="90">
        <v>2.1577771081470423E-2</v>
      </c>
      <c r="I8347" s="90">
        <v>2.3159377608830148E-2</v>
      </c>
      <c r="J8347" s="90">
        <v>2.4769404796547091E-2</v>
      </c>
    </row>
    <row r="8348" spans="3:10" x14ac:dyDescent="0.25">
      <c r="C8348" s="82">
        <v>8.719707606087531E-3</v>
      </c>
      <c r="D8348" s="89">
        <v>1.1587738881280738E-2</v>
      </c>
      <c r="E8348" s="89">
        <v>1.4257330131007565E-2</v>
      </c>
      <c r="F8348" s="89">
        <v>1.6692922294352888E-2</v>
      </c>
      <c r="G8348" s="90">
        <v>1.8950202928654493E-2</v>
      </c>
      <c r="H8348" s="90">
        <v>2.1011892545999625E-2</v>
      </c>
      <c r="I8348" s="90">
        <v>2.3030003519290972E-2</v>
      </c>
      <c r="J8348" s="90">
        <v>2.5022697895009691E-2</v>
      </c>
    </row>
    <row r="8349" spans="3:10" x14ac:dyDescent="0.25">
      <c r="C8349" s="82">
        <v>0.10818786786017405</v>
      </c>
      <c r="D8349" s="89">
        <v>9.940907750833107E-2</v>
      </c>
      <c r="E8349" s="89">
        <v>8.9308126618882447E-2</v>
      </c>
      <c r="F8349" s="89">
        <v>7.9916676054320471E-2</v>
      </c>
      <c r="G8349" s="90">
        <v>7.1809969161284626E-2</v>
      </c>
      <c r="H8349" s="90">
        <v>6.4544113971054279E-2</v>
      </c>
      <c r="I8349" s="90">
        <v>5.8118775029758193E-2</v>
      </c>
      <c r="J8349" s="90">
        <v>5.2122087228500459E-2</v>
      </c>
    </row>
    <row r="8350" spans="3:10" x14ac:dyDescent="0.25">
      <c r="C8350" s="82">
        <v>1.9714258929493238E-2</v>
      </c>
      <c r="D8350" s="89">
        <v>2.2291333911568244E-2</v>
      </c>
      <c r="E8350" s="89">
        <v>2.3440759564594963E-2</v>
      </c>
      <c r="F8350" s="89">
        <v>2.3746227565293897E-2</v>
      </c>
      <c r="G8350" s="90">
        <v>2.3642414616990435E-2</v>
      </c>
      <c r="H8350" s="90">
        <v>2.3240941293235673E-2</v>
      </c>
      <c r="I8350" s="90">
        <v>2.2727519472041238E-2</v>
      </c>
      <c r="J8350" s="90">
        <v>2.2074872791790816E-2</v>
      </c>
    </row>
    <row r="8351" spans="3:10" x14ac:dyDescent="0.25">
      <c r="C8351" s="82">
        <v>4.8227017218402946E-2</v>
      </c>
      <c r="D8351" s="89">
        <v>4.6147802560660138E-2</v>
      </c>
      <c r="E8351" s="89">
        <v>4.3334406114357737E-2</v>
      </c>
      <c r="F8351" s="89">
        <v>4.0746586374129236E-2</v>
      </c>
      <c r="G8351" s="90">
        <v>3.8734016444801067E-2</v>
      </c>
      <c r="H8351" s="90">
        <v>3.7127824172715811E-2</v>
      </c>
      <c r="I8351" s="90">
        <v>3.5972315317307671E-2</v>
      </c>
      <c r="J8351" s="90">
        <v>3.5037825561955685E-2</v>
      </c>
    </row>
    <row r="8352" spans="3:10" x14ac:dyDescent="0.25">
      <c r="C8352" s="82">
        <v>5.8065095355663001E-3</v>
      </c>
      <c r="D8352" s="89">
        <v>8.0927185589387118E-3</v>
      </c>
      <c r="E8352" s="89">
        <v>1.0175154869362308E-2</v>
      </c>
      <c r="F8352" s="89">
        <v>1.1999074656471377E-2</v>
      </c>
      <c r="G8352" s="90">
        <v>1.3608356592415511E-2</v>
      </c>
      <c r="H8352" s="90">
        <v>1.4996339831933301E-2</v>
      </c>
      <c r="I8352" s="90">
        <v>1.6268539243153274E-2</v>
      </c>
      <c r="J8352" s="90">
        <v>1.7427028417591729E-2</v>
      </c>
    </row>
    <row r="8353" spans="3:10" x14ac:dyDescent="0.25">
      <c r="C8353" s="82">
        <v>8.1531967421931677E-3</v>
      </c>
      <c r="D8353" s="89">
        <v>1.2478746554670872E-2</v>
      </c>
      <c r="E8353" s="89">
        <v>1.6196853200456586E-2</v>
      </c>
      <c r="F8353" s="89">
        <v>1.9018090703355684E-2</v>
      </c>
      <c r="G8353" s="90">
        <v>2.1071506177454027E-2</v>
      </c>
      <c r="H8353" s="90">
        <v>2.2493947644693854E-2</v>
      </c>
      <c r="I8353" s="90">
        <v>2.3579677751099967E-2</v>
      </c>
      <c r="J8353" s="90">
        <v>2.442254185160455E-2</v>
      </c>
    </row>
    <row r="8354" spans="3:10" x14ac:dyDescent="0.25">
      <c r="C8354" s="82">
        <v>7.4744753364464171E-3</v>
      </c>
      <c r="D8354" s="89">
        <v>1.057735141327322E-2</v>
      </c>
      <c r="E8354" s="89">
        <v>1.2824804446524245E-2</v>
      </c>
      <c r="F8354" s="89">
        <v>1.4136551411229922E-2</v>
      </c>
      <c r="G8354" s="90">
        <v>1.4713208623928466E-2</v>
      </c>
      <c r="H8354" s="90">
        <v>1.4718304469250152E-2</v>
      </c>
      <c r="I8354" s="90">
        <v>1.4398017169658644E-2</v>
      </c>
      <c r="J8354" s="90">
        <v>1.3854274862445207E-2</v>
      </c>
    </row>
    <row r="8355" spans="3:10" x14ac:dyDescent="0.25">
      <c r="C8355" s="82">
        <v>1.6173282019999541E-2</v>
      </c>
      <c r="D8355" s="89">
        <v>1.9210508807554271E-2</v>
      </c>
      <c r="E8355" s="89">
        <v>2.0676779372902888E-2</v>
      </c>
      <c r="F8355" s="89">
        <v>2.1016692010462704E-2</v>
      </c>
      <c r="G8355" s="90">
        <v>2.0680584401089174E-2</v>
      </c>
      <c r="H8355" s="90">
        <v>1.9869057372648422E-2</v>
      </c>
      <c r="I8355" s="90">
        <v>1.884389070520669E-2</v>
      </c>
      <c r="J8355" s="90">
        <v>1.7672412994964092E-2</v>
      </c>
    </row>
    <row r="8356" spans="3:10" x14ac:dyDescent="0.25">
      <c r="C8356" s="82">
        <v>9.703988339793539E-3</v>
      </c>
      <c r="D8356" s="89">
        <v>1.2917978276672014E-2</v>
      </c>
      <c r="E8356" s="89">
        <v>1.5792569008756821E-2</v>
      </c>
      <c r="F8356" s="89">
        <v>1.8334461790335918E-2</v>
      </c>
      <c r="G8356" s="90">
        <v>2.0649332263498684E-2</v>
      </c>
      <c r="H8356" s="90">
        <v>2.2735675165861807E-2</v>
      </c>
      <c r="I8356" s="90">
        <v>2.4745803959871086E-2</v>
      </c>
      <c r="J8356" s="90">
        <v>2.6663064629461233E-2</v>
      </c>
    </row>
    <row r="8357" spans="3:10" x14ac:dyDescent="0.25">
      <c r="C8357" s="82">
        <v>7.8975125696913659E-3</v>
      </c>
      <c r="D8357" s="89">
        <v>1.1771134121614383E-2</v>
      </c>
      <c r="E8357" s="89">
        <v>1.5234917711195695E-2</v>
      </c>
      <c r="F8357" s="89">
        <v>1.7996899598198203E-2</v>
      </c>
      <c r="G8357" s="90">
        <v>2.0057175145039033E-2</v>
      </c>
      <c r="H8357" s="90">
        <v>2.142791432584874E-2</v>
      </c>
      <c r="I8357" s="90">
        <v>2.2318725922877831E-2</v>
      </c>
      <c r="J8357" s="90">
        <v>2.2795257568331478E-2</v>
      </c>
    </row>
    <row r="8358" spans="3:10" x14ac:dyDescent="0.25">
      <c r="C8358" s="82">
        <v>2.0216861378317137E-2</v>
      </c>
      <c r="D8358" s="89">
        <v>2.2957630504840485E-2</v>
      </c>
      <c r="E8358" s="89">
        <v>2.4623107943119005E-2</v>
      </c>
      <c r="F8358" s="89">
        <v>2.5540385494328934E-2</v>
      </c>
      <c r="G8358" s="90">
        <v>2.5988478115389277E-2</v>
      </c>
      <c r="H8358" s="90">
        <v>2.6014260331331175E-2</v>
      </c>
      <c r="I8358" s="90">
        <v>2.5821778653571759E-2</v>
      </c>
      <c r="J8358" s="90">
        <v>2.5413399919690598E-2</v>
      </c>
    </row>
    <row r="8359" spans="3:10" x14ac:dyDescent="0.25">
      <c r="C8359" s="82">
        <v>4.4512013759686721E-3</v>
      </c>
      <c r="D8359" s="89">
        <v>8.2689283330442571E-3</v>
      </c>
      <c r="E8359" s="89">
        <v>1.2574646957943204E-2</v>
      </c>
      <c r="F8359" s="89">
        <v>1.6810369967868683E-2</v>
      </c>
      <c r="G8359" s="90">
        <v>2.0720943689115531E-2</v>
      </c>
      <c r="H8359" s="90">
        <v>2.4157930152731641E-2</v>
      </c>
      <c r="I8359" s="90">
        <v>2.7253903336336534E-2</v>
      </c>
      <c r="J8359" s="90">
        <v>3.0022642161552902E-2</v>
      </c>
    </row>
    <row r="8360" spans="3:10" x14ac:dyDescent="0.25">
      <c r="C8360" s="82">
        <v>2.6263509815936057E-4</v>
      </c>
      <c r="D8360" s="89">
        <v>7.577047057729107E-4</v>
      </c>
      <c r="E8360" s="89">
        <v>1.5836155242683623E-3</v>
      </c>
      <c r="F8360" s="89">
        <v>2.6499704945636862E-3</v>
      </c>
      <c r="G8360" s="90">
        <v>3.8063878178694905E-3</v>
      </c>
      <c r="H8360" s="90">
        <v>4.8972452857624221E-3</v>
      </c>
      <c r="I8360" s="90">
        <v>5.8522702519268237E-3</v>
      </c>
      <c r="J8360" s="90">
        <v>6.6268695251907898E-3</v>
      </c>
    </row>
    <row r="8361" spans="3:10" x14ac:dyDescent="0.25">
      <c r="C8361" s="82">
        <v>7.7954834705989282E-2</v>
      </c>
      <c r="D8361" s="89">
        <v>7.5287552003328664E-2</v>
      </c>
      <c r="E8361" s="89">
        <v>7.188584646199464E-2</v>
      </c>
      <c r="F8361" s="89">
        <v>6.9113643602780203E-2</v>
      </c>
      <c r="G8361" s="90">
        <v>6.7413074106540238E-2</v>
      </c>
      <c r="H8361" s="90">
        <v>6.642334577938272E-2</v>
      </c>
      <c r="I8361" s="90">
        <v>6.6191223582835745E-2</v>
      </c>
      <c r="J8361" s="90">
        <v>6.6276769264073165E-2</v>
      </c>
    </row>
    <row r="8362" spans="3:10" x14ac:dyDescent="0.25">
      <c r="C8362" s="82">
        <v>3.8317026522225468E-2</v>
      </c>
      <c r="D8362" s="89">
        <v>3.8175195284988798E-2</v>
      </c>
      <c r="E8362" s="89">
        <v>3.6800658835431495E-2</v>
      </c>
      <c r="F8362" s="89">
        <v>3.5046273471013967E-2</v>
      </c>
      <c r="G8362" s="90">
        <v>3.3332194781683977E-2</v>
      </c>
      <c r="H8362" s="90">
        <v>3.1634995686548935E-2</v>
      </c>
      <c r="I8362" s="90">
        <v>3.0100462190405831E-2</v>
      </c>
      <c r="J8362" s="90">
        <v>2.8632060344825613E-2</v>
      </c>
    </row>
    <row r="8363" spans="3:10" x14ac:dyDescent="0.25">
      <c r="C8363" s="82">
        <v>3.4656463265320407E-3</v>
      </c>
      <c r="D8363" s="89">
        <v>6.0559331316107565E-3</v>
      </c>
      <c r="E8363" s="89">
        <v>8.7551859543069689E-3</v>
      </c>
      <c r="F8363" s="89">
        <v>1.1196167866159352E-2</v>
      </c>
      <c r="G8363" s="90">
        <v>1.3246831300377361E-2</v>
      </c>
      <c r="H8363" s="90">
        <v>1.4852425200277339E-2</v>
      </c>
      <c r="I8363" s="90">
        <v>1.6134553606536012E-2</v>
      </c>
      <c r="J8363" s="90">
        <v>1.7137749960754917E-2</v>
      </c>
    </row>
    <row r="8364" spans="3:10" x14ac:dyDescent="0.25">
      <c r="C8364" s="82">
        <v>2.557509464636518E-2</v>
      </c>
      <c r="D8364" s="89">
        <v>3.0625766716343358E-2</v>
      </c>
      <c r="E8364" s="89">
        <v>3.3214309484039549E-2</v>
      </c>
      <c r="F8364" s="89">
        <v>3.4055584033293701E-2</v>
      </c>
      <c r="G8364" s="90">
        <v>3.3852194583893658E-2</v>
      </c>
      <c r="H8364" s="90">
        <v>3.2878022641249685E-2</v>
      </c>
      <c r="I8364" s="90">
        <v>3.1496046477593152E-2</v>
      </c>
      <c r="J8364" s="90">
        <v>2.974947219617519E-2</v>
      </c>
    </row>
    <row r="8365" spans="3:10" x14ac:dyDescent="0.25">
      <c r="C8365" s="82">
        <v>1.8202170606648656E-3</v>
      </c>
      <c r="D8365" s="89">
        <v>3.3362784683868504E-3</v>
      </c>
      <c r="E8365" s="89">
        <v>5.0153946951406953E-3</v>
      </c>
      <c r="F8365" s="89">
        <v>6.6214008107094505E-3</v>
      </c>
      <c r="G8365" s="90">
        <v>8.029954898407821E-3</v>
      </c>
      <c r="H8365" s="90">
        <v>9.1577119581613669E-3</v>
      </c>
      <c r="I8365" s="90">
        <v>1.0038257262712682E-2</v>
      </c>
      <c r="J8365" s="90">
        <v>1.067476636987388E-2</v>
      </c>
    </row>
    <row r="8366" spans="3:10" x14ac:dyDescent="0.25">
      <c r="C8366" s="82">
        <v>1.6217168435686163E-3</v>
      </c>
      <c r="D8366" s="89">
        <v>3.480421082244136E-3</v>
      </c>
      <c r="E8366" s="89">
        <v>5.8367612665603833E-3</v>
      </c>
      <c r="F8366" s="89">
        <v>8.3274691203271863E-3</v>
      </c>
      <c r="G8366" s="90">
        <v>1.0714355791466524E-2</v>
      </c>
      <c r="H8366" s="90">
        <v>1.2855935655999766E-2</v>
      </c>
      <c r="I8366" s="90">
        <v>1.4806849152676126E-2</v>
      </c>
      <c r="J8366" s="90">
        <v>1.6593340628926052E-2</v>
      </c>
    </row>
    <row r="8367" spans="3:10" x14ac:dyDescent="0.25">
      <c r="C8367" s="82">
        <v>3.3154721812069517E-3</v>
      </c>
      <c r="D8367" s="89">
        <v>5.8438358712785939E-3</v>
      </c>
      <c r="E8367" s="89">
        <v>8.6160521816966897E-3</v>
      </c>
      <c r="F8367" s="89">
        <v>1.1260693761522942E-2</v>
      </c>
      <c r="G8367" s="90">
        <v>1.3574519438493101E-2</v>
      </c>
      <c r="H8367" s="90">
        <v>1.5418590970195708E-2</v>
      </c>
      <c r="I8367" s="90">
        <v>1.685380273613838E-2</v>
      </c>
      <c r="J8367" s="90">
        <v>1.7887428371579514E-2</v>
      </c>
    </row>
    <row r="8368" spans="3:10" x14ac:dyDescent="0.25">
      <c r="C8368" s="82">
        <v>2.0817976090249965E-3</v>
      </c>
      <c r="D8368" s="89">
        <v>3.9084142209634513E-3</v>
      </c>
      <c r="E8368" s="89">
        <v>5.9432650589100813E-3</v>
      </c>
      <c r="F8368" s="89">
        <v>7.8934559133859977E-3</v>
      </c>
      <c r="G8368" s="90">
        <v>9.6235062354246819E-3</v>
      </c>
      <c r="H8368" s="90">
        <v>1.10593556031626E-2</v>
      </c>
      <c r="I8368" s="90">
        <v>1.2265228486260403E-2</v>
      </c>
      <c r="J8368" s="90">
        <v>1.3258913764202426E-2</v>
      </c>
    </row>
    <row r="8369" spans="3:10" x14ac:dyDescent="0.25">
      <c r="C8369" s="82">
        <v>9.3276322456319512E-3</v>
      </c>
      <c r="D8369" s="89">
        <v>1.2521235476454656E-2</v>
      </c>
      <c r="E8369" s="89">
        <v>1.5013933605552324E-2</v>
      </c>
      <c r="F8369" s="89">
        <v>1.6818061706415963E-2</v>
      </c>
      <c r="G8369" s="90">
        <v>1.8119669322093877E-2</v>
      </c>
      <c r="H8369" s="90">
        <v>1.9018270443658128E-2</v>
      </c>
      <c r="I8369" s="90">
        <v>1.9728037245785774E-2</v>
      </c>
      <c r="J8369" s="90">
        <v>2.0299749413013188E-2</v>
      </c>
    </row>
    <row r="8370" spans="3:10" x14ac:dyDescent="0.25">
      <c r="C8370" s="82">
        <v>3.8252531279094567E-3</v>
      </c>
      <c r="D8370" s="89">
        <v>6.4256486320668719E-3</v>
      </c>
      <c r="E8370" s="89">
        <v>9.1194169157744181E-3</v>
      </c>
      <c r="F8370" s="89">
        <v>1.1555716549113542E-2</v>
      </c>
      <c r="G8370" s="90">
        <v>1.356614744772525E-2</v>
      </c>
      <c r="H8370" s="90">
        <v>1.5035047296241008E-2</v>
      </c>
      <c r="I8370" s="90">
        <v>1.6033045412060812E-2</v>
      </c>
      <c r="J8370" s="90">
        <v>1.6574021948309842E-2</v>
      </c>
    </row>
    <row r="8371" spans="3:10" x14ac:dyDescent="0.25">
      <c r="C8371" s="82">
        <v>6.2861116261154135E-3</v>
      </c>
      <c r="D8371" s="89">
        <v>9.636560352350115E-3</v>
      </c>
      <c r="E8371" s="89">
        <v>1.2674115292204491E-2</v>
      </c>
      <c r="F8371" s="89">
        <v>1.5101401982363016E-2</v>
      </c>
      <c r="G8371" s="90">
        <v>1.6906315251156781E-2</v>
      </c>
      <c r="H8371" s="90">
        <v>1.8112550836543461E-2</v>
      </c>
      <c r="I8371" s="90">
        <v>1.8919694753288616E-2</v>
      </c>
      <c r="J8371" s="90">
        <v>1.9406210313367311E-2</v>
      </c>
    </row>
    <row r="8372" spans="3:10" x14ac:dyDescent="0.25">
      <c r="C8372" s="82">
        <v>2.2860637706169709E-2</v>
      </c>
      <c r="D8372" s="89">
        <v>2.4079998639121327E-2</v>
      </c>
      <c r="E8372" s="89">
        <v>2.4520030431444715E-2</v>
      </c>
      <c r="F8372" s="89">
        <v>2.45756093665782E-2</v>
      </c>
      <c r="G8372" s="90">
        <v>2.4500197814187469E-2</v>
      </c>
      <c r="H8372" s="90">
        <v>2.4301986090881644E-2</v>
      </c>
      <c r="I8372" s="90">
        <v>2.413701646974091E-2</v>
      </c>
      <c r="J8372" s="90">
        <v>2.3976458101331841E-2</v>
      </c>
    </row>
    <row r="8373" spans="3:10" x14ac:dyDescent="0.25">
      <c r="C8373" s="82">
        <v>9.2076400002956624E-3</v>
      </c>
      <c r="D8373" s="89">
        <v>1.2161085739221169E-2</v>
      </c>
      <c r="E8373" s="89">
        <v>1.4571652210681497E-2</v>
      </c>
      <c r="F8373" s="89">
        <v>1.6460227573616378E-2</v>
      </c>
      <c r="G8373" s="90">
        <v>1.796268141646384E-2</v>
      </c>
      <c r="H8373" s="90">
        <v>1.9118343426572777E-2</v>
      </c>
      <c r="I8373" s="90">
        <v>2.0089854747472668E-2</v>
      </c>
      <c r="J8373" s="90">
        <v>2.0890238320301509E-2</v>
      </c>
    </row>
    <row r="8374" spans="3:10" x14ac:dyDescent="0.25">
      <c r="C8374" s="82">
        <v>1.9451862039250669E-2</v>
      </c>
      <c r="D8374" s="89">
        <v>2.3448469027865231E-2</v>
      </c>
      <c r="E8374" s="89">
        <v>2.6128383582099093E-2</v>
      </c>
      <c r="F8374" s="89">
        <v>2.7869154892843379E-2</v>
      </c>
      <c r="G8374" s="90">
        <v>2.906789189960567E-2</v>
      </c>
      <c r="H8374" s="90">
        <v>2.9845982482981599E-2</v>
      </c>
      <c r="I8374" s="90">
        <v>3.0461855811640237E-2</v>
      </c>
      <c r="J8374" s="90">
        <v>3.0910023919177399E-2</v>
      </c>
    </row>
    <row r="8375" spans="3:10" x14ac:dyDescent="0.25">
      <c r="C8375" s="82">
        <v>2.2248484432722107E-2</v>
      </c>
      <c r="D8375" s="89">
        <v>2.8786095025133879E-2</v>
      </c>
      <c r="E8375" s="89">
        <v>3.353774083328822E-2</v>
      </c>
      <c r="F8375" s="89">
        <v>3.674733341237732E-2</v>
      </c>
      <c r="G8375" s="90">
        <v>3.8893515347484711E-2</v>
      </c>
      <c r="H8375" s="90">
        <v>4.0164818993768781E-2</v>
      </c>
      <c r="I8375" s="90">
        <v>4.0949612210698615E-2</v>
      </c>
      <c r="J8375" s="90">
        <v>4.1283254942328894E-2</v>
      </c>
    </row>
    <row r="8376" spans="3:10" x14ac:dyDescent="0.25">
      <c r="C8376" s="82">
        <v>8.5804918451225943E-3</v>
      </c>
      <c r="D8376" s="89">
        <v>1.059344564164416E-2</v>
      </c>
      <c r="E8376" s="89">
        <v>1.221170129565396E-2</v>
      </c>
      <c r="F8376" s="89">
        <v>1.3531180224327232E-2</v>
      </c>
      <c r="G8376" s="90">
        <v>1.4680874783936787E-2</v>
      </c>
      <c r="H8376" s="90">
        <v>1.5690229845778801E-2</v>
      </c>
      <c r="I8376" s="90">
        <v>1.6688749389155374E-2</v>
      </c>
      <c r="J8376" s="90">
        <v>1.7687600501461537E-2</v>
      </c>
    </row>
    <row r="8377" spans="3:10" x14ac:dyDescent="0.25">
      <c r="C8377" s="82">
        <v>5.3636258137686656E-3</v>
      </c>
      <c r="D8377" s="89">
        <v>7.2211321216008716E-3</v>
      </c>
      <c r="E8377" s="89">
        <v>8.9714245020008927E-3</v>
      </c>
      <c r="F8377" s="89">
        <v>1.0578895065520894E-2</v>
      </c>
      <c r="G8377" s="90">
        <v>1.2058395182240052E-2</v>
      </c>
      <c r="H8377" s="90">
        <v>1.3373129735804557E-2</v>
      </c>
      <c r="I8377" s="90">
        <v>1.4594035525344584E-2</v>
      </c>
      <c r="J8377" s="90">
        <v>1.5712540546331293E-2</v>
      </c>
    </row>
    <row r="8378" spans="3:10" x14ac:dyDescent="0.25">
      <c r="C8378" s="82">
        <v>2.6493800778073277E-2</v>
      </c>
      <c r="D8378" s="89">
        <v>3.0589258507612307E-2</v>
      </c>
      <c r="E8378" s="89">
        <v>3.2612268821042484E-2</v>
      </c>
      <c r="F8378" s="89">
        <v>3.3363705006584851E-2</v>
      </c>
      <c r="G8378" s="90">
        <v>3.3519983726623355E-2</v>
      </c>
      <c r="H8378" s="90">
        <v>3.3318148533983731E-2</v>
      </c>
      <c r="I8378" s="90">
        <v>3.3089283750012168E-2</v>
      </c>
      <c r="J8378" s="90">
        <v>3.2840683799251771E-2</v>
      </c>
    </row>
    <row r="8379" spans="3:10" x14ac:dyDescent="0.25">
      <c r="C8379" s="82">
        <v>2.7733851525126921E-2</v>
      </c>
      <c r="D8379" s="89">
        <v>3.134921979880035E-2</v>
      </c>
      <c r="E8379" s="89">
        <v>3.3828986158394983E-2</v>
      </c>
      <c r="F8379" s="89">
        <v>3.5569912397818003E-2</v>
      </c>
      <c r="G8379" s="90">
        <v>3.6877232345034525E-2</v>
      </c>
      <c r="H8379" s="90">
        <v>3.773135890887331E-2</v>
      </c>
      <c r="I8379" s="90">
        <v>3.8343197923491085E-2</v>
      </c>
      <c r="J8379" s="90">
        <v>3.8637538839917364E-2</v>
      </c>
    </row>
    <row r="8380" spans="3:10" x14ac:dyDescent="0.25">
      <c r="C8380" s="82">
        <v>4.5752989696928393E-3</v>
      </c>
      <c r="D8380" s="89">
        <v>7.0645180257294105E-3</v>
      </c>
      <c r="E8380" s="89">
        <v>9.5570698126391639E-3</v>
      </c>
      <c r="F8380" s="89">
        <v>1.1852202146148905E-2</v>
      </c>
      <c r="G8380" s="90">
        <v>1.388777910966617E-2</v>
      </c>
      <c r="H8380" s="90">
        <v>1.5597746227422982E-2</v>
      </c>
      <c r="I8380" s="90">
        <v>1.7064180975515354E-2</v>
      </c>
      <c r="J8380" s="90">
        <v>1.8281492554202194E-2</v>
      </c>
    </row>
    <row r="8381" spans="3:10" x14ac:dyDescent="0.25">
      <c r="C8381" s="82">
        <v>3.7073369145816052E-3</v>
      </c>
      <c r="D8381" s="89">
        <v>5.759884529962434E-3</v>
      </c>
      <c r="E8381" s="89">
        <v>7.7460055150826417E-3</v>
      </c>
      <c r="F8381" s="89">
        <v>9.4835054680392807E-3</v>
      </c>
      <c r="G8381" s="90">
        <v>1.093189342397064E-2</v>
      </c>
      <c r="H8381" s="90">
        <v>1.2062387893596779E-2</v>
      </c>
      <c r="I8381" s="90">
        <v>1.2965762115790175E-2</v>
      </c>
      <c r="J8381" s="90">
        <v>1.366335368832102E-2</v>
      </c>
    </row>
    <row r="8382" spans="3:10" x14ac:dyDescent="0.25">
      <c r="C8382" s="82">
        <v>2.1491382873200092E-2</v>
      </c>
      <c r="D8382" s="89">
        <v>2.6139034848479639E-2</v>
      </c>
      <c r="E8382" s="89">
        <v>2.9265598448299263E-2</v>
      </c>
      <c r="F8382" s="89">
        <v>3.1340009924319637E-2</v>
      </c>
      <c r="G8382" s="90">
        <v>3.287249812905204E-2</v>
      </c>
      <c r="H8382" s="90">
        <v>3.4052621789841787E-2</v>
      </c>
      <c r="I8382" s="90">
        <v>3.5206969452354298E-2</v>
      </c>
      <c r="J8382" s="90">
        <v>3.6341798899367256E-2</v>
      </c>
    </row>
    <row r="8383" spans="3:10" x14ac:dyDescent="0.25">
      <c r="C8383" s="82">
        <v>8.3715802566608367E-3</v>
      </c>
      <c r="D8383" s="89">
        <v>1.35929416033437E-2</v>
      </c>
      <c r="E8383" s="89">
        <v>1.8440517917218315E-2</v>
      </c>
      <c r="F8383" s="89">
        <v>2.2325059921150657E-2</v>
      </c>
      <c r="G8383" s="90">
        <v>2.5178588184751369E-2</v>
      </c>
      <c r="H8383" s="90">
        <v>2.7024888254362122E-2</v>
      </c>
      <c r="I8383" s="90">
        <v>2.8145170060485086E-2</v>
      </c>
      <c r="J8383" s="90">
        <v>2.8625995221248798E-2</v>
      </c>
    </row>
    <row r="8384" spans="3:10" x14ac:dyDescent="0.25">
      <c r="C8384" s="82">
        <v>7.3952528409745094E-3</v>
      </c>
      <c r="D8384" s="89">
        <v>9.7180596848658943E-3</v>
      </c>
      <c r="E8384" s="89">
        <v>1.1570956828292839E-2</v>
      </c>
      <c r="F8384" s="89">
        <v>1.2946651089171902E-2</v>
      </c>
      <c r="G8384" s="90">
        <v>1.3934656379605384E-2</v>
      </c>
      <c r="H8384" s="90">
        <v>1.4561503163269719E-2</v>
      </c>
      <c r="I8384" s="90">
        <v>1.4961907821587631E-2</v>
      </c>
      <c r="J8384" s="90">
        <v>1.5167338486911968E-2</v>
      </c>
    </row>
    <row r="8385" spans="3:10" x14ac:dyDescent="0.25">
      <c r="C8385" s="82">
        <v>4.1086015795901319E-3</v>
      </c>
      <c r="D8385" s="89">
        <v>7.2649552050331077E-3</v>
      </c>
      <c r="E8385" s="89">
        <v>1.0694869901931416E-2</v>
      </c>
      <c r="F8385" s="89">
        <v>1.3939180412636589E-2</v>
      </c>
      <c r="G8385" s="90">
        <v>1.6778061066773323E-2</v>
      </c>
      <c r="H8385" s="90">
        <v>1.9083737061717333E-2</v>
      </c>
      <c r="I8385" s="90">
        <v>2.0971644269408406E-2</v>
      </c>
      <c r="J8385" s="90">
        <v>2.2479303602249558E-2</v>
      </c>
    </row>
    <row r="8386" spans="3:10" x14ac:dyDescent="0.25">
      <c r="C8386" s="82">
        <v>3.1314082095902626E-2</v>
      </c>
      <c r="D8386" s="89">
        <v>3.0905608104878569E-2</v>
      </c>
      <c r="E8386" s="89">
        <v>3.0501752117768458E-2</v>
      </c>
      <c r="F8386" s="89">
        <v>3.0356950638826572E-2</v>
      </c>
      <c r="G8386" s="90">
        <v>3.0590391027671061E-2</v>
      </c>
      <c r="H8386" s="90">
        <v>3.1086409540269887E-2</v>
      </c>
      <c r="I8386" s="90">
        <v>3.1967482415767613E-2</v>
      </c>
      <c r="J8386" s="90">
        <v>3.3150892766697554E-2</v>
      </c>
    </row>
    <row r="8387" spans="3:10" x14ac:dyDescent="0.25">
      <c r="C8387" s="82">
        <v>1.2275445900947883E-2</v>
      </c>
      <c r="D8387" s="89">
        <v>1.3492924745059863E-2</v>
      </c>
      <c r="E8387" s="89">
        <v>1.4630992171188377E-2</v>
      </c>
      <c r="F8387" s="89">
        <v>1.5782536513519178E-2</v>
      </c>
      <c r="G8387" s="90">
        <v>1.7029675857354615E-2</v>
      </c>
      <c r="H8387" s="90">
        <v>1.8350177791447445E-2</v>
      </c>
      <c r="I8387" s="90">
        <v>1.9863870529097837E-2</v>
      </c>
      <c r="J8387" s="90">
        <v>2.1573927443157101E-2</v>
      </c>
    </row>
    <row r="8388" spans="3:10" x14ac:dyDescent="0.25">
      <c r="C8388" s="82">
        <v>8.5906771497297734E-3</v>
      </c>
      <c r="D8388" s="89">
        <v>1.1364192314757738E-2</v>
      </c>
      <c r="E8388" s="89">
        <v>1.3612549614971818E-2</v>
      </c>
      <c r="F8388" s="89">
        <v>1.5401128994345448E-2</v>
      </c>
      <c r="G8388" s="90">
        <v>1.6900650067372309E-2</v>
      </c>
      <c r="H8388" s="90">
        <v>1.8175726557949062E-2</v>
      </c>
      <c r="I8388" s="90">
        <v>1.9390803701282589E-2</v>
      </c>
      <c r="J8388" s="90">
        <v>2.055411030474924E-2</v>
      </c>
    </row>
    <row r="8389" spans="3:10" x14ac:dyDescent="0.25">
      <c r="C8389" s="82">
        <v>9.3212802069622177E-3</v>
      </c>
      <c r="D8389" s="89">
        <v>1.4955248840812899E-2</v>
      </c>
      <c r="E8389" s="89">
        <v>2.0123738284594215E-2</v>
      </c>
      <c r="F8389" s="89">
        <v>2.4321213217218175E-2</v>
      </c>
      <c r="G8389" s="90">
        <v>2.7588660681553637E-2</v>
      </c>
      <c r="H8389" s="90">
        <v>3.000401974321697E-2</v>
      </c>
      <c r="I8389" s="90">
        <v>3.1871819887135416E-2</v>
      </c>
      <c r="J8389" s="90">
        <v>3.3243303547934061E-2</v>
      </c>
    </row>
    <row r="8390" spans="3:10" x14ac:dyDescent="0.25">
      <c r="C8390" s="82">
        <v>3.3418652821051741E-3</v>
      </c>
      <c r="D8390" s="89">
        <v>5.6268148165671489E-3</v>
      </c>
      <c r="E8390" s="89">
        <v>7.9452894496933012E-3</v>
      </c>
      <c r="F8390" s="89">
        <v>1.0015515862439348E-2</v>
      </c>
      <c r="G8390" s="90">
        <v>1.1753713737851309E-2</v>
      </c>
      <c r="H8390" s="90">
        <v>1.3127152875519719E-2</v>
      </c>
      <c r="I8390" s="90">
        <v>1.4248323100331882E-2</v>
      </c>
      <c r="J8390" s="90">
        <v>1.5156664513256745E-2</v>
      </c>
    </row>
    <row r="8391" spans="3:10" x14ac:dyDescent="0.25">
      <c r="C8391" s="82">
        <v>7.3586654037399481E-3</v>
      </c>
      <c r="D8391" s="89">
        <v>1.144704116317201E-2</v>
      </c>
      <c r="E8391" s="89">
        <v>1.5441920924977221E-2</v>
      </c>
      <c r="F8391" s="89">
        <v>1.8971324337849687E-2</v>
      </c>
      <c r="G8391" s="90">
        <v>2.1947857437315234E-2</v>
      </c>
      <c r="H8391" s="90">
        <v>2.4314561291317819E-2</v>
      </c>
      <c r="I8391" s="90">
        <v>2.6255012343891694E-2</v>
      </c>
      <c r="J8391" s="90">
        <v>2.780411656215237E-2</v>
      </c>
    </row>
    <row r="8392" spans="3:10" x14ac:dyDescent="0.25">
      <c r="C8392" s="82">
        <v>8.5573791106457603E-3</v>
      </c>
      <c r="D8392" s="89">
        <v>1.2102558027250868E-2</v>
      </c>
      <c r="E8392" s="89">
        <v>1.504484632618662E-2</v>
      </c>
      <c r="F8392" s="89">
        <v>1.731136137215487E-2</v>
      </c>
      <c r="G8392" s="90">
        <v>1.9075933323026598E-2</v>
      </c>
      <c r="H8392" s="90">
        <v>2.0456540870368134E-2</v>
      </c>
      <c r="I8392" s="90">
        <v>2.1702983898881825E-2</v>
      </c>
      <c r="J8392" s="90">
        <v>2.289093460892818E-2</v>
      </c>
    </row>
    <row r="8393" spans="3:10" x14ac:dyDescent="0.25">
      <c r="C8393" s="82">
        <v>1.080303217698738E-2</v>
      </c>
      <c r="D8393" s="89">
        <v>1.2036290402595068E-2</v>
      </c>
      <c r="E8393" s="89">
        <v>1.2850148701852132E-2</v>
      </c>
      <c r="F8393" s="89">
        <v>1.3418508574858283E-2</v>
      </c>
      <c r="G8393" s="90">
        <v>1.3878602801899157E-2</v>
      </c>
      <c r="H8393" s="90">
        <v>1.4247060121395152E-2</v>
      </c>
      <c r="I8393" s="90">
        <v>1.4630232548096405E-2</v>
      </c>
      <c r="J8393" s="90">
        <v>1.5028995320324178E-2</v>
      </c>
    </row>
    <row r="8394" spans="3:10" x14ac:dyDescent="0.25">
      <c r="C8394" s="82">
        <v>2.6131648240548304E-2</v>
      </c>
      <c r="D8394" s="89">
        <v>3.2600540587605316E-2</v>
      </c>
      <c r="E8394" s="89">
        <v>3.7021861031618537E-2</v>
      </c>
      <c r="F8394" s="89">
        <v>3.9988105955275445E-2</v>
      </c>
      <c r="G8394" s="90">
        <v>4.2193254826199199E-2</v>
      </c>
      <c r="H8394" s="90">
        <v>4.3895306092834721E-2</v>
      </c>
      <c r="I8394" s="90">
        <v>4.5487835573032875E-2</v>
      </c>
      <c r="J8394" s="90">
        <v>4.6917739296948702E-2</v>
      </c>
    </row>
    <row r="8395" spans="3:10" x14ac:dyDescent="0.25">
      <c r="C8395" s="82">
        <v>3.5510104313699799E-3</v>
      </c>
      <c r="D8395" s="89">
        <v>7.3289193357279851E-3</v>
      </c>
      <c r="E8395" s="89">
        <v>1.1861866934133656E-2</v>
      </c>
      <c r="F8395" s="89">
        <v>1.6367783216032349E-2</v>
      </c>
      <c r="G8395" s="90">
        <v>2.0370436640057759E-2</v>
      </c>
      <c r="H8395" s="90">
        <v>2.3590048905532159E-2</v>
      </c>
      <c r="I8395" s="90">
        <v>2.6098879282206784E-2</v>
      </c>
      <c r="J8395" s="90">
        <v>2.7895390783760056E-2</v>
      </c>
    </row>
    <row r="8396" spans="3:10" x14ac:dyDescent="0.25">
      <c r="C8396" s="82">
        <v>1.3704911769416982E-2</v>
      </c>
      <c r="D8396" s="89">
        <v>1.6995247682973995E-2</v>
      </c>
      <c r="E8396" s="89">
        <v>1.9450786387049258E-2</v>
      </c>
      <c r="F8396" s="89">
        <v>2.1217437355299275E-2</v>
      </c>
      <c r="G8396" s="90">
        <v>2.2508364406640936E-2</v>
      </c>
      <c r="H8396" s="90">
        <v>2.33749526231458E-2</v>
      </c>
      <c r="I8396" s="90">
        <v>2.4007864130003203E-2</v>
      </c>
      <c r="J8396" s="90">
        <v>2.4409948306541401E-2</v>
      </c>
    </row>
    <row r="8397" spans="3:10" x14ac:dyDescent="0.25">
      <c r="C8397" s="82">
        <v>3.6328274253609417E-3</v>
      </c>
      <c r="D8397" s="89">
        <v>6.9950165404501254E-3</v>
      </c>
      <c r="E8397" s="89">
        <v>1.0962192262706838E-2</v>
      </c>
      <c r="F8397" s="89">
        <v>1.500498151767545E-2</v>
      </c>
      <c r="G8397" s="90">
        <v>1.8799778238463568E-2</v>
      </c>
      <c r="H8397" s="90">
        <v>2.2098455623268731E-2</v>
      </c>
      <c r="I8397" s="90">
        <v>2.4914604956251352E-2</v>
      </c>
      <c r="J8397" s="90">
        <v>2.7171758523763107E-2</v>
      </c>
    </row>
    <row r="8398" spans="3:10" x14ac:dyDescent="0.25">
      <c r="C8398" s="82">
        <v>1.2149746447184726E-2</v>
      </c>
      <c r="D8398" s="89">
        <v>1.4992172474342794E-2</v>
      </c>
      <c r="E8398" s="89">
        <v>1.7127341729050508E-2</v>
      </c>
      <c r="F8398" s="89">
        <v>1.8729436745686404E-2</v>
      </c>
      <c r="G8398" s="90">
        <v>2.002729293260979E-2</v>
      </c>
      <c r="H8398" s="90">
        <v>2.1099443197421412E-2</v>
      </c>
      <c r="I8398" s="90">
        <v>2.2142519002504961E-2</v>
      </c>
      <c r="J8398" s="90">
        <v>2.3178336133768108E-2</v>
      </c>
    </row>
    <row r="8399" spans="3:10" x14ac:dyDescent="0.25">
      <c r="C8399" s="82">
        <v>2.6737347586108243E-2</v>
      </c>
      <c r="D8399" s="89">
        <v>3.4457797879252065E-2</v>
      </c>
      <c r="E8399" s="89">
        <v>3.911086248904147E-2</v>
      </c>
      <c r="F8399" s="89">
        <v>4.144840000027452E-2</v>
      </c>
      <c r="G8399" s="90">
        <v>4.2484518750648674E-2</v>
      </c>
      <c r="H8399" s="90">
        <v>4.2706496124178484E-2</v>
      </c>
      <c r="I8399" s="90">
        <v>4.2636366710714836E-2</v>
      </c>
      <c r="J8399" s="90">
        <v>4.2305692755243145E-2</v>
      </c>
    </row>
    <row r="8400" spans="3:10" x14ac:dyDescent="0.25">
      <c r="C8400" s="82">
        <v>1.4694904929827697E-2</v>
      </c>
      <c r="D8400" s="89">
        <v>1.8156992290067307E-2</v>
      </c>
      <c r="E8400" s="89">
        <v>2.0689138685236946E-2</v>
      </c>
      <c r="F8400" s="89">
        <v>2.2429892568775259E-2</v>
      </c>
      <c r="G8400" s="90">
        <v>2.360569674452383E-2</v>
      </c>
      <c r="H8400" s="90">
        <v>2.4285027344247506E-2</v>
      </c>
      <c r="I8400" s="90">
        <v>2.4688091515213666E-2</v>
      </c>
      <c r="J8400" s="90">
        <v>2.4841152259624747E-2</v>
      </c>
    </row>
    <row r="8401" spans="3:10" x14ac:dyDescent="0.25">
      <c r="C8401" s="82">
        <v>1.0825832622171155E-2</v>
      </c>
      <c r="D8401" s="89">
        <v>1.6179685871858272E-2</v>
      </c>
      <c r="E8401" s="89">
        <v>2.1014318716738319E-2</v>
      </c>
      <c r="F8401" s="89">
        <v>2.494215040912634E-2</v>
      </c>
      <c r="G8401" s="90">
        <v>2.7925723987930817E-2</v>
      </c>
      <c r="H8401" s="90">
        <v>2.9900216068594245E-2</v>
      </c>
      <c r="I8401" s="90">
        <v>3.1062585687784978E-2</v>
      </c>
      <c r="J8401" s="90">
        <v>3.1425358559008056E-2</v>
      </c>
    </row>
    <row r="8402" spans="3:10" x14ac:dyDescent="0.25">
      <c r="C8402" s="82">
        <v>6.7513985343144378E-3</v>
      </c>
      <c r="D8402" s="89">
        <v>9.9504920328003545E-3</v>
      </c>
      <c r="E8402" s="89">
        <v>1.293668235828559E-2</v>
      </c>
      <c r="F8402" s="89">
        <v>1.5508461575428727E-2</v>
      </c>
      <c r="G8402" s="90">
        <v>1.7655213735996537E-2</v>
      </c>
      <c r="H8402" s="90">
        <v>1.9351045256509873E-2</v>
      </c>
      <c r="I8402" s="90">
        <v>2.0743078113039021E-2</v>
      </c>
      <c r="J8402" s="90">
        <v>2.1856431119349578E-2</v>
      </c>
    </row>
    <row r="8403" spans="3:10" x14ac:dyDescent="0.25">
      <c r="C8403" s="82">
        <v>4.3172637481153336E-3</v>
      </c>
      <c r="D8403" s="89">
        <v>7.9961480252835164E-3</v>
      </c>
      <c r="E8403" s="89">
        <v>1.1855912573589721E-2</v>
      </c>
      <c r="F8403" s="89">
        <v>1.5217089407681135E-2</v>
      </c>
      <c r="G8403" s="90">
        <v>1.7812896820439839E-2</v>
      </c>
      <c r="H8403" s="90">
        <v>1.9559584523641219E-2</v>
      </c>
      <c r="I8403" s="90">
        <v>2.064150087838305E-2</v>
      </c>
      <c r="J8403" s="90">
        <v>2.1145061523320536E-2</v>
      </c>
    </row>
    <row r="8404" spans="3:10" x14ac:dyDescent="0.25">
      <c r="C8404" s="82">
        <v>9.4167722960751456E-3</v>
      </c>
      <c r="D8404" s="89">
        <v>1.2485669553910533E-2</v>
      </c>
      <c r="E8404" s="89">
        <v>1.5037954182939033E-2</v>
      </c>
      <c r="F8404" s="89">
        <v>1.7058574457970231E-2</v>
      </c>
      <c r="G8404" s="90">
        <v>1.8664474719424031E-2</v>
      </c>
      <c r="H8404" s="90">
        <v>1.9893199292649662E-2</v>
      </c>
      <c r="I8404" s="90">
        <v>2.0926849924234277E-2</v>
      </c>
      <c r="J8404" s="90">
        <v>2.1801477430831447E-2</v>
      </c>
    </row>
    <row r="8405" spans="3:10" x14ac:dyDescent="0.25">
      <c r="C8405" s="82">
        <v>1.1834222715650138E-2</v>
      </c>
      <c r="D8405" s="89">
        <v>1.584947865400908E-2</v>
      </c>
      <c r="E8405" s="89">
        <v>1.911238590531366E-2</v>
      </c>
      <c r="F8405" s="89">
        <v>2.1600930548135271E-2</v>
      </c>
      <c r="G8405" s="90">
        <v>2.3486187022957298E-2</v>
      </c>
      <c r="H8405" s="90">
        <v>2.4837635909875148E-2</v>
      </c>
      <c r="I8405" s="90">
        <v>2.5895217100048547E-2</v>
      </c>
      <c r="J8405" s="90">
        <v>2.6704965166454292E-2</v>
      </c>
    </row>
    <row r="8406" spans="3:10" x14ac:dyDescent="0.25">
      <c r="C8406" s="82">
        <v>1.0403761401269456E-2</v>
      </c>
      <c r="D8406" s="89">
        <v>1.4704467405441842E-2</v>
      </c>
      <c r="E8406" s="89">
        <v>1.8395068869938056E-2</v>
      </c>
      <c r="F8406" s="89">
        <v>2.1291956317215116E-2</v>
      </c>
      <c r="G8406" s="90">
        <v>2.3485562935789767E-2</v>
      </c>
      <c r="H8406" s="90">
        <v>2.5024596256864363E-2</v>
      </c>
      <c r="I8406" s="90">
        <v>2.6157515917275876E-2</v>
      </c>
      <c r="J8406" s="90">
        <v>2.6948312872450773E-2</v>
      </c>
    </row>
    <row r="8407" spans="3:10" x14ac:dyDescent="0.25">
      <c r="C8407" s="82">
        <v>3.6375845729180088E-2</v>
      </c>
      <c r="D8407" s="89">
        <v>4.3855385393868559E-2</v>
      </c>
      <c r="E8407" s="89">
        <v>4.7877116480710552E-2</v>
      </c>
      <c r="F8407" s="89">
        <v>4.9479978784953624E-2</v>
      </c>
      <c r="G8407" s="90">
        <v>4.968356998225653E-2</v>
      </c>
      <c r="H8407" s="90">
        <v>4.8862829073101195E-2</v>
      </c>
      <c r="I8407" s="90">
        <v>4.7504476843218769E-2</v>
      </c>
      <c r="J8407" s="90">
        <v>4.560647654260272E-2</v>
      </c>
    </row>
    <row r="8408" spans="3:10" x14ac:dyDescent="0.25">
      <c r="C8408" s="82">
        <v>1.449733441605717E-2</v>
      </c>
      <c r="D8408" s="89">
        <v>1.9030694324986493E-2</v>
      </c>
      <c r="E8408" s="89">
        <v>2.2352636733857487E-2</v>
      </c>
      <c r="F8408" s="89">
        <v>2.4583269691003825E-2</v>
      </c>
      <c r="G8408" s="90">
        <v>2.6043716825829271E-2</v>
      </c>
      <c r="H8408" s="90">
        <v>2.6880152663095864E-2</v>
      </c>
      <c r="I8408" s="90">
        <v>2.7376816212727785E-2</v>
      </c>
      <c r="J8408" s="90">
        <v>2.7580243334467663E-2</v>
      </c>
    </row>
    <row r="8409" spans="3:10" x14ac:dyDescent="0.25">
      <c r="C8409" s="82">
        <v>1.9682601640527781E-2</v>
      </c>
      <c r="D8409" s="89">
        <v>2.4807231962578495E-2</v>
      </c>
      <c r="E8409" s="89">
        <v>2.8865889319189212E-2</v>
      </c>
      <c r="F8409" s="89">
        <v>3.2140023924211517E-2</v>
      </c>
      <c r="G8409" s="90">
        <v>3.5026088767907866E-2</v>
      </c>
      <c r="H8409" s="90">
        <v>3.7663087245530504E-2</v>
      </c>
      <c r="I8409" s="90">
        <v>4.0392598758589908E-2</v>
      </c>
      <c r="J8409" s="90">
        <v>4.3235853385344393E-2</v>
      </c>
    </row>
    <row r="8410" spans="3:10" x14ac:dyDescent="0.25">
      <c r="C8410" s="82">
        <v>2.0289684698212612E-3</v>
      </c>
      <c r="D8410" s="89">
        <v>3.899776355566468E-3</v>
      </c>
      <c r="E8410" s="89">
        <v>6.0121590425699419E-3</v>
      </c>
      <c r="F8410" s="89">
        <v>8.0345271627871098E-3</v>
      </c>
      <c r="G8410" s="90">
        <v>9.8038830728684606E-3</v>
      </c>
      <c r="H8410" s="90">
        <v>1.1236837172291084E-2</v>
      </c>
      <c r="I8410" s="90">
        <v>1.2400726622777079E-2</v>
      </c>
      <c r="J8410" s="90">
        <v>1.3316513818144389E-2</v>
      </c>
    </row>
    <row r="8411" spans="3:10" x14ac:dyDescent="0.25">
      <c r="C8411" s="82">
        <v>5.1432734804003327E-3</v>
      </c>
      <c r="D8411" s="89">
        <v>7.8598869052206397E-3</v>
      </c>
      <c r="E8411" s="89">
        <v>1.0231398216953033E-2</v>
      </c>
      <c r="F8411" s="89">
        <v>1.2042956534741894E-2</v>
      </c>
      <c r="G8411" s="90">
        <v>1.3323283220481921E-2</v>
      </c>
      <c r="H8411" s="90">
        <v>1.4114756394468655E-2</v>
      </c>
      <c r="I8411" s="90">
        <v>1.4579039965911693E-2</v>
      </c>
      <c r="J8411" s="90">
        <v>1.4771714418152117E-2</v>
      </c>
    </row>
    <row r="8412" spans="3:10" x14ac:dyDescent="0.25">
      <c r="C8412" s="82">
        <v>6.2510560240727339E-3</v>
      </c>
      <c r="D8412" s="89">
        <v>9.1563026727157423E-3</v>
      </c>
      <c r="E8412" s="89">
        <v>1.1937485607211274E-2</v>
      </c>
      <c r="F8412" s="89">
        <v>1.4467277307114461E-2</v>
      </c>
      <c r="G8412" s="90">
        <v>1.6779635793083749E-2</v>
      </c>
      <c r="H8412" s="90">
        <v>1.8879046495035166E-2</v>
      </c>
      <c r="I8412" s="90">
        <v>2.0923651560323338E-2</v>
      </c>
      <c r="J8412" s="90">
        <v>2.2942458451200343E-2</v>
      </c>
    </row>
    <row r="8413" spans="3:10" x14ac:dyDescent="0.25">
      <c r="C8413" s="82">
        <v>5.5384440698408852E-2</v>
      </c>
      <c r="D8413" s="89">
        <v>5.9723393283445593E-2</v>
      </c>
      <c r="E8413" s="89">
        <v>6.066753605117256E-2</v>
      </c>
      <c r="F8413" s="89">
        <v>5.990621602872969E-2</v>
      </c>
      <c r="G8413" s="90">
        <v>5.8516596910043024E-2</v>
      </c>
      <c r="H8413" s="90">
        <v>5.6700290488243273E-2</v>
      </c>
      <c r="I8413" s="90">
        <v>5.4835956569805847E-2</v>
      </c>
      <c r="J8413" s="90">
        <v>5.2789846316962236E-2</v>
      </c>
    </row>
    <row r="8414" spans="3:10" x14ac:dyDescent="0.25">
      <c r="C8414" s="82">
        <v>3.1276866527118245E-2</v>
      </c>
      <c r="D8414" s="89">
        <v>3.6278897242900669E-2</v>
      </c>
      <c r="E8414" s="89">
        <v>3.8940027288566131E-2</v>
      </c>
      <c r="F8414" s="89">
        <v>4.0306589897099329E-2</v>
      </c>
      <c r="G8414" s="90">
        <v>4.1222898380440395E-2</v>
      </c>
      <c r="H8414" s="90">
        <v>4.1959738281431139E-2</v>
      </c>
      <c r="I8414" s="90">
        <v>4.2882405900914612E-2</v>
      </c>
      <c r="J8414" s="90">
        <v>4.3933588729076982E-2</v>
      </c>
    </row>
    <row r="8415" spans="3:10" x14ac:dyDescent="0.25">
      <c r="C8415" s="82">
        <v>2.6894803706482813E-3</v>
      </c>
      <c r="D8415" s="89">
        <v>4.7185006862392465E-3</v>
      </c>
      <c r="E8415" s="89">
        <v>6.8846178070859467E-3</v>
      </c>
      <c r="F8415" s="89">
        <v>8.9006378019618158E-3</v>
      </c>
      <c r="G8415" s="90">
        <v>1.0633082824569366E-2</v>
      </c>
      <c r="H8415" s="90">
        <v>1.199587982055801E-2</v>
      </c>
      <c r="I8415" s="90">
        <v>1.3048101432663479E-2</v>
      </c>
      <c r="J8415" s="90">
        <v>1.379956402027272E-2</v>
      </c>
    </row>
    <row r="8416" spans="3:10" x14ac:dyDescent="0.25">
      <c r="C8416" s="82">
        <v>5.0570235230785552E-3</v>
      </c>
      <c r="D8416" s="89">
        <v>7.0450408099800915E-3</v>
      </c>
      <c r="E8416" s="89">
        <v>8.5541684246764876E-3</v>
      </c>
      <c r="F8416" s="89">
        <v>9.5390776810159155E-3</v>
      </c>
      <c r="G8416" s="90">
        <v>1.0100415282518432E-2</v>
      </c>
      <c r="H8416" s="90">
        <v>1.030909387988896E-2</v>
      </c>
      <c r="I8416" s="90">
        <v>1.0305566551067227E-2</v>
      </c>
      <c r="J8416" s="90">
        <v>1.0144463620939891E-2</v>
      </c>
    </row>
    <row r="8417" spans="3:10" x14ac:dyDescent="0.25">
      <c r="C8417" s="82">
        <v>3.7213200190943786E-3</v>
      </c>
      <c r="D8417" s="89">
        <v>6.1226599459069074E-3</v>
      </c>
      <c r="E8417" s="89">
        <v>8.6140149516331262E-3</v>
      </c>
      <c r="F8417" s="89">
        <v>1.0949709799120366E-2</v>
      </c>
      <c r="G8417" s="90">
        <v>1.3049112443370028E-2</v>
      </c>
      <c r="H8417" s="90">
        <v>1.4858813046288315E-2</v>
      </c>
      <c r="I8417" s="90">
        <v>1.648324003328613E-2</v>
      </c>
      <c r="J8417" s="90">
        <v>1.7953890148108029E-2</v>
      </c>
    </row>
    <row r="8418" spans="3:10" x14ac:dyDescent="0.25">
      <c r="C8418" s="82">
        <v>1.3035244483516537E-2</v>
      </c>
      <c r="D8418" s="89">
        <v>1.8025623180208256E-2</v>
      </c>
      <c r="E8418" s="89">
        <v>2.2164300072027507E-2</v>
      </c>
      <c r="F8418" s="89">
        <v>2.5438532761404616E-2</v>
      </c>
      <c r="G8418" s="90">
        <v>2.8105742001406371E-2</v>
      </c>
      <c r="H8418" s="90">
        <v>3.028399219496734E-2</v>
      </c>
      <c r="I8418" s="90">
        <v>3.2260046921442874E-2</v>
      </c>
      <c r="J8418" s="90">
        <v>3.4053034917484966E-2</v>
      </c>
    </row>
    <row r="8419" spans="3:10" x14ac:dyDescent="0.25">
      <c r="C8419" s="82">
        <v>1.0835603659254728E-2</v>
      </c>
      <c r="D8419" s="89">
        <v>1.5827788059122716E-2</v>
      </c>
      <c r="E8419" s="89">
        <v>2.007636514960431E-2</v>
      </c>
      <c r="F8419" s="89">
        <v>2.3299837932811748E-2</v>
      </c>
      <c r="G8419" s="90">
        <v>2.5568180986364264E-2</v>
      </c>
      <c r="H8419" s="90">
        <v>2.6906134509763015E-2</v>
      </c>
      <c r="I8419" s="90">
        <v>2.7544946807207375E-2</v>
      </c>
      <c r="J8419" s="90">
        <v>2.7519740220460782E-2</v>
      </c>
    </row>
    <row r="8420" spans="3:10" x14ac:dyDescent="0.25">
      <c r="C8420" s="82">
        <v>1.8071627935441318E-2</v>
      </c>
      <c r="D8420" s="89">
        <v>2.0462839643688502E-2</v>
      </c>
      <c r="E8420" s="89">
        <v>2.2057627367696692E-2</v>
      </c>
      <c r="F8420" s="89">
        <v>2.320507273219307E-2</v>
      </c>
      <c r="G8420" s="90">
        <v>2.4181269565854729E-2</v>
      </c>
      <c r="H8420" s="90">
        <v>2.5027868879592133E-2</v>
      </c>
      <c r="I8420" s="90">
        <v>2.5918849560229759E-2</v>
      </c>
      <c r="J8420" s="90">
        <v>2.6822734315555541E-2</v>
      </c>
    </row>
    <row r="8421" spans="3:10" x14ac:dyDescent="0.25">
      <c r="C8421" s="82">
        <v>3.3620330598770606E-2</v>
      </c>
      <c r="D8421" s="89">
        <v>3.6833776417823198E-2</v>
      </c>
      <c r="E8421" s="89">
        <v>3.8314801668798776E-2</v>
      </c>
      <c r="F8421" s="89">
        <v>3.8859903024211148E-2</v>
      </c>
      <c r="G8421" s="90">
        <v>3.9041627687450148E-2</v>
      </c>
      <c r="H8421" s="90">
        <v>3.8986884084125553E-2</v>
      </c>
      <c r="I8421" s="90">
        <v>3.9004570146687616E-2</v>
      </c>
      <c r="J8421" s="90">
        <v>3.9068125977863077E-2</v>
      </c>
    </row>
    <row r="8422" spans="3:10" x14ac:dyDescent="0.25">
      <c r="C8422" s="82">
        <v>2.8684914934153444E-2</v>
      </c>
      <c r="D8422" s="89">
        <v>3.3155809258021376E-2</v>
      </c>
      <c r="E8422" s="89">
        <v>3.5707328877777292E-2</v>
      </c>
      <c r="F8422" s="89">
        <v>3.7060568222474347E-2</v>
      </c>
      <c r="G8422" s="90">
        <v>3.7859271814402136E-2</v>
      </c>
      <c r="H8422" s="90">
        <v>3.832598797156074E-2</v>
      </c>
      <c r="I8422" s="90">
        <v>3.8830205160636198E-2</v>
      </c>
      <c r="J8422" s="90">
        <v>3.9382112420882E-2</v>
      </c>
    </row>
    <row r="8423" spans="3:10" x14ac:dyDescent="0.25">
      <c r="C8423" s="82">
        <v>9.1101066020230371E-3</v>
      </c>
      <c r="D8423" s="89">
        <v>1.4879463874045581E-2</v>
      </c>
      <c r="E8423" s="89">
        <v>2.0213633545069973E-2</v>
      </c>
      <c r="F8423" s="89">
        <v>2.4421338784106683E-2</v>
      </c>
      <c r="G8423" s="90">
        <v>2.7421849534876822E-2</v>
      </c>
      <c r="H8423" s="90">
        <v>2.9262368765432149E-2</v>
      </c>
      <c r="I8423" s="90">
        <v>3.0278325642232609E-2</v>
      </c>
      <c r="J8423" s="90">
        <v>3.059052203568962E-2</v>
      </c>
    </row>
    <row r="8424" spans="3:10" x14ac:dyDescent="0.25">
      <c r="C8424" s="82">
        <v>1.5233789800786138E-2</v>
      </c>
      <c r="D8424" s="89">
        <v>1.6052697969781902E-2</v>
      </c>
      <c r="E8424" s="89">
        <v>1.6786200331377912E-2</v>
      </c>
      <c r="F8424" s="89">
        <v>1.755958355452698E-2</v>
      </c>
      <c r="G8424" s="90">
        <v>1.8454318040506346E-2</v>
      </c>
      <c r="H8424" s="90">
        <v>1.9421989746900143E-2</v>
      </c>
      <c r="I8424" s="90">
        <v>2.0559806038227685E-2</v>
      </c>
      <c r="J8424" s="90">
        <v>2.1837088039405192E-2</v>
      </c>
    </row>
    <row r="8425" spans="3:10" x14ac:dyDescent="0.25">
      <c r="C8425" s="82">
        <v>6.1958697445098588E-3</v>
      </c>
      <c r="D8425" s="89">
        <v>1.0496160376698854E-2</v>
      </c>
      <c r="E8425" s="89">
        <v>1.468723844718616E-2</v>
      </c>
      <c r="F8425" s="89">
        <v>1.8196077177159514E-2</v>
      </c>
      <c r="G8425" s="90">
        <v>2.0894153076881718E-2</v>
      </c>
      <c r="H8425" s="90">
        <v>2.2770087058797669E-2</v>
      </c>
      <c r="I8425" s="90">
        <v>2.4058701244029375E-2</v>
      </c>
      <c r="J8425" s="90">
        <v>2.4848839502350006E-2</v>
      </c>
    </row>
    <row r="8426" spans="3:10" x14ac:dyDescent="0.25">
      <c r="C8426" s="82">
        <v>1.368438163994944E-2</v>
      </c>
      <c r="D8426" s="89">
        <v>1.7355685354249379E-2</v>
      </c>
      <c r="E8426" s="89">
        <v>2.0295116516132326E-2</v>
      </c>
      <c r="F8426" s="89">
        <v>2.2520048229676008E-2</v>
      </c>
      <c r="G8426" s="90">
        <v>2.4155635931242148E-2</v>
      </c>
      <c r="H8426" s="90">
        <v>2.5204519745238862E-2</v>
      </c>
      <c r="I8426" s="90">
        <v>2.5860061631249549E-2</v>
      </c>
      <c r="J8426" s="90">
        <v>2.6140756670477456E-2</v>
      </c>
    </row>
    <row r="8427" spans="3:10" x14ac:dyDescent="0.25">
      <c r="C8427" s="82">
        <v>1.4001824933079506E-2</v>
      </c>
      <c r="D8427" s="89">
        <v>1.8880361202811759E-2</v>
      </c>
      <c r="E8427" s="89">
        <v>2.2772301918113295E-2</v>
      </c>
      <c r="F8427" s="89">
        <v>2.5604977257883171E-2</v>
      </c>
      <c r="G8427" s="90">
        <v>2.7558314140629061E-2</v>
      </c>
      <c r="H8427" s="90">
        <v>2.869833852472135E-2</v>
      </c>
      <c r="I8427" s="90">
        <v>2.9290649075642342E-2</v>
      </c>
      <c r="J8427" s="90">
        <v>2.9379041216475093E-2</v>
      </c>
    </row>
    <row r="8428" spans="3:10" x14ac:dyDescent="0.25">
      <c r="C8428" s="82">
        <v>5.5828479304028608E-2</v>
      </c>
      <c r="D8428" s="89">
        <v>5.2371375940252089E-2</v>
      </c>
      <c r="E8428" s="89">
        <v>4.8989119570372976E-2</v>
      </c>
      <c r="F8428" s="89">
        <v>4.626385489638566E-2</v>
      </c>
      <c r="G8428" s="90">
        <v>4.4296919865114727E-2</v>
      </c>
      <c r="H8428" s="90">
        <v>4.2741503556791557E-2</v>
      </c>
      <c r="I8428" s="90">
        <v>4.1566588596519682E-2</v>
      </c>
      <c r="J8428" s="90">
        <v>4.0459030995222474E-2</v>
      </c>
    </row>
    <row r="8429" spans="3:10" x14ac:dyDescent="0.25">
      <c r="C8429" s="82">
        <v>2.0782332303002461E-2</v>
      </c>
      <c r="D8429" s="89">
        <v>2.673289354530449E-2</v>
      </c>
      <c r="E8429" s="89">
        <v>3.1225916712856867E-2</v>
      </c>
      <c r="F8429" s="89">
        <v>3.4471175985850033E-2</v>
      </c>
      <c r="G8429" s="90">
        <v>3.685029113183446E-2</v>
      </c>
      <c r="H8429" s="90">
        <v>3.8464187308992197E-2</v>
      </c>
      <c r="I8429" s="90">
        <v>3.960805051939717E-2</v>
      </c>
      <c r="J8429" s="90">
        <v>4.0244747827469396E-2</v>
      </c>
    </row>
    <row r="8430" spans="3:10" x14ac:dyDescent="0.25">
      <c r="C8430" s="82">
        <v>1.5005820854490572E-2</v>
      </c>
      <c r="D8430" s="89">
        <v>2.0321918913504398E-2</v>
      </c>
      <c r="E8430" s="89">
        <v>2.42500201952058E-2</v>
      </c>
      <c r="F8430" s="89">
        <v>2.6745251462529755E-2</v>
      </c>
      <c r="G8430" s="90">
        <v>2.8103547078371198E-2</v>
      </c>
      <c r="H8430" s="90">
        <v>2.8500396500476768E-2</v>
      </c>
      <c r="I8430" s="90">
        <v>2.8284994464727379E-2</v>
      </c>
      <c r="J8430" s="90">
        <v>2.7558041180131557E-2</v>
      </c>
    </row>
    <row r="8431" spans="3:10" x14ac:dyDescent="0.25">
      <c r="C8431" s="82">
        <v>3.2310224927283818E-2</v>
      </c>
      <c r="D8431" s="89">
        <v>3.8979627551904587E-2</v>
      </c>
      <c r="E8431" s="89">
        <v>4.3658386622285654E-2</v>
      </c>
      <c r="F8431" s="89">
        <v>4.6903036567953978E-2</v>
      </c>
      <c r="G8431" s="90">
        <v>4.9339971449894639E-2</v>
      </c>
      <c r="H8431" s="90">
        <v>5.1173719531999798E-2</v>
      </c>
      <c r="I8431" s="90">
        <v>5.2863423649656682E-2</v>
      </c>
      <c r="J8431" s="90">
        <v>5.4413163915376463E-2</v>
      </c>
    </row>
    <row r="8432" spans="3:10" x14ac:dyDescent="0.25">
      <c r="C8432" s="82">
        <v>2.8387381483786611E-2</v>
      </c>
      <c r="D8432" s="89">
        <v>3.10123821873932E-2</v>
      </c>
      <c r="E8432" s="89">
        <v>3.2377084886505585E-2</v>
      </c>
      <c r="F8432" s="89">
        <v>3.306563389897766E-2</v>
      </c>
      <c r="G8432" s="90">
        <v>3.3474975541809344E-2</v>
      </c>
      <c r="H8432" s="90">
        <v>3.3637038860618897E-2</v>
      </c>
      <c r="I8432" s="90">
        <v>3.3755560363839539E-2</v>
      </c>
      <c r="J8432" s="90">
        <v>3.375956187395926E-2</v>
      </c>
    </row>
    <row r="8433" spans="3:10" x14ac:dyDescent="0.25">
      <c r="C8433" s="82">
        <v>1.7814724219203992E-2</v>
      </c>
      <c r="D8433" s="89">
        <v>2.1342170465815678E-2</v>
      </c>
      <c r="E8433" s="89">
        <v>2.3791896102677922E-2</v>
      </c>
      <c r="F8433" s="89">
        <v>2.5461941260375903E-2</v>
      </c>
      <c r="G8433" s="90">
        <v>2.6667910306944733E-2</v>
      </c>
      <c r="H8433" s="90">
        <v>2.7491804536509918E-2</v>
      </c>
      <c r="I8433" s="90">
        <v>2.8158023116787289E-2</v>
      </c>
      <c r="J8433" s="90">
        <v>2.8657815026307435E-2</v>
      </c>
    </row>
    <row r="8434" spans="3:10" x14ac:dyDescent="0.25">
      <c r="C8434" s="82">
        <v>9.9866038451592483E-3</v>
      </c>
      <c r="D8434" s="89">
        <v>1.3430058014108712E-2</v>
      </c>
      <c r="E8434" s="89">
        <v>1.6133756822887264E-2</v>
      </c>
      <c r="F8434" s="89">
        <v>1.8131431086854024E-2</v>
      </c>
      <c r="G8434" s="90">
        <v>1.964233138401195E-2</v>
      </c>
      <c r="H8434" s="90">
        <v>2.0784485711663775E-2</v>
      </c>
      <c r="I8434" s="90">
        <v>2.1792594398162432E-2</v>
      </c>
      <c r="J8434" s="90">
        <v>2.2716447918768409E-2</v>
      </c>
    </row>
    <row r="8435" spans="3:10" x14ac:dyDescent="0.25">
      <c r="C8435" s="82">
        <v>3.7672611874044741E-2</v>
      </c>
      <c r="D8435" s="89">
        <v>4.5498601866609388E-2</v>
      </c>
      <c r="E8435" s="89">
        <v>4.9985324834353077E-2</v>
      </c>
      <c r="F8435" s="89">
        <v>5.2285735838807607E-2</v>
      </c>
      <c r="G8435" s="90">
        <v>5.352201241633138E-2</v>
      </c>
      <c r="H8435" s="90">
        <v>5.4120762034420518E-2</v>
      </c>
      <c r="I8435" s="90">
        <v>5.4609885141961571E-2</v>
      </c>
      <c r="J8435" s="90">
        <v>5.4940396537744116E-2</v>
      </c>
    </row>
    <row r="8436" spans="3:10" x14ac:dyDescent="0.25">
      <c r="C8436" s="82">
        <v>2.4203657925303138E-3</v>
      </c>
      <c r="D8436" s="89">
        <v>3.8800253993894855E-3</v>
      </c>
      <c r="E8436" s="89">
        <v>5.3835561537585574E-3</v>
      </c>
      <c r="F8436" s="89">
        <v>6.8007581948406207E-3</v>
      </c>
      <c r="G8436" s="90">
        <v>8.092253135054548E-3</v>
      </c>
      <c r="H8436" s="90">
        <v>9.2272102839896231E-3</v>
      </c>
      <c r="I8436" s="90">
        <v>1.0269727731965553E-2</v>
      </c>
      <c r="J8436" s="90">
        <v>1.12387677053967E-2</v>
      </c>
    </row>
    <row r="8437" spans="3:10" x14ac:dyDescent="0.25">
      <c r="C8437" s="82">
        <v>2.054893593102874E-3</v>
      </c>
      <c r="D8437" s="89">
        <v>3.8868684303177666E-3</v>
      </c>
      <c r="E8437" s="89">
        <v>6.0160968254343262E-3</v>
      </c>
      <c r="F8437" s="89">
        <v>8.1084808645936202E-3</v>
      </c>
      <c r="G8437" s="90">
        <v>9.9268532725283447E-3</v>
      </c>
      <c r="H8437" s="90">
        <v>1.1295062564115992E-2</v>
      </c>
      <c r="I8437" s="90">
        <v>1.2215384775715618E-2</v>
      </c>
      <c r="J8437" s="90">
        <v>1.2686693974046903E-2</v>
      </c>
    </row>
    <row r="8438" spans="3:10" x14ac:dyDescent="0.25">
      <c r="C8438" s="82">
        <v>1.8410466746727295E-2</v>
      </c>
      <c r="D8438" s="89">
        <v>2.5253730527445561E-2</v>
      </c>
      <c r="E8438" s="89">
        <v>3.0855076422085105E-2</v>
      </c>
      <c r="F8438" s="89">
        <v>3.5182127881185583E-2</v>
      </c>
      <c r="G8438" s="90">
        <v>3.8565680999798735E-2</v>
      </c>
      <c r="H8438" s="90">
        <v>4.1142534743375571E-2</v>
      </c>
      <c r="I8438" s="90">
        <v>4.3278522865114966E-2</v>
      </c>
      <c r="J8438" s="90">
        <v>4.497287229200108E-2</v>
      </c>
    </row>
    <row r="8439" spans="3:10" x14ac:dyDescent="0.25">
      <c r="C8439" s="82">
        <v>5.0744918209333755E-3</v>
      </c>
      <c r="D8439" s="89">
        <v>8.062033076363705E-3</v>
      </c>
      <c r="E8439" s="89">
        <v>1.0961267809144725E-2</v>
      </c>
      <c r="F8439" s="89">
        <v>1.3497118144117753E-2</v>
      </c>
      <c r="G8439" s="90">
        <v>1.5618573674198661E-2</v>
      </c>
      <c r="H8439" s="90">
        <v>1.7289776189738201E-2</v>
      </c>
      <c r="I8439" s="90">
        <v>1.8631777610483732E-2</v>
      </c>
      <c r="J8439" s="90">
        <v>1.96511242809293E-2</v>
      </c>
    </row>
    <row r="8440" spans="3:10" x14ac:dyDescent="0.25">
      <c r="C8440" s="82">
        <v>6.3743717206581865E-4</v>
      </c>
      <c r="D8440" s="89">
        <v>1.4785429607303909E-3</v>
      </c>
      <c r="E8440" s="89">
        <v>2.6484049861099576E-3</v>
      </c>
      <c r="F8440" s="89">
        <v>3.9812266975710834E-3</v>
      </c>
      <c r="G8440" s="90">
        <v>5.3208817299368249E-3</v>
      </c>
      <c r="H8440" s="90">
        <v>6.5411092031611431E-3</v>
      </c>
      <c r="I8440" s="90">
        <v>7.6218821957918185E-3</v>
      </c>
      <c r="J8440" s="90">
        <v>8.5467133387421793E-3</v>
      </c>
    </row>
    <row r="8441" spans="3:10" x14ac:dyDescent="0.25">
      <c r="C8441" s="82">
        <v>1.8808586443526221E-2</v>
      </c>
      <c r="D8441" s="89">
        <v>2.3009292508614242E-2</v>
      </c>
      <c r="E8441" s="89">
        <v>2.5847144087723564E-2</v>
      </c>
      <c r="F8441" s="89">
        <v>2.7701652964858259E-2</v>
      </c>
      <c r="G8441" s="90">
        <v>2.900086944733608E-2</v>
      </c>
      <c r="H8441" s="90">
        <v>2.9899319396951684E-2</v>
      </c>
      <c r="I8441" s="90">
        <v>3.0681540946903351E-2</v>
      </c>
      <c r="J8441" s="90">
        <v>3.1361095764980376E-2</v>
      </c>
    </row>
    <row r="8442" spans="3:10" x14ac:dyDescent="0.25">
      <c r="C8442" s="82">
        <v>5.9408774713900131E-2</v>
      </c>
      <c r="D8442" s="89">
        <v>7.2076234140517476E-2</v>
      </c>
      <c r="E8442" s="89">
        <v>7.9037347097969057E-2</v>
      </c>
      <c r="F8442" s="89">
        <v>8.2312535219701846E-2</v>
      </c>
      <c r="G8442" s="90">
        <v>8.3865917205668411E-2</v>
      </c>
      <c r="H8442" s="90">
        <v>8.4466575458173723E-2</v>
      </c>
      <c r="I8442" s="90">
        <v>8.4950939081207127E-2</v>
      </c>
      <c r="J8442" s="90">
        <v>8.5194425903724738E-2</v>
      </c>
    </row>
    <row r="8443" spans="3:10" x14ac:dyDescent="0.25">
      <c r="C8443" s="82">
        <v>1.7831327693786193E-2</v>
      </c>
      <c r="D8443" s="89">
        <v>1.8537146907348506E-2</v>
      </c>
      <c r="E8443" s="89">
        <v>1.8856179397552967E-2</v>
      </c>
      <c r="F8443" s="89">
        <v>1.9045780223820488E-2</v>
      </c>
      <c r="G8443" s="90">
        <v>1.9251780023555445E-2</v>
      </c>
      <c r="H8443" s="90">
        <v>1.9441035128408023E-2</v>
      </c>
      <c r="I8443" s="90">
        <v>1.9710482628919588E-2</v>
      </c>
      <c r="J8443" s="90">
        <v>2.0020740400102849E-2</v>
      </c>
    </row>
    <row r="8444" spans="3:10" x14ac:dyDescent="0.25">
      <c r="C8444" s="82">
        <v>1.5714810934438377E-2</v>
      </c>
      <c r="D8444" s="89">
        <v>1.8033718764768857E-2</v>
      </c>
      <c r="E8444" s="89">
        <v>1.9354855560748667E-2</v>
      </c>
      <c r="F8444" s="89">
        <v>2.0057307013539662E-2</v>
      </c>
      <c r="G8444" s="90">
        <v>2.0465396702976726E-2</v>
      </c>
      <c r="H8444" s="90">
        <v>2.0678867476030226E-2</v>
      </c>
      <c r="I8444" s="90">
        <v>2.0884956969300698E-2</v>
      </c>
      <c r="J8444" s="90">
        <v>2.1085082675800559E-2</v>
      </c>
    </row>
    <row r="8445" spans="3:10" x14ac:dyDescent="0.25">
      <c r="C8445" s="82">
        <v>4.6238067113648163E-3</v>
      </c>
      <c r="D8445" s="89">
        <v>7.5887825953820029E-3</v>
      </c>
      <c r="E8445" s="89">
        <v>1.0560493404596073E-2</v>
      </c>
      <c r="F8445" s="89">
        <v>1.317478522118007E-2</v>
      </c>
      <c r="G8445" s="90">
        <v>1.5296675398144961E-2</v>
      </c>
      <c r="H8445" s="90">
        <v>1.684718034743575E-2</v>
      </c>
      <c r="I8445" s="90">
        <v>1.7940951776792679E-2</v>
      </c>
      <c r="J8445" s="90">
        <v>1.8609545259037914E-2</v>
      </c>
    </row>
    <row r="8446" spans="3:10" x14ac:dyDescent="0.25">
      <c r="C8446" s="82">
        <v>3.1723877926290805E-2</v>
      </c>
      <c r="D8446" s="89">
        <v>3.61130675735628E-2</v>
      </c>
      <c r="E8446" s="89">
        <v>3.9016196799874683E-2</v>
      </c>
      <c r="F8446" s="89">
        <v>4.098343804767967E-2</v>
      </c>
      <c r="G8446" s="90">
        <v>4.2443806647739224E-2</v>
      </c>
      <c r="H8446" s="90">
        <v>4.3429136460718915E-2</v>
      </c>
      <c r="I8446" s="90">
        <v>4.4213356004913031E-2</v>
      </c>
      <c r="J8446" s="90">
        <v>4.471804249292078E-2</v>
      </c>
    </row>
    <row r="8447" spans="3:10" x14ac:dyDescent="0.25">
      <c r="C8447" s="82">
        <v>3.9978705213687821E-3</v>
      </c>
      <c r="D8447" s="89">
        <v>6.9649061480932988E-3</v>
      </c>
      <c r="E8447" s="89">
        <v>1.024230026035915E-2</v>
      </c>
      <c r="F8447" s="89">
        <v>1.3502378741963221E-2</v>
      </c>
      <c r="G8447" s="90">
        <v>1.6615490302569539E-2</v>
      </c>
      <c r="H8447" s="90">
        <v>1.9491281810963528E-2</v>
      </c>
      <c r="I8447" s="90">
        <v>2.2242387526241896E-2</v>
      </c>
      <c r="J8447" s="90">
        <v>2.4879592315786549E-2</v>
      </c>
    </row>
    <row r="8448" spans="3:10" x14ac:dyDescent="0.25">
      <c r="C8448" s="82">
        <v>6.327042826226194E-3</v>
      </c>
      <c r="D8448" s="89">
        <v>9.3593269082679238E-3</v>
      </c>
      <c r="E8448" s="89">
        <v>1.2059845021504478E-2</v>
      </c>
      <c r="F8448" s="89">
        <v>1.422683275252217E-2</v>
      </c>
      <c r="G8448" s="90">
        <v>1.5865299295435828E-2</v>
      </c>
      <c r="H8448" s="90">
        <v>1.6967933655219508E-2</v>
      </c>
      <c r="I8448" s="90">
        <v>1.7674233987674433E-2</v>
      </c>
      <c r="J8448" s="90">
        <v>1.8011724958059461E-2</v>
      </c>
    </row>
    <row r="8449" spans="3:10" x14ac:dyDescent="0.25">
      <c r="C8449" s="82">
        <v>1.8185601989684514E-2</v>
      </c>
      <c r="D8449" s="89">
        <v>2.1112563865162984E-2</v>
      </c>
      <c r="E8449" s="89">
        <v>2.3108935679492935E-2</v>
      </c>
      <c r="F8449" s="89">
        <v>2.4491468234828957E-2</v>
      </c>
      <c r="G8449" s="90">
        <v>2.5552231633153597E-2</v>
      </c>
      <c r="H8449" s="90">
        <v>2.6360772988794953E-2</v>
      </c>
      <c r="I8449" s="90">
        <v>2.7137980344275725E-2</v>
      </c>
      <c r="J8449" s="90">
        <v>2.7895505674977904E-2</v>
      </c>
    </row>
    <row r="8450" spans="3:10" x14ac:dyDescent="0.25">
      <c r="C8450" s="82">
        <v>1.7977073673593712E-2</v>
      </c>
      <c r="D8450" s="89">
        <v>2.2407706402233267E-2</v>
      </c>
      <c r="E8450" s="89">
        <v>2.5526946676791125E-2</v>
      </c>
      <c r="F8450" s="89">
        <v>2.7613939607447676E-2</v>
      </c>
      <c r="G8450" s="90">
        <v>2.9033360153112014E-2</v>
      </c>
      <c r="H8450" s="90">
        <v>2.9898990140527586E-2</v>
      </c>
      <c r="I8450" s="90">
        <v>3.0466823020431424E-2</v>
      </c>
      <c r="J8450" s="90">
        <v>3.0731126868916069E-2</v>
      </c>
    </row>
    <row r="8451" spans="3:10" x14ac:dyDescent="0.25">
      <c r="C8451" s="82">
        <v>1.6400613574147554E-2</v>
      </c>
      <c r="D8451" s="89">
        <v>1.7489949782573625E-2</v>
      </c>
      <c r="E8451" s="89">
        <v>1.7940865152585882E-2</v>
      </c>
      <c r="F8451" s="89">
        <v>1.8094605188256556E-2</v>
      </c>
      <c r="G8451" s="90">
        <v>1.8182468263464934E-2</v>
      </c>
      <c r="H8451" s="90">
        <v>1.8242199376667344E-2</v>
      </c>
      <c r="I8451" s="90">
        <v>1.841176617435213E-2</v>
      </c>
      <c r="J8451" s="90">
        <v>1.8684413935462618E-2</v>
      </c>
    </row>
    <row r="8452" spans="3:10" x14ac:dyDescent="0.25">
      <c r="C8452" s="82">
        <v>2.3058998643974509E-3</v>
      </c>
      <c r="D8452" s="89">
        <v>4.3602793584669626E-3</v>
      </c>
      <c r="E8452" s="89">
        <v>6.6776417080423763E-3</v>
      </c>
      <c r="F8452" s="89">
        <v>8.895141330626969E-3</v>
      </c>
      <c r="G8452" s="90">
        <v>1.0826182042395443E-2</v>
      </c>
      <c r="H8452" s="90">
        <v>1.2378714350860272E-2</v>
      </c>
      <c r="I8452" s="90">
        <v>1.3640333088119426E-2</v>
      </c>
      <c r="J8452" s="90">
        <v>1.4657236852378462E-2</v>
      </c>
    </row>
    <row r="8453" spans="3:10" x14ac:dyDescent="0.25">
      <c r="C8453" s="82">
        <v>1.3751265809101293E-2</v>
      </c>
      <c r="D8453" s="89">
        <v>1.6056402958714702E-2</v>
      </c>
      <c r="E8453" s="89">
        <v>1.8017758388391199E-2</v>
      </c>
      <c r="F8453" s="89">
        <v>1.9749366991646318E-2</v>
      </c>
      <c r="G8453" s="90">
        <v>2.1365839966706358E-2</v>
      </c>
      <c r="H8453" s="90">
        <v>2.2844000141587221E-2</v>
      </c>
      <c r="I8453" s="90">
        <v>2.4329988921547821E-2</v>
      </c>
      <c r="J8453" s="90">
        <v>2.5821291570469387E-2</v>
      </c>
    </row>
    <row r="8454" spans="3:10" x14ac:dyDescent="0.25">
      <c r="C8454" s="82">
        <v>2.0827301521357252E-2</v>
      </c>
      <c r="D8454" s="89">
        <v>2.5226843884912295E-2</v>
      </c>
      <c r="E8454" s="89">
        <v>2.7769234308339379E-2</v>
      </c>
      <c r="F8454" s="89">
        <v>2.900744227989947E-2</v>
      </c>
      <c r="G8454" s="90">
        <v>2.95159579702809E-2</v>
      </c>
      <c r="H8454" s="90">
        <v>2.9521940808316195E-2</v>
      </c>
      <c r="I8454" s="90">
        <v>2.9334800349538663E-2</v>
      </c>
      <c r="J8454" s="90">
        <v>2.8969025075466684E-2</v>
      </c>
    </row>
    <row r="8455" spans="3:10" x14ac:dyDescent="0.25">
      <c r="C8455" s="82">
        <v>7.2595679478646667E-3</v>
      </c>
      <c r="D8455" s="89">
        <v>1.0294781433497881E-2</v>
      </c>
      <c r="E8455" s="89">
        <v>1.2948132803394992E-2</v>
      </c>
      <c r="F8455" s="89">
        <v>1.5130940546763866E-2</v>
      </c>
      <c r="G8455" s="90">
        <v>1.6935033780663092E-2</v>
      </c>
      <c r="H8455" s="90">
        <v>1.8406084912363892E-2</v>
      </c>
      <c r="I8455" s="90">
        <v>1.9724947064466911E-2</v>
      </c>
      <c r="J8455" s="90">
        <v>2.0934518929853541E-2</v>
      </c>
    </row>
    <row r="8456" spans="3:10" x14ac:dyDescent="0.25">
      <c r="C8456" s="82">
        <v>1.5046360683375606E-2</v>
      </c>
      <c r="D8456" s="89">
        <v>1.7890943006984225E-2</v>
      </c>
      <c r="E8456" s="89">
        <v>2.0107040645612556E-2</v>
      </c>
      <c r="F8456" s="89">
        <v>2.1932686140180697E-2</v>
      </c>
      <c r="G8456" s="90">
        <v>2.3589665731632133E-2</v>
      </c>
      <c r="H8456" s="90">
        <v>2.5100149571718966E-2</v>
      </c>
      <c r="I8456" s="90">
        <v>2.6627940637990601E-2</v>
      </c>
      <c r="J8456" s="90">
        <v>2.8138819146244741E-2</v>
      </c>
    </row>
    <row r="8457" spans="3:10" x14ac:dyDescent="0.25">
      <c r="C8457" s="82">
        <v>2.1591985372458869E-3</v>
      </c>
      <c r="D8457" s="89">
        <v>4.234489901361548E-3</v>
      </c>
      <c r="E8457" s="89">
        <v>6.699390382739737E-3</v>
      </c>
      <c r="F8457" s="89">
        <v>9.1734390146853226E-3</v>
      </c>
      <c r="G8457" s="90">
        <v>1.1408979761126141E-2</v>
      </c>
      <c r="H8457" s="90">
        <v>1.3240917928620515E-2</v>
      </c>
      <c r="I8457" s="90">
        <v>1.4700497352077076E-2</v>
      </c>
      <c r="J8457" s="90">
        <v>1.5789923878919875E-2</v>
      </c>
    </row>
    <row r="8458" spans="3:10" x14ac:dyDescent="0.25">
      <c r="C8458" s="82">
        <v>1.7088495232314895E-2</v>
      </c>
      <c r="D8458" s="89">
        <v>2.0914638709365767E-2</v>
      </c>
      <c r="E8458" s="89">
        <v>2.3033427271317481E-2</v>
      </c>
      <c r="F8458" s="89">
        <v>2.3917119696617736E-2</v>
      </c>
      <c r="G8458" s="90">
        <v>2.4102117579352308E-2</v>
      </c>
      <c r="H8458" s="90">
        <v>2.3836115984419846E-2</v>
      </c>
      <c r="I8458" s="90">
        <v>2.3413854212313109E-2</v>
      </c>
      <c r="J8458" s="90">
        <v>2.2871241977415399E-2</v>
      </c>
    </row>
    <row r="8459" spans="3:10" x14ac:dyDescent="0.25">
      <c r="C8459" s="82">
        <v>2.8999397775698897E-2</v>
      </c>
      <c r="D8459" s="89">
        <v>3.2916253137483281E-2</v>
      </c>
      <c r="E8459" s="89">
        <v>3.5252728708763802E-2</v>
      </c>
      <c r="F8459" s="89">
        <v>3.6638556099683528E-2</v>
      </c>
      <c r="G8459" s="90">
        <v>3.7571207367130675E-2</v>
      </c>
      <c r="H8459" s="90">
        <v>3.8142768125693297E-2</v>
      </c>
      <c r="I8459" s="90">
        <v>3.8618103061534757E-2</v>
      </c>
      <c r="J8459" s="90">
        <v>3.8928878118822383E-2</v>
      </c>
    </row>
    <row r="8460" spans="3:10" x14ac:dyDescent="0.25">
      <c r="C8460" s="82">
        <v>2.4798170345346131E-3</v>
      </c>
      <c r="D8460" s="89">
        <v>4.716630478937933E-3</v>
      </c>
      <c r="E8460" s="89">
        <v>7.1461714539249937E-3</v>
      </c>
      <c r="F8460" s="89">
        <v>9.3545753334469371E-3</v>
      </c>
      <c r="G8460" s="90">
        <v>1.1159281742864628E-2</v>
      </c>
      <c r="H8460" s="90">
        <v>1.2480502523882225E-2</v>
      </c>
      <c r="I8460" s="90">
        <v>1.3408013897132712E-2</v>
      </c>
      <c r="J8460" s="90">
        <v>1.3978177286186933E-2</v>
      </c>
    </row>
    <row r="8461" spans="3:10" x14ac:dyDescent="0.25">
      <c r="C8461" s="82">
        <v>2.1613614820849883E-3</v>
      </c>
      <c r="D8461" s="89">
        <v>3.6145335417248313E-3</v>
      </c>
      <c r="E8461" s="89">
        <v>5.1590433032327604E-3</v>
      </c>
      <c r="F8461" s="89">
        <v>6.6073981423371815E-3</v>
      </c>
      <c r="G8461" s="90">
        <v>7.8566981575401793E-3</v>
      </c>
      <c r="H8461" s="90">
        <v>8.8286743116561869E-3</v>
      </c>
      <c r="I8461" s="90">
        <v>9.5580982957739601E-3</v>
      </c>
      <c r="J8461" s="90">
        <v>1.0054439767037036E-2</v>
      </c>
    </row>
    <row r="8462" spans="3:10" x14ac:dyDescent="0.25">
      <c r="C8462" s="82">
        <v>3.8832080984231754E-3</v>
      </c>
      <c r="D8462" s="89">
        <v>7.135998053666005E-3</v>
      </c>
      <c r="E8462" s="89">
        <v>1.0852185809194595E-2</v>
      </c>
      <c r="F8462" s="89">
        <v>1.4613669391185961E-2</v>
      </c>
      <c r="G8462" s="90">
        <v>1.8231065147104378E-2</v>
      </c>
      <c r="H8462" s="90">
        <v>2.1577423110547621E-2</v>
      </c>
      <c r="I8462" s="90">
        <v>2.4755821961932104E-2</v>
      </c>
      <c r="J8462" s="90">
        <v>2.7752778958484933E-2</v>
      </c>
    </row>
    <row r="8463" spans="3:10" x14ac:dyDescent="0.25">
      <c r="C8463" s="82">
        <v>1.2196906599974933E-2</v>
      </c>
      <c r="D8463" s="89">
        <v>1.7388978826362686E-2</v>
      </c>
      <c r="E8463" s="89">
        <v>2.1660026430281889E-2</v>
      </c>
      <c r="F8463" s="89">
        <v>2.4871573621451027E-2</v>
      </c>
      <c r="G8463" s="90">
        <v>2.7256114341086785E-2</v>
      </c>
      <c r="H8463" s="90">
        <v>2.8964165004248959E-2</v>
      </c>
      <c r="I8463" s="90">
        <v>3.0325967344831506E-2</v>
      </c>
      <c r="J8463" s="90">
        <v>3.1417358739262477E-2</v>
      </c>
    </row>
    <row r="8464" spans="3:10" x14ac:dyDescent="0.25">
      <c r="C8464" s="82">
        <v>1.0537064196729068E-2</v>
      </c>
      <c r="D8464" s="89">
        <v>1.1560199961205398E-2</v>
      </c>
      <c r="E8464" s="89">
        <v>1.214350703253751E-2</v>
      </c>
      <c r="F8464" s="89">
        <v>1.2480100849814007E-2</v>
      </c>
      <c r="G8464" s="90">
        <v>1.2694101003975961E-2</v>
      </c>
      <c r="H8464" s="90">
        <v>1.277923354800802E-2</v>
      </c>
      <c r="I8464" s="90">
        <v>1.2804763837029729E-2</v>
      </c>
      <c r="J8464" s="90">
        <v>1.2746781755241651E-2</v>
      </c>
    </row>
    <row r="8465" spans="3:10" x14ac:dyDescent="0.25">
      <c r="C8465" s="82">
        <v>4.7148595404123729E-3</v>
      </c>
      <c r="D8465" s="89">
        <v>9.3630701036713088E-3</v>
      </c>
      <c r="E8465" s="89">
        <v>1.48054118121995E-2</v>
      </c>
      <c r="F8465" s="89">
        <v>2.0128576582525953E-2</v>
      </c>
      <c r="G8465" s="90">
        <v>2.4759288625575217E-2</v>
      </c>
      <c r="H8465" s="90">
        <v>2.8317008124074422E-2</v>
      </c>
      <c r="I8465" s="90">
        <v>3.0834840522457843E-2</v>
      </c>
      <c r="J8465" s="90">
        <v>3.2277063385488296E-2</v>
      </c>
    </row>
    <row r="8466" spans="3:10" x14ac:dyDescent="0.25">
      <c r="C8466" s="82">
        <v>5.3971950302230867E-3</v>
      </c>
      <c r="D8466" s="89">
        <v>8.7505315228471603E-3</v>
      </c>
      <c r="E8466" s="89">
        <v>1.2036224276448662E-2</v>
      </c>
      <c r="F8466" s="89">
        <v>1.4938191773547337E-2</v>
      </c>
      <c r="G8466" s="90">
        <v>1.7416605803763884E-2</v>
      </c>
      <c r="H8466" s="90">
        <v>1.9458559353838192E-2</v>
      </c>
      <c r="I8466" s="90">
        <v>2.1222809020717187E-2</v>
      </c>
      <c r="J8466" s="90">
        <v>2.2730242382247929E-2</v>
      </c>
    </row>
    <row r="8467" spans="3:10" x14ac:dyDescent="0.25">
      <c r="C8467" s="82">
        <v>0.19261713938839931</v>
      </c>
      <c r="D8467" s="89">
        <v>0.15905579322042171</v>
      </c>
      <c r="E8467" s="89">
        <v>0.13245382975813841</v>
      </c>
      <c r="F8467" s="89">
        <v>0.1127886176214279</v>
      </c>
      <c r="G8467" s="90">
        <v>9.8583125197119759E-2</v>
      </c>
      <c r="H8467" s="90">
        <v>8.7773125089087647E-2</v>
      </c>
      <c r="I8467" s="90">
        <v>7.947577050470099E-2</v>
      </c>
      <c r="J8467" s="90">
        <v>7.2569461939378424E-2</v>
      </c>
    </row>
    <row r="8468" spans="3:10" x14ac:dyDescent="0.25">
      <c r="C8468" s="82">
        <v>4.862025595033439E-3</v>
      </c>
      <c r="D8468" s="89">
        <v>7.4010023753947997E-3</v>
      </c>
      <c r="E8468" s="89">
        <v>9.894336907990537E-3</v>
      </c>
      <c r="F8468" s="89">
        <v>1.2150908985491609E-2</v>
      </c>
      <c r="G8468" s="90">
        <v>1.4130868229473546E-2</v>
      </c>
      <c r="H8468" s="90">
        <v>1.5796888500590679E-2</v>
      </c>
      <c r="I8468" s="90">
        <v>1.7267395301376505E-2</v>
      </c>
      <c r="J8468" s="90">
        <v>1.8575949430281746E-2</v>
      </c>
    </row>
    <row r="8469" spans="3:10" x14ac:dyDescent="0.25">
      <c r="C8469" s="82">
        <v>1.7966975417471578E-2</v>
      </c>
      <c r="D8469" s="89">
        <v>2.3428718241364384E-2</v>
      </c>
      <c r="E8469" s="89">
        <v>2.7680205393422912E-2</v>
      </c>
      <c r="F8469" s="89">
        <v>3.0879353714502573E-2</v>
      </c>
      <c r="G8469" s="90">
        <v>3.338263271791405E-2</v>
      </c>
      <c r="H8469" s="90">
        <v>3.5322892428718604E-2</v>
      </c>
      <c r="I8469" s="90">
        <v>3.7022127158734736E-2</v>
      </c>
      <c r="J8469" s="90">
        <v>3.8496874032353419E-2</v>
      </c>
    </row>
    <row r="8470" spans="3:10" x14ac:dyDescent="0.25">
      <c r="C8470" s="82">
        <v>8.4436933496932071E-3</v>
      </c>
      <c r="D8470" s="89">
        <v>1.1364200359509215E-2</v>
      </c>
      <c r="E8470" s="89">
        <v>1.3758513938369564E-2</v>
      </c>
      <c r="F8470" s="89">
        <v>1.5608984197438062E-2</v>
      </c>
      <c r="G8470" s="90">
        <v>1.7047095539680129E-2</v>
      </c>
      <c r="H8470" s="90">
        <v>1.8136003155465215E-2</v>
      </c>
      <c r="I8470" s="90">
        <v>1.9064836494132032E-2</v>
      </c>
      <c r="J8470" s="90">
        <v>1.9882035342669521E-2</v>
      </c>
    </row>
    <row r="8471" spans="3:10" x14ac:dyDescent="0.25">
      <c r="C8471" s="82">
        <v>3.2293699559099481E-3</v>
      </c>
      <c r="D8471" s="89">
        <v>5.2589204574732002E-3</v>
      </c>
      <c r="E8471" s="89">
        <v>7.2723160501083576E-3</v>
      </c>
      <c r="F8471" s="89">
        <v>9.0391729242171089E-3</v>
      </c>
      <c r="G8471" s="90">
        <v>1.0488665981051267E-2</v>
      </c>
      <c r="H8471" s="90">
        <v>1.1582908421816815E-2</v>
      </c>
      <c r="I8471" s="90">
        <v>1.2410758303390152E-2</v>
      </c>
      <c r="J8471" s="90">
        <v>1.299970357948961E-2</v>
      </c>
    </row>
    <row r="8472" spans="3:10" x14ac:dyDescent="0.25">
      <c r="C8472" s="82">
        <v>1.3155414540712603E-3</v>
      </c>
      <c r="D8472" s="89">
        <v>3.210820467742099E-3</v>
      </c>
      <c r="E8472" s="89">
        <v>5.9102992817326285E-3</v>
      </c>
      <c r="F8472" s="89">
        <v>9.0168147040750653E-3</v>
      </c>
      <c r="G8472" s="90">
        <v>1.2170059740421601E-2</v>
      </c>
      <c r="H8472" s="90">
        <v>1.510290896648556E-2</v>
      </c>
      <c r="I8472" s="90">
        <v>1.779514557085218E-2</v>
      </c>
      <c r="J8472" s="90">
        <v>2.0216049014708522E-2</v>
      </c>
    </row>
    <row r="8473" spans="3:10" x14ac:dyDescent="0.25">
      <c r="C8473" s="82">
        <v>1.1239578206123006E-3</v>
      </c>
      <c r="D8473" s="89">
        <v>2.266956110547978E-3</v>
      </c>
      <c r="E8473" s="89">
        <v>3.6938139749404597E-3</v>
      </c>
      <c r="F8473" s="89">
        <v>5.1942480703267629E-3</v>
      </c>
      <c r="G8473" s="90">
        <v>6.5997058912639532E-3</v>
      </c>
      <c r="H8473" s="90">
        <v>7.7794686791084304E-3</v>
      </c>
      <c r="I8473" s="90">
        <v>8.7278811501053412E-3</v>
      </c>
      <c r="J8473" s="90">
        <v>9.4418254017864193E-3</v>
      </c>
    </row>
    <row r="8474" spans="3:10" x14ac:dyDescent="0.25">
      <c r="C8474" s="82">
        <v>1.9978199598702819E-2</v>
      </c>
      <c r="D8474" s="89">
        <v>2.4022268897922573E-2</v>
      </c>
      <c r="E8474" s="89">
        <v>2.678952220860023E-2</v>
      </c>
      <c r="F8474" s="89">
        <v>2.8738971995084055E-2</v>
      </c>
      <c r="G8474" s="90">
        <v>3.0336301772016076E-2</v>
      </c>
      <c r="H8474" s="90">
        <v>3.1750280637514894E-2</v>
      </c>
      <c r="I8474" s="90">
        <v>3.328583333210005E-2</v>
      </c>
      <c r="J8474" s="90">
        <v>3.4960013523061981E-2</v>
      </c>
    </row>
    <row r="8475" spans="3:10" x14ac:dyDescent="0.25">
      <c r="C8475" s="82">
        <v>1.9151072889557412E-2</v>
      </c>
      <c r="D8475" s="89">
        <v>2.0472926622715572E-2</v>
      </c>
      <c r="E8475" s="89">
        <v>2.1088195117546411E-2</v>
      </c>
      <c r="F8475" s="89">
        <v>2.1392292079598054E-2</v>
      </c>
      <c r="G8475" s="90">
        <v>2.1630303114450047E-2</v>
      </c>
      <c r="H8475" s="90">
        <v>2.1808362631736824E-2</v>
      </c>
      <c r="I8475" s="90">
        <v>2.2049900767510063E-2</v>
      </c>
      <c r="J8475" s="90">
        <v>2.2307747887950816E-2</v>
      </c>
    </row>
    <row r="8476" spans="3:10" x14ac:dyDescent="0.25">
      <c r="C8476" s="82">
        <v>2.4211560437741456E-3</v>
      </c>
      <c r="D8476" s="89">
        <v>4.3999754764175985E-3</v>
      </c>
      <c r="E8476" s="89">
        <v>6.5629887071945482E-3</v>
      </c>
      <c r="F8476" s="89">
        <v>8.5910951221031748E-3</v>
      </c>
      <c r="G8476" s="90">
        <v>1.0317823423591038E-2</v>
      </c>
      <c r="H8476" s="90">
        <v>1.1637868083513966E-2</v>
      </c>
      <c r="I8476" s="90">
        <v>1.2600286576573637E-2</v>
      </c>
      <c r="J8476" s="90">
        <v>1.3215402277587194E-2</v>
      </c>
    </row>
    <row r="8477" spans="3:10" x14ac:dyDescent="0.25">
      <c r="C8477" s="82">
        <v>8.6647120442795156E-3</v>
      </c>
      <c r="D8477" s="89">
        <v>1.1135566154911913E-2</v>
      </c>
      <c r="E8477" s="89">
        <v>1.3230441163154531E-2</v>
      </c>
      <c r="F8477" s="89">
        <v>1.4955955008817634E-2</v>
      </c>
      <c r="G8477" s="90">
        <v>1.638889592629917E-2</v>
      </c>
      <c r="H8477" s="90">
        <v>1.7525817221014373E-2</v>
      </c>
      <c r="I8477" s="90">
        <v>1.8497486625816142E-2</v>
      </c>
      <c r="J8477" s="90">
        <v>1.9318486171058514E-2</v>
      </c>
    </row>
    <row r="8478" spans="3:10" x14ac:dyDescent="0.25">
      <c r="C8478" s="82">
        <v>7.5252775673204401E-3</v>
      </c>
      <c r="D8478" s="89">
        <v>1.0767127145284321E-2</v>
      </c>
      <c r="E8478" s="89">
        <v>1.3446988448937861E-2</v>
      </c>
      <c r="F8478" s="89">
        <v>1.5466173933095172E-2</v>
      </c>
      <c r="G8478" s="90">
        <v>1.6952373280017273E-2</v>
      </c>
      <c r="H8478" s="90">
        <v>1.7982486860054304E-2</v>
      </c>
      <c r="I8478" s="90">
        <v>1.8749477484767896E-2</v>
      </c>
      <c r="J8478" s="90">
        <v>1.92952478725727E-2</v>
      </c>
    </row>
    <row r="8479" spans="3:10" x14ac:dyDescent="0.25">
      <c r="C8479" s="82">
        <v>1.6469801340636945E-2</v>
      </c>
      <c r="D8479" s="89">
        <v>2.1610506866048575E-2</v>
      </c>
      <c r="E8479" s="89">
        <v>2.5274048446948163E-2</v>
      </c>
      <c r="F8479" s="89">
        <v>2.7701204628931594E-2</v>
      </c>
      <c r="G8479" s="90">
        <v>2.9337157811811482E-2</v>
      </c>
      <c r="H8479" s="90">
        <v>3.037918556978739E-2</v>
      </c>
      <c r="I8479" s="90">
        <v>3.1141105451883127E-2</v>
      </c>
      <c r="J8479" s="90">
        <v>3.164717725568765E-2</v>
      </c>
    </row>
    <row r="8480" spans="3:10" x14ac:dyDescent="0.25">
      <c r="C8480" s="82">
        <v>8.022977397385932E-3</v>
      </c>
      <c r="D8480" s="89">
        <v>1.1682954600643544E-2</v>
      </c>
      <c r="E8480" s="89">
        <v>1.489753306151468E-2</v>
      </c>
      <c r="F8480" s="89">
        <v>1.75170395738697E-2</v>
      </c>
      <c r="G8480" s="90">
        <v>1.9627349994537691E-2</v>
      </c>
      <c r="H8480" s="90">
        <v>2.1260744229573015E-2</v>
      </c>
      <c r="I8480" s="90">
        <v>2.2594898653252316E-2</v>
      </c>
      <c r="J8480" s="90">
        <v>2.3637939692728174E-2</v>
      </c>
    </row>
    <row r="8481" spans="3:10" x14ac:dyDescent="0.25">
      <c r="C8481" s="82">
        <v>8.5254376724481426E-3</v>
      </c>
      <c r="D8481" s="89">
        <v>1.3457597390990228E-2</v>
      </c>
      <c r="E8481" s="89">
        <v>1.823366574133448E-2</v>
      </c>
      <c r="F8481" s="89">
        <v>2.2368322801503498E-2</v>
      </c>
      <c r="G8481" s="90">
        <v>2.5741198243989717E-2</v>
      </c>
      <c r="H8481" s="90">
        <v>2.8271978144699863E-2</v>
      </c>
      <c r="I8481" s="90">
        <v>3.0157203159948742E-2</v>
      </c>
      <c r="J8481" s="90">
        <v>3.1420346963545592E-2</v>
      </c>
    </row>
    <row r="8482" spans="3:10" x14ac:dyDescent="0.25">
      <c r="C8482" s="82">
        <v>3.2828569267462633E-3</v>
      </c>
      <c r="D8482" s="89">
        <v>6.6105442114370618E-3</v>
      </c>
      <c r="E8482" s="89">
        <v>1.0443785364877551E-2</v>
      </c>
      <c r="F8482" s="89">
        <v>1.4106173102951225E-2</v>
      </c>
      <c r="G8482" s="90">
        <v>1.7254999818079052E-2</v>
      </c>
      <c r="H8482" s="90">
        <v>1.9733191856120161E-2</v>
      </c>
      <c r="I8482" s="90">
        <v>2.1667560489526418E-2</v>
      </c>
      <c r="J8482" s="90">
        <v>2.3101194640226072E-2</v>
      </c>
    </row>
    <row r="8483" spans="3:10" x14ac:dyDescent="0.25">
      <c r="C8483" s="82">
        <v>1.3803925374038788E-2</v>
      </c>
      <c r="D8483" s="89">
        <v>1.9759908811507507E-2</v>
      </c>
      <c r="E8483" s="89">
        <v>2.4614274456161073E-2</v>
      </c>
      <c r="F8483" s="89">
        <v>2.8143485924646588E-2</v>
      </c>
      <c r="G8483" s="90">
        <v>3.0562915269939282E-2</v>
      </c>
      <c r="H8483" s="90">
        <v>3.2017670729380485E-2</v>
      </c>
      <c r="I8483" s="90">
        <v>3.2871654496168946E-2</v>
      </c>
      <c r="J8483" s="90">
        <v>3.3220487947007334E-2</v>
      </c>
    </row>
    <row r="8484" spans="3:10" x14ac:dyDescent="0.25">
      <c r="C8484" s="82">
        <v>6.6933225820582564E-3</v>
      </c>
      <c r="D8484" s="89">
        <v>8.7855983735813138E-3</v>
      </c>
      <c r="E8484" s="89">
        <v>1.0457631074252105E-2</v>
      </c>
      <c r="F8484" s="89">
        <v>1.1745349908205228E-2</v>
      </c>
      <c r="G8484" s="90">
        <v>1.2769523850670799E-2</v>
      </c>
      <c r="H8484" s="90">
        <v>1.3578797335211657E-2</v>
      </c>
      <c r="I8484" s="90">
        <v>1.430405634521403E-2</v>
      </c>
      <c r="J8484" s="90">
        <v>1.4964176203532371E-2</v>
      </c>
    </row>
    <row r="8485" spans="3:10" x14ac:dyDescent="0.25">
      <c r="C8485" s="82">
        <v>9.1513519096306888E-3</v>
      </c>
      <c r="D8485" s="89">
        <v>1.3718725845173885E-2</v>
      </c>
      <c r="E8485" s="89">
        <v>1.7756352115701601E-2</v>
      </c>
      <c r="F8485" s="89">
        <v>2.090142667119696E-2</v>
      </c>
      <c r="G8485" s="90">
        <v>2.3168124198532109E-2</v>
      </c>
      <c r="H8485" s="90">
        <v>2.4600509704792772E-2</v>
      </c>
      <c r="I8485" s="90">
        <v>2.5468540103348685E-2</v>
      </c>
      <c r="J8485" s="90">
        <v>2.5866709530014079E-2</v>
      </c>
    </row>
    <row r="8486" spans="3:10" x14ac:dyDescent="0.25">
      <c r="C8486" s="82">
        <v>8.8631648151303339E-4</v>
      </c>
      <c r="D8486" s="89">
        <v>1.9450710096915549E-3</v>
      </c>
      <c r="E8486" s="89">
        <v>3.4003949254676493E-3</v>
      </c>
      <c r="F8486" s="89">
        <v>5.0875899883787859E-3</v>
      </c>
      <c r="G8486" s="90">
        <v>6.8482592805821059E-3</v>
      </c>
      <c r="H8486" s="90">
        <v>8.5368745882199622E-3</v>
      </c>
      <c r="I8486" s="90">
        <v>1.0121432182374374E-2</v>
      </c>
      <c r="J8486" s="90">
        <v>1.1559050562802336E-2</v>
      </c>
    </row>
    <row r="8487" spans="3:10" x14ac:dyDescent="0.25">
      <c r="C8487" s="82">
        <v>2.0793637628042566E-2</v>
      </c>
      <c r="D8487" s="89">
        <v>2.9969613642222483E-2</v>
      </c>
      <c r="E8487" s="89">
        <v>3.7791927362478807E-2</v>
      </c>
      <c r="F8487" s="89">
        <v>4.3943702460713226E-2</v>
      </c>
      <c r="G8487" s="90">
        <v>4.8750320071836502E-2</v>
      </c>
      <c r="H8487" s="90">
        <v>5.2405412094942476E-2</v>
      </c>
      <c r="I8487" s="90">
        <v>5.5434907358197415E-2</v>
      </c>
      <c r="J8487" s="90">
        <v>5.7902941089806745E-2</v>
      </c>
    </row>
    <row r="8488" spans="3:10" x14ac:dyDescent="0.25">
      <c r="C8488" s="82">
        <v>1.0811503975967798E-2</v>
      </c>
      <c r="D8488" s="89">
        <v>1.3699089307929232E-2</v>
      </c>
      <c r="E8488" s="89">
        <v>1.5902049334405484E-2</v>
      </c>
      <c r="F8488" s="89">
        <v>1.7450878979228694E-2</v>
      </c>
      <c r="G8488" s="90">
        <v>1.8463071090986709E-2</v>
      </c>
      <c r="H8488" s="90">
        <v>1.8956454460788415E-2</v>
      </c>
      <c r="I8488" s="90">
        <v>1.9093224027354486E-2</v>
      </c>
      <c r="J8488" s="90">
        <v>1.8909092310591537E-2</v>
      </c>
    </row>
    <row r="8489" spans="3:10" x14ac:dyDescent="0.25">
      <c r="C8489" s="82">
        <v>2.2300681353553337E-3</v>
      </c>
      <c r="D8489" s="89">
        <v>4.2186574260701199E-3</v>
      </c>
      <c r="E8489" s="89">
        <v>6.4851343948649056E-3</v>
      </c>
      <c r="F8489" s="89">
        <v>8.697582722713074E-3</v>
      </c>
      <c r="G8489" s="90">
        <v>1.0668767931954492E-2</v>
      </c>
      <c r="H8489" s="90">
        <v>1.227497656978304E-2</v>
      </c>
      <c r="I8489" s="90">
        <v>1.3555583816823541E-2</v>
      </c>
      <c r="J8489" s="90">
        <v>1.4511426490607588E-2</v>
      </c>
    </row>
    <row r="8490" spans="3:10" x14ac:dyDescent="0.25">
      <c r="C8490" s="82">
        <v>7.51697377677823E-3</v>
      </c>
      <c r="D8490" s="89">
        <v>1.0644525592194812E-2</v>
      </c>
      <c r="E8490" s="89">
        <v>1.3246373431152999E-2</v>
      </c>
      <c r="F8490" s="89">
        <v>1.518990887507269E-2</v>
      </c>
      <c r="G8490" s="90">
        <v>1.6541405537378141E-2</v>
      </c>
      <c r="H8490" s="90">
        <v>1.7328836384792087E-2</v>
      </c>
      <c r="I8490" s="90">
        <v>1.7716798762816691E-2</v>
      </c>
      <c r="J8490" s="90">
        <v>1.774770414651497E-2</v>
      </c>
    </row>
    <row r="8491" spans="3:10" x14ac:dyDescent="0.25">
      <c r="C8491" s="82">
        <v>1.1393932286272437E-2</v>
      </c>
      <c r="D8491" s="89">
        <v>1.5925161157872823E-2</v>
      </c>
      <c r="E8491" s="89">
        <v>1.9246999499650697E-2</v>
      </c>
      <c r="F8491" s="89">
        <v>2.123751207543275E-2</v>
      </c>
      <c r="G8491" s="90">
        <v>2.2144185333198865E-2</v>
      </c>
      <c r="H8491" s="90">
        <v>2.2157425693624135E-2</v>
      </c>
      <c r="I8491" s="90">
        <v>2.1610838167233148E-2</v>
      </c>
      <c r="J8491" s="90">
        <v>2.06410920691758E-2</v>
      </c>
    </row>
    <row r="8492" spans="3:10" x14ac:dyDescent="0.25">
      <c r="C8492" s="82">
        <v>1.8873320245095738E-2</v>
      </c>
      <c r="D8492" s="89">
        <v>1.9623309376046394E-2</v>
      </c>
      <c r="E8492" s="89">
        <v>2.01341255692058E-2</v>
      </c>
      <c r="F8492" s="89">
        <v>2.0542649320641721E-2</v>
      </c>
      <c r="G8492" s="90">
        <v>2.0931236521422512E-2</v>
      </c>
      <c r="H8492" s="90">
        <v>2.1234530095792403E-2</v>
      </c>
      <c r="I8492" s="90">
        <v>2.1554483547395895E-2</v>
      </c>
      <c r="J8492" s="90">
        <v>2.1855894464940535E-2</v>
      </c>
    </row>
    <row r="8493" spans="3:10" x14ac:dyDescent="0.25">
      <c r="C8493" s="82">
        <v>5.7271510964774655E-3</v>
      </c>
      <c r="D8493" s="89">
        <v>9.5210396774845669E-3</v>
      </c>
      <c r="E8493" s="89">
        <v>1.3479892643012092E-2</v>
      </c>
      <c r="F8493" s="89">
        <v>1.7214901152099903E-2</v>
      </c>
      <c r="G8493" s="90">
        <v>2.0592073118063253E-2</v>
      </c>
      <c r="H8493" s="90">
        <v>2.3498783621547892E-2</v>
      </c>
      <c r="I8493" s="90">
        <v>2.6041554353721432E-2</v>
      </c>
      <c r="J8493" s="90">
        <v>2.8181416229920299E-2</v>
      </c>
    </row>
    <row r="8494" spans="3:10" x14ac:dyDescent="0.25">
      <c r="C8494" s="82">
        <v>2.1617490749493037E-2</v>
      </c>
      <c r="D8494" s="89">
        <v>2.2188750348680116E-2</v>
      </c>
      <c r="E8494" s="89">
        <v>2.2378968826523349E-2</v>
      </c>
      <c r="F8494" s="89">
        <v>2.2483210837076145E-2</v>
      </c>
      <c r="G8494" s="90">
        <v>2.2664080361548711E-2</v>
      </c>
      <c r="H8494" s="90">
        <v>2.2877067033487176E-2</v>
      </c>
      <c r="I8494" s="90">
        <v>2.3232623457070178E-2</v>
      </c>
      <c r="J8494" s="90">
        <v>2.3679842206897429E-2</v>
      </c>
    </row>
    <row r="8495" spans="3:10" x14ac:dyDescent="0.25">
      <c r="C8495" s="82">
        <v>2.6567445493666436E-2</v>
      </c>
      <c r="D8495" s="89">
        <v>3.1822596030860524E-2</v>
      </c>
      <c r="E8495" s="89">
        <v>3.4541875429588087E-2</v>
      </c>
      <c r="F8495" s="89">
        <v>3.5563332303129372E-2</v>
      </c>
      <c r="G8495" s="90">
        <v>3.5700688942307574E-2</v>
      </c>
      <c r="H8495" s="90">
        <v>3.5290467797777086E-2</v>
      </c>
      <c r="I8495" s="90">
        <v>3.4735815178104042E-2</v>
      </c>
      <c r="J8495" s="90">
        <v>3.4071299509908504E-2</v>
      </c>
    </row>
    <row r="8496" spans="3:10" x14ac:dyDescent="0.25">
      <c r="C8496" s="82">
        <v>6.23626002547837E-4</v>
      </c>
      <c r="D8496" s="89">
        <v>1.3547263681676564E-3</v>
      </c>
      <c r="E8496" s="89">
        <v>2.349226007074707E-3</v>
      </c>
      <c r="F8496" s="89">
        <v>3.4776389308167023E-3</v>
      </c>
      <c r="G8496" s="90">
        <v>4.6136927597411797E-3</v>
      </c>
      <c r="H8496" s="90">
        <v>5.6510292012929486E-3</v>
      </c>
      <c r="I8496" s="90">
        <v>6.5760410757086359E-3</v>
      </c>
      <c r="J8496" s="90">
        <v>7.3823544066327724E-3</v>
      </c>
    </row>
    <row r="8497" spans="3:10" x14ac:dyDescent="0.25">
      <c r="C8497" s="82">
        <v>1.8994531673106992E-2</v>
      </c>
      <c r="D8497" s="89">
        <v>2.5675111469473686E-2</v>
      </c>
      <c r="E8497" s="89">
        <v>3.0618269235607443E-2</v>
      </c>
      <c r="F8497" s="89">
        <v>3.3873380314751872E-2</v>
      </c>
      <c r="G8497" s="90">
        <v>3.5877524953409561E-2</v>
      </c>
      <c r="H8497" s="90">
        <v>3.6857811733712366E-2</v>
      </c>
      <c r="I8497" s="90">
        <v>3.7221351491222646E-2</v>
      </c>
      <c r="J8497" s="90">
        <v>3.702901766770935E-2</v>
      </c>
    </row>
    <row r="8498" spans="3:10" x14ac:dyDescent="0.25">
      <c r="C8498" s="82">
        <v>4.7841884118153778E-3</v>
      </c>
      <c r="D8498" s="89">
        <v>7.4458324860989375E-3</v>
      </c>
      <c r="E8498" s="89">
        <v>1.0115407466768409E-2</v>
      </c>
      <c r="F8498" s="89">
        <v>1.2593548100367637E-2</v>
      </c>
      <c r="G8498" s="90">
        <v>1.483816469339512E-2</v>
      </c>
      <c r="H8498" s="90">
        <v>1.6799819520382731E-2</v>
      </c>
      <c r="I8498" s="90">
        <v>1.8578137070375908E-2</v>
      </c>
      <c r="J8498" s="90">
        <v>2.0167617762392707E-2</v>
      </c>
    </row>
    <row r="8499" spans="3:10" x14ac:dyDescent="0.25">
      <c r="C8499" s="82">
        <v>5.855791096748387E-3</v>
      </c>
      <c r="D8499" s="89">
        <v>8.8719771641130561E-3</v>
      </c>
      <c r="E8499" s="89">
        <v>1.1843152480468975E-2</v>
      </c>
      <c r="F8499" s="89">
        <v>1.4531679841684558E-2</v>
      </c>
      <c r="G8499" s="90">
        <v>1.6851179552658479E-2</v>
      </c>
      <c r="H8499" s="90">
        <v>1.86984529960455E-2</v>
      </c>
      <c r="I8499" s="90">
        <v>2.0147855136701035E-2</v>
      </c>
      <c r="J8499" s="90">
        <v>2.1175016542857424E-2</v>
      </c>
    </row>
    <row r="8500" spans="3:10" x14ac:dyDescent="0.25">
      <c r="C8500" s="82">
        <v>3.4773473676070385E-3</v>
      </c>
      <c r="D8500" s="89">
        <v>5.9976466047907007E-3</v>
      </c>
      <c r="E8500" s="89">
        <v>8.6494862455758041E-3</v>
      </c>
      <c r="F8500" s="89">
        <v>1.1083562708852039E-2</v>
      </c>
      <c r="G8500" s="90">
        <v>1.3147468746747474E-2</v>
      </c>
      <c r="H8500" s="90">
        <v>1.4750685174448172E-2</v>
      </c>
      <c r="I8500" s="90">
        <v>1.5979958743115402E-2</v>
      </c>
      <c r="J8500" s="90">
        <v>1.6853962842957773E-2</v>
      </c>
    </row>
    <row r="8501" spans="3:10" x14ac:dyDescent="0.25">
      <c r="C8501" s="82">
        <v>2.6215096996086745E-3</v>
      </c>
      <c r="D8501" s="89">
        <v>4.0544304306380551E-3</v>
      </c>
      <c r="E8501" s="89">
        <v>5.4865328685298285E-3</v>
      </c>
      <c r="F8501" s="89">
        <v>6.7772641473280749E-3</v>
      </c>
      <c r="G8501" s="90">
        <v>7.8652232382697227E-3</v>
      </c>
      <c r="H8501" s="90">
        <v>8.6982961821814309E-3</v>
      </c>
      <c r="I8501" s="90">
        <v>9.3236436672954667E-3</v>
      </c>
      <c r="J8501" s="90">
        <v>9.7537087051597048E-3</v>
      </c>
    </row>
    <row r="8502" spans="3:10" x14ac:dyDescent="0.25">
      <c r="C8502" s="82">
        <v>3.0617069983708139E-3</v>
      </c>
      <c r="D8502" s="89">
        <v>5.5513564972948072E-3</v>
      </c>
      <c r="E8502" s="89">
        <v>8.2860065353300271E-3</v>
      </c>
      <c r="F8502" s="89">
        <v>1.0880846915131514E-2</v>
      </c>
      <c r="G8502" s="90">
        <v>1.31505537685537E-2</v>
      </c>
      <c r="H8502" s="90">
        <v>1.4990838062416136E-2</v>
      </c>
      <c r="I8502" s="90">
        <v>1.6490518143183926E-2</v>
      </c>
      <c r="J8502" s="90">
        <v>1.7677277459186836E-2</v>
      </c>
    </row>
    <row r="8503" spans="3:10" x14ac:dyDescent="0.25">
      <c r="C8503" s="82">
        <v>6.2660052764465807E-3</v>
      </c>
      <c r="D8503" s="89">
        <v>8.0481885916265997E-3</v>
      </c>
      <c r="E8503" s="89">
        <v>9.4762782443312526E-3</v>
      </c>
      <c r="F8503" s="89">
        <v>1.0594971843350511E-2</v>
      </c>
      <c r="G8503" s="90">
        <v>1.1499010817212694E-2</v>
      </c>
      <c r="H8503" s="90">
        <v>1.2211070296896838E-2</v>
      </c>
      <c r="I8503" s="90">
        <v>1.2831869495239311E-2</v>
      </c>
      <c r="J8503" s="90">
        <v>1.336973376586624E-2</v>
      </c>
    </row>
    <row r="8504" spans="3:10" x14ac:dyDescent="0.25">
      <c r="C8504" s="82">
        <v>1.1632201655003191E-2</v>
      </c>
      <c r="D8504" s="89">
        <v>1.4438345979153864E-2</v>
      </c>
      <c r="E8504" s="89">
        <v>1.6564154457822822E-2</v>
      </c>
      <c r="F8504" s="89">
        <v>1.8149921760051237E-2</v>
      </c>
      <c r="G8504" s="90">
        <v>1.940806781282511E-2</v>
      </c>
      <c r="H8504" s="90">
        <v>2.0418677070371177E-2</v>
      </c>
      <c r="I8504" s="90">
        <v>2.1381668612916117E-2</v>
      </c>
      <c r="J8504" s="90">
        <v>2.2327554785536215E-2</v>
      </c>
    </row>
    <row r="8505" spans="3:10" x14ac:dyDescent="0.25">
      <c r="C8505" s="82">
        <v>2.1873561370330044E-3</v>
      </c>
      <c r="D8505" s="89">
        <v>4.5924295740768506E-3</v>
      </c>
      <c r="E8505" s="89">
        <v>7.8408911417850984E-3</v>
      </c>
      <c r="F8505" s="89">
        <v>1.1623530154401453E-2</v>
      </c>
      <c r="G8505" s="90">
        <v>1.565578163576839E-2</v>
      </c>
      <c r="H8505" s="90">
        <v>1.9652608801267998E-2</v>
      </c>
      <c r="I8505" s="90">
        <v>2.3545033008451382E-2</v>
      </c>
      <c r="J8505" s="90">
        <v>2.7196230794900172E-2</v>
      </c>
    </row>
    <row r="8506" spans="3:10" x14ac:dyDescent="0.25">
      <c r="C8506" s="82">
        <v>4.2068959151428161E-3</v>
      </c>
      <c r="D8506" s="89">
        <v>6.0440163273118557E-3</v>
      </c>
      <c r="E8506" s="89">
        <v>7.6988220115172231E-3</v>
      </c>
      <c r="F8506" s="89">
        <v>9.0624281610395992E-3</v>
      </c>
      <c r="G8506" s="90">
        <v>1.013861196733238E-2</v>
      </c>
      <c r="H8506" s="90">
        <v>1.092550691008142E-2</v>
      </c>
      <c r="I8506" s="90">
        <v>1.1523590363149443E-2</v>
      </c>
      <c r="J8506" s="90">
        <v>1.19664147826968E-2</v>
      </c>
    </row>
    <row r="8507" spans="3:10" x14ac:dyDescent="0.25">
      <c r="C8507" s="82">
        <v>4.9152972459132688E-3</v>
      </c>
      <c r="D8507" s="89">
        <v>7.4570667039831435E-3</v>
      </c>
      <c r="E8507" s="89">
        <v>9.9038665773646464E-3</v>
      </c>
      <c r="F8507" s="89">
        <v>1.2072427507412213E-2</v>
      </c>
      <c r="G8507" s="90">
        <v>1.3941920862309533E-2</v>
      </c>
      <c r="H8507" s="90">
        <v>1.5492064514291561E-2</v>
      </c>
      <c r="I8507" s="90">
        <v>1.6846630328685702E-2</v>
      </c>
      <c r="J8507" s="90">
        <v>1.8034521896391993E-2</v>
      </c>
    </row>
    <row r="8508" spans="3:10" x14ac:dyDescent="0.25">
      <c r="C8508" s="82">
        <v>1.0757873317069721E-2</v>
      </c>
      <c r="D8508" s="89">
        <v>1.7874352920534513E-2</v>
      </c>
      <c r="E8508" s="89">
        <v>2.4775027135997978E-2</v>
      </c>
      <c r="F8508" s="89">
        <v>3.0604199598581926E-2</v>
      </c>
      <c r="G8508" s="90">
        <v>3.5203992111851011E-2</v>
      </c>
      <c r="H8508" s="90">
        <v>3.8569303819592074E-2</v>
      </c>
      <c r="I8508" s="90">
        <v>4.107944358925348E-2</v>
      </c>
      <c r="J8508" s="90">
        <v>4.2841541899102914E-2</v>
      </c>
    </row>
    <row r="8509" spans="3:10" x14ac:dyDescent="0.25">
      <c r="C8509" s="82">
        <v>1.6351906053875279E-2</v>
      </c>
      <c r="D8509" s="89">
        <v>2.1191864108362459E-2</v>
      </c>
      <c r="E8509" s="89">
        <v>2.4833471925452922E-2</v>
      </c>
      <c r="F8509" s="89">
        <v>2.7394511698584305E-2</v>
      </c>
      <c r="G8509" s="90">
        <v>2.9178300289917376E-2</v>
      </c>
      <c r="H8509" s="90">
        <v>3.0301711569400709E-2</v>
      </c>
      <c r="I8509" s="90">
        <v>3.105576980980633E-2</v>
      </c>
      <c r="J8509" s="90">
        <v>3.1477881336639597E-2</v>
      </c>
    </row>
    <row r="8510" spans="3:10" x14ac:dyDescent="0.25">
      <c r="C8510" s="82">
        <v>1.7529783656018891E-3</v>
      </c>
      <c r="D8510" s="89">
        <v>3.7573971677758648E-3</v>
      </c>
      <c r="E8510" s="89">
        <v>6.4257894524468251E-3</v>
      </c>
      <c r="F8510" s="89">
        <v>9.4260748642858994E-3</v>
      </c>
      <c r="G8510" s="90">
        <v>1.2465203703021222E-2</v>
      </c>
      <c r="H8510" s="90">
        <v>1.5283404128660543E-2</v>
      </c>
      <c r="I8510" s="90">
        <v>1.7821147462427672E-2</v>
      </c>
      <c r="J8510" s="90">
        <v>1.9989039188874423E-2</v>
      </c>
    </row>
    <row r="8511" spans="3:10" x14ac:dyDescent="0.25">
      <c r="C8511" s="82">
        <v>5.8141136322618227E-2</v>
      </c>
      <c r="D8511" s="89">
        <v>6.642045397216477E-2</v>
      </c>
      <c r="E8511" s="89">
        <v>7.0850753865763824E-2</v>
      </c>
      <c r="F8511" s="89">
        <v>7.3049247524178684E-2</v>
      </c>
      <c r="G8511" s="90">
        <v>7.4285537369324695E-2</v>
      </c>
      <c r="H8511" s="90">
        <v>7.4886786977297393E-2</v>
      </c>
      <c r="I8511" s="90">
        <v>7.5420934013037275E-2</v>
      </c>
      <c r="J8511" s="90">
        <v>7.5741827773037493E-2</v>
      </c>
    </row>
    <row r="8512" spans="3:10" x14ac:dyDescent="0.25">
      <c r="C8512" s="82">
        <v>6.2913925428165207E-2</v>
      </c>
      <c r="D8512" s="89">
        <v>6.2235919519424837E-2</v>
      </c>
      <c r="E8512" s="89">
        <v>5.9362244298648732E-2</v>
      </c>
      <c r="F8512" s="89">
        <v>5.5984091705131855E-2</v>
      </c>
      <c r="G8512" s="90">
        <v>5.2872701010133041E-2</v>
      </c>
      <c r="H8512" s="90">
        <v>4.9970608783613493E-2</v>
      </c>
      <c r="I8512" s="90">
        <v>4.7439864326380171E-2</v>
      </c>
      <c r="J8512" s="90">
        <v>4.5047907085811689E-2</v>
      </c>
    </row>
    <row r="8513" spans="3:10" x14ac:dyDescent="0.25">
      <c r="C8513" s="82">
        <v>6.2184380193795897E-3</v>
      </c>
      <c r="D8513" s="89">
        <v>9.840063017229457E-3</v>
      </c>
      <c r="E8513" s="89">
        <v>1.3166916359327234E-2</v>
      </c>
      <c r="F8513" s="89">
        <v>1.5844703950248718E-2</v>
      </c>
      <c r="G8513" s="90">
        <v>1.7850073362925812E-2</v>
      </c>
      <c r="H8513" s="90">
        <v>1.9204495830989533E-2</v>
      </c>
      <c r="I8513" s="90">
        <v>2.0112763360312719E-2</v>
      </c>
      <c r="J8513" s="90">
        <v>2.0651221237556722E-2</v>
      </c>
    </row>
    <row r="8514" spans="3:10" x14ac:dyDescent="0.25">
      <c r="C8514" s="82">
        <v>4.8670404822075521E-3</v>
      </c>
      <c r="D8514" s="89">
        <v>7.3511438240962818E-3</v>
      </c>
      <c r="E8514" s="89">
        <v>9.6788593834907163E-3</v>
      </c>
      <c r="F8514" s="89">
        <v>1.1694226234873461E-2</v>
      </c>
      <c r="G8514" s="90">
        <v>1.3413284397560397E-2</v>
      </c>
      <c r="H8514" s="90">
        <v>1.4846858999285296E-2</v>
      </c>
      <c r="I8514" s="90">
        <v>1.6132853446121278E-2</v>
      </c>
      <c r="J8514" s="90">
        <v>1.7309280569367431E-2</v>
      </c>
    </row>
    <row r="8515" spans="3:10" x14ac:dyDescent="0.25">
      <c r="C8515" s="82">
        <v>1.4826703663652876E-2</v>
      </c>
      <c r="D8515" s="89">
        <v>2.0360427927166004E-2</v>
      </c>
      <c r="E8515" s="89">
        <v>2.4833199230222532E-2</v>
      </c>
      <c r="F8515" s="89">
        <v>2.8207585767285749E-2</v>
      </c>
      <c r="G8515" s="90">
        <v>3.0763436965353608E-2</v>
      </c>
      <c r="H8515" s="90">
        <v>3.2642021106639246E-2</v>
      </c>
      <c r="I8515" s="90">
        <v>3.4177002179751517E-2</v>
      </c>
      <c r="J8515" s="90">
        <v>3.541706449560731E-2</v>
      </c>
    </row>
    <row r="8516" spans="3:10" x14ac:dyDescent="0.25">
      <c r="C8516" s="82">
        <v>3.2321227110507653E-2</v>
      </c>
      <c r="D8516" s="89">
        <v>3.2893773019172776E-2</v>
      </c>
      <c r="E8516" s="89">
        <v>3.2334357743241594E-2</v>
      </c>
      <c r="F8516" s="89">
        <v>3.1411415583736772E-2</v>
      </c>
      <c r="G8516" s="90">
        <v>3.0524043858800153E-2</v>
      </c>
      <c r="H8516" s="90">
        <v>2.9661765008694965E-2</v>
      </c>
      <c r="I8516" s="90">
        <v>2.8955853708357109E-2</v>
      </c>
      <c r="J8516" s="90">
        <v>2.8298976626639646E-2</v>
      </c>
    </row>
    <row r="8517" spans="3:10" x14ac:dyDescent="0.25">
      <c r="C8517" s="82">
        <v>4.5760718634263821E-2</v>
      </c>
      <c r="D8517" s="89">
        <v>4.6614657505467734E-2</v>
      </c>
      <c r="E8517" s="89">
        <v>4.5846413551738296E-2</v>
      </c>
      <c r="F8517" s="89">
        <v>4.4434809035770552E-2</v>
      </c>
      <c r="G8517" s="90">
        <v>4.2897702973747398E-2</v>
      </c>
      <c r="H8517" s="90">
        <v>4.1225728850735888E-2</v>
      </c>
      <c r="I8517" s="90">
        <v>3.9636166079571725E-2</v>
      </c>
      <c r="J8517" s="90">
        <v>3.8025327859454651E-2</v>
      </c>
    </row>
    <row r="8518" spans="3:10" x14ac:dyDescent="0.25">
      <c r="C8518" s="82">
        <v>5.8185536020115516E-2</v>
      </c>
      <c r="D8518" s="89">
        <v>5.1809757228719944E-2</v>
      </c>
      <c r="E8518" s="89">
        <v>4.5957433703636238E-2</v>
      </c>
      <c r="F8518" s="89">
        <v>4.1163694809033237E-2</v>
      </c>
      <c r="G8518" s="90">
        <v>3.7447159812691533E-2</v>
      </c>
      <c r="H8518" s="90">
        <v>3.445371091264323E-2</v>
      </c>
      <c r="I8518" s="90">
        <v>3.2134248337300088E-2</v>
      </c>
      <c r="J8518" s="90">
        <v>3.024299022694241E-2</v>
      </c>
    </row>
    <row r="8519" spans="3:10" x14ac:dyDescent="0.25">
      <c r="C8519" s="82">
        <v>2.9035838428027972E-2</v>
      </c>
      <c r="D8519" s="89">
        <v>3.3985536313609822E-2</v>
      </c>
      <c r="E8519" s="89">
        <v>3.6668233127056457E-2</v>
      </c>
      <c r="F8519" s="89">
        <v>3.7759310323632889E-2</v>
      </c>
      <c r="G8519" s="90">
        <v>3.7880352499494861E-2</v>
      </c>
      <c r="H8519" s="90">
        <v>3.7226253158990842E-2</v>
      </c>
      <c r="I8519" s="90">
        <v>3.6140746771493898E-2</v>
      </c>
      <c r="J8519" s="90">
        <v>3.4632258933620083E-2</v>
      </c>
    </row>
    <row r="8520" spans="3:10" x14ac:dyDescent="0.25">
      <c r="C8520" s="82">
        <v>5.5673101596401629E-3</v>
      </c>
      <c r="D8520" s="89">
        <v>8.7994453327063585E-3</v>
      </c>
      <c r="E8520" s="89">
        <v>1.2198750943809381E-2</v>
      </c>
      <c r="F8520" s="89">
        <v>1.5546315421272985E-2</v>
      </c>
      <c r="G8520" s="90">
        <v>1.8798432167521847E-2</v>
      </c>
      <c r="H8520" s="90">
        <v>2.190082594092136E-2</v>
      </c>
      <c r="I8520" s="90">
        <v>2.4995547145692541E-2</v>
      </c>
      <c r="J8520" s="90">
        <v>2.8093498516194543E-2</v>
      </c>
    </row>
    <row r="8521" spans="3:10" x14ac:dyDescent="0.25">
      <c r="C8521" s="82">
        <v>6.1433101350140485E-3</v>
      </c>
      <c r="D8521" s="89">
        <v>7.9795885894506282E-3</v>
      </c>
      <c r="E8521" s="89">
        <v>9.5668536027852299E-3</v>
      </c>
      <c r="F8521" s="89">
        <v>1.0913943188518085E-2</v>
      </c>
      <c r="G8521" s="90">
        <v>1.2082862346125794E-2</v>
      </c>
      <c r="H8521" s="90">
        <v>1.3075346693401043E-2</v>
      </c>
      <c r="I8521" s="90">
        <v>1.3990699190645967E-2</v>
      </c>
      <c r="J8521" s="90">
        <v>1.4841144564806532E-2</v>
      </c>
    </row>
    <row r="8522" spans="3:10" x14ac:dyDescent="0.25">
      <c r="C8522" s="82">
        <v>9.4316469515795427E-3</v>
      </c>
      <c r="D8522" s="89">
        <v>1.2389414447035346E-2</v>
      </c>
      <c r="E8522" s="89">
        <v>1.4728691023354126E-2</v>
      </c>
      <c r="F8522" s="89">
        <v>1.6446238945729115E-2</v>
      </c>
      <c r="G8522" s="90">
        <v>1.7666289989085648E-2</v>
      </c>
      <c r="H8522" s="90">
        <v>1.8429841551027112E-2</v>
      </c>
      <c r="I8522" s="90">
        <v>1.8907984242105502E-2</v>
      </c>
      <c r="J8522" s="90">
        <v>1.9133886240306836E-2</v>
      </c>
    </row>
    <row r="8523" spans="3:10" x14ac:dyDescent="0.25">
      <c r="C8523" s="82">
        <v>1.5090583335707664E-2</v>
      </c>
      <c r="D8523" s="89">
        <v>1.8178554495378266E-2</v>
      </c>
      <c r="E8523" s="89">
        <v>2.0581606335559031E-2</v>
      </c>
      <c r="F8523" s="89">
        <v>2.2510562604129557E-2</v>
      </c>
      <c r="G8523" s="90">
        <v>2.4188498116770454E-2</v>
      </c>
      <c r="H8523" s="90">
        <v>2.5648182929367509E-2</v>
      </c>
      <c r="I8523" s="90">
        <v>2.7072310254065819E-2</v>
      </c>
      <c r="J8523" s="90">
        <v>2.8440359399120013E-2</v>
      </c>
    </row>
    <row r="8524" spans="3:10" x14ac:dyDescent="0.25">
      <c r="C8524" s="82">
        <v>7.264596699599056E-2</v>
      </c>
      <c r="D8524" s="89">
        <v>7.1664493707469357E-2</v>
      </c>
      <c r="E8524" s="89">
        <v>6.8530186463724344E-2</v>
      </c>
      <c r="F8524" s="89">
        <v>6.5050508386264541E-2</v>
      </c>
      <c r="G8524" s="90">
        <v>6.2006948894501458E-2</v>
      </c>
      <c r="H8524" s="90">
        <v>5.926214422944092E-2</v>
      </c>
      <c r="I8524" s="90">
        <v>5.6959409345072189E-2</v>
      </c>
      <c r="J8524" s="90">
        <v>5.4777218248808865E-2</v>
      </c>
    </row>
    <row r="8525" spans="3:10" x14ac:dyDescent="0.25">
      <c r="C8525" s="82">
        <v>1.3693026915811406E-2</v>
      </c>
      <c r="D8525" s="89">
        <v>2.1921613498693034E-2</v>
      </c>
      <c r="E8525" s="89">
        <v>2.9899915657096536E-2</v>
      </c>
      <c r="F8525" s="89">
        <v>3.6889265203331953E-2</v>
      </c>
      <c r="G8525" s="90">
        <v>4.2851128994755489E-2</v>
      </c>
      <c r="H8525" s="90">
        <v>4.7820796170910951E-2</v>
      </c>
      <c r="I8525" s="90">
        <v>5.2243601122171461E-2</v>
      </c>
      <c r="J8525" s="90">
        <v>5.619375113625439E-2</v>
      </c>
    </row>
    <row r="8526" spans="3:10" x14ac:dyDescent="0.25">
      <c r="C8526" s="82">
        <v>3.0485777774151611E-3</v>
      </c>
      <c r="D8526" s="89">
        <v>4.9946238370073325E-3</v>
      </c>
      <c r="E8526" s="89">
        <v>7.043322232531575E-3</v>
      </c>
      <c r="F8526" s="89">
        <v>9.0262836773884522E-3</v>
      </c>
      <c r="G8526" s="90">
        <v>1.0907648967691733E-2</v>
      </c>
      <c r="H8526" s="90">
        <v>1.2669154751435289E-2</v>
      </c>
      <c r="I8526" s="90">
        <v>1.4419498340062169E-2</v>
      </c>
      <c r="J8526" s="90">
        <v>1.619844275582644E-2</v>
      </c>
    </row>
    <row r="8527" spans="3:10" x14ac:dyDescent="0.25">
      <c r="C8527" s="82">
        <v>6.5064571702166483E-3</v>
      </c>
      <c r="D8527" s="89">
        <v>8.6242056293414585E-3</v>
      </c>
      <c r="E8527" s="89">
        <v>1.0524297719310599E-2</v>
      </c>
      <c r="F8527" s="89">
        <v>1.2165676292404949E-2</v>
      </c>
      <c r="G8527" s="90">
        <v>1.3576923954595616E-2</v>
      </c>
      <c r="H8527" s="90">
        <v>1.4735363080699272E-2</v>
      </c>
      <c r="I8527" s="90">
        <v>1.5741652827065879E-2</v>
      </c>
      <c r="J8527" s="90">
        <v>1.6607186835909678E-2</v>
      </c>
    </row>
    <row r="8528" spans="3:10" x14ac:dyDescent="0.25">
      <c r="C8528" s="82">
        <v>1.6394197374493422E-2</v>
      </c>
      <c r="D8528" s="89">
        <v>2.1578649972944567E-2</v>
      </c>
      <c r="E8528" s="89">
        <v>2.5742566891901249E-2</v>
      </c>
      <c r="F8528" s="89">
        <v>2.891099722125098E-2</v>
      </c>
      <c r="G8528" s="90">
        <v>3.1311661557610483E-2</v>
      </c>
      <c r="H8528" s="90">
        <v>3.3006542573451522E-2</v>
      </c>
      <c r="I8528" s="90">
        <v>3.4276265993632593E-2</v>
      </c>
      <c r="J8528" s="90">
        <v>3.5147556170649692E-2</v>
      </c>
    </row>
    <row r="8529" spans="3:10" x14ac:dyDescent="0.25">
      <c r="C8529" s="82">
        <v>8.9256342558311635E-3</v>
      </c>
      <c r="D8529" s="89">
        <v>9.9553965899637255E-3</v>
      </c>
      <c r="E8529" s="89">
        <v>1.0845574301978779E-2</v>
      </c>
      <c r="F8529" s="89">
        <v>1.1636329375093563E-2</v>
      </c>
      <c r="G8529" s="90">
        <v>1.2356493966187819E-2</v>
      </c>
      <c r="H8529" s="90">
        <v>1.2959178967075395E-2</v>
      </c>
      <c r="I8529" s="90">
        <v>1.3504820745117923E-2</v>
      </c>
      <c r="J8529" s="90">
        <v>1.3978879138138278E-2</v>
      </c>
    </row>
    <row r="8530" spans="3:10" x14ac:dyDescent="0.25">
      <c r="C8530" s="82">
        <v>1.0609753837873645E-2</v>
      </c>
      <c r="D8530" s="89">
        <v>1.6492847604722451E-2</v>
      </c>
      <c r="E8530" s="89">
        <v>2.2082478145641505E-2</v>
      </c>
      <c r="F8530" s="89">
        <v>2.6923349912591984E-2</v>
      </c>
      <c r="G8530" s="90">
        <v>3.1017040284894944E-2</v>
      </c>
      <c r="H8530" s="90">
        <v>3.4379779225874332E-2</v>
      </c>
      <c r="I8530" s="90">
        <v>3.730990785740864E-2</v>
      </c>
      <c r="J8530" s="90">
        <v>3.9839882898536516E-2</v>
      </c>
    </row>
    <row r="8531" spans="3:10" x14ac:dyDescent="0.25">
      <c r="C8531" s="82">
        <v>3.1160630929365263E-2</v>
      </c>
      <c r="D8531" s="89">
        <v>3.5033472196325369E-2</v>
      </c>
      <c r="E8531" s="89">
        <v>3.7108481828175048E-2</v>
      </c>
      <c r="F8531" s="89">
        <v>3.8155024767490581E-2</v>
      </c>
      <c r="G8531" s="90">
        <v>3.8746582845088404E-2</v>
      </c>
      <c r="H8531" s="90">
        <v>3.8993009495230657E-2</v>
      </c>
      <c r="I8531" s="90">
        <v>3.9159485989956916E-2</v>
      </c>
      <c r="J8531" s="90">
        <v>3.9162446957250172E-2</v>
      </c>
    </row>
    <row r="8532" spans="3:10" x14ac:dyDescent="0.25">
      <c r="C8532" s="82">
        <v>7.9338697879873347E-3</v>
      </c>
      <c r="D8532" s="89">
        <v>1.0335417009956842E-2</v>
      </c>
      <c r="E8532" s="89">
        <v>1.2337092425920255E-2</v>
      </c>
      <c r="F8532" s="89">
        <v>1.392157436712007E-2</v>
      </c>
      <c r="G8532" s="90">
        <v>1.5161505844544031E-2</v>
      </c>
      <c r="H8532" s="90">
        <v>1.6066890642758833E-2</v>
      </c>
      <c r="I8532" s="90">
        <v>1.6773679612430627E-2</v>
      </c>
      <c r="J8532" s="90">
        <v>1.7307639586585356E-2</v>
      </c>
    </row>
    <row r="8533" spans="3:10" x14ac:dyDescent="0.25">
      <c r="C8533" s="82">
        <v>1.692642448779081E-2</v>
      </c>
      <c r="D8533" s="89">
        <v>2.2904466953808274E-2</v>
      </c>
      <c r="E8533" s="89">
        <v>2.7080546860405053E-2</v>
      </c>
      <c r="F8533" s="89">
        <v>2.9487703139376892E-2</v>
      </c>
      <c r="G8533" s="90">
        <v>3.0558070653708379E-2</v>
      </c>
      <c r="H8533" s="90">
        <v>3.055628235065375E-2</v>
      </c>
      <c r="I8533" s="90">
        <v>2.9898356149945255E-2</v>
      </c>
      <c r="J8533" s="90">
        <v>2.8711821931397808E-2</v>
      </c>
    </row>
    <row r="8534" spans="3:10" x14ac:dyDescent="0.25">
      <c r="C8534" s="82">
        <v>4.2447625901308678E-3</v>
      </c>
      <c r="D8534" s="89">
        <v>6.5875560795044035E-3</v>
      </c>
      <c r="E8534" s="89">
        <v>8.8610197587492869E-3</v>
      </c>
      <c r="F8534" s="89">
        <v>1.087159890347417E-2</v>
      </c>
      <c r="G8534" s="90">
        <v>1.2575371916935483E-2</v>
      </c>
      <c r="H8534" s="90">
        <v>1.3928027220136798E-2</v>
      </c>
      <c r="I8534" s="90">
        <v>1.5015741022728922E-2</v>
      </c>
      <c r="J8534" s="90">
        <v>1.5845046817090876E-2</v>
      </c>
    </row>
    <row r="8535" spans="3:10" x14ac:dyDescent="0.25">
      <c r="C8535" s="82">
        <v>7.2649576453032074E-3</v>
      </c>
      <c r="D8535" s="89">
        <v>9.0607266821949289E-3</v>
      </c>
      <c r="E8535" s="89">
        <v>1.0560358395882789E-2</v>
      </c>
      <c r="F8535" s="89">
        <v>1.1843125325610793E-2</v>
      </c>
      <c r="G8535" s="90">
        <v>1.3014707703641411E-2</v>
      </c>
      <c r="H8535" s="90">
        <v>1.4090926201519643E-2</v>
      </c>
      <c r="I8535" s="90">
        <v>1.5174966645506358E-2</v>
      </c>
      <c r="J8535" s="90">
        <v>1.6262700792805774E-2</v>
      </c>
    </row>
    <row r="8536" spans="3:10" x14ac:dyDescent="0.25">
      <c r="C8536" s="82">
        <v>2.4401741858173662E-2</v>
      </c>
      <c r="D8536" s="89">
        <v>2.4349797792803819E-2</v>
      </c>
      <c r="E8536" s="89">
        <v>2.4036076472168641E-2</v>
      </c>
      <c r="F8536" s="89">
        <v>2.3737441740138112E-2</v>
      </c>
      <c r="G8536" s="90">
        <v>2.3586871640393518E-2</v>
      </c>
      <c r="H8536" s="90">
        <v>2.3508665513346575E-2</v>
      </c>
      <c r="I8536" s="90">
        <v>2.3596121107054058E-2</v>
      </c>
      <c r="J8536" s="90">
        <v>2.3781023512935446E-2</v>
      </c>
    </row>
    <row r="8537" spans="3:10" x14ac:dyDescent="0.25">
      <c r="C8537" s="82">
        <v>5.3100431413180384E-3</v>
      </c>
      <c r="D8537" s="89">
        <v>7.2398986860610012E-3</v>
      </c>
      <c r="E8537" s="89">
        <v>8.8899872421420965E-3</v>
      </c>
      <c r="F8537" s="89">
        <v>1.0175937192097482E-2</v>
      </c>
      <c r="G8537" s="90">
        <v>1.1105811908867268E-2</v>
      </c>
      <c r="H8537" s="90">
        <v>1.1664338144322136E-2</v>
      </c>
      <c r="I8537" s="90">
        <v>1.1946417645419543E-2</v>
      </c>
      <c r="J8537" s="90">
        <v>1.1981689759024413E-2</v>
      </c>
    </row>
    <row r="8538" spans="3:10" x14ac:dyDescent="0.25">
      <c r="C8538" s="82">
        <v>3.4348184851156643E-3</v>
      </c>
      <c r="D8538" s="89">
        <v>6.1217694543617531E-3</v>
      </c>
      <c r="E8538" s="89">
        <v>9.0078002038133289E-3</v>
      </c>
      <c r="F8538" s="89">
        <v>1.1710124649496507E-2</v>
      </c>
      <c r="G8538" s="90">
        <v>1.4076750405451999E-2</v>
      </c>
      <c r="H8538" s="90">
        <v>1.6032692313193379E-2</v>
      </c>
      <c r="I8538" s="90">
        <v>1.7690622514135494E-2</v>
      </c>
      <c r="J8538" s="90">
        <v>1.9080186367573578E-2</v>
      </c>
    </row>
    <row r="8539" spans="3:10" x14ac:dyDescent="0.25">
      <c r="C8539" s="82">
        <v>2.1539687991402766E-3</v>
      </c>
      <c r="D8539" s="89">
        <v>3.4170894164071222E-3</v>
      </c>
      <c r="E8539" s="89">
        <v>4.7578030801009577E-3</v>
      </c>
      <c r="F8539" s="89">
        <v>6.0504014648195756E-3</v>
      </c>
      <c r="G8539" s="90">
        <v>7.2276018533517202E-3</v>
      </c>
      <c r="H8539" s="90">
        <v>8.2299526775990867E-3</v>
      </c>
      <c r="I8539" s="90">
        <v>9.0946833993464388E-3</v>
      </c>
      <c r="J8539" s="90">
        <v>9.8318197078006517E-3</v>
      </c>
    </row>
    <row r="8540" spans="3:10" x14ac:dyDescent="0.25">
      <c r="C8540" s="82">
        <v>8.0375886581684434E-3</v>
      </c>
      <c r="D8540" s="89">
        <v>1.1524613959517623E-2</v>
      </c>
      <c r="E8540" s="89">
        <v>1.4813032577736364E-2</v>
      </c>
      <c r="F8540" s="89">
        <v>1.7703706957688171E-2</v>
      </c>
      <c r="G8540" s="90">
        <v>2.0167975721292773E-2</v>
      </c>
      <c r="H8540" s="90">
        <v>2.2149028008518055E-2</v>
      </c>
      <c r="I8540" s="90">
        <v>2.3796061502294741E-2</v>
      </c>
      <c r="J8540" s="90">
        <v>2.5130098360488025E-2</v>
      </c>
    </row>
    <row r="8541" spans="3:10" x14ac:dyDescent="0.25">
      <c r="C8541" s="82">
        <v>7.335569005662226E-3</v>
      </c>
      <c r="D8541" s="89">
        <v>1.214009126384066E-2</v>
      </c>
      <c r="E8541" s="89">
        <v>1.7000601014023911E-2</v>
      </c>
      <c r="F8541" s="89">
        <v>2.1413718628096674E-2</v>
      </c>
      <c r="G8541" s="90">
        <v>2.5297731222613994E-2</v>
      </c>
      <c r="H8541" s="90">
        <v>2.8665911032613043E-2</v>
      </c>
      <c r="I8541" s="90">
        <v>3.1827095785808272E-2</v>
      </c>
      <c r="J8541" s="90">
        <v>3.4911168254842979E-2</v>
      </c>
    </row>
    <row r="8542" spans="3:10" x14ac:dyDescent="0.25">
      <c r="C8542" s="82">
        <v>1.0306021203275386E-2</v>
      </c>
      <c r="D8542" s="89">
        <v>1.4023111985404726E-2</v>
      </c>
      <c r="E8542" s="89">
        <v>1.6693719315346953E-2</v>
      </c>
      <c r="F8542" s="89">
        <v>1.8340236912509817E-2</v>
      </c>
      <c r="G8542" s="90">
        <v>1.92393283068291E-2</v>
      </c>
      <c r="H8542" s="90">
        <v>1.9566327197949946E-2</v>
      </c>
      <c r="I8542" s="90">
        <v>1.9590212380998728E-2</v>
      </c>
      <c r="J8542" s="90">
        <v>1.9389676373955056E-2</v>
      </c>
    </row>
    <row r="8543" spans="3:10" x14ac:dyDescent="0.25">
      <c r="C8543" s="82">
        <v>9.1791850432507739E-3</v>
      </c>
      <c r="D8543" s="89">
        <v>1.4418231211930076E-2</v>
      </c>
      <c r="E8543" s="89">
        <v>1.9136339491659129E-2</v>
      </c>
      <c r="F8543" s="89">
        <v>2.2860845743192918E-2</v>
      </c>
      <c r="G8543" s="90">
        <v>2.5596515918385659E-2</v>
      </c>
      <c r="H8543" s="90">
        <v>2.738255801650822E-2</v>
      </c>
      <c r="I8543" s="90">
        <v>2.848899453595229E-2</v>
      </c>
      <c r="J8543" s="90">
        <v>2.898093863446051E-2</v>
      </c>
    </row>
    <row r="8544" spans="3:10" x14ac:dyDescent="0.25">
      <c r="C8544" s="82">
        <v>5.2084060840380184E-3</v>
      </c>
      <c r="D8544" s="89">
        <v>8.4630697068363344E-3</v>
      </c>
      <c r="E8544" s="89">
        <v>1.156351420814955E-2</v>
      </c>
      <c r="F8544" s="89">
        <v>1.4124712175833777E-2</v>
      </c>
      <c r="G8544" s="90">
        <v>1.606646303172081E-2</v>
      </c>
      <c r="H8544" s="90">
        <v>1.7379080729131392E-2</v>
      </c>
      <c r="I8544" s="90">
        <v>1.8241040335883831E-2</v>
      </c>
      <c r="J8544" s="90">
        <v>1.8724482831272652E-2</v>
      </c>
    </row>
    <row r="8545" spans="3:10" x14ac:dyDescent="0.25">
      <c r="C8545" s="82">
        <v>2.7431936080251538E-3</v>
      </c>
      <c r="D8545" s="89">
        <v>5.7884393492993336E-3</v>
      </c>
      <c r="E8545" s="89">
        <v>9.5175440188247831E-3</v>
      </c>
      <c r="F8545" s="89">
        <v>1.3277856245790648E-2</v>
      </c>
      <c r="G8545" s="90">
        <v>1.6661386625776535E-2</v>
      </c>
      <c r="H8545" s="90">
        <v>1.9445085842183074E-2</v>
      </c>
      <c r="I8545" s="90">
        <v>2.1720569654062737E-2</v>
      </c>
      <c r="J8545" s="90">
        <v>2.353362556902858E-2</v>
      </c>
    </row>
    <row r="8546" spans="3:10" x14ac:dyDescent="0.25">
      <c r="C8546" s="82">
        <v>5.351140843287497E-3</v>
      </c>
      <c r="D8546" s="89">
        <v>9.2858271967835842E-3</v>
      </c>
      <c r="E8546" s="89">
        <v>1.3264792661147832E-2</v>
      </c>
      <c r="F8546" s="89">
        <v>1.6760071827400688E-2</v>
      </c>
      <c r="G8546" s="90">
        <v>1.9609432520944138E-2</v>
      </c>
      <c r="H8546" s="90">
        <v>2.1728495880315044E-2</v>
      </c>
      <c r="I8546" s="90">
        <v>2.3253740854103176E-2</v>
      </c>
      <c r="J8546" s="90">
        <v>2.4190878739851998E-2</v>
      </c>
    </row>
    <row r="8547" spans="3:10" x14ac:dyDescent="0.25">
      <c r="C8547" s="82">
        <v>3.515346092281883E-3</v>
      </c>
      <c r="D8547" s="89">
        <v>5.4023315480016265E-3</v>
      </c>
      <c r="E8547" s="89">
        <v>7.2441530503963431E-3</v>
      </c>
      <c r="F8547" s="89">
        <v>8.8783674649414116E-3</v>
      </c>
      <c r="G8547" s="90">
        <v>1.0250622416999053E-2</v>
      </c>
      <c r="H8547" s="90">
        <v>1.1305848855199287E-2</v>
      </c>
      <c r="I8547" s="90">
        <v>1.2102364494579668E-2</v>
      </c>
      <c r="J8547" s="90">
        <v>1.2642659017871028E-2</v>
      </c>
    </row>
    <row r="8548" spans="3:10" x14ac:dyDescent="0.25">
      <c r="C8548" s="82">
        <v>1.3065171058798194E-2</v>
      </c>
      <c r="D8548" s="89">
        <v>1.9193828247165749E-2</v>
      </c>
      <c r="E8548" s="89">
        <v>2.416377045109579E-2</v>
      </c>
      <c r="F8548" s="89">
        <v>2.7699699460145225E-2</v>
      </c>
      <c r="G8548" s="90">
        <v>3.0049114673250714E-2</v>
      </c>
      <c r="H8548" s="90">
        <v>3.1396263915716947E-2</v>
      </c>
      <c r="I8548" s="90">
        <v>3.2112801945198333E-2</v>
      </c>
      <c r="J8548" s="90">
        <v>3.2281832258303833E-2</v>
      </c>
    </row>
    <row r="8549" spans="3:10" x14ac:dyDescent="0.25">
      <c r="C8549" s="82">
        <v>1.2507790728915757E-2</v>
      </c>
      <c r="D8549" s="89">
        <v>1.5851318372209242E-2</v>
      </c>
      <c r="E8549" s="89">
        <v>1.8309230305419092E-2</v>
      </c>
      <c r="F8549" s="89">
        <v>2.0002058379597641E-2</v>
      </c>
      <c r="G8549" s="90">
        <v>2.1163478690880339E-2</v>
      </c>
      <c r="H8549" s="90">
        <v>2.1886812686914864E-2</v>
      </c>
      <c r="I8549" s="90">
        <v>2.239157061031162E-2</v>
      </c>
      <c r="J8549" s="90">
        <v>2.2712378505566639E-2</v>
      </c>
    </row>
    <row r="8550" spans="3:10" x14ac:dyDescent="0.25">
      <c r="C8550" s="82">
        <v>3.4150020944534648E-2</v>
      </c>
      <c r="D8550" s="89">
        <v>3.825040585655335E-2</v>
      </c>
      <c r="E8550" s="89">
        <v>4.0508194873656908E-2</v>
      </c>
      <c r="F8550" s="89">
        <v>4.1705326938730927E-2</v>
      </c>
      <c r="G8550" s="90">
        <v>4.2373411198074099E-2</v>
      </c>
      <c r="H8550" s="90">
        <v>4.2542950462085838E-2</v>
      </c>
      <c r="I8550" s="90">
        <v>4.2434388210768892E-2</v>
      </c>
      <c r="J8550" s="90">
        <v>4.1912667387243543E-2</v>
      </c>
    </row>
    <row r="8551" spans="3:10" x14ac:dyDescent="0.25">
      <c r="C8551" s="82">
        <v>5.5493721976789612E-3</v>
      </c>
      <c r="D8551" s="89">
        <v>7.7559822806385521E-3</v>
      </c>
      <c r="E8551" s="89">
        <v>9.938076911340939E-3</v>
      </c>
      <c r="F8551" s="89">
        <v>1.2015320446301414E-2</v>
      </c>
      <c r="G8551" s="90">
        <v>1.396952428580096E-2</v>
      </c>
      <c r="H8551" s="90">
        <v>1.5732477597587381E-2</v>
      </c>
      <c r="I8551" s="90">
        <v>1.7371241709443538E-2</v>
      </c>
      <c r="J8551" s="90">
        <v>1.8868806161742691E-2</v>
      </c>
    </row>
    <row r="8552" spans="3:10" x14ac:dyDescent="0.25">
      <c r="C8552" s="82">
        <v>5.239529956484363E-2</v>
      </c>
      <c r="D8552" s="89">
        <v>5.0574392755339537E-2</v>
      </c>
      <c r="E8552" s="89">
        <v>4.7186850648047132E-2</v>
      </c>
      <c r="F8552" s="89">
        <v>4.3669106766520256E-2</v>
      </c>
      <c r="G8552" s="90">
        <v>4.0630300547060523E-2</v>
      </c>
      <c r="H8552" s="90">
        <v>3.8008179157293931E-2</v>
      </c>
      <c r="I8552" s="90">
        <v>3.5905457602974207E-2</v>
      </c>
      <c r="J8552" s="90">
        <v>3.4122587270838417E-2</v>
      </c>
    </row>
    <row r="8553" spans="3:10" x14ac:dyDescent="0.25">
      <c r="C8553" s="82">
        <v>6.418364019740619E-3</v>
      </c>
      <c r="D8553" s="89">
        <v>9.6684864811109397E-3</v>
      </c>
      <c r="E8553" s="89">
        <v>1.2781390395535188E-2</v>
      </c>
      <c r="F8553" s="89">
        <v>1.5544482637169711E-2</v>
      </c>
      <c r="G8553" s="90">
        <v>1.7967091694053253E-2</v>
      </c>
      <c r="H8553" s="90">
        <v>2.0066380953759327E-2</v>
      </c>
      <c r="I8553" s="90">
        <v>2.2046065165110477E-2</v>
      </c>
      <c r="J8553" s="90">
        <v>2.3983252143576717E-2</v>
      </c>
    </row>
    <row r="8554" spans="3:10" x14ac:dyDescent="0.25">
      <c r="C8554" s="82">
        <v>3.8954274557609171E-2</v>
      </c>
      <c r="D8554" s="89">
        <v>4.561471541827887E-2</v>
      </c>
      <c r="E8554" s="89">
        <v>4.9626876978292593E-2</v>
      </c>
      <c r="F8554" s="89">
        <v>5.1683302417788561E-2</v>
      </c>
      <c r="G8554" s="90">
        <v>5.2456766968503765E-2</v>
      </c>
      <c r="H8554" s="90">
        <v>5.2117883627808101E-2</v>
      </c>
      <c r="I8554" s="90">
        <v>5.110109877559562E-2</v>
      </c>
      <c r="J8554" s="90">
        <v>4.9398285316462072E-2</v>
      </c>
    </row>
    <row r="8555" spans="3:10" x14ac:dyDescent="0.25">
      <c r="C8555" s="82">
        <v>1.6926492394502606E-2</v>
      </c>
      <c r="D8555" s="89">
        <v>2.0055319699280306E-2</v>
      </c>
      <c r="E8555" s="89">
        <v>2.2183012965049112E-2</v>
      </c>
      <c r="F8555" s="89">
        <v>2.3629894357362954E-2</v>
      </c>
      <c r="G8555" s="90">
        <v>2.4702015021828654E-2</v>
      </c>
      <c r="H8555" s="90">
        <v>2.5476158631391705E-2</v>
      </c>
      <c r="I8555" s="90">
        <v>2.6161440827178258E-2</v>
      </c>
      <c r="J8555" s="90">
        <v>2.6757524465217269E-2</v>
      </c>
    </row>
    <row r="8556" spans="3:10" x14ac:dyDescent="0.25">
      <c r="C8556" s="82">
        <v>8.7841467445002337E-3</v>
      </c>
      <c r="D8556" s="89">
        <v>1.2054971953557073E-2</v>
      </c>
      <c r="E8556" s="89">
        <v>1.49714985444875E-2</v>
      </c>
      <c r="F8556" s="89">
        <v>1.7408206818993147E-2</v>
      </c>
      <c r="G8556" s="90">
        <v>1.9377731748647254E-2</v>
      </c>
      <c r="H8556" s="90">
        <v>2.0836689955650092E-2</v>
      </c>
      <c r="I8556" s="90">
        <v>2.19233999952228E-2</v>
      </c>
      <c r="J8556" s="90">
        <v>2.2653121436327198E-2</v>
      </c>
    </row>
    <row r="8557" spans="3:10" x14ac:dyDescent="0.25">
      <c r="C8557" s="82">
        <v>5.5127252730247534E-3</v>
      </c>
      <c r="D8557" s="89">
        <v>9.578186065363245E-3</v>
      </c>
      <c r="E8557" s="89">
        <v>1.3774402282361965E-2</v>
      </c>
      <c r="F8557" s="89">
        <v>1.7543365782556046E-2</v>
      </c>
      <c r="G8557" s="90">
        <v>2.069587159625428E-2</v>
      </c>
      <c r="H8557" s="90">
        <v>2.3146323791962384E-2</v>
      </c>
      <c r="I8557" s="90">
        <v>2.5064637243553047E-2</v>
      </c>
      <c r="J8557" s="90">
        <v>2.6485379038871115E-2</v>
      </c>
    </row>
    <row r="8558" spans="3:10" x14ac:dyDescent="0.25">
      <c r="C8558" s="82">
        <v>1.9751084529637105E-3</v>
      </c>
      <c r="D8558" s="89">
        <v>3.7635795565450656E-3</v>
      </c>
      <c r="E8558" s="89">
        <v>5.7299354185385652E-3</v>
      </c>
      <c r="F8558" s="89">
        <v>7.5266734269018578E-3</v>
      </c>
      <c r="G8558" s="90">
        <v>8.9792968376757373E-3</v>
      </c>
      <c r="H8558" s="90">
        <v>1.0004340176085577E-2</v>
      </c>
      <c r="I8558" s="90">
        <v>1.0669984588691174E-2</v>
      </c>
      <c r="J8558" s="90">
        <v>1.1013560563193508E-2</v>
      </c>
    </row>
    <row r="8559" spans="3:10" x14ac:dyDescent="0.25">
      <c r="C8559" s="82">
        <v>1.1443725505782924E-2</v>
      </c>
      <c r="D8559" s="89">
        <v>1.5219008804873821E-2</v>
      </c>
      <c r="E8559" s="89">
        <v>1.8450742255782568E-2</v>
      </c>
      <c r="F8559" s="89">
        <v>2.1097967752628111E-2</v>
      </c>
      <c r="G8559" s="90">
        <v>2.3255380414910758E-2</v>
      </c>
      <c r="H8559" s="90">
        <v>2.4907140754345566E-2</v>
      </c>
      <c r="I8559" s="90">
        <v>2.6215819961377979E-2</v>
      </c>
      <c r="J8559" s="90">
        <v>2.7165609242040801E-2</v>
      </c>
    </row>
    <row r="8560" spans="3:10" x14ac:dyDescent="0.25">
      <c r="C8560" s="82">
        <v>1.2700544136902426E-2</v>
      </c>
      <c r="D8560" s="89">
        <v>1.617334611375526E-2</v>
      </c>
      <c r="E8560" s="89">
        <v>1.8982152824564984E-2</v>
      </c>
      <c r="F8560" s="89">
        <v>2.1180036862871877E-2</v>
      </c>
      <c r="G8560" s="90">
        <v>2.2924953278654518E-2</v>
      </c>
      <c r="H8560" s="90">
        <v>2.4249416777464922E-2</v>
      </c>
      <c r="I8560" s="90">
        <v>2.535463595628789E-2</v>
      </c>
      <c r="J8560" s="90">
        <v>2.6262359723608089E-2</v>
      </c>
    </row>
    <row r="8561" spans="3:10" x14ac:dyDescent="0.25">
      <c r="C8561" s="82">
        <v>5.7468705647044441E-3</v>
      </c>
      <c r="D8561" s="89">
        <v>1.0570524260708989E-2</v>
      </c>
      <c r="E8561" s="89">
        <v>1.5932231462135377E-2</v>
      </c>
      <c r="F8561" s="89">
        <v>2.1054283155548616E-2</v>
      </c>
      <c r="G8561" s="90">
        <v>2.5557988407684036E-2</v>
      </c>
      <c r="H8561" s="90">
        <v>2.9240397058438467E-2</v>
      </c>
      <c r="I8561" s="90">
        <v>3.2274536683877683E-2</v>
      </c>
      <c r="J8561" s="90">
        <v>3.4696279839173616E-2</v>
      </c>
    </row>
    <row r="8562" spans="3:10" x14ac:dyDescent="0.25">
      <c r="C8562" s="82">
        <v>2.6167120279664235E-2</v>
      </c>
      <c r="D8562" s="89">
        <v>2.8845723201087772E-2</v>
      </c>
      <c r="E8562" s="89">
        <v>3.0634946053512295E-2</v>
      </c>
      <c r="F8562" s="89">
        <v>3.1945056640626086E-2</v>
      </c>
      <c r="G8562" s="90">
        <v>3.3058682104335345E-2</v>
      </c>
      <c r="H8562" s="90">
        <v>3.3957408601269015E-2</v>
      </c>
      <c r="I8562" s="90">
        <v>3.482825805691718E-2</v>
      </c>
      <c r="J8562" s="90">
        <v>3.5597103304948537E-2</v>
      </c>
    </row>
    <row r="8563" spans="3:10" x14ac:dyDescent="0.25">
      <c r="C8563" s="82">
        <v>1.2298094189211141E-2</v>
      </c>
      <c r="D8563" s="89">
        <v>1.5241114280093724E-2</v>
      </c>
      <c r="E8563" s="89">
        <v>1.7284069040870837E-2</v>
      </c>
      <c r="F8563" s="89">
        <v>1.8583638625731057E-2</v>
      </c>
      <c r="G8563" s="90">
        <v>1.936476781606572E-2</v>
      </c>
      <c r="H8563" s="90">
        <v>1.9703868666143869E-2</v>
      </c>
      <c r="I8563" s="90">
        <v>1.9788371747599769E-2</v>
      </c>
      <c r="J8563" s="90">
        <v>1.9643209397084985E-2</v>
      </c>
    </row>
    <row r="8564" spans="3:10" x14ac:dyDescent="0.25">
      <c r="C8564" s="82">
        <v>6.7593395922508459E-2</v>
      </c>
      <c r="D8564" s="89">
        <v>6.7876863688913602E-2</v>
      </c>
      <c r="E8564" s="89">
        <v>6.6518158115697112E-2</v>
      </c>
      <c r="F8564" s="89">
        <v>6.4992061621497441E-2</v>
      </c>
      <c r="G8564" s="90">
        <v>6.4075270391997993E-2</v>
      </c>
      <c r="H8564" s="90">
        <v>6.375988372015641E-2</v>
      </c>
      <c r="I8564" s="90">
        <v>6.4371426922012337E-2</v>
      </c>
      <c r="J8564" s="90">
        <v>6.5724602479852332E-2</v>
      </c>
    </row>
    <row r="8565" spans="3:10" x14ac:dyDescent="0.25">
      <c r="C8565" s="82">
        <v>1.2771121822687361E-2</v>
      </c>
      <c r="D8565" s="89">
        <v>1.7336747531751889E-2</v>
      </c>
      <c r="E8565" s="89">
        <v>2.138181575744634E-2</v>
      </c>
      <c r="F8565" s="89">
        <v>2.4817156320599668E-2</v>
      </c>
      <c r="G8565" s="90">
        <v>2.7760869673051261E-2</v>
      </c>
      <c r="H8565" s="90">
        <v>3.0238899019322078E-2</v>
      </c>
      <c r="I8565" s="90">
        <v>3.2509760469084326E-2</v>
      </c>
      <c r="J8565" s="90">
        <v>3.4615195151448098E-2</v>
      </c>
    </row>
    <row r="8566" spans="3:10" x14ac:dyDescent="0.25">
      <c r="C8566" s="82">
        <v>1.3437572124388581E-3</v>
      </c>
      <c r="D8566" s="89">
        <v>2.694233822449852E-3</v>
      </c>
      <c r="E8566" s="89">
        <v>4.3636869748480585E-3</v>
      </c>
      <c r="F8566" s="89">
        <v>6.1278225233736246E-3</v>
      </c>
      <c r="G8566" s="90">
        <v>7.8332096319472036E-3</v>
      </c>
      <c r="H8566" s="90">
        <v>9.3695908082284587E-3</v>
      </c>
      <c r="I8566" s="90">
        <v>1.0757192089976714E-2</v>
      </c>
      <c r="J8566" s="90">
        <v>1.199594286253026E-2</v>
      </c>
    </row>
    <row r="8567" spans="3:10" x14ac:dyDescent="0.25">
      <c r="C8567" s="82">
        <v>3.3688416897375666E-3</v>
      </c>
      <c r="D8567" s="89">
        <v>5.9724639650896036E-3</v>
      </c>
      <c r="E8567" s="89">
        <v>8.6312955267342974E-3</v>
      </c>
      <c r="F8567" s="89">
        <v>1.093371975773621E-2</v>
      </c>
      <c r="G8567" s="90">
        <v>1.2731079425052416E-2</v>
      </c>
      <c r="H8567" s="90">
        <v>1.3966307635933048E-2</v>
      </c>
      <c r="I8567" s="90">
        <v>1.4756999896362902E-2</v>
      </c>
      <c r="J8567" s="90">
        <v>1.5152682414088816E-2</v>
      </c>
    </row>
    <row r="8568" spans="3:10" x14ac:dyDescent="0.25">
      <c r="C8568" s="82">
        <v>2.3151251985953627E-3</v>
      </c>
      <c r="D8568" s="89">
        <v>4.3776455859910607E-3</v>
      </c>
      <c r="E8568" s="89">
        <v>6.8098150222346892E-3</v>
      </c>
      <c r="F8568" s="89">
        <v>9.3177491660043545E-3</v>
      </c>
      <c r="G8568" s="90">
        <v>1.1730392430955435E-2</v>
      </c>
      <c r="H8568" s="90">
        <v>1.3919978416340453E-2</v>
      </c>
      <c r="I8568" s="90">
        <v>1.5923935175801495E-2</v>
      </c>
      <c r="J8568" s="90">
        <v>1.7725986387605527E-2</v>
      </c>
    </row>
    <row r="8569" spans="3:10" x14ac:dyDescent="0.25">
      <c r="C8569" s="82">
        <v>1.0643807377605789E-2</v>
      </c>
      <c r="D8569" s="89">
        <v>1.2606747498767187E-2</v>
      </c>
      <c r="E8569" s="89">
        <v>1.4232192265809591E-2</v>
      </c>
      <c r="F8569" s="89">
        <v>1.5651431193993329E-2</v>
      </c>
      <c r="G8569" s="90">
        <v>1.6990340805962904E-2</v>
      </c>
      <c r="H8569" s="90">
        <v>1.824817532041996E-2</v>
      </c>
      <c r="I8569" s="90">
        <v>1.9541412752881179E-2</v>
      </c>
      <c r="J8569" s="90">
        <v>2.0852966383547437E-2</v>
      </c>
    </row>
    <row r="8570" spans="3:10" x14ac:dyDescent="0.25">
      <c r="C8570" s="82">
        <v>1.2937071224166295E-2</v>
      </c>
      <c r="D8570" s="89">
        <v>1.4166924262110919E-2</v>
      </c>
      <c r="E8570" s="89">
        <v>1.5296922887176946E-2</v>
      </c>
      <c r="F8570" s="89">
        <v>1.6386947181440282E-2</v>
      </c>
      <c r="G8570" s="90">
        <v>1.7479815406261343E-2</v>
      </c>
      <c r="H8570" s="90">
        <v>1.8508930529201731E-2</v>
      </c>
      <c r="I8570" s="90">
        <v>1.9552971680124803E-2</v>
      </c>
      <c r="J8570" s="90">
        <v>2.0573263313330158E-2</v>
      </c>
    </row>
    <row r="8571" spans="3:10" x14ac:dyDescent="0.25">
      <c r="C8571" s="82">
        <v>6.1355064306563749E-3</v>
      </c>
      <c r="D8571" s="89">
        <v>9.9754310415288983E-3</v>
      </c>
      <c r="E8571" s="89">
        <v>1.371604306852829E-2</v>
      </c>
      <c r="F8571" s="89">
        <v>1.6983251331234246E-2</v>
      </c>
      <c r="G8571" s="90">
        <v>1.973862256879973E-2</v>
      </c>
      <c r="H8571" s="90">
        <v>2.1987091035266127E-2</v>
      </c>
      <c r="I8571" s="90">
        <v>2.3930496728305814E-2</v>
      </c>
      <c r="J8571" s="90">
        <v>2.5610698464372274E-2</v>
      </c>
    </row>
    <row r="8572" spans="3:10" x14ac:dyDescent="0.25">
      <c r="C8572" s="82">
        <v>4.0980266191403079E-3</v>
      </c>
      <c r="D8572" s="89">
        <v>6.909468466619665E-3</v>
      </c>
      <c r="E8572" s="89">
        <v>9.8323548550021383E-3</v>
      </c>
      <c r="F8572" s="89">
        <v>1.254893274439607E-2</v>
      </c>
      <c r="G8572" s="90">
        <v>1.4953963600683393E-2</v>
      </c>
      <c r="H8572" s="90">
        <v>1.6978534645664518E-2</v>
      </c>
      <c r="I8572" s="90">
        <v>1.8722604930788079E-2</v>
      </c>
      <c r="J8572" s="90">
        <v>2.0183468556829752E-2</v>
      </c>
    </row>
    <row r="8573" spans="3:10" x14ac:dyDescent="0.25">
      <c r="C8573" s="82">
        <v>2.3913918333170126E-2</v>
      </c>
      <c r="D8573" s="89">
        <v>3.0226814552887511E-2</v>
      </c>
      <c r="E8573" s="89">
        <v>3.4684516566407676E-2</v>
      </c>
      <c r="F8573" s="89">
        <v>3.7682675730564032E-2</v>
      </c>
      <c r="G8573" s="90">
        <v>3.979153669775308E-2</v>
      </c>
      <c r="H8573" s="90">
        <v>4.124011250074925E-2</v>
      </c>
      <c r="I8573" s="90">
        <v>4.2429488014000434E-2</v>
      </c>
      <c r="J8573" s="90">
        <v>4.3367884705862884E-2</v>
      </c>
    </row>
    <row r="8574" spans="3:10" x14ac:dyDescent="0.25">
      <c r="C8574" s="82">
        <v>1.0509121800904143E-2</v>
      </c>
      <c r="D8574" s="89">
        <v>1.392552012065419E-2</v>
      </c>
      <c r="E8574" s="89">
        <v>1.6463162720249912E-2</v>
      </c>
      <c r="F8574" s="89">
        <v>1.8150283403873479E-2</v>
      </c>
      <c r="G8574" s="90">
        <v>1.9193855888907561E-2</v>
      </c>
      <c r="H8574" s="90">
        <v>1.9701647551817685E-2</v>
      </c>
      <c r="I8574" s="90">
        <v>1.9902607442705191E-2</v>
      </c>
      <c r="J8574" s="90">
        <v>1.9861255201641628E-2</v>
      </c>
    </row>
    <row r="8575" spans="3:10" x14ac:dyDescent="0.25">
      <c r="C8575" s="82">
        <v>1.7104446616468275E-2</v>
      </c>
      <c r="D8575" s="89">
        <v>2.073501511969934E-2</v>
      </c>
      <c r="E8575" s="89">
        <v>2.341250982242642E-2</v>
      </c>
      <c r="F8575" s="89">
        <v>2.534937462634854E-2</v>
      </c>
      <c r="G8575" s="90">
        <v>2.6786600617426957E-2</v>
      </c>
      <c r="H8575" s="90">
        <v>2.7755334186875515E-2</v>
      </c>
      <c r="I8575" s="90">
        <v>2.8455063818436925E-2</v>
      </c>
      <c r="J8575" s="90">
        <v>2.8872971981759515E-2</v>
      </c>
    </row>
    <row r="8576" spans="3:10" x14ac:dyDescent="0.25">
      <c r="C8576" s="82">
        <v>8.9025160722779907E-4</v>
      </c>
      <c r="D8576" s="89">
        <v>1.8930005642841972E-3</v>
      </c>
      <c r="E8576" s="89">
        <v>3.2515360993722324E-3</v>
      </c>
      <c r="F8576" s="89">
        <v>4.8226634022010438E-3</v>
      </c>
      <c r="G8576" s="90">
        <v>6.4745483456042944E-3</v>
      </c>
      <c r="H8576" s="90">
        <v>8.0884606053367551E-3</v>
      </c>
      <c r="I8576" s="90">
        <v>9.6543757596676671E-3</v>
      </c>
      <c r="J8576" s="90">
        <v>1.1154804591235697E-2</v>
      </c>
    </row>
    <row r="8577" spans="3:10" x14ac:dyDescent="0.25">
      <c r="C8577" s="82">
        <v>6.5975462003357863E-3</v>
      </c>
      <c r="D8577" s="89">
        <v>9.1220178476561845E-3</v>
      </c>
      <c r="E8577" s="89">
        <v>1.1061232415300716E-2</v>
      </c>
      <c r="F8577" s="89">
        <v>1.2374546007190925E-2</v>
      </c>
      <c r="G8577" s="90">
        <v>1.3186580149081134E-2</v>
      </c>
      <c r="H8577" s="90">
        <v>1.3572346603960235E-2</v>
      </c>
      <c r="I8577" s="90">
        <v>1.3696302411600539E-2</v>
      </c>
      <c r="J8577" s="90">
        <v>1.3613095329826809E-2</v>
      </c>
    </row>
    <row r="8578" spans="3:10" x14ac:dyDescent="0.25">
      <c r="C8578" s="82">
        <v>5.7192062808658031E-2</v>
      </c>
      <c r="D8578" s="89">
        <v>4.9639486702320067E-2</v>
      </c>
      <c r="E8578" s="89">
        <v>4.3910812910999499E-2</v>
      </c>
      <c r="F8578" s="89">
        <v>3.9635946202915745E-2</v>
      </c>
      <c r="G8578" s="90">
        <v>3.6413156761009799E-2</v>
      </c>
      <c r="H8578" s="90">
        <v>3.3726905916197626E-2</v>
      </c>
      <c r="I8578" s="90">
        <v>3.1477615045239937E-2</v>
      </c>
      <c r="J8578" s="90">
        <v>2.9431397489855432E-2</v>
      </c>
    </row>
    <row r="8579" spans="3:10" x14ac:dyDescent="0.25">
      <c r="C8579" s="82">
        <v>2.3601000451316189E-3</v>
      </c>
      <c r="D8579" s="89">
        <v>5.0451653587543681E-3</v>
      </c>
      <c r="E8579" s="89">
        <v>8.3543607793693988E-3</v>
      </c>
      <c r="F8579" s="89">
        <v>1.1702949845829374E-2</v>
      </c>
      <c r="G8579" s="90">
        <v>1.4723351670433017E-2</v>
      </c>
      <c r="H8579" s="90">
        <v>1.7210995473009503E-2</v>
      </c>
      <c r="I8579" s="90">
        <v>1.9235471038999512E-2</v>
      </c>
      <c r="J8579" s="90">
        <v>2.0821182329255505E-2</v>
      </c>
    </row>
    <row r="8580" spans="3:10" x14ac:dyDescent="0.25">
      <c r="C8580" s="82">
        <v>8.8784141111921348E-3</v>
      </c>
      <c r="D8580" s="89">
        <v>1.260251192765173E-2</v>
      </c>
      <c r="E8580" s="89">
        <v>1.5734025985399989E-2</v>
      </c>
      <c r="F8580" s="89">
        <v>1.806037566369233E-2</v>
      </c>
      <c r="G8580" s="90">
        <v>1.962684290335525E-2</v>
      </c>
      <c r="H8580" s="90">
        <v>2.0467783496018355E-2</v>
      </c>
      <c r="I8580" s="90">
        <v>2.0802221536909672E-2</v>
      </c>
      <c r="J8580" s="90">
        <v>2.071092810989757E-2</v>
      </c>
    </row>
    <row r="8581" spans="3:10" x14ac:dyDescent="0.25">
      <c r="C8581" s="82">
        <v>1.0418471087460498E-2</v>
      </c>
      <c r="D8581" s="89">
        <v>1.1704622799942546E-2</v>
      </c>
      <c r="E8581" s="89">
        <v>1.2544683152589565E-2</v>
      </c>
      <c r="F8581" s="89">
        <v>1.3121833702079434E-2</v>
      </c>
      <c r="G8581" s="90">
        <v>1.3574369570963103E-2</v>
      </c>
      <c r="H8581" s="90">
        <v>1.3914779609736234E-2</v>
      </c>
      <c r="I8581" s="90">
        <v>1.4240293452601542E-2</v>
      </c>
      <c r="J8581" s="90">
        <v>1.4546101466333991E-2</v>
      </c>
    </row>
    <row r="8582" spans="3:10" x14ac:dyDescent="0.25">
      <c r="C8582" s="82">
        <v>1.2691464428665939E-2</v>
      </c>
      <c r="D8582" s="89">
        <v>1.4437561422396413E-2</v>
      </c>
      <c r="E8582" s="89">
        <v>1.561691909697531E-2</v>
      </c>
      <c r="F8582" s="89">
        <v>1.6376059297115799E-2</v>
      </c>
      <c r="G8582" s="90">
        <v>1.6857759015200355E-2</v>
      </c>
      <c r="H8582" s="90">
        <v>1.7084211535753565E-2</v>
      </c>
      <c r="I8582" s="90">
        <v>1.719978263520941E-2</v>
      </c>
      <c r="J8582" s="90">
        <v>1.722687080881679E-2</v>
      </c>
    </row>
    <row r="8583" spans="3:10" x14ac:dyDescent="0.25">
      <c r="C8583" s="82">
        <v>2.374669766560019E-2</v>
      </c>
      <c r="D8583" s="89">
        <v>3.1900645454461286E-2</v>
      </c>
      <c r="E8583" s="89">
        <v>3.7464735017159807E-2</v>
      </c>
      <c r="F8583" s="89">
        <v>4.0603624691263905E-2</v>
      </c>
      <c r="G8583" s="90">
        <v>4.1975328894585925E-2</v>
      </c>
      <c r="H8583" s="90">
        <v>4.1947963958175148E-2</v>
      </c>
      <c r="I8583" s="90">
        <v>4.1068089579935289E-2</v>
      </c>
      <c r="J8583" s="90">
        <v>3.9483007256690267E-2</v>
      </c>
    </row>
    <row r="8584" spans="3:10" x14ac:dyDescent="0.25">
      <c r="C8584" s="82">
        <v>1.4520867492529434E-2</v>
      </c>
      <c r="D8584" s="89">
        <v>1.9254953149881252E-2</v>
      </c>
      <c r="E8584" s="89">
        <v>2.2735316907608372E-2</v>
      </c>
      <c r="F8584" s="89">
        <v>2.5058663258388968E-2</v>
      </c>
      <c r="G8584" s="90">
        <v>2.6577252415582203E-2</v>
      </c>
      <c r="H8584" s="90">
        <v>2.7486334163789372E-2</v>
      </c>
      <c r="I8584" s="90">
        <v>2.8122632670874895E-2</v>
      </c>
      <c r="J8584" s="90">
        <v>2.8570535203757311E-2</v>
      </c>
    </row>
    <row r="8585" spans="3:10" x14ac:dyDescent="0.25">
      <c r="C8585" s="82">
        <v>2.1422673298728278E-2</v>
      </c>
      <c r="D8585" s="89">
        <v>2.847854539235491E-2</v>
      </c>
      <c r="E8585" s="89">
        <v>3.3366356373596813E-2</v>
      </c>
      <c r="F8585" s="89">
        <v>3.6273160123715321E-2</v>
      </c>
      <c r="G8585" s="90">
        <v>3.7771219456297786E-2</v>
      </c>
      <c r="H8585" s="90">
        <v>3.8158741963324444E-2</v>
      </c>
      <c r="I8585" s="90">
        <v>3.7888133804959187E-2</v>
      </c>
      <c r="J8585" s="90">
        <v>3.7037615603964229E-2</v>
      </c>
    </row>
    <row r="8586" spans="3:10" x14ac:dyDescent="0.25">
      <c r="C8586" s="82">
        <v>1.4797394888895143E-3</v>
      </c>
      <c r="D8586" s="89">
        <v>2.7481587015494107E-3</v>
      </c>
      <c r="E8586" s="89">
        <v>4.1646929053461299E-3</v>
      </c>
      <c r="F8586" s="89">
        <v>5.5033895246462735E-3</v>
      </c>
      <c r="G8586" s="90">
        <v>6.6359277577604184E-3</v>
      </c>
      <c r="H8586" s="90">
        <v>7.4879425331834818E-3</v>
      </c>
      <c r="I8586" s="90">
        <v>8.0997210843874387E-3</v>
      </c>
      <c r="J8586" s="90">
        <v>8.4957022355268939E-3</v>
      </c>
    </row>
    <row r="8587" spans="3:10" x14ac:dyDescent="0.25">
      <c r="C8587" s="82">
        <v>8.9895796410503059E-3</v>
      </c>
      <c r="D8587" s="89">
        <v>1.3645580114767068E-2</v>
      </c>
      <c r="E8587" s="89">
        <v>1.7917356745327399E-2</v>
      </c>
      <c r="F8587" s="89">
        <v>2.1542974563866217E-2</v>
      </c>
      <c r="G8587" s="90">
        <v>2.4614394246373465E-2</v>
      </c>
      <c r="H8587" s="90">
        <v>2.7203064652358389E-2</v>
      </c>
      <c r="I8587" s="90">
        <v>2.9585449722705198E-2</v>
      </c>
      <c r="J8587" s="90">
        <v>3.1828011487367025E-2</v>
      </c>
    </row>
    <row r="8588" spans="3:10" x14ac:dyDescent="0.25">
      <c r="C8588" s="82">
        <v>1.0284134660060236E-2</v>
      </c>
      <c r="D8588" s="89">
        <v>1.4713310683077725E-2</v>
      </c>
      <c r="E8588" s="89">
        <v>1.8459581517129744E-2</v>
      </c>
      <c r="F8588" s="89">
        <v>2.1360161826016043E-2</v>
      </c>
      <c r="G8588" s="90">
        <v>2.3531699018271211E-2</v>
      </c>
      <c r="H8588" s="90">
        <v>2.5019168368773589E-2</v>
      </c>
      <c r="I8588" s="90">
        <v>2.6040768972054252E-2</v>
      </c>
      <c r="J8588" s="90">
        <v>2.6619682635331876E-2</v>
      </c>
    </row>
    <row r="8589" spans="3:10" x14ac:dyDescent="0.25">
      <c r="C8589" s="82">
        <v>7.8826908252262757E-3</v>
      </c>
      <c r="D8589" s="89">
        <v>1.034510208460351E-2</v>
      </c>
      <c r="E8589" s="89">
        <v>1.2291607136034681E-2</v>
      </c>
      <c r="F8589" s="89">
        <v>1.3779596243882109E-2</v>
      </c>
      <c r="G8589" s="90">
        <v>1.4960352605678108E-2</v>
      </c>
      <c r="H8589" s="90">
        <v>1.5893434408682305E-2</v>
      </c>
      <c r="I8589" s="90">
        <v>1.6732147876996627E-2</v>
      </c>
      <c r="J8589" s="90">
        <v>1.7501042172439942E-2</v>
      </c>
    </row>
    <row r="8590" spans="3:10" x14ac:dyDescent="0.25">
      <c r="C8590" s="82">
        <v>8.6397106549885826E-3</v>
      </c>
      <c r="D8590" s="89">
        <v>1.2678383827548217E-2</v>
      </c>
      <c r="E8590" s="89">
        <v>1.6245136445458202E-2</v>
      </c>
      <c r="F8590" s="89">
        <v>1.9106188281972299E-2</v>
      </c>
      <c r="G8590" s="90">
        <v>2.1310640403804343E-2</v>
      </c>
      <c r="H8590" s="90">
        <v>2.2886357215119914E-2</v>
      </c>
      <c r="I8590" s="90">
        <v>2.4047323601012326E-2</v>
      </c>
      <c r="J8590" s="90">
        <v>2.4841593797762452E-2</v>
      </c>
    </row>
    <row r="8591" spans="3:10" x14ac:dyDescent="0.25">
      <c r="C8591" s="82">
        <v>1.6541817283451949E-3</v>
      </c>
      <c r="D8591" s="89">
        <v>3.2927545005985055E-3</v>
      </c>
      <c r="E8591" s="89">
        <v>5.2829140709437982E-3</v>
      </c>
      <c r="F8591" s="89">
        <v>7.3543301123590813E-3</v>
      </c>
      <c r="G8591" s="90">
        <v>9.3365262301368917E-3</v>
      </c>
      <c r="H8591" s="90">
        <v>1.1110182314053398E-2</v>
      </c>
      <c r="I8591" s="90">
        <v>1.2702431403590285E-2</v>
      </c>
      <c r="J8591" s="90">
        <v>1.4106860048957183E-2</v>
      </c>
    </row>
    <row r="8592" spans="3:10" x14ac:dyDescent="0.25">
      <c r="C8592" s="82">
        <v>6.8403910051245262E-3</v>
      </c>
      <c r="D8592" s="89">
        <v>1.0479574280376198E-2</v>
      </c>
      <c r="E8592" s="89">
        <v>1.3920828097567358E-2</v>
      </c>
      <c r="F8592" s="89">
        <v>1.68864911498347E-2</v>
      </c>
      <c r="G8592" s="90">
        <v>1.9347612527664579E-2</v>
      </c>
      <c r="H8592" s="90">
        <v>2.1272145263618335E-2</v>
      </c>
      <c r="I8592" s="90">
        <v>2.2815539453608129E-2</v>
      </c>
      <c r="J8592" s="90">
        <v>2.3994965605208335E-2</v>
      </c>
    </row>
    <row r="8593" spans="3:10" x14ac:dyDescent="0.25">
      <c r="C8593" s="82">
        <v>8.7276458708144215E-3</v>
      </c>
      <c r="D8593" s="89">
        <v>1.3114919018298202E-2</v>
      </c>
      <c r="E8593" s="89">
        <v>1.6775325035146248E-2</v>
      </c>
      <c r="F8593" s="89">
        <v>1.9436735677731239E-2</v>
      </c>
      <c r="G8593" s="90">
        <v>2.1229314776121801E-2</v>
      </c>
      <c r="H8593" s="90">
        <v>2.2274711430334118E-2</v>
      </c>
      <c r="I8593" s="90">
        <v>2.2850470120556521E-2</v>
      </c>
      <c r="J8593" s="90">
        <v>2.3042363448067739E-2</v>
      </c>
    </row>
    <row r="8594" spans="3:10" x14ac:dyDescent="0.25">
      <c r="C8594" s="82">
        <v>2.4919245064762591E-2</v>
      </c>
      <c r="D8594" s="89">
        <v>3.6880078336911641E-2</v>
      </c>
      <c r="E8594" s="89">
        <v>4.6539910023760796E-2</v>
      </c>
      <c r="F8594" s="89">
        <v>5.3527255706891992E-2</v>
      </c>
      <c r="G8594" s="90">
        <v>5.8492422106115653E-2</v>
      </c>
      <c r="H8594" s="90">
        <v>6.1854536254500207E-2</v>
      </c>
      <c r="I8594" s="90">
        <v>6.4279323395990184E-2</v>
      </c>
      <c r="J8594" s="90">
        <v>6.5773994982275555E-2</v>
      </c>
    </row>
    <row r="8595" spans="3:10" x14ac:dyDescent="0.25">
      <c r="C8595" s="82">
        <v>1.0650569281608662E-2</v>
      </c>
      <c r="D8595" s="89">
        <v>1.410259145937766E-2</v>
      </c>
      <c r="E8595" s="89">
        <v>1.6879676350552073E-2</v>
      </c>
      <c r="F8595" s="89">
        <v>1.9078299924775131E-2</v>
      </c>
      <c r="G8595" s="90">
        <v>2.0937148090896775E-2</v>
      </c>
      <c r="H8595" s="90">
        <v>2.256484666879786E-2</v>
      </c>
      <c r="I8595" s="90">
        <v>2.4191931082334753E-2</v>
      </c>
      <c r="J8595" s="90">
        <v>2.5853275222771938E-2</v>
      </c>
    </row>
    <row r="8596" spans="3:10" x14ac:dyDescent="0.25">
      <c r="C8596" s="82">
        <v>5.2600127627300888E-3</v>
      </c>
      <c r="D8596" s="89">
        <v>7.5901333697810961E-3</v>
      </c>
      <c r="E8596" s="89">
        <v>9.6413620716409455E-3</v>
      </c>
      <c r="F8596" s="89">
        <v>1.1283141927374275E-2</v>
      </c>
      <c r="G8596" s="90">
        <v>1.2544660816520078E-2</v>
      </c>
      <c r="H8596" s="90">
        <v>1.3448886702038922E-2</v>
      </c>
      <c r="I8596" s="90">
        <v>1.4136972915115056E-2</v>
      </c>
      <c r="J8596" s="90">
        <v>1.4657557924688759E-2</v>
      </c>
    </row>
    <row r="8597" spans="3:10" x14ac:dyDescent="0.25">
      <c r="C8597" s="82">
        <v>7.1071906870429469E-2</v>
      </c>
      <c r="D8597" s="89">
        <v>6.7845018934001272E-2</v>
      </c>
      <c r="E8597" s="89">
        <v>6.3861556368440764E-2</v>
      </c>
      <c r="F8597" s="89">
        <v>6.0258965587439914E-2</v>
      </c>
      <c r="G8597" s="90">
        <v>5.7409968007102657E-2</v>
      </c>
      <c r="H8597" s="90">
        <v>5.5021795014606939E-2</v>
      </c>
      <c r="I8597" s="90">
        <v>5.3170954163389648E-2</v>
      </c>
      <c r="J8597" s="90">
        <v>5.1552026381573718E-2</v>
      </c>
    </row>
    <row r="8598" spans="3:10" x14ac:dyDescent="0.25">
      <c r="C8598" s="82">
        <v>3.1039294839282805E-2</v>
      </c>
      <c r="D8598" s="89">
        <v>2.939443208898428E-2</v>
      </c>
      <c r="E8598" s="89">
        <v>2.7520272462822289E-2</v>
      </c>
      <c r="F8598" s="89">
        <v>2.597037953503667E-2</v>
      </c>
      <c r="G8598" s="90">
        <v>2.4930736592728545E-2</v>
      </c>
      <c r="H8598" s="90">
        <v>2.4282529558106943E-2</v>
      </c>
      <c r="I8598" s="90">
        <v>2.4065131096324834E-2</v>
      </c>
      <c r="J8598" s="90">
        <v>2.4152594429084046E-2</v>
      </c>
    </row>
    <row r="8599" spans="3:10" x14ac:dyDescent="0.25">
      <c r="C8599" s="82">
        <v>6.07956271175762E-3</v>
      </c>
      <c r="D8599" s="89">
        <v>8.7723546422704517E-3</v>
      </c>
      <c r="E8599" s="89">
        <v>1.1051683248994103E-2</v>
      </c>
      <c r="F8599" s="89">
        <v>1.2778717595798112E-2</v>
      </c>
      <c r="G8599" s="90">
        <v>1.4009202904574254E-2</v>
      </c>
      <c r="H8599" s="90">
        <v>1.4784662958953382E-2</v>
      </c>
      <c r="I8599" s="90">
        <v>1.5269094906727704E-2</v>
      </c>
      <c r="J8599" s="90">
        <v>1.5521062143166999E-2</v>
      </c>
    </row>
    <row r="8600" spans="3:10" x14ac:dyDescent="0.25">
      <c r="C8600" s="82">
        <v>1.6407114566697634E-2</v>
      </c>
      <c r="D8600" s="89">
        <v>2.1263056294862012E-2</v>
      </c>
      <c r="E8600" s="89">
        <v>2.4916983768896155E-2</v>
      </c>
      <c r="F8600" s="89">
        <v>2.7495925523345448E-2</v>
      </c>
      <c r="G8600" s="90">
        <v>2.9310585970438809E-2</v>
      </c>
      <c r="H8600" s="90">
        <v>3.0477196591921583E-2</v>
      </c>
      <c r="I8600" s="90">
        <v>3.1277776232496765E-2</v>
      </c>
      <c r="J8600" s="90">
        <v>3.1729934552173183E-2</v>
      </c>
    </row>
    <row r="8601" spans="3:10" x14ac:dyDescent="0.25">
      <c r="C8601" s="82">
        <v>1.0159999462760129E-3</v>
      </c>
      <c r="D8601" s="89">
        <v>2.2563366235725003E-3</v>
      </c>
      <c r="E8601" s="89">
        <v>3.9566444439697547E-3</v>
      </c>
      <c r="F8601" s="89">
        <v>5.9247203682720956E-3</v>
      </c>
      <c r="G8601" s="90">
        <v>7.9954161286072342E-3</v>
      </c>
      <c r="H8601" s="90">
        <v>1.0029498097940577E-2</v>
      </c>
      <c r="I8601" s="90">
        <v>1.2018412465955296E-2</v>
      </c>
      <c r="J8601" s="90">
        <v>1.3931078611475611E-2</v>
      </c>
    </row>
    <row r="8602" spans="3:10" x14ac:dyDescent="0.25">
      <c r="C8602" s="82">
        <v>9.1889028008363023E-3</v>
      </c>
      <c r="D8602" s="89">
        <v>1.1739111570141285E-2</v>
      </c>
      <c r="E8602" s="89">
        <v>1.3925619558298375E-2</v>
      </c>
      <c r="F8602" s="89">
        <v>1.5751498232749565E-2</v>
      </c>
      <c r="G8602" s="90">
        <v>1.7293987437595082E-2</v>
      </c>
      <c r="H8602" s="90">
        <v>1.8550840087121021E-2</v>
      </c>
      <c r="I8602" s="90">
        <v>1.9662903547468195E-2</v>
      </c>
      <c r="J8602" s="90">
        <v>2.0643625654106487E-2</v>
      </c>
    </row>
    <row r="8603" spans="3:10" x14ac:dyDescent="0.25">
      <c r="C8603" s="82">
        <v>1.1725095664112466E-2</v>
      </c>
      <c r="D8603" s="89">
        <v>1.6321342291556341E-2</v>
      </c>
      <c r="E8603" s="89">
        <v>2.0204646497533965E-2</v>
      </c>
      <c r="F8603" s="89">
        <v>2.3346153801799371E-2</v>
      </c>
      <c r="G8603" s="90">
        <v>2.597943998048069E-2</v>
      </c>
      <c r="H8603" s="90">
        <v>2.822860648001891E-2</v>
      </c>
      <c r="I8603" s="90">
        <v>3.038922705799442E-2</v>
      </c>
      <c r="J8603" s="90">
        <v>3.2517712359312438E-2</v>
      </c>
    </row>
    <row r="8604" spans="3:10" x14ac:dyDescent="0.25">
      <c r="C8604" s="82">
        <v>1.2824307635723874E-3</v>
      </c>
      <c r="D8604" s="89">
        <v>2.6893592078635858E-3</v>
      </c>
      <c r="E8604" s="89">
        <v>4.5386476414948354E-3</v>
      </c>
      <c r="F8604" s="89">
        <v>6.5984366557144732E-3</v>
      </c>
      <c r="G8604" s="90">
        <v>8.6652223581909511E-3</v>
      </c>
      <c r="H8604" s="90">
        <v>1.0562321634300228E-2</v>
      </c>
      <c r="I8604" s="90">
        <v>1.2260267934655393E-2</v>
      </c>
      <c r="J8604" s="90">
        <v>1.3718566242531826E-2</v>
      </c>
    </row>
    <row r="8605" spans="3:10" x14ac:dyDescent="0.25">
      <c r="C8605" s="82">
        <v>5.9302751759248231E-4</v>
      </c>
      <c r="D8605" s="89">
        <v>1.5535429921224313E-3</v>
      </c>
      <c r="E8605" s="89">
        <v>3.1048733808724041E-3</v>
      </c>
      <c r="F8605" s="89">
        <v>5.1635048806924436E-3</v>
      </c>
      <c r="G8605" s="90">
        <v>7.5991848620266082E-3</v>
      </c>
      <c r="H8605" s="90">
        <v>1.0276870615602708E-2</v>
      </c>
      <c r="I8605" s="90">
        <v>1.3198302755329261E-2</v>
      </c>
      <c r="J8605" s="90">
        <v>1.6369957749329984E-2</v>
      </c>
    </row>
    <row r="8606" spans="3:10" x14ac:dyDescent="0.25">
      <c r="C8606" s="82">
        <v>2.2696571044855913E-2</v>
      </c>
      <c r="D8606" s="89">
        <v>2.8878071298124308E-2</v>
      </c>
      <c r="E8606" s="89">
        <v>3.2940090941131796E-2</v>
      </c>
      <c r="F8606" s="89">
        <v>3.529333083801349E-2</v>
      </c>
      <c r="G8606" s="90">
        <v>3.6557121048227954E-2</v>
      </c>
      <c r="H8606" s="90">
        <v>3.7012141109840364E-2</v>
      </c>
      <c r="I8606" s="90">
        <v>3.7066111875069328E-2</v>
      </c>
      <c r="J8606" s="90">
        <v>3.6755826293363221E-2</v>
      </c>
    </row>
    <row r="8607" spans="3:10" x14ac:dyDescent="0.25">
      <c r="C8607" s="82">
        <v>1.568573843454087E-2</v>
      </c>
      <c r="D8607" s="89">
        <v>1.8214840830435546E-2</v>
      </c>
      <c r="E8607" s="89">
        <v>2.0172617182161973E-2</v>
      </c>
      <c r="F8607" s="89">
        <v>2.1819647150296578E-2</v>
      </c>
      <c r="G8607" s="90">
        <v>2.3358651805689728E-2</v>
      </c>
      <c r="H8607" s="90">
        <v>2.4777115003611339E-2</v>
      </c>
      <c r="I8607" s="90">
        <v>2.6197063802157115E-2</v>
      </c>
      <c r="J8607" s="90">
        <v>2.7544409192947813E-2</v>
      </c>
    </row>
    <row r="8608" spans="3:10" x14ac:dyDescent="0.25">
      <c r="C8608" s="82">
        <v>1.1815182656010066E-2</v>
      </c>
      <c r="D8608" s="89">
        <v>1.4932826359831454E-2</v>
      </c>
      <c r="E8608" s="89">
        <v>1.7146851729728605E-2</v>
      </c>
      <c r="F8608" s="89">
        <v>1.8688871322844809E-2</v>
      </c>
      <c r="G8608" s="90">
        <v>1.9857899111138465E-2</v>
      </c>
      <c r="H8608" s="90">
        <v>2.0768911423835058E-2</v>
      </c>
      <c r="I8608" s="90">
        <v>2.1618491523490539E-2</v>
      </c>
      <c r="J8608" s="90">
        <v>2.2407740062280093E-2</v>
      </c>
    </row>
    <row r="8609" spans="3:10" x14ac:dyDescent="0.25">
      <c r="C8609" s="82">
        <v>2.6787615434315216E-3</v>
      </c>
      <c r="D8609" s="89">
        <v>5.098010031063977E-3</v>
      </c>
      <c r="E8609" s="89">
        <v>7.8408821025495509E-3</v>
      </c>
      <c r="F8609" s="89">
        <v>1.0507251988029778E-2</v>
      </c>
      <c r="G8609" s="90">
        <v>1.2907298531567491E-2</v>
      </c>
      <c r="H8609" s="90">
        <v>1.4943768398220597E-2</v>
      </c>
      <c r="I8609" s="90">
        <v>1.6707851360191536E-2</v>
      </c>
      <c r="J8609" s="90">
        <v>1.8218621376981284E-2</v>
      </c>
    </row>
    <row r="8610" spans="3:10" x14ac:dyDescent="0.25">
      <c r="C8610" s="82">
        <v>7.6944647625741096E-3</v>
      </c>
      <c r="D8610" s="89">
        <v>9.173735032466445E-3</v>
      </c>
      <c r="E8610" s="89">
        <v>1.0346972104249244E-2</v>
      </c>
      <c r="F8610" s="89">
        <v>1.1237513766794004E-2</v>
      </c>
      <c r="G8610" s="90">
        <v>1.1901235873965545E-2</v>
      </c>
      <c r="H8610" s="90">
        <v>1.2338123672043065E-2</v>
      </c>
      <c r="I8610" s="90">
        <v>1.2652580835001762E-2</v>
      </c>
      <c r="J8610" s="90">
        <v>1.2870289859334243E-2</v>
      </c>
    </row>
    <row r="8611" spans="3:10" x14ac:dyDescent="0.25">
      <c r="C8611" s="82">
        <v>3.7228135218582222E-3</v>
      </c>
      <c r="D8611" s="89">
        <v>6.0352908036623229E-3</v>
      </c>
      <c r="E8611" s="89">
        <v>8.2048327415870162E-3</v>
      </c>
      <c r="F8611" s="89">
        <v>9.9916548118206498E-3</v>
      </c>
      <c r="G8611" s="90">
        <v>1.1381049098198957E-2</v>
      </c>
      <c r="H8611" s="90">
        <v>1.2395286971427289E-2</v>
      </c>
      <c r="I8611" s="90">
        <v>1.3174349911218044E-2</v>
      </c>
      <c r="J8611" s="90">
        <v>1.3772396610550722E-2</v>
      </c>
    </row>
    <row r="8612" spans="3:10" x14ac:dyDescent="0.25">
      <c r="C8612" s="82">
        <v>8.2744679338218503E-3</v>
      </c>
      <c r="D8612" s="89">
        <v>1.3166500047891969E-2</v>
      </c>
      <c r="E8612" s="89">
        <v>1.7317632802955535E-2</v>
      </c>
      <c r="F8612" s="89">
        <v>2.0276010540771772E-2</v>
      </c>
      <c r="G8612" s="90">
        <v>2.217935984128639E-2</v>
      </c>
      <c r="H8612" s="90">
        <v>2.3229544335327982E-2</v>
      </c>
      <c r="I8612" s="90">
        <v>2.3789992575547148E-2</v>
      </c>
      <c r="J8612" s="90">
        <v>2.399586764598554E-2</v>
      </c>
    </row>
    <row r="8613" spans="3:10" x14ac:dyDescent="0.25">
      <c r="C8613" s="82">
        <v>1.1093968405445312E-2</v>
      </c>
      <c r="D8613" s="89">
        <v>1.5581054105821522E-2</v>
      </c>
      <c r="E8613" s="89">
        <v>1.9529788024302247E-2</v>
      </c>
      <c r="F8613" s="89">
        <v>2.2759328559912965E-2</v>
      </c>
      <c r="G8613" s="90">
        <v>2.5298113515345121E-2</v>
      </c>
      <c r="H8613" s="90">
        <v>2.7087557619905087E-2</v>
      </c>
      <c r="I8613" s="90">
        <v>2.82813324482388E-2</v>
      </c>
      <c r="J8613" s="90">
        <v>2.8856244708407832E-2</v>
      </c>
    </row>
    <row r="8614" spans="3:10" x14ac:dyDescent="0.25">
      <c r="C8614" s="82">
        <v>7.9496876967384521E-3</v>
      </c>
      <c r="D8614" s="89">
        <v>1.07511703685372E-2</v>
      </c>
      <c r="E8614" s="89">
        <v>1.3059082601028008E-2</v>
      </c>
      <c r="F8614" s="89">
        <v>1.4815102655776924E-2</v>
      </c>
      <c r="G8614" s="90">
        <v>1.611256778553655E-2</v>
      </c>
      <c r="H8614" s="90">
        <v>1.6997696772638401E-2</v>
      </c>
      <c r="I8614" s="90">
        <v>1.764975181215429E-2</v>
      </c>
      <c r="J8614" s="90">
        <v>1.8124032498081616E-2</v>
      </c>
    </row>
    <row r="8615" spans="3:10" x14ac:dyDescent="0.25">
      <c r="C8615" s="82">
        <v>4.1639203412513578E-2</v>
      </c>
      <c r="D8615" s="89">
        <v>4.383812258881592E-2</v>
      </c>
      <c r="E8615" s="89">
        <v>4.3927997978793369E-2</v>
      </c>
      <c r="F8615" s="89">
        <v>4.317173537256086E-2</v>
      </c>
      <c r="G8615" s="90">
        <v>4.229528524451074E-2</v>
      </c>
      <c r="H8615" s="90">
        <v>4.1382433290710535E-2</v>
      </c>
      <c r="I8615" s="90">
        <v>4.0654016535249755E-2</v>
      </c>
      <c r="J8615" s="90">
        <v>3.9961620666959449E-2</v>
      </c>
    </row>
    <row r="8616" spans="3:10" x14ac:dyDescent="0.25">
      <c r="C8616" s="82">
        <v>1.2472202230791228E-2</v>
      </c>
      <c r="D8616" s="89">
        <v>1.8619923653932339E-2</v>
      </c>
      <c r="E8616" s="89">
        <v>2.387874000128001E-2</v>
      </c>
      <c r="F8616" s="89">
        <v>2.7947741296490514E-2</v>
      </c>
      <c r="G8616" s="90">
        <v>3.1023105527591396E-2</v>
      </c>
      <c r="H8616" s="90">
        <v>3.3238865056610646E-2</v>
      </c>
      <c r="I8616" s="90">
        <v>3.4935395282454901E-2</v>
      </c>
      <c r="J8616" s="90">
        <v>3.6158323115698721E-2</v>
      </c>
    </row>
    <row r="8617" spans="3:10" x14ac:dyDescent="0.25">
      <c r="C8617" s="82">
        <v>6.4219050877557969E-3</v>
      </c>
      <c r="D8617" s="89">
        <v>9.910269336103731E-3</v>
      </c>
      <c r="E8617" s="89">
        <v>1.2965699297245722E-2</v>
      </c>
      <c r="F8617" s="89">
        <v>1.5311572670327621E-2</v>
      </c>
      <c r="G8617" s="90">
        <v>1.6993253626871582E-2</v>
      </c>
      <c r="H8617" s="90">
        <v>1.8071863990203794E-2</v>
      </c>
      <c r="I8617" s="90">
        <v>1.8754493125988467E-2</v>
      </c>
      <c r="J8617" s="90">
        <v>1.910745494906748E-2</v>
      </c>
    </row>
    <row r="8618" spans="3:10" x14ac:dyDescent="0.25">
      <c r="C8618" s="82">
        <v>2.2678727682626947E-2</v>
      </c>
      <c r="D8618" s="89">
        <v>2.3601492810282867E-2</v>
      </c>
      <c r="E8618" s="89">
        <v>2.3921910713342594E-2</v>
      </c>
      <c r="F8618" s="89">
        <v>2.4033734757190603E-2</v>
      </c>
      <c r="G8618" s="90">
        <v>2.4176411123272158E-2</v>
      </c>
      <c r="H8618" s="90">
        <v>2.4347035743278553E-2</v>
      </c>
      <c r="I8618" s="90">
        <v>2.4690667729411246E-2</v>
      </c>
      <c r="J8618" s="90">
        <v>2.5168399513055485E-2</v>
      </c>
    </row>
    <row r="8619" spans="3:10" x14ac:dyDescent="0.25">
      <c r="C8619" s="82">
        <v>3.3870648086908588E-2</v>
      </c>
      <c r="D8619" s="89">
        <v>3.2112787900051308E-2</v>
      </c>
      <c r="E8619" s="89">
        <v>3.0648282996987294E-2</v>
      </c>
      <c r="F8619" s="89">
        <v>2.9694275977536693E-2</v>
      </c>
      <c r="G8619" s="90">
        <v>2.9283733508672426E-2</v>
      </c>
      <c r="H8619" s="90">
        <v>2.921914133658244E-2</v>
      </c>
      <c r="I8619" s="90">
        <v>2.9542182168482516E-2</v>
      </c>
      <c r="J8619" s="90">
        <v>3.0116724730204127E-2</v>
      </c>
    </row>
    <row r="8620" spans="3:10" x14ac:dyDescent="0.25">
      <c r="C8620" s="82">
        <v>3.4394308171714484E-3</v>
      </c>
      <c r="D8620" s="89">
        <v>6.438314591743999E-3</v>
      </c>
      <c r="E8620" s="89">
        <v>9.7680290016013971E-3</v>
      </c>
      <c r="F8620" s="89">
        <v>1.2911613136668512E-2</v>
      </c>
      <c r="G8620" s="90">
        <v>1.5617181477379101E-2</v>
      </c>
      <c r="H8620" s="90">
        <v>1.7757244373364095E-2</v>
      </c>
      <c r="I8620" s="90">
        <v>1.9444763986081887E-2</v>
      </c>
      <c r="J8620" s="90">
        <v>2.0719107541482727E-2</v>
      </c>
    </row>
    <row r="8621" spans="3:10" x14ac:dyDescent="0.25">
      <c r="C8621" s="82">
        <v>4.5567964083623326E-2</v>
      </c>
      <c r="D8621" s="89">
        <v>5.1802857755199661E-2</v>
      </c>
      <c r="E8621" s="89">
        <v>5.4336739623357742E-2</v>
      </c>
      <c r="F8621" s="89">
        <v>5.4747533646000317E-2</v>
      </c>
      <c r="G8621" s="90">
        <v>5.4227913164725042E-2</v>
      </c>
      <c r="H8621" s="90">
        <v>5.3126227870084169E-2</v>
      </c>
      <c r="I8621" s="90">
        <v>5.1878915714364308E-2</v>
      </c>
      <c r="J8621" s="90">
        <v>5.0383711409623916E-2</v>
      </c>
    </row>
    <row r="8622" spans="3:10" x14ac:dyDescent="0.25">
      <c r="C8622" s="82">
        <v>1.3891079924173821E-2</v>
      </c>
      <c r="D8622" s="89">
        <v>1.6280054717159643E-2</v>
      </c>
      <c r="E8622" s="89">
        <v>1.8002085749866708E-2</v>
      </c>
      <c r="F8622" s="89">
        <v>1.9241312018155522E-2</v>
      </c>
      <c r="G8622" s="90">
        <v>2.0182333739151074E-2</v>
      </c>
      <c r="H8622" s="90">
        <v>2.0851913999188832E-2</v>
      </c>
      <c r="I8622" s="90">
        <v>2.1407035952963935E-2</v>
      </c>
      <c r="J8622" s="90">
        <v>2.1844363142560403E-2</v>
      </c>
    </row>
    <row r="8623" spans="3:10" x14ac:dyDescent="0.25">
      <c r="C8623" s="82">
        <v>1.9921954998470225E-2</v>
      </c>
      <c r="D8623" s="89">
        <v>2.1035642455924385E-2</v>
      </c>
      <c r="E8623" s="89">
        <v>2.1793726373061692E-2</v>
      </c>
      <c r="F8623" s="89">
        <v>2.2563473520009002E-2</v>
      </c>
      <c r="G8623" s="90">
        <v>2.3577747796720387E-2</v>
      </c>
      <c r="H8623" s="90">
        <v>2.4846516204379429E-2</v>
      </c>
      <c r="I8623" s="90">
        <v>2.6533161878972627E-2</v>
      </c>
      <c r="J8623" s="90">
        <v>2.8620293713879304E-2</v>
      </c>
    </row>
    <row r="8624" spans="3:10" x14ac:dyDescent="0.25">
      <c r="C8624" s="82">
        <v>9.5577923582292768E-3</v>
      </c>
      <c r="D8624" s="89">
        <v>1.1394317020115004E-2</v>
      </c>
      <c r="E8624" s="89">
        <v>1.2938717763587708E-2</v>
      </c>
      <c r="F8624" s="89">
        <v>1.4285299526171922E-2</v>
      </c>
      <c r="G8624" s="90">
        <v>1.5523866560378975E-2</v>
      </c>
      <c r="H8624" s="90">
        <v>1.6632454666812978E-2</v>
      </c>
      <c r="I8624" s="90">
        <v>1.7702629738830258E-2</v>
      </c>
      <c r="J8624" s="90">
        <v>1.8713016397987902E-2</v>
      </c>
    </row>
    <row r="8625" spans="3:10" x14ac:dyDescent="0.25">
      <c r="C8625" s="82">
        <v>5.6062516914546966E-2</v>
      </c>
      <c r="D8625" s="89">
        <v>4.6443558742735327E-2</v>
      </c>
      <c r="E8625" s="89">
        <v>3.9519772929187236E-2</v>
      </c>
      <c r="F8625" s="89">
        <v>3.4560858229318876E-2</v>
      </c>
      <c r="G8625" s="90">
        <v>3.0955061289781718E-2</v>
      </c>
      <c r="H8625" s="90">
        <v>2.810011393414763E-2</v>
      </c>
      <c r="I8625" s="90">
        <v>2.5815051621991422E-2</v>
      </c>
      <c r="J8625" s="90">
        <v>2.3847323162669274E-2</v>
      </c>
    </row>
    <row r="8626" spans="3:10" x14ac:dyDescent="0.25">
      <c r="C8626" s="82">
        <v>1.2719652620557974E-2</v>
      </c>
      <c r="D8626" s="89">
        <v>1.6623571290713027E-2</v>
      </c>
      <c r="E8626" s="89">
        <v>1.9473971720733379E-2</v>
      </c>
      <c r="F8626" s="89">
        <v>2.1314887711791047E-2</v>
      </c>
      <c r="G8626" s="90">
        <v>2.239411285804532E-2</v>
      </c>
      <c r="H8626" s="90">
        <v>2.2844394566528401E-2</v>
      </c>
      <c r="I8626" s="90">
        <v>2.2937130864248763E-2</v>
      </c>
      <c r="J8626" s="90">
        <v>2.2745538784196898E-2</v>
      </c>
    </row>
    <row r="8627" spans="3:10" x14ac:dyDescent="0.25">
      <c r="C8627" s="82">
        <v>1.1486300417008053E-2</v>
      </c>
      <c r="D8627" s="89">
        <v>1.5638469852428068E-2</v>
      </c>
      <c r="E8627" s="89">
        <v>1.8876334463461996E-2</v>
      </c>
      <c r="F8627" s="89">
        <v>2.1187306912022245E-2</v>
      </c>
      <c r="G8627" s="90">
        <v>2.2807215979165345E-2</v>
      </c>
      <c r="H8627" s="90">
        <v>2.3867821111701038E-2</v>
      </c>
      <c r="I8627" s="90">
        <v>2.4637841427309549E-2</v>
      </c>
      <c r="J8627" s="90">
        <v>2.51709996137073E-2</v>
      </c>
    </row>
    <row r="8628" spans="3:10" x14ac:dyDescent="0.25">
      <c r="C8628" s="82">
        <v>1.3197009825479169E-2</v>
      </c>
      <c r="D8628" s="89">
        <v>1.9691607840775047E-2</v>
      </c>
      <c r="E8628" s="89">
        <v>2.5337060425923295E-2</v>
      </c>
      <c r="F8628" s="89">
        <v>2.975792531972981E-2</v>
      </c>
      <c r="G8628" s="90">
        <v>3.3083069992196436E-2</v>
      </c>
      <c r="H8628" s="90">
        <v>3.5395815219465727E-2</v>
      </c>
      <c r="I8628" s="90">
        <v>3.7028771893283387E-2</v>
      </c>
      <c r="J8628" s="90">
        <v>3.8022987232041089E-2</v>
      </c>
    </row>
    <row r="8629" spans="3:10" x14ac:dyDescent="0.25">
      <c r="C8629" s="82">
        <v>1.3687637580011291E-2</v>
      </c>
      <c r="D8629" s="89">
        <v>1.5279690492925862E-2</v>
      </c>
      <c r="E8629" s="89">
        <v>1.6205851923449276E-2</v>
      </c>
      <c r="F8629" s="89">
        <v>1.6740308199872385E-2</v>
      </c>
      <c r="G8629" s="90">
        <v>1.7101819059605356E-2</v>
      </c>
      <c r="H8629" s="90">
        <v>1.734199662645846E-2</v>
      </c>
      <c r="I8629" s="90">
        <v>1.7607868717374978E-2</v>
      </c>
      <c r="J8629" s="90">
        <v>1.7907255766508912E-2</v>
      </c>
    </row>
    <row r="8630" spans="3:10" x14ac:dyDescent="0.25">
      <c r="C8630" s="82">
        <v>1.0132250134665562E-2</v>
      </c>
      <c r="D8630" s="89">
        <v>1.5024255777197584E-2</v>
      </c>
      <c r="E8630" s="89">
        <v>1.9088611963027958E-2</v>
      </c>
      <c r="F8630" s="89">
        <v>2.2053882962734608E-2</v>
      </c>
      <c r="G8630" s="90">
        <v>2.408142090177352E-2</v>
      </c>
      <c r="H8630" s="90">
        <v>2.5316371693471292E-2</v>
      </c>
      <c r="I8630" s="90">
        <v>2.6080417431699077E-2</v>
      </c>
      <c r="J8630" s="90">
        <v>2.6475327752643669E-2</v>
      </c>
    </row>
    <row r="8631" spans="3:10" x14ac:dyDescent="0.25">
      <c r="C8631" s="82">
        <v>7.3723855969099854E-3</v>
      </c>
      <c r="D8631" s="89">
        <v>1.2444750876026948E-2</v>
      </c>
      <c r="E8631" s="89">
        <v>1.7429720415220798E-2</v>
      </c>
      <c r="F8631" s="89">
        <v>2.1706337045571757E-2</v>
      </c>
      <c r="G8631" s="90">
        <v>2.515528607532409E-2</v>
      </c>
      <c r="H8631" s="90">
        <v>2.776242423342383E-2</v>
      </c>
      <c r="I8631" s="90">
        <v>2.9781659905274076E-2</v>
      </c>
      <c r="J8631" s="90">
        <v>3.1268287881426639E-2</v>
      </c>
    </row>
    <row r="8632" spans="3:10" x14ac:dyDescent="0.25">
      <c r="C8632" s="82">
        <v>7.5239478091114753E-2</v>
      </c>
      <c r="D8632" s="89">
        <v>6.8520226786374233E-2</v>
      </c>
      <c r="E8632" s="89">
        <v>6.2404910665527197E-2</v>
      </c>
      <c r="F8632" s="89">
        <v>5.7409827793418064E-2</v>
      </c>
      <c r="G8632" s="90">
        <v>5.3519296729184596E-2</v>
      </c>
      <c r="H8632" s="90">
        <v>5.0255674254654027E-2</v>
      </c>
      <c r="I8632" s="90">
        <v>4.7590640135165174E-2</v>
      </c>
      <c r="J8632" s="90">
        <v>4.5208703047289883E-2</v>
      </c>
    </row>
    <row r="8633" spans="3:10" x14ac:dyDescent="0.25">
      <c r="C8633" s="82">
        <v>6.8238104773494946E-3</v>
      </c>
      <c r="D8633" s="89">
        <v>1.0354669776798119E-2</v>
      </c>
      <c r="E8633" s="89">
        <v>1.3926122513928272E-2</v>
      </c>
      <c r="F8633" s="89">
        <v>1.7249882366996403E-2</v>
      </c>
      <c r="G8633" s="90">
        <v>2.0207084654699777E-2</v>
      </c>
      <c r="H8633" s="90">
        <v>2.2668650098726945E-2</v>
      </c>
      <c r="I8633" s="90">
        <v>2.4727826759289504E-2</v>
      </c>
      <c r="J8633" s="90">
        <v>2.6355894283755555E-2</v>
      </c>
    </row>
    <row r="8634" spans="3:10" x14ac:dyDescent="0.25">
      <c r="C8634" s="82">
        <v>4.93952940707056E-2</v>
      </c>
      <c r="D8634" s="89">
        <v>4.5321112834567384E-2</v>
      </c>
      <c r="E8634" s="89">
        <v>4.1249295259014496E-2</v>
      </c>
      <c r="F8634" s="89">
        <v>3.7865718423513273E-2</v>
      </c>
      <c r="G8634" s="90">
        <v>3.5309614830197948E-2</v>
      </c>
      <c r="H8634" s="90">
        <v>3.3313104507832834E-2</v>
      </c>
      <c r="I8634" s="90">
        <v>3.1861842008921282E-2</v>
      </c>
      <c r="J8634" s="90">
        <v>3.0735916452810187E-2</v>
      </c>
    </row>
    <row r="8635" spans="3:10" x14ac:dyDescent="0.25">
      <c r="C8635" s="82">
        <v>1.9831642123138843E-2</v>
      </c>
      <c r="D8635" s="89">
        <v>2.3622135803527258E-2</v>
      </c>
      <c r="E8635" s="89">
        <v>2.5974829953139981E-2</v>
      </c>
      <c r="F8635" s="89">
        <v>2.7310644113792883E-2</v>
      </c>
      <c r="G8635" s="90">
        <v>2.805545223989777E-2</v>
      </c>
      <c r="H8635" s="90">
        <v>2.8353683003417555E-2</v>
      </c>
      <c r="I8635" s="90">
        <v>2.847414063940383E-2</v>
      </c>
      <c r="J8635" s="90">
        <v>2.8432249382072932E-2</v>
      </c>
    </row>
    <row r="8636" spans="3:10" x14ac:dyDescent="0.25">
      <c r="C8636" s="82">
        <v>1.6792231641949984E-2</v>
      </c>
      <c r="D8636" s="89">
        <v>2.0816667053644912E-2</v>
      </c>
      <c r="E8636" s="89">
        <v>2.4123265864367995E-2</v>
      </c>
      <c r="F8636" s="89">
        <v>2.6995138555926387E-2</v>
      </c>
      <c r="G8636" s="90">
        <v>2.9769948070717939E-2</v>
      </c>
      <c r="H8636" s="90">
        <v>3.2564015880411148E-2</v>
      </c>
      <c r="I8636" s="90">
        <v>3.5679077315762489E-2</v>
      </c>
      <c r="J8636" s="90">
        <v>3.9155617797502956E-2</v>
      </c>
    </row>
    <row r="8637" spans="3:10" x14ac:dyDescent="0.25">
      <c r="C8637" s="82">
        <v>4.0642493837236914E-2</v>
      </c>
      <c r="D8637" s="89">
        <v>4.1623658274549766E-2</v>
      </c>
      <c r="E8637" s="89">
        <v>4.1449395050626364E-2</v>
      </c>
      <c r="F8637" s="89">
        <v>4.0817587304226813E-2</v>
      </c>
      <c r="G8637" s="90">
        <v>4.0108252851776195E-2</v>
      </c>
      <c r="H8637" s="90">
        <v>3.9268213362071744E-2</v>
      </c>
      <c r="I8637" s="90">
        <v>3.8479283333058334E-2</v>
      </c>
      <c r="J8637" s="90">
        <v>3.7625742715619297E-2</v>
      </c>
    </row>
    <row r="8638" spans="3:10" x14ac:dyDescent="0.25">
      <c r="C8638" s="82">
        <v>1.1770666671409569E-2</v>
      </c>
      <c r="D8638" s="89">
        <v>1.8160478374444389E-2</v>
      </c>
      <c r="E8638" s="89">
        <v>2.3863167651852736E-2</v>
      </c>
      <c r="F8638" s="89">
        <v>2.8381475332935866E-2</v>
      </c>
      <c r="G8638" s="90">
        <v>3.1790032578923044E-2</v>
      </c>
      <c r="H8638" s="90">
        <v>3.4182502867169881E-2</v>
      </c>
      <c r="I8638" s="90">
        <v>3.5912356174373411E-2</v>
      </c>
      <c r="J8638" s="90">
        <v>3.7045565728146802E-2</v>
      </c>
    </row>
    <row r="8639" spans="3:10" x14ac:dyDescent="0.25">
      <c r="C8639" s="82">
        <v>5.3253922751569666E-3</v>
      </c>
      <c r="D8639" s="89">
        <v>8.1013870914293865E-3</v>
      </c>
      <c r="E8639" s="89">
        <v>1.0769798156057678E-2</v>
      </c>
      <c r="F8639" s="89">
        <v>1.3114757133426153E-2</v>
      </c>
      <c r="G8639" s="90">
        <v>1.5094815035085266E-2</v>
      </c>
      <c r="H8639" s="90">
        <v>1.6669634543409556E-2</v>
      </c>
      <c r="I8639" s="90">
        <v>1.7957596379042911E-2</v>
      </c>
      <c r="J8639" s="90">
        <v>1.8980049439487046E-2</v>
      </c>
    </row>
    <row r="8640" spans="3:10" x14ac:dyDescent="0.25">
      <c r="C8640" s="82">
        <v>1.1587392628869729E-2</v>
      </c>
      <c r="D8640" s="89">
        <v>1.3682680022486774E-2</v>
      </c>
      <c r="E8640" s="89">
        <v>1.5181695954707208E-2</v>
      </c>
      <c r="F8640" s="89">
        <v>1.6216284717399554E-2</v>
      </c>
      <c r="G8640" s="90">
        <v>1.6942564808556361E-2</v>
      </c>
      <c r="H8640" s="90">
        <v>1.7399399038544427E-2</v>
      </c>
      <c r="I8640" s="90">
        <v>1.7742211690839997E-2</v>
      </c>
      <c r="J8640" s="90">
        <v>1.7994205248696854E-2</v>
      </c>
    </row>
    <row r="8641" spans="3:10" x14ac:dyDescent="0.25">
      <c r="C8641" s="82">
        <v>2.2563654298382509E-2</v>
      </c>
      <c r="D8641" s="89">
        <v>2.4654361248292553E-2</v>
      </c>
      <c r="E8641" s="89">
        <v>2.5865051065052009E-2</v>
      </c>
      <c r="F8641" s="89">
        <v>2.6564019821545663E-2</v>
      </c>
      <c r="G8641" s="90">
        <v>2.7005041286357438E-2</v>
      </c>
      <c r="H8641" s="90">
        <v>2.7187390976313553E-2</v>
      </c>
      <c r="I8641" s="90">
        <v>2.7278142106669286E-2</v>
      </c>
      <c r="J8641" s="90">
        <v>2.7240777868156648E-2</v>
      </c>
    </row>
    <row r="8642" spans="3:10" x14ac:dyDescent="0.25">
      <c r="C8642" s="82">
        <v>1.1257339162189564E-2</v>
      </c>
      <c r="D8642" s="89">
        <v>1.8372747086941674E-2</v>
      </c>
      <c r="E8642" s="89">
        <v>2.5220799719211845E-2</v>
      </c>
      <c r="F8642" s="89">
        <v>3.0967970174957563E-2</v>
      </c>
      <c r="G8642" s="90">
        <v>3.5433643587103568E-2</v>
      </c>
      <c r="H8642" s="90">
        <v>3.8573302879305209E-2</v>
      </c>
      <c r="I8642" s="90">
        <v>4.0737699826553529E-2</v>
      </c>
      <c r="J8642" s="90">
        <v>4.2024160264294043E-2</v>
      </c>
    </row>
    <row r="8643" spans="3:10" x14ac:dyDescent="0.25">
      <c r="C8643" s="82">
        <v>1.3731883782646621E-2</v>
      </c>
      <c r="D8643" s="89">
        <v>2.1245080093146296E-2</v>
      </c>
      <c r="E8643" s="89">
        <v>2.7684187084195337E-2</v>
      </c>
      <c r="F8643" s="89">
        <v>3.2490847251349493E-2</v>
      </c>
      <c r="G8643" s="90">
        <v>3.5874851135524341E-2</v>
      </c>
      <c r="H8643" s="90">
        <v>3.8076911445535773E-2</v>
      </c>
      <c r="I8643" s="90">
        <v>3.9596393867245762E-2</v>
      </c>
      <c r="J8643" s="90">
        <v>4.0574147033038986E-2</v>
      </c>
    </row>
    <row r="8644" spans="3:10" x14ac:dyDescent="0.25">
      <c r="C8644" s="82">
        <v>5.8700231240412879E-3</v>
      </c>
      <c r="D8644" s="89">
        <v>1.0779547633254125E-2</v>
      </c>
      <c r="E8644" s="89">
        <v>1.579079738801115E-2</v>
      </c>
      <c r="F8644" s="89">
        <v>2.0044226507859975E-2</v>
      </c>
      <c r="G8644" s="90">
        <v>2.328905956186289E-2</v>
      </c>
      <c r="H8644" s="90">
        <v>2.5505187558245879E-2</v>
      </c>
      <c r="I8644" s="90">
        <v>2.6982402213454385E-2</v>
      </c>
      <c r="J8644" s="90">
        <v>2.7844159042446134E-2</v>
      </c>
    </row>
    <row r="8645" spans="3:10" x14ac:dyDescent="0.25">
      <c r="C8645" s="82">
        <v>3.3284837128110781E-3</v>
      </c>
      <c r="D8645" s="89">
        <v>5.5649095649579414E-3</v>
      </c>
      <c r="E8645" s="89">
        <v>7.9748233725711031E-3</v>
      </c>
      <c r="F8645" s="89">
        <v>1.0334650615531876E-2</v>
      </c>
      <c r="G8645" s="90">
        <v>1.25628746548771E-2</v>
      </c>
      <c r="H8645" s="90">
        <v>1.4602195571294276E-2</v>
      </c>
      <c r="I8645" s="90">
        <v>1.6549102216810295E-2</v>
      </c>
      <c r="J8645" s="90">
        <v>1.8426793512477821E-2</v>
      </c>
    </row>
    <row r="8646" spans="3:10" x14ac:dyDescent="0.25">
      <c r="C8646" s="82">
        <v>5.8435839619029708E-3</v>
      </c>
      <c r="D8646" s="89">
        <v>1.0321857442303083E-2</v>
      </c>
      <c r="E8646" s="89">
        <v>1.5082981030331018E-2</v>
      </c>
      <c r="F8646" s="89">
        <v>1.9435732452584037E-2</v>
      </c>
      <c r="G8646" s="90">
        <v>2.3051666376145332E-2</v>
      </c>
      <c r="H8646" s="90">
        <v>2.5737929667899739E-2</v>
      </c>
      <c r="I8646" s="90">
        <v>2.7632112880355487E-2</v>
      </c>
      <c r="J8646" s="90">
        <v>2.8765578557140591E-2</v>
      </c>
    </row>
    <row r="8647" spans="3:10" x14ac:dyDescent="0.25">
      <c r="C8647" s="82">
        <v>7.8130794376874025E-3</v>
      </c>
      <c r="D8647" s="89">
        <v>9.3657106553807681E-3</v>
      </c>
      <c r="E8647" s="89">
        <v>1.0594691112939871E-2</v>
      </c>
      <c r="F8647" s="89">
        <v>1.1573485061577328E-2</v>
      </c>
      <c r="G8647" s="90">
        <v>1.2389007933065835E-2</v>
      </c>
      <c r="H8647" s="90">
        <v>1.3047932033917967E-2</v>
      </c>
      <c r="I8647" s="90">
        <v>1.3652538558529293E-2</v>
      </c>
      <c r="J8647" s="90">
        <v>1.4219136843768361E-2</v>
      </c>
    </row>
    <row r="8648" spans="3:10" x14ac:dyDescent="0.25">
      <c r="C8648" s="82">
        <v>5.3675530639632841E-3</v>
      </c>
      <c r="D8648" s="89">
        <v>9.4763558203575619E-3</v>
      </c>
      <c r="E8648" s="89">
        <v>1.4066892598439766E-2</v>
      </c>
      <c r="F8648" s="89">
        <v>1.8557356783322432E-2</v>
      </c>
      <c r="G8648" s="90">
        <v>2.2587008037966792E-2</v>
      </c>
      <c r="H8648" s="90">
        <v>2.585757829782858E-2</v>
      </c>
      <c r="I8648" s="90">
        <v>2.8382513439549405E-2</v>
      </c>
      <c r="J8648" s="90">
        <v>3.0084988414553076E-2</v>
      </c>
    </row>
    <row r="8649" spans="3:10" x14ac:dyDescent="0.25">
      <c r="C8649" s="82">
        <v>2.7914372984260399E-2</v>
      </c>
      <c r="D8649" s="89">
        <v>3.0490222508039774E-2</v>
      </c>
      <c r="E8649" s="89">
        <v>3.1622546226262337E-2</v>
      </c>
      <c r="F8649" s="89">
        <v>3.1927716953201908E-2</v>
      </c>
      <c r="G8649" s="90">
        <v>3.1812852852276793E-2</v>
      </c>
      <c r="H8649" s="90">
        <v>3.1315258071990773E-2</v>
      </c>
      <c r="I8649" s="90">
        <v>3.0632396750009915E-2</v>
      </c>
      <c r="J8649" s="90">
        <v>2.9715981126146242E-2</v>
      </c>
    </row>
    <row r="8650" spans="3:10" x14ac:dyDescent="0.25">
      <c r="C8650" s="82">
        <v>5.4943431582667301E-3</v>
      </c>
      <c r="D8650" s="89">
        <v>8.4748174035338634E-3</v>
      </c>
      <c r="E8650" s="89">
        <v>1.1360103151937645E-2</v>
      </c>
      <c r="F8650" s="89">
        <v>1.3888479836642886E-2</v>
      </c>
      <c r="G8650" s="90">
        <v>1.5990911696746119E-2</v>
      </c>
      <c r="H8650" s="90">
        <v>1.7606453976079992E-2</v>
      </c>
      <c r="I8650" s="90">
        <v>1.8843956206051785E-2</v>
      </c>
      <c r="J8650" s="90">
        <v>1.9707828083167057E-2</v>
      </c>
    </row>
    <row r="8651" spans="3:10" x14ac:dyDescent="0.25">
      <c r="C8651" s="82">
        <v>1.2119372631450955E-3</v>
      </c>
      <c r="D8651" s="89">
        <v>2.4988590098929024E-3</v>
      </c>
      <c r="E8651" s="89">
        <v>4.1208020528082428E-3</v>
      </c>
      <c r="F8651" s="89">
        <v>5.8448442350427674E-3</v>
      </c>
      <c r="G8651" s="90">
        <v>7.4944099789255748E-3</v>
      </c>
      <c r="H8651" s="90">
        <v>8.9364728847432205E-3</v>
      </c>
      <c r="I8651" s="90">
        <v>1.0172475705324476E-2</v>
      </c>
      <c r="J8651" s="90">
        <v>1.1196478834397689E-2</v>
      </c>
    </row>
    <row r="8652" spans="3:10" x14ac:dyDescent="0.25">
      <c r="C8652" s="82">
        <v>2.9797687693744856E-2</v>
      </c>
      <c r="D8652" s="89">
        <v>3.3574004616424978E-2</v>
      </c>
      <c r="E8652" s="89">
        <v>3.5949910675548903E-2</v>
      </c>
      <c r="F8652" s="89">
        <v>3.7535959496688365E-2</v>
      </c>
      <c r="G8652" s="90">
        <v>3.877993959056994E-2</v>
      </c>
      <c r="H8652" s="90">
        <v>3.9719863903948473E-2</v>
      </c>
      <c r="I8652" s="90">
        <v>4.058302462089565E-2</v>
      </c>
      <c r="J8652" s="90">
        <v>4.1254950262896724E-2</v>
      </c>
    </row>
    <row r="8653" spans="3:10" x14ac:dyDescent="0.25">
      <c r="C8653" s="82">
        <v>1.8556259344958772E-3</v>
      </c>
      <c r="D8653" s="89">
        <v>3.736706978338185E-3</v>
      </c>
      <c r="E8653" s="89">
        <v>5.8935558154519004E-3</v>
      </c>
      <c r="F8653" s="89">
        <v>7.9285184895847953E-3</v>
      </c>
      <c r="G8653" s="90">
        <v>9.6334713179342755E-3</v>
      </c>
      <c r="H8653" s="90">
        <v>1.091364995567462E-2</v>
      </c>
      <c r="I8653" s="90">
        <v>1.1844436998363224E-2</v>
      </c>
      <c r="J8653" s="90">
        <v>1.2465643252031054E-2</v>
      </c>
    </row>
    <row r="8654" spans="3:10" x14ac:dyDescent="0.25">
      <c r="C8654" s="82">
        <v>4.3540157929798456E-4</v>
      </c>
      <c r="D8654" s="89">
        <v>1.205525482707167E-3</v>
      </c>
      <c r="E8654" s="89">
        <v>2.4229173683609612E-3</v>
      </c>
      <c r="F8654" s="89">
        <v>3.9185330201462849E-3</v>
      </c>
      <c r="G8654" s="90">
        <v>5.4734795504026183E-3</v>
      </c>
      <c r="H8654" s="90">
        <v>6.8893185642413786E-3</v>
      </c>
      <c r="I8654" s="90">
        <v>8.0956745364823522E-3</v>
      </c>
      <c r="J8654" s="90">
        <v>9.0508825944330754E-3</v>
      </c>
    </row>
    <row r="8655" spans="3:10" x14ac:dyDescent="0.25">
      <c r="C8655" s="82">
        <v>2.7847874524716369E-3</v>
      </c>
      <c r="D8655" s="89">
        <v>4.8802198965689492E-3</v>
      </c>
      <c r="E8655" s="89">
        <v>7.0958913860373072E-3</v>
      </c>
      <c r="F8655" s="89">
        <v>9.1282298258277533E-3</v>
      </c>
      <c r="G8655" s="90">
        <v>1.0844197268141492E-2</v>
      </c>
      <c r="H8655" s="90">
        <v>1.2168466062696837E-2</v>
      </c>
      <c r="I8655" s="90">
        <v>1.3176972768315512E-2</v>
      </c>
      <c r="J8655" s="90">
        <v>1.3894651200912843E-2</v>
      </c>
    </row>
    <row r="8656" spans="3:10" x14ac:dyDescent="0.25">
      <c r="C8656" s="82">
        <v>2.0593847111419646E-2</v>
      </c>
      <c r="D8656" s="89">
        <v>2.4721332815395295E-2</v>
      </c>
      <c r="E8656" s="89">
        <v>2.7717921229440855E-2</v>
      </c>
      <c r="F8656" s="89">
        <v>2.9983894597720509E-2</v>
      </c>
      <c r="G8656" s="90">
        <v>3.1922281908060499E-2</v>
      </c>
      <c r="H8656" s="90">
        <v>3.364507465097176E-2</v>
      </c>
      <c r="I8656" s="90">
        <v>3.5426539396993618E-2</v>
      </c>
      <c r="J8656" s="90">
        <v>3.724844039823557E-2</v>
      </c>
    </row>
    <row r="8657" spans="3:10" x14ac:dyDescent="0.25">
      <c r="C8657" s="82">
        <v>1.7774818011983912E-2</v>
      </c>
      <c r="D8657" s="89">
        <v>2.0907362145637161E-2</v>
      </c>
      <c r="E8657" s="89">
        <v>2.3098813211532697E-2</v>
      </c>
      <c r="F8657" s="89">
        <v>2.4686987691953537E-2</v>
      </c>
      <c r="G8657" s="90">
        <v>2.5974106495159088E-2</v>
      </c>
      <c r="H8657" s="90">
        <v>2.7015353698997036E-2</v>
      </c>
      <c r="I8657" s="90">
        <v>2.8002091557926972E-2</v>
      </c>
      <c r="J8657" s="90">
        <v>2.8900550965666422E-2</v>
      </c>
    </row>
    <row r="8658" spans="3:10" x14ac:dyDescent="0.25">
      <c r="C8658" s="82">
        <v>8.9421078520290648E-3</v>
      </c>
      <c r="D8658" s="89">
        <v>1.1324506017726445E-2</v>
      </c>
      <c r="E8658" s="89">
        <v>1.317090840064318E-2</v>
      </c>
      <c r="F8658" s="89">
        <v>1.4598333190321975E-2</v>
      </c>
      <c r="G8658" s="90">
        <v>1.5779660281762819E-2</v>
      </c>
      <c r="H8658" s="90">
        <v>1.6769802351169941E-2</v>
      </c>
      <c r="I8658" s="90">
        <v>1.7713377868038949E-2</v>
      </c>
      <c r="J8658" s="90">
        <v>1.8613395525061006E-2</v>
      </c>
    </row>
    <row r="8659" spans="3:10" x14ac:dyDescent="0.25">
      <c r="C8659" s="82">
        <v>9.2611908742078614E-3</v>
      </c>
      <c r="D8659" s="89">
        <v>1.2563649481198202E-2</v>
      </c>
      <c r="E8659" s="89">
        <v>1.5188722638736878E-2</v>
      </c>
      <c r="F8659" s="89">
        <v>1.7034434491308519E-2</v>
      </c>
      <c r="G8659" s="90">
        <v>1.8187325727673405E-2</v>
      </c>
      <c r="H8659" s="90">
        <v>1.8686392632025196E-2</v>
      </c>
      <c r="I8659" s="90">
        <v>1.8726739518271036E-2</v>
      </c>
      <c r="J8659" s="90">
        <v>1.8376374739557635E-2</v>
      </c>
    </row>
    <row r="8660" spans="3:10" x14ac:dyDescent="0.25">
      <c r="C8660" s="82">
        <v>6.2959556760792063E-3</v>
      </c>
      <c r="D8660" s="89">
        <v>9.6350658671470468E-3</v>
      </c>
      <c r="E8660" s="89">
        <v>1.2829847100545133E-2</v>
      </c>
      <c r="F8660" s="89">
        <v>1.5642256109692037E-2</v>
      </c>
      <c r="G8660" s="90">
        <v>1.8039493771160355E-2</v>
      </c>
      <c r="H8660" s="90">
        <v>1.9967936746746382E-2</v>
      </c>
      <c r="I8660" s="90">
        <v>2.1541747902827729E-2</v>
      </c>
      <c r="J8660" s="90">
        <v>2.2746144116792516E-2</v>
      </c>
    </row>
    <row r="8661" spans="3:10" x14ac:dyDescent="0.25">
      <c r="C8661" s="82">
        <v>1.4849049020662921E-2</v>
      </c>
      <c r="D8661" s="89">
        <v>1.9564700860646614E-2</v>
      </c>
      <c r="E8661" s="89">
        <v>2.3161279535689829E-2</v>
      </c>
      <c r="F8661" s="89">
        <v>2.5783395230041039E-2</v>
      </c>
      <c r="G8661" s="90">
        <v>2.7745288811796449E-2</v>
      </c>
      <c r="H8661" s="90">
        <v>2.9148694807571526E-2</v>
      </c>
      <c r="I8661" s="90">
        <v>3.0227350325920388E-2</v>
      </c>
      <c r="J8661" s="90">
        <v>3.0950055898498616E-2</v>
      </c>
    </row>
    <row r="8662" spans="3:10" x14ac:dyDescent="0.25">
      <c r="C8662" s="82">
        <v>1.3777597649022514E-3</v>
      </c>
      <c r="D8662" s="89">
        <v>2.7251119621134437E-3</v>
      </c>
      <c r="E8662" s="89">
        <v>4.3408757656968489E-3</v>
      </c>
      <c r="F8662" s="89">
        <v>5.9872048955344403E-3</v>
      </c>
      <c r="G8662" s="90">
        <v>7.517737179322549E-3</v>
      </c>
      <c r="H8662" s="90">
        <v>8.8423935707546177E-3</v>
      </c>
      <c r="I8662" s="90">
        <v>9.9994599878443016E-3</v>
      </c>
      <c r="J8662" s="90">
        <v>1.1004142169316361E-2</v>
      </c>
    </row>
    <row r="8663" spans="3:10" x14ac:dyDescent="0.25">
      <c r="C8663" s="82">
        <v>9.4333493559375058E-3</v>
      </c>
      <c r="D8663" s="89">
        <v>1.284109967509532E-2</v>
      </c>
      <c r="E8663" s="89">
        <v>1.5521330752192464E-2</v>
      </c>
      <c r="F8663" s="89">
        <v>1.7435144941187784E-2</v>
      </c>
      <c r="G8663" s="90">
        <v>1.8751222121176237E-2</v>
      </c>
      <c r="H8663" s="90">
        <v>1.9567647239509739E-2</v>
      </c>
      <c r="I8663" s="90">
        <v>2.0109966706332964E-2</v>
      </c>
      <c r="J8663" s="90">
        <v>2.0438372064181805E-2</v>
      </c>
    </row>
    <row r="8664" spans="3:10" x14ac:dyDescent="0.25">
      <c r="C8664" s="82">
        <v>2.0874820722166725E-2</v>
      </c>
      <c r="D8664" s="89">
        <v>2.430458064072501E-2</v>
      </c>
      <c r="E8664" s="89">
        <v>2.6467088108247175E-2</v>
      </c>
      <c r="F8664" s="89">
        <v>2.7857731417252746E-2</v>
      </c>
      <c r="G8664" s="90">
        <v>2.8900183111254439E-2</v>
      </c>
      <c r="H8664" s="90">
        <v>2.9702385466339635E-2</v>
      </c>
      <c r="I8664" s="90">
        <v>3.0493761902681587E-2</v>
      </c>
      <c r="J8664" s="90">
        <v>3.1235468964553054E-2</v>
      </c>
    </row>
    <row r="8665" spans="3:10" x14ac:dyDescent="0.25">
      <c r="C8665" s="82">
        <v>6.4728640236150284E-3</v>
      </c>
      <c r="D8665" s="89">
        <v>1.0338535136040777E-2</v>
      </c>
      <c r="E8665" s="89">
        <v>1.3989338999437726E-2</v>
      </c>
      <c r="F8665" s="89">
        <v>1.7049671134766558E-2</v>
      </c>
      <c r="G8665" s="90">
        <v>1.9495056253283152E-2</v>
      </c>
      <c r="H8665" s="90">
        <v>2.1349158776589126E-2</v>
      </c>
      <c r="I8665" s="90">
        <v>2.282855153511041E-2</v>
      </c>
      <c r="J8665" s="90">
        <v>2.3991243862772613E-2</v>
      </c>
    </row>
    <row r="8666" spans="3:10" x14ac:dyDescent="0.25">
      <c r="C8666" s="82">
        <v>4.9958806536506513E-3</v>
      </c>
      <c r="D8666" s="89">
        <v>8.6016241741939791E-3</v>
      </c>
      <c r="E8666" s="89">
        <v>1.2408759319677963E-2</v>
      </c>
      <c r="F8666" s="89">
        <v>1.5963109553927352E-2</v>
      </c>
      <c r="G8666" s="90">
        <v>1.9085684273972531E-2</v>
      </c>
      <c r="H8666" s="90">
        <v>2.1659539959374766E-2</v>
      </c>
      <c r="I8666" s="90">
        <v>2.3796876451753074E-2</v>
      </c>
      <c r="J8666" s="90">
        <v>2.5488340443851856E-2</v>
      </c>
    </row>
    <row r="8667" spans="3:10" x14ac:dyDescent="0.25">
      <c r="C8667" s="82">
        <v>4.9081917764793965E-3</v>
      </c>
      <c r="D8667" s="89">
        <v>7.3854810481760154E-3</v>
      </c>
      <c r="E8667" s="89">
        <v>9.7032996274720243E-3</v>
      </c>
      <c r="F8667" s="89">
        <v>1.1709028275234814E-2</v>
      </c>
      <c r="G8667" s="90">
        <v>1.3409706404328091E-2</v>
      </c>
      <c r="H8667" s="90">
        <v>1.4797987605043104E-2</v>
      </c>
      <c r="I8667" s="90">
        <v>1.5990202780896183E-2</v>
      </c>
      <c r="J8667" s="90">
        <v>1.7004432566326451E-2</v>
      </c>
    </row>
    <row r="8668" spans="3:10" x14ac:dyDescent="0.25">
      <c r="C8668" s="82">
        <v>1.5334476114769451E-3</v>
      </c>
      <c r="D8668" s="89">
        <v>2.7348146483347738E-3</v>
      </c>
      <c r="E8668" s="89">
        <v>4.1364468941683845E-3</v>
      </c>
      <c r="F8668" s="89">
        <v>5.5886326578312709E-3</v>
      </c>
      <c r="G8668" s="90">
        <v>6.9934001359298432E-3</v>
      </c>
      <c r="H8668" s="90">
        <v>8.2677511790445087E-3</v>
      </c>
      <c r="I8668" s="90">
        <v>9.4305027927520744E-3</v>
      </c>
      <c r="J8668" s="90">
        <v>1.0478439588614007E-2</v>
      </c>
    </row>
    <row r="8669" spans="3:10" x14ac:dyDescent="0.25">
      <c r="C8669" s="82">
        <v>3.6161910142393366E-2</v>
      </c>
      <c r="D8669" s="89">
        <v>3.4136631045589241E-2</v>
      </c>
      <c r="E8669" s="89">
        <v>3.1935744794990062E-2</v>
      </c>
      <c r="F8669" s="89">
        <v>3.0036588034423769E-2</v>
      </c>
      <c r="G8669" s="90">
        <v>2.8585617261632969E-2</v>
      </c>
      <c r="H8669" s="90">
        <v>2.742600420781828E-2</v>
      </c>
      <c r="I8669" s="90">
        <v>2.6602548038838231E-2</v>
      </c>
      <c r="J8669" s="90">
        <v>2.598228785316857E-2</v>
      </c>
    </row>
    <row r="8670" spans="3:10" x14ac:dyDescent="0.25">
      <c r="C8670" s="82">
        <v>2.5794818817041141E-4</v>
      </c>
      <c r="D8670" s="89">
        <v>7.5947313385215395E-4</v>
      </c>
      <c r="E8670" s="89">
        <v>1.6194403242381604E-3</v>
      </c>
      <c r="F8670" s="89">
        <v>2.7632393912119723E-3</v>
      </c>
      <c r="G8670" s="90">
        <v>4.0498082102722868E-3</v>
      </c>
      <c r="H8670" s="90">
        <v>5.3291972229678351E-3</v>
      </c>
      <c r="I8670" s="90">
        <v>6.5399688990553607E-3</v>
      </c>
      <c r="J8670" s="90">
        <v>7.6438022816952694E-3</v>
      </c>
    </row>
    <row r="8671" spans="3:10" x14ac:dyDescent="0.25">
      <c r="C8671" s="82">
        <v>5.9419028231291722E-3</v>
      </c>
      <c r="D8671" s="89">
        <v>9.7661022075239013E-3</v>
      </c>
      <c r="E8671" s="89">
        <v>1.3379461091717785E-2</v>
      </c>
      <c r="F8671" s="89">
        <v>1.6367369336996448E-2</v>
      </c>
      <c r="G8671" s="90">
        <v>1.870359704188318E-2</v>
      </c>
      <c r="H8671" s="90">
        <v>2.0426967711456124E-2</v>
      </c>
      <c r="I8671" s="90">
        <v>2.1761687873798084E-2</v>
      </c>
      <c r="J8671" s="90">
        <v>2.2778590008411856E-2</v>
      </c>
    </row>
    <row r="8672" spans="3:10" x14ac:dyDescent="0.25">
      <c r="C8672" s="82">
        <v>1.1591528311213359E-3</v>
      </c>
      <c r="D8672" s="89">
        <v>2.5775241909064585E-3</v>
      </c>
      <c r="E8672" s="89">
        <v>4.4663662137834166E-3</v>
      </c>
      <c r="F8672" s="89">
        <v>6.5600901270697837E-3</v>
      </c>
      <c r="G8672" s="90">
        <v>8.6503635932124543E-3</v>
      </c>
      <c r="H8672" s="90">
        <v>1.0585366570040796E-2</v>
      </c>
      <c r="I8672" s="90">
        <v>1.2371829866980742E-2</v>
      </c>
      <c r="J8672" s="90">
        <v>1.4003251768731118E-2</v>
      </c>
    </row>
    <row r="8673" spans="3:10" x14ac:dyDescent="0.25">
      <c r="C8673" s="82">
        <v>8.3239119069289623E-3</v>
      </c>
      <c r="D8673" s="89">
        <v>1.0779192636035464E-2</v>
      </c>
      <c r="E8673" s="89">
        <v>1.2828779880875484E-2</v>
      </c>
      <c r="F8673" s="89">
        <v>1.4495888477329589E-2</v>
      </c>
      <c r="G8673" s="90">
        <v>1.5884108629810136E-2</v>
      </c>
      <c r="H8673" s="90">
        <v>1.7014900303555052E-2</v>
      </c>
      <c r="I8673" s="90">
        <v>1.8028757881278883E-2</v>
      </c>
      <c r="J8673" s="90">
        <v>1.8941304075566143E-2</v>
      </c>
    </row>
    <row r="8674" spans="3:10" x14ac:dyDescent="0.25">
      <c r="C8674" s="82">
        <v>3.9118047899343606E-3</v>
      </c>
      <c r="D8674" s="89">
        <v>6.3368385668719565E-3</v>
      </c>
      <c r="E8674" s="89">
        <v>8.8194235836925611E-3</v>
      </c>
      <c r="F8674" s="89">
        <v>1.1074389207124046E-2</v>
      </c>
      <c r="G8674" s="90">
        <v>1.2975750558644599E-2</v>
      </c>
      <c r="H8674" s="90">
        <v>1.4437820358219966E-2</v>
      </c>
      <c r="I8674" s="90">
        <v>1.5548841664487589E-2</v>
      </c>
      <c r="J8674" s="90">
        <v>1.6338183076534962E-2</v>
      </c>
    </row>
    <row r="8675" spans="3:10" x14ac:dyDescent="0.25">
      <c r="C8675" s="82">
        <v>2.512370814416214E-3</v>
      </c>
      <c r="D8675" s="89">
        <v>3.9842061983026344E-3</v>
      </c>
      <c r="E8675" s="89">
        <v>5.4831103271325288E-3</v>
      </c>
      <c r="F8675" s="89">
        <v>6.8731825699751134E-3</v>
      </c>
      <c r="G8675" s="90">
        <v>8.1099447239984992E-3</v>
      </c>
      <c r="H8675" s="90">
        <v>9.1587016403165446E-3</v>
      </c>
      <c r="I8675" s="90">
        <v>1.0080121164993135E-2</v>
      </c>
      <c r="J8675" s="90">
        <v>1.0888625374052704E-2</v>
      </c>
    </row>
    <row r="8676" spans="3:10" x14ac:dyDescent="0.25">
      <c r="C8676" s="82">
        <v>1.2185609859783637E-2</v>
      </c>
      <c r="D8676" s="89">
        <v>1.547369976659696E-2</v>
      </c>
      <c r="E8676" s="89">
        <v>1.785929059651253E-2</v>
      </c>
      <c r="F8676" s="89">
        <v>1.9470356301080755E-2</v>
      </c>
      <c r="G8676" s="90">
        <v>2.0560223234650257E-2</v>
      </c>
      <c r="H8676" s="90">
        <v>2.125238629165253E-2</v>
      </c>
      <c r="I8676" s="90">
        <v>2.1795047566704709E-2</v>
      </c>
      <c r="J8676" s="90">
        <v>2.2257533830197594E-2</v>
      </c>
    </row>
    <row r="8677" spans="3:10" x14ac:dyDescent="0.25">
      <c r="C8677" s="82">
        <v>6.5253326623345848E-3</v>
      </c>
      <c r="D8677" s="89">
        <v>9.5396140945744716E-3</v>
      </c>
      <c r="E8677" s="89">
        <v>1.235413988537816E-2</v>
      </c>
      <c r="F8677" s="89">
        <v>1.4843542313873226E-2</v>
      </c>
      <c r="G8677" s="90">
        <v>1.7070662265776648E-2</v>
      </c>
      <c r="H8677" s="90">
        <v>1.9075468010277683E-2</v>
      </c>
      <c r="I8677" s="90">
        <v>2.105364799138558E-2</v>
      </c>
      <c r="J8677" s="90">
        <v>2.3068709013541584E-2</v>
      </c>
    </row>
    <row r="8678" spans="3:10" x14ac:dyDescent="0.25">
      <c r="C8678" s="82">
        <v>2.0208524341164765E-2</v>
      </c>
      <c r="D8678" s="89">
        <v>2.4171230993449391E-2</v>
      </c>
      <c r="E8678" s="89">
        <v>2.6870717048379962E-2</v>
      </c>
      <c r="F8678" s="89">
        <v>2.8650890228178981E-2</v>
      </c>
      <c r="G8678" s="90">
        <v>2.9888474150574912E-2</v>
      </c>
      <c r="H8678" s="90">
        <v>3.0704827121860706E-2</v>
      </c>
      <c r="I8678" s="90">
        <v>3.1382429016529358E-2</v>
      </c>
      <c r="J8678" s="90">
        <v>3.1941120818485727E-2</v>
      </c>
    </row>
    <row r="8679" spans="3:10" x14ac:dyDescent="0.25">
      <c r="C8679" s="82">
        <v>9.3816888950948828E-3</v>
      </c>
      <c r="D8679" s="89">
        <v>1.1983976185354142E-2</v>
      </c>
      <c r="E8679" s="89">
        <v>1.4019792983452533E-2</v>
      </c>
      <c r="F8679" s="89">
        <v>1.5549783716517147E-2</v>
      </c>
      <c r="G8679" s="90">
        <v>1.6717214937488442E-2</v>
      </c>
      <c r="H8679" s="90">
        <v>1.7564409967188395E-2</v>
      </c>
      <c r="I8679" s="90">
        <v>1.8245709501186282E-2</v>
      </c>
      <c r="J8679" s="90">
        <v>1.8777887741567943E-2</v>
      </c>
    </row>
    <row r="8680" spans="3:10" x14ac:dyDescent="0.25">
      <c r="C8680" s="82">
        <v>2.2748147460847381E-2</v>
      </c>
      <c r="D8680" s="89">
        <v>2.6054590818347469E-2</v>
      </c>
      <c r="E8680" s="89">
        <v>2.7761168368377002E-2</v>
      </c>
      <c r="F8680" s="89">
        <v>2.8469810717221045E-2</v>
      </c>
      <c r="G8680" s="90">
        <v>2.867083530747945E-2</v>
      </c>
      <c r="H8680" s="90">
        <v>2.8502556009794757E-2</v>
      </c>
      <c r="I8680" s="90">
        <v>2.8205190799678287E-2</v>
      </c>
      <c r="J8680" s="90">
        <v>2.7755957611158271E-2</v>
      </c>
    </row>
    <row r="8681" spans="3:10" x14ac:dyDescent="0.25">
      <c r="C8681" s="82">
        <v>1.1657705309494211E-2</v>
      </c>
      <c r="D8681" s="89">
        <v>1.4909416722452334E-2</v>
      </c>
      <c r="E8681" s="89">
        <v>1.753016301562774E-2</v>
      </c>
      <c r="F8681" s="89">
        <v>1.9594884151885473E-2</v>
      </c>
      <c r="G8681" s="90">
        <v>2.123723320949493E-2</v>
      </c>
      <c r="H8681" s="90">
        <v>2.2439309862680324E-2</v>
      </c>
      <c r="I8681" s="90">
        <v>2.3323592312607947E-2</v>
      </c>
      <c r="J8681" s="90">
        <v>2.3851218224158231E-2</v>
      </c>
    </row>
    <row r="8682" spans="3:10" x14ac:dyDescent="0.25">
      <c r="C8682" s="82">
        <v>5.8001836058850006E-3</v>
      </c>
      <c r="D8682" s="89">
        <v>6.9875583129445406E-3</v>
      </c>
      <c r="E8682" s="89">
        <v>7.9600279681943283E-3</v>
      </c>
      <c r="F8682" s="89">
        <v>8.7624837525607669E-3</v>
      </c>
      <c r="G8682" s="90">
        <v>9.4557275420119376E-3</v>
      </c>
      <c r="H8682" s="90">
        <v>1.0044596827948279E-2</v>
      </c>
      <c r="I8682" s="90">
        <v>1.0609334338192668E-2</v>
      </c>
      <c r="J8682" s="90">
        <v>1.1163650360598673E-2</v>
      </c>
    </row>
    <row r="8683" spans="3:10" x14ac:dyDescent="0.25">
      <c r="C8683" s="82">
        <v>2.2729932045469441E-3</v>
      </c>
      <c r="D8683" s="89">
        <v>4.2124465193657794E-3</v>
      </c>
      <c r="E8683" s="89">
        <v>6.4606924964225728E-3</v>
      </c>
      <c r="F8683" s="89">
        <v>8.7593298483770506E-3</v>
      </c>
      <c r="G8683" s="90">
        <v>1.0966727858565393E-2</v>
      </c>
      <c r="H8683" s="90">
        <v>1.2969530993317279E-2</v>
      </c>
      <c r="I8683" s="90">
        <v>1.4793229872630327E-2</v>
      </c>
      <c r="J8683" s="90">
        <v>1.6399810178026893E-2</v>
      </c>
    </row>
    <row r="8684" spans="3:10" x14ac:dyDescent="0.25">
      <c r="C8684" s="82">
        <v>3.0732715564144365E-3</v>
      </c>
      <c r="D8684" s="89">
        <v>4.9372321130987861E-3</v>
      </c>
      <c r="E8684" s="89">
        <v>6.8370441353313481E-3</v>
      </c>
      <c r="F8684" s="89">
        <v>8.6066955781293735E-3</v>
      </c>
      <c r="G8684" s="90">
        <v>1.0213655908843749E-2</v>
      </c>
      <c r="H8684" s="90">
        <v>1.1645512931059324E-2</v>
      </c>
      <c r="I8684" s="90">
        <v>1.3009348911092148E-2</v>
      </c>
      <c r="J8684" s="90">
        <v>1.4348893710582898E-2</v>
      </c>
    </row>
    <row r="8685" spans="3:10" x14ac:dyDescent="0.25">
      <c r="C8685" s="82">
        <v>6.4855735778826815E-3</v>
      </c>
      <c r="D8685" s="89">
        <v>9.597097920965093E-3</v>
      </c>
      <c r="E8685" s="89">
        <v>1.2260592537130114E-2</v>
      </c>
      <c r="F8685" s="89">
        <v>1.4286424802708926E-2</v>
      </c>
      <c r="G8685" s="90">
        <v>1.5740925227090093E-2</v>
      </c>
      <c r="H8685" s="90">
        <v>1.6686937924265725E-2</v>
      </c>
      <c r="I8685" s="90">
        <v>1.7318727048684795E-2</v>
      </c>
      <c r="J8685" s="90">
        <v>1.7698335805253249E-2</v>
      </c>
    </row>
    <row r="8686" spans="3:10" x14ac:dyDescent="0.25">
      <c r="C8686" s="82">
        <v>4.7705752773889113E-3</v>
      </c>
      <c r="D8686" s="89">
        <v>6.9320933394867385E-3</v>
      </c>
      <c r="E8686" s="89">
        <v>9.1690406412159482E-3</v>
      </c>
      <c r="F8686" s="89">
        <v>1.1415994034973894E-2</v>
      </c>
      <c r="G8686" s="90">
        <v>1.3693233143695872E-2</v>
      </c>
      <c r="H8686" s="90">
        <v>1.5989422275763724E-2</v>
      </c>
      <c r="I8686" s="90">
        <v>1.8431290622016039E-2</v>
      </c>
      <c r="J8686" s="90">
        <v>2.1053789268368581E-2</v>
      </c>
    </row>
    <row r="8687" spans="3:10" x14ac:dyDescent="0.25">
      <c r="C8687" s="82">
        <v>1.21329474779959E-2</v>
      </c>
      <c r="D8687" s="89">
        <v>1.4250641364209334E-2</v>
      </c>
      <c r="E8687" s="89">
        <v>1.5829216170308223E-2</v>
      </c>
      <c r="F8687" s="89">
        <v>1.7052404278604126E-2</v>
      </c>
      <c r="G8687" s="90">
        <v>1.8093873908844392E-2</v>
      </c>
      <c r="H8687" s="90">
        <v>1.8981615836787754E-2</v>
      </c>
      <c r="I8687" s="90">
        <v>1.9861287773690069E-2</v>
      </c>
      <c r="J8687" s="90">
        <v>2.0736925781295139E-2</v>
      </c>
    </row>
    <row r="8688" spans="3:10" x14ac:dyDescent="0.25">
      <c r="C8688" s="82">
        <v>9.488718962803332E-3</v>
      </c>
      <c r="D8688" s="89">
        <v>1.3174827102923715E-2</v>
      </c>
      <c r="E8688" s="89">
        <v>1.6366296342813006E-2</v>
      </c>
      <c r="F8688" s="89">
        <v>1.9026055937954721E-2</v>
      </c>
      <c r="G8688" s="90">
        <v>2.1310356429848673E-2</v>
      </c>
      <c r="H8688" s="90">
        <v>2.328645768155432E-2</v>
      </c>
      <c r="I8688" s="90">
        <v>2.5167345996500369E-2</v>
      </c>
      <c r="J8688" s="90">
        <v>2.6970282667831288E-2</v>
      </c>
    </row>
    <row r="8689" spans="3:10" x14ac:dyDescent="0.25">
      <c r="C8689" s="82">
        <v>1.0260800171807707E-2</v>
      </c>
      <c r="D8689" s="89">
        <v>1.4326500686271115E-2</v>
      </c>
      <c r="E8689" s="89">
        <v>1.7717086430913524E-2</v>
      </c>
      <c r="F8689" s="89">
        <v>2.0318288587737623E-2</v>
      </c>
      <c r="G8689" s="90">
        <v>2.2270997775485486E-2</v>
      </c>
      <c r="H8689" s="90">
        <v>2.3655550238801278E-2</v>
      </c>
      <c r="I8689" s="90">
        <v>2.472272357528307E-2</v>
      </c>
      <c r="J8689" s="90">
        <v>2.5536116390204543E-2</v>
      </c>
    </row>
    <row r="8690" spans="3:10" x14ac:dyDescent="0.25">
      <c r="C8690" s="82">
        <v>5.3086109753844347E-3</v>
      </c>
      <c r="D8690" s="89">
        <v>7.7329679342538265E-3</v>
      </c>
      <c r="E8690" s="89">
        <v>9.9921058148333027E-3</v>
      </c>
      <c r="F8690" s="89">
        <v>1.2015171516375598E-2</v>
      </c>
      <c r="G8690" s="90">
        <v>1.3872289030598482E-2</v>
      </c>
      <c r="H8690" s="90">
        <v>1.5599672232201675E-2</v>
      </c>
      <c r="I8690" s="90">
        <v>1.7350831292654158E-2</v>
      </c>
      <c r="J8690" s="90">
        <v>1.9169039943048981E-2</v>
      </c>
    </row>
    <row r="8691" spans="3:10" x14ac:dyDescent="0.25">
      <c r="C8691" s="82">
        <v>2.2101697652274648E-3</v>
      </c>
      <c r="D8691" s="89">
        <v>3.7741369175274654E-3</v>
      </c>
      <c r="E8691" s="89">
        <v>5.4622197288791245E-3</v>
      </c>
      <c r="F8691" s="89">
        <v>7.0707487365046402E-3</v>
      </c>
      <c r="G8691" s="90">
        <v>8.4964952301212343E-3</v>
      </c>
      <c r="H8691" s="90">
        <v>9.6691535844890143E-3</v>
      </c>
      <c r="I8691" s="90">
        <v>1.0640418639840551E-2</v>
      </c>
      <c r="J8691" s="90">
        <v>1.1428978785973166E-2</v>
      </c>
    </row>
    <row r="8692" spans="3:10" x14ac:dyDescent="0.25">
      <c r="C8692" s="82">
        <v>2.1102388090885448E-2</v>
      </c>
      <c r="D8692" s="89">
        <v>2.8759704385026109E-2</v>
      </c>
      <c r="E8692" s="89">
        <v>3.4379897723137036E-2</v>
      </c>
      <c r="F8692" s="89">
        <v>3.8085253560167856E-2</v>
      </c>
      <c r="G8692" s="90">
        <v>4.0452435855389469E-2</v>
      </c>
      <c r="H8692" s="90">
        <v>4.1777244105598417E-2</v>
      </c>
      <c r="I8692" s="90">
        <v>4.2507967686080748E-2</v>
      </c>
      <c r="J8692" s="90">
        <v>4.266422312954158E-2</v>
      </c>
    </row>
    <row r="8693" spans="3:10" x14ac:dyDescent="0.25">
      <c r="C8693" s="82">
        <v>1.5734506739113349E-2</v>
      </c>
      <c r="D8693" s="89">
        <v>1.7961106023445417E-2</v>
      </c>
      <c r="E8693" s="89">
        <v>1.9139329573126876E-2</v>
      </c>
      <c r="F8693" s="89">
        <v>1.9603368990750155E-2</v>
      </c>
      <c r="G8693" s="90">
        <v>1.9645644970925059E-2</v>
      </c>
      <c r="H8693" s="90">
        <v>1.935764551846552E-2</v>
      </c>
      <c r="I8693" s="90">
        <v>1.8929188323717473E-2</v>
      </c>
      <c r="J8693" s="90">
        <v>1.8386945963016224E-2</v>
      </c>
    </row>
    <row r="8694" spans="3:10" x14ac:dyDescent="0.25">
      <c r="C8694" s="82">
        <v>9.8817320291876305E-3</v>
      </c>
      <c r="D8694" s="89">
        <v>1.2498985115523555E-2</v>
      </c>
      <c r="E8694" s="89">
        <v>1.4322675249953752E-2</v>
      </c>
      <c r="F8694" s="89">
        <v>1.5520412698051534E-2</v>
      </c>
      <c r="G8694" s="90">
        <v>1.6322052067811857E-2</v>
      </c>
      <c r="H8694" s="90">
        <v>1.6811702809552291E-2</v>
      </c>
      <c r="I8694" s="90">
        <v>1.7146868513777083E-2</v>
      </c>
      <c r="J8694" s="90">
        <v>1.7334302184835608E-2</v>
      </c>
    </row>
    <row r="8695" spans="3:10" x14ac:dyDescent="0.25">
      <c r="C8695" s="82">
        <v>2.5859030964705931E-2</v>
      </c>
      <c r="D8695" s="89">
        <v>3.3021842010161555E-2</v>
      </c>
      <c r="E8695" s="89">
        <v>3.8668125820708707E-2</v>
      </c>
      <c r="F8695" s="89">
        <v>4.30534825555993E-2</v>
      </c>
      <c r="G8695" s="90">
        <v>4.6641343995122909E-2</v>
      </c>
      <c r="H8695" s="90">
        <v>4.9569467751225518E-2</v>
      </c>
      <c r="I8695" s="90">
        <v>5.2238545132002767E-2</v>
      </c>
      <c r="J8695" s="90">
        <v>5.4612950856666113E-2</v>
      </c>
    </row>
    <row r="8696" spans="3:10" x14ac:dyDescent="0.25">
      <c r="C8696" s="82">
        <v>1.6836719053792533E-2</v>
      </c>
      <c r="D8696" s="89">
        <v>2.0979479762697421E-2</v>
      </c>
      <c r="E8696" s="89">
        <v>2.3798069989330331E-2</v>
      </c>
      <c r="F8696" s="89">
        <v>2.5516059144666044E-2</v>
      </c>
      <c r="G8696" s="90">
        <v>2.6455363483758626E-2</v>
      </c>
      <c r="H8696" s="90">
        <v>2.6721198930188036E-2</v>
      </c>
      <c r="I8696" s="90">
        <v>2.6556682347458688E-2</v>
      </c>
      <c r="J8696" s="90">
        <v>2.5977501927344271E-2</v>
      </c>
    </row>
    <row r="8697" spans="3:10" x14ac:dyDescent="0.25">
      <c r="C8697" s="82">
        <v>2.3408338261016763E-3</v>
      </c>
      <c r="D8697" s="89">
        <v>4.9202579802468957E-3</v>
      </c>
      <c r="E8697" s="89">
        <v>8.1146262006621377E-3</v>
      </c>
      <c r="F8697" s="89">
        <v>1.140501367023398E-2</v>
      </c>
      <c r="G8697" s="90">
        <v>1.4442986744215538E-2</v>
      </c>
      <c r="H8697" s="90">
        <v>1.7000253048015061E-2</v>
      </c>
      <c r="I8697" s="90">
        <v>1.9103603433860465E-2</v>
      </c>
      <c r="J8697" s="90">
        <v>2.0741593786679828E-2</v>
      </c>
    </row>
    <row r="8698" spans="3:10" x14ac:dyDescent="0.25">
      <c r="C8698" s="82">
        <v>2.6251702196192291E-3</v>
      </c>
      <c r="D8698" s="89">
        <v>4.6156802807038808E-3</v>
      </c>
      <c r="E8698" s="89">
        <v>6.6869877184396057E-3</v>
      </c>
      <c r="F8698" s="89">
        <v>8.5365294122911189E-3</v>
      </c>
      <c r="G8698" s="90">
        <v>1.0042982256378126E-2</v>
      </c>
      <c r="H8698" s="90">
        <v>1.1150464115043057E-2</v>
      </c>
      <c r="I8698" s="90">
        <v>1.1944082417777262E-2</v>
      </c>
      <c r="J8698" s="90">
        <v>1.245789680054081E-2</v>
      </c>
    </row>
    <row r="8699" spans="3:10" x14ac:dyDescent="0.25">
      <c r="C8699" s="82">
        <v>8.1587317778310745E-3</v>
      </c>
      <c r="D8699" s="89">
        <v>1.2642801085504196E-2</v>
      </c>
      <c r="E8699" s="89">
        <v>1.6955474921958071E-2</v>
      </c>
      <c r="F8699" s="89">
        <v>2.0646695006710878E-2</v>
      </c>
      <c r="G8699" s="90">
        <v>2.3573360864918638E-2</v>
      </c>
      <c r="H8699" s="90">
        <v>2.5634577745189683E-2</v>
      </c>
      <c r="I8699" s="90">
        <v>2.7006632125866323E-2</v>
      </c>
      <c r="J8699" s="90">
        <v>2.7734285999460154E-2</v>
      </c>
    </row>
    <row r="8700" spans="3:10" x14ac:dyDescent="0.25">
      <c r="C8700" s="82">
        <v>5.2238764093570089E-3</v>
      </c>
      <c r="D8700" s="89">
        <v>7.6173038814531299E-3</v>
      </c>
      <c r="E8700" s="89">
        <v>9.7423773040392729E-3</v>
      </c>
      <c r="F8700" s="89">
        <v>1.148014484843366E-2</v>
      </c>
      <c r="G8700" s="90">
        <v>1.2876382452915702E-2</v>
      </c>
      <c r="H8700" s="90">
        <v>1.3961411299436153E-2</v>
      </c>
      <c r="I8700" s="90">
        <v>1.48768545850834E-2</v>
      </c>
      <c r="J8700" s="90">
        <v>1.5661542845641273E-2</v>
      </c>
    </row>
    <row r="8701" spans="3:10" x14ac:dyDescent="0.25">
      <c r="C8701" s="82">
        <v>2.5073752901831675E-3</v>
      </c>
      <c r="D8701" s="89">
        <v>4.3025056377011157E-3</v>
      </c>
      <c r="E8701" s="89">
        <v>6.2551373432500118E-3</v>
      </c>
      <c r="F8701" s="89">
        <v>8.1630501676588571E-3</v>
      </c>
      <c r="G8701" s="90">
        <v>9.9448440198586317E-3</v>
      </c>
      <c r="H8701" s="90">
        <v>1.1547729539504057E-2</v>
      </c>
      <c r="I8701" s="90">
        <v>1.304800699443107E-2</v>
      </c>
      <c r="J8701" s="90">
        <v>1.447044236002706E-2</v>
      </c>
    </row>
    <row r="8702" spans="3:10" x14ac:dyDescent="0.25">
      <c r="C8702" s="82">
        <v>3.0077032092930181E-2</v>
      </c>
      <c r="D8702" s="89">
        <v>3.6270363563468404E-2</v>
      </c>
      <c r="E8702" s="89">
        <v>3.9840073084826483E-2</v>
      </c>
      <c r="F8702" s="89">
        <v>4.1536194654822778E-2</v>
      </c>
      <c r="G8702" s="90">
        <v>4.2146259382974956E-2</v>
      </c>
      <c r="H8702" s="90">
        <v>4.1982303564316176E-2</v>
      </c>
      <c r="I8702" s="90">
        <v>4.1488647264497892E-2</v>
      </c>
      <c r="J8702" s="90">
        <v>4.0696810847464224E-2</v>
      </c>
    </row>
    <row r="8703" spans="3:10" x14ac:dyDescent="0.25">
      <c r="C8703" s="82">
        <v>7.2887583301241574E-3</v>
      </c>
      <c r="D8703" s="89">
        <v>1.0031209048559466E-2</v>
      </c>
      <c r="E8703" s="89">
        <v>1.2484408370182293E-2</v>
      </c>
      <c r="F8703" s="89">
        <v>1.4599522365199973E-2</v>
      </c>
      <c r="G8703" s="90">
        <v>1.645493449828403E-2</v>
      </c>
      <c r="H8703" s="90">
        <v>1.8072371623429929E-2</v>
      </c>
      <c r="I8703" s="90">
        <v>1.960999394239869E-2</v>
      </c>
      <c r="J8703" s="90">
        <v>2.1099019649461388E-2</v>
      </c>
    </row>
    <row r="8704" spans="3:10" x14ac:dyDescent="0.25">
      <c r="C8704" s="82">
        <v>5.9839634379614225E-3</v>
      </c>
      <c r="D8704" s="89">
        <v>9.3204088821193399E-3</v>
      </c>
      <c r="E8704" s="89">
        <v>1.2403574627542803E-2</v>
      </c>
      <c r="F8704" s="89">
        <v>1.4965565072578223E-2</v>
      </c>
      <c r="G8704" s="90">
        <v>1.7012255050776009E-2</v>
      </c>
      <c r="H8704" s="90">
        <v>1.855765289309257E-2</v>
      </c>
      <c r="I8704" s="90">
        <v>1.97674012478023E-2</v>
      </c>
      <c r="J8704" s="90">
        <v>2.0667219012758697E-2</v>
      </c>
    </row>
    <row r="8705" spans="3:10" x14ac:dyDescent="0.25">
      <c r="C8705" s="82">
        <v>9.6294603992300373E-3</v>
      </c>
      <c r="D8705" s="89">
        <v>1.4249202112929439E-2</v>
      </c>
      <c r="E8705" s="89">
        <v>1.8010615574429338E-2</v>
      </c>
      <c r="F8705" s="89">
        <v>2.0627444527437627E-2</v>
      </c>
      <c r="G8705" s="90">
        <v>2.222613158065263E-2</v>
      </c>
      <c r="H8705" s="90">
        <v>2.2924720289731998E-2</v>
      </c>
      <c r="I8705" s="90">
        <v>2.3012474888446263E-2</v>
      </c>
      <c r="J8705" s="90">
        <v>2.2590529532176665E-2</v>
      </c>
    </row>
    <row r="8706" spans="3:10" x14ac:dyDescent="0.25">
      <c r="C8706" s="82">
        <v>8.5541748925207304E-3</v>
      </c>
      <c r="D8706" s="89">
        <v>1.2306041708773641E-2</v>
      </c>
      <c r="E8706" s="89">
        <v>1.5525924746844394E-2</v>
      </c>
      <c r="F8706" s="89">
        <v>1.8008790622112934E-2</v>
      </c>
      <c r="G8706" s="90">
        <v>1.9796845166926098E-2</v>
      </c>
      <c r="H8706" s="90">
        <v>2.0903205164556758E-2</v>
      </c>
      <c r="I8706" s="90">
        <v>2.1513738910753574E-2</v>
      </c>
      <c r="J8706" s="90">
        <v>2.1668136464824014E-2</v>
      </c>
    </row>
    <row r="8707" spans="3:10" x14ac:dyDescent="0.25">
      <c r="C8707" s="82">
        <v>1.1713692488547344E-2</v>
      </c>
      <c r="D8707" s="89">
        <v>1.2062800410834977E-2</v>
      </c>
      <c r="E8707" s="89">
        <v>1.2400146309725676E-2</v>
      </c>
      <c r="F8707" s="89">
        <v>1.2773634790091325E-2</v>
      </c>
      <c r="G8707" s="90">
        <v>1.3207155877188449E-2</v>
      </c>
      <c r="H8707" s="90">
        <v>1.3641759371466314E-2</v>
      </c>
      <c r="I8707" s="90">
        <v>1.413278600197611E-2</v>
      </c>
      <c r="J8707" s="90">
        <v>1.4655038242476163E-2</v>
      </c>
    </row>
    <row r="8708" spans="3:10" x14ac:dyDescent="0.25">
      <c r="C8708" s="82">
        <v>1.9111922768321389E-2</v>
      </c>
      <c r="D8708" s="89">
        <v>2.1283746353194858E-2</v>
      </c>
      <c r="E8708" s="89">
        <v>2.2642625299989356E-2</v>
      </c>
      <c r="F8708" s="89">
        <v>2.355760835694562E-2</v>
      </c>
      <c r="G8708" s="90">
        <v>2.4293558871684145E-2</v>
      </c>
      <c r="H8708" s="90">
        <v>2.4867662043380735E-2</v>
      </c>
      <c r="I8708" s="90">
        <v>2.5428437518497323E-2</v>
      </c>
      <c r="J8708" s="90">
        <v>2.592367495649189E-2</v>
      </c>
    </row>
    <row r="8709" spans="3:10" x14ac:dyDescent="0.25">
      <c r="C8709" s="82">
        <v>3.0299572981258825E-2</v>
      </c>
      <c r="D8709" s="89">
        <v>3.3169570994793472E-2</v>
      </c>
      <c r="E8709" s="89">
        <v>3.4648097801010379E-2</v>
      </c>
      <c r="F8709" s="89">
        <v>3.527715961460505E-2</v>
      </c>
      <c r="G8709" s="90">
        <v>3.5410125956588198E-2</v>
      </c>
      <c r="H8709" s="90">
        <v>3.503300966389046E-2</v>
      </c>
      <c r="I8709" s="90">
        <v>3.4337179791827321E-2</v>
      </c>
      <c r="J8709" s="90">
        <v>3.3254159523175203E-2</v>
      </c>
    </row>
    <row r="8710" spans="3:10" x14ac:dyDescent="0.25">
      <c r="C8710" s="82">
        <v>1.0793332656777321E-2</v>
      </c>
      <c r="D8710" s="89">
        <v>1.559962128155189E-2</v>
      </c>
      <c r="E8710" s="89">
        <v>1.9670527819271349E-2</v>
      </c>
      <c r="F8710" s="89">
        <v>2.271817700738973E-2</v>
      </c>
      <c r="G8710" s="90">
        <v>2.4805531831408413E-2</v>
      </c>
      <c r="H8710" s="90">
        <v>2.598115988918507E-2</v>
      </c>
      <c r="I8710" s="90">
        <v>2.6517076803778156E-2</v>
      </c>
      <c r="J8710" s="90">
        <v>2.6501695803228777E-2</v>
      </c>
    </row>
    <row r="8711" spans="3:10" x14ac:dyDescent="0.25">
      <c r="C8711" s="82">
        <v>3.7225053028186682E-3</v>
      </c>
      <c r="D8711" s="89">
        <v>6.0364847923154597E-3</v>
      </c>
      <c r="E8711" s="89">
        <v>8.4627225549688129E-3</v>
      </c>
      <c r="F8711" s="89">
        <v>1.0758805894025843E-2</v>
      </c>
      <c r="G8711" s="90">
        <v>1.2817035866679245E-2</v>
      </c>
      <c r="H8711" s="90">
        <v>1.4549737875077851E-2</v>
      </c>
      <c r="I8711" s="90">
        <v>1.6027277973398191E-2</v>
      </c>
      <c r="J8711" s="90">
        <v>1.725148908082309E-2</v>
      </c>
    </row>
    <row r="8712" spans="3:10" x14ac:dyDescent="0.25">
      <c r="C8712" s="82">
        <v>7.8091372853574717E-2</v>
      </c>
      <c r="D8712" s="89">
        <v>5.8314261828622517E-2</v>
      </c>
      <c r="E8712" s="89">
        <v>4.6889182121341223E-2</v>
      </c>
      <c r="F8712" s="89">
        <v>4.0033555795239775E-2</v>
      </c>
      <c r="G8712" s="90">
        <v>3.580903337902603E-2</v>
      </c>
      <c r="H8712" s="90">
        <v>3.2980833845050413E-2</v>
      </c>
      <c r="I8712" s="90">
        <v>3.1080901360630315E-2</v>
      </c>
      <c r="J8712" s="90">
        <v>2.9667915755357269E-2</v>
      </c>
    </row>
    <row r="8713" spans="3:10" x14ac:dyDescent="0.25">
      <c r="C8713" s="82">
        <v>3.5226593287262235E-2</v>
      </c>
      <c r="D8713" s="89">
        <v>3.949664998770952E-2</v>
      </c>
      <c r="E8713" s="89">
        <v>4.1368937596243799E-2</v>
      </c>
      <c r="F8713" s="89">
        <v>4.1763853481053187E-2</v>
      </c>
      <c r="G8713" s="90">
        <v>4.1405302776729921E-2</v>
      </c>
      <c r="H8713" s="90">
        <v>4.0506350344838245E-2</v>
      </c>
      <c r="I8713" s="90">
        <v>3.9433157654950091E-2</v>
      </c>
      <c r="J8713" s="90">
        <v>3.8179684700011748E-2</v>
      </c>
    </row>
    <row r="8714" spans="3:10" x14ac:dyDescent="0.25">
      <c r="C8714" s="82">
        <v>1.8687407008826933E-3</v>
      </c>
      <c r="D8714" s="89">
        <v>3.7383832338986514E-3</v>
      </c>
      <c r="E8714" s="89">
        <v>6.005448059239798E-3</v>
      </c>
      <c r="F8714" s="89">
        <v>8.3598400127753835E-3</v>
      </c>
      <c r="G8714" s="90">
        <v>1.0619417986551838E-2</v>
      </c>
      <c r="H8714" s="90">
        <v>1.2671698387199459E-2</v>
      </c>
      <c r="I8714" s="90">
        <v>1.4576201057281782E-2</v>
      </c>
      <c r="J8714" s="90">
        <v>1.6355115537351517E-2</v>
      </c>
    </row>
    <row r="8715" spans="3:10" x14ac:dyDescent="0.25">
      <c r="C8715" s="82">
        <v>3.7516866566365409E-2</v>
      </c>
      <c r="D8715" s="89">
        <v>4.3061140267353332E-2</v>
      </c>
      <c r="E8715" s="89">
        <v>4.5859803675832374E-2</v>
      </c>
      <c r="F8715" s="89">
        <v>4.7187906250543941E-2</v>
      </c>
      <c r="G8715" s="90">
        <v>4.8057554120640993E-2</v>
      </c>
      <c r="H8715" s="90">
        <v>4.8805419700775766E-2</v>
      </c>
      <c r="I8715" s="90">
        <v>4.9880125477637767E-2</v>
      </c>
      <c r="J8715" s="90">
        <v>5.1241087584417117E-2</v>
      </c>
    </row>
    <row r="8716" spans="3:10" x14ac:dyDescent="0.25">
      <c r="C8716" s="82">
        <v>2.1763453548460623E-2</v>
      </c>
      <c r="D8716" s="89">
        <v>2.4829407881690413E-2</v>
      </c>
      <c r="E8716" s="89">
        <v>2.6917942423229153E-2</v>
      </c>
      <c r="F8716" s="89">
        <v>2.8469686567289265E-2</v>
      </c>
      <c r="G8716" s="90">
        <v>2.9829074076423281E-2</v>
      </c>
      <c r="H8716" s="90">
        <v>3.1046023567603956E-2</v>
      </c>
      <c r="I8716" s="90">
        <v>3.2332645959724467E-2</v>
      </c>
      <c r="J8716" s="90">
        <v>3.3649640883573556E-2</v>
      </c>
    </row>
    <row r="8717" spans="3:10" x14ac:dyDescent="0.25">
      <c r="C8717" s="82">
        <v>1.6095503685809554E-3</v>
      </c>
      <c r="D8717" s="89">
        <v>3.2045177209499391E-3</v>
      </c>
      <c r="E8717" s="89">
        <v>5.1711026443344472E-3</v>
      </c>
      <c r="F8717" s="89">
        <v>7.253250543633699E-3</v>
      </c>
      <c r="G8717" s="90">
        <v>9.2703699656717167E-3</v>
      </c>
      <c r="H8717" s="90">
        <v>1.1080130780133007E-2</v>
      </c>
      <c r="I8717" s="90">
        <v>1.268696495445293E-2</v>
      </c>
      <c r="J8717" s="90">
        <v>1.407148337073557E-2</v>
      </c>
    </row>
    <row r="8718" spans="3:10" x14ac:dyDescent="0.25">
      <c r="C8718" s="82">
        <v>1.985468024220052E-2</v>
      </c>
      <c r="D8718" s="89">
        <v>2.6844032526114302E-2</v>
      </c>
      <c r="E8718" s="89">
        <v>3.2568547035461408E-2</v>
      </c>
      <c r="F8718" s="89">
        <v>3.7127698086723865E-2</v>
      </c>
      <c r="G8718" s="90">
        <v>4.0990324036411008E-2</v>
      </c>
      <c r="H8718" s="90">
        <v>4.4425120495128603E-2</v>
      </c>
      <c r="I8718" s="90">
        <v>4.7959972628863222E-2</v>
      </c>
      <c r="J8718" s="90">
        <v>5.173945087189704E-2</v>
      </c>
    </row>
    <row r="8719" spans="3:10" x14ac:dyDescent="0.25">
      <c r="C8719" s="82">
        <v>3.565528653870496E-3</v>
      </c>
      <c r="D8719" s="89">
        <v>5.6947467959169665E-3</v>
      </c>
      <c r="E8719" s="89">
        <v>7.8117046106968204E-3</v>
      </c>
      <c r="F8719" s="89">
        <v>9.6970740821390698E-3</v>
      </c>
      <c r="G8719" s="90">
        <v>1.1282151084225306E-2</v>
      </c>
      <c r="H8719" s="90">
        <v>1.252249665317101E-2</v>
      </c>
      <c r="I8719" s="90">
        <v>1.3508000458934598E-2</v>
      </c>
      <c r="J8719" s="90">
        <v>1.4264018166656742E-2</v>
      </c>
    </row>
    <row r="8720" spans="3:10" x14ac:dyDescent="0.25">
      <c r="C8720" s="82">
        <v>6.5839408331039115E-2</v>
      </c>
      <c r="D8720" s="89">
        <v>6.5800586278384282E-2</v>
      </c>
      <c r="E8720" s="89">
        <v>6.3659872156495517E-2</v>
      </c>
      <c r="F8720" s="89">
        <v>6.1240591546733315E-2</v>
      </c>
      <c r="G8720" s="90">
        <v>5.9387475992507772E-2</v>
      </c>
      <c r="H8720" s="90">
        <v>5.8030236438401078E-2</v>
      </c>
      <c r="I8720" s="90">
        <v>5.7327842604884181E-2</v>
      </c>
      <c r="J8720" s="90">
        <v>5.6948593695425168E-2</v>
      </c>
    </row>
    <row r="8721" spans="3:10" x14ac:dyDescent="0.25">
      <c r="C8721" s="82">
        <v>2.9816519033883499E-3</v>
      </c>
      <c r="D8721" s="89">
        <v>5.9247594827802732E-3</v>
      </c>
      <c r="E8721" s="89">
        <v>9.3276672276563378E-3</v>
      </c>
      <c r="F8721" s="89">
        <v>1.2641150164965715E-2</v>
      </c>
      <c r="G8721" s="90">
        <v>1.5584546160354323E-2</v>
      </c>
      <c r="H8721" s="90">
        <v>1.800969998858494E-2</v>
      </c>
      <c r="I8721" s="90">
        <v>2.0006131254326362E-2</v>
      </c>
      <c r="J8721" s="90">
        <v>2.1581126624013635E-2</v>
      </c>
    </row>
    <row r="8722" spans="3:10" x14ac:dyDescent="0.25">
      <c r="C8722" s="82">
        <v>8.5701953678457635E-3</v>
      </c>
      <c r="D8722" s="89">
        <v>1.0714491458736399E-2</v>
      </c>
      <c r="E8722" s="89">
        <v>1.2393785937194115E-2</v>
      </c>
      <c r="F8722" s="89">
        <v>1.3671581293435811E-2</v>
      </c>
      <c r="G8722" s="90">
        <v>1.4656802260374283E-2</v>
      </c>
      <c r="H8722" s="90">
        <v>1.5364740822035284E-2</v>
      </c>
      <c r="I8722" s="90">
        <v>1.5915016928797484E-2</v>
      </c>
      <c r="J8722" s="90">
        <v>1.6316620025668558E-2</v>
      </c>
    </row>
    <row r="8723" spans="3:10" x14ac:dyDescent="0.25">
      <c r="C8723" s="82">
        <v>1.4513413056719564E-3</v>
      </c>
      <c r="D8723" s="89">
        <v>2.7422284970343084E-3</v>
      </c>
      <c r="E8723" s="89">
        <v>4.3292150031016968E-3</v>
      </c>
      <c r="F8723" s="89">
        <v>6.0579817467646896E-3</v>
      </c>
      <c r="G8723" s="90">
        <v>7.8257155569447963E-3</v>
      </c>
      <c r="H8723" s="90">
        <v>9.5431881199997334E-3</v>
      </c>
      <c r="I8723" s="90">
        <v>1.1231801063783136E-2</v>
      </c>
      <c r="J8723" s="90">
        <v>1.2882851441861217E-2</v>
      </c>
    </row>
    <row r="8724" spans="3:10" x14ac:dyDescent="0.25">
      <c r="C8724" s="82">
        <v>1.5450482816534113E-2</v>
      </c>
      <c r="D8724" s="89">
        <v>2.0191781701058235E-2</v>
      </c>
      <c r="E8724" s="89">
        <v>2.4294543266222698E-2</v>
      </c>
      <c r="F8724" s="89">
        <v>2.7763239482691469E-2</v>
      </c>
      <c r="G8724" s="90">
        <v>3.0738216351177707E-2</v>
      </c>
      <c r="H8724" s="90">
        <v>3.3194647533673127E-2</v>
      </c>
      <c r="I8724" s="90">
        <v>3.5337692455263373E-2</v>
      </c>
      <c r="J8724" s="90">
        <v>3.7133194047157314E-2</v>
      </c>
    </row>
    <row r="8725" spans="3:10" x14ac:dyDescent="0.25">
      <c r="C8725" s="82">
        <v>1.2137261217271531E-2</v>
      </c>
      <c r="D8725" s="89">
        <v>1.3003709743019991E-2</v>
      </c>
      <c r="E8725" s="89">
        <v>1.3687722295239294E-2</v>
      </c>
      <c r="F8725" s="89">
        <v>1.4287749113968712E-2</v>
      </c>
      <c r="G8725" s="90">
        <v>1.4869884679186603E-2</v>
      </c>
      <c r="H8725" s="90">
        <v>1.5395346069597853E-2</v>
      </c>
      <c r="I8725" s="90">
        <v>1.5943055289307912E-2</v>
      </c>
      <c r="J8725" s="90">
        <v>1.6492380750958605E-2</v>
      </c>
    </row>
    <row r="8726" spans="3:10" x14ac:dyDescent="0.25">
      <c r="C8726" s="82">
        <v>4.4693409370078555E-3</v>
      </c>
      <c r="D8726" s="89">
        <v>7.3526179827014841E-3</v>
      </c>
      <c r="E8726" s="89">
        <v>1.0266661963702441E-2</v>
      </c>
      <c r="F8726" s="89">
        <v>1.2937246883464705E-2</v>
      </c>
      <c r="G8726" s="90">
        <v>1.5314448112760682E-2</v>
      </c>
      <c r="H8726" s="90">
        <v>1.7372410758793463E-2</v>
      </c>
      <c r="I8726" s="90">
        <v>1.9245398935314743E-2</v>
      </c>
      <c r="J8726" s="90">
        <v>2.0955277802540383E-2</v>
      </c>
    </row>
    <row r="8727" spans="3:10" x14ac:dyDescent="0.25">
      <c r="C8727" s="82">
        <v>1.2167588847292412E-2</v>
      </c>
      <c r="D8727" s="89">
        <v>1.5714933089738418E-2</v>
      </c>
      <c r="E8727" s="89">
        <v>1.8543756478611059E-2</v>
      </c>
      <c r="F8727" s="89">
        <v>2.0684739666671698E-2</v>
      </c>
      <c r="G8727" s="90">
        <v>2.230639361212557E-2</v>
      </c>
      <c r="H8727" s="90">
        <v>2.3464387183585532E-2</v>
      </c>
      <c r="I8727" s="90">
        <v>2.4372495563394315E-2</v>
      </c>
      <c r="J8727" s="90">
        <v>2.5059004872530932E-2</v>
      </c>
    </row>
    <row r="8728" spans="3:10" x14ac:dyDescent="0.25">
      <c r="C8728" s="82">
        <v>2.9361041430671442E-3</v>
      </c>
      <c r="D8728" s="89">
        <v>4.8759307208565651E-3</v>
      </c>
      <c r="E8728" s="89">
        <v>6.9000934930205189E-3</v>
      </c>
      <c r="F8728" s="89">
        <v>8.7951040916016739E-3</v>
      </c>
      <c r="G8728" s="90">
        <v>1.0472110815362826E-2</v>
      </c>
      <c r="H8728" s="90">
        <v>1.1858739503355965E-2</v>
      </c>
      <c r="I8728" s="90">
        <v>1.3006767577495405E-2</v>
      </c>
      <c r="J8728" s="90">
        <v>1.3910213941135632E-2</v>
      </c>
    </row>
    <row r="8729" spans="3:10" x14ac:dyDescent="0.25">
      <c r="C8729" s="82">
        <v>1.8064581690227569E-2</v>
      </c>
      <c r="D8729" s="89">
        <v>2.7246737577347201E-2</v>
      </c>
      <c r="E8729" s="89">
        <v>3.5886391999704045E-2</v>
      </c>
      <c r="F8729" s="89">
        <v>4.3515669456621046E-2</v>
      </c>
      <c r="G8729" s="90">
        <v>5.0204160548421944E-2</v>
      </c>
      <c r="H8729" s="90">
        <v>5.5855582919637901E-2</v>
      </c>
      <c r="I8729" s="90">
        <v>6.0716127490727453E-2</v>
      </c>
      <c r="J8729" s="90">
        <v>6.4558366335195669E-2</v>
      </c>
    </row>
    <row r="8730" spans="3:10" x14ac:dyDescent="0.25">
      <c r="C8730" s="82">
        <v>1.4819229044590822E-2</v>
      </c>
      <c r="D8730" s="89">
        <v>1.7467776021414336E-2</v>
      </c>
      <c r="E8730" s="89">
        <v>1.9572674233800654E-2</v>
      </c>
      <c r="F8730" s="89">
        <v>2.1338307140232805E-2</v>
      </c>
      <c r="G8730" s="90">
        <v>2.2937858775976906E-2</v>
      </c>
      <c r="H8730" s="90">
        <v>2.4352607096270591E-2</v>
      </c>
      <c r="I8730" s="90">
        <v>2.5710756636470263E-2</v>
      </c>
      <c r="J8730" s="90">
        <v>2.6960451166685918E-2</v>
      </c>
    </row>
    <row r="8731" spans="3:10" x14ac:dyDescent="0.25">
      <c r="C8731" s="82">
        <v>1.0586222120293004E-2</v>
      </c>
      <c r="D8731" s="89">
        <v>1.3446497077735754E-2</v>
      </c>
      <c r="E8731" s="89">
        <v>1.545944423560076E-2</v>
      </c>
      <c r="F8731" s="89">
        <v>1.6736346753392743E-2</v>
      </c>
      <c r="G8731" s="90">
        <v>1.7500960694565668E-2</v>
      </c>
      <c r="H8731" s="90">
        <v>1.7862691449396874E-2</v>
      </c>
      <c r="I8731" s="90">
        <v>1.8033104924426176E-2</v>
      </c>
      <c r="J8731" s="90">
        <v>1.8070914095684617E-2</v>
      </c>
    </row>
    <row r="8732" spans="3:10" x14ac:dyDescent="0.25">
      <c r="C8732" s="82">
        <v>1.4364490876012748E-3</v>
      </c>
      <c r="D8732" s="89">
        <v>3.1624263149236703E-3</v>
      </c>
      <c r="E8732" s="89">
        <v>5.4152338042221847E-3</v>
      </c>
      <c r="F8732" s="89">
        <v>7.8254450373841707E-3</v>
      </c>
      <c r="G8732" s="90">
        <v>1.0099241391196083E-2</v>
      </c>
      <c r="H8732" s="90">
        <v>1.2032406390545508E-2</v>
      </c>
      <c r="I8732" s="90">
        <v>1.362696822098414E-2</v>
      </c>
      <c r="J8732" s="90">
        <v>1.4883022601343497E-2</v>
      </c>
    </row>
    <row r="8733" spans="3:10" x14ac:dyDescent="0.25">
      <c r="C8733" s="82">
        <v>1.5425089096059918E-2</v>
      </c>
      <c r="D8733" s="89">
        <v>1.7688904798222965E-2</v>
      </c>
      <c r="E8733" s="89">
        <v>1.8870963173522329E-2</v>
      </c>
      <c r="F8733" s="89">
        <v>1.9419215069025979E-2</v>
      </c>
      <c r="G8733" s="90">
        <v>1.969328485776424E-2</v>
      </c>
      <c r="H8733" s="90">
        <v>1.9804291795485519E-2</v>
      </c>
      <c r="I8733" s="90">
        <v>1.9932504654781594E-2</v>
      </c>
      <c r="J8733" s="90">
        <v>2.0077863995255255E-2</v>
      </c>
    </row>
    <row r="8734" spans="3:10" x14ac:dyDescent="0.25">
      <c r="C8734" s="82">
        <v>8.2605653830238011E-3</v>
      </c>
      <c r="D8734" s="89">
        <v>1.3406175123578085E-2</v>
      </c>
      <c r="E8734" s="89">
        <v>1.8520395393593278E-2</v>
      </c>
      <c r="F8734" s="89">
        <v>2.3055309934969088E-2</v>
      </c>
      <c r="G8734" s="90">
        <v>2.685164131294843E-2</v>
      </c>
      <c r="H8734" s="90">
        <v>2.9800076945144572E-2</v>
      </c>
      <c r="I8734" s="90">
        <v>3.208008366695049E-2</v>
      </c>
      <c r="J8734" s="90">
        <v>3.3684444107231794E-2</v>
      </c>
    </row>
    <row r="8735" spans="3:10" x14ac:dyDescent="0.25">
      <c r="C8735" s="82">
        <v>1.3406803541282318E-2</v>
      </c>
      <c r="D8735" s="89">
        <v>1.8718359229408409E-2</v>
      </c>
      <c r="E8735" s="89">
        <v>2.3055318521452959E-2</v>
      </c>
      <c r="F8735" s="89">
        <v>2.6320866174635461E-2</v>
      </c>
      <c r="G8735" s="90">
        <v>2.8738836520191716E-2</v>
      </c>
      <c r="H8735" s="90">
        <v>3.0416931731551418E-2</v>
      </c>
      <c r="I8735" s="90">
        <v>3.1651423772299021E-2</v>
      </c>
      <c r="J8735" s="90">
        <v>3.2483197928020298E-2</v>
      </c>
    </row>
    <row r="8736" spans="3:10" x14ac:dyDescent="0.25">
      <c r="C8736" s="82">
        <v>1.3239633550686735E-2</v>
      </c>
      <c r="D8736" s="89">
        <v>1.7191508290119683E-2</v>
      </c>
      <c r="E8736" s="89">
        <v>2.0492924196114183E-2</v>
      </c>
      <c r="F8736" s="89">
        <v>2.3135282919571749E-2</v>
      </c>
      <c r="G8736" s="90">
        <v>2.5227310243600958E-2</v>
      </c>
      <c r="H8736" s="90">
        <v>2.6744423803071148E-2</v>
      </c>
      <c r="I8736" s="90">
        <v>2.7853375848222995E-2</v>
      </c>
      <c r="J8736" s="90">
        <v>2.853122917606335E-2</v>
      </c>
    </row>
    <row r="8737" spans="3:10" x14ac:dyDescent="0.25">
      <c r="C8737" s="82">
        <v>7.0735369220311484E-2</v>
      </c>
      <c r="D8737" s="89">
        <v>7.6924963883546651E-2</v>
      </c>
      <c r="E8737" s="89">
        <v>7.990618014687019E-2</v>
      </c>
      <c r="F8737" s="89">
        <v>8.1482353782887443E-2</v>
      </c>
      <c r="G8737" s="90">
        <v>8.2798411470653921E-2</v>
      </c>
      <c r="H8737" s="90">
        <v>8.3955339416796698E-2</v>
      </c>
      <c r="I8737" s="90">
        <v>8.53798148289691E-2</v>
      </c>
      <c r="J8737" s="90">
        <v>8.6730175164005788E-2</v>
      </c>
    </row>
    <row r="8738" spans="3:10" x14ac:dyDescent="0.25">
      <c r="C8738" s="82">
        <v>3.4984890309803139E-2</v>
      </c>
      <c r="D8738" s="89">
        <v>4.001206171328496E-2</v>
      </c>
      <c r="E8738" s="89">
        <v>4.2356665222264812E-2</v>
      </c>
      <c r="F8738" s="89">
        <v>4.2788396818105784E-2</v>
      </c>
      <c r="G8738" s="90">
        <v>4.1982530223575745E-2</v>
      </c>
      <c r="H8738" s="90">
        <v>4.0162131203318414E-2</v>
      </c>
      <c r="I8738" s="90">
        <v>3.7752088718502504E-2</v>
      </c>
      <c r="J8738" s="90">
        <v>3.4842846035123186E-2</v>
      </c>
    </row>
    <row r="8739" spans="3:10" x14ac:dyDescent="0.25">
      <c r="C8739" s="82">
        <v>4.437532594284776E-3</v>
      </c>
      <c r="D8739" s="89">
        <v>7.5506948755918535E-3</v>
      </c>
      <c r="E8739" s="89">
        <v>1.0592707100872638E-2</v>
      </c>
      <c r="F8739" s="89">
        <v>1.3148138855399784E-2</v>
      </c>
      <c r="G8739" s="90">
        <v>1.5124947003655628E-2</v>
      </c>
      <c r="H8739" s="90">
        <v>1.6514360200562794E-2</v>
      </c>
      <c r="I8739" s="90">
        <v>1.7483697508813647E-2</v>
      </c>
      <c r="J8739" s="90">
        <v>1.8093728314150962E-2</v>
      </c>
    </row>
    <row r="8740" spans="3:10" x14ac:dyDescent="0.25">
      <c r="C8740" s="82">
        <v>1.1461006158611883E-2</v>
      </c>
      <c r="D8740" s="89">
        <v>1.4405283400679886E-2</v>
      </c>
      <c r="E8740" s="89">
        <v>1.6928711449709425E-2</v>
      </c>
      <c r="F8740" s="89">
        <v>1.9072754722819961E-2</v>
      </c>
      <c r="G8740" s="90">
        <v>2.0936080891333031E-2</v>
      </c>
      <c r="H8740" s="90">
        <v>2.2499073691072412E-2</v>
      </c>
      <c r="I8740" s="90">
        <v>2.3906923046991685E-2</v>
      </c>
      <c r="J8740" s="90">
        <v>2.515296109812102E-2</v>
      </c>
    </row>
    <row r="8741" spans="3:10" x14ac:dyDescent="0.25">
      <c r="C8741" s="82">
        <v>4.6991897172484849E-3</v>
      </c>
      <c r="D8741" s="89">
        <v>6.9318124072036517E-3</v>
      </c>
      <c r="E8741" s="89">
        <v>8.9790964966147222E-3</v>
      </c>
      <c r="F8741" s="89">
        <v>1.0709372425070555E-2</v>
      </c>
      <c r="G8741" s="90">
        <v>1.2133990953089792E-2</v>
      </c>
      <c r="H8741" s="90">
        <v>1.3253643155284623E-2</v>
      </c>
      <c r="I8741" s="90">
        <v>1.4184424030495031E-2</v>
      </c>
      <c r="J8741" s="90">
        <v>1.4956569236978521E-2</v>
      </c>
    </row>
    <row r="8742" spans="3:10" x14ac:dyDescent="0.25">
      <c r="C8742" s="82">
        <v>2.1894708310766498E-2</v>
      </c>
      <c r="D8742" s="89">
        <v>3.138418994609065E-2</v>
      </c>
      <c r="E8742" s="89">
        <v>3.8897243207354444E-2</v>
      </c>
      <c r="F8742" s="89">
        <v>4.4031726393536814E-2</v>
      </c>
      <c r="G8742" s="90">
        <v>4.7117068650957362E-2</v>
      </c>
      <c r="H8742" s="90">
        <v>4.8365205345660113E-2</v>
      </c>
      <c r="I8742" s="90">
        <v>4.8307862627281102E-2</v>
      </c>
      <c r="J8742" s="90">
        <v>4.7072214591264407E-2</v>
      </c>
    </row>
    <row r="8743" spans="3:10" x14ac:dyDescent="0.25">
      <c r="C8743" s="82">
        <v>6.6888149818703068E-3</v>
      </c>
      <c r="D8743" s="89">
        <v>9.8634002842232921E-3</v>
      </c>
      <c r="E8743" s="89">
        <v>1.2660634548108188E-2</v>
      </c>
      <c r="F8743" s="89">
        <v>1.4917522285265383E-2</v>
      </c>
      <c r="G8743" s="90">
        <v>1.6704222436855178E-2</v>
      </c>
      <c r="H8743" s="90">
        <v>1.8072084560889646E-2</v>
      </c>
      <c r="I8743" s="90">
        <v>1.9211940954455258E-2</v>
      </c>
      <c r="J8743" s="90">
        <v>2.0177727229815676E-2</v>
      </c>
    </row>
    <row r="8744" spans="3:10" x14ac:dyDescent="0.25">
      <c r="C8744" s="82">
        <v>1.7739059123803387E-3</v>
      </c>
      <c r="D8744" s="89">
        <v>3.0940830376009884E-3</v>
      </c>
      <c r="E8744" s="89">
        <v>4.5647887585386722E-3</v>
      </c>
      <c r="F8744" s="89">
        <v>6.0335265082938159E-3</v>
      </c>
      <c r="G8744" s="90">
        <v>7.4273524939036549E-3</v>
      </c>
      <c r="H8744" s="90">
        <v>8.6911905645151236E-3</v>
      </c>
      <c r="I8744" s="90">
        <v>9.8678107989391157E-3</v>
      </c>
      <c r="J8744" s="90">
        <v>1.0964909252403203E-2</v>
      </c>
    </row>
    <row r="8745" spans="3:10" x14ac:dyDescent="0.25">
      <c r="C8745" s="82">
        <v>4.1256640362813428E-3</v>
      </c>
      <c r="D8745" s="89">
        <v>7.3229816817246577E-3</v>
      </c>
      <c r="E8745" s="89">
        <v>1.0687173284157477E-2</v>
      </c>
      <c r="F8745" s="89">
        <v>1.3777863392519366E-2</v>
      </c>
      <c r="G8745" s="90">
        <v>1.6454235690840487E-2</v>
      </c>
      <c r="H8745" s="90">
        <v>1.8661360522226226E-2</v>
      </c>
      <c r="I8745" s="90">
        <v>2.05455057872782E-2</v>
      </c>
      <c r="J8745" s="90">
        <v>2.2138885908382155E-2</v>
      </c>
    </row>
    <row r="8746" spans="3:10" x14ac:dyDescent="0.25">
      <c r="C8746" s="82">
        <v>1.5602442094769756E-3</v>
      </c>
      <c r="D8746" s="89">
        <v>3.241179657843788E-3</v>
      </c>
      <c r="E8746" s="89">
        <v>5.3722915875332828E-3</v>
      </c>
      <c r="F8746" s="89">
        <v>7.6500246585963199E-3</v>
      </c>
      <c r="G8746" s="90">
        <v>9.8467100554405634E-3</v>
      </c>
      <c r="H8746" s="90">
        <v>1.179262704087086E-2</v>
      </c>
      <c r="I8746" s="90">
        <v>1.3490523406811637E-2</v>
      </c>
      <c r="J8746" s="90">
        <v>1.4924549870949698E-2</v>
      </c>
    </row>
    <row r="8747" spans="3:10" x14ac:dyDescent="0.25">
      <c r="C8747" s="82">
        <v>2.6187799912608379E-2</v>
      </c>
      <c r="D8747" s="89">
        <v>3.3231321342223522E-2</v>
      </c>
      <c r="E8747" s="89">
        <v>3.83981674824471E-2</v>
      </c>
      <c r="F8747" s="89">
        <v>4.1902670313140641E-2</v>
      </c>
      <c r="G8747" s="90">
        <v>4.4171170699441389E-2</v>
      </c>
      <c r="H8747" s="90">
        <v>4.53245799303474E-2</v>
      </c>
      <c r="I8747" s="90">
        <v>4.5747113409019817E-2</v>
      </c>
      <c r="J8747" s="90">
        <v>4.5450205672117508E-2</v>
      </c>
    </row>
    <row r="8748" spans="3:10" x14ac:dyDescent="0.25">
      <c r="C8748" s="82">
        <v>2.0150445593540317E-2</v>
      </c>
      <c r="D8748" s="89">
        <v>2.0051753755180791E-2</v>
      </c>
      <c r="E8748" s="89">
        <v>1.9864365916678305E-2</v>
      </c>
      <c r="F8748" s="89">
        <v>1.9766351675467905E-2</v>
      </c>
      <c r="G8748" s="90">
        <v>1.9849165834854379E-2</v>
      </c>
      <c r="H8748" s="90">
        <v>2.0050707213343559E-2</v>
      </c>
      <c r="I8748" s="90">
        <v>2.0463490409747539E-2</v>
      </c>
      <c r="J8748" s="90">
        <v>2.1049734565777734E-2</v>
      </c>
    </row>
    <row r="8749" spans="3:10" x14ac:dyDescent="0.25">
      <c r="C8749" s="82">
        <v>1.5130975968287704E-3</v>
      </c>
      <c r="D8749" s="89">
        <v>2.9565482565663947E-3</v>
      </c>
      <c r="E8749" s="89">
        <v>4.6942360613868627E-3</v>
      </c>
      <c r="F8749" s="89">
        <v>6.4896658895338783E-3</v>
      </c>
      <c r="G8749" s="90">
        <v>8.1927692267245028E-3</v>
      </c>
      <c r="H8749" s="90">
        <v>9.7010185729420866E-3</v>
      </c>
      <c r="I8749" s="90">
        <v>1.1044806594839167E-2</v>
      </c>
      <c r="J8749" s="90">
        <v>1.2228136199463337E-2</v>
      </c>
    </row>
    <row r="8750" spans="3:10" x14ac:dyDescent="0.25">
      <c r="C8750" s="82">
        <v>1.3987198415612279E-3</v>
      </c>
      <c r="D8750" s="89">
        <v>2.3662911201127205E-3</v>
      </c>
      <c r="E8750" s="89">
        <v>3.4811208662717738E-3</v>
      </c>
      <c r="F8750" s="89">
        <v>4.6642531399083732E-3</v>
      </c>
      <c r="G8750" s="90">
        <v>5.8756315120792203E-3</v>
      </c>
      <c r="H8750" s="90">
        <v>7.0735635087632032E-3</v>
      </c>
      <c r="I8750" s="90">
        <v>8.2885200540635875E-3</v>
      </c>
      <c r="J8750" s="90">
        <v>9.5225471959134843E-3</v>
      </c>
    </row>
    <row r="8751" spans="3:10" x14ac:dyDescent="0.25">
      <c r="C8751" s="82">
        <v>6.8573859433623454E-3</v>
      </c>
      <c r="D8751" s="89">
        <v>9.3978708379543127E-3</v>
      </c>
      <c r="E8751" s="89">
        <v>1.1619659245627257E-2</v>
      </c>
      <c r="F8751" s="89">
        <v>1.3433672240316477E-2</v>
      </c>
      <c r="G8751" s="90">
        <v>1.4873357674319427E-2</v>
      </c>
      <c r="H8751" s="90">
        <v>1.5933391038039577E-2</v>
      </c>
      <c r="I8751" s="90">
        <v>1.6743375556156719E-2</v>
      </c>
      <c r="J8751" s="90">
        <v>1.7329510917960679E-2</v>
      </c>
    </row>
    <row r="8752" spans="3:10" x14ac:dyDescent="0.25">
      <c r="C8752" s="82">
        <v>1.0327209388607648E-2</v>
      </c>
      <c r="D8752" s="89">
        <v>1.5110805955826003E-2</v>
      </c>
      <c r="E8752" s="89">
        <v>1.9467078815796443E-2</v>
      </c>
      <c r="F8752" s="89">
        <v>2.3198194352517323E-2</v>
      </c>
      <c r="G8752" s="90">
        <v>2.6408044826558227E-2</v>
      </c>
      <c r="H8752" s="90">
        <v>2.9141220214509964E-2</v>
      </c>
      <c r="I8752" s="90">
        <v>3.1650457960371137E-2</v>
      </c>
      <c r="J8752" s="90">
        <v>3.395788741208515E-2</v>
      </c>
    </row>
    <row r="8753" spans="3:10" x14ac:dyDescent="0.25">
      <c r="C8753" s="82">
        <v>3.4478681779159408E-2</v>
      </c>
      <c r="D8753" s="89">
        <v>3.2735554273899091E-2</v>
      </c>
      <c r="E8753" s="89">
        <v>3.1442683851953264E-2</v>
      </c>
      <c r="F8753" s="89">
        <v>3.0610194509054552E-2</v>
      </c>
      <c r="G8753" s="90">
        <v>3.0182060486578132E-2</v>
      </c>
      <c r="H8753" s="90">
        <v>2.9924432730061786E-2</v>
      </c>
      <c r="I8753" s="90">
        <v>2.98757519662151E-2</v>
      </c>
      <c r="J8753" s="90">
        <v>2.9902659073633962E-2</v>
      </c>
    </row>
    <row r="8754" spans="3:10" x14ac:dyDescent="0.25">
      <c r="C8754" s="82">
        <v>2.3472313233842876E-3</v>
      </c>
      <c r="D8754" s="89">
        <v>3.9406209872578559E-3</v>
      </c>
      <c r="E8754" s="89">
        <v>5.7270140832976569E-3</v>
      </c>
      <c r="F8754" s="89">
        <v>7.5600031770571841E-3</v>
      </c>
      <c r="G8754" s="90">
        <v>9.3743298409172254E-3</v>
      </c>
      <c r="H8754" s="90">
        <v>1.1116928526769836E-2</v>
      </c>
      <c r="I8754" s="90">
        <v>1.2857461765125639E-2</v>
      </c>
      <c r="J8754" s="90">
        <v>1.4623326031335471E-2</v>
      </c>
    </row>
    <row r="8755" spans="3:10" x14ac:dyDescent="0.25">
      <c r="C8755" s="82">
        <v>1.8221022745315361E-2</v>
      </c>
      <c r="D8755" s="89">
        <v>2.3758054033682086E-2</v>
      </c>
      <c r="E8755" s="89">
        <v>2.7848218511571116E-2</v>
      </c>
      <c r="F8755" s="89">
        <v>3.0717593435214983E-2</v>
      </c>
      <c r="G8755" s="90">
        <v>3.2791347435778398E-2</v>
      </c>
      <c r="H8755" s="90">
        <v>3.4238017664437147E-2</v>
      </c>
      <c r="I8755" s="90">
        <v>3.5380380119620053E-2</v>
      </c>
      <c r="J8755" s="90">
        <v>3.6228909653725334E-2</v>
      </c>
    </row>
    <row r="8756" spans="3:10" x14ac:dyDescent="0.25">
      <c r="C8756" s="82">
        <v>8.6546009393690324E-3</v>
      </c>
      <c r="D8756" s="89">
        <v>1.0201523956543869E-2</v>
      </c>
      <c r="E8756" s="89">
        <v>1.1492595050172204E-2</v>
      </c>
      <c r="F8756" s="89">
        <v>1.258167428993707E-2</v>
      </c>
      <c r="G8756" s="90">
        <v>1.3536206581777526E-2</v>
      </c>
      <c r="H8756" s="90">
        <v>1.4345503374740528E-2</v>
      </c>
      <c r="I8756" s="90">
        <v>1.5111493094296623E-2</v>
      </c>
      <c r="J8756" s="90">
        <v>1.5845010730022643E-2</v>
      </c>
    </row>
    <row r="8757" spans="3:10" x14ac:dyDescent="0.25">
      <c r="C8757" s="82">
        <v>7.8533518556713061E-3</v>
      </c>
      <c r="D8757" s="89">
        <v>1.0749926884313822E-2</v>
      </c>
      <c r="E8757" s="89">
        <v>1.3132334063788744E-2</v>
      </c>
      <c r="F8757" s="89">
        <v>1.4964096697074545E-2</v>
      </c>
      <c r="G8757" s="90">
        <v>1.6374975705510546E-2</v>
      </c>
      <c r="H8757" s="90">
        <v>1.7437574294201667E-2</v>
      </c>
      <c r="I8757" s="90">
        <v>1.8346101673794857E-2</v>
      </c>
      <c r="J8757" s="90">
        <v>1.9157809810807794E-2</v>
      </c>
    </row>
    <row r="8758" spans="3:10" x14ac:dyDescent="0.25">
      <c r="C8758" s="82">
        <v>2.9855151164212752E-3</v>
      </c>
      <c r="D8758" s="89">
        <v>5.3955864979215182E-3</v>
      </c>
      <c r="E8758" s="89">
        <v>7.9369343796900343E-3</v>
      </c>
      <c r="F8758" s="89">
        <v>1.0222486348466488E-2</v>
      </c>
      <c r="G8758" s="90">
        <v>1.2109639694871511E-2</v>
      </c>
      <c r="H8758" s="90">
        <v>1.3553015292968344E-2</v>
      </c>
      <c r="I8758" s="90">
        <v>1.4679982046424352E-2</v>
      </c>
      <c r="J8758" s="90">
        <v>1.5548871281138871E-2</v>
      </c>
    </row>
    <row r="8759" spans="3:10" x14ac:dyDescent="0.25">
      <c r="C8759" s="82">
        <v>6.7606079321864071E-3</v>
      </c>
      <c r="D8759" s="89">
        <v>8.632320783598945E-3</v>
      </c>
      <c r="E8759" s="89">
        <v>9.9576777394304976E-3</v>
      </c>
      <c r="F8759" s="89">
        <v>1.0830428162236255E-2</v>
      </c>
      <c r="G8759" s="90">
        <v>1.1413838628290368E-2</v>
      </c>
      <c r="H8759" s="90">
        <v>1.1786627784003401E-2</v>
      </c>
      <c r="I8759" s="90">
        <v>1.2085770833394946E-2</v>
      </c>
      <c r="J8759" s="90">
        <v>1.2342614595346196E-2</v>
      </c>
    </row>
    <row r="8760" spans="3:10" x14ac:dyDescent="0.25">
      <c r="C8760" s="82">
        <v>2.3753464497200134E-2</v>
      </c>
      <c r="D8760" s="89">
        <v>2.6419143669464209E-2</v>
      </c>
      <c r="E8760" s="89">
        <v>2.768762199598972E-2</v>
      </c>
      <c r="F8760" s="89">
        <v>2.8163999668587986E-2</v>
      </c>
      <c r="G8760" s="90">
        <v>2.8269952276520214E-2</v>
      </c>
      <c r="H8760" s="90">
        <v>2.8077263715912393E-2</v>
      </c>
      <c r="I8760" s="90">
        <v>2.7779229367648362E-2</v>
      </c>
      <c r="J8760" s="90">
        <v>2.7333759384393367E-2</v>
      </c>
    </row>
    <row r="8761" spans="3:10" x14ac:dyDescent="0.25">
      <c r="C8761" s="82">
        <v>3.5909194926158391E-2</v>
      </c>
      <c r="D8761" s="89">
        <v>4.6391784787071837E-2</v>
      </c>
      <c r="E8761" s="89">
        <v>5.3630817804674547E-2</v>
      </c>
      <c r="F8761" s="89">
        <v>5.8305550481504702E-2</v>
      </c>
      <c r="G8761" s="90">
        <v>6.1471515844263205E-2</v>
      </c>
      <c r="H8761" s="90">
        <v>6.3611491612450624E-2</v>
      </c>
      <c r="I8761" s="90">
        <v>6.5404103385859044E-2</v>
      </c>
      <c r="J8761" s="90">
        <v>6.6872105574994942E-2</v>
      </c>
    </row>
    <row r="8762" spans="3:10" x14ac:dyDescent="0.25">
      <c r="C8762" s="82">
        <v>1.1089365713941937E-2</v>
      </c>
      <c r="D8762" s="89">
        <v>1.4915988106138922E-2</v>
      </c>
      <c r="E8762" s="89">
        <v>1.8047626940542866E-2</v>
      </c>
      <c r="F8762" s="89">
        <v>2.0461482910952709E-2</v>
      </c>
      <c r="G8762" s="90">
        <v>2.2326834532326461E-2</v>
      </c>
      <c r="H8762" s="90">
        <v>2.3720032456804357E-2</v>
      </c>
      <c r="I8762" s="90">
        <v>2.4878015401903972E-2</v>
      </c>
      <c r="J8762" s="90">
        <v>2.5847743543042149E-2</v>
      </c>
    </row>
    <row r="8763" spans="3:10" x14ac:dyDescent="0.25">
      <c r="C8763" s="82">
        <v>3.5016647872315565E-2</v>
      </c>
      <c r="D8763" s="89">
        <v>4.0552591139759474E-2</v>
      </c>
      <c r="E8763" s="89">
        <v>4.2660528773744565E-2</v>
      </c>
      <c r="F8763" s="89">
        <v>4.2712132592705343E-2</v>
      </c>
      <c r="G8763" s="90">
        <v>4.1843665193800041E-2</v>
      </c>
      <c r="H8763" s="90">
        <v>4.0488282809285209E-2</v>
      </c>
      <c r="I8763" s="90">
        <v>3.9090101651933877E-2</v>
      </c>
      <c r="J8763" s="90">
        <v>3.7641254485349149E-2</v>
      </c>
    </row>
    <row r="8764" spans="3:10" x14ac:dyDescent="0.25">
      <c r="C8764" s="82">
        <v>9.0208464241788473E-3</v>
      </c>
      <c r="D8764" s="89">
        <v>1.0871734289749246E-2</v>
      </c>
      <c r="E8764" s="89">
        <v>1.2367288673691286E-2</v>
      </c>
      <c r="F8764" s="89">
        <v>1.3609253749822772E-2</v>
      </c>
      <c r="G8764" s="90">
        <v>1.4710106673859217E-2</v>
      </c>
      <c r="H8764" s="90">
        <v>1.5676304879457495E-2</v>
      </c>
      <c r="I8764" s="90">
        <v>1.6614274789084019E-2</v>
      </c>
      <c r="J8764" s="90">
        <v>1.7512570822637314E-2</v>
      </c>
    </row>
    <row r="8765" spans="3:10" x14ac:dyDescent="0.25">
      <c r="C8765" s="82">
        <v>1.0982491076614129E-2</v>
      </c>
      <c r="D8765" s="89">
        <v>1.4071776427638807E-2</v>
      </c>
      <c r="E8765" s="89">
        <v>1.6405813286837691E-2</v>
      </c>
      <c r="F8765" s="89">
        <v>1.8131731192979943E-2</v>
      </c>
      <c r="G8765" s="90">
        <v>1.9475950095741896E-2</v>
      </c>
      <c r="H8765" s="90">
        <v>2.0509544196328722E-2</v>
      </c>
      <c r="I8765" s="90">
        <v>2.1404013725194328E-2</v>
      </c>
      <c r="J8765" s="90">
        <v>2.2153166499786364E-2</v>
      </c>
    </row>
    <row r="8766" spans="3:10" x14ac:dyDescent="0.25">
      <c r="C8766" s="82">
        <v>3.410861824564133E-3</v>
      </c>
      <c r="D8766" s="89">
        <v>5.9941236683417002E-3</v>
      </c>
      <c r="E8766" s="89">
        <v>8.7826944068256901E-3</v>
      </c>
      <c r="F8766" s="89">
        <v>1.1419370577414547E-2</v>
      </c>
      <c r="G8766" s="90">
        <v>1.3743200547777622E-2</v>
      </c>
      <c r="H8766" s="90">
        <v>1.5657201815460191E-2</v>
      </c>
      <c r="I8766" s="90">
        <v>1.7251837325168651E-2</v>
      </c>
      <c r="J8766" s="90">
        <v>1.8546872839405957E-2</v>
      </c>
    </row>
    <row r="8767" spans="3:10" x14ac:dyDescent="0.25">
      <c r="C8767" s="82">
        <v>1.1781702144268963E-2</v>
      </c>
      <c r="D8767" s="89">
        <v>1.4464734171814536E-2</v>
      </c>
      <c r="E8767" s="89">
        <v>1.6344728182886282E-2</v>
      </c>
      <c r="F8767" s="89">
        <v>1.7648730239157948E-2</v>
      </c>
      <c r="G8767" s="90">
        <v>1.8635035271786629E-2</v>
      </c>
      <c r="H8767" s="90">
        <v>1.9392103352717262E-2</v>
      </c>
      <c r="I8767" s="90">
        <v>2.0097658540486264E-2</v>
      </c>
      <c r="J8767" s="90">
        <v>2.075817260594346E-2</v>
      </c>
    </row>
    <row r="8768" spans="3:10" x14ac:dyDescent="0.25">
      <c r="C8768" s="82">
        <v>4.2653626742331545E-3</v>
      </c>
      <c r="D8768" s="89">
        <v>7.1993169002964406E-3</v>
      </c>
      <c r="E8768" s="89">
        <v>1.0154862383338209E-2</v>
      </c>
      <c r="F8768" s="89">
        <v>1.2750503431192361E-2</v>
      </c>
      <c r="G8768" s="90">
        <v>1.4861213634808416E-2</v>
      </c>
      <c r="H8768" s="90">
        <v>1.6428393283442921E-2</v>
      </c>
      <c r="I8768" s="90">
        <v>1.7576497661768224E-2</v>
      </c>
      <c r="J8768" s="90">
        <v>1.8338661979549691E-2</v>
      </c>
    </row>
    <row r="8769" spans="3:10" x14ac:dyDescent="0.25">
      <c r="C8769" s="82">
        <v>5.3343115633044683E-2</v>
      </c>
      <c r="D8769" s="89">
        <v>5.1391292450285092E-2</v>
      </c>
      <c r="E8769" s="89">
        <v>4.9412334541634698E-2</v>
      </c>
      <c r="F8769" s="89">
        <v>4.7847843291112753E-2</v>
      </c>
      <c r="G8769" s="90">
        <v>4.6791655569675746E-2</v>
      </c>
      <c r="H8769" s="90">
        <v>4.5926214549137576E-2</v>
      </c>
      <c r="I8769" s="90">
        <v>4.5290701885026034E-2</v>
      </c>
      <c r="J8769" s="90">
        <v>4.4634165314973898E-2</v>
      </c>
    </row>
    <row r="8770" spans="3:10" x14ac:dyDescent="0.25">
      <c r="C8770" s="82">
        <v>3.9362251934236935E-3</v>
      </c>
      <c r="D8770" s="89">
        <v>6.9883161387265663E-3</v>
      </c>
      <c r="E8770" s="89">
        <v>1.0276286552917943E-2</v>
      </c>
      <c r="F8770" s="89">
        <v>1.3386254101712533E-2</v>
      </c>
      <c r="G8770" s="90">
        <v>1.6172059476938755E-2</v>
      </c>
      <c r="H8770" s="90">
        <v>1.8579063355714989E-2</v>
      </c>
      <c r="I8770" s="90">
        <v>2.0770142357270767E-2</v>
      </c>
      <c r="J8770" s="90">
        <v>2.2811104958002967E-2</v>
      </c>
    </row>
    <row r="8771" spans="3:10" x14ac:dyDescent="0.25">
      <c r="C8771" s="82">
        <v>2.5541828611769214E-2</v>
      </c>
      <c r="D8771" s="89">
        <v>2.9485145568512647E-2</v>
      </c>
      <c r="E8771" s="89">
        <v>3.1852357358178353E-2</v>
      </c>
      <c r="F8771" s="89">
        <v>3.3238779681917741E-2</v>
      </c>
      <c r="G8771" s="90">
        <v>3.4127840463002566E-2</v>
      </c>
      <c r="H8771" s="90">
        <v>3.4619754000104613E-2</v>
      </c>
      <c r="I8771" s="90">
        <v>3.4960374504525778E-2</v>
      </c>
      <c r="J8771" s="90">
        <v>3.5091052333724532E-2</v>
      </c>
    </row>
    <row r="8772" spans="3:10" x14ac:dyDescent="0.25">
      <c r="C8772" s="82">
        <v>1.4855257550437071E-2</v>
      </c>
      <c r="D8772" s="89">
        <v>1.6059187085536098E-2</v>
      </c>
      <c r="E8772" s="89">
        <v>1.6882647516677413E-2</v>
      </c>
      <c r="F8772" s="89">
        <v>1.7538229347654935E-2</v>
      </c>
      <c r="G8772" s="90">
        <v>1.8175788322893772E-2</v>
      </c>
      <c r="H8772" s="90">
        <v>1.8792935848357856E-2</v>
      </c>
      <c r="I8772" s="90">
        <v>1.9513502220813907E-2</v>
      </c>
      <c r="J8772" s="90">
        <v>2.0328183059758972E-2</v>
      </c>
    </row>
    <row r="8773" spans="3:10" x14ac:dyDescent="0.25">
      <c r="C8773" s="82">
        <v>1.3432035559084296E-2</v>
      </c>
      <c r="D8773" s="89">
        <v>1.7385769791459438E-2</v>
      </c>
      <c r="E8773" s="89">
        <v>2.0390201776353135E-2</v>
      </c>
      <c r="F8773" s="89">
        <v>2.2481450518969642E-2</v>
      </c>
      <c r="G8773" s="90">
        <v>2.3839629835980414E-2</v>
      </c>
      <c r="H8773" s="90">
        <v>2.4509597695294233E-2</v>
      </c>
      <c r="I8773" s="90">
        <v>2.4704216852295156E-2</v>
      </c>
      <c r="J8773" s="90">
        <v>2.4457055635543963E-2</v>
      </c>
    </row>
    <row r="8774" spans="3:10" x14ac:dyDescent="0.25">
      <c r="C8774" s="82">
        <v>1.1688131276806233E-2</v>
      </c>
      <c r="D8774" s="89">
        <v>1.4965339920242335E-2</v>
      </c>
      <c r="E8774" s="89">
        <v>1.7365401212359983E-2</v>
      </c>
      <c r="F8774" s="89">
        <v>1.8903915963854667E-2</v>
      </c>
      <c r="G8774" s="90">
        <v>1.9738390556330421E-2</v>
      </c>
      <c r="H8774" s="90">
        <v>1.993592565837506E-2</v>
      </c>
      <c r="I8774" s="90">
        <v>1.9714801134016358E-2</v>
      </c>
      <c r="J8774" s="90">
        <v>1.9148070565567884E-2</v>
      </c>
    </row>
    <row r="8775" spans="3:10" x14ac:dyDescent="0.25">
      <c r="C8775" s="82">
        <v>5.1574157418798902E-3</v>
      </c>
      <c r="D8775" s="89">
        <v>8.0828673744599237E-3</v>
      </c>
      <c r="E8775" s="89">
        <v>1.0962125049941381E-2</v>
      </c>
      <c r="F8775" s="89">
        <v>1.3514838801349707E-2</v>
      </c>
      <c r="G8775" s="90">
        <v>1.5653488634405292E-2</v>
      </c>
      <c r="H8775" s="90">
        <v>1.7313368406346598E-2</v>
      </c>
      <c r="I8775" s="90">
        <v>1.8613600287491185E-2</v>
      </c>
      <c r="J8775" s="90">
        <v>1.9586342075319653E-2</v>
      </c>
    </row>
    <row r="8776" spans="3:10" x14ac:dyDescent="0.25">
      <c r="C8776" s="82">
        <v>7.9255564225135175E-3</v>
      </c>
      <c r="D8776" s="89">
        <v>1.2857853887407841E-2</v>
      </c>
      <c r="E8776" s="89">
        <v>1.7561412952742515E-2</v>
      </c>
      <c r="F8776" s="89">
        <v>2.1580035846241762E-2</v>
      </c>
      <c r="G8776" s="90">
        <v>2.4892812843876819E-2</v>
      </c>
      <c r="H8776" s="90">
        <v>2.7503495080705778E-2</v>
      </c>
      <c r="I8776" s="90">
        <v>2.9631294495820821E-2</v>
      </c>
      <c r="J8776" s="90">
        <v>3.127768115362399E-2</v>
      </c>
    </row>
    <row r="8777" spans="3:10" x14ac:dyDescent="0.25">
      <c r="C8777" s="82">
        <v>5.9194167511960423E-3</v>
      </c>
      <c r="D8777" s="89">
        <v>9.0524822426987454E-3</v>
      </c>
      <c r="E8777" s="89">
        <v>1.2054566080303596E-2</v>
      </c>
      <c r="F8777" s="89">
        <v>1.4659304883450509E-2</v>
      </c>
      <c r="G8777" s="90">
        <v>1.6791502035048977E-2</v>
      </c>
      <c r="H8777" s="90">
        <v>1.837142710181934E-2</v>
      </c>
      <c r="I8777" s="90">
        <v>1.9491317052754396E-2</v>
      </c>
      <c r="J8777" s="90">
        <v>2.0137059228187631E-2</v>
      </c>
    </row>
    <row r="8778" spans="3:10" x14ac:dyDescent="0.25">
      <c r="C8778" s="82">
        <v>7.938382621443316E-3</v>
      </c>
      <c r="D8778" s="89">
        <v>1.2802469970816036E-2</v>
      </c>
      <c r="E8778" s="89">
        <v>1.755245906223447E-2</v>
      </c>
      <c r="F8778" s="89">
        <v>2.1726008557797428E-2</v>
      </c>
      <c r="G8778" s="90">
        <v>2.5251187277094054E-2</v>
      </c>
      <c r="H8778" s="90">
        <v>2.8089663928110277E-2</v>
      </c>
      <c r="I8778" s="90">
        <v>3.0449956074577979E-2</v>
      </c>
      <c r="J8778" s="90">
        <v>3.2341308411522801E-2</v>
      </c>
    </row>
    <row r="8779" spans="3:10" x14ac:dyDescent="0.25">
      <c r="C8779" s="82">
        <v>8.4902859445282475E-3</v>
      </c>
      <c r="D8779" s="89">
        <v>1.2578022438740321E-2</v>
      </c>
      <c r="E8779" s="89">
        <v>1.6226889359860799E-2</v>
      </c>
      <c r="F8779" s="89">
        <v>1.9205591568560408E-2</v>
      </c>
      <c r="G8779" s="90">
        <v>2.1563464381760614E-2</v>
      </c>
      <c r="H8779" s="90">
        <v>2.3317779204404428E-2</v>
      </c>
      <c r="I8779" s="90">
        <v>2.4665992353589097E-2</v>
      </c>
      <c r="J8779" s="90">
        <v>2.5633738750839907E-2</v>
      </c>
    </row>
    <row r="8780" spans="3:10" x14ac:dyDescent="0.25">
      <c r="C8780" s="82">
        <v>1.6102530589121068E-2</v>
      </c>
      <c r="D8780" s="89">
        <v>2.1135007497612688E-2</v>
      </c>
      <c r="E8780" s="89">
        <v>2.5040757359844464E-2</v>
      </c>
      <c r="F8780" s="89">
        <v>2.7941539066818618E-2</v>
      </c>
      <c r="G8780" s="90">
        <v>3.014606600921749E-2</v>
      </c>
      <c r="H8780" s="90">
        <v>3.1755276453012168E-2</v>
      </c>
      <c r="I8780" s="90">
        <v>3.3030933510792844E-2</v>
      </c>
      <c r="J8780" s="90">
        <v>3.3951621138111725E-2</v>
      </c>
    </row>
    <row r="8781" spans="3:10" x14ac:dyDescent="0.25">
      <c r="C8781" s="82">
        <v>6.8959822279580328E-3</v>
      </c>
      <c r="D8781" s="89">
        <v>9.7669346311937653E-3</v>
      </c>
      <c r="E8781" s="89">
        <v>1.2176752760399607E-2</v>
      </c>
      <c r="F8781" s="89">
        <v>1.4040394159563008E-2</v>
      </c>
      <c r="G8781" s="90">
        <v>1.5465715256786881E-2</v>
      </c>
      <c r="H8781" s="90">
        <v>1.6522733971041408E-2</v>
      </c>
      <c r="I8781" s="90">
        <v>1.7400159965817431E-2</v>
      </c>
      <c r="J8781" s="90">
        <v>1.8157268763195886E-2</v>
      </c>
    </row>
    <row r="8782" spans="3:10" x14ac:dyDescent="0.25">
      <c r="C8782" s="82">
        <v>3.0452620736476789E-2</v>
      </c>
      <c r="D8782" s="89">
        <v>3.3799310336750522E-2</v>
      </c>
      <c r="E8782" s="89">
        <v>3.5556667569290275E-2</v>
      </c>
      <c r="F8782" s="89">
        <v>3.639325714306961E-2</v>
      </c>
      <c r="G8782" s="90">
        <v>3.6788613824703817E-2</v>
      </c>
      <c r="H8782" s="90">
        <v>3.6807099327379252E-2</v>
      </c>
      <c r="I8782" s="90">
        <v>3.6686058257168593E-2</v>
      </c>
      <c r="J8782" s="90">
        <v>3.6352468824703443E-2</v>
      </c>
    </row>
    <row r="8783" spans="3:10" x14ac:dyDescent="0.25">
      <c r="C8783" s="82">
        <v>1.1575413840724465E-2</v>
      </c>
      <c r="D8783" s="89">
        <v>1.907195620091753E-2</v>
      </c>
      <c r="E8783" s="89">
        <v>2.6514996120677717E-2</v>
      </c>
      <c r="F8783" s="89">
        <v>3.3109217817827843E-2</v>
      </c>
      <c r="G8783" s="90">
        <v>3.8688790286474803E-2</v>
      </c>
      <c r="H8783" s="90">
        <v>4.3171615915213561E-2</v>
      </c>
      <c r="I8783" s="90">
        <v>4.6866008572879328E-2</v>
      </c>
      <c r="J8783" s="90">
        <v>4.9771673480382583E-2</v>
      </c>
    </row>
    <row r="8784" spans="3:10" x14ac:dyDescent="0.25">
      <c r="C8784" s="82">
        <v>1.0181089705592981E-2</v>
      </c>
      <c r="D8784" s="89">
        <v>1.5191810660355402E-2</v>
      </c>
      <c r="E8784" s="89">
        <v>1.9524934106273598E-2</v>
      </c>
      <c r="F8784" s="89">
        <v>2.2873741261872596E-2</v>
      </c>
      <c r="G8784" s="90">
        <v>2.5322552773012947E-2</v>
      </c>
      <c r="H8784" s="90">
        <v>2.692514145987181E-2</v>
      </c>
      <c r="I8784" s="90">
        <v>2.7930930455331748E-2</v>
      </c>
      <c r="J8784" s="90">
        <v>2.8373655328386711E-2</v>
      </c>
    </row>
    <row r="8785" spans="3:10" x14ac:dyDescent="0.25">
      <c r="C8785" s="82">
        <v>7.7578789413233441E-3</v>
      </c>
      <c r="D8785" s="89">
        <v>1.0244011607176154E-2</v>
      </c>
      <c r="E8785" s="89">
        <v>1.2289731712949477E-2</v>
      </c>
      <c r="F8785" s="89">
        <v>1.3871967560463863E-2</v>
      </c>
      <c r="G8785" s="90">
        <v>1.5070005397240628E-2</v>
      </c>
      <c r="H8785" s="90">
        <v>1.589918593082594E-2</v>
      </c>
      <c r="I8785" s="90">
        <v>1.6493874991528233E-2</v>
      </c>
      <c r="J8785" s="90">
        <v>1.687423588348411E-2</v>
      </c>
    </row>
    <row r="8786" spans="3:10" x14ac:dyDescent="0.25">
      <c r="C8786" s="82">
        <v>8.8034225881058505E-3</v>
      </c>
      <c r="D8786" s="89">
        <v>1.2608178287796049E-2</v>
      </c>
      <c r="E8786" s="89">
        <v>1.5689470866805624E-2</v>
      </c>
      <c r="F8786" s="89">
        <v>1.7810085664409218E-2</v>
      </c>
      <c r="G8786" s="90">
        <v>1.9048714100971545E-2</v>
      </c>
      <c r="H8786" s="90">
        <v>1.9497148608305422E-2</v>
      </c>
      <c r="I8786" s="90">
        <v>1.9424783205695222E-2</v>
      </c>
      <c r="J8786" s="90">
        <v>1.8957011502691207E-2</v>
      </c>
    </row>
    <row r="8787" spans="3:10" x14ac:dyDescent="0.25">
      <c r="C8787" s="82">
        <v>4.9143253751289535E-2</v>
      </c>
      <c r="D8787" s="89">
        <v>5.5505420916625782E-2</v>
      </c>
      <c r="E8787" s="89">
        <v>5.8050079039421144E-2</v>
      </c>
      <c r="F8787" s="89">
        <v>5.840547254872161E-2</v>
      </c>
      <c r="G8787" s="90">
        <v>5.7832741729165811E-2</v>
      </c>
      <c r="H8787" s="90">
        <v>5.6733195507603779E-2</v>
      </c>
      <c r="I8787" s="90">
        <v>5.5612110055347053E-2</v>
      </c>
      <c r="J8787" s="90">
        <v>5.4385347251715739E-2</v>
      </c>
    </row>
    <row r="8788" spans="3:10" x14ac:dyDescent="0.25">
      <c r="C8788" s="82">
        <v>3.1116307045900661E-2</v>
      </c>
      <c r="D8788" s="89">
        <v>3.6087890507579191E-2</v>
      </c>
      <c r="E8788" s="89">
        <v>3.9551277043378179E-2</v>
      </c>
      <c r="F8788" s="89">
        <v>4.2031779311071486E-2</v>
      </c>
      <c r="G8788" s="90">
        <v>4.3971940277397592E-2</v>
      </c>
      <c r="H8788" s="90">
        <v>4.5405572439294481E-2</v>
      </c>
      <c r="I8788" s="90">
        <v>4.6609443502000268E-2</v>
      </c>
      <c r="J8788" s="90">
        <v>4.7488642930475666E-2</v>
      </c>
    </row>
    <row r="8789" spans="3:10" x14ac:dyDescent="0.25">
      <c r="C8789" s="82">
        <v>5.7008373425405753E-2</v>
      </c>
      <c r="D8789" s="89">
        <v>5.7739682768002849E-2</v>
      </c>
      <c r="E8789" s="89">
        <v>5.5438606125190699E-2</v>
      </c>
      <c r="F8789" s="89">
        <v>5.2130714492237308E-2</v>
      </c>
      <c r="G8789" s="90">
        <v>4.8849974773883753E-2</v>
      </c>
      <c r="H8789" s="90">
        <v>4.5714653291083346E-2</v>
      </c>
      <c r="I8789" s="90">
        <v>4.2955449962230205E-2</v>
      </c>
      <c r="J8789" s="90">
        <v>4.0393803705380586E-2</v>
      </c>
    </row>
    <row r="8790" spans="3:10" x14ac:dyDescent="0.25">
      <c r="C8790" s="82">
        <v>1.3847045260552077E-2</v>
      </c>
      <c r="D8790" s="89">
        <v>1.797044573077617E-2</v>
      </c>
      <c r="E8790" s="89">
        <v>2.1083909849064487E-2</v>
      </c>
      <c r="F8790" s="89">
        <v>2.3280883476256189E-2</v>
      </c>
      <c r="G8790" s="90">
        <v>2.4811967470874975E-2</v>
      </c>
      <c r="H8790" s="90">
        <v>2.5767791680641101E-2</v>
      </c>
      <c r="I8790" s="90">
        <v>2.6385238384862831E-2</v>
      </c>
      <c r="J8790" s="90">
        <v>2.6684455934466937E-2</v>
      </c>
    </row>
    <row r="8791" spans="3:10" x14ac:dyDescent="0.25">
      <c r="C8791" s="82">
        <v>4.7010201686391835E-3</v>
      </c>
      <c r="D8791" s="89">
        <v>8.0221936402234319E-3</v>
      </c>
      <c r="E8791" s="89">
        <v>1.1278974028386931E-2</v>
      </c>
      <c r="F8791" s="89">
        <v>1.3960585756871306E-2</v>
      </c>
      <c r="G8791" s="90">
        <v>1.5897255920200765E-2</v>
      </c>
      <c r="H8791" s="90">
        <v>1.7040378934627176E-2</v>
      </c>
      <c r="I8791" s="90">
        <v>1.7562333297168855E-2</v>
      </c>
      <c r="J8791" s="90">
        <v>1.7550645206784649E-2</v>
      </c>
    </row>
    <row r="8792" spans="3:10" x14ac:dyDescent="0.25">
      <c r="C8792" s="82">
        <v>1.2404960629155453E-2</v>
      </c>
      <c r="D8792" s="89">
        <v>1.7331955237067678E-2</v>
      </c>
      <c r="E8792" s="89">
        <v>2.1582938188889091E-2</v>
      </c>
      <c r="F8792" s="89">
        <v>2.495229070557595E-2</v>
      </c>
      <c r="G8792" s="90">
        <v>2.7510070132815426E-2</v>
      </c>
      <c r="H8792" s="90">
        <v>2.9265609648726782E-2</v>
      </c>
      <c r="I8792" s="90">
        <v>3.0470942009634829E-2</v>
      </c>
      <c r="J8792" s="90">
        <v>3.1178384603214947E-2</v>
      </c>
    </row>
    <row r="8793" spans="3:10" x14ac:dyDescent="0.25">
      <c r="C8793" s="82">
        <v>3.4490814345389713E-3</v>
      </c>
      <c r="D8793" s="89">
        <v>4.9617173611819151E-3</v>
      </c>
      <c r="E8793" s="89">
        <v>6.4343171517838322E-3</v>
      </c>
      <c r="F8793" s="89">
        <v>7.8007952939457949E-3</v>
      </c>
      <c r="G8793" s="90">
        <v>9.0643223798402301E-3</v>
      </c>
      <c r="H8793" s="90">
        <v>1.0213070710689389E-2</v>
      </c>
      <c r="I8793" s="90">
        <v>1.1331006817607138E-2</v>
      </c>
      <c r="J8793" s="90">
        <v>1.2450262732503102E-2</v>
      </c>
    </row>
    <row r="8794" spans="3:10" x14ac:dyDescent="0.25">
      <c r="C8794" s="82">
        <v>1.3316761932660508E-2</v>
      </c>
      <c r="D8794" s="89">
        <v>1.9119236478472766E-2</v>
      </c>
      <c r="E8794" s="89">
        <v>2.3603332693534516E-2</v>
      </c>
      <c r="F8794" s="89">
        <v>2.6575521293115544E-2</v>
      </c>
      <c r="G8794" s="90">
        <v>2.8324068765256425E-2</v>
      </c>
      <c r="H8794" s="90">
        <v>2.9058649234323549E-2</v>
      </c>
      <c r="I8794" s="90">
        <v>2.9158407081818397E-2</v>
      </c>
      <c r="J8794" s="90">
        <v>2.873604011745004E-2</v>
      </c>
    </row>
    <row r="8795" spans="3:10" x14ac:dyDescent="0.25">
      <c r="C8795" s="82">
        <v>2.522441177489845E-2</v>
      </c>
      <c r="D8795" s="89">
        <v>3.1272290493374266E-2</v>
      </c>
      <c r="E8795" s="89">
        <v>3.5717172286003032E-2</v>
      </c>
      <c r="F8795" s="89">
        <v>3.8851647925307771E-2</v>
      </c>
      <c r="G8795" s="90">
        <v>4.1114046585583618E-2</v>
      </c>
      <c r="H8795" s="90">
        <v>4.2648515002894627E-2</v>
      </c>
      <c r="I8795" s="90">
        <v>4.3843002580773442E-2</v>
      </c>
      <c r="J8795" s="90">
        <v>4.4726634306334098E-2</v>
      </c>
    </row>
    <row r="8796" spans="3:10" x14ac:dyDescent="0.25">
      <c r="C8796" s="82">
        <v>4.4908809742972887E-3</v>
      </c>
      <c r="D8796" s="89">
        <v>6.2410826505242007E-3</v>
      </c>
      <c r="E8796" s="89">
        <v>7.9271403361875822E-3</v>
      </c>
      <c r="F8796" s="89">
        <v>9.4813979092192042E-3</v>
      </c>
      <c r="G8796" s="90">
        <v>1.0911428738816748E-2</v>
      </c>
      <c r="H8796" s="90">
        <v>1.2206307988068748E-2</v>
      </c>
      <c r="I8796" s="90">
        <v>1.3470802486960171E-2</v>
      </c>
      <c r="J8796" s="90">
        <v>1.474512818441184E-2</v>
      </c>
    </row>
    <row r="8797" spans="3:10" x14ac:dyDescent="0.25">
      <c r="C8797" s="82">
        <v>8.3903946758602677E-3</v>
      </c>
      <c r="D8797" s="89">
        <v>1.0714903421018119E-2</v>
      </c>
      <c r="E8797" s="89">
        <v>1.261540131586255E-2</v>
      </c>
      <c r="F8797" s="89">
        <v>1.4119480469269335E-2</v>
      </c>
      <c r="G8797" s="90">
        <v>1.5336365295813042E-2</v>
      </c>
      <c r="H8797" s="90">
        <v>1.6302361307717294E-2</v>
      </c>
      <c r="I8797" s="90">
        <v>1.7173135573528987E-2</v>
      </c>
      <c r="J8797" s="90">
        <v>1.7985994886981833E-2</v>
      </c>
    </row>
    <row r="8798" spans="3:10" x14ac:dyDescent="0.25">
      <c r="C8798" s="82">
        <v>1.1370483850389208E-2</v>
      </c>
      <c r="D8798" s="89">
        <v>1.6557943493325667E-2</v>
      </c>
      <c r="E8798" s="89">
        <v>2.1486371508142761E-2</v>
      </c>
      <c r="F8798" s="89">
        <v>2.5962049158661658E-2</v>
      </c>
      <c r="G8798" s="90">
        <v>3.0043574069892762E-2</v>
      </c>
      <c r="H8798" s="90">
        <v>3.3688381576010402E-2</v>
      </c>
      <c r="I8798" s="90">
        <v>3.7087363385383314E-2</v>
      </c>
      <c r="J8798" s="90">
        <v>4.0171532454478943E-2</v>
      </c>
    </row>
    <row r="8799" spans="3:10" x14ac:dyDescent="0.25">
      <c r="C8799" s="82">
        <v>7.7975483448154675E-3</v>
      </c>
      <c r="D8799" s="89">
        <v>1.0573271848112128E-2</v>
      </c>
      <c r="E8799" s="89">
        <v>1.3040292926291075E-2</v>
      </c>
      <c r="F8799" s="89">
        <v>1.5156267821491005E-2</v>
      </c>
      <c r="G8799" s="90">
        <v>1.6970810699469003E-2</v>
      </c>
      <c r="H8799" s="90">
        <v>1.8450435412505729E-2</v>
      </c>
      <c r="I8799" s="90">
        <v>1.9694266532092875E-2</v>
      </c>
      <c r="J8799" s="90">
        <v>2.0676205751451373E-2</v>
      </c>
    </row>
    <row r="8800" spans="3:10" x14ac:dyDescent="0.25">
      <c r="C8800" s="82">
        <v>6.5304929907017617E-3</v>
      </c>
      <c r="D8800" s="89">
        <v>9.7388125107749166E-3</v>
      </c>
      <c r="E8800" s="89">
        <v>1.2547577145284407E-2</v>
      </c>
      <c r="F8800" s="89">
        <v>1.476593261549815E-2</v>
      </c>
      <c r="G8800" s="90">
        <v>1.6459139672967579E-2</v>
      </c>
      <c r="H8800" s="90">
        <v>1.7684410293009212E-2</v>
      </c>
      <c r="I8800" s="90">
        <v>1.8636197614773656E-2</v>
      </c>
      <c r="J8800" s="90">
        <v>1.9371012837169396E-2</v>
      </c>
    </row>
    <row r="8801" spans="3:10" x14ac:dyDescent="0.25">
      <c r="C8801" s="82">
        <v>1.7082232271929391E-2</v>
      </c>
      <c r="D8801" s="89">
        <v>2.0819281672250261E-2</v>
      </c>
      <c r="E8801" s="89">
        <v>2.3370152060568781E-2</v>
      </c>
      <c r="F8801" s="89">
        <v>2.5079767024738783E-2</v>
      </c>
      <c r="G8801" s="90">
        <v>2.6329221246359606E-2</v>
      </c>
      <c r="H8801" s="90">
        <v>2.7250369554469772E-2</v>
      </c>
      <c r="I8801" s="90">
        <v>2.8091914700196209E-2</v>
      </c>
      <c r="J8801" s="90">
        <v>2.8852237299976626E-2</v>
      </c>
    </row>
    <row r="8802" spans="3:10" x14ac:dyDescent="0.25">
      <c r="C8802" s="82">
        <v>1.394363581376293E-2</v>
      </c>
      <c r="D8802" s="89">
        <v>1.7805481439625691E-2</v>
      </c>
      <c r="E8802" s="89">
        <v>2.081341029412654E-2</v>
      </c>
      <c r="F8802" s="89">
        <v>2.3149986862552957E-2</v>
      </c>
      <c r="G8802" s="90">
        <v>2.5097202153225452E-2</v>
      </c>
      <c r="H8802" s="90">
        <v>2.6749327493007041E-2</v>
      </c>
      <c r="I8802" s="90">
        <v>2.8339533070782266E-2</v>
      </c>
      <c r="J8802" s="90">
        <v>2.9871354082097054E-2</v>
      </c>
    </row>
    <row r="8803" spans="3:10" x14ac:dyDescent="0.25">
      <c r="C8803" s="82">
        <v>3.7142128146225033E-3</v>
      </c>
      <c r="D8803" s="89">
        <v>5.9106436935486093E-3</v>
      </c>
      <c r="E8803" s="89">
        <v>8.0949699404240759E-3</v>
      </c>
      <c r="F8803" s="89">
        <v>1.0047224019722793E-2</v>
      </c>
      <c r="G8803" s="90">
        <v>1.1695887410697867E-2</v>
      </c>
      <c r="H8803" s="90">
        <v>1.2987463995844575E-2</v>
      </c>
      <c r="I8803" s="90">
        <v>1.4003833109149658E-2</v>
      </c>
      <c r="J8803" s="90">
        <v>1.4759304749124603E-2</v>
      </c>
    </row>
    <row r="8804" spans="3:10" x14ac:dyDescent="0.25">
      <c r="C8804" s="82">
        <v>1.9590099783550204E-2</v>
      </c>
      <c r="D8804" s="89">
        <v>2.7697228357462224E-2</v>
      </c>
      <c r="E8804" s="89">
        <v>3.4502521450936831E-2</v>
      </c>
      <c r="F8804" s="89">
        <v>3.975393648694929E-2</v>
      </c>
      <c r="G8804" s="90">
        <v>4.3657255276033279E-2</v>
      </c>
      <c r="H8804" s="90">
        <v>4.6238288245698984E-2</v>
      </c>
      <c r="I8804" s="90">
        <v>4.7819065441671256E-2</v>
      </c>
      <c r="J8804" s="90">
        <v>4.8357039233161217E-2</v>
      </c>
    </row>
    <row r="8805" spans="3:10" x14ac:dyDescent="0.25">
      <c r="C8805" s="82">
        <v>1.0641005899262809E-2</v>
      </c>
      <c r="D8805" s="89">
        <v>1.5670406465607439E-2</v>
      </c>
      <c r="E8805" s="89">
        <v>2.02142640800856E-2</v>
      </c>
      <c r="F8805" s="89">
        <v>2.4002808155579518E-2</v>
      </c>
      <c r="G8805" s="90">
        <v>2.7091286258588872E-2</v>
      </c>
      <c r="H8805" s="90">
        <v>2.9485429446565622E-2</v>
      </c>
      <c r="I8805" s="90">
        <v>3.1412949772336322E-2</v>
      </c>
      <c r="J8805" s="90">
        <v>3.2877746119345894E-2</v>
      </c>
    </row>
    <row r="8806" spans="3:10" x14ac:dyDescent="0.25">
      <c r="C8806" s="82">
        <v>1.7361410882053754E-2</v>
      </c>
      <c r="D8806" s="89">
        <v>2.2881993075887983E-2</v>
      </c>
      <c r="E8806" s="89">
        <v>2.6774682084629287E-2</v>
      </c>
      <c r="F8806" s="89">
        <v>2.9340826743823913E-2</v>
      </c>
      <c r="G8806" s="90">
        <v>3.1096820028931656E-2</v>
      </c>
      <c r="H8806" s="90">
        <v>3.2268297169594617E-2</v>
      </c>
      <c r="I8806" s="90">
        <v>3.3177406305481986E-2</v>
      </c>
      <c r="J8806" s="90">
        <v>3.3818851574234539E-2</v>
      </c>
    </row>
    <row r="8807" spans="3:10" x14ac:dyDescent="0.25">
      <c r="C8807" s="82">
        <v>1.7760745652802241E-2</v>
      </c>
      <c r="D8807" s="89">
        <v>2.0581512550229122E-2</v>
      </c>
      <c r="E8807" s="89">
        <v>2.2204081381686072E-2</v>
      </c>
      <c r="F8807" s="89">
        <v>2.3062214582912341E-2</v>
      </c>
      <c r="G8807" s="90">
        <v>2.3542619489970669E-2</v>
      </c>
      <c r="H8807" s="90">
        <v>2.3775756414825776E-2</v>
      </c>
      <c r="I8807" s="90">
        <v>2.399199529235822E-2</v>
      </c>
      <c r="J8807" s="90">
        <v>2.4208576670310962E-2</v>
      </c>
    </row>
    <row r="8808" spans="3:10" x14ac:dyDescent="0.25">
      <c r="C8808" s="82">
        <v>4.3205567071060184E-3</v>
      </c>
      <c r="D8808" s="89">
        <v>6.7139814406522915E-3</v>
      </c>
      <c r="E8808" s="89">
        <v>9.2291597138245366E-3</v>
      </c>
      <c r="F8808" s="89">
        <v>1.1642205916677282E-2</v>
      </c>
      <c r="G8808" s="90">
        <v>1.3821641017665406E-2</v>
      </c>
      <c r="H8808" s="90">
        <v>1.5629018926058454E-2</v>
      </c>
      <c r="I8808" s="90">
        <v>1.709454924998224E-2</v>
      </c>
      <c r="J8808" s="90">
        <v>1.8189083445094172E-2</v>
      </c>
    </row>
    <row r="8809" spans="3:10" x14ac:dyDescent="0.25">
      <c r="C8809" s="82">
        <v>8.5347063052706139E-3</v>
      </c>
      <c r="D8809" s="89">
        <v>1.1126971510827442E-2</v>
      </c>
      <c r="E8809" s="89">
        <v>1.3359712352566121E-2</v>
      </c>
      <c r="F8809" s="89">
        <v>1.523791940372797E-2</v>
      </c>
      <c r="G8809" s="90">
        <v>1.6838324437115713E-2</v>
      </c>
      <c r="H8809" s="90">
        <v>1.8147304648505693E-2</v>
      </c>
      <c r="I8809" s="90">
        <v>1.927989875868745E-2</v>
      </c>
      <c r="J8809" s="90">
        <v>2.0223722376867863E-2</v>
      </c>
    </row>
    <row r="8810" spans="3:10" x14ac:dyDescent="0.25">
      <c r="C8810" s="82">
        <v>3.2882238332920061E-2</v>
      </c>
      <c r="D8810" s="89">
        <v>3.2564903425608957E-2</v>
      </c>
      <c r="E8810" s="89">
        <v>3.1280851930125649E-2</v>
      </c>
      <c r="F8810" s="89">
        <v>2.9817609738831238E-2</v>
      </c>
      <c r="G8810" s="90">
        <v>2.8529614816953226E-2</v>
      </c>
      <c r="H8810" s="90">
        <v>2.7368068157411933E-2</v>
      </c>
      <c r="I8810" s="90">
        <v>2.6423222556431276E-2</v>
      </c>
      <c r="J8810" s="90">
        <v>2.5576716617956536E-2</v>
      </c>
    </row>
    <row r="8811" spans="3:10" x14ac:dyDescent="0.25">
      <c r="C8811" s="82">
        <v>8.5194147186356626E-3</v>
      </c>
      <c r="D8811" s="89">
        <v>1.2688265081686186E-2</v>
      </c>
      <c r="E8811" s="89">
        <v>1.6519571604814664E-2</v>
      </c>
      <c r="F8811" s="89">
        <v>1.9776302079592013E-2</v>
      </c>
      <c r="G8811" s="90">
        <v>2.2494165856427214E-2</v>
      </c>
      <c r="H8811" s="90">
        <v>2.4673554786189031E-2</v>
      </c>
      <c r="I8811" s="90">
        <v>2.6502728720509985E-2</v>
      </c>
      <c r="J8811" s="90">
        <v>2.7983568527462907E-2</v>
      </c>
    </row>
    <row r="8812" spans="3:10" x14ac:dyDescent="0.25">
      <c r="C8812" s="82">
        <v>3.2214157648832336E-3</v>
      </c>
      <c r="D8812" s="89">
        <v>4.8671389640817441E-3</v>
      </c>
      <c r="E8812" s="89">
        <v>6.5694190625822145E-3</v>
      </c>
      <c r="F8812" s="89">
        <v>8.2261502983397572E-3</v>
      </c>
      <c r="G8812" s="90">
        <v>9.8138782157275641E-3</v>
      </c>
      <c r="H8812" s="90">
        <v>1.1306281608391346E-2</v>
      </c>
      <c r="I8812" s="90">
        <v>1.2793354805047851E-2</v>
      </c>
      <c r="J8812" s="90">
        <v>1.4316089649945161E-2</v>
      </c>
    </row>
    <row r="8813" spans="3:10" x14ac:dyDescent="0.25">
      <c r="C8813" s="82">
        <v>1.4954945414299316E-2</v>
      </c>
      <c r="D8813" s="89">
        <v>1.7352072832971025E-2</v>
      </c>
      <c r="E8813" s="89">
        <v>1.8934678349507839E-2</v>
      </c>
      <c r="F8813" s="89">
        <v>1.9971128865902611E-2</v>
      </c>
      <c r="G8813" s="90">
        <v>2.0703823474009633E-2</v>
      </c>
      <c r="H8813" s="90">
        <v>2.1186105788883559E-2</v>
      </c>
      <c r="I8813" s="90">
        <v>2.1586871214024288E-2</v>
      </c>
      <c r="J8813" s="90">
        <v>2.1901405638537118E-2</v>
      </c>
    </row>
    <row r="8814" spans="3:10" x14ac:dyDescent="0.25">
      <c r="C8814" s="82">
        <v>2.6994515541327861E-2</v>
      </c>
      <c r="D8814" s="89">
        <v>3.2325364609492743E-2</v>
      </c>
      <c r="E8814" s="89">
        <v>3.5578213561044673E-2</v>
      </c>
      <c r="F8814" s="89">
        <v>3.7501321749680697E-2</v>
      </c>
      <c r="G8814" s="90">
        <v>3.8802005784468414E-2</v>
      </c>
      <c r="H8814" s="90">
        <v>3.9721118400368738E-2</v>
      </c>
      <c r="I8814" s="90">
        <v>4.0606287818776184E-2</v>
      </c>
      <c r="J8814" s="90">
        <v>4.1400695710972907E-2</v>
      </c>
    </row>
    <row r="8815" spans="3:10" x14ac:dyDescent="0.25">
      <c r="C8815" s="82">
        <v>1.2160466369158605E-3</v>
      </c>
      <c r="D8815" s="89">
        <v>2.4050086644736217E-3</v>
      </c>
      <c r="E8815" s="89">
        <v>3.8235795890169439E-3</v>
      </c>
      <c r="F8815" s="89">
        <v>5.2465325838984911E-3</v>
      </c>
      <c r="G8815" s="90">
        <v>6.5177273758230325E-3</v>
      </c>
      <c r="H8815" s="90">
        <v>7.5263994727187934E-3</v>
      </c>
      <c r="I8815" s="90">
        <v>8.2792958510645304E-3</v>
      </c>
      <c r="J8815" s="90">
        <v>8.7775835490903759E-3</v>
      </c>
    </row>
    <row r="8816" spans="3:10" x14ac:dyDescent="0.25">
      <c r="C8816" s="82">
        <v>3.3809825906961706E-3</v>
      </c>
      <c r="D8816" s="89">
        <v>6.3009714331311766E-3</v>
      </c>
      <c r="E8816" s="89">
        <v>9.630560346623445E-3</v>
      </c>
      <c r="F8816" s="89">
        <v>1.2930298055181429E-2</v>
      </c>
      <c r="G8816" s="90">
        <v>1.5954300296518734E-2</v>
      </c>
      <c r="H8816" s="90">
        <v>1.8516014865947623E-2</v>
      </c>
      <c r="I8816" s="90">
        <v>2.0641346906382054E-2</v>
      </c>
      <c r="J8816" s="90">
        <v>2.2275769672517209E-2</v>
      </c>
    </row>
    <row r="8817" spans="3:10" x14ac:dyDescent="0.25">
      <c r="C8817" s="82">
        <v>3.7573699523926504E-3</v>
      </c>
      <c r="D8817" s="89">
        <v>6.4096233009295553E-3</v>
      </c>
      <c r="E8817" s="89">
        <v>9.2699555001272832E-3</v>
      </c>
      <c r="F8817" s="89">
        <v>1.2076980806701951E-2</v>
      </c>
      <c r="G8817" s="90">
        <v>1.4749381877754158E-2</v>
      </c>
      <c r="H8817" s="90">
        <v>1.7223531500255254E-2</v>
      </c>
      <c r="I8817" s="90">
        <v>1.959447502739636E-2</v>
      </c>
      <c r="J8817" s="90">
        <v>2.1849106047116134E-2</v>
      </c>
    </row>
    <row r="8818" spans="3:10" x14ac:dyDescent="0.25">
      <c r="C8818" s="82">
        <v>1.7283143372789748E-2</v>
      </c>
      <c r="D8818" s="89">
        <v>1.9152442403295448E-2</v>
      </c>
      <c r="E8818" s="89">
        <v>2.0702745755529304E-2</v>
      </c>
      <c r="F8818" s="89">
        <v>2.2118002196759662E-2</v>
      </c>
      <c r="G8818" s="90">
        <v>2.3524880083110329E-2</v>
      </c>
      <c r="H8818" s="90">
        <v>2.4868834453397649E-2</v>
      </c>
      <c r="I8818" s="90">
        <v>2.6267196372332404E-2</v>
      </c>
      <c r="J8818" s="90">
        <v>2.766687237250599E-2</v>
      </c>
    </row>
    <row r="8819" spans="3:10" x14ac:dyDescent="0.25">
      <c r="C8819" s="82">
        <v>1.5321156787713616E-2</v>
      </c>
      <c r="D8819" s="89">
        <v>1.9170503770873076E-2</v>
      </c>
      <c r="E8819" s="89">
        <v>2.1903149411613164E-2</v>
      </c>
      <c r="F8819" s="89">
        <v>2.3723608740067459E-2</v>
      </c>
      <c r="G8819" s="90">
        <v>2.4950366914040307E-2</v>
      </c>
      <c r="H8819" s="90">
        <v>2.572016403596581E-2</v>
      </c>
      <c r="I8819" s="90">
        <v>2.6310487289550561E-2</v>
      </c>
      <c r="J8819" s="90">
        <v>2.6779036970925558E-2</v>
      </c>
    </row>
    <row r="8820" spans="3:10" x14ac:dyDescent="0.25">
      <c r="C8820" s="82">
        <v>0.11434664216407958</v>
      </c>
      <c r="D8820" s="89">
        <v>9.4912268331470206E-2</v>
      </c>
      <c r="E8820" s="89">
        <v>7.9512591426039211E-2</v>
      </c>
      <c r="F8820" s="89">
        <v>6.810741983868239E-2</v>
      </c>
      <c r="G8820" s="90">
        <v>5.9827956664593722E-2</v>
      </c>
      <c r="H8820" s="90">
        <v>5.3449357992222564E-2</v>
      </c>
      <c r="I8820" s="90">
        <v>4.8461568627951819E-2</v>
      </c>
      <c r="J8820" s="90">
        <v>4.4214351196459022E-2</v>
      </c>
    </row>
    <row r="8821" spans="3:10" x14ac:dyDescent="0.25">
      <c r="C8821" s="82">
        <v>2.3821225578299708E-2</v>
      </c>
      <c r="D8821" s="89">
        <v>3.2901810900019327E-2</v>
      </c>
      <c r="E8821" s="89">
        <v>4.0306372836992295E-2</v>
      </c>
      <c r="F8821" s="89">
        <v>4.595897112895083E-2</v>
      </c>
      <c r="G8821" s="90">
        <v>5.0262073198759021E-2</v>
      </c>
      <c r="H8821" s="90">
        <v>5.3356641594727083E-2</v>
      </c>
      <c r="I8821" s="90">
        <v>5.5683163000292718E-2</v>
      </c>
      <c r="J8821" s="90">
        <v>5.722423967711654E-2</v>
      </c>
    </row>
    <row r="8822" spans="3:10" x14ac:dyDescent="0.25">
      <c r="C8822" s="82">
        <v>5.8676207566930316E-3</v>
      </c>
      <c r="D8822" s="89">
        <v>8.046791565202693E-3</v>
      </c>
      <c r="E8822" s="89">
        <v>9.9171175624525494E-3</v>
      </c>
      <c r="F8822" s="89">
        <v>1.1364855645029759E-2</v>
      </c>
      <c r="G8822" s="90">
        <v>1.2392384463909892E-2</v>
      </c>
      <c r="H8822" s="90">
        <v>1.2988846235620966E-2</v>
      </c>
      <c r="I8822" s="90">
        <v>1.3273572332612447E-2</v>
      </c>
      <c r="J8822" s="90">
        <v>1.3294815248578614E-2</v>
      </c>
    </row>
    <row r="8823" spans="3:10" x14ac:dyDescent="0.25">
      <c r="C8823" s="82">
        <v>1.0682986888500636E-2</v>
      </c>
      <c r="D8823" s="89">
        <v>1.3829818192766012E-2</v>
      </c>
      <c r="E8823" s="89">
        <v>1.6797827211351833E-2</v>
      </c>
      <c r="F8823" s="89">
        <v>1.9536993162952116E-2</v>
      </c>
      <c r="G8823" s="90">
        <v>2.2056411408407736E-2</v>
      </c>
      <c r="H8823" s="90">
        <v>2.4261848847430042E-2</v>
      </c>
      <c r="I8823" s="90">
        <v>2.6255070047598344E-2</v>
      </c>
      <c r="J8823" s="90">
        <v>2.7990215949935702E-2</v>
      </c>
    </row>
    <row r="8824" spans="3:10" x14ac:dyDescent="0.25">
      <c r="C8824" s="82">
        <v>1.6041702581400703E-2</v>
      </c>
      <c r="D8824" s="89">
        <v>1.8617447483711698E-2</v>
      </c>
      <c r="E8824" s="89">
        <v>2.0478670331402389E-2</v>
      </c>
      <c r="F8824" s="89">
        <v>2.1859911062303748E-2</v>
      </c>
      <c r="G8824" s="90">
        <v>2.2949247524089843E-2</v>
      </c>
      <c r="H8824" s="90">
        <v>2.3728751297408732E-2</v>
      </c>
      <c r="I8824" s="90">
        <v>2.4319262371200231E-2</v>
      </c>
      <c r="J8824" s="90">
        <v>2.4662021491714356E-2</v>
      </c>
    </row>
    <row r="8825" spans="3:10" x14ac:dyDescent="0.25">
      <c r="C8825" s="82">
        <v>1.5959358761710819E-2</v>
      </c>
      <c r="D8825" s="89">
        <v>2.0583727782606923E-2</v>
      </c>
      <c r="E8825" s="89">
        <v>2.4257848724409028E-2</v>
      </c>
      <c r="F8825" s="89">
        <v>2.7165442015700543E-2</v>
      </c>
      <c r="G8825" s="90">
        <v>2.9641881481414275E-2</v>
      </c>
      <c r="H8825" s="90">
        <v>3.1825443591568803E-2</v>
      </c>
      <c r="I8825" s="90">
        <v>3.4029861667202954E-2</v>
      </c>
      <c r="J8825" s="90">
        <v>3.6297694838144615E-2</v>
      </c>
    </row>
    <row r="8826" spans="3:10" x14ac:dyDescent="0.25">
      <c r="C8826" s="82">
        <v>1.7097373171594443E-2</v>
      </c>
      <c r="D8826" s="89">
        <v>1.9063626323579913E-2</v>
      </c>
      <c r="E8826" s="89">
        <v>2.0640340655495946E-2</v>
      </c>
      <c r="F8826" s="89">
        <v>2.2052485186509718E-2</v>
      </c>
      <c r="G8826" s="90">
        <v>2.3456851752098086E-2</v>
      </c>
      <c r="H8826" s="90">
        <v>2.481423805763637E-2</v>
      </c>
      <c r="I8826" s="90">
        <v>2.6243690036783219E-2</v>
      </c>
      <c r="J8826" s="90">
        <v>2.7684599089851939E-2</v>
      </c>
    </row>
    <row r="8827" spans="3:10" x14ac:dyDescent="0.25">
      <c r="C8827" s="82">
        <v>9.4650020167802223E-4</v>
      </c>
      <c r="D8827" s="89">
        <v>2.5280340693297427E-3</v>
      </c>
      <c r="E8827" s="89">
        <v>4.9270036588466935E-3</v>
      </c>
      <c r="F8827" s="89">
        <v>7.8092518328732197E-3</v>
      </c>
      <c r="G8827" s="90">
        <v>1.0835076738400042E-2</v>
      </c>
      <c r="H8827" s="90">
        <v>1.3738390449285426E-2</v>
      </c>
      <c r="I8827" s="90">
        <v>1.6474136122073092E-2</v>
      </c>
      <c r="J8827" s="90">
        <v>1.8988876068461679E-2</v>
      </c>
    </row>
    <row r="8828" spans="3:10" x14ac:dyDescent="0.25">
      <c r="C8828" s="82">
        <v>1.6131867086441844E-2</v>
      </c>
      <c r="D8828" s="89">
        <v>2.269561557295505E-2</v>
      </c>
      <c r="E8828" s="89">
        <v>2.8057933693913854E-2</v>
      </c>
      <c r="F8828" s="89">
        <v>3.2060709056323689E-2</v>
      </c>
      <c r="G8828" s="90">
        <v>3.4963228797908648E-2</v>
      </c>
      <c r="H8828" s="90">
        <v>3.6889054820490291E-2</v>
      </c>
      <c r="I8828" s="90">
        <v>3.8183341866524778E-2</v>
      </c>
      <c r="J8828" s="90">
        <v>3.8871071835163459E-2</v>
      </c>
    </row>
    <row r="8829" spans="3:10" x14ac:dyDescent="0.25">
      <c r="C8829" s="82">
        <v>2.389066443797478E-2</v>
      </c>
      <c r="D8829" s="89">
        <v>2.5552992264456655E-2</v>
      </c>
      <c r="E8829" s="89">
        <v>2.6503322413962464E-2</v>
      </c>
      <c r="F8829" s="89">
        <v>2.710040087217017E-2</v>
      </c>
      <c r="G8829" s="90">
        <v>2.7586343004196726E-2</v>
      </c>
      <c r="H8829" s="90">
        <v>2.7956128348823266E-2</v>
      </c>
      <c r="I8829" s="90">
        <v>2.8382284096386424E-2</v>
      </c>
      <c r="J8829" s="90">
        <v>2.8825044642269038E-2</v>
      </c>
    </row>
    <row r="8830" spans="3:10" x14ac:dyDescent="0.25">
      <c r="C8830" s="82">
        <v>1.4167974922232564E-2</v>
      </c>
      <c r="D8830" s="89">
        <v>1.6421936862498727E-2</v>
      </c>
      <c r="E8830" s="89">
        <v>1.8507061260859298E-2</v>
      </c>
      <c r="F8830" s="89">
        <v>2.0571075496477135E-2</v>
      </c>
      <c r="G8830" s="90">
        <v>2.2761316837939572E-2</v>
      </c>
      <c r="H8830" s="90">
        <v>2.5081224296298006E-2</v>
      </c>
      <c r="I8830" s="90">
        <v>2.7714024267420187E-2</v>
      </c>
      <c r="J8830" s="90">
        <v>3.0672279410298636E-2</v>
      </c>
    </row>
    <row r="8831" spans="3:10" x14ac:dyDescent="0.25">
      <c r="C8831" s="82">
        <v>1.163542583438292E-2</v>
      </c>
      <c r="D8831" s="89">
        <v>1.5649806331031104E-2</v>
      </c>
      <c r="E8831" s="89">
        <v>1.9017579867455916E-2</v>
      </c>
      <c r="F8831" s="89">
        <v>2.1674218035591757E-2</v>
      </c>
      <c r="G8831" s="90">
        <v>2.3738505445730584E-2</v>
      </c>
      <c r="H8831" s="90">
        <v>2.5236908329539526E-2</v>
      </c>
      <c r="I8831" s="90">
        <v>2.6383505002900147E-2</v>
      </c>
      <c r="J8831" s="90">
        <v>2.7209321934091504E-2</v>
      </c>
    </row>
    <row r="8832" spans="3:10" x14ac:dyDescent="0.25">
      <c r="C8832" s="82">
        <v>1.3372366262061173E-2</v>
      </c>
      <c r="D8832" s="89">
        <v>1.5039285639409787E-2</v>
      </c>
      <c r="E8832" s="89">
        <v>1.6266027579677138E-2</v>
      </c>
      <c r="F8832" s="89">
        <v>1.7237593272305857E-2</v>
      </c>
      <c r="G8832" s="90">
        <v>1.8089278639303694E-2</v>
      </c>
      <c r="H8832" s="90">
        <v>1.8802371473353657E-2</v>
      </c>
      <c r="I8832" s="90">
        <v>1.9478933302785786E-2</v>
      </c>
      <c r="J8832" s="90">
        <v>2.0086053886872682E-2</v>
      </c>
    </row>
    <row r="8833" spans="3:10" x14ac:dyDescent="0.25">
      <c r="C8833" s="82">
        <v>7.546065597151692E-3</v>
      </c>
      <c r="D8833" s="89">
        <v>9.5488010814155193E-3</v>
      </c>
      <c r="E8833" s="89">
        <v>1.1064817137838849E-2</v>
      </c>
      <c r="F8833" s="89">
        <v>1.2159438856296759E-2</v>
      </c>
      <c r="G8833" s="90">
        <v>1.2959494414894772E-2</v>
      </c>
      <c r="H8833" s="90">
        <v>1.3509473133746702E-2</v>
      </c>
      <c r="I8833" s="90">
        <v>1.3938230219652967E-2</v>
      </c>
      <c r="J8833" s="90">
        <v>1.4267612649978495E-2</v>
      </c>
    </row>
    <row r="8834" spans="3:10" x14ac:dyDescent="0.25">
      <c r="C8834" s="82">
        <v>4.5320089626781988E-2</v>
      </c>
      <c r="D8834" s="89">
        <v>4.637477753441567E-2</v>
      </c>
      <c r="E8834" s="89">
        <v>4.6156799124218516E-2</v>
      </c>
      <c r="F8834" s="89">
        <v>4.5476289679819759E-2</v>
      </c>
      <c r="G8834" s="90">
        <v>4.4756824947333476E-2</v>
      </c>
      <c r="H8834" s="90">
        <v>4.3918147578222072E-2</v>
      </c>
      <c r="I8834" s="90">
        <v>4.3132536993754911E-2</v>
      </c>
      <c r="J8834" s="90">
        <v>4.2237752164791843E-2</v>
      </c>
    </row>
    <row r="8835" spans="3:10" x14ac:dyDescent="0.25">
      <c r="C8835" s="82">
        <v>1.8148226005884663E-3</v>
      </c>
      <c r="D8835" s="89">
        <v>3.475546859682484E-3</v>
      </c>
      <c r="E8835" s="89">
        <v>5.4087246788119799E-3</v>
      </c>
      <c r="F8835" s="89">
        <v>7.3560101275917042E-3</v>
      </c>
      <c r="G8835" s="90">
        <v>9.1787769317602987E-3</v>
      </c>
      <c r="H8835" s="90">
        <v>1.0788476169540989E-2</v>
      </c>
      <c r="I8835" s="90">
        <v>1.2232433819654288E-2</v>
      </c>
      <c r="J8835" s="90">
        <v>1.3518761626056183E-2</v>
      </c>
    </row>
    <row r="8836" spans="3:10" x14ac:dyDescent="0.25">
      <c r="C8836" s="82">
        <v>3.087320271560854E-2</v>
      </c>
      <c r="D8836" s="89">
        <v>3.6211032351407421E-2</v>
      </c>
      <c r="E8836" s="89">
        <v>3.9197746582304079E-2</v>
      </c>
      <c r="F8836" s="89">
        <v>4.0636089275477121E-2</v>
      </c>
      <c r="G8836" s="90">
        <v>4.125842424387223E-2</v>
      </c>
      <c r="H8836" s="90">
        <v>4.1313106662980464E-2</v>
      </c>
      <c r="I8836" s="90">
        <v>4.1184277650957134E-2</v>
      </c>
      <c r="J8836" s="90">
        <v>4.0854164541114242E-2</v>
      </c>
    </row>
    <row r="8837" spans="3:10" x14ac:dyDescent="0.25">
      <c r="C8837" s="82">
        <v>1.3912719264961718E-2</v>
      </c>
      <c r="D8837" s="89">
        <v>1.6897860294910052E-2</v>
      </c>
      <c r="E8837" s="89">
        <v>1.89956765281315E-2</v>
      </c>
      <c r="F8837" s="89">
        <v>2.0445252257140608E-2</v>
      </c>
      <c r="G8837" s="90">
        <v>2.1531181333376538E-2</v>
      </c>
      <c r="H8837" s="90">
        <v>2.2358873622493943E-2</v>
      </c>
      <c r="I8837" s="90">
        <v>2.3145775830173031E-2</v>
      </c>
      <c r="J8837" s="90">
        <v>2.3911210539748855E-2</v>
      </c>
    </row>
    <row r="8838" spans="3:10" x14ac:dyDescent="0.25">
      <c r="C8838" s="82">
        <v>1.0769964723731941E-2</v>
      </c>
      <c r="D8838" s="89">
        <v>1.2905393888274809E-2</v>
      </c>
      <c r="E8838" s="89">
        <v>1.4497324045153135E-2</v>
      </c>
      <c r="F8838" s="89">
        <v>1.5664087364559386E-2</v>
      </c>
      <c r="G8838" s="90">
        <v>1.6545675644866968E-2</v>
      </c>
      <c r="H8838" s="90">
        <v>1.7166587822315834E-2</v>
      </c>
      <c r="I8838" s="90">
        <v>1.7667522095145726E-2</v>
      </c>
      <c r="J8838" s="90">
        <v>1.8064609837553973E-2</v>
      </c>
    </row>
    <row r="8839" spans="3:10" x14ac:dyDescent="0.25">
      <c r="C8839" s="82">
        <v>2.6366127615205927E-2</v>
      </c>
      <c r="D8839" s="89">
        <v>2.7215582789045831E-2</v>
      </c>
      <c r="E8839" s="89">
        <v>2.7237960841586369E-2</v>
      </c>
      <c r="F8839" s="89">
        <v>2.6994198684045775E-2</v>
      </c>
      <c r="G8839" s="90">
        <v>2.6821163346152897E-2</v>
      </c>
      <c r="H8839" s="90">
        <v>2.6747627626212727E-2</v>
      </c>
      <c r="I8839" s="90">
        <v>2.6944762843507355E-2</v>
      </c>
      <c r="J8839" s="90">
        <v>2.7370374831629584E-2</v>
      </c>
    </row>
    <row r="8840" spans="3:10" x14ac:dyDescent="0.25">
      <c r="C8840" s="82">
        <v>1.9016198298004047E-2</v>
      </c>
      <c r="D8840" s="89">
        <v>2.3906082784850027E-2</v>
      </c>
      <c r="E8840" s="89">
        <v>2.724140126255609E-2</v>
      </c>
      <c r="F8840" s="89">
        <v>2.9341420817160117E-2</v>
      </c>
      <c r="G8840" s="90">
        <v>3.0641897406735265E-2</v>
      </c>
      <c r="H8840" s="90">
        <v>3.1300567472946426E-2</v>
      </c>
      <c r="I8840" s="90">
        <v>3.1605759922848552E-2</v>
      </c>
      <c r="J8840" s="90">
        <v>3.1556714583079751E-2</v>
      </c>
    </row>
    <row r="8841" spans="3:10" x14ac:dyDescent="0.25">
      <c r="C8841" s="82">
        <v>7.5175659401355843E-3</v>
      </c>
      <c r="D8841" s="89">
        <v>1.0358263514650244E-2</v>
      </c>
      <c r="E8841" s="89">
        <v>1.2735837015971517E-2</v>
      </c>
      <c r="F8841" s="89">
        <v>1.4622989309692039E-2</v>
      </c>
      <c r="G8841" s="90">
        <v>1.6141385421834596E-2</v>
      </c>
      <c r="H8841" s="90">
        <v>1.7342353726238945E-2</v>
      </c>
      <c r="I8841" s="90">
        <v>1.8387881815606983E-2</v>
      </c>
      <c r="J8841" s="90">
        <v>1.9299416501302236E-2</v>
      </c>
    </row>
    <row r="8842" spans="3:10" x14ac:dyDescent="0.25">
      <c r="C8842" s="82">
        <v>6.209271294250954E-3</v>
      </c>
      <c r="D8842" s="89">
        <v>8.605161172383316E-3</v>
      </c>
      <c r="E8842" s="89">
        <v>1.0496036914230017E-2</v>
      </c>
      <c r="F8842" s="89">
        <v>1.1777412489999757E-2</v>
      </c>
      <c r="G8842" s="90">
        <v>1.2503734449340949E-2</v>
      </c>
      <c r="H8842" s="90">
        <v>1.271279194743162E-2</v>
      </c>
      <c r="I8842" s="90">
        <v>1.2559083439134023E-2</v>
      </c>
      <c r="J8842" s="90">
        <v>1.21164532016268E-2</v>
      </c>
    </row>
    <row r="8843" spans="3:10" x14ac:dyDescent="0.25">
      <c r="C8843" s="82">
        <v>3.0995771923025054E-2</v>
      </c>
      <c r="D8843" s="89">
        <v>4.018052281319795E-2</v>
      </c>
      <c r="E8843" s="89">
        <v>4.6823013347330411E-2</v>
      </c>
      <c r="F8843" s="89">
        <v>5.1242928246194829E-2</v>
      </c>
      <c r="G8843" s="90">
        <v>5.4171196047383866E-2</v>
      </c>
      <c r="H8843" s="90">
        <v>5.5961253080231359E-2</v>
      </c>
      <c r="I8843" s="90">
        <v>5.7222703784316799E-2</v>
      </c>
      <c r="J8843" s="90">
        <v>5.8024493800407813E-2</v>
      </c>
    </row>
    <row r="8844" spans="3:10" x14ac:dyDescent="0.25">
      <c r="C8844" s="82">
        <v>9.1278161428472657E-3</v>
      </c>
      <c r="D8844" s="89">
        <v>1.1789753767648865E-2</v>
      </c>
      <c r="E8844" s="89">
        <v>1.3697705109680824E-2</v>
      </c>
      <c r="F8844" s="89">
        <v>1.4965900754694901E-2</v>
      </c>
      <c r="G8844" s="90">
        <v>1.5812492954225779E-2</v>
      </c>
      <c r="H8844" s="90">
        <v>1.6341048158564672E-2</v>
      </c>
      <c r="I8844" s="90">
        <v>1.673792752900664E-2</v>
      </c>
      <c r="J8844" s="90">
        <v>1.7046453671879475E-2</v>
      </c>
    </row>
    <row r="8845" spans="3:10" x14ac:dyDescent="0.25">
      <c r="C8845" s="82">
        <v>2.2816928753039308E-2</v>
      </c>
      <c r="D8845" s="89">
        <v>2.5899137583754801E-2</v>
      </c>
      <c r="E8845" s="89">
        <v>2.7336066157593285E-2</v>
      </c>
      <c r="F8845" s="89">
        <v>2.768150524259342E-2</v>
      </c>
      <c r="G8845" s="90">
        <v>2.7419782843231259E-2</v>
      </c>
      <c r="H8845" s="90">
        <v>2.6730659148173248E-2</v>
      </c>
      <c r="I8845" s="90">
        <v>2.5908197240473611E-2</v>
      </c>
      <c r="J8845" s="90">
        <v>2.5001002980928527E-2</v>
      </c>
    </row>
    <row r="8846" spans="3:10" x14ac:dyDescent="0.25">
      <c r="C8846" s="82">
        <v>6.8772613013545314E-2</v>
      </c>
      <c r="D8846" s="89">
        <v>7.4475737100743997E-2</v>
      </c>
      <c r="E8846" s="89">
        <v>7.5781126864129689E-2</v>
      </c>
      <c r="F8846" s="89">
        <v>7.4743135019985293E-2</v>
      </c>
      <c r="G8846" s="90">
        <v>7.2721500313550277E-2</v>
      </c>
      <c r="H8846" s="90">
        <v>7.0008333687042845E-2</v>
      </c>
      <c r="I8846" s="90">
        <v>6.7115619582225408E-2</v>
      </c>
      <c r="J8846" s="90">
        <v>6.3914399603758859E-2</v>
      </c>
    </row>
    <row r="8847" spans="3:10" x14ac:dyDescent="0.25">
      <c r="C8847" s="82">
        <v>3.8702144057833408E-3</v>
      </c>
      <c r="D8847" s="89">
        <v>6.6398510760778406E-3</v>
      </c>
      <c r="E8847" s="89">
        <v>9.3827128087656548E-3</v>
      </c>
      <c r="F8847" s="89">
        <v>1.1709192718112211E-2</v>
      </c>
      <c r="G8847" s="90">
        <v>1.3516766682158777E-2</v>
      </c>
      <c r="H8847" s="90">
        <v>1.4790470958667267E-2</v>
      </c>
      <c r="I8847" s="90">
        <v>1.5686670872194174E-2</v>
      </c>
      <c r="J8847" s="90">
        <v>1.6275103181618959E-2</v>
      </c>
    </row>
    <row r="8848" spans="3:10" x14ac:dyDescent="0.25">
      <c r="C8848" s="82">
        <v>2.3106352215203928E-2</v>
      </c>
      <c r="D8848" s="89">
        <v>2.2650347028757425E-2</v>
      </c>
      <c r="E8848" s="89">
        <v>2.2101558391397731E-2</v>
      </c>
      <c r="F8848" s="89">
        <v>2.1657159790432232E-2</v>
      </c>
      <c r="G8848" s="90">
        <v>2.1413499967556607E-2</v>
      </c>
      <c r="H8848" s="90">
        <v>2.1299785374629426E-2</v>
      </c>
      <c r="I8848" s="90">
        <v>2.1411754704132507E-2</v>
      </c>
      <c r="J8848" s="90">
        <v>2.1705515472856277E-2</v>
      </c>
    </row>
    <row r="8849" spans="3:10" x14ac:dyDescent="0.25">
      <c r="C8849" s="82">
        <v>9.0091976547617986E-3</v>
      </c>
      <c r="D8849" s="89">
        <v>1.351450542774295E-2</v>
      </c>
      <c r="E8849" s="89">
        <v>1.7723830352533689E-2</v>
      </c>
      <c r="F8849" s="89">
        <v>2.1339948810339269E-2</v>
      </c>
      <c r="G8849" s="90">
        <v>2.4364039625992897E-2</v>
      </c>
      <c r="H8849" s="90">
        <v>2.6779479936762603E-2</v>
      </c>
      <c r="I8849" s="90">
        <v>2.8791147358713569E-2</v>
      </c>
      <c r="J8849" s="90">
        <v>3.0411472437763366E-2</v>
      </c>
    </row>
    <row r="8850" spans="3:10" x14ac:dyDescent="0.25">
      <c r="C8850" s="82">
        <v>1.8201210427574829E-2</v>
      </c>
      <c r="D8850" s="89">
        <v>1.9962863032951687E-2</v>
      </c>
      <c r="E8850" s="89">
        <v>2.0886217226953902E-2</v>
      </c>
      <c r="F8850" s="89">
        <v>2.1313773616227025E-2</v>
      </c>
      <c r="G8850" s="90">
        <v>2.1486059637408739E-2</v>
      </c>
      <c r="H8850" s="90">
        <v>2.1426648782493007E-2</v>
      </c>
      <c r="I8850" s="90">
        <v>2.1284457278415325E-2</v>
      </c>
      <c r="J8850" s="90">
        <v>2.1045385100723971E-2</v>
      </c>
    </row>
    <row r="8851" spans="3:10" x14ac:dyDescent="0.25">
      <c r="C8851" s="82">
        <v>4.262810185919514E-2</v>
      </c>
      <c r="D8851" s="89">
        <v>4.2860981267055571E-2</v>
      </c>
      <c r="E8851" s="89">
        <v>4.171867954123288E-2</v>
      </c>
      <c r="F8851" s="89">
        <v>4.0144130502415616E-2</v>
      </c>
      <c r="G8851" s="90">
        <v>3.8609675465246449E-2</v>
      </c>
      <c r="H8851" s="90">
        <v>3.7085221009630173E-2</v>
      </c>
      <c r="I8851" s="90">
        <v>3.5736705978105764E-2</v>
      </c>
      <c r="J8851" s="90">
        <v>3.4442831955056687E-2</v>
      </c>
    </row>
    <row r="8852" spans="3:10" x14ac:dyDescent="0.25">
      <c r="C8852" s="82">
        <v>7.3945486491288565E-3</v>
      </c>
      <c r="D8852" s="89">
        <v>1.0056709140082729E-2</v>
      </c>
      <c r="E8852" s="89">
        <v>1.2336592280191194E-2</v>
      </c>
      <c r="F8852" s="89">
        <v>1.4183712261036261E-2</v>
      </c>
      <c r="G8852" s="90">
        <v>1.5662516234433058E-2</v>
      </c>
      <c r="H8852" s="90">
        <v>1.6773677607072629E-2</v>
      </c>
      <c r="I8852" s="90">
        <v>1.7643263256925695E-2</v>
      </c>
      <c r="J8852" s="90">
        <v>1.8281352778353681E-2</v>
      </c>
    </row>
    <row r="8853" spans="3:10" x14ac:dyDescent="0.25">
      <c r="C8853" s="82">
        <v>4.4020530440154998E-2</v>
      </c>
      <c r="D8853" s="89">
        <v>4.8657341437383504E-2</v>
      </c>
      <c r="E8853" s="89">
        <v>5.0039148086915099E-2</v>
      </c>
      <c r="F8853" s="89">
        <v>4.9761111984103011E-2</v>
      </c>
      <c r="G8853" s="90">
        <v>4.8939386307589178E-2</v>
      </c>
      <c r="H8853" s="90">
        <v>4.789234311311022E-2</v>
      </c>
      <c r="I8853" s="90">
        <v>4.7016156711787813E-2</v>
      </c>
      <c r="J8853" s="90">
        <v>4.6219867619341638E-2</v>
      </c>
    </row>
    <row r="8854" spans="3:10" x14ac:dyDescent="0.25">
      <c r="C8854" s="82">
        <v>4.6006203776341015E-2</v>
      </c>
      <c r="D8854" s="89">
        <v>4.4418278830760188E-2</v>
      </c>
      <c r="E8854" s="89">
        <v>4.2476976922508458E-2</v>
      </c>
      <c r="F8854" s="89">
        <v>4.0802544483489203E-2</v>
      </c>
      <c r="G8854" s="90">
        <v>3.9622965276841761E-2</v>
      </c>
      <c r="H8854" s="90">
        <v>3.8756242432405497E-2</v>
      </c>
      <c r="I8854" s="90">
        <v>3.8283978135980772E-2</v>
      </c>
      <c r="J8854" s="90">
        <v>3.8013466886771874E-2</v>
      </c>
    </row>
    <row r="8855" spans="3:10" x14ac:dyDescent="0.25">
      <c r="C8855" s="82">
        <v>3.6210998026372031E-2</v>
      </c>
      <c r="D8855" s="89">
        <v>3.6466861583915829E-2</v>
      </c>
      <c r="E8855" s="89">
        <v>3.6299348482716327E-2</v>
      </c>
      <c r="F8855" s="89">
        <v>3.5956532170571362E-2</v>
      </c>
      <c r="G8855" s="90">
        <v>3.5574274546658784E-2</v>
      </c>
      <c r="H8855" s="90">
        <v>3.503342807481899E-2</v>
      </c>
      <c r="I8855" s="90">
        <v>3.4496511253688814E-2</v>
      </c>
      <c r="J8855" s="90">
        <v>3.3892195416882445E-2</v>
      </c>
    </row>
    <row r="8856" spans="3:10" x14ac:dyDescent="0.25">
      <c r="C8856" s="82">
        <v>7.837569930521416E-3</v>
      </c>
      <c r="D8856" s="89">
        <v>1.0439397159310686E-2</v>
      </c>
      <c r="E8856" s="89">
        <v>1.2778300008483384E-2</v>
      </c>
      <c r="F8856" s="89">
        <v>1.4764789374600226E-2</v>
      </c>
      <c r="G8856" s="90">
        <v>1.6403916800150829E-2</v>
      </c>
      <c r="H8856" s="90">
        <v>1.7652748401492245E-2</v>
      </c>
      <c r="I8856" s="90">
        <v>1.8627390682621387E-2</v>
      </c>
      <c r="J8856" s="90">
        <v>1.9341371603760527E-2</v>
      </c>
    </row>
    <row r="8857" spans="3:10" x14ac:dyDescent="0.25">
      <c r="C8857" s="82">
        <v>4.9365618910222593E-3</v>
      </c>
      <c r="D8857" s="89">
        <v>7.3311463942329824E-3</v>
      </c>
      <c r="E8857" s="89">
        <v>9.611997658523299E-3</v>
      </c>
      <c r="F8857" s="89">
        <v>1.1687752223191839E-2</v>
      </c>
      <c r="G8857" s="90">
        <v>1.3591275227258452E-2</v>
      </c>
      <c r="H8857" s="90">
        <v>1.5308800516956373E-2</v>
      </c>
      <c r="I8857" s="90">
        <v>1.6929951447516793E-2</v>
      </c>
      <c r="J8857" s="90">
        <v>1.8427693926825622E-2</v>
      </c>
    </row>
    <row r="8858" spans="3:10" x14ac:dyDescent="0.25">
      <c r="C8858" s="82">
        <v>2.7754370759225785E-3</v>
      </c>
      <c r="D8858" s="89">
        <v>5.0938187458023348E-3</v>
      </c>
      <c r="E8858" s="89">
        <v>7.6587077904336073E-3</v>
      </c>
      <c r="F8858" s="89">
        <v>1.0125114270186732E-2</v>
      </c>
      <c r="G8858" s="90">
        <v>1.2338687211359426E-2</v>
      </c>
      <c r="H8858" s="90">
        <v>1.4213003365899242E-2</v>
      </c>
      <c r="I8858" s="90">
        <v>1.5831969408669259E-2</v>
      </c>
      <c r="J8858" s="90">
        <v>1.7214020809758843E-2</v>
      </c>
    </row>
    <row r="8859" spans="3:10" x14ac:dyDescent="0.25">
      <c r="C8859" s="82">
        <v>4.1299584973024366E-3</v>
      </c>
      <c r="D8859" s="89">
        <v>6.8820904971074303E-3</v>
      </c>
      <c r="E8859" s="89">
        <v>9.6674044243409678E-3</v>
      </c>
      <c r="F8859" s="89">
        <v>1.216511381550959E-2</v>
      </c>
      <c r="G8859" s="90">
        <v>1.4266236297181838E-2</v>
      </c>
      <c r="H8859" s="90">
        <v>1.5896649017714461E-2</v>
      </c>
      <c r="I8859" s="90">
        <v>1.7144945389208174E-2</v>
      </c>
      <c r="J8859" s="90">
        <v>1.8011098283929567E-2</v>
      </c>
    </row>
    <row r="8860" spans="3:10" x14ac:dyDescent="0.25">
      <c r="C8860" s="82">
        <v>7.1092198783637003E-3</v>
      </c>
      <c r="D8860" s="89">
        <v>9.2076614099567203E-3</v>
      </c>
      <c r="E8860" s="89">
        <v>1.1005298909936774E-2</v>
      </c>
      <c r="F8860" s="89">
        <v>1.2495050919138205E-2</v>
      </c>
      <c r="G8860" s="90">
        <v>1.3727939283079636E-2</v>
      </c>
      <c r="H8860" s="90">
        <v>1.4687135997781108E-2</v>
      </c>
      <c r="I8860" s="90">
        <v>1.5468290903138357E-2</v>
      </c>
      <c r="J8860" s="90">
        <v>1.6070843318740556E-2</v>
      </c>
    </row>
    <row r="8861" spans="3:10" x14ac:dyDescent="0.25">
      <c r="C8861" s="82">
        <v>3.0848363246435917E-2</v>
      </c>
      <c r="D8861" s="89">
        <v>3.5731061763407186E-2</v>
      </c>
      <c r="E8861" s="89">
        <v>3.8663655783904238E-2</v>
      </c>
      <c r="F8861" s="89">
        <v>4.043278885268943E-2</v>
      </c>
      <c r="G8861" s="90">
        <v>4.1649108840813527E-2</v>
      </c>
      <c r="H8861" s="90">
        <v>4.2417815468097066E-2</v>
      </c>
      <c r="I8861" s="90">
        <v>4.2998840458661473E-2</v>
      </c>
      <c r="J8861" s="90">
        <v>4.3271002036743743E-2</v>
      </c>
    </row>
    <row r="8862" spans="3:10" x14ac:dyDescent="0.25">
      <c r="C8862" s="82">
        <v>1.3825662530724233E-2</v>
      </c>
      <c r="D8862" s="89">
        <v>1.7774159945462643E-2</v>
      </c>
      <c r="E8862" s="89">
        <v>2.0905835225647509E-2</v>
      </c>
      <c r="F8862" s="89">
        <v>2.3361997090655694E-2</v>
      </c>
      <c r="G8862" s="90">
        <v>2.5407116280780094E-2</v>
      </c>
      <c r="H8862" s="90">
        <v>2.7136021868336403E-2</v>
      </c>
      <c r="I8862" s="90">
        <v>2.8794440076517214E-2</v>
      </c>
      <c r="J8862" s="90">
        <v>3.0396966983622251E-2</v>
      </c>
    </row>
    <row r="8863" spans="3:10" x14ac:dyDescent="0.25">
      <c r="C8863" s="82">
        <v>8.0060441762426129E-3</v>
      </c>
      <c r="D8863" s="89">
        <v>1.3955523830608826E-2</v>
      </c>
      <c r="E8863" s="89">
        <v>2.0186182087311128E-2</v>
      </c>
      <c r="F8863" s="89">
        <v>2.5903593764378646E-2</v>
      </c>
      <c r="G8863" s="90">
        <v>3.080790024758329E-2</v>
      </c>
      <c r="H8863" s="90">
        <v>3.4710655111770843E-2</v>
      </c>
      <c r="I8863" s="90">
        <v>3.7777417897002327E-2</v>
      </c>
      <c r="J8863" s="90">
        <v>3.9959206565057102E-2</v>
      </c>
    </row>
    <row r="8864" spans="3:10" x14ac:dyDescent="0.25">
      <c r="C8864" s="82">
        <v>3.3308535339744691E-2</v>
      </c>
      <c r="D8864" s="89">
        <v>3.4958357166183583E-2</v>
      </c>
      <c r="E8864" s="89">
        <v>3.6020809248681805E-2</v>
      </c>
      <c r="F8864" s="89">
        <v>3.6989695065415065E-2</v>
      </c>
      <c r="G8864" s="90">
        <v>3.8126496923188348E-2</v>
      </c>
      <c r="H8864" s="90">
        <v>3.9321524639511725E-2</v>
      </c>
      <c r="I8864" s="90">
        <v>4.0702457713188624E-2</v>
      </c>
      <c r="J8864" s="90">
        <v>4.2102526046066277E-2</v>
      </c>
    </row>
    <row r="8865" spans="3:10" x14ac:dyDescent="0.25">
      <c r="C8865" s="82">
        <v>1.1051608200559228E-2</v>
      </c>
      <c r="D8865" s="89">
        <v>1.5742037966530599E-2</v>
      </c>
      <c r="E8865" s="89">
        <v>1.9842937599436814E-2</v>
      </c>
      <c r="F8865" s="89">
        <v>2.3153185828518129E-2</v>
      </c>
      <c r="G8865" s="90">
        <v>2.5759811947942288E-2</v>
      </c>
      <c r="H8865" s="90">
        <v>2.7695501641956173E-2</v>
      </c>
      <c r="I8865" s="90">
        <v>2.9205872268128104E-2</v>
      </c>
      <c r="J8865" s="90">
        <v>3.0328266187681044E-2</v>
      </c>
    </row>
    <row r="8866" spans="3:10" x14ac:dyDescent="0.25">
      <c r="C8866" s="82">
        <v>5.2646410293721501E-3</v>
      </c>
      <c r="D8866" s="89">
        <v>7.0158912112255794E-3</v>
      </c>
      <c r="E8866" s="89">
        <v>8.4554003318243667E-3</v>
      </c>
      <c r="F8866" s="89">
        <v>9.5448556675228717E-3</v>
      </c>
      <c r="G8866" s="90">
        <v>1.0331791695665128E-2</v>
      </c>
      <c r="H8866" s="90">
        <v>1.0833670664760533E-2</v>
      </c>
      <c r="I8866" s="90">
        <v>1.1158936552228903E-2</v>
      </c>
      <c r="J8866" s="90">
        <v>1.1343530962823156E-2</v>
      </c>
    </row>
    <row r="8867" spans="3:10" x14ac:dyDescent="0.25">
      <c r="C8867" s="82">
        <v>4.6301293778712501E-3</v>
      </c>
      <c r="D8867" s="89">
        <v>6.6267972279510498E-3</v>
      </c>
      <c r="E8867" s="89">
        <v>8.5510723428000313E-3</v>
      </c>
      <c r="F8867" s="89">
        <v>1.0324111103240372E-2</v>
      </c>
      <c r="G8867" s="90">
        <v>1.195405903673453E-2</v>
      </c>
      <c r="H8867" s="90">
        <v>1.3418082334218632E-2</v>
      </c>
      <c r="I8867" s="90">
        <v>1.4805993239552451E-2</v>
      </c>
      <c r="J8867" s="90">
        <v>1.6125739781984779E-2</v>
      </c>
    </row>
    <row r="8868" spans="3:10" x14ac:dyDescent="0.25">
      <c r="C8868" s="82">
        <v>4.411266045567961E-2</v>
      </c>
      <c r="D8868" s="89">
        <v>4.2463418299810672E-2</v>
      </c>
      <c r="E8868" s="89">
        <v>4.0212979160115771E-2</v>
      </c>
      <c r="F8868" s="89">
        <v>3.8059929096384532E-2</v>
      </c>
      <c r="G8868" s="90">
        <v>3.6283873988771101E-2</v>
      </c>
      <c r="H8868" s="90">
        <v>3.4747156618855607E-2</v>
      </c>
      <c r="I8868" s="90">
        <v>3.3535463891786681E-2</v>
      </c>
      <c r="J8868" s="90">
        <v>3.2484282411886597E-2</v>
      </c>
    </row>
    <row r="8869" spans="3:10" x14ac:dyDescent="0.25">
      <c r="C8869" s="82">
        <v>9.9504863927983036E-4</v>
      </c>
      <c r="D8869" s="89">
        <v>2.2890102149790924E-3</v>
      </c>
      <c r="E8869" s="89">
        <v>3.9899883590746215E-3</v>
      </c>
      <c r="F8869" s="89">
        <v>5.7896381197037571E-3</v>
      </c>
      <c r="G8869" s="90">
        <v>7.4576085549235751E-3</v>
      </c>
      <c r="H8869" s="90">
        <v>8.8541593709074544E-3</v>
      </c>
      <c r="I8869" s="90">
        <v>1.0002788399559493E-2</v>
      </c>
      <c r="J8869" s="90">
        <v>1.092727978672868E-2</v>
      </c>
    </row>
    <row r="8870" spans="3:10" x14ac:dyDescent="0.25">
      <c r="C8870" s="82">
        <v>1.6480419485782528E-2</v>
      </c>
      <c r="D8870" s="89">
        <v>2.1724913754120025E-2</v>
      </c>
      <c r="E8870" s="89">
        <v>2.5533848795552004E-2</v>
      </c>
      <c r="F8870" s="89">
        <v>2.7918070863095359E-2</v>
      </c>
      <c r="G8870" s="90">
        <v>2.9202715045070951E-2</v>
      </c>
      <c r="H8870" s="90">
        <v>2.9591841377640943E-2</v>
      </c>
      <c r="I8870" s="90">
        <v>2.9482950437237625E-2</v>
      </c>
      <c r="J8870" s="90">
        <v>2.9019656003085755E-2</v>
      </c>
    </row>
    <row r="8871" spans="3:10" x14ac:dyDescent="0.25">
      <c r="C8871" s="82">
        <v>2.2055854386622952E-2</v>
      </c>
      <c r="D8871" s="89">
        <v>2.7787572831960376E-2</v>
      </c>
      <c r="E8871" s="89">
        <v>3.2122531538288049E-2</v>
      </c>
      <c r="F8871" s="89">
        <v>3.5282396101887818E-2</v>
      </c>
      <c r="G8871" s="90">
        <v>3.7634592233545892E-2</v>
      </c>
      <c r="H8871" s="90">
        <v>3.9273392502747195E-2</v>
      </c>
      <c r="I8871" s="90">
        <v>4.050883951924613E-2</v>
      </c>
      <c r="J8871" s="90">
        <v>4.1318051734219402E-2</v>
      </c>
    </row>
    <row r="8872" spans="3:10" x14ac:dyDescent="0.25">
      <c r="C8872" s="82">
        <v>2.076295619126188E-2</v>
      </c>
      <c r="D8872" s="89">
        <v>2.5024013073006699E-2</v>
      </c>
      <c r="E8872" s="89">
        <v>2.8339632485650051E-2</v>
      </c>
      <c r="F8872" s="89">
        <v>3.0939040395690474E-2</v>
      </c>
      <c r="G8872" s="90">
        <v>3.3076752089789226E-2</v>
      </c>
      <c r="H8872" s="90">
        <v>3.4759662922121813E-2</v>
      </c>
      <c r="I8872" s="90">
        <v>3.6210632071159855E-2</v>
      </c>
      <c r="J8872" s="90">
        <v>3.738597277647393E-2</v>
      </c>
    </row>
    <row r="8873" spans="3:10" x14ac:dyDescent="0.25">
      <c r="C8873" s="82">
        <v>2.2323506291243665E-2</v>
      </c>
      <c r="D8873" s="89">
        <v>2.716887170284903E-2</v>
      </c>
      <c r="E8873" s="89">
        <v>2.9778373761975098E-2</v>
      </c>
      <c r="F8873" s="89">
        <v>3.0782478491151281E-2</v>
      </c>
      <c r="G8873" s="90">
        <v>3.0868549434864528E-2</v>
      </c>
      <c r="H8873" s="90">
        <v>3.0338918381036327E-2</v>
      </c>
      <c r="I8873" s="90">
        <v>2.9553984787007773E-2</v>
      </c>
      <c r="J8873" s="90">
        <v>2.8550216763744148E-2</v>
      </c>
    </row>
    <row r="8874" spans="3:10" x14ac:dyDescent="0.25">
      <c r="C8874" s="82">
        <v>3.8898723629031462E-2</v>
      </c>
      <c r="D8874" s="89">
        <v>3.9994004332831852E-2</v>
      </c>
      <c r="E8874" s="89">
        <v>3.9212385833415735E-2</v>
      </c>
      <c r="F8874" s="89">
        <v>3.7716914741547911E-2</v>
      </c>
      <c r="G8874" s="90">
        <v>3.6119833667195789E-2</v>
      </c>
      <c r="H8874" s="90">
        <v>3.4462563817196985E-2</v>
      </c>
      <c r="I8874" s="90">
        <v>3.2916705819209198E-2</v>
      </c>
      <c r="J8874" s="90">
        <v>3.1368866125290142E-2</v>
      </c>
    </row>
    <row r="8875" spans="3:10" x14ac:dyDescent="0.25">
      <c r="C8875" s="82">
        <v>3.8272172526926856E-2</v>
      </c>
      <c r="D8875" s="89">
        <v>3.5887946237805474E-2</v>
      </c>
      <c r="E8875" s="89">
        <v>3.3619675976421196E-2</v>
      </c>
      <c r="F8875" s="89">
        <v>3.1745544695220687E-2</v>
      </c>
      <c r="G8875" s="90">
        <v>3.0307512003174823E-2</v>
      </c>
      <c r="H8875" s="90">
        <v>2.9092265826519671E-2</v>
      </c>
      <c r="I8875" s="90">
        <v>2.8131714875363093E-2</v>
      </c>
      <c r="J8875" s="90">
        <v>2.7282960726915502E-2</v>
      </c>
    </row>
    <row r="8876" spans="3:10" x14ac:dyDescent="0.25">
      <c r="C8876" s="82">
        <v>1.8989090865841704E-2</v>
      </c>
      <c r="D8876" s="89">
        <v>2.1121690171922357E-2</v>
      </c>
      <c r="E8876" s="89">
        <v>2.2539186754084607E-2</v>
      </c>
      <c r="F8876" s="89">
        <v>2.3554369148843964E-2</v>
      </c>
      <c r="G8876" s="90">
        <v>2.4392263276062424E-2</v>
      </c>
      <c r="H8876" s="90">
        <v>2.5054112729788726E-2</v>
      </c>
      <c r="I8876" s="90">
        <v>2.5695348500395114E-2</v>
      </c>
      <c r="J8876" s="90">
        <v>2.6287092274777182E-2</v>
      </c>
    </row>
    <row r="8877" spans="3:10" x14ac:dyDescent="0.25">
      <c r="C8877" s="82">
        <v>1.3322216897288809E-2</v>
      </c>
      <c r="D8877" s="89">
        <v>1.8368467031092555E-2</v>
      </c>
      <c r="E8877" s="89">
        <v>2.2367898713885535E-2</v>
      </c>
      <c r="F8877" s="89">
        <v>2.5318834596701121E-2</v>
      </c>
      <c r="G8877" s="90">
        <v>2.7515522015441368E-2</v>
      </c>
      <c r="H8877" s="90">
        <v>2.9107340268084186E-2</v>
      </c>
      <c r="I8877" s="90">
        <v>3.039075952353942E-2</v>
      </c>
      <c r="J8877" s="90">
        <v>3.1388727026180577E-2</v>
      </c>
    </row>
    <row r="8878" spans="3:10" x14ac:dyDescent="0.25">
      <c r="C8878" s="82">
        <v>1.2987052155173861E-2</v>
      </c>
      <c r="D8878" s="89">
        <v>1.4946721423262241E-2</v>
      </c>
      <c r="E8878" s="89">
        <v>1.640175017183387E-2</v>
      </c>
      <c r="F8878" s="89">
        <v>1.750918483140354E-2</v>
      </c>
      <c r="G8878" s="90">
        <v>1.8416064627090247E-2</v>
      </c>
      <c r="H8878" s="90">
        <v>1.9133824552499391E-2</v>
      </c>
      <c r="I8878" s="90">
        <v>1.9804668990408617E-2</v>
      </c>
      <c r="J8878" s="90">
        <v>2.0433229618570695E-2</v>
      </c>
    </row>
    <row r="8879" spans="3:10" x14ac:dyDescent="0.25">
      <c r="C8879" s="82">
        <v>5.7725116928215851E-2</v>
      </c>
      <c r="D8879" s="89">
        <v>5.8650193377384793E-2</v>
      </c>
      <c r="E8879" s="89">
        <v>5.6978563202080772E-2</v>
      </c>
      <c r="F8879" s="89">
        <v>5.437991930592008E-2</v>
      </c>
      <c r="G8879" s="90">
        <v>5.1681806709332111E-2</v>
      </c>
      <c r="H8879" s="90">
        <v>4.8895504874156753E-2</v>
      </c>
      <c r="I8879" s="90">
        <v>4.6229577635822347E-2</v>
      </c>
      <c r="J8879" s="90">
        <v>4.3495940579046939E-2</v>
      </c>
    </row>
    <row r="8880" spans="3:10" x14ac:dyDescent="0.25">
      <c r="C8880" s="82">
        <v>4.7609240919701404E-3</v>
      </c>
      <c r="D8880" s="89">
        <v>6.7158724465890864E-3</v>
      </c>
      <c r="E8880" s="89">
        <v>8.3306390916092279E-3</v>
      </c>
      <c r="F8880" s="89">
        <v>9.5257745852609186E-3</v>
      </c>
      <c r="G8880" s="90">
        <v>1.0353218363933924E-2</v>
      </c>
      <c r="H8880" s="90">
        <v>1.0846683427208133E-2</v>
      </c>
      <c r="I8880" s="90">
        <v>1.1127941040762639E-2</v>
      </c>
      <c r="J8880" s="90">
        <v>1.1241193350641767E-2</v>
      </c>
    </row>
    <row r="8881" spans="3:10" x14ac:dyDescent="0.25">
      <c r="C8881" s="82">
        <v>3.6853722367431708E-3</v>
      </c>
      <c r="D8881" s="89">
        <v>6.7032694339742051E-3</v>
      </c>
      <c r="E8881" s="89">
        <v>9.8704953018342052E-3</v>
      </c>
      <c r="F8881" s="89">
        <v>1.2644084383704034E-2</v>
      </c>
      <c r="G8881" s="90">
        <v>1.4797801280203922E-2</v>
      </c>
      <c r="H8881" s="90">
        <v>1.6256788090966978E-2</v>
      </c>
      <c r="I8881" s="90">
        <v>1.7182575302679661E-2</v>
      </c>
      <c r="J8881" s="90">
        <v>1.7667208392956536E-2</v>
      </c>
    </row>
    <row r="8882" spans="3:10" x14ac:dyDescent="0.25">
      <c r="C8882" s="82">
        <v>1.4819580203213679E-3</v>
      </c>
      <c r="D8882" s="89">
        <v>3.0686628618955764E-3</v>
      </c>
      <c r="E8882" s="89">
        <v>5.0744862189088342E-3</v>
      </c>
      <c r="F8882" s="89">
        <v>7.2111145940251696E-3</v>
      </c>
      <c r="G8882" s="90">
        <v>9.2531407537648665E-3</v>
      </c>
      <c r="H8882" s="90">
        <v>1.1019290470753835E-2</v>
      </c>
      <c r="I8882" s="90">
        <v>1.2484961221315946E-2</v>
      </c>
      <c r="J8882" s="90">
        <v>1.3610346754561294E-2</v>
      </c>
    </row>
    <row r="8883" spans="3:10" x14ac:dyDescent="0.25">
      <c r="C8883" s="82">
        <v>5.4793349956578667E-3</v>
      </c>
      <c r="D8883" s="89">
        <v>9.2164361170383249E-3</v>
      </c>
      <c r="E8883" s="89">
        <v>1.285377999603647E-2</v>
      </c>
      <c r="F8883" s="89">
        <v>1.5903975276811522E-2</v>
      </c>
      <c r="G8883" s="90">
        <v>1.8243403073804867E-2</v>
      </c>
      <c r="H8883" s="90">
        <v>1.9833649865977458E-2</v>
      </c>
      <c r="I8883" s="90">
        <v>2.084632061798208E-2</v>
      </c>
      <c r="J8883" s="90">
        <v>2.1329992082429857E-2</v>
      </c>
    </row>
    <row r="8884" spans="3:10" x14ac:dyDescent="0.25">
      <c r="C8884" s="82">
        <v>4.800346817222757E-3</v>
      </c>
      <c r="D8884" s="89">
        <v>7.7410562753374495E-3</v>
      </c>
      <c r="E8884" s="89">
        <v>1.0478968787595118E-2</v>
      </c>
      <c r="F8884" s="89">
        <v>1.2723371940130243E-2</v>
      </c>
      <c r="G8884" s="90">
        <v>1.4473861712685243E-2</v>
      </c>
      <c r="H8884" s="90">
        <v>1.5773382062395452E-2</v>
      </c>
      <c r="I8884" s="90">
        <v>1.6808077255225682E-2</v>
      </c>
      <c r="J8884" s="90">
        <v>1.7648346502370151E-2</v>
      </c>
    </row>
    <row r="8885" spans="3:10" x14ac:dyDescent="0.25">
      <c r="C8885" s="82">
        <v>2.1774837029561755E-3</v>
      </c>
      <c r="D8885" s="89">
        <v>4.052716118301704E-3</v>
      </c>
      <c r="E8885" s="89">
        <v>6.2561952847081208E-3</v>
      </c>
      <c r="F8885" s="89">
        <v>8.4813841678047282E-3</v>
      </c>
      <c r="G8885" s="90">
        <v>1.051196675230098E-2</v>
      </c>
      <c r="H8885" s="90">
        <v>1.2185637504412993E-2</v>
      </c>
      <c r="I8885" s="90">
        <v>1.3520515659561409E-2</v>
      </c>
      <c r="J8885" s="90">
        <v>1.4518971888196116E-2</v>
      </c>
    </row>
    <row r="8886" spans="3:10" x14ac:dyDescent="0.25">
      <c r="C8886" s="82">
        <v>4.4208176799356534E-3</v>
      </c>
      <c r="D8886" s="89">
        <v>6.3518602365066961E-3</v>
      </c>
      <c r="E8886" s="89">
        <v>8.1319762709949565E-3</v>
      </c>
      <c r="F8886" s="89">
        <v>9.6484327880477123E-3</v>
      </c>
      <c r="G8886" s="90">
        <v>1.0904007688866801E-2</v>
      </c>
      <c r="H8886" s="90">
        <v>1.1900047943836367E-2</v>
      </c>
      <c r="I8886" s="90">
        <v>1.275570715249336E-2</v>
      </c>
      <c r="J8886" s="90">
        <v>1.3524123677953645E-2</v>
      </c>
    </row>
    <row r="8887" spans="3:10" x14ac:dyDescent="0.25">
      <c r="C8887" s="82">
        <v>2.9635935195879103E-2</v>
      </c>
      <c r="D8887" s="89">
        <v>3.4552410440073011E-2</v>
      </c>
      <c r="E8887" s="89">
        <v>3.6723391435876135E-2</v>
      </c>
      <c r="F8887" s="89">
        <v>3.7175043243740741E-2</v>
      </c>
      <c r="G8887" s="90">
        <v>3.6791353438901789E-2</v>
      </c>
      <c r="H8887" s="90">
        <v>3.5905668623092767E-2</v>
      </c>
      <c r="I8887" s="90">
        <v>3.4901304280436793E-2</v>
      </c>
      <c r="J8887" s="90">
        <v>3.3783191767321745E-2</v>
      </c>
    </row>
    <row r="8888" spans="3:10" x14ac:dyDescent="0.25">
      <c r="C8888" s="82">
        <v>1.537771364153066E-2</v>
      </c>
      <c r="D8888" s="89">
        <v>1.7605543606007142E-2</v>
      </c>
      <c r="E8888" s="89">
        <v>1.914377750579636E-2</v>
      </c>
      <c r="F8888" s="89">
        <v>2.0204675618866939E-2</v>
      </c>
      <c r="G8888" s="90">
        <v>2.0962864086923858E-2</v>
      </c>
      <c r="H8888" s="90">
        <v>2.1415240464419862E-2</v>
      </c>
      <c r="I8888" s="90">
        <v>2.1695490252896851E-2</v>
      </c>
      <c r="J8888" s="90">
        <v>2.1781460851874816E-2</v>
      </c>
    </row>
    <row r="8889" spans="3:10" x14ac:dyDescent="0.25">
      <c r="C8889" s="82">
        <v>1.7981121833069241E-2</v>
      </c>
      <c r="D8889" s="89">
        <v>2.2661928361594131E-2</v>
      </c>
      <c r="E8889" s="89">
        <v>2.583028904264708E-2</v>
      </c>
      <c r="F8889" s="89">
        <v>2.7726546774339E-2</v>
      </c>
      <c r="G8889" s="90">
        <v>2.875477154872896E-2</v>
      </c>
      <c r="H8889" s="90">
        <v>2.9097415641313511E-2</v>
      </c>
      <c r="I8889" s="90">
        <v>2.9077887346433826E-2</v>
      </c>
      <c r="J8889" s="90">
        <v>2.8753680673650375E-2</v>
      </c>
    </row>
    <row r="8890" spans="3:10" x14ac:dyDescent="0.25">
      <c r="C8890" s="82">
        <v>2.5708482965143583E-3</v>
      </c>
      <c r="D8890" s="89">
        <v>5.2496211336086418E-3</v>
      </c>
      <c r="E8890" s="89">
        <v>8.3494953902537011E-3</v>
      </c>
      <c r="F8890" s="89">
        <v>1.1308788266342752E-2</v>
      </c>
      <c r="G8890" s="90">
        <v>1.3832746510389978E-2</v>
      </c>
      <c r="H8890" s="90">
        <v>1.5775242039879501E-2</v>
      </c>
      <c r="I8890" s="90">
        <v>1.7221359124818768E-2</v>
      </c>
      <c r="J8890" s="90">
        <v>1.8199455808763702E-2</v>
      </c>
    </row>
    <row r="8891" spans="3:10" x14ac:dyDescent="0.25">
      <c r="C8891" s="82">
        <v>0.11450908999827202</v>
      </c>
      <c r="D8891" s="89">
        <v>8.1089871570809186E-2</v>
      </c>
      <c r="E8891" s="89">
        <v>6.2026391443195814E-2</v>
      </c>
      <c r="F8891" s="89">
        <v>5.0856415257806181E-2</v>
      </c>
      <c r="G8891" s="90">
        <v>4.42753507631896E-2</v>
      </c>
      <c r="H8891" s="90">
        <v>4.0309564252583578E-2</v>
      </c>
      <c r="I8891" s="90">
        <v>3.8160406496328562E-2</v>
      </c>
      <c r="J8891" s="90">
        <v>3.7166155512441609E-2</v>
      </c>
    </row>
    <row r="8892" spans="3:10" x14ac:dyDescent="0.25">
      <c r="C8892" s="82">
        <v>5.9351427403075791E-3</v>
      </c>
      <c r="D8892" s="89">
        <v>9.6051473876027065E-3</v>
      </c>
      <c r="E8892" s="89">
        <v>1.3297284038977963E-2</v>
      </c>
      <c r="F8892" s="89">
        <v>1.6647624514836912E-2</v>
      </c>
      <c r="G8892" s="90">
        <v>1.9560331745252433E-2</v>
      </c>
      <c r="H8892" s="90">
        <v>2.1973081233825607E-2</v>
      </c>
      <c r="I8892" s="90">
        <v>2.4037430974997828E-2</v>
      </c>
      <c r="J8892" s="90">
        <v>2.576922422877433E-2</v>
      </c>
    </row>
    <row r="8893" spans="3:10" x14ac:dyDescent="0.25">
      <c r="C8893" s="82">
        <v>5.1490819016448731E-3</v>
      </c>
      <c r="D8893" s="89">
        <v>8.8394763423371523E-3</v>
      </c>
      <c r="E8893" s="89">
        <v>1.2591710334016949E-2</v>
      </c>
      <c r="F8893" s="89">
        <v>1.5952913001953423E-2</v>
      </c>
      <c r="G8893" s="90">
        <v>1.8833549552584254E-2</v>
      </c>
      <c r="H8893" s="90">
        <v>2.1237798816857504E-2</v>
      </c>
      <c r="I8893" s="90">
        <v>2.3389358088272669E-2</v>
      </c>
      <c r="J8893" s="90">
        <v>2.5371935619147475E-2</v>
      </c>
    </row>
    <row r="8894" spans="3:10" x14ac:dyDescent="0.25">
      <c r="C8894" s="82">
        <v>5.8867308918176924E-3</v>
      </c>
      <c r="D8894" s="89">
        <v>8.9786321786830391E-3</v>
      </c>
      <c r="E8894" s="89">
        <v>1.187339305137098E-2</v>
      </c>
      <c r="F8894" s="89">
        <v>1.4354666482028718E-2</v>
      </c>
      <c r="G8894" s="90">
        <v>1.6414382119941551E-2</v>
      </c>
      <c r="H8894" s="90">
        <v>1.8028685391374838E-2</v>
      </c>
      <c r="I8894" s="90">
        <v>1.9319621607397919E-2</v>
      </c>
      <c r="J8894" s="90">
        <v>2.0282956067438709E-2</v>
      </c>
    </row>
    <row r="8895" spans="3:10" x14ac:dyDescent="0.25">
      <c r="C8895" s="82">
        <v>0.123003365848357</v>
      </c>
      <c r="D8895" s="89">
        <v>0.10099318864224872</v>
      </c>
      <c r="E8895" s="89">
        <v>8.5388009551813804E-2</v>
      </c>
      <c r="F8895" s="89">
        <v>7.4830699790640665E-2</v>
      </c>
      <c r="G8895" s="90">
        <v>6.7918895390094589E-2</v>
      </c>
      <c r="H8895" s="90">
        <v>6.3192652357997217E-2</v>
      </c>
      <c r="I8895" s="90">
        <v>6.0088320135186293E-2</v>
      </c>
      <c r="J8895" s="90">
        <v>5.7854945398200866E-2</v>
      </c>
    </row>
    <row r="8896" spans="3:10" x14ac:dyDescent="0.25">
      <c r="C8896" s="82">
        <v>1.079384392810521E-2</v>
      </c>
      <c r="D8896" s="89">
        <v>1.360129831129034E-2</v>
      </c>
      <c r="E8896" s="89">
        <v>1.5714785687033186E-2</v>
      </c>
      <c r="F8896" s="89">
        <v>1.7258346483836447E-2</v>
      </c>
      <c r="G8896" s="90">
        <v>1.8431653925950753E-2</v>
      </c>
      <c r="H8896" s="90">
        <v>1.9302330565732165E-2</v>
      </c>
      <c r="I8896" s="90">
        <v>2.0044726335156072E-2</v>
      </c>
      <c r="J8896" s="90">
        <v>2.0669735795199536E-2</v>
      </c>
    </row>
    <row r="8897" spans="3:10" x14ac:dyDescent="0.25">
      <c r="C8897" s="82">
        <v>7.0414241814110379E-2</v>
      </c>
      <c r="D8897" s="89">
        <v>6.6409167740945366E-2</v>
      </c>
      <c r="E8897" s="89">
        <v>6.1807298879131445E-2</v>
      </c>
      <c r="F8897" s="89">
        <v>5.7616801822447487E-2</v>
      </c>
      <c r="G8897" s="90">
        <v>5.4140376697336942E-2</v>
      </c>
      <c r="H8897" s="90">
        <v>5.1063711581788483E-2</v>
      </c>
      <c r="I8897" s="90">
        <v>4.8434695308466669E-2</v>
      </c>
      <c r="J8897" s="90">
        <v>4.5962659574126034E-2</v>
      </c>
    </row>
    <row r="8898" spans="3:10" x14ac:dyDescent="0.25">
      <c r="C8898" s="82">
        <v>1.7891555205784854E-2</v>
      </c>
      <c r="D8898" s="89">
        <v>1.9791911251430618E-2</v>
      </c>
      <c r="E8898" s="89">
        <v>2.0963434513419914E-2</v>
      </c>
      <c r="F8898" s="89">
        <v>2.1701480783008285E-2</v>
      </c>
      <c r="G8898" s="90">
        <v>2.2232438405588795E-2</v>
      </c>
      <c r="H8898" s="90">
        <v>2.2580929314606559E-2</v>
      </c>
      <c r="I8898" s="90">
        <v>2.2908233462449325E-2</v>
      </c>
      <c r="J8898" s="90">
        <v>2.3201423797660797E-2</v>
      </c>
    </row>
    <row r="8899" spans="3:10" x14ac:dyDescent="0.25">
      <c r="C8899" s="82">
        <v>7.1570477724213384E-3</v>
      </c>
      <c r="D8899" s="89">
        <v>9.6922320404166633E-3</v>
      </c>
      <c r="E8899" s="89">
        <v>1.1618173377697362E-2</v>
      </c>
      <c r="F8899" s="89">
        <v>1.2903089694724628E-2</v>
      </c>
      <c r="G8899" s="90">
        <v>1.3672380279316108E-2</v>
      </c>
      <c r="H8899" s="90">
        <v>1.4001139765881845E-2</v>
      </c>
      <c r="I8899" s="90">
        <v>1.4059600018438694E-2</v>
      </c>
      <c r="J8899" s="90">
        <v>1.3902823102013037E-2</v>
      </c>
    </row>
    <row r="8900" spans="3:10" x14ac:dyDescent="0.25">
      <c r="C8900" s="82">
        <v>3.4294420337032373E-2</v>
      </c>
      <c r="D8900" s="89">
        <v>4.1250103202314092E-2</v>
      </c>
      <c r="E8900" s="89">
        <v>4.5815069279634239E-2</v>
      </c>
      <c r="F8900" s="89">
        <v>4.8698150271087405E-2</v>
      </c>
      <c r="G8900" s="90">
        <v>5.0637024983598643E-2</v>
      </c>
      <c r="H8900" s="90">
        <v>5.1870247165742088E-2</v>
      </c>
      <c r="I8900" s="90">
        <v>5.2854599145671033E-2</v>
      </c>
      <c r="J8900" s="90">
        <v>5.3568324814338264E-2</v>
      </c>
    </row>
    <row r="8901" spans="3:10" x14ac:dyDescent="0.25">
      <c r="C8901" s="82">
        <v>5.2024296821164752E-2</v>
      </c>
      <c r="D8901" s="89">
        <v>5.2559700163047639E-2</v>
      </c>
      <c r="E8901" s="89">
        <v>5.1056353083720703E-2</v>
      </c>
      <c r="F8901" s="89">
        <v>4.89873508855561E-2</v>
      </c>
      <c r="G8901" s="90">
        <v>4.7116416264708458E-2</v>
      </c>
      <c r="H8901" s="90">
        <v>4.5491167335326106E-2</v>
      </c>
      <c r="I8901" s="90">
        <v>4.4335534384324971E-2</v>
      </c>
      <c r="J8901" s="90">
        <v>4.3481284825450751E-2</v>
      </c>
    </row>
    <row r="8902" spans="3:10" x14ac:dyDescent="0.25">
      <c r="C8902" s="82">
        <v>2.4122665139298491E-2</v>
      </c>
      <c r="D8902" s="89">
        <v>2.7431413145364979E-2</v>
      </c>
      <c r="E8902" s="89">
        <v>2.9507958093468397E-2</v>
      </c>
      <c r="F8902" s="89">
        <v>3.0914495203497556E-2</v>
      </c>
      <c r="G8902" s="90">
        <v>3.2117258576705637E-2</v>
      </c>
      <c r="H8902" s="90">
        <v>3.3249402638380318E-2</v>
      </c>
      <c r="I8902" s="90">
        <v>3.4599590764935378E-2</v>
      </c>
      <c r="J8902" s="90">
        <v>3.616944422962045E-2</v>
      </c>
    </row>
    <row r="8903" spans="3:10" x14ac:dyDescent="0.25">
      <c r="C8903" s="82">
        <v>1.3894112204701076E-2</v>
      </c>
      <c r="D8903" s="89">
        <v>1.9805411486206705E-2</v>
      </c>
      <c r="E8903" s="89">
        <v>2.456257082620325E-2</v>
      </c>
      <c r="F8903" s="89">
        <v>2.8063174545790402E-2</v>
      </c>
      <c r="G8903" s="90">
        <v>3.0633180554609427E-2</v>
      </c>
      <c r="H8903" s="90">
        <v>3.2480143814938092E-2</v>
      </c>
      <c r="I8903" s="90">
        <v>3.3987725199054401E-2</v>
      </c>
      <c r="J8903" s="90">
        <v>3.5240027514525582E-2</v>
      </c>
    </row>
    <row r="8904" spans="3:10" x14ac:dyDescent="0.25">
      <c r="C8904" s="82">
        <v>2.6234846684540219E-2</v>
      </c>
      <c r="D8904" s="89">
        <v>2.8562345585509345E-2</v>
      </c>
      <c r="E8904" s="89">
        <v>2.9999433449532886E-2</v>
      </c>
      <c r="F8904" s="89">
        <v>3.1028357698009497E-2</v>
      </c>
      <c r="G8904" s="90">
        <v>3.1960742232281465E-2</v>
      </c>
      <c r="H8904" s="90">
        <v>3.2782137373672839E-2</v>
      </c>
      <c r="I8904" s="90">
        <v>3.3660168486131327E-2</v>
      </c>
      <c r="J8904" s="90">
        <v>3.4507152826893726E-2</v>
      </c>
    </row>
    <row r="8905" spans="3:10" x14ac:dyDescent="0.25">
      <c r="C8905" s="82">
        <v>3.5951206040290833E-2</v>
      </c>
      <c r="D8905" s="89">
        <v>3.6398873239458486E-2</v>
      </c>
      <c r="E8905" s="89">
        <v>3.5651627068977704E-2</v>
      </c>
      <c r="F8905" s="89">
        <v>3.4514993529742626E-2</v>
      </c>
      <c r="G8905" s="90">
        <v>3.3402894512315921E-2</v>
      </c>
      <c r="H8905" s="90">
        <v>3.2302181236080474E-2</v>
      </c>
      <c r="I8905" s="90">
        <v>3.1372108303351125E-2</v>
      </c>
      <c r="J8905" s="90">
        <v>3.0523437242655348E-2</v>
      </c>
    </row>
    <row r="8906" spans="3:10" x14ac:dyDescent="0.25">
      <c r="C8906" s="82">
        <v>3.3396776141715934E-2</v>
      </c>
      <c r="D8906" s="89">
        <v>3.2003536545938946E-2</v>
      </c>
      <c r="E8906" s="89">
        <v>3.0473144425185908E-2</v>
      </c>
      <c r="F8906" s="89">
        <v>2.9180946790191061E-2</v>
      </c>
      <c r="G8906" s="90">
        <v>2.8252471007067164E-2</v>
      </c>
      <c r="H8906" s="90">
        <v>2.7535534716146334E-2</v>
      </c>
      <c r="I8906" s="90">
        <v>2.707187563722166E-2</v>
      </c>
      <c r="J8906" s="90">
        <v>2.6709975946499469E-2</v>
      </c>
    </row>
    <row r="8907" spans="3:10" x14ac:dyDescent="0.25">
      <c r="C8907" s="82">
        <v>2.5498775358728753E-2</v>
      </c>
      <c r="D8907" s="89">
        <v>3.0381872376957372E-2</v>
      </c>
      <c r="E8907" s="89">
        <v>3.3032067311300109E-2</v>
      </c>
      <c r="F8907" s="89">
        <v>3.4184334429044158E-2</v>
      </c>
      <c r="G8907" s="90">
        <v>3.4548330006820921E-2</v>
      </c>
      <c r="H8907" s="90">
        <v>3.4399941162438191E-2</v>
      </c>
      <c r="I8907" s="90">
        <v>3.4096573447899292E-2</v>
      </c>
      <c r="J8907" s="90">
        <v>3.3639615517896515E-2</v>
      </c>
    </row>
    <row r="8908" spans="3:10" x14ac:dyDescent="0.25">
      <c r="C8908" s="82">
        <v>3.3278437550410519E-3</v>
      </c>
      <c r="D8908" s="89">
        <v>5.0928555590158764E-3</v>
      </c>
      <c r="E8908" s="89">
        <v>6.8804732880233359E-3</v>
      </c>
      <c r="F8908" s="89">
        <v>8.5917441279582327E-3</v>
      </c>
      <c r="G8908" s="90">
        <v>1.0220259593982393E-2</v>
      </c>
      <c r="H8908" s="90">
        <v>1.1744364960924901E-2</v>
      </c>
      <c r="I8908" s="90">
        <v>1.3242295489801024E-2</v>
      </c>
      <c r="J8908" s="90">
        <v>1.4720251011961616E-2</v>
      </c>
    </row>
    <row r="8909" spans="3:10" x14ac:dyDescent="0.25">
      <c r="C8909" s="82">
        <v>2.9855275128999976E-3</v>
      </c>
      <c r="D8909" s="89">
        <v>6.2743450644980577E-3</v>
      </c>
      <c r="E8909" s="89">
        <v>1.0425220473309614E-2</v>
      </c>
      <c r="F8909" s="89">
        <v>1.4813350673883204E-2</v>
      </c>
      <c r="G8909" s="90">
        <v>1.8984054495081157E-2</v>
      </c>
      <c r="H8909" s="90">
        <v>2.2604924749977197E-2</v>
      </c>
      <c r="I8909" s="90">
        <v>2.5668106801200886E-2</v>
      </c>
      <c r="J8909" s="90">
        <v>2.8115752019743555E-2</v>
      </c>
    </row>
    <row r="8910" spans="3:10" x14ac:dyDescent="0.25">
      <c r="C8910" s="82">
        <v>8.5891618863883998E-3</v>
      </c>
      <c r="D8910" s="89">
        <v>1.406897628220689E-2</v>
      </c>
      <c r="E8910" s="89">
        <v>1.9120366790821464E-2</v>
      </c>
      <c r="F8910" s="89">
        <v>2.3091192194050581E-2</v>
      </c>
      <c r="G8910" s="90">
        <v>2.5913975046990854E-2</v>
      </c>
      <c r="H8910" s="90">
        <v>2.7637719299868118E-2</v>
      </c>
      <c r="I8910" s="90">
        <v>2.858012117479183E-2</v>
      </c>
      <c r="J8910" s="90">
        <v>2.8858195083064364E-2</v>
      </c>
    </row>
    <row r="8911" spans="3:10" x14ac:dyDescent="0.25">
      <c r="C8911" s="82">
        <v>6.4548988815968092E-3</v>
      </c>
      <c r="D8911" s="89">
        <v>1.0553016273412834E-2</v>
      </c>
      <c r="E8911" s="89">
        <v>1.4438115410614821E-2</v>
      </c>
      <c r="F8911" s="89">
        <v>1.7609005090794116E-2</v>
      </c>
      <c r="G8911" s="90">
        <v>1.9966859185063787E-2</v>
      </c>
      <c r="H8911" s="90">
        <v>2.1510285142792459E-2</v>
      </c>
      <c r="I8911" s="90">
        <v>2.2470973492017293E-2</v>
      </c>
      <c r="J8911" s="90">
        <v>2.2944479618282471E-2</v>
      </c>
    </row>
    <row r="8912" spans="3:10" x14ac:dyDescent="0.25">
      <c r="C8912" s="82">
        <v>1.412328627200796E-2</v>
      </c>
      <c r="D8912" s="89">
        <v>1.6355195498769279E-2</v>
      </c>
      <c r="E8912" s="89">
        <v>1.78661423315646E-2</v>
      </c>
      <c r="F8912" s="89">
        <v>1.8942536669704583E-2</v>
      </c>
      <c r="G8912" s="90">
        <v>1.9820368781100134E-2</v>
      </c>
      <c r="H8912" s="90">
        <v>2.0541376444409194E-2</v>
      </c>
      <c r="I8912" s="90">
        <v>2.1255642887334659E-2</v>
      </c>
      <c r="J8912" s="90">
        <v>2.1950302147406214E-2</v>
      </c>
    </row>
    <row r="8913" spans="3:10" x14ac:dyDescent="0.25">
      <c r="C8913" s="82">
        <v>7.0293627076931185E-3</v>
      </c>
      <c r="D8913" s="89">
        <v>9.7992073021101102E-3</v>
      </c>
      <c r="E8913" s="89">
        <v>1.1937364036322583E-2</v>
      </c>
      <c r="F8913" s="89">
        <v>1.3347623853572767E-2</v>
      </c>
      <c r="G8913" s="90">
        <v>1.4147792957700255E-2</v>
      </c>
      <c r="H8913" s="90">
        <v>1.4433627891615428E-2</v>
      </c>
      <c r="I8913" s="90">
        <v>1.4410202296183287E-2</v>
      </c>
      <c r="J8913" s="90">
        <v>1.4164637575845906E-2</v>
      </c>
    </row>
    <row r="8914" spans="3:10" x14ac:dyDescent="0.25">
      <c r="C8914" s="82">
        <v>6.021518272116398E-3</v>
      </c>
      <c r="D8914" s="89">
        <v>8.4000183506676863E-3</v>
      </c>
      <c r="E8914" s="89">
        <v>1.0569983092666255E-2</v>
      </c>
      <c r="F8914" s="89">
        <v>1.2491115134746288E-2</v>
      </c>
      <c r="G8914" s="90">
        <v>1.4238957824161789E-2</v>
      </c>
      <c r="H8914" s="90">
        <v>1.584389359301798E-2</v>
      </c>
      <c r="I8914" s="90">
        <v>1.7456982207764864E-2</v>
      </c>
      <c r="J8914" s="90">
        <v>1.9120210726397895E-2</v>
      </c>
    </row>
    <row r="8915" spans="3:10" x14ac:dyDescent="0.25">
      <c r="C8915" s="82">
        <v>9.732296001397361E-3</v>
      </c>
      <c r="D8915" s="89">
        <v>1.2806354742715348E-2</v>
      </c>
      <c r="E8915" s="89">
        <v>1.5392128368120934E-2</v>
      </c>
      <c r="F8915" s="89">
        <v>1.7444101961310465E-2</v>
      </c>
      <c r="G8915" s="90">
        <v>1.9032727298766455E-2</v>
      </c>
      <c r="H8915" s="90">
        <v>2.0152441576540798E-2</v>
      </c>
      <c r="I8915" s="90">
        <v>2.0960239855178423E-2</v>
      </c>
      <c r="J8915" s="90">
        <v>2.1482057822614479E-2</v>
      </c>
    </row>
    <row r="8916" spans="3:10" x14ac:dyDescent="0.25">
      <c r="C8916" s="82">
        <v>1.047105126329605E-2</v>
      </c>
      <c r="D8916" s="89">
        <v>1.4472191854921108E-2</v>
      </c>
      <c r="E8916" s="89">
        <v>1.7554128120825494E-2</v>
      </c>
      <c r="F8916" s="89">
        <v>1.9686141271758904E-2</v>
      </c>
      <c r="G8916" s="90">
        <v>2.1085330226819941E-2</v>
      </c>
      <c r="H8916" s="90">
        <v>2.1863161314068732E-2</v>
      </c>
      <c r="I8916" s="90">
        <v>2.2249102087245499E-2</v>
      </c>
      <c r="J8916" s="90">
        <v>2.2277672564805302E-2</v>
      </c>
    </row>
    <row r="8917" spans="3:10" x14ac:dyDescent="0.25">
      <c r="C8917" s="82">
        <v>6.8407072245554755E-3</v>
      </c>
      <c r="D8917" s="89">
        <v>1.0024678054911165E-2</v>
      </c>
      <c r="E8917" s="89">
        <v>1.3084485159523609E-2</v>
      </c>
      <c r="F8917" s="89">
        <v>1.5814531990645347E-2</v>
      </c>
      <c r="G8917" s="90">
        <v>1.8173446486858879E-2</v>
      </c>
      <c r="H8917" s="90">
        <v>2.0100511104674781E-2</v>
      </c>
      <c r="I8917" s="90">
        <v>2.1720650966579769E-2</v>
      </c>
      <c r="J8917" s="90">
        <v>2.3039175592524132E-2</v>
      </c>
    </row>
    <row r="8918" spans="3:10" x14ac:dyDescent="0.25">
      <c r="C8918" s="82">
        <v>7.5607677966846518E-3</v>
      </c>
      <c r="D8918" s="89">
        <v>9.8309898369199795E-3</v>
      </c>
      <c r="E8918" s="89">
        <v>1.1888399522474967E-2</v>
      </c>
      <c r="F8918" s="89">
        <v>1.371164535339466E-2</v>
      </c>
      <c r="G8918" s="90">
        <v>1.5335241336906197E-2</v>
      </c>
      <c r="H8918" s="90">
        <v>1.672078724897769E-2</v>
      </c>
      <c r="I8918" s="90">
        <v>1.7959051639563624E-2</v>
      </c>
      <c r="J8918" s="90">
        <v>1.9031640221602069E-2</v>
      </c>
    </row>
    <row r="8919" spans="3:10" x14ac:dyDescent="0.25">
      <c r="C8919" s="82">
        <v>1.4880717941613303E-2</v>
      </c>
      <c r="D8919" s="89">
        <v>1.6630141798995079E-2</v>
      </c>
      <c r="E8919" s="89">
        <v>1.7773658649193513E-2</v>
      </c>
      <c r="F8919" s="89">
        <v>1.852613420839196E-2</v>
      </c>
      <c r="G8919" s="90">
        <v>1.9044087639079287E-2</v>
      </c>
      <c r="H8919" s="90">
        <v>1.9316720431014716E-2</v>
      </c>
      <c r="I8919" s="90">
        <v>1.9459658147975338E-2</v>
      </c>
      <c r="J8919" s="90">
        <v>1.9451678461602465E-2</v>
      </c>
    </row>
    <row r="8920" spans="3:10" x14ac:dyDescent="0.25">
      <c r="C8920" s="82">
        <v>1.8426806705611688E-2</v>
      </c>
      <c r="D8920" s="89">
        <v>2.3855318655662955E-2</v>
      </c>
      <c r="E8920" s="89">
        <v>2.8365161516595148E-2</v>
      </c>
      <c r="F8920" s="89">
        <v>3.2100994593489043E-2</v>
      </c>
      <c r="G8920" s="90">
        <v>3.534399266337182E-2</v>
      </c>
      <c r="H8920" s="90">
        <v>3.8130371528209181E-2</v>
      </c>
      <c r="I8920" s="90">
        <v>4.0705278998559871E-2</v>
      </c>
      <c r="J8920" s="90">
        <v>4.2991767413039547E-2</v>
      </c>
    </row>
    <row r="8921" spans="3:10" x14ac:dyDescent="0.25">
      <c r="C8921" s="82">
        <v>6.4834218316299841E-3</v>
      </c>
      <c r="D8921" s="89">
        <v>1.0540712747092919E-2</v>
      </c>
      <c r="E8921" s="89">
        <v>1.4508329840033966E-2</v>
      </c>
      <c r="F8921" s="89">
        <v>1.7944786463513888E-2</v>
      </c>
      <c r="G8921" s="90">
        <v>2.0747856474085172E-2</v>
      </c>
      <c r="H8921" s="90">
        <v>2.287346075545223E-2</v>
      </c>
      <c r="I8921" s="90">
        <v>2.4507356110120847E-2</v>
      </c>
      <c r="J8921" s="90">
        <v>2.5693078838214835E-2</v>
      </c>
    </row>
    <row r="8922" spans="3:10" x14ac:dyDescent="0.25">
      <c r="C8922" s="82">
        <v>6.7434154382084617E-3</v>
      </c>
      <c r="D8922" s="89">
        <v>9.8374400114123219E-3</v>
      </c>
      <c r="E8922" s="89">
        <v>1.2668469938472402E-2</v>
      </c>
      <c r="F8922" s="89">
        <v>1.5121161015897756E-2</v>
      </c>
      <c r="G8922" s="90">
        <v>1.7268434092171419E-2</v>
      </c>
      <c r="H8922" s="90">
        <v>1.9142455060092319E-2</v>
      </c>
      <c r="I8922" s="90">
        <v>2.0915554627489764E-2</v>
      </c>
      <c r="J8922" s="90">
        <v>2.2615865679523017E-2</v>
      </c>
    </row>
    <row r="8923" spans="3:10" x14ac:dyDescent="0.25">
      <c r="C8923" s="82">
        <v>1.0620737367535433E-2</v>
      </c>
      <c r="D8923" s="89">
        <v>1.4912943293155619E-2</v>
      </c>
      <c r="E8923" s="89">
        <v>1.8507288296724607E-2</v>
      </c>
      <c r="F8923" s="89">
        <v>2.1241841912397561E-2</v>
      </c>
      <c r="G8923" s="90">
        <v>2.3215269239438063E-2</v>
      </c>
      <c r="H8923" s="90">
        <v>2.4466628385894435E-2</v>
      </c>
      <c r="I8923" s="90">
        <v>2.5222823069173925E-2</v>
      </c>
      <c r="J8923" s="90">
        <v>2.5531529355573932E-2</v>
      </c>
    </row>
    <row r="8924" spans="3:10" x14ac:dyDescent="0.25">
      <c r="C8924" s="82">
        <v>6.385965355108404E-3</v>
      </c>
      <c r="D8924" s="89">
        <v>1.0284728970283329E-2</v>
      </c>
      <c r="E8924" s="89">
        <v>1.4031736488715042E-2</v>
      </c>
      <c r="F8924" s="89">
        <v>1.7211369218638445E-2</v>
      </c>
      <c r="G8924" s="90">
        <v>1.9731460391799131E-2</v>
      </c>
      <c r="H8924" s="90">
        <v>2.1545124784289858E-2</v>
      </c>
      <c r="I8924" s="90">
        <v>2.2815872598406305E-2</v>
      </c>
      <c r="J8924" s="90">
        <v>2.3571701628053009E-2</v>
      </c>
    </row>
    <row r="8925" spans="3:10" x14ac:dyDescent="0.25">
      <c r="C8925" s="82">
        <v>1.2288688688689176E-2</v>
      </c>
      <c r="D8925" s="89">
        <v>1.5815184823164494E-2</v>
      </c>
      <c r="E8925" s="89">
        <v>1.8397142856044709E-2</v>
      </c>
      <c r="F8925" s="89">
        <v>2.0150432118749041E-2</v>
      </c>
      <c r="G8925" s="90">
        <v>2.1336303921893091E-2</v>
      </c>
      <c r="H8925" s="90">
        <v>2.208050247614058E-2</v>
      </c>
      <c r="I8925" s="90">
        <v>2.2633203681195053E-2</v>
      </c>
      <c r="J8925" s="90">
        <v>2.3054733298301492E-2</v>
      </c>
    </row>
    <row r="8926" spans="3:10" x14ac:dyDescent="0.25">
      <c r="C8926" s="82">
        <v>3.4613219157861573E-3</v>
      </c>
      <c r="D8926" s="89">
        <v>6.3218262837681054E-3</v>
      </c>
      <c r="E8926" s="89">
        <v>9.4577376166623851E-3</v>
      </c>
      <c r="F8926" s="89">
        <v>1.2446475032535062E-2</v>
      </c>
      <c r="G8926" s="90">
        <v>1.5108908457030341E-2</v>
      </c>
      <c r="H8926" s="90">
        <v>1.7348717093649796E-2</v>
      </c>
      <c r="I8926" s="90">
        <v>1.9271411910625421E-2</v>
      </c>
      <c r="J8926" s="90">
        <v>2.0893618116233945E-2</v>
      </c>
    </row>
    <row r="8927" spans="3:10" x14ac:dyDescent="0.25">
      <c r="C8927" s="82">
        <v>1.0691047284461646E-2</v>
      </c>
      <c r="D8927" s="89">
        <v>1.2485262923762471E-2</v>
      </c>
      <c r="E8927" s="89">
        <v>1.3707957050383782E-2</v>
      </c>
      <c r="F8927" s="89">
        <v>1.4584464865922386E-2</v>
      </c>
      <c r="G8927" s="90">
        <v>1.5305337472559974E-2</v>
      </c>
      <c r="H8927" s="90">
        <v>1.590889892250472E-2</v>
      </c>
      <c r="I8927" s="90">
        <v>1.6513740876406266E-2</v>
      </c>
      <c r="J8927" s="90">
        <v>1.7109197832980899E-2</v>
      </c>
    </row>
    <row r="8928" spans="3:10" x14ac:dyDescent="0.25">
      <c r="C8928" s="82">
        <v>1.2271499910387702E-3</v>
      </c>
      <c r="D8928" s="89">
        <v>2.3998356479127637E-3</v>
      </c>
      <c r="E8928" s="89">
        <v>3.8513714991869775E-3</v>
      </c>
      <c r="F8928" s="89">
        <v>5.4029989459796219E-3</v>
      </c>
      <c r="G8928" s="90">
        <v>6.9238049050690323E-3</v>
      </c>
      <c r="H8928" s="90">
        <v>8.3089742583186185E-3</v>
      </c>
      <c r="I8928" s="90">
        <v>9.5648115019270463E-3</v>
      </c>
      <c r="J8928" s="90">
        <v>1.0680001399518118E-2</v>
      </c>
    </row>
    <row r="8929" spans="3:10" x14ac:dyDescent="0.25">
      <c r="C8929" s="82">
        <v>2.8212455700340412E-3</v>
      </c>
      <c r="D8929" s="89">
        <v>5.5930752114134947E-3</v>
      </c>
      <c r="E8929" s="89">
        <v>9.1221689252968807E-3</v>
      </c>
      <c r="F8929" s="89">
        <v>1.3013216459552548E-2</v>
      </c>
      <c r="G8929" s="90">
        <v>1.6940076582230637E-2</v>
      </c>
      <c r="H8929" s="90">
        <v>2.0601323909857437E-2</v>
      </c>
      <c r="I8929" s="90">
        <v>2.3945789881064394E-2</v>
      </c>
      <c r="J8929" s="90">
        <v>2.6870119609466402E-2</v>
      </c>
    </row>
    <row r="8930" spans="3:10" x14ac:dyDescent="0.25">
      <c r="C8930" s="82">
        <v>2.3062409484013134E-2</v>
      </c>
      <c r="D8930" s="89">
        <v>2.6324053137417418E-2</v>
      </c>
      <c r="E8930" s="89">
        <v>2.7921007083412618E-2</v>
      </c>
      <c r="F8930" s="89">
        <v>2.8568654779277662E-2</v>
      </c>
      <c r="G8930" s="90">
        <v>2.8820192116376493E-2</v>
      </c>
      <c r="H8930" s="90">
        <v>2.8836599773667069E-2</v>
      </c>
      <c r="I8930" s="90">
        <v>2.8861947636352421E-2</v>
      </c>
      <c r="J8930" s="90">
        <v>2.8866357710970739E-2</v>
      </c>
    </row>
    <row r="8931" spans="3:10" x14ac:dyDescent="0.25">
      <c r="C8931" s="82">
        <v>2.8924082136426027E-2</v>
      </c>
      <c r="D8931" s="89">
        <v>3.2009182582544218E-2</v>
      </c>
      <c r="E8931" s="89">
        <v>3.3515880373429209E-2</v>
      </c>
      <c r="F8931" s="89">
        <v>3.4124140762563426E-2</v>
      </c>
      <c r="G8931" s="90">
        <v>3.4329379004271292E-2</v>
      </c>
      <c r="H8931" s="90">
        <v>3.4224733071070289E-2</v>
      </c>
      <c r="I8931" s="90">
        <v>3.4051810038175659E-2</v>
      </c>
      <c r="J8931" s="90">
        <v>3.3752817822783922E-2</v>
      </c>
    </row>
    <row r="8932" spans="3:10" x14ac:dyDescent="0.25">
      <c r="C8932" s="82">
        <v>9.3576296518483662E-3</v>
      </c>
      <c r="D8932" s="89">
        <v>1.3219054167579328E-2</v>
      </c>
      <c r="E8932" s="89">
        <v>1.6585503891513406E-2</v>
      </c>
      <c r="F8932" s="89">
        <v>1.9309217070881901E-2</v>
      </c>
      <c r="G8932" s="90">
        <v>2.1463233282987743E-2</v>
      </c>
      <c r="H8932" s="90">
        <v>2.3064982264262731E-2</v>
      </c>
      <c r="I8932" s="90">
        <v>2.4308638033014529E-2</v>
      </c>
      <c r="J8932" s="90">
        <v>2.5220372308547841E-2</v>
      </c>
    </row>
    <row r="8933" spans="3:10" x14ac:dyDescent="0.25">
      <c r="C8933" s="82">
        <v>3.0274484601169188E-3</v>
      </c>
      <c r="D8933" s="89">
        <v>5.4052262516049174E-3</v>
      </c>
      <c r="E8933" s="89">
        <v>8.0575056209300708E-3</v>
      </c>
      <c r="F8933" s="89">
        <v>1.0649942700639452E-2</v>
      </c>
      <c r="G8933" s="90">
        <v>1.3007730950654091E-2</v>
      </c>
      <c r="H8933" s="90">
        <v>1.5014656544333708E-2</v>
      </c>
      <c r="I8933" s="90">
        <v>1.6741433474908866E-2</v>
      </c>
      <c r="J8933" s="90">
        <v>1.8200872444651395E-2</v>
      </c>
    </row>
    <row r="8934" spans="3:10" x14ac:dyDescent="0.25">
      <c r="C8934" s="82">
        <v>1.447181625858138E-2</v>
      </c>
      <c r="D8934" s="89">
        <v>1.647280175145269E-2</v>
      </c>
      <c r="E8934" s="89">
        <v>1.7656053702881591E-2</v>
      </c>
      <c r="F8934" s="89">
        <v>1.8271349072265842E-2</v>
      </c>
      <c r="G8934" s="90">
        <v>1.8516195187508161E-2</v>
      </c>
      <c r="H8934" s="90">
        <v>1.8411193869027953E-2</v>
      </c>
      <c r="I8934" s="90">
        <v>1.8089043875469585E-2</v>
      </c>
      <c r="J8934" s="90">
        <v>1.7548131300798655E-2</v>
      </c>
    </row>
    <row r="8935" spans="3:10" x14ac:dyDescent="0.25">
      <c r="C8935" s="82">
        <v>3.7000782353829365E-3</v>
      </c>
      <c r="D8935" s="89">
        <v>6.8111244052125111E-3</v>
      </c>
      <c r="E8935" s="89">
        <v>1.0177857446679119E-2</v>
      </c>
      <c r="F8935" s="89">
        <v>1.3251259167767884E-2</v>
      </c>
      <c r="G8935" s="90">
        <v>1.5754431604910524E-2</v>
      </c>
      <c r="H8935" s="90">
        <v>1.7534684334033487E-2</v>
      </c>
      <c r="I8935" s="90">
        <v>1.8689124162811717E-2</v>
      </c>
      <c r="J8935" s="90">
        <v>1.9260606870648699E-2</v>
      </c>
    </row>
    <row r="8936" spans="3:10" x14ac:dyDescent="0.25">
      <c r="C8936" s="82">
        <v>1.1500692997174594E-2</v>
      </c>
      <c r="D8936" s="89">
        <v>1.5191350986670975E-2</v>
      </c>
      <c r="E8936" s="89">
        <v>1.8008571448891064E-2</v>
      </c>
      <c r="F8936" s="89">
        <v>2.001118760165593E-2</v>
      </c>
      <c r="G8936" s="90">
        <v>2.1424927978587156E-2</v>
      </c>
      <c r="H8936" s="90">
        <v>2.2349392804126022E-2</v>
      </c>
      <c r="I8936" s="90">
        <v>2.3012874189570674E-2</v>
      </c>
      <c r="J8936" s="90">
        <v>2.3454736623706781E-2</v>
      </c>
    </row>
    <row r="8937" spans="3:10" x14ac:dyDescent="0.25">
      <c r="C8937" s="82">
        <v>2.9543689776443767E-3</v>
      </c>
      <c r="D8937" s="89">
        <v>4.8402863866713842E-3</v>
      </c>
      <c r="E8937" s="89">
        <v>6.779172767991848E-3</v>
      </c>
      <c r="F8937" s="89">
        <v>8.5566163536004956E-3</v>
      </c>
      <c r="G8937" s="90">
        <v>1.0089509986121171E-2</v>
      </c>
      <c r="H8937" s="90">
        <v>1.1324406973505083E-2</v>
      </c>
      <c r="I8937" s="90">
        <v>1.2336482518217383E-2</v>
      </c>
      <c r="J8937" s="90">
        <v>1.3147482955455331E-2</v>
      </c>
    </row>
    <row r="8938" spans="3:10" x14ac:dyDescent="0.25">
      <c r="C8938" s="82">
        <v>3.8465874689245602E-2</v>
      </c>
      <c r="D8938" s="89">
        <v>4.0157995234779822E-2</v>
      </c>
      <c r="E8938" s="89">
        <v>4.0216002272764645E-2</v>
      </c>
      <c r="F8938" s="89">
        <v>3.965752476169198E-2</v>
      </c>
      <c r="G8938" s="90">
        <v>3.9065732173453549E-2</v>
      </c>
      <c r="H8938" s="90">
        <v>3.8490124399805349E-2</v>
      </c>
      <c r="I8938" s="90">
        <v>3.8141842285583219E-2</v>
      </c>
      <c r="J8938" s="90">
        <v>3.7905421664409626E-2</v>
      </c>
    </row>
    <row r="8939" spans="3:10" x14ac:dyDescent="0.25">
      <c r="C8939" s="82">
        <v>1.6766029148156596E-3</v>
      </c>
      <c r="D8939" s="89">
        <v>2.8494642195815703E-3</v>
      </c>
      <c r="E8939" s="89">
        <v>4.0853331267728457E-3</v>
      </c>
      <c r="F8939" s="89">
        <v>5.2271739508959261E-3</v>
      </c>
      <c r="G8939" s="90">
        <v>6.200500052038805E-3</v>
      </c>
      <c r="H8939" s="90">
        <v>6.9578185479882209E-3</v>
      </c>
      <c r="I8939" s="90">
        <v>7.5408042602062141E-3</v>
      </c>
      <c r="J8939" s="90">
        <v>7.9676511162309841E-3</v>
      </c>
    </row>
    <row r="8940" spans="3:10" x14ac:dyDescent="0.25">
      <c r="C8940" s="82">
        <v>5.6254361427706276E-2</v>
      </c>
      <c r="D8940" s="89">
        <v>6.0872462234527039E-2</v>
      </c>
      <c r="E8940" s="89">
        <v>6.2686440557599934E-2</v>
      </c>
      <c r="F8940" s="89">
        <v>6.3177921189120523E-2</v>
      </c>
      <c r="G8940" s="90">
        <v>6.3253132496759984E-2</v>
      </c>
      <c r="H8940" s="90">
        <v>6.2985699218917876E-2</v>
      </c>
      <c r="I8940" s="90">
        <v>6.2703661130187258E-2</v>
      </c>
      <c r="J8940" s="90">
        <v>6.2189912062638873E-2</v>
      </c>
    </row>
    <row r="8941" spans="3:10" x14ac:dyDescent="0.25">
      <c r="C8941" s="82">
        <v>3.9613838494496597E-3</v>
      </c>
      <c r="D8941" s="89">
        <v>6.05020041869056E-3</v>
      </c>
      <c r="E8941" s="89">
        <v>8.1529917123996376E-3</v>
      </c>
      <c r="F8941" s="89">
        <v>1.0116512655022074E-2</v>
      </c>
      <c r="G8941" s="90">
        <v>1.1889055854164565E-2</v>
      </c>
      <c r="H8941" s="90">
        <v>1.3405512420170596E-2</v>
      </c>
      <c r="I8941" s="90">
        <v>1.4726065335919043E-2</v>
      </c>
      <c r="J8941" s="90">
        <v>1.5839425154521528E-2</v>
      </c>
    </row>
    <row r="8942" spans="3:10" x14ac:dyDescent="0.25">
      <c r="C8942" s="82">
        <v>1.6659400255306843E-2</v>
      </c>
      <c r="D8942" s="89">
        <v>2.1498851313845109E-2</v>
      </c>
      <c r="E8942" s="89">
        <v>2.5499364077755347E-2</v>
      </c>
      <c r="F8942" s="89">
        <v>2.8700239142453968E-2</v>
      </c>
      <c r="G8942" s="90">
        <v>3.1292456675648672E-2</v>
      </c>
      <c r="H8942" s="90">
        <v>3.3294193694441115E-2</v>
      </c>
      <c r="I8942" s="90">
        <v>3.4944387849447825E-2</v>
      </c>
      <c r="J8942" s="90">
        <v>3.622336476080993E-2</v>
      </c>
    </row>
    <row r="8943" spans="3:10" x14ac:dyDescent="0.25">
      <c r="C8943" s="82">
        <v>2.2604453710672535E-2</v>
      </c>
      <c r="D8943" s="89">
        <v>2.5249758210801859E-2</v>
      </c>
      <c r="E8943" s="89">
        <v>2.6947916679520897E-2</v>
      </c>
      <c r="F8943" s="89">
        <v>2.8207430921863005E-2</v>
      </c>
      <c r="G8943" s="90">
        <v>2.939505524287693E-2</v>
      </c>
      <c r="H8943" s="90">
        <v>3.0558546986003871E-2</v>
      </c>
      <c r="I8943" s="90">
        <v>3.1885813701357915E-2</v>
      </c>
      <c r="J8943" s="90">
        <v>3.3299012101868954E-2</v>
      </c>
    </row>
    <row r="8944" spans="3:10" x14ac:dyDescent="0.25">
      <c r="C8944" s="82">
        <v>9.3537592874489664E-4</v>
      </c>
      <c r="D8944" s="89">
        <v>1.9637237471837672E-3</v>
      </c>
      <c r="E8944" s="89">
        <v>3.3140032433127175E-3</v>
      </c>
      <c r="F8944" s="89">
        <v>4.8100218329987163E-3</v>
      </c>
      <c r="G8944" s="90">
        <v>6.2951477080075641E-3</v>
      </c>
      <c r="H8944" s="90">
        <v>7.635929130230046E-3</v>
      </c>
      <c r="I8944" s="90">
        <v>8.8120838188059381E-3</v>
      </c>
      <c r="J8944" s="90">
        <v>9.8019744966473376E-3</v>
      </c>
    </row>
    <row r="8945" spans="3:10" x14ac:dyDescent="0.25">
      <c r="C8945" s="82">
        <v>1.7805618913388991E-3</v>
      </c>
      <c r="D8945" s="89">
        <v>3.0579022275840639E-3</v>
      </c>
      <c r="E8945" s="89">
        <v>4.4695511595819722E-3</v>
      </c>
      <c r="F8945" s="89">
        <v>5.8570137388726986E-3</v>
      </c>
      <c r="G8945" s="90">
        <v>7.1275403906088637E-3</v>
      </c>
      <c r="H8945" s="90">
        <v>8.202686873050374E-3</v>
      </c>
      <c r="I8945" s="90">
        <v>9.1011479924962748E-3</v>
      </c>
      <c r="J8945" s="90">
        <v>9.8145075322736402E-3</v>
      </c>
    </row>
    <row r="8946" spans="3:10" x14ac:dyDescent="0.25">
      <c r="C8946" s="82">
        <v>2.6775853500504345E-3</v>
      </c>
      <c r="D8946" s="89">
        <v>4.4700176636109836E-3</v>
      </c>
      <c r="E8946" s="89">
        <v>6.4316336653207082E-3</v>
      </c>
      <c r="F8946" s="89">
        <v>8.360396279186711E-3</v>
      </c>
      <c r="G8946" s="90">
        <v>1.0144847945385524E-2</v>
      </c>
      <c r="H8946" s="90">
        <v>1.1692076260343015E-2</v>
      </c>
      <c r="I8946" s="90">
        <v>1.3046407260121726E-2</v>
      </c>
      <c r="J8946" s="90">
        <v>1.4210646017313026E-2</v>
      </c>
    </row>
    <row r="8947" spans="3:10" x14ac:dyDescent="0.25">
      <c r="C8947" s="82">
        <v>1.1288096762166926E-2</v>
      </c>
      <c r="D8947" s="89">
        <v>1.4770357619365094E-2</v>
      </c>
      <c r="E8947" s="89">
        <v>1.7674761782507441E-2</v>
      </c>
      <c r="F8947" s="89">
        <v>2.0065310264725113E-2</v>
      </c>
      <c r="G8947" s="90">
        <v>2.2113462639907398E-2</v>
      </c>
      <c r="H8947" s="90">
        <v>2.3855214423089511E-2</v>
      </c>
      <c r="I8947" s="90">
        <v>2.5471359812004456E-2</v>
      </c>
      <c r="J8947" s="90">
        <v>2.6952629828681792E-2</v>
      </c>
    </row>
    <row r="8948" spans="3:10" x14ac:dyDescent="0.25">
      <c r="C8948" s="82">
        <v>1.2517239070559974E-2</v>
      </c>
      <c r="D8948" s="89">
        <v>1.6526584739731814E-2</v>
      </c>
      <c r="E8948" s="89">
        <v>1.9745947630580872E-2</v>
      </c>
      <c r="F8948" s="89">
        <v>2.2071307288755945E-2</v>
      </c>
      <c r="G8948" s="90">
        <v>2.3588446385105752E-2</v>
      </c>
      <c r="H8948" s="90">
        <v>2.4315016989203481E-2</v>
      </c>
      <c r="I8948" s="90">
        <v>2.4482672261403476E-2</v>
      </c>
      <c r="J8948" s="90">
        <v>2.4168594140382502E-2</v>
      </c>
    </row>
    <row r="8949" spans="3:10" x14ac:dyDescent="0.25">
      <c r="C8949" s="82">
        <v>4.188475657267059E-3</v>
      </c>
      <c r="D8949" s="89">
        <v>7.1786180731712992E-3</v>
      </c>
      <c r="E8949" s="89">
        <v>1.0460598995282689E-2</v>
      </c>
      <c r="F8949" s="89">
        <v>1.366372867304255E-2</v>
      </c>
      <c r="G8949" s="90">
        <v>1.658893944525628E-2</v>
      </c>
      <c r="H8949" s="90">
        <v>1.9080862348577983E-2</v>
      </c>
      <c r="I8949" s="90">
        <v>2.1208800121940471E-2</v>
      </c>
      <c r="J8949" s="90">
        <v>2.2968807688416751E-2</v>
      </c>
    </row>
    <row r="8950" spans="3:10" x14ac:dyDescent="0.25">
      <c r="C8950" s="82">
        <v>3.5179320279116635E-3</v>
      </c>
      <c r="D8950" s="89">
        <v>6.1355643115808206E-3</v>
      </c>
      <c r="E8950" s="89">
        <v>9.0391822130860069E-3</v>
      </c>
      <c r="F8950" s="89">
        <v>1.1888508077138283E-2</v>
      </c>
      <c r="G8950" s="90">
        <v>1.4489812173688738E-2</v>
      </c>
      <c r="H8950" s="90">
        <v>1.6684716884500177E-2</v>
      </c>
      <c r="I8950" s="90">
        <v>1.8508283460528917E-2</v>
      </c>
      <c r="J8950" s="90">
        <v>1.9930594005377958E-2</v>
      </c>
    </row>
    <row r="8951" spans="3:10" x14ac:dyDescent="0.25">
      <c r="C8951" s="82">
        <v>1.6816589837718735E-2</v>
      </c>
      <c r="D8951" s="89">
        <v>2.1419074429574157E-2</v>
      </c>
      <c r="E8951" s="89">
        <v>2.4644881167037426E-2</v>
      </c>
      <c r="F8951" s="89">
        <v>2.6776231348820692E-2</v>
      </c>
      <c r="G8951" s="90">
        <v>2.8241956788751917E-2</v>
      </c>
      <c r="H8951" s="90">
        <v>2.9224703157087615E-2</v>
      </c>
      <c r="I8951" s="90">
        <v>3.0017522583791652E-2</v>
      </c>
      <c r="J8951" s="90">
        <v>3.0624367378781558E-2</v>
      </c>
    </row>
    <row r="8952" spans="3:10" x14ac:dyDescent="0.25">
      <c r="C8952" s="82">
        <v>1.1128952503249379E-2</v>
      </c>
      <c r="D8952" s="89">
        <v>1.284656961768825E-2</v>
      </c>
      <c r="E8952" s="89">
        <v>1.3957235212787675E-2</v>
      </c>
      <c r="F8952" s="89">
        <v>1.4668912847054631E-2</v>
      </c>
      <c r="G8952" s="90">
        <v>1.5157427776465858E-2</v>
      </c>
      <c r="H8952" s="90">
        <v>1.5454017190645489E-2</v>
      </c>
      <c r="I8952" s="90">
        <v>1.5675208616779377E-2</v>
      </c>
      <c r="J8952" s="90">
        <v>1.5815851434367402E-2</v>
      </c>
    </row>
    <row r="8953" spans="3:10" x14ac:dyDescent="0.25">
      <c r="C8953" s="82">
        <v>1.5102364530695691E-2</v>
      </c>
      <c r="D8953" s="89">
        <v>1.5895206272385512E-2</v>
      </c>
      <c r="E8953" s="89">
        <v>1.6450550841714352E-2</v>
      </c>
      <c r="F8953" s="89">
        <v>1.6915458592375629E-2</v>
      </c>
      <c r="G8953" s="90">
        <v>1.7382380695706492E-2</v>
      </c>
      <c r="H8953" s="90">
        <v>1.7810997626606394E-2</v>
      </c>
      <c r="I8953" s="90">
        <v>1.8292517773031956E-2</v>
      </c>
      <c r="J8953" s="90">
        <v>1.8798827206026089E-2</v>
      </c>
    </row>
    <row r="8954" spans="3:10" x14ac:dyDescent="0.25">
      <c r="C8954" s="82">
        <v>4.0653076496344979E-3</v>
      </c>
      <c r="D8954" s="89">
        <v>6.7477304955552396E-3</v>
      </c>
      <c r="E8954" s="89">
        <v>9.3342123676725224E-3</v>
      </c>
      <c r="F8954" s="89">
        <v>1.1480882867154608E-2</v>
      </c>
      <c r="G8954" s="90">
        <v>1.3114250424363639E-2</v>
      </c>
      <c r="H8954" s="90">
        <v>1.4237771520000331E-2</v>
      </c>
      <c r="I8954" s="90">
        <v>1.5018785482345878E-2</v>
      </c>
      <c r="J8954" s="90">
        <v>1.5540993743051148E-2</v>
      </c>
    </row>
    <row r="8955" spans="3:10" x14ac:dyDescent="0.25">
      <c r="C8955" s="82">
        <v>1.3744014317079041E-2</v>
      </c>
      <c r="D8955" s="89">
        <v>1.9450781359034969E-2</v>
      </c>
      <c r="E8955" s="89">
        <v>2.3922513826870752E-2</v>
      </c>
      <c r="F8955" s="89">
        <v>2.6949723090955405E-2</v>
      </c>
      <c r="G8955" s="90">
        <v>2.8763827409029191E-2</v>
      </c>
      <c r="H8955" s="90">
        <v>2.9530849639202227E-2</v>
      </c>
      <c r="I8955" s="90">
        <v>2.9615614846542297E-2</v>
      </c>
      <c r="J8955" s="90">
        <v>2.9129800365771022E-2</v>
      </c>
    </row>
    <row r="8956" spans="3:10" x14ac:dyDescent="0.25">
      <c r="C8956" s="82">
        <v>1.4159668994649221E-2</v>
      </c>
      <c r="D8956" s="89">
        <v>1.8305911194634275E-2</v>
      </c>
      <c r="E8956" s="89">
        <v>2.1353432558321967E-2</v>
      </c>
      <c r="F8956" s="89">
        <v>2.3444236264710826E-2</v>
      </c>
      <c r="G8956" s="90">
        <v>2.4869304313145671E-2</v>
      </c>
      <c r="H8956" s="90">
        <v>2.5740054003147706E-2</v>
      </c>
      <c r="I8956" s="90">
        <v>2.6301034583840196E-2</v>
      </c>
      <c r="J8956" s="90">
        <v>2.6574225028862707E-2</v>
      </c>
    </row>
    <row r="8957" spans="3:10" x14ac:dyDescent="0.25">
      <c r="C8957" s="82">
        <v>1.1192716339836407E-2</v>
      </c>
      <c r="D8957" s="89">
        <v>1.5005197243977099E-2</v>
      </c>
      <c r="E8957" s="89">
        <v>1.785694005380448E-2</v>
      </c>
      <c r="F8957" s="89">
        <v>1.9714391189575013E-2</v>
      </c>
      <c r="G8957" s="90">
        <v>2.078108884714653E-2</v>
      </c>
      <c r="H8957" s="90">
        <v>2.1184694841017822E-2</v>
      </c>
      <c r="I8957" s="90">
        <v>2.1197295317788273E-2</v>
      </c>
      <c r="J8957" s="90">
        <v>2.091449274421683E-2</v>
      </c>
    </row>
    <row r="8958" spans="3:10" x14ac:dyDescent="0.25">
      <c r="C8958" s="82">
        <v>3.270124646529753E-3</v>
      </c>
      <c r="D8958" s="89">
        <v>6.2196684268450934E-3</v>
      </c>
      <c r="E8958" s="89">
        <v>9.6511838358995482E-3</v>
      </c>
      <c r="F8958" s="89">
        <v>1.3133837674482444E-2</v>
      </c>
      <c r="G8958" s="90">
        <v>1.6464708892449265E-2</v>
      </c>
      <c r="H8958" s="90">
        <v>1.953398276227554E-2</v>
      </c>
      <c r="I8958" s="90">
        <v>2.2466113567238273E-2</v>
      </c>
      <c r="J8958" s="90">
        <v>2.5292519998225519E-2</v>
      </c>
    </row>
    <row r="8959" spans="3:10" x14ac:dyDescent="0.25">
      <c r="C8959" s="82">
        <v>6.8020215798813913E-3</v>
      </c>
      <c r="D8959" s="89">
        <v>8.3526854788566439E-3</v>
      </c>
      <c r="E8959" s="89">
        <v>9.5055540935221061E-3</v>
      </c>
      <c r="F8959" s="89">
        <v>1.0304625866676666E-2</v>
      </c>
      <c r="G8959" s="90">
        <v>1.0839868814164263E-2</v>
      </c>
      <c r="H8959" s="90">
        <v>1.1145865843604304E-2</v>
      </c>
      <c r="I8959" s="90">
        <v>1.134364959849524E-2</v>
      </c>
      <c r="J8959" s="90">
        <v>1.147696800757704E-2</v>
      </c>
    </row>
    <row r="8960" spans="3:10" x14ac:dyDescent="0.25">
      <c r="C8960" s="82">
        <v>4.8603953748495585E-3</v>
      </c>
      <c r="D8960" s="89">
        <v>8.7440874551688568E-3</v>
      </c>
      <c r="E8960" s="89">
        <v>1.3142336647790104E-2</v>
      </c>
      <c r="F8960" s="89">
        <v>1.754960766051419E-2</v>
      </c>
      <c r="G8960" s="90">
        <v>2.1704553517631738E-2</v>
      </c>
      <c r="H8960" s="90">
        <v>2.5410033391355943E-2</v>
      </c>
      <c r="I8960" s="90">
        <v>2.8747372612007376E-2</v>
      </c>
      <c r="J8960" s="90">
        <v>3.1670770452918336E-2</v>
      </c>
    </row>
    <row r="8961" spans="3:10" x14ac:dyDescent="0.25">
      <c r="C8961" s="82">
        <v>2.0986307766116836E-2</v>
      </c>
      <c r="D8961" s="89">
        <v>2.5144965201264829E-2</v>
      </c>
      <c r="E8961" s="89">
        <v>2.7639042632873038E-2</v>
      </c>
      <c r="F8961" s="89">
        <v>2.9007119572844586E-2</v>
      </c>
      <c r="G8961" s="90">
        <v>2.9768507110336857E-2</v>
      </c>
      <c r="H8961" s="90">
        <v>3.0100317493348877E-2</v>
      </c>
      <c r="I8961" s="90">
        <v>3.0281197612930681E-2</v>
      </c>
      <c r="J8961" s="90">
        <v>3.03056047162087E-2</v>
      </c>
    </row>
    <row r="8962" spans="3:10" x14ac:dyDescent="0.25">
      <c r="C8962" s="82">
        <v>1.4145834342046502E-2</v>
      </c>
      <c r="D8962" s="89">
        <v>1.7512157082523933E-2</v>
      </c>
      <c r="E8962" s="89">
        <v>1.9693280330274964E-2</v>
      </c>
      <c r="F8962" s="89">
        <v>2.0938364810170522E-2</v>
      </c>
      <c r="G8962" s="90">
        <v>2.157578832485528E-2</v>
      </c>
      <c r="H8962" s="90">
        <v>2.1742100297472366E-2</v>
      </c>
      <c r="I8962" s="90">
        <v>2.1672336794643178E-2</v>
      </c>
      <c r="J8962" s="90">
        <v>2.1404885936252539E-2</v>
      </c>
    </row>
    <row r="8963" spans="3:10" x14ac:dyDescent="0.25">
      <c r="C8963" s="82">
        <v>1.7989296265898663E-2</v>
      </c>
      <c r="D8963" s="89">
        <v>2.0086924957911569E-2</v>
      </c>
      <c r="E8963" s="89">
        <v>2.1377569227819852E-2</v>
      </c>
      <c r="F8963" s="89">
        <v>2.2240774023211004E-2</v>
      </c>
      <c r="G8963" s="90">
        <v>2.2959469115147749E-2</v>
      </c>
      <c r="H8963" s="90">
        <v>2.3581541826440781E-2</v>
      </c>
      <c r="I8963" s="90">
        <v>2.4277108753491473E-2</v>
      </c>
      <c r="J8963" s="90">
        <v>2.502293405066797E-2</v>
      </c>
    </row>
    <row r="8964" spans="3:10" x14ac:dyDescent="0.25">
      <c r="C8964" s="82">
        <v>3.7721114892657531E-2</v>
      </c>
      <c r="D8964" s="89">
        <v>4.4209212515368718E-2</v>
      </c>
      <c r="E8964" s="89">
        <v>4.8113528100465743E-2</v>
      </c>
      <c r="F8964" s="89">
        <v>5.0373033245415935E-2</v>
      </c>
      <c r="G8964" s="90">
        <v>5.1774940238269035E-2</v>
      </c>
      <c r="H8964" s="90">
        <v>5.2493324239823398E-2</v>
      </c>
      <c r="I8964" s="90">
        <v>5.2890188106457667E-2</v>
      </c>
      <c r="J8964" s="90">
        <v>5.2846756933665841E-2</v>
      </c>
    </row>
    <row r="8965" spans="3:10" x14ac:dyDescent="0.25">
      <c r="C8965" s="82">
        <v>4.7132957475659164E-3</v>
      </c>
      <c r="D8965" s="89">
        <v>7.6940901982553676E-3</v>
      </c>
      <c r="E8965" s="89">
        <v>1.0611513259413107E-2</v>
      </c>
      <c r="F8965" s="89">
        <v>1.3160020262262354E-2</v>
      </c>
      <c r="G8965" s="90">
        <v>1.528911254377772E-2</v>
      </c>
      <c r="H8965" s="90">
        <v>1.6984942240013613E-2</v>
      </c>
      <c r="I8965" s="90">
        <v>1.8393863154244877E-2</v>
      </c>
      <c r="J8965" s="90">
        <v>1.9548330430338292E-2</v>
      </c>
    </row>
    <row r="8966" spans="3:10" x14ac:dyDescent="0.25">
      <c r="C8966" s="82">
        <v>7.9926094483573438E-3</v>
      </c>
      <c r="D8966" s="89">
        <v>1.095850950845401E-2</v>
      </c>
      <c r="E8966" s="89">
        <v>1.3375266382764711E-2</v>
      </c>
      <c r="F8966" s="89">
        <v>1.5172303768282103E-2</v>
      </c>
      <c r="G8966" s="90">
        <v>1.6438277646351862E-2</v>
      </c>
      <c r="H8966" s="90">
        <v>1.7205541566429269E-2</v>
      </c>
      <c r="I8966" s="90">
        <v>1.7639057703505923E-2</v>
      </c>
      <c r="J8966" s="90">
        <v>1.7784748851122373E-2</v>
      </c>
    </row>
    <row r="8967" spans="3:10" x14ac:dyDescent="0.25">
      <c r="C8967" s="82">
        <v>1.5508832530748253E-2</v>
      </c>
      <c r="D8967" s="89">
        <v>2.12229871389275E-2</v>
      </c>
      <c r="E8967" s="89">
        <v>2.6124074770009692E-2</v>
      </c>
      <c r="F8967" s="89">
        <v>3.0236804205527459E-2</v>
      </c>
      <c r="G8967" s="90">
        <v>3.3879069869935712E-2</v>
      </c>
      <c r="H8967" s="90">
        <v>3.7217887819065765E-2</v>
      </c>
      <c r="I8967" s="90">
        <v>4.0648870500628556E-2</v>
      </c>
      <c r="J8967" s="90">
        <v>4.4253061972344035E-2</v>
      </c>
    </row>
    <row r="8968" spans="3:10" x14ac:dyDescent="0.25">
      <c r="C8968" s="82">
        <v>6.8609515789420884E-3</v>
      </c>
      <c r="D8968" s="89">
        <v>1.0198682263683414E-2</v>
      </c>
      <c r="E8968" s="89">
        <v>1.3366065318751461E-2</v>
      </c>
      <c r="F8968" s="89">
        <v>1.6127165278378854E-2</v>
      </c>
      <c r="G8968" s="90">
        <v>1.8442632415190272E-2</v>
      </c>
      <c r="H8968" s="90">
        <v>2.0265305622718912E-2</v>
      </c>
      <c r="I8968" s="90">
        <v>2.1738458904547894E-2</v>
      </c>
      <c r="J8968" s="90">
        <v>2.2885489328247067E-2</v>
      </c>
    </row>
    <row r="8969" spans="3:10" x14ac:dyDescent="0.25">
      <c r="C8969" s="82">
        <v>3.0852131629977774E-3</v>
      </c>
      <c r="D8969" s="89">
        <v>5.6556911331514378E-3</v>
      </c>
      <c r="E8969" s="89">
        <v>8.4594194722996154E-3</v>
      </c>
      <c r="F8969" s="89">
        <v>1.1021919397299802E-2</v>
      </c>
      <c r="G8969" s="90">
        <v>1.3079646520061636E-2</v>
      </c>
      <c r="H8969" s="90">
        <v>1.4488607777263999E-2</v>
      </c>
      <c r="I8969" s="90">
        <v>1.5338783550792942E-2</v>
      </c>
      <c r="J8969" s="90">
        <v>1.5694779974249357E-2</v>
      </c>
    </row>
    <row r="8970" spans="3:10" x14ac:dyDescent="0.25">
      <c r="C8970" s="82">
        <v>1.2367988498543335E-2</v>
      </c>
      <c r="D8970" s="89">
        <v>1.7240699583451303E-2</v>
      </c>
      <c r="E8970" s="89">
        <v>2.1210512058265203E-2</v>
      </c>
      <c r="F8970" s="89">
        <v>2.4098520557763275E-2</v>
      </c>
      <c r="G8970" s="90">
        <v>2.6026418646190499E-2</v>
      </c>
      <c r="H8970" s="90">
        <v>2.7047023634478407E-2</v>
      </c>
      <c r="I8970" s="90">
        <v>2.7422894372003553E-2</v>
      </c>
      <c r="J8970" s="90">
        <v>2.7221352176780407E-2</v>
      </c>
    </row>
    <row r="8971" spans="3:10" x14ac:dyDescent="0.25">
      <c r="C8971" s="82">
        <v>9.7781479682244304E-3</v>
      </c>
      <c r="D8971" s="89">
        <v>1.3072758266736487E-2</v>
      </c>
      <c r="E8971" s="89">
        <v>1.5350592795745433E-2</v>
      </c>
      <c r="F8971" s="89">
        <v>1.6661505049671364E-2</v>
      </c>
      <c r="G8971" s="90">
        <v>1.7278278351732863E-2</v>
      </c>
      <c r="H8971" s="90">
        <v>1.7380349194123235E-2</v>
      </c>
      <c r="I8971" s="90">
        <v>1.7230472104086021E-2</v>
      </c>
      <c r="J8971" s="90">
        <v>1.6920277380369438E-2</v>
      </c>
    </row>
    <row r="8972" spans="3:10" x14ac:dyDescent="0.25">
      <c r="C8972" s="82">
        <v>2.7324669697377655E-2</v>
      </c>
      <c r="D8972" s="89">
        <v>2.6581551582997475E-2</v>
      </c>
      <c r="E8972" s="89">
        <v>2.576302169577236E-2</v>
      </c>
      <c r="F8972" s="89">
        <v>2.5023967738188956E-2</v>
      </c>
      <c r="G8972" s="90">
        <v>2.4397934754666967E-2</v>
      </c>
      <c r="H8972" s="90">
        <v>2.3736820968083938E-2</v>
      </c>
      <c r="I8972" s="90">
        <v>2.3098176070038553E-2</v>
      </c>
      <c r="J8972" s="90">
        <v>2.2401907906681687E-2</v>
      </c>
    </row>
    <row r="8973" spans="3:10" x14ac:dyDescent="0.25">
      <c r="C8973" s="82">
        <v>6.5061846472433942E-3</v>
      </c>
      <c r="D8973" s="89">
        <v>1.0693520354236504E-2</v>
      </c>
      <c r="E8973" s="89">
        <v>1.4861166631505227E-2</v>
      </c>
      <c r="F8973" s="89">
        <v>1.8442047844846935E-2</v>
      </c>
      <c r="G8973" s="90">
        <v>2.1207322554782821E-2</v>
      </c>
      <c r="H8973" s="90">
        <v>2.3041338750089395E-2</v>
      </c>
      <c r="I8973" s="90">
        <v>2.4129345086790616E-2</v>
      </c>
      <c r="J8973" s="90">
        <v>2.4564196365173371E-2</v>
      </c>
    </row>
    <row r="8974" spans="3:10" x14ac:dyDescent="0.25">
      <c r="C8974" s="82">
        <v>5.1937203580296265E-3</v>
      </c>
      <c r="D8974" s="89">
        <v>8.9065783109556484E-3</v>
      </c>
      <c r="E8974" s="89">
        <v>1.2858325060648006E-2</v>
      </c>
      <c r="F8974" s="89">
        <v>1.657872602534893E-2</v>
      </c>
      <c r="G8974" s="90">
        <v>1.9856360991019263E-2</v>
      </c>
      <c r="H8974" s="90">
        <v>2.2536646292304393E-2</v>
      </c>
      <c r="I8974" s="90">
        <v>2.4708514008409267E-2</v>
      </c>
      <c r="J8974" s="90">
        <v>2.6343933191756184E-2</v>
      </c>
    </row>
    <row r="8975" spans="3:10" x14ac:dyDescent="0.25">
      <c r="C8975" s="82">
        <v>6.7260422340393484E-3</v>
      </c>
      <c r="D8975" s="89">
        <v>8.9929393649832556E-3</v>
      </c>
      <c r="E8975" s="89">
        <v>1.0760070375804304E-2</v>
      </c>
      <c r="F8975" s="89">
        <v>1.2044626685628562E-2</v>
      </c>
      <c r="G8975" s="90">
        <v>1.2984498338509854E-2</v>
      </c>
      <c r="H8975" s="90">
        <v>1.365714295857271E-2</v>
      </c>
      <c r="I8975" s="90">
        <v>1.4226974006731815E-2</v>
      </c>
      <c r="J8975" s="90">
        <v>1.4746984066989089E-2</v>
      </c>
    </row>
    <row r="8976" spans="3:10" x14ac:dyDescent="0.25">
      <c r="C8976" s="82">
        <v>3.9280489209444439E-3</v>
      </c>
      <c r="D8976" s="89">
        <v>6.8124789849787811E-3</v>
      </c>
      <c r="E8976" s="89">
        <v>9.9019197731199521E-3</v>
      </c>
      <c r="F8976" s="89">
        <v>1.2853311416150074E-2</v>
      </c>
      <c r="G8976" s="90">
        <v>1.5553370772774518E-2</v>
      </c>
      <c r="H8976" s="90">
        <v>1.7948207177842516E-2</v>
      </c>
      <c r="I8976" s="90">
        <v>2.017772994749318E-2</v>
      </c>
      <c r="J8976" s="90">
        <v>2.2283033974108316E-2</v>
      </c>
    </row>
    <row r="8977" spans="3:10" x14ac:dyDescent="0.25">
      <c r="C8977" s="82">
        <v>1.5145032131333704E-2</v>
      </c>
      <c r="D8977" s="89">
        <v>1.7607375787056467E-2</v>
      </c>
      <c r="E8977" s="89">
        <v>1.9339148688952094E-2</v>
      </c>
      <c r="F8977" s="89">
        <v>2.0515305648930348E-2</v>
      </c>
      <c r="G8977" s="90">
        <v>2.1300131442167306E-2</v>
      </c>
      <c r="H8977" s="90">
        <v>2.1691693674979275E-2</v>
      </c>
      <c r="I8977" s="90">
        <v>2.1832413936323167E-2</v>
      </c>
      <c r="J8977" s="90">
        <v>2.1707785056981413E-2</v>
      </c>
    </row>
    <row r="8978" spans="3:10" x14ac:dyDescent="0.25">
      <c r="C8978" s="82">
        <v>7.2399224684018713E-3</v>
      </c>
      <c r="D8978" s="89">
        <v>1.0037475761526148E-2</v>
      </c>
      <c r="E8978" s="89">
        <v>1.2421111297909276E-2</v>
      </c>
      <c r="F8978" s="89">
        <v>1.4289763999556658E-2</v>
      </c>
      <c r="G8978" s="90">
        <v>1.5700775630400565E-2</v>
      </c>
      <c r="H8978" s="90">
        <v>1.6674404540758629E-2</v>
      </c>
      <c r="I8978" s="90">
        <v>1.7366010829669778E-2</v>
      </c>
      <c r="J8978" s="90">
        <v>1.7813774062447888E-2</v>
      </c>
    </row>
    <row r="8979" spans="3:10" x14ac:dyDescent="0.25">
      <c r="C8979" s="82">
        <v>1.1227675021649211E-2</v>
      </c>
      <c r="D8979" s="89">
        <v>1.2406798827647435E-2</v>
      </c>
      <c r="E8979" s="89">
        <v>1.2993127689432893E-2</v>
      </c>
      <c r="F8979" s="89">
        <v>1.3248805883167706E-2</v>
      </c>
      <c r="G8979" s="90">
        <v>1.3372815329407253E-2</v>
      </c>
      <c r="H8979" s="90">
        <v>1.3419664414928508E-2</v>
      </c>
      <c r="I8979" s="90">
        <v>1.3512796309355427E-2</v>
      </c>
      <c r="J8979" s="90">
        <v>1.3667027058562209E-2</v>
      </c>
    </row>
    <row r="8980" spans="3:10" x14ac:dyDescent="0.25">
      <c r="C8980" s="82">
        <v>5.544635008523837E-3</v>
      </c>
      <c r="D8980" s="89">
        <v>7.7203096233494266E-3</v>
      </c>
      <c r="E8980" s="89">
        <v>9.7383803169230725E-3</v>
      </c>
      <c r="F8980" s="89">
        <v>1.148357869886806E-2</v>
      </c>
      <c r="G8980" s="90">
        <v>1.29250343724094E-2</v>
      </c>
      <c r="H8980" s="90">
        <v>1.4003377732530799E-2</v>
      </c>
      <c r="I8980" s="90">
        <v>1.4795658874997458E-2</v>
      </c>
      <c r="J8980" s="90">
        <v>1.5311196863193197E-2</v>
      </c>
    </row>
    <row r="8981" spans="3:10" x14ac:dyDescent="0.25">
      <c r="C8981" s="82">
        <v>1.8384542219609522E-2</v>
      </c>
      <c r="D8981" s="89">
        <v>2.2724882378411942E-2</v>
      </c>
      <c r="E8981" s="89">
        <v>2.6077059720930641E-2</v>
      </c>
      <c r="F8981" s="89">
        <v>2.8752137031980183E-2</v>
      </c>
      <c r="G8981" s="90">
        <v>3.1124016239088843E-2</v>
      </c>
      <c r="H8981" s="90">
        <v>3.3315529785035658E-2</v>
      </c>
      <c r="I8981" s="90">
        <v>3.5619179765316408E-2</v>
      </c>
      <c r="J8981" s="90">
        <v>3.8038541791697883E-2</v>
      </c>
    </row>
    <row r="8982" spans="3:10" x14ac:dyDescent="0.25">
      <c r="C8982" s="82">
        <v>2.4734939204119383E-3</v>
      </c>
      <c r="D8982" s="89">
        <v>4.1955563224807448E-3</v>
      </c>
      <c r="E8982" s="89">
        <v>5.990033593416262E-3</v>
      </c>
      <c r="F8982" s="89">
        <v>7.6600718510841546E-3</v>
      </c>
      <c r="G8982" s="90">
        <v>9.145975397812086E-3</v>
      </c>
      <c r="H8982" s="90">
        <v>1.0417443499488055E-2</v>
      </c>
      <c r="I8982" s="90">
        <v>1.1552986770611083E-2</v>
      </c>
      <c r="J8982" s="90">
        <v>1.2571875446111167E-2</v>
      </c>
    </row>
    <row r="8983" spans="3:10" x14ac:dyDescent="0.25">
      <c r="C8983" s="82">
        <v>4.4279244929300255E-3</v>
      </c>
      <c r="D8983" s="89">
        <v>6.9861775924335264E-3</v>
      </c>
      <c r="E8983" s="89">
        <v>9.5044290164998813E-3</v>
      </c>
      <c r="F8983" s="89">
        <v>1.1747458039399208E-2</v>
      </c>
      <c r="G8983" s="90">
        <v>1.3656579393757244E-2</v>
      </c>
      <c r="H8983" s="90">
        <v>1.5187892607761209E-2</v>
      </c>
      <c r="I8983" s="90">
        <v>1.6445929252563662E-2</v>
      </c>
      <c r="J8983" s="90">
        <v>1.7446399566680877E-2</v>
      </c>
    </row>
    <row r="8984" spans="3:10" x14ac:dyDescent="0.25">
      <c r="C8984" s="82">
        <v>5.3136696986282816E-2</v>
      </c>
      <c r="D8984" s="89">
        <v>5.8799083428545881E-2</v>
      </c>
      <c r="E8984" s="89">
        <v>6.0814126288769532E-2</v>
      </c>
      <c r="F8984" s="89">
        <v>6.0824054006795282E-2</v>
      </c>
      <c r="G8984" s="90">
        <v>5.9943529281922966E-2</v>
      </c>
      <c r="H8984" s="90">
        <v>5.8421221717951631E-2</v>
      </c>
      <c r="I8984" s="90">
        <v>5.667929112897465E-2</v>
      </c>
      <c r="J8984" s="90">
        <v>5.4592760220598675E-2</v>
      </c>
    </row>
    <row r="8985" spans="3:10" x14ac:dyDescent="0.25">
      <c r="C8985" s="82">
        <v>1.0953225541127938E-2</v>
      </c>
      <c r="D8985" s="89">
        <v>1.5033463501789239E-2</v>
      </c>
      <c r="E8985" s="89">
        <v>1.844376382668576E-2</v>
      </c>
      <c r="F8985" s="89">
        <v>2.11566798127799E-2</v>
      </c>
      <c r="G8985" s="90">
        <v>2.3334131258800014E-2</v>
      </c>
      <c r="H8985" s="90">
        <v>2.5016307709028719E-2</v>
      </c>
      <c r="I8985" s="90">
        <v>2.6393041723257845E-2</v>
      </c>
      <c r="J8985" s="90">
        <v>2.7449298996072593E-2</v>
      </c>
    </row>
    <row r="8986" spans="3:10" x14ac:dyDescent="0.25">
      <c r="C8986" s="82">
        <v>5.2794483798576158E-3</v>
      </c>
      <c r="D8986" s="89">
        <v>8.6706203279991508E-3</v>
      </c>
      <c r="E8986" s="89">
        <v>1.2092984314321075E-2</v>
      </c>
      <c r="F8986" s="89">
        <v>1.5184563911580091E-2</v>
      </c>
      <c r="G8986" s="90">
        <v>1.7851310012024207E-2</v>
      </c>
      <c r="H8986" s="90">
        <v>2.0047692592216518E-2</v>
      </c>
      <c r="I8986" s="90">
        <v>2.1932677852230464E-2</v>
      </c>
      <c r="J8986" s="90">
        <v>2.3546259852705167E-2</v>
      </c>
    </row>
    <row r="8987" spans="3:10" x14ac:dyDescent="0.25">
      <c r="C8987" s="82">
        <v>2.9767209344012833E-3</v>
      </c>
      <c r="D8987" s="89">
        <v>5.2772846133791107E-3</v>
      </c>
      <c r="E8987" s="89">
        <v>7.7570778153502806E-3</v>
      </c>
      <c r="F8987" s="89">
        <v>1.0091689288878823E-2</v>
      </c>
      <c r="G8987" s="90">
        <v>1.2141512465470938E-2</v>
      </c>
      <c r="H8987" s="90">
        <v>1.3827376581721288E-2</v>
      </c>
      <c r="I8987" s="90">
        <v>1.5233512774392749E-2</v>
      </c>
      <c r="J8987" s="90">
        <v>1.637735855532205E-2</v>
      </c>
    </row>
    <row r="8988" spans="3:10" x14ac:dyDescent="0.25">
      <c r="C8988" s="82">
        <v>1.9301038212475984E-2</v>
      </c>
      <c r="D8988" s="89">
        <v>2.7048892997351578E-2</v>
      </c>
      <c r="E8988" s="89">
        <v>3.3302135183193138E-2</v>
      </c>
      <c r="F8988" s="89">
        <v>3.7977741471468221E-2</v>
      </c>
      <c r="G8988" s="90">
        <v>4.1451625171633373E-2</v>
      </c>
      <c r="H8988" s="90">
        <v>4.3887437601719412E-2</v>
      </c>
      <c r="I8988" s="90">
        <v>4.5678897828583184E-2</v>
      </c>
      <c r="J8988" s="90">
        <v>4.6825626617739043E-2</v>
      </c>
    </row>
    <row r="8989" spans="3:10" x14ac:dyDescent="0.25">
      <c r="C8989" s="82">
        <v>1.917179871094157E-2</v>
      </c>
      <c r="D8989" s="89">
        <v>2.3789478766725807E-2</v>
      </c>
      <c r="E8989" s="89">
        <v>2.6951442289563112E-2</v>
      </c>
      <c r="F8989" s="89">
        <v>2.8939362100444409E-2</v>
      </c>
      <c r="G8989" s="90">
        <v>3.0147827456328189E-2</v>
      </c>
      <c r="H8989" s="90">
        <v>3.0727550898212795E-2</v>
      </c>
      <c r="I8989" s="90">
        <v>3.0983403127940026E-2</v>
      </c>
      <c r="J8989" s="90">
        <v>3.0948205952261523E-2</v>
      </c>
    </row>
    <row r="8990" spans="3:10" x14ac:dyDescent="0.25">
      <c r="C8990" s="82">
        <v>7.451554701941583E-3</v>
      </c>
      <c r="D8990" s="89">
        <v>1.0572716459474066E-2</v>
      </c>
      <c r="E8990" s="89">
        <v>1.3432703986154136E-2</v>
      </c>
      <c r="F8990" s="89">
        <v>1.5923055701746732E-2</v>
      </c>
      <c r="G8990" s="90">
        <v>1.8097470168412823E-2</v>
      </c>
      <c r="H8990" s="90">
        <v>1.9963290940907093E-2</v>
      </c>
      <c r="I8990" s="90">
        <v>2.1684189963297119E-2</v>
      </c>
      <c r="J8990" s="90">
        <v>2.3283073099859771E-2</v>
      </c>
    </row>
    <row r="8991" spans="3:10" x14ac:dyDescent="0.25">
      <c r="C8991" s="82">
        <v>1.7779007086181388E-3</v>
      </c>
      <c r="D8991" s="89">
        <v>3.447432928283224E-3</v>
      </c>
      <c r="E8991" s="89">
        <v>5.3646649543410861E-3</v>
      </c>
      <c r="F8991" s="89">
        <v>7.2268946104981704E-3</v>
      </c>
      <c r="G8991" s="90">
        <v>8.8755652174728611E-3</v>
      </c>
      <c r="H8991" s="90">
        <v>1.0231923804750059E-2</v>
      </c>
      <c r="I8991" s="90">
        <v>1.1366874626619287E-2</v>
      </c>
      <c r="J8991" s="90">
        <v>1.2319970135016161E-2</v>
      </c>
    </row>
    <row r="8992" spans="3:10" x14ac:dyDescent="0.25">
      <c r="C8992" s="82">
        <v>5.0865836172662673E-2</v>
      </c>
      <c r="D8992" s="89">
        <v>4.7538160387367759E-2</v>
      </c>
      <c r="E8992" s="89">
        <v>4.4538071642405051E-2</v>
      </c>
      <c r="F8992" s="89">
        <v>4.2276012416654393E-2</v>
      </c>
      <c r="G8992" s="90">
        <v>4.0803736996123927E-2</v>
      </c>
      <c r="H8992" s="90">
        <v>3.980905642426618E-2</v>
      </c>
      <c r="I8992" s="90">
        <v>3.9295462629964632E-2</v>
      </c>
      <c r="J8992" s="90">
        <v>3.9014301392638062E-2</v>
      </c>
    </row>
    <row r="8993" spans="3:10" x14ac:dyDescent="0.25">
      <c r="C8993" s="82">
        <v>8.6524947426464636E-3</v>
      </c>
      <c r="D8993" s="89">
        <v>1.0760759386014423E-2</v>
      </c>
      <c r="E8993" s="89">
        <v>1.2397071239531368E-2</v>
      </c>
      <c r="F8993" s="89">
        <v>1.3611899954265021E-2</v>
      </c>
      <c r="G8993" s="90">
        <v>1.4520296145424987E-2</v>
      </c>
      <c r="H8993" s="90">
        <v>1.5161002263773071E-2</v>
      </c>
      <c r="I8993" s="90">
        <v>1.5683002738936282E-2</v>
      </c>
      <c r="J8993" s="90">
        <v>1.6124270020723707E-2</v>
      </c>
    </row>
    <row r="8994" spans="3:10" x14ac:dyDescent="0.25">
      <c r="C8994" s="82">
        <v>2.7442058477738546E-3</v>
      </c>
      <c r="D8994" s="89">
        <v>5.6740916533128153E-3</v>
      </c>
      <c r="E8994" s="89">
        <v>9.2555380374475249E-3</v>
      </c>
      <c r="F8994" s="89">
        <v>1.2902770224170275E-2</v>
      </c>
      <c r="G8994" s="90">
        <v>1.6234562110649532E-2</v>
      </c>
      <c r="H8994" s="90">
        <v>1.9013787336072945E-2</v>
      </c>
      <c r="I8994" s="90">
        <v>2.1294132014625263E-2</v>
      </c>
      <c r="J8994" s="90">
        <v>2.3085141310813254E-2</v>
      </c>
    </row>
    <row r="8995" spans="3:10" x14ac:dyDescent="0.25">
      <c r="C8995" s="82">
        <v>9.6165867038447705E-3</v>
      </c>
      <c r="D8995" s="89">
        <v>1.2215975716470515E-2</v>
      </c>
      <c r="E8995" s="89">
        <v>1.4201001138223503E-2</v>
      </c>
      <c r="F8995" s="89">
        <v>1.5576844842773779E-2</v>
      </c>
      <c r="G8995" s="90">
        <v>1.6445171227982228E-2</v>
      </c>
      <c r="H8995" s="90">
        <v>1.6833351096113464E-2</v>
      </c>
      <c r="I8995" s="90">
        <v>1.6902410646123796E-2</v>
      </c>
      <c r="J8995" s="90">
        <v>1.6698316977425808E-2</v>
      </c>
    </row>
    <row r="8996" spans="3:10" x14ac:dyDescent="0.25">
      <c r="C8996" s="82">
        <v>3.6354303277385648E-3</v>
      </c>
      <c r="D8996" s="89">
        <v>5.9920257476898499E-3</v>
      </c>
      <c r="E8996" s="89">
        <v>8.5185405294518606E-3</v>
      </c>
      <c r="F8996" s="89">
        <v>1.0941706632079655E-2</v>
      </c>
      <c r="G8996" s="90">
        <v>1.3095450991584549E-2</v>
      </c>
      <c r="H8996" s="90">
        <v>1.4823702439743291E-2</v>
      </c>
      <c r="I8996" s="90">
        <v>1.6141830605445075E-2</v>
      </c>
      <c r="J8996" s="90">
        <v>1.7019741387282909E-2</v>
      </c>
    </row>
    <row r="8997" spans="3:10" x14ac:dyDescent="0.25">
      <c r="C8997" s="82">
        <v>4.7395548107620738E-3</v>
      </c>
      <c r="D8997" s="89">
        <v>6.7039962077164112E-3</v>
      </c>
      <c r="E8997" s="89">
        <v>8.6648489824694714E-3</v>
      </c>
      <c r="F8997" s="89">
        <v>1.0545137472048886E-2</v>
      </c>
      <c r="G8997" s="90">
        <v>1.2332897779793725E-2</v>
      </c>
      <c r="H8997" s="90">
        <v>1.3979434975052833E-2</v>
      </c>
      <c r="I8997" s="90">
        <v>1.555746526186518E-2</v>
      </c>
      <c r="J8997" s="90">
        <v>1.7061784596848383E-2</v>
      </c>
    </row>
    <row r="8998" spans="3:10" x14ac:dyDescent="0.25">
      <c r="C8998" s="82">
        <v>6.3657365330297136E-3</v>
      </c>
      <c r="D8998" s="89">
        <v>9.95040869601309E-3</v>
      </c>
      <c r="E8998" s="89">
        <v>1.3291401388887222E-2</v>
      </c>
      <c r="F8998" s="89">
        <v>1.5993245498462105E-2</v>
      </c>
      <c r="G8998" s="90">
        <v>1.7954413596285617E-2</v>
      </c>
      <c r="H8998" s="90">
        <v>1.9134162093763934E-2</v>
      </c>
      <c r="I8998" s="90">
        <v>1.9709245268034963E-2</v>
      </c>
      <c r="J8998" s="90">
        <v>1.9755755938864774E-2</v>
      </c>
    </row>
    <row r="8999" spans="3:10" x14ac:dyDescent="0.25">
      <c r="C8999" s="82">
        <v>1.6495725340741521E-2</v>
      </c>
      <c r="D8999" s="89">
        <v>1.8349475315905774E-2</v>
      </c>
      <c r="E8999" s="89">
        <v>1.9568029862962126E-2</v>
      </c>
      <c r="F8999" s="89">
        <v>2.0399909904189793E-2</v>
      </c>
      <c r="G8999" s="90">
        <v>2.1034121120809861E-2</v>
      </c>
      <c r="H8999" s="90">
        <v>2.1475824612256229E-2</v>
      </c>
      <c r="I8999" s="90">
        <v>2.1866119431551066E-2</v>
      </c>
      <c r="J8999" s="90">
        <v>2.2187151701552565E-2</v>
      </c>
    </row>
    <row r="9000" spans="3:10" x14ac:dyDescent="0.25">
      <c r="C9000" s="82">
        <v>8.5657700350083521E-2</v>
      </c>
      <c r="D9000" s="89">
        <v>6.6424801003161282E-2</v>
      </c>
      <c r="E9000" s="89">
        <v>5.4652010701588906E-2</v>
      </c>
      <c r="F9000" s="89">
        <v>4.7282367881838712E-2</v>
      </c>
      <c r="G9000" s="90">
        <v>4.2589413129201392E-2</v>
      </c>
      <c r="H9000" s="90">
        <v>3.9347527288185809E-2</v>
      </c>
      <c r="I9000" s="90">
        <v>3.7104551175722138E-2</v>
      </c>
      <c r="J9000" s="90">
        <v>3.537807294992773E-2</v>
      </c>
    </row>
    <row r="9001" spans="3:10" x14ac:dyDescent="0.25">
      <c r="C9001" s="82">
        <v>1.035869213021305E-2</v>
      </c>
      <c r="D9001" s="89">
        <v>1.432290988262841E-2</v>
      </c>
      <c r="E9001" s="89">
        <v>1.7445098756173977E-2</v>
      </c>
      <c r="F9001" s="89">
        <v>1.9684527346680934E-2</v>
      </c>
      <c r="G9001" s="90">
        <v>2.1237081005008006E-2</v>
      </c>
      <c r="H9001" s="90">
        <v>2.219819369691152E-2</v>
      </c>
      <c r="I9001" s="90">
        <v>2.2791308954120883E-2</v>
      </c>
      <c r="J9001" s="90">
        <v>2.3048597289622257E-2</v>
      </c>
    </row>
    <row r="9002" spans="3:10" x14ac:dyDescent="0.25">
      <c r="C9002" s="82">
        <v>4.9937887205514838E-3</v>
      </c>
      <c r="D9002" s="89">
        <v>8.7450779102475739E-3</v>
      </c>
      <c r="E9002" s="89">
        <v>1.2730786671874782E-2</v>
      </c>
      <c r="F9002" s="89">
        <v>1.6431251841465155E-2</v>
      </c>
      <c r="G9002" s="90">
        <v>1.9631623366338884E-2</v>
      </c>
      <c r="H9002" s="90">
        <v>2.2210737032068936E-2</v>
      </c>
      <c r="I9002" s="90">
        <v>2.4305705470724286E-2</v>
      </c>
      <c r="J9002" s="90">
        <v>2.5942360794201574E-2</v>
      </c>
    </row>
    <row r="9003" spans="3:10" x14ac:dyDescent="0.25">
      <c r="C9003" s="82">
        <v>2.2272112443569081E-2</v>
      </c>
      <c r="D9003" s="89">
        <v>2.3708048226490197E-2</v>
      </c>
      <c r="E9003" s="89">
        <v>2.4439719425671899E-2</v>
      </c>
      <c r="F9003" s="89">
        <v>2.4876885441399283E-2</v>
      </c>
      <c r="G9003" s="90">
        <v>2.5290910395840704E-2</v>
      </c>
      <c r="H9003" s="90">
        <v>2.5701294123608529E-2</v>
      </c>
      <c r="I9003" s="90">
        <v>2.6276228137517784E-2</v>
      </c>
      <c r="J9003" s="90">
        <v>2.6982280223143713E-2</v>
      </c>
    </row>
    <row r="9004" spans="3:10" x14ac:dyDescent="0.25">
      <c r="C9004" s="82">
        <v>4.2025568878919549E-3</v>
      </c>
      <c r="D9004" s="89">
        <v>7.0576966130621033E-3</v>
      </c>
      <c r="E9004" s="89">
        <v>9.9133911894240968E-3</v>
      </c>
      <c r="F9004" s="89">
        <v>1.2440792667551787E-2</v>
      </c>
      <c r="G9004" s="90">
        <v>1.4563823708858085E-2</v>
      </c>
      <c r="H9004" s="90">
        <v>1.6255066312111544E-2</v>
      </c>
      <c r="I9004" s="90">
        <v>1.7650639923139658E-2</v>
      </c>
      <c r="J9004" s="90">
        <v>1.8787117113206561E-2</v>
      </c>
    </row>
    <row r="9005" spans="3:10" x14ac:dyDescent="0.25">
      <c r="C9005" s="82">
        <v>3.0625682705099633E-2</v>
      </c>
      <c r="D9005" s="89">
        <v>3.149146327299971E-2</v>
      </c>
      <c r="E9005" s="89">
        <v>3.1851163390324622E-2</v>
      </c>
      <c r="F9005" s="89">
        <v>3.2119256114056173E-2</v>
      </c>
      <c r="G9005" s="90">
        <v>3.2491043125646386E-2</v>
      </c>
      <c r="H9005" s="90">
        <v>3.2844401462577506E-2</v>
      </c>
      <c r="I9005" s="90">
        <v>3.3267238882925085E-2</v>
      </c>
      <c r="J9005" s="90">
        <v>3.3612013445648653E-2</v>
      </c>
    </row>
    <row r="9006" spans="3:10" x14ac:dyDescent="0.25">
      <c r="C9006" s="82">
        <v>2.0556885992840949E-2</v>
      </c>
      <c r="D9006" s="89">
        <v>2.178052629568793E-2</v>
      </c>
      <c r="E9006" s="89">
        <v>2.2464052742012509E-2</v>
      </c>
      <c r="F9006" s="89">
        <v>2.2970111028943016E-2</v>
      </c>
      <c r="G9006" s="90">
        <v>2.3528667064812377E-2</v>
      </c>
      <c r="H9006" s="90">
        <v>2.4137315244655351E-2</v>
      </c>
      <c r="I9006" s="90">
        <v>2.4934701626424444E-2</v>
      </c>
      <c r="J9006" s="90">
        <v>2.5872802394219269E-2</v>
      </c>
    </row>
    <row r="9007" spans="3:10" x14ac:dyDescent="0.25">
      <c r="C9007" s="82">
        <v>1.8541030500731474E-2</v>
      </c>
      <c r="D9007" s="89">
        <v>2.0136503687175834E-2</v>
      </c>
      <c r="E9007" s="89">
        <v>2.1056149168523771E-2</v>
      </c>
      <c r="F9007" s="89">
        <v>2.1608376039365721E-2</v>
      </c>
      <c r="G9007" s="90">
        <v>2.1995336645095398E-2</v>
      </c>
      <c r="H9007" s="90">
        <v>2.2203129994023445E-2</v>
      </c>
      <c r="I9007" s="90">
        <v>2.2348992867660733E-2</v>
      </c>
      <c r="J9007" s="90">
        <v>2.2381179778414122E-2</v>
      </c>
    </row>
    <row r="9008" spans="3:10" x14ac:dyDescent="0.25">
      <c r="C9008" s="82">
        <v>1.7093391141697133E-2</v>
      </c>
      <c r="D9008" s="89">
        <v>2.2526082839630035E-2</v>
      </c>
      <c r="E9008" s="89">
        <v>2.643672349880383E-2</v>
      </c>
      <c r="F9008" s="89">
        <v>2.8997692308508256E-2</v>
      </c>
      <c r="G9008" s="90">
        <v>3.0640262046308139E-2</v>
      </c>
      <c r="H9008" s="90">
        <v>3.1575483674780282E-2</v>
      </c>
      <c r="I9008" s="90">
        <v>3.2153320709290632E-2</v>
      </c>
      <c r="J9008" s="90">
        <v>3.2423617320439191E-2</v>
      </c>
    </row>
    <row r="9009" spans="3:10" x14ac:dyDescent="0.25">
      <c r="C9009" s="82">
        <v>0.1246841020790538</v>
      </c>
      <c r="D9009" s="89">
        <v>9.8594252119820536E-2</v>
      </c>
      <c r="E9009" s="89">
        <v>8.1674257406910589E-2</v>
      </c>
      <c r="F9009" s="89">
        <v>7.0672889498946803E-2</v>
      </c>
      <c r="G9009" s="90">
        <v>6.3498439747456711E-2</v>
      </c>
      <c r="H9009" s="90">
        <v>5.8484721043225905E-2</v>
      </c>
      <c r="I9009" s="90">
        <v>5.4992198490712525E-2</v>
      </c>
      <c r="J9009" s="90">
        <v>5.2284634645460494E-2</v>
      </c>
    </row>
    <row r="9010" spans="3:10" x14ac:dyDescent="0.25">
      <c r="C9010" s="82">
        <v>5.8524505286070708E-3</v>
      </c>
      <c r="D9010" s="89">
        <v>8.4835887343533908E-3</v>
      </c>
      <c r="E9010" s="89">
        <v>1.1062287929749547E-2</v>
      </c>
      <c r="F9010" s="89">
        <v>1.3454738824599299E-2</v>
      </c>
      <c r="G9010" s="90">
        <v>1.564141962505624E-2</v>
      </c>
      <c r="H9010" s="90">
        <v>1.7568739236720369E-2</v>
      </c>
      <c r="I9010" s="90">
        <v>1.9335672900587696E-2</v>
      </c>
      <c r="J9010" s="90">
        <v>2.093596072630553E-2</v>
      </c>
    </row>
    <row r="9011" spans="3:10" x14ac:dyDescent="0.25">
      <c r="C9011" s="82">
        <v>1.5558976646630588E-2</v>
      </c>
      <c r="D9011" s="89">
        <v>2.0066618713713291E-2</v>
      </c>
      <c r="E9011" s="89">
        <v>2.3752360427183292E-2</v>
      </c>
      <c r="F9011" s="89">
        <v>2.6698956349053091E-2</v>
      </c>
      <c r="G9011" s="90">
        <v>2.9100190513568529E-2</v>
      </c>
      <c r="H9011" s="90">
        <v>3.095707849126372E-2</v>
      </c>
      <c r="I9011" s="90">
        <v>3.2459824525023113E-2</v>
      </c>
      <c r="J9011" s="90">
        <v>3.3559961271308517E-2</v>
      </c>
    </row>
    <row r="9012" spans="3:10" x14ac:dyDescent="0.25">
      <c r="C9012" s="82">
        <v>9.224198835409262E-3</v>
      </c>
      <c r="D9012" s="89">
        <v>1.179646294066667E-2</v>
      </c>
      <c r="E9012" s="89">
        <v>1.3705861467817753E-2</v>
      </c>
      <c r="F9012" s="89">
        <v>1.5002292846817476E-2</v>
      </c>
      <c r="G9012" s="90">
        <v>1.5830140827010793E-2</v>
      </c>
      <c r="H9012" s="90">
        <v>1.6241671997109648E-2</v>
      </c>
      <c r="I9012" s="90">
        <v>1.6396114415071692E-2</v>
      </c>
      <c r="J9012" s="90">
        <v>1.632645952074923E-2</v>
      </c>
    </row>
    <row r="9013" spans="3:10" x14ac:dyDescent="0.25">
      <c r="C9013" s="82">
        <v>7.4931734491349685E-3</v>
      </c>
      <c r="D9013" s="89">
        <v>1.1981937339951376E-2</v>
      </c>
      <c r="E9013" s="89">
        <v>1.6395050598718919E-2</v>
      </c>
      <c r="F9013" s="89">
        <v>2.0335581400057569E-2</v>
      </c>
      <c r="G9013" s="90">
        <v>2.3708805603966567E-2</v>
      </c>
      <c r="H9013" s="90">
        <v>2.6409257051030251E-2</v>
      </c>
      <c r="I9013" s="90">
        <v>2.8554126708284205E-2</v>
      </c>
      <c r="J9013" s="90">
        <v>3.0090281375537396E-2</v>
      </c>
    </row>
    <row r="9014" spans="3:10" x14ac:dyDescent="0.25">
      <c r="C9014" s="82">
        <v>4.8633954252842188E-3</v>
      </c>
      <c r="D9014" s="89">
        <v>7.1146640888194801E-3</v>
      </c>
      <c r="E9014" s="89">
        <v>8.9713834940517087E-3</v>
      </c>
      <c r="F9014" s="89">
        <v>1.0310860221945932E-2</v>
      </c>
      <c r="G9014" s="90">
        <v>1.1184842824675575E-2</v>
      </c>
      <c r="H9014" s="90">
        <v>1.162935678831346E-2</v>
      </c>
      <c r="I9014" s="90">
        <v>1.177009362553094E-2</v>
      </c>
      <c r="J9014" s="90">
        <v>1.1646585035098713E-2</v>
      </c>
    </row>
    <row r="9015" spans="3:10" x14ac:dyDescent="0.25">
      <c r="C9015" s="82">
        <v>1.6745635172022096E-2</v>
      </c>
      <c r="D9015" s="89">
        <v>2.0142164209760005E-2</v>
      </c>
      <c r="E9015" s="89">
        <v>2.2324215670151883E-2</v>
      </c>
      <c r="F9015" s="89">
        <v>2.3675922431842002E-2</v>
      </c>
      <c r="G9015" s="90">
        <v>2.4596660248009751E-2</v>
      </c>
      <c r="H9015" s="90">
        <v>2.523891627183596E-2</v>
      </c>
      <c r="I9015" s="90">
        <v>2.585910688594837E-2</v>
      </c>
      <c r="J9015" s="90">
        <v>2.6481453148197096E-2</v>
      </c>
    </row>
    <row r="9016" spans="3:10" x14ac:dyDescent="0.25">
      <c r="C9016" s="82">
        <v>9.8986069496926968E-3</v>
      </c>
      <c r="D9016" s="89">
        <v>1.2896149938348487E-2</v>
      </c>
      <c r="E9016" s="89">
        <v>1.5231876899253169E-2</v>
      </c>
      <c r="F9016" s="89">
        <v>1.6929047592142581E-2</v>
      </c>
      <c r="G9016" s="90">
        <v>1.8131932704836821E-2</v>
      </c>
      <c r="H9016" s="90">
        <v>1.8888635242936731E-2</v>
      </c>
      <c r="I9016" s="90">
        <v>1.9372697068125298E-2</v>
      </c>
      <c r="J9016" s="90">
        <v>1.9610758668291539E-2</v>
      </c>
    </row>
    <row r="9017" spans="3:10" x14ac:dyDescent="0.25">
      <c r="C9017" s="82">
        <v>1.1768911233032071E-3</v>
      </c>
      <c r="D9017" s="89">
        <v>2.7204771774003334E-3</v>
      </c>
      <c r="E9017" s="89">
        <v>4.8451113876494716E-3</v>
      </c>
      <c r="F9017" s="89">
        <v>7.2368538180531492E-3</v>
      </c>
      <c r="G9017" s="90">
        <v>9.6097860780335557E-3</v>
      </c>
      <c r="H9017" s="90">
        <v>1.173658427966459E-2</v>
      </c>
      <c r="I9017" s="90">
        <v>1.3579400168567223E-2</v>
      </c>
      <c r="J9017" s="90">
        <v>1.5102329061882778E-2</v>
      </c>
    </row>
    <row r="9018" spans="3:10" x14ac:dyDescent="0.25">
      <c r="C9018" s="82">
        <v>3.3567473271353988E-3</v>
      </c>
      <c r="D9018" s="89">
        <v>6.9759964001359876E-3</v>
      </c>
      <c r="E9018" s="89">
        <v>1.1291595091448198E-2</v>
      </c>
      <c r="F9018" s="89">
        <v>1.5514675516199476E-2</v>
      </c>
      <c r="G9018" s="90">
        <v>1.9174952152296001E-2</v>
      </c>
      <c r="H9018" s="90">
        <v>2.2017666947188951E-2</v>
      </c>
      <c r="I9018" s="90">
        <v>2.4137895835728562E-2</v>
      </c>
      <c r="J9018" s="90">
        <v>2.5571830232433829E-2</v>
      </c>
    </row>
    <row r="9019" spans="3:10" x14ac:dyDescent="0.25">
      <c r="C9019" s="82">
        <v>3.3198836031313281E-2</v>
      </c>
      <c r="D9019" s="89">
        <v>3.285416683454824E-2</v>
      </c>
      <c r="E9019" s="89">
        <v>3.2815270458259611E-2</v>
      </c>
      <c r="F9019" s="89">
        <v>3.3204534213057101E-2</v>
      </c>
      <c r="G9019" s="90">
        <v>3.4018221490888068E-2</v>
      </c>
      <c r="H9019" s="90">
        <v>3.5008036446602879E-2</v>
      </c>
      <c r="I9019" s="90">
        <v>3.6199702659825188E-2</v>
      </c>
      <c r="J9019" s="90">
        <v>3.7396854373328181E-2</v>
      </c>
    </row>
    <row r="9020" spans="3:10" x14ac:dyDescent="0.25">
      <c r="C9020" s="82">
        <v>7.5424633642573345E-3</v>
      </c>
      <c r="D9020" s="89">
        <v>1.0345506999473293E-2</v>
      </c>
      <c r="E9020" s="89">
        <v>1.3041695548692804E-2</v>
      </c>
      <c r="F9020" s="89">
        <v>1.5582501489798575E-2</v>
      </c>
      <c r="G9020" s="90">
        <v>1.8014321812786133E-2</v>
      </c>
      <c r="H9020" s="90">
        <v>2.0316371950853195E-2</v>
      </c>
      <c r="I9020" s="90">
        <v>2.2628532896091857E-2</v>
      </c>
      <c r="J9020" s="90">
        <v>2.4961849549865418E-2</v>
      </c>
    </row>
    <row r="9021" spans="3:10" x14ac:dyDescent="0.25">
      <c r="C9021" s="82">
        <v>1.3888492933982517E-2</v>
      </c>
      <c r="D9021" s="89">
        <v>1.6706292708721846E-2</v>
      </c>
      <c r="E9021" s="89">
        <v>1.8619353816202638E-2</v>
      </c>
      <c r="F9021" s="89">
        <v>1.9831731993925593E-2</v>
      </c>
      <c r="G9021" s="90">
        <v>2.059023483641392E-2</v>
      </c>
      <c r="H9021" s="90">
        <v>2.0980126756272175E-2</v>
      </c>
      <c r="I9021" s="90">
        <v>2.1205953378209384E-2</v>
      </c>
      <c r="J9021" s="90">
        <v>2.1296716246002222E-2</v>
      </c>
    </row>
    <row r="9022" spans="3:10" x14ac:dyDescent="0.25">
      <c r="C9022" s="82">
        <v>4.0393969184263627E-2</v>
      </c>
      <c r="D9022" s="89">
        <v>4.4536235569831696E-2</v>
      </c>
      <c r="E9022" s="89">
        <v>4.6040025184307116E-2</v>
      </c>
      <c r="F9022" s="89">
        <v>4.6140170249005519E-2</v>
      </c>
      <c r="G9022" s="90">
        <v>4.5695652759323677E-2</v>
      </c>
      <c r="H9022" s="90">
        <v>4.490697347576509E-2</v>
      </c>
      <c r="I9022" s="90">
        <v>4.4100955594753487E-2</v>
      </c>
      <c r="J9022" s="90">
        <v>4.3177057937834704E-2</v>
      </c>
    </row>
    <row r="9023" spans="3:10" x14ac:dyDescent="0.25">
      <c r="C9023" s="82">
        <v>9.6941823658568925E-3</v>
      </c>
      <c r="D9023" s="89">
        <v>1.1718120195664474E-2</v>
      </c>
      <c r="E9023" s="89">
        <v>1.3207113150495447E-2</v>
      </c>
      <c r="F9023" s="89">
        <v>1.4250677291099134E-2</v>
      </c>
      <c r="G9023" s="90">
        <v>1.4970915972025873E-2</v>
      </c>
      <c r="H9023" s="90">
        <v>1.5390644222114468E-2</v>
      </c>
      <c r="I9023" s="90">
        <v>1.5638990352228078E-2</v>
      </c>
      <c r="J9023" s="90">
        <v>1.57327795148068E-2</v>
      </c>
    </row>
    <row r="9024" spans="3:10" x14ac:dyDescent="0.25">
      <c r="C9024" s="82">
        <v>2.2465028532097493E-2</v>
      </c>
      <c r="D9024" s="89">
        <v>2.6584866163541259E-2</v>
      </c>
      <c r="E9024" s="89">
        <v>2.9111222427706269E-2</v>
      </c>
      <c r="F9024" s="89">
        <v>3.053227678330411E-2</v>
      </c>
      <c r="G9024" s="90">
        <v>3.1325409225022485E-2</v>
      </c>
      <c r="H9024" s="90">
        <v>3.1644304020494139E-2</v>
      </c>
      <c r="I9024" s="90">
        <v>3.1774191084738314E-2</v>
      </c>
      <c r="J9024" s="90">
        <v>3.1710156079526632E-2</v>
      </c>
    </row>
    <row r="9025" spans="3:10" x14ac:dyDescent="0.25">
      <c r="C9025" s="82">
        <v>4.0771661019529852E-3</v>
      </c>
      <c r="D9025" s="89">
        <v>6.8309431074422824E-3</v>
      </c>
      <c r="E9025" s="89">
        <v>9.6859583970138174E-3</v>
      </c>
      <c r="F9025" s="89">
        <v>1.2323287648121652E-2</v>
      </c>
      <c r="G9025" s="90">
        <v>1.4632476190562358E-2</v>
      </c>
      <c r="H9025" s="90">
        <v>1.6548921893736128E-2</v>
      </c>
      <c r="I9025" s="90">
        <v>1.8186471051954794E-2</v>
      </c>
      <c r="J9025" s="90">
        <v>1.9570280664011473E-2</v>
      </c>
    </row>
    <row r="9026" spans="3:10" x14ac:dyDescent="0.25">
      <c r="C9026" s="82">
        <v>2.8443511854529275E-2</v>
      </c>
      <c r="D9026" s="89">
        <v>3.2377920372781185E-2</v>
      </c>
      <c r="E9026" s="89">
        <v>3.5343564724409533E-2</v>
      </c>
      <c r="F9026" s="89">
        <v>3.7779834005779403E-2</v>
      </c>
      <c r="G9026" s="90">
        <v>4.0008274875653962E-2</v>
      </c>
      <c r="H9026" s="90">
        <v>4.1980853394897072E-2</v>
      </c>
      <c r="I9026" s="90">
        <v>4.3882025034197483E-2</v>
      </c>
      <c r="J9026" s="90">
        <v>4.5563098251699886E-2</v>
      </c>
    </row>
    <row r="9027" spans="3:10" x14ac:dyDescent="0.25">
      <c r="C9027" s="82">
        <v>2.329637250885151E-3</v>
      </c>
      <c r="D9027" s="89">
        <v>4.3652601610168814E-3</v>
      </c>
      <c r="E9027" s="89">
        <v>6.7328556973408026E-3</v>
      </c>
      <c r="F9027" s="89">
        <v>9.0866054238956107E-3</v>
      </c>
      <c r="G9027" s="90">
        <v>1.120200456405677E-2</v>
      </c>
      <c r="H9027" s="90">
        <v>1.2927360675911078E-2</v>
      </c>
      <c r="I9027" s="90">
        <v>1.4303287063339594E-2</v>
      </c>
      <c r="J9027" s="90">
        <v>1.5344537666625389E-2</v>
      </c>
    </row>
    <row r="9028" spans="3:10" x14ac:dyDescent="0.25">
      <c r="C9028" s="82">
        <v>5.9773037176957906E-3</v>
      </c>
      <c r="D9028" s="89">
        <v>9.3763791485836738E-3</v>
      </c>
      <c r="E9028" s="89">
        <v>1.2814426237026352E-2</v>
      </c>
      <c r="F9028" s="89">
        <v>1.6023405784485363E-2</v>
      </c>
      <c r="G9028" s="90">
        <v>1.8952950240723087E-2</v>
      </c>
      <c r="H9028" s="90">
        <v>2.1565238440479417E-2</v>
      </c>
      <c r="I9028" s="90">
        <v>2.4028937749577865E-2</v>
      </c>
      <c r="J9028" s="90">
        <v>2.6385050645563186E-2</v>
      </c>
    </row>
    <row r="9029" spans="3:10" x14ac:dyDescent="0.25">
      <c r="C9029" s="82">
        <v>1.8007534467021261E-2</v>
      </c>
      <c r="D9029" s="89">
        <v>2.1122664395210943E-2</v>
      </c>
      <c r="E9029" s="89">
        <v>2.3153620534909835E-2</v>
      </c>
      <c r="F9029" s="89">
        <v>2.4445230499855603E-2</v>
      </c>
      <c r="G9029" s="90">
        <v>2.5337557892091772E-2</v>
      </c>
      <c r="H9029" s="90">
        <v>2.5938070881571535E-2</v>
      </c>
      <c r="I9029" s="90">
        <v>2.648375558932561E-2</v>
      </c>
      <c r="J9029" s="90">
        <v>2.6985087567834555E-2</v>
      </c>
    </row>
    <row r="9030" spans="3:10" x14ac:dyDescent="0.25">
      <c r="C9030" s="82">
        <v>1.0696803398019325E-2</v>
      </c>
      <c r="D9030" s="89">
        <v>1.5338023014620545E-2</v>
      </c>
      <c r="E9030" s="89">
        <v>1.9321227564657137E-2</v>
      </c>
      <c r="F9030" s="89">
        <v>2.241645455924152E-2</v>
      </c>
      <c r="G9030" s="90">
        <v>2.470411567782858E-2</v>
      </c>
      <c r="H9030" s="90">
        <v>2.6225196107313269E-2</v>
      </c>
      <c r="I9030" s="90">
        <v>2.7228813359095078E-2</v>
      </c>
      <c r="J9030" s="90">
        <v>2.7770511063421429E-2</v>
      </c>
    </row>
    <row r="9031" spans="3:10" x14ac:dyDescent="0.25">
      <c r="C9031" s="82">
        <v>1.2909212303688371E-2</v>
      </c>
      <c r="D9031" s="89">
        <v>1.9340582668465209E-2</v>
      </c>
      <c r="E9031" s="89">
        <v>2.4646231052352165E-2</v>
      </c>
      <c r="F9031" s="89">
        <v>2.8483916614728256E-2</v>
      </c>
      <c r="G9031" s="90">
        <v>3.1093289984669086E-2</v>
      </c>
      <c r="H9031" s="90">
        <v>3.2667577634840975E-2</v>
      </c>
      <c r="I9031" s="90">
        <v>3.3598169349391083E-2</v>
      </c>
      <c r="J9031" s="90">
        <v>3.3977792985262351E-2</v>
      </c>
    </row>
    <row r="9032" spans="3:10" x14ac:dyDescent="0.25">
      <c r="C9032" s="82">
        <v>5.8689920872380587E-3</v>
      </c>
      <c r="D9032" s="89">
        <v>8.6378532665474534E-3</v>
      </c>
      <c r="E9032" s="89">
        <v>1.1294509515860678E-2</v>
      </c>
      <c r="F9032" s="89">
        <v>1.3617722833558697E-2</v>
      </c>
      <c r="G9032" s="90">
        <v>1.5527214307685574E-2</v>
      </c>
      <c r="H9032" s="90">
        <v>1.694027662073698E-2</v>
      </c>
      <c r="I9032" s="90">
        <v>1.7953444680171987E-2</v>
      </c>
      <c r="J9032" s="90">
        <v>1.858440074112221E-2</v>
      </c>
    </row>
    <row r="9033" spans="3:10" x14ac:dyDescent="0.25">
      <c r="C9033" s="82">
        <v>0.20777932568670601</v>
      </c>
      <c r="D9033" s="89">
        <v>0.14597842456456422</v>
      </c>
      <c r="E9033" s="89">
        <v>0.10808086754292522</v>
      </c>
      <c r="F9033" s="89">
        <v>8.4631414413219627E-2</v>
      </c>
      <c r="G9033" s="90">
        <v>6.9814836599237692E-2</v>
      </c>
      <c r="H9033" s="90">
        <v>5.9888641493603741E-2</v>
      </c>
      <c r="I9033" s="90">
        <v>5.3140105770934795E-2</v>
      </c>
      <c r="J9033" s="90">
        <v>4.8239290508476085E-2</v>
      </c>
    </row>
    <row r="9034" spans="3:10" x14ac:dyDescent="0.25">
      <c r="C9034" s="82">
        <v>1.1139615636831565E-2</v>
      </c>
      <c r="D9034" s="89">
        <v>1.4064516184767634E-2</v>
      </c>
      <c r="E9034" s="89">
        <v>1.6335909488695854E-2</v>
      </c>
      <c r="F9034" s="89">
        <v>1.8060970573142071E-2</v>
      </c>
      <c r="G9034" s="90">
        <v>1.9415047163243264E-2</v>
      </c>
      <c r="H9034" s="90">
        <v>2.0438435137702327E-2</v>
      </c>
      <c r="I9034" s="90">
        <v>2.1293871222107255E-2</v>
      </c>
      <c r="J9034" s="90">
        <v>2.198293540567172E-2</v>
      </c>
    </row>
    <row r="9035" spans="3:10" x14ac:dyDescent="0.25">
      <c r="C9035" s="82">
        <v>1.4976388712274477E-2</v>
      </c>
      <c r="D9035" s="89">
        <v>2.1983672326175149E-2</v>
      </c>
      <c r="E9035" s="89">
        <v>2.8197797501019431E-2</v>
      </c>
      <c r="F9035" s="89">
        <v>3.3355306910856461E-2</v>
      </c>
      <c r="G9035" s="90">
        <v>3.7660694292549375E-2</v>
      </c>
      <c r="H9035" s="90">
        <v>4.1210264774885916E-2</v>
      </c>
      <c r="I9035" s="90">
        <v>4.4359170842224904E-2</v>
      </c>
      <c r="J9035" s="90">
        <v>4.7105660879796202E-2</v>
      </c>
    </row>
    <row r="9036" spans="3:10" x14ac:dyDescent="0.25">
      <c r="C9036" s="82">
        <v>1.371877383434621E-2</v>
      </c>
      <c r="D9036" s="89">
        <v>1.9418969481166799E-2</v>
      </c>
      <c r="E9036" s="89">
        <v>2.3976256020613689E-2</v>
      </c>
      <c r="F9036" s="89">
        <v>2.7213478121319579E-2</v>
      </c>
      <c r="G9036" s="90">
        <v>2.9368220663370883E-2</v>
      </c>
      <c r="H9036" s="90">
        <v>3.0597172875237184E-2</v>
      </c>
      <c r="I9036" s="90">
        <v>3.125751588246032E-2</v>
      </c>
      <c r="J9036" s="90">
        <v>3.1444914466678409E-2</v>
      </c>
    </row>
    <row r="9037" spans="3:10" x14ac:dyDescent="0.25">
      <c r="C9037" s="82">
        <v>1.189297642287993E-2</v>
      </c>
      <c r="D9037" s="89">
        <v>1.6889278792043484E-2</v>
      </c>
      <c r="E9037" s="89">
        <v>2.0944916570241792E-2</v>
      </c>
      <c r="F9037" s="89">
        <v>2.3830417237556512E-2</v>
      </c>
      <c r="G9037" s="90">
        <v>2.5657320474413867E-2</v>
      </c>
      <c r="H9037" s="90">
        <v>2.6486472931398924E-2</v>
      </c>
      <c r="I9037" s="90">
        <v>2.6592197073235464E-2</v>
      </c>
      <c r="J9037" s="90">
        <v>2.6063516386844079E-2</v>
      </c>
    </row>
    <row r="9038" spans="3:10" x14ac:dyDescent="0.25">
      <c r="C9038" s="82">
        <v>2.8511432833929526E-2</v>
      </c>
      <c r="D9038" s="89">
        <v>3.0306016743166072E-2</v>
      </c>
      <c r="E9038" s="89">
        <v>3.0725658704688269E-2</v>
      </c>
      <c r="F9038" s="89">
        <v>3.0591810007515881E-2</v>
      </c>
      <c r="G9038" s="90">
        <v>3.0410370902247574E-2</v>
      </c>
      <c r="H9038" s="90">
        <v>3.0260227121853247E-2</v>
      </c>
      <c r="I9038" s="90">
        <v>3.0328244576027955E-2</v>
      </c>
      <c r="J9038" s="90">
        <v>3.0529267825861961E-2</v>
      </c>
    </row>
    <row r="9039" spans="3:10" x14ac:dyDescent="0.25">
      <c r="C9039" s="82">
        <v>9.9258252178316669E-3</v>
      </c>
      <c r="D9039" s="89">
        <v>1.5913751906784544E-2</v>
      </c>
      <c r="E9039" s="89">
        <v>2.1014754514712988E-2</v>
      </c>
      <c r="F9039" s="89">
        <v>2.4545542394395267E-2</v>
      </c>
      <c r="G9039" s="90">
        <v>2.6564354582463864E-2</v>
      </c>
      <c r="H9039" s="90">
        <v>2.7272582247987634E-2</v>
      </c>
      <c r="I9039" s="90">
        <v>2.7119618455164533E-2</v>
      </c>
      <c r="J9039" s="90">
        <v>2.6319848518785292E-2</v>
      </c>
    </row>
    <row r="9040" spans="3:10" x14ac:dyDescent="0.25">
      <c r="C9040" s="82">
        <v>3.3138914455879969E-3</v>
      </c>
      <c r="D9040" s="89">
        <v>6.1247312680822374E-3</v>
      </c>
      <c r="E9040" s="89">
        <v>9.2061504143898069E-3</v>
      </c>
      <c r="F9040" s="89">
        <v>1.2085128178737425E-2</v>
      </c>
      <c r="G9040" s="90">
        <v>1.4534433273886819E-2</v>
      </c>
      <c r="H9040" s="90">
        <v>1.6433481588992674E-2</v>
      </c>
      <c r="I9040" s="90">
        <v>1.787930549252682E-2</v>
      </c>
      <c r="J9040" s="90">
        <v>1.8900762943863201E-2</v>
      </c>
    </row>
    <row r="9041" spans="3:10" x14ac:dyDescent="0.25">
      <c r="C9041" s="82">
        <v>0.14233029900793917</v>
      </c>
      <c r="D9041" s="89">
        <v>0.1064727476330256</v>
      </c>
      <c r="E9041" s="89">
        <v>8.3959063832455341E-2</v>
      </c>
      <c r="F9041" s="89">
        <v>6.9747783419419257E-2</v>
      </c>
      <c r="G9041" s="90">
        <v>6.0708996142160604E-2</v>
      </c>
      <c r="H9041" s="90">
        <v>5.4630432072490395E-2</v>
      </c>
      <c r="I9041" s="90">
        <v>5.0570351308487263E-2</v>
      </c>
      <c r="J9041" s="90">
        <v>4.7654479302949665E-2</v>
      </c>
    </row>
    <row r="9042" spans="3:10" x14ac:dyDescent="0.25">
      <c r="C9042" s="82">
        <v>1.7813040385109162E-2</v>
      </c>
      <c r="D9042" s="89">
        <v>2.0777938711455158E-2</v>
      </c>
      <c r="E9042" s="89">
        <v>2.2440873277510751E-2</v>
      </c>
      <c r="F9042" s="89">
        <v>2.3325034509978228E-2</v>
      </c>
      <c r="G9042" s="90">
        <v>2.38692538504972E-2</v>
      </c>
      <c r="H9042" s="90">
        <v>2.421452867052026E-2</v>
      </c>
      <c r="I9042" s="90">
        <v>2.4581248389282263E-2</v>
      </c>
      <c r="J9042" s="90">
        <v>2.496423475343534E-2</v>
      </c>
    </row>
    <row r="9043" spans="3:10" x14ac:dyDescent="0.25">
      <c r="C9043" s="82">
        <v>9.4278756790930243E-2</v>
      </c>
      <c r="D9043" s="89">
        <v>9.1410528073931296E-2</v>
      </c>
      <c r="E9043" s="89">
        <v>8.6343670589492619E-2</v>
      </c>
      <c r="F9043" s="89">
        <v>8.0954099763421258E-2</v>
      </c>
      <c r="G9043" s="90">
        <v>7.6016667470195545E-2</v>
      </c>
      <c r="H9043" s="90">
        <v>7.1306898988943823E-2</v>
      </c>
      <c r="I9043" s="90">
        <v>6.7022454616472799E-2</v>
      </c>
      <c r="J9043" s="90">
        <v>6.2841634286982223E-2</v>
      </c>
    </row>
    <row r="9044" spans="3:10" x14ac:dyDescent="0.25">
      <c r="C9044" s="82">
        <v>8.1242747218152923E-3</v>
      </c>
      <c r="D9044" s="89">
        <v>1.2857213559639327E-2</v>
      </c>
      <c r="E9044" s="89">
        <v>1.7174170570995958E-2</v>
      </c>
      <c r="F9044" s="89">
        <v>2.0609843979246509E-2</v>
      </c>
      <c r="G9044" s="90">
        <v>2.3137808576819546E-2</v>
      </c>
      <c r="H9044" s="90">
        <v>2.4783210857731334E-2</v>
      </c>
      <c r="I9044" s="90">
        <v>2.5794951270619992E-2</v>
      </c>
      <c r="J9044" s="90">
        <v>2.6243423003964698E-2</v>
      </c>
    </row>
    <row r="9045" spans="3:10" x14ac:dyDescent="0.25">
      <c r="C9045" s="82">
        <v>2.6561002428019706E-3</v>
      </c>
      <c r="D9045" s="89">
        <v>4.8484104015949735E-3</v>
      </c>
      <c r="E9045" s="89">
        <v>7.2459714833260323E-3</v>
      </c>
      <c r="F9045" s="89">
        <v>9.4844953709572917E-3</v>
      </c>
      <c r="G9045" s="90">
        <v>1.137145700019088E-2</v>
      </c>
      <c r="H9045" s="90">
        <v>1.2788528548310116E-2</v>
      </c>
      <c r="I9045" s="90">
        <v>1.3794428392108361E-2</v>
      </c>
      <c r="J9045" s="90">
        <v>1.4411413552882068E-2</v>
      </c>
    </row>
    <row r="9046" spans="3:10" x14ac:dyDescent="0.25">
      <c r="C9046" s="82">
        <v>2.1843857129770397E-2</v>
      </c>
      <c r="D9046" s="89">
        <v>2.449417873730712E-2</v>
      </c>
      <c r="E9046" s="89">
        <v>2.6230683636072047E-2</v>
      </c>
      <c r="F9046" s="89">
        <v>2.7433780615692481E-2</v>
      </c>
      <c r="G9046" s="90">
        <v>2.8396310992594809E-2</v>
      </c>
      <c r="H9046" s="90">
        <v>2.9149500897452947E-2</v>
      </c>
      <c r="I9046" s="90">
        <v>2.9894410674556563E-2</v>
      </c>
      <c r="J9046" s="90">
        <v>3.0604149863811141E-2</v>
      </c>
    </row>
    <row r="9047" spans="3:10" x14ac:dyDescent="0.25">
      <c r="C9047" s="82">
        <v>6.3242337151064301E-3</v>
      </c>
      <c r="D9047" s="89">
        <v>8.6163657202890168E-3</v>
      </c>
      <c r="E9047" s="89">
        <v>1.0662971963802588E-2</v>
      </c>
      <c r="F9047" s="89">
        <v>1.2366033092974122E-2</v>
      </c>
      <c r="G9047" s="90">
        <v>1.3725112247226171E-2</v>
      </c>
      <c r="H9047" s="90">
        <v>1.4707985207269521E-2</v>
      </c>
      <c r="I9047" s="90">
        <v>1.5419323313437133E-2</v>
      </c>
      <c r="J9047" s="90">
        <v>1.5881459084725214E-2</v>
      </c>
    </row>
    <row r="9048" spans="3:10" x14ac:dyDescent="0.25">
      <c r="C9048" s="82">
        <v>2.0474686625629585E-2</v>
      </c>
      <c r="D9048" s="89">
        <v>2.2115638179626827E-2</v>
      </c>
      <c r="E9048" s="89">
        <v>2.3086338493440627E-2</v>
      </c>
      <c r="F9048" s="89">
        <v>2.3773201827418128E-2</v>
      </c>
      <c r="G9048" s="90">
        <v>2.4428319008602928E-2</v>
      </c>
      <c r="H9048" s="90">
        <v>2.5055542228349478E-2</v>
      </c>
      <c r="I9048" s="90">
        <v>2.5800040174311461E-2</v>
      </c>
      <c r="J9048" s="90">
        <v>2.6613289582826893E-2</v>
      </c>
    </row>
    <row r="9049" spans="3:10" x14ac:dyDescent="0.25">
      <c r="C9049" s="82">
        <v>1.3226071904467248E-2</v>
      </c>
      <c r="D9049" s="89">
        <v>1.666244196181E-2</v>
      </c>
      <c r="E9049" s="89">
        <v>1.9292657289304609E-2</v>
      </c>
      <c r="F9049" s="89">
        <v>2.1169736943745004E-2</v>
      </c>
      <c r="G9049" s="90">
        <v>2.243185315153607E-2</v>
      </c>
      <c r="H9049" s="90">
        <v>2.3084059362718984E-2</v>
      </c>
      <c r="I9049" s="90">
        <v>2.3301945582646807E-2</v>
      </c>
      <c r="J9049" s="90">
        <v>2.310748779731453E-2</v>
      </c>
    </row>
    <row r="9050" spans="3:10" x14ac:dyDescent="0.25">
      <c r="C9050" s="82">
        <v>4.4923172079135688E-2</v>
      </c>
      <c r="D9050" s="89">
        <v>5.3851977067260651E-2</v>
      </c>
      <c r="E9050" s="89">
        <v>5.8654447590982102E-2</v>
      </c>
      <c r="F9050" s="89">
        <v>6.0595965442037276E-2</v>
      </c>
      <c r="G9050" s="90">
        <v>6.0924060147784877E-2</v>
      </c>
      <c r="H9050" s="90">
        <v>6.0130985638724592E-2</v>
      </c>
      <c r="I9050" s="90">
        <v>5.8855398053586437E-2</v>
      </c>
      <c r="J9050" s="90">
        <v>5.7113708940155113E-2</v>
      </c>
    </row>
    <row r="9051" spans="3:10" x14ac:dyDescent="0.25">
      <c r="C9051" s="82">
        <v>9.7268739100447102E-3</v>
      </c>
      <c r="D9051" s="89">
        <v>1.3940705208511593E-2</v>
      </c>
      <c r="E9051" s="89">
        <v>1.7469719343557705E-2</v>
      </c>
      <c r="F9051" s="89">
        <v>2.0153808688533562E-2</v>
      </c>
      <c r="G9051" s="90">
        <v>2.2113515036073998E-2</v>
      </c>
      <c r="H9051" s="90">
        <v>2.3407264843299285E-2</v>
      </c>
      <c r="I9051" s="90">
        <v>2.4255420278507082E-2</v>
      </c>
      <c r="J9051" s="90">
        <v>2.4693387420509614E-2</v>
      </c>
    </row>
    <row r="9052" spans="3:10" x14ac:dyDescent="0.25">
      <c r="C9052" s="82">
        <v>1.0738799603701367E-2</v>
      </c>
      <c r="D9052" s="89">
        <v>1.5861447561725073E-2</v>
      </c>
      <c r="E9052" s="89">
        <v>2.0382321662175986E-2</v>
      </c>
      <c r="F9052" s="89">
        <v>2.4033286271993744E-2</v>
      </c>
      <c r="G9052" s="90">
        <v>2.6933754659790601E-2</v>
      </c>
      <c r="H9052" s="90">
        <v>2.9177468929055993E-2</v>
      </c>
      <c r="I9052" s="90">
        <v>3.1079420477374577E-2</v>
      </c>
      <c r="J9052" s="90">
        <v>3.272533902641931E-2</v>
      </c>
    </row>
    <row r="9053" spans="3:10" x14ac:dyDescent="0.25">
      <c r="C9053" s="82">
        <v>8.3328022998006238E-3</v>
      </c>
      <c r="D9053" s="89">
        <v>1.2636530375873159E-2</v>
      </c>
      <c r="E9053" s="89">
        <v>1.6929566113863481E-2</v>
      </c>
      <c r="F9053" s="89">
        <v>2.0980419065334009E-2</v>
      </c>
      <c r="G9053" s="90">
        <v>2.4808137586458102E-2</v>
      </c>
      <c r="H9053" s="90">
        <v>2.8407404731376828E-2</v>
      </c>
      <c r="I9053" s="90">
        <v>3.2013427086016212E-2</v>
      </c>
      <c r="J9053" s="90">
        <v>3.5673817807171104E-2</v>
      </c>
    </row>
    <row r="9054" spans="3:10" x14ac:dyDescent="0.25">
      <c r="C9054" s="82">
        <v>1.015846890024855E-2</v>
      </c>
      <c r="D9054" s="89">
        <v>1.4051344411989512E-2</v>
      </c>
      <c r="E9054" s="89">
        <v>1.7321179525200094E-2</v>
      </c>
      <c r="F9054" s="89">
        <v>1.9891371421763983E-2</v>
      </c>
      <c r="G9054" s="90">
        <v>2.1887793539324699E-2</v>
      </c>
      <c r="H9054" s="90">
        <v>2.3347722300531507E-2</v>
      </c>
      <c r="I9054" s="90">
        <v>2.4466876119192151E-2</v>
      </c>
      <c r="J9054" s="90">
        <v>2.5260608180688066E-2</v>
      </c>
    </row>
    <row r="9055" spans="3:10" x14ac:dyDescent="0.25">
      <c r="C9055" s="82">
        <v>6.8153712964160625E-3</v>
      </c>
      <c r="D9055" s="89">
        <v>1.1084992281950248E-2</v>
      </c>
      <c r="E9055" s="89">
        <v>1.524740503815384E-2</v>
      </c>
      <c r="F9055" s="89">
        <v>1.8830321504650218E-2</v>
      </c>
      <c r="G9055" s="90">
        <v>2.173589391171037E-2</v>
      </c>
      <c r="H9055" s="90">
        <v>2.3940115474030035E-2</v>
      </c>
      <c r="I9055" s="90">
        <v>2.5660846843310665E-2</v>
      </c>
      <c r="J9055" s="90">
        <v>2.6958428016441029E-2</v>
      </c>
    </row>
    <row r="9056" spans="3:10" x14ac:dyDescent="0.25">
      <c r="C9056" s="82">
        <v>2.940683579891613E-2</v>
      </c>
      <c r="D9056" s="89">
        <v>3.2713091863868962E-2</v>
      </c>
      <c r="E9056" s="89">
        <v>3.433710626033086E-2</v>
      </c>
      <c r="F9056" s="89">
        <v>3.4996048391874889E-2</v>
      </c>
      <c r="G9056" s="90">
        <v>3.5227495697532307E-2</v>
      </c>
      <c r="H9056" s="90">
        <v>3.5155084384605718E-2</v>
      </c>
      <c r="I9056" s="90">
        <v>3.5051380522596834E-2</v>
      </c>
      <c r="J9056" s="90">
        <v>3.487766907003078E-2</v>
      </c>
    </row>
    <row r="9057" spans="3:10" x14ac:dyDescent="0.25">
      <c r="C9057" s="82">
        <v>4.8630489228126189E-3</v>
      </c>
      <c r="D9057" s="89">
        <v>7.8236989640611317E-3</v>
      </c>
      <c r="E9057" s="89">
        <v>1.071515171770223E-2</v>
      </c>
      <c r="F9057" s="89">
        <v>1.3255272671976671E-2</v>
      </c>
      <c r="G9057" s="90">
        <v>1.5413414112203799E-2</v>
      </c>
      <c r="H9057" s="90">
        <v>1.7196246701366862E-2</v>
      </c>
      <c r="I9057" s="90">
        <v>1.8772472376056743E-2</v>
      </c>
      <c r="J9057" s="90">
        <v>2.0192263680739408E-2</v>
      </c>
    </row>
    <row r="9058" spans="3:10" x14ac:dyDescent="0.25">
      <c r="C9058" s="82">
        <v>3.0636524109795139E-3</v>
      </c>
      <c r="D9058" s="89">
        <v>4.8661973661820786E-3</v>
      </c>
      <c r="E9058" s="89">
        <v>6.6065464600527429E-3</v>
      </c>
      <c r="F9058" s="89">
        <v>8.1078781055089026E-3</v>
      </c>
      <c r="G9058" s="90">
        <v>9.3450189136346107E-3</v>
      </c>
      <c r="H9058" s="90">
        <v>1.0320471269520255E-2</v>
      </c>
      <c r="I9058" s="90">
        <v>1.114217477192646E-2</v>
      </c>
      <c r="J9058" s="90">
        <v>1.1853432690290717E-2</v>
      </c>
    </row>
    <row r="9059" spans="3:10" x14ac:dyDescent="0.25">
      <c r="C9059" s="82">
        <v>3.0026682373663547E-2</v>
      </c>
      <c r="D9059" s="89">
        <v>3.7308436144618339E-2</v>
      </c>
      <c r="E9059" s="89">
        <v>4.1409627736253105E-2</v>
      </c>
      <c r="F9059" s="89">
        <v>4.3252219944475319E-2</v>
      </c>
      <c r="G9059" s="90">
        <v>4.3861027624148459E-2</v>
      </c>
      <c r="H9059" s="90">
        <v>4.3679688129746333E-2</v>
      </c>
      <c r="I9059" s="90">
        <v>4.320285511374234E-2</v>
      </c>
      <c r="J9059" s="90">
        <v>4.2445040290986197E-2</v>
      </c>
    </row>
    <row r="9060" spans="3:10" x14ac:dyDescent="0.25">
      <c r="C9060" s="82">
        <v>9.4043167386473666E-3</v>
      </c>
      <c r="D9060" s="89">
        <v>1.262108527259386E-2</v>
      </c>
      <c r="E9060" s="89">
        <v>1.524212573109575E-2</v>
      </c>
      <c r="F9060" s="89">
        <v>1.7278367430704409E-2</v>
      </c>
      <c r="G9060" s="90">
        <v>1.8894360600430038E-2</v>
      </c>
      <c r="H9060" s="90">
        <v>2.0163583594923418E-2</v>
      </c>
      <c r="I9060" s="90">
        <v>2.1285987483808663E-2</v>
      </c>
      <c r="J9060" s="90">
        <v>2.229439862104074E-2</v>
      </c>
    </row>
    <row r="9061" spans="3:10" x14ac:dyDescent="0.25">
      <c r="C9061" s="82">
        <v>1.4280587466437429E-2</v>
      </c>
      <c r="D9061" s="89">
        <v>1.8340071866487465E-2</v>
      </c>
      <c r="E9061" s="89">
        <v>2.1376053561341445E-2</v>
      </c>
      <c r="F9061" s="89">
        <v>2.3443412734201016E-2</v>
      </c>
      <c r="G9061" s="90">
        <v>2.473610638523294E-2</v>
      </c>
      <c r="H9061" s="90">
        <v>2.5302417428092229E-2</v>
      </c>
      <c r="I9061" s="90">
        <v>2.5364448529040434E-2</v>
      </c>
      <c r="J9061" s="90">
        <v>2.4961055388946721E-2</v>
      </c>
    </row>
    <row r="9062" spans="3:10" x14ac:dyDescent="0.25">
      <c r="C9062" s="82">
        <v>9.3505012153784672E-4</v>
      </c>
      <c r="D9062" s="89">
        <v>2.2052972077444728E-3</v>
      </c>
      <c r="E9062" s="89">
        <v>3.9889578316734892E-3</v>
      </c>
      <c r="F9062" s="89">
        <v>6.0488375818780245E-3</v>
      </c>
      <c r="G9062" s="90">
        <v>8.1696493321410501E-3</v>
      </c>
      <c r="H9062" s="90">
        <v>1.017726062921483E-2</v>
      </c>
      <c r="I9062" s="90">
        <v>1.2048406556899172E-2</v>
      </c>
      <c r="J9062" s="90">
        <v>1.3752622123532883E-2</v>
      </c>
    </row>
    <row r="9063" spans="3:10" x14ac:dyDescent="0.25">
      <c r="C9063" s="82">
        <v>3.7898788025296768E-3</v>
      </c>
      <c r="D9063" s="89">
        <v>6.1279136819689739E-3</v>
      </c>
      <c r="E9063" s="89">
        <v>8.6195141123903245E-3</v>
      </c>
      <c r="F9063" s="89">
        <v>1.1072298162756466E-2</v>
      </c>
      <c r="G9063" s="90">
        <v>1.3423292801833912E-2</v>
      </c>
      <c r="H9063" s="90">
        <v>1.5612597869083082E-2</v>
      </c>
      <c r="I9063" s="90">
        <v>1.773063031545611E-2</v>
      </c>
      <c r="J9063" s="90">
        <v>1.9782738802149976E-2</v>
      </c>
    </row>
    <row r="9064" spans="3:10" x14ac:dyDescent="0.25">
      <c r="C9064" s="82">
        <v>1.2353575359834119E-2</v>
      </c>
      <c r="D9064" s="89">
        <v>1.4446376451524402E-2</v>
      </c>
      <c r="E9064" s="89">
        <v>1.606296986423348E-2</v>
      </c>
      <c r="F9064" s="89">
        <v>1.7344501591966596E-2</v>
      </c>
      <c r="G9064" s="90">
        <v>1.8419757619596654E-2</v>
      </c>
      <c r="H9064" s="90">
        <v>1.9277529848148057E-2</v>
      </c>
      <c r="I9064" s="90">
        <v>2.0035634480890373E-2</v>
      </c>
      <c r="J9064" s="90">
        <v>2.0675740068065721E-2</v>
      </c>
    </row>
    <row r="9065" spans="3:10" x14ac:dyDescent="0.25">
      <c r="C9065" s="82">
        <v>1.08524651680825E-2</v>
      </c>
      <c r="D9065" s="89">
        <v>1.4844174996168852E-2</v>
      </c>
      <c r="E9065" s="89">
        <v>1.8122792483505495E-2</v>
      </c>
      <c r="F9065" s="89">
        <v>2.072054135501469E-2</v>
      </c>
      <c r="G9065" s="90">
        <v>2.2863663468759371E-2</v>
      </c>
      <c r="H9065" s="90">
        <v>2.4648432788593987E-2</v>
      </c>
      <c r="I9065" s="90">
        <v>2.6303757681894128E-2</v>
      </c>
      <c r="J9065" s="90">
        <v>2.7843803089725918E-2</v>
      </c>
    </row>
    <row r="9066" spans="3:10" x14ac:dyDescent="0.25">
      <c r="C9066" s="82">
        <v>7.2572902414063441E-3</v>
      </c>
      <c r="D9066" s="89">
        <v>1.2325854671537292E-2</v>
      </c>
      <c r="E9066" s="89">
        <v>1.7441135990466542E-2</v>
      </c>
      <c r="F9066" s="89">
        <v>2.194928199677898E-2</v>
      </c>
      <c r="G9066" s="90">
        <v>2.5648730728663614E-2</v>
      </c>
      <c r="H9066" s="90">
        <v>2.8447419563656845E-2</v>
      </c>
      <c r="I9066" s="90">
        <v>3.0557953501581057E-2</v>
      </c>
      <c r="J9066" s="90">
        <v>3.2024838684909858E-2</v>
      </c>
    </row>
    <row r="9067" spans="3:10" x14ac:dyDescent="0.25">
      <c r="C9067" s="82">
        <v>9.0712307828289922E-3</v>
      </c>
      <c r="D9067" s="89">
        <v>1.3706958461446627E-2</v>
      </c>
      <c r="E9067" s="89">
        <v>1.792892351075541E-2</v>
      </c>
      <c r="F9067" s="89">
        <v>2.1451379988196843E-2</v>
      </c>
      <c r="G9067" s="90">
        <v>2.4327352002605954E-2</v>
      </c>
      <c r="H9067" s="90">
        <v>2.6584009871559639E-2</v>
      </c>
      <c r="I9067" s="90">
        <v>2.8448787080665772E-2</v>
      </c>
      <c r="J9067" s="90">
        <v>2.9943263178696698E-2</v>
      </c>
    </row>
    <row r="9068" spans="3:10" x14ac:dyDescent="0.25">
      <c r="C9068" s="82">
        <v>9.0181838963026215E-2</v>
      </c>
      <c r="D9068" s="89">
        <v>7.9603382274105058E-2</v>
      </c>
      <c r="E9068" s="89">
        <v>7.043510487137615E-2</v>
      </c>
      <c r="F9068" s="89">
        <v>6.3127073583466434E-2</v>
      </c>
      <c r="G9068" s="90">
        <v>5.7459595677943752E-2</v>
      </c>
      <c r="H9068" s="90">
        <v>5.2735924019601914E-2</v>
      </c>
      <c r="I9068" s="90">
        <v>4.8791593502311291E-2</v>
      </c>
      <c r="J9068" s="90">
        <v>4.5209111217910471E-2</v>
      </c>
    </row>
    <row r="9069" spans="3:10" x14ac:dyDescent="0.25">
      <c r="C9069" s="82">
        <v>5.9836517132994416E-3</v>
      </c>
      <c r="D9069" s="89">
        <v>1.02002031677653E-2</v>
      </c>
      <c r="E9069" s="89">
        <v>1.436330946870199E-2</v>
      </c>
      <c r="F9069" s="89">
        <v>1.7892595020670837E-2</v>
      </c>
      <c r="G9069" s="90">
        <v>2.0627324934825844E-2</v>
      </c>
      <c r="H9069" s="90">
        <v>2.2521950469329945E-2</v>
      </c>
      <c r="I9069" s="90">
        <v>2.3782027842335188E-2</v>
      </c>
      <c r="J9069" s="90">
        <v>2.447895169263456E-2</v>
      </c>
    </row>
    <row r="9070" spans="3:10" x14ac:dyDescent="0.25">
      <c r="C9070" s="82">
        <v>3.7493174786554763E-2</v>
      </c>
      <c r="D9070" s="89">
        <v>3.5999753555441993E-2</v>
      </c>
      <c r="E9070" s="89">
        <v>3.4439180396017954E-2</v>
      </c>
      <c r="F9070" s="89">
        <v>3.3251057592811793E-2</v>
      </c>
      <c r="G9070" s="90">
        <v>3.2568645407269128E-2</v>
      </c>
      <c r="H9070" s="90">
        <v>3.2206169644267223E-2</v>
      </c>
      <c r="I9070" s="90">
        <v>3.2208468453407288E-2</v>
      </c>
      <c r="J9070" s="90">
        <v>3.2403019688469911E-2</v>
      </c>
    </row>
    <row r="9071" spans="3:10" x14ac:dyDescent="0.25">
      <c r="C9071" s="82">
        <v>6.3322141732850071E-3</v>
      </c>
      <c r="D9071" s="89">
        <v>8.7167615543002619E-3</v>
      </c>
      <c r="E9071" s="89">
        <v>1.0697953540297941E-2</v>
      </c>
      <c r="F9071" s="89">
        <v>1.2242642754008101E-2</v>
      </c>
      <c r="G9071" s="90">
        <v>1.3455014763006628E-2</v>
      </c>
      <c r="H9071" s="90">
        <v>1.4393978468574447E-2</v>
      </c>
      <c r="I9071" s="90">
        <v>1.5220782879669588E-2</v>
      </c>
      <c r="J9071" s="90">
        <v>1.5986599656012422E-2</v>
      </c>
    </row>
    <row r="9072" spans="3:10" x14ac:dyDescent="0.25">
      <c r="C9072" s="82">
        <v>8.5070193039514484E-3</v>
      </c>
      <c r="D9072" s="89">
        <v>1.1242690075067103E-2</v>
      </c>
      <c r="E9072" s="89">
        <v>1.3572321408129572E-2</v>
      </c>
      <c r="F9072" s="89">
        <v>1.5480662866318563E-2</v>
      </c>
      <c r="G9072" s="90">
        <v>1.7067564690092008E-2</v>
      </c>
      <c r="H9072" s="90">
        <v>1.8366872399556755E-2</v>
      </c>
      <c r="I9072" s="90">
        <v>1.955211525607814E-2</v>
      </c>
      <c r="J9072" s="90">
        <v>2.0666051900434981E-2</v>
      </c>
    </row>
    <row r="9073" spans="3:10" x14ac:dyDescent="0.25">
      <c r="C9073" s="82">
        <v>2.5183539983510757E-2</v>
      </c>
      <c r="D9073" s="89">
        <v>2.9592034920994853E-2</v>
      </c>
      <c r="E9073" s="89">
        <v>3.1976612753739191E-2</v>
      </c>
      <c r="F9073" s="89">
        <v>3.3020170664811659E-2</v>
      </c>
      <c r="G9073" s="90">
        <v>3.3351905950671834E-2</v>
      </c>
      <c r="H9073" s="90">
        <v>3.3201521367587035E-2</v>
      </c>
      <c r="I9073" s="90">
        <v>3.2905931622627733E-2</v>
      </c>
      <c r="J9073" s="90">
        <v>3.2482172525049598E-2</v>
      </c>
    </row>
    <row r="9074" spans="3:10" x14ac:dyDescent="0.25">
      <c r="C9074" s="82">
        <v>1.1141547289043055E-2</v>
      </c>
      <c r="D9074" s="89">
        <v>1.5295239840559981E-2</v>
      </c>
      <c r="E9074" s="89">
        <v>1.888253440000353E-2</v>
      </c>
      <c r="F9074" s="89">
        <v>2.1889290247768717E-2</v>
      </c>
      <c r="G9074" s="90">
        <v>2.4485310158514569E-2</v>
      </c>
      <c r="H9074" s="90">
        <v>2.6715153927913977E-2</v>
      </c>
      <c r="I9074" s="90">
        <v>2.8782897042085542E-2</v>
      </c>
      <c r="J9074" s="90">
        <v>3.0670139534207143E-2</v>
      </c>
    </row>
    <row r="9075" spans="3:10" x14ac:dyDescent="0.25">
      <c r="C9075" s="82">
        <v>1.0929771188991345E-2</v>
      </c>
      <c r="D9075" s="89">
        <v>1.5314875485547354E-2</v>
      </c>
      <c r="E9075" s="89">
        <v>1.8870398196589311E-2</v>
      </c>
      <c r="F9075" s="89">
        <v>2.151611936685607E-2</v>
      </c>
      <c r="G9075" s="90">
        <v>2.3446393241829143E-2</v>
      </c>
      <c r="H9075" s="90">
        <v>2.4759972684610408E-2</v>
      </c>
      <c r="I9075" s="90">
        <v>2.5704814551553733E-2</v>
      </c>
      <c r="J9075" s="90">
        <v>2.6317553953315472E-2</v>
      </c>
    </row>
    <row r="9076" spans="3:10" x14ac:dyDescent="0.25">
      <c r="C9076" s="82">
        <v>3.4561954692650262E-2</v>
      </c>
      <c r="D9076" s="89">
        <v>3.4697666235707733E-2</v>
      </c>
      <c r="E9076" s="89">
        <v>3.4452447121806402E-2</v>
      </c>
      <c r="F9076" s="89">
        <v>3.4211377827328242E-2</v>
      </c>
      <c r="G9076" s="90">
        <v>3.4142864529915815E-2</v>
      </c>
      <c r="H9076" s="90">
        <v>3.4109647192222481E-2</v>
      </c>
      <c r="I9076" s="90">
        <v>3.4216715846697048E-2</v>
      </c>
      <c r="J9076" s="90">
        <v>3.4334262697246987E-2</v>
      </c>
    </row>
    <row r="9077" spans="3:10" x14ac:dyDescent="0.25">
      <c r="C9077" s="82">
        <v>2.3343782218640413E-3</v>
      </c>
      <c r="D9077" s="89">
        <v>4.4150722048252574E-3</v>
      </c>
      <c r="E9077" s="89">
        <v>6.8651658809048008E-3</v>
      </c>
      <c r="F9077" s="89">
        <v>9.3634308277593739E-3</v>
      </c>
      <c r="G9077" s="90">
        <v>1.1716316886787762E-2</v>
      </c>
      <c r="H9077" s="90">
        <v>1.3791368678026487E-2</v>
      </c>
      <c r="I9077" s="90">
        <v>1.5636424795811833E-2</v>
      </c>
      <c r="J9077" s="90">
        <v>1.7252011225541056E-2</v>
      </c>
    </row>
    <row r="9078" spans="3:10" x14ac:dyDescent="0.25">
      <c r="C9078" s="82">
        <v>3.7549128159677266E-3</v>
      </c>
      <c r="D9078" s="89">
        <v>5.108946359423795E-3</v>
      </c>
      <c r="E9078" s="89">
        <v>6.3153110600786197E-3</v>
      </c>
      <c r="F9078" s="89">
        <v>7.3450180979769113E-3</v>
      </c>
      <c r="G9078" s="90">
        <v>8.2265894635221333E-3</v>
      </c>
      <c r="H9078" s="90">
        <v>8.96256030151967E-3</v>
      </c>
      <c r="I9078" s="90">
        <v>9.6309564727165217E-3</v>
      </c>
      <c r="J9078" s="90">
        <v>1.0255800104506036E-2</v>
      </c>
    </row>
    <row r="9079" spans="3:10" x14ac:dyDescent="0.25">
      <c r="C9079" s="82">
        <v>2.5033596233065086E-2</v>
      </c>
      <c r="D9079" s="89">
        <v>2.715596515114059E-2</v>
      </c>
      <c r="E9079" s="89">
        <v>2.8866825694268336E-2</v>
      </c>
      <c r="F9079" s="89">
        <v>3.0561961442966631E-2</v>
      </c>
      <c r="G9079" s="90">
        <v>3.251213037756278E-2</v>
      </c>
      <c r="H9079" s="90">
        <v>3.4705234163681757E-2</v>
      </c>
      <c r="I9079" s="90">
        <v>3.7342104635442595E-2</v>
      </c>
      <c r="J9079" s="90">
        <v>4.0361880740990438E-2</v>
      </c>
    </row>
    <row r="9080" spans="3:10" x14ac:dyDescent="0.25">
      <c r="C9080" s="82">
        <v>2.0006368153138627E-2</v>
      </c>
      <c r="D9080" s="89">
        <v>2.2425832561402487E-2</v>
      </c>
      <c r="E9080" s="89">
        <v>2.3928350461362522E-2</v>
      </c>
      <c r="F9080" s="89">
        <v>2.4922238281077713E-2</v>
      </c>
      <c r="G9080" s="90">
        <v>2.5721687603098748E-2</v>
      </c>
      <c r="H9080" s="90">
        <v>2.6384363103719586E-2</v>
      </c>
      <c r="I9080" s="90">
        <v>2.7109309786845059E-2</v>
      </c>
      <c r="J9080" s="90">
        <v>2.7883854693830167E-2</v>
      </c>
    </row>
    <row r="9081" spans="3:10" x14ac:dyDescent="0.25">
      <c r="C9081" s="82">
        <v>2.6932301705944173E-2</v>
      </c>
      <c r="D9081" s="89">
        <v>3.5835832256923182E-2</v>
      </c>
      <c r="E9081" s="89">
        <v>4.2631351205225106E-2</v>
      </c>
      <c r="F9081" s="89">
        <v>4.7441820460920221E-2</v>
      </c>
      <c r="G9081" s="90">
        <v>5.0807063863194786E-2</v>
      </c>
      <c r="H9081" s="90">
        <v>5.2945348009243394E-2</v>
      </c>
      <c r="I9081" s="90">
        <v>5.4342958500415942E-2</v>
      </c>
      <c r="J9081" s="90">
        <v>5.5005820402367955E-2</v>
      </c>
    </row>
    <row r="9082" spans="3:10" x14ac:dyDescent="0.25">
      <c r="C9082" s="82">
        <v>4.0998354175547178E-3</v>
      </c>
      <c r="D9082" s="89">
        <v>5.9597406054131517E-3</v>
      </c>
      <c r="E9082" s="89">
        <v>7.6629772726567943E-3</v>
      </c>
      <c r="F9082" s="89">
        <v>9.0961112675963449E-3</v>
      </c>
      <c r="G9082" s="90">
        <v>1.0248843118555716E-2</v>
      </c>
      <c r="H9082" s="90">
        <v>1.1096792265226451E-2</v>
      </c>
      <c r="I9082" s="90">
        <v>1.1716484779598029E-2</v>
      </c>
      <c r="J9082" s="90">
        <v>1.2119481747834168E-2</v>
      </c>
    </row>
    <row r="9083" spans="3:10" x14ac:dyDescent="0.25">
      <c r="C9083" s="82">
        <v>8.0131884118825585E-3</v>
      </c>
      <c r="D9083" s="89">
        <v>1.2622063450887136E-2</v>
      </c>
      <c r="E9083" s="89">
        <v>1.6924921636340864E-2</v>
      </c>
      <c r="F9083" s="89">
        <v>2.055347025755248E-2</v>
      </c>
      <c r="G9083" s="90">
        <v>2.3526243801447046E-2</v>
      </c>
      <c r="H9083" s="90">
        <v>2.5869685406789054E-2</v>
      </c>
      <c r="I9083" s="90">
        <v>2.780916465251182E-2</v>
      </c>
      <c r="J9083" s="90">
        <v>2.9361996116655392E-2</v>
      </c>
    </row>
    <row r="9084" spans="3:10" x14ac:dyDescent="0.25">
      <c r="C9084" s="82">
        <v>2.1536523492932474E-2</v>
      </c>
      <c r="D9084" s="89">
        <v>2.4371572895327886E-2</v>
      </c>
      <c r="E9084" s="89">
        <v>2.5782615333390678E-2</v>
      </c>
      <c r="F9084" s="89">
        <v>2.6341330298688664E-2</v>
      </c>
      <c r="G9084" s="90">
        <v>2.6504610114533516E-2</v>
      </c>
      <c r="H9084" s="90">
        <v>2.6407570306362996E-2</v>
      </c>
      <c r="I9084" s="90">
        <v>2.628344445290854E-2</v>
      </c>
      <c r="J9084" s="90">
        <v>2.6121590979766855E-2</v>
      </c>
    </row>
    <row r="9085" spans="3:10" x14ac:dyDescent="0.25">
      <c r="C9085" s="82">
        <v>1.1246104319286923E-2</v>
      </c>
      <c r="D9085" s="89">
        <v>1.4218358848890729E-2</v>
      </c>
      <c r="E9085" s="89">
        <v>1.6275560659035741E-2</v>
      </c>
      <c r="F9085" s="89">
        <v>1.7545083246892617E-2</v>
      </c>
      <c r="G9085" s="90">
        <v>1.8265477272525414E-2</v>
      </c>
      <c r="H9085" s="90">
        <v>1.8547517775066618E-2</v>
      </c>
      <c r="I9085" s="90">
        <v>1.8601302482885173E-2</v>
      </c>
      <c r="J9085" s="90">
        <v>1.8472620404257185E-2</v>
      </c>
    </row>
    <row r="9086" spans="3:10" x14ac:dyDescent="0.25">
      <c r="C9086" s="82">
        <v>1.1009994245627574E-2</v>
      </c>
      <c r="D9086" s="89">
        <v>1.1958823962346056E-2</v>
      </c>
      <c r="E9086" s="89">
        <v>1.262373966428056E-2</v>
      </c>
      <c r="F9086" s="89">
        <v>1.3174849401401368E-2</v>
      </c>
      <c r="G9086" s="90">
        <v>1.3736210106981065E-2</v>
      </c>
      <c r="H9086" s="90">
        <v>1.4318054558174436E-2</v>
      </c>
      <c r="I9086" s="90">
        <v>1.5028210852735768E-2</v>
      </c>
      <c r="J9086" s="90">
        <v>1.5876449734368751E-2</v>
      </c>
    </row>
    <row r="9087" spans="3:10" x14ac:dyDescent="0.25">
      <c r="C9087" s="82">
        <v>3.752070144080489E-3</v>
      </c>
      <c r="D9087" s="89">
        <v>6.7661198572073252E-3</v>
      </c>
      <c r="E9087" s="89">
        <v>9.8043341071199323E-3</v>
      </c>
      <c r="F9087" s="89">
        <v>1.2371340664109559E-2</v>
      </c>
      <c r="G9087" s="90">
        <v>1.4334423988488264E-2</v>
      </c>
      <c r="H9087" s="90">
        <v>1.568836951648224E-2</v>
      </c>
      <c r="I9087" s="90">
        <v>1.6613664766838829E-2</v>
      </c>
      <c r="J9087" s="90">
        <v>1.7190075341356831E-2</v>
      </c>
    </row>
    <row r="9088" spans="3:10" x14ac:dyDescent="0.25">
      <c r="C9088" s="82">
        <v>3.9463954077380466E-2</v>
      </c>
      <c r="D9088" s="89">
        <v>3.9232765532584771E-2</v>
      </c>
      <c r="E9088" s="89">
        <v>3.8793095600451154E-2</v>
      </c>
      <c r="F9088" s="89">
        <v>3.8430729854662934E-2</v>
      </c>
      <c r="G9088" s="90">
        <v>3.8240028330097549E-2</v>
      </c>
      <c r="H9088" s="90">
        <v>3.8016478743656025E-2</v>
      </c>
      <c r="I9088" s="90">
        <v>3.7858230538768953E-2</v>
      </c>
      <c r="J9088" s="90">
        <v>3.7623886277158701E-2</v>
      </c>
    </row>
    <row r="9089" spans="3:10" x14ac:dyDescent="0.25">
      <c r="C9089" s="82">
        <v>4.8245689198395322E-3</v>
      </c>
      <c r="D9089" s="89">
        <v>8.7019705998615318E-3</v>
      </c>
      <c r="E9089" s="89">
        <v>1.2868244177875365E-2</v>
      </c>
      <c r="F9089" s="89">
        <v>1.6757057107895105E-2</v>
      </c>
      <c r="G9089" s="90">
        <v>2.0157777199614136E-2</v>
      </c>
      <c r="H9089" s="90">
        <v>2.2980145287469965E-2</v>
      </c>
      <c r="I9089" s="90">
        <v>2.5399080155537258E-2</v>
      </c>
      <c r="J9089" s="90">
        <v>2.7462332803540927E-2</v>
      </c>
    </row>
    <row r="9090" spans="3:10" x14ac:dyDescent="0.25">
      <c r="C9090" s="82">
        <v>7.1924816331419474E-3</v>
      </c>
      <c r="D9090" s="89">
        <v>1.0420368007199969E-2</v>
      </c>
      <c r="E9090" s="89">
        <v>1.3128313624210059E-2</v>
      </c>
      <c r="F9090" s="89">
        <v>1.5195860442599969E-2</v>
      </c>
      <c r="G9090" s="90">
        <v>1.6746768772183132E-2</v>
      </c>
      <c r="H9090" s="90">
        <v>1.7867800203144255E-2</v>
      </c>
      <c r="I9090" s="90">
        <v>1.8762444489864829E-2</v>
      </c>
      <c r="J9090" s="90">
        <v>1.9479195597106039E-2</v>
      </c>
    </row>
    <row r="9091" spans="3:10" x14ac:dyDescent="0.25">
      <c r="C9091" s="82">
        <v>1.1480151695897729E-2</v>
      </c>
      <c r="D9091" s="89">
        <v>1.2784428935932887E-2</v>
      </c>
      <c r="E9091" s="89">
        <v>1.370133520588444E-2</v>
      </c>
      <c r="F9091" s="89">
        <v>1.4449675423889813E-2</v>
      </c>
      <c r="G9091" s="90">
        <v>1.5186412516422701E-2</v>
      </c>
      <c r="H9091" s="90">
        <v>1.5922450428304126E-2</v>
      </c>
      <c r="I9091" s="90">
        <v>1.6758504787895461E-2</v>
      </c>
      <c r="J9091" s="90">
        <v>1.7672498424389047E-2</v>
      </c>
    </row>
    <row r="9092" spans="3:10" x14ac:dyDescent="0.25">
      <c r="C9092" s="82">
        <v>1.9661140314450144E-2</v>
      </c>
      <c r="D9092" s="89">
        <v>2.2717779994133051E-2</v>
      </c>
      <c r="E9092" s="89">
        <v>2.4630515608247305E-2</v>
      </c>
      <c r="F9092" s="89">
        <v>2.5811494998975146E-2</v>
      </c>
      <c r="G9092" s="90">
        <v>2.6601724793489483E-2</v>
      </c>
      <c r="H9092" s="90">
        <v>2.7067180527587401E-2</v>
      </c>
      <c r="I9092" s="90">
        <v>2.7406506739437713E-2</v>
      </c>
      <c r="J9092" s="90">
        <v>2.7593949700723947E-2</v>
      </c>
    </row>
    <row r="9093" spans="3:10" x14ac:dyDescent="0.25">
      <c r="C9093" s="82">
        <v>9.2089096703443472E-3</v>
      </c>
      <c r="D9093" s="89">
        <v>1.5247546924721999E-2</v>
      </c>
      <c r="E9093" s="89">
        <v>2.0978294993513096E-2</v>
      </c>
      <c r="F9093" s="89">
        <v>2.5731656527068932E-2</v>
      </c>
      <c r="G9093" s="90">
        <v>2.9465436308639029E-2</v>
      </c>
      <c r="H9093" s="90">
        <v>3.2242977576569888E-2</v>
      </c>
      <c r="I9093" s="90">
        <v>3.4408241881808563E-2</v>
      </c>
      <c r="J9093" s="90">
        <v>3.6043085500560332E-2</v>
      </c>
    </row>
    <row r="9094" spans="3:10" x14ac:dyDescent="0.25">
      <c r="C9094" s="82">
        <v>7.2277290346325906E-3</v>
      </c>
      <c r="D9094" s="89">
        <v>1.0401219132748028E-2</v>
      </c>
      <c r="E9094" s="89">
        <v>1.3220918820382175E-2</v>
      </c>
      <c r="F9094" s="89">
        <v>1.5516087286876892E-2</v>
      </c>
      <c r="G9094" s="90">
        <v>1.7317386063910225E-2</v>
      </c>
      <c r="H9094" s="90">
        <v>1.8637561575736105E-2</v>
      </c>
      <c r="I9094" s="90">
        <v>1.9651462008313223E-2</v>
      </c>
      <c r="J9094" s="90">
        <v>2.0409351529119261E-2</v>
      </c>
    </row>
    <row r="9095" spans="3:10" x14ac:dyDescent="0.25">
      <c r="C9095" s="82">
        <v>5.639180881317288E-3</v>
      </c>
      <c r="D9095" s="89">
        <v>9.2701141277855021E-3</v>
      </c>
      <c r="E9095" s="89">
        <v>1.2971029427100138E-2</v>
      </c>
      <c r="F9095" s="89">
        <v>1.6359397133031247E-2</v>
      </c>
      <c r="G9095" s="90">
        <v>1.9315940898188659E-2</v>
      </c>
      <c r="H9095" s="90">
        <v>2.1757627448269961E-2</v>
      </c>
      <c r="I9095" s="90">
        <v>2.3817958737497421E-2</v>
      </c>
      <c r="J9095" s="90">
        <v>2.5504081561539327E-2</v>
      </c>
    </row>
    <row r="9096" spans="3:10" x14ac:dyDescent="0.25">
      <c r="C9096" s="82">
        <v>1.8938727973743377E-2</v>
      </c>
      <c r="D9096" s="89">
        <v>2.2945162834656984E-2</v>
      </c>
      <c r="E9096" s="89">
        <v>2.5761899054242077E-2</v>
      </c>
      <c r="F9096" s="89">
        <v>2.7742781971944169E-2</v>
      </c>
      <c r="G9096" s="90">
        <v>2.9268717973281445E-2</v>
      </c>
      <c r="H9096" s="90">
        <v>3.0453815493556958E-2</v>
      </c>
      <c r="I9096" s="90">
        <v>3.155422578494655E-2</v>
      </c>
      <c r="J9096" s="90">
        <v>3.2554925652726684E-2</v>
      </c>
    </row>
    <row r="9097" spans="3:10" x14ac:dyDescent="0.25">
      <c r="C9097" s="82">
        <v>8.8239024370752924E-3</v>
      </c>
      <c r="D9097" s="89">
        <v>1.1518341545909959E-2</v>
      </c>
      <c r="E9097" s="89">
        <v>1.3661283940508544E-2</v>
      </c>
      <c r="F9097" s="89">
        <v>1.5264439098262046E-2</v>
      </c>
      <c r="G9097" s="90">
        <v>1.6439714072601856E-2</v>
      </c>
      <c r="H9097" s="90">
        <v>1.7213525311998424E-2</v>
      </c>
      <c r="I9097" s="90">
        <v>1.7732875670068819E-2</v>
      </c>
      <c r="J9097" s="90">
        <v>1.8019065039048928E-2</v>
      </c>
    </row>
    <row r="9098" spans="3:10" x14ac:dyDescent="0.25">
      <c r="C9098" s="82">
        <v>1.1727486815179409E-2</v>
      </c>
      <c r="D9098" s="89">
        <v>1.550903536827684E-2</v>
      </c>
      <c r="E9098" s="89">
        <v>1.8416497582052875E-2</v>
      </c>
      <c r="F9098" s="89">
        <v>2.0477487210017922E-2</v>
      </c>
      <c r="G9098" s="90">
        <v>2.1889019030622955E-2</v>
      </c>
      <c r="H9098" s="90">
        <v>2.2726631851703621E-2</v>
      </c>
      <c r="I9098" s="90">
        <v>2.3206438375016139E-2</v>
      </c>
      <c r="J9098" s="90">
        <v>2.3361386276131175E-2</v>
      </c>
    </row>
    <row r="9099" spans="3:10" x14ac:dyDescent="0.25">
      <c r="C9099" s="82">
        <v>7.5242149969111469E-3</v>
      </c>
      <c r="D9099" s="89">
        <v>1.2022764181353065E-2</v>
      </c>
      <c r="E9099" s="89">
        <v>1.6148474700338769E-2</v>
      </c>
      <c r="F9099" s="89">
        <v>1.9406193243057413E-2</v>
      </c>
      <c r="G9099" s="90">
        <v>2.1746476348186654E-2</v>
      </c>
      <c r="H9099" s="90">
        <v>2.320484762039338E-2</v>
      </c>
      <c r="I9099" s="90">
        <v>2.4046564311452415E-2</v>
      </c>
      <c r="J9099" s="90">
        <v>2.4371974207253112E-2</v>
      </c>
    </row>
    <row r="9100" spans="3:10" x14ac:dyDescent="0.25">
      <c r="C9100" s="82">
        <v>1.7018140581952189E-2</v>
      </c>
      <c r="D9100" s="89">
        <v>2.2537362808566844E-2</v>
      </c>
      <c r="E9100" s="89">
        <v>2.7100926758749876E-2</v>
      </c>
      <c r="F9100" s="89">
        <v>3.0572520040667867E-2</v>
      </c>
      <c r="G9100" s="90">
        <v>3.3025293995788067E-2</v>
      </c>
      <c r="H9100" s="90">
        <v>3.4399919150986502E-2</v>
      </c>
      <c r="I9100" s="90">
        <v>3.492279499592834E-2</v>
      </c>
      <c r="J9100" s="90">
        <v>3.4609983478797221E-2</v>
      </c>
    </row>
    <row r="9101" spans="3:10" x14ac:dyDescent="0.25">
      <c r="C9101" s="82">
        <v>1.2558750023461717E-2</v>
      </c>
      <c r="D9101" s="89">
        <v>1.4499721061968842E-2</v>
      </c>
      <c r="E9101" s="89">
        <v>1.6029537954863188E-2</v>
      </c>
      <c r="F9101" s="89">
        <v>1.7339369527523792E-2</v>
      </c>
      <c r="G9101" s="90">
        <v>1.8596111976858419E-2</v>
      </c>
      <c r="H9101" s="90">
        <v>1.9817101608391698E-2</v>
      </c>
      <c r="I9101" s="90">
        <v>2.1142381098651027E-2</v>
      </c>
      <c r="J9101" s="90">
        <v>2.2563654209949782E-2</v>
      </c>
    </row>
    <row r="9102" spans="3:10" x14ac:dyDescent="0.25">
      <c r="C9102" s="82">
        <v>1.5932513369035652E-2</v>
      </c>
      <c r="D9102" s="89">
        <v>1.9099273939080865E-2</v>
      </c>
      <c r="E9102" s="89">
        <v>2.1438648648616401E-2</v>
      </c>
      <c r="F9102" s="89">
        <v>2.3197196422889747E-2</v>
      </c>
      <c r="G9102" s="90">
        <v>2.4637504623732369E-2</v>
      </c>
      <c r="H9102" s="90">
        <v>2.5821383304844587E-2</v>
      </c>
      <c r="I9102" s="90">
        <v>2.6955373697413267E-2</v>
      </c>
      <c r="J9102" s="90">
        <v>2.8034635037616874E-2</v>
      </c>
    </row>
    <row r="9103" spans="3:10" x14ac:dyDescent="0.25">
      <c r="C9103" s="82">
        <v>9.2531170848421801E-3</v>
      </c>
      <c r="D9103" s="89">
        <v>1.4058854756276067E-2</v>
      </c>
      <c r="E9103" s="89">
        <v>1.8559621480461204E-2</v>
      </c>
      <c r="F9103" s="89">
        <v>2.2467305315701964E-2</v>
      </c>
      <c r="G9103" s="90">
        <v>2.5831141414651405E-2</v>
      </c>
      <c r="H9103" s="90">
        <v>2.8675026951753262E-2</v>
      </c>
      <c r="I9103" s="90">
        <v>3.1244330999793006E-2</v>
      </c>
      <c r="J9103" s="90">
        <v>3.3568794891594672E-2</v>
      </c>
    </row>
    <row r="9104" spans="3:10" x14ac:dyDescent="0.25">
      <c r="C9104" s="82">
        <v>3.0068054504893346E-3</v>
      </c>
      <c r="D9104" s="89">
        <v>5.3782442464959009E-3</v>
      </c>
      <c r="E9104" s="89">
        <v>7.7867077164468952E-3</v>
      </c>
      <c r="F9104" s="89">
        <v>9.8179666088807419E-3</v>
      </c>
      <c r="G9104" s="90">
        <v>1.131564494531276E-2</v>
      </c>
      <c r="H9104" s="90">
        <v>1.223181442089738E-2</v>
      </c>
      <c r="I9104" s="90">
        <v>1.2690454225472301E-2</v>
      </c>
      <c r="J9104" s="90">
        <v>1.2762213456649144E-2</v>
      </c>
    </row>
    <row r="9105" spans="3:10" x14ac:dyDescent="0.25">
      <c r="C9105" s="82">
        <v>4.687440374215382E-3</v>
      </c>
      <c r="D9105" s="89">
        <v>6.165447223214794E-3</v>
      </c>
      <c r="E9105" s="89">
        <v>7.445726178990259E-3</v>
      </c>
      <c r="F9105" s="89">
        <v>8.5189105147954781E-3</v>
      </c>
      <c r="G9105" s="90">
        <v>9.4277412758775117E-3</v>
      </c>
      <c r="H9105" s="90">
        <v>1.0174657376769092E-2</v>
      </c>
      <c r="I9105" s="90">
        <v>1.0840674402869628E-2</v>
      </c>
      <c r="J9105" s="90">
        <v>1.1438581178219276E-2</v>
      </c>
    </row>
    <row r="9106" spans="3:10" x14ac:dyDescent="0.25">
      <c r="C9106" s="82">
        <v>1.135678632092273E-2</v>
      </c>
      <c r="D9106" s="89">
        <v>1.4062879683780366E-2</v>
      </c>
      <c r="E9106" s="89">
        <v>1.6290114888992555E-2</v>
      </c>
      <c r="F9106" s="89">
        <v>1.8170316139644871E-2</v>
      </c>
      <c r="G9106" s="90">
        <v>1.9877423003998973E-2</v>
      </c>
      <c r="H9106" s="90">
        <v>2.1452630041277999E-2</v>
      </c>
      <c r="I9106" s="90">
        <v>2.3076834825865703E-2</v>
      </c>
      <c r="J9106" s="90">
        <v>2.4774601257072516E-2</v>
      </c>
    </row>
    <row r="9107" spans="3:10" x14ac:dyDescent="0.25">
      <c r="C9107" s="82">
        <v>2.6006383397504652E-2</v>
      </c>
      <c r="D9107" s="89">
        <v>2.792378008585597E-2</v>
      </c>
      <c r="E9107" s="89">
        <v>2.8362651168009796E-2</v>
      </c>
      <c r="F9107" s="89">
        <v>2.7990872926082391E-2</v>
      </c>
      <c r="G9107" s="90">
        <v>2.7255207547777629E-2</v>
      </c>
      <c r="H9107" s="90">
        <v>2.6252577501834518E-2</v>
      </c>
      <c r="I9107" s="90">
        <v>2.5194869622767513E-2</v>
      </c>
      <c r="J9107" s="90">
        <v>2.4068010964891084E-2</v>
      </c>
    </row>
    <row r="9108" spans="3:10" x14ac:dyDescent="0.25">
      <c r="C9108" s="82">
        <v>1.6084639285506953E-2</v>
      </c>
      <c r="D9108" s="89">
        <v>2.0017356741568116E-2</v>
      </c>
      <c r="E9108" s="89">
        <v>2.3017848751147815E-2</v>
      </c>
      <c r="F9108" s="89">
        <v>2.5321132170480726E-2</v>
      </c>
      <c r="G9108" s="90">
        <v>2.7207922132849897E-2</v>
      </c>
      <c r="H9108" s="90">
        <v>2.873212039096381E-2</v>
      </c>
      <c r="I9108" s="90">
        <v>3.0098887606145434E-2</v>
      </c>
      <c r="J9108" s="90">
        <v>3.1279131218458822E-2</v>
      </c>
    </row>
    <row r="9109" spans="3:10" x14ac:dyDescent="0.25">
      <c r="C9109" s="82">
        <v>3.0030899458158258E-2</v>
      </c>
      <c r="D9109" s="89">
        <v>3.0674269755364861E-2</v>
      </c>
      <c r="E9109" s="89">
        <v>3.0952652128419314E-2</v>
      </c>
      <c r="F9109" s="89">
        <v>3.1198421151268817E-2</v>
      </c>
      <c r="G9109" s="90">
        <v>3.1577363708563261E-2</v>
      </c>
      <c r="H9109" s="90">
        <v>3.1983139964962264E-2</v>
      </c>
      <c r="I9109" s="90">
        <v>3.2535786475089479E-2</v>
      </c>
      <c r="J9109" s="90">
        <v>3.3136340757598554E-2</v>
      </c>
    </row>
    <row r="9110" spans="3:10" x14ac:dyDescent="0.25">
      <c r="C9110" s="82">
        <v>3.0525058801320122E-2</v>
      </c>
      <c r="D9110" s="89">
        <v>3.5252952459032073E-2</v>
      </c>
      <c r="E9110" s="89">
        <v>3.8008221992821216E-2</v>
      </c>
      <c r="F9110" s="89">
        <v>3.94753174402903E-2</v>
      </c>
      <c r="G9110" s="90">
        <v>4.0258666065239181E-2</v>
      </c>
      <c r="H9110" s="90">
        <v>4.0535145086117177E-2</v>
      </c>
      <c r="I9110" s="90">
        <v>4.0660388790623406E-2</v>
      </c>
      <c r="J9110" s="90">
        <v>4.0630962317130377E-2</v>
      </c>
    </row>
    <row r="9111" spans="3:10" x14ac:dyDescent="0.25">
      <c r="C9111" s="82">
        <v>7.4564710889107729E-3</v>
      </c>
      <c r="D9111" s="89">
        <v>9.7565138828136951E-3</v>
      </c>
      <c r="E9111" s="89">
        <v>1.1574722210253262E-2</v>
      </c>
      <c r="F9111" s="89">
        <v>1.2876416624039461E-2</v>
      </c>
      <c r="G9111" s="90">
        <v>1.3726702982672782E-2</v>
      </c>
      <c r="H9111" s="90">
        <v>1.4140297313513085E-2</v>
      </c>
      <c r="I9111" s="90">
        <v>1.4250247911349991E-2</v>
      </c>
      <c r="J9111" s="90">
        <v>1.4097788004964463E-2</v>
      </c>
    </row>
    <row r="9112" spans="3:10" x14ac:dyDescent="0.25">
      <c r="C9112" s="82">
        <v>1.1782967247363331E-2</v>
      </c>
      <c r="D9112" s="89">
        <v>1.5442814379792351E-2</v>
      </c>
      <c r="E9112" s="89">
        <v>1.8699207418083837E-2</v>
      </c>
      <c r="F9112" s="89">
        <v>2.1608737401748235E-2</v>
      </c>
      <c r="G9112" s="90">
        <v>2.4334757544822758E-2</v>
      </c>
      <c r="H9112" s="90">
        <v>2.6907160275839715E-2</v>
      </c>
      <c r="I9112" s="90">
        <v>2.9531423420616588E-2</v>
      </c>
      <c r="J9112" s="90">
        <v>3.2206587430933131E-2</v>
      </c>
    </row>
    <row r="9113" spans="3:10" x14ac:dyDescent="0.25">
      <c r="C9113" s="82">
        <v>1.6438360035534789E-2</v>
      </c>
      <c r="D9113" s="89">
        <v>2.0235848567003053E-2</v>
      </c>
      <c r="E9113" s="89">
        <v>2.3020826026928353E-2</v>
      </c>
      <c r="F9113" s="89">
        <v>2.4971843167440486E-2</v>
      </c>
      <c r="G9113" s="90">
        <v>2.6346714611556882E-2</v>
      </c>
      <c r="H9113" s="90">
        <v>2.721421173105424E-2</v>
      </c>
      <c r="I9113" s="90">
        <v>2.7805058633071901E-2</v>
      </c>
      <c r="J9113" s="90">
        <v>2.8128875435756904E-2</v>
      </c>
    </row>
    <row r="9114" spans="3:10" x14ac:dyDescent="0.25">
      <c r="C9114" s="82">
        <v>7.1184630070408534E-3</v>
      </c>
      <c r="D9114" s="89">
        <v>9.9754428287762882E-3</v>
      </c>
      <c r="E9114" s="89">
        <v>1.2368890730416601E-2</v>
      </c>
      <c r="F9114" s="89">
        <v>1.4203762632848654E-2</v>
      </c>
      <c r="G9114" s="90">
        <v>1.5567012497194117E-2</v>
      </c>
      <c r="H9114" s="90">
        <v>1.6510546548648485E-2</v>
      </c>
      <c r="I9114" s="90">
        <v>1.7213588843151304E-2</v>
      </c>
      <c r="J9114" s="90">
        <v>1.7732825262998974E-2</v>
      </c>
    </row>
    <row r="9115" spans="3:10" x14ac:dyDescent="0.25">
      <c r="C9115" s="82">
        <v>4.0111762109436198E-2</v>
      </c>
      <c r="D9115" s="89">
        <v>4.4116742864690521E-2</v>
      </c>
      <c r="E9115" s="89">
        <v>4.4956526364559934E-2</v>
      </c>
      <c r="F9115" s="89">
        <v>4.413698990130864E-2</v>
      </c>
      <c r="G9115" s="90">
        <v>4.273898442584443E-2</v>
      </c>
      <c r="H9115" s="90">
        <v>4.1121286518606942E-2</v>
      </c>
      <c r="I9115" s="90">
        <v>3.9685321659270918E-2</v>
      </c>
      <c r="J9115" s="90">
        <v>3.8390130380534675E-2</v>
      </c>
    </row>
    <row r="9116" spans="3:10" x14ac:dyDescent="0.25">
      <c r="C9116" s="82">
        <v>4.384394838561595E-2</v>
      </c>
      <c r="D9116" s="89">
        <v>4.6841612509463636E-2</v>
      </c>
      <c r="E9116" s="89">
        <v>4.7977181106194276E-2</v>
      </c>
      <c r="F9116" s="89">
        <v>4.8335293218549999E-2</v>
      </c>
      <c r="G9116" s="90">
        <v>4.8570419255814928E-2</v>
      </c>
      <c r="H9116" s="90">
        <v>4.8714674164153392E-2</v>
      </c>
      <c r="I9116" s="90">
        <v>4.9004140796651781E-2</v>
      </c>
      <c r="J9116" s="90">
        <v>4.9254992213384856E-2</v>
      </c>
    </row>
    <row r="9117" spans="3:10" x14ac:dyDescent="0.25">
      <c r="C9117" s="82">
        <v>1.0751085387749455E-2</v>
      </c>
      <c r="D9117" s="89">
        <v>1.3997715984425705E-2</v>
      </c>
      <c r="E9117" s="89">
        <v>1.6763929406633696E-2</v>
      </c>
      <c r="F9117" s="89">
        <v>1.9036168541692076E-2</v>
      </c>
      <c r="G9117" s="90">
        <v>2.0907609826076225E-2</v>
      </c>
      <c r="H9117" s="90">
        <v>2.2371431051362307E-2</v>
      </c>
      <c r="I9117" s="90">
        <v>2.3583869253389775E-2</v>
      </c>
      <c r="J9117" s="90">
        <v>2.4540331561489357E-2</v>
      </c>
    </row>
    <row r="9118" spans="3:10" x14ac:dyDescent="0.25">
      <c r="C9118" s="82">
        <v>1.0381486413674762E-2</v>
      </c>
      <c r="D9118" s="89">
        <v>1.8867070027572125E-2</v>
      </c>
      <c r="E9118" s="89">
        <v>2.7511535255098182E-2</v>
      </c>
      <c r="F9118" s="89">
        <v>3.4956222173444552E-2</v>
      </c>
      <c r="G9118" s="90">
        <v>4.0836258999154676E-2</v>
      </c>
      <c r="H9118" s="90">
        <v>4.5096838392061307E-2</v>
      </c>
      <c r="I9118" s="90">
        <v>4.8170710996401161E-2</v>
      </c>
      <c r="J9118" s="90">
        <v>5.0180445328778807E-2</v>
      </c>
    </row>
    <row r="9119" spans="3:10" x14ac:dyDescent="0.25">
      <c r="C9119" s="82">
        <v>3.1272789839458227E-3</v>
      </c>
      <c r="D9119" s="89">
        <v>5.1317896016101969E-3</v>
      </c>
      <c r="E9119" s="89">
        <v>7.1316029294401723E-3</v>
      </c>
      <c r="F9119" s="89">
        <v>8.9088885683957734E-3</v>
      </c>
      <c r="G9119" s="90">
        <v>1.0414199439173466E-2</v>
      </c>
      <c r="H9119" s="90">
        <v>1.1634213597832411E-2</v>
      </c>
      <c r="I9119" s="90">
        <v>1.2679639940918535E-2</v>
      </c>
      <c r="J9119" s="90">
        <v>1.3595311863851671E-2</v>
      </c>
    </row>
    <row r="9120" spans="3:10" x14ac:dyDescent="0.25">
      <c r="C9120" s="82">
        <v>9.7520812719257954E-3</v>
      </c>
      <c r="D9120" s="89">
        <v>1.201133124917044E-2</v>
      </c>
      <c r="E9120" s="89">
        <v>1.4001853839170474E-2</v>
      </c>
      <c r="F9120" s="89">
        <v>1.5716437725211665E-2</v>
      </c>
      <c r="G9120" s="90">
        <v>1.7170939829211619E-2</v>
      </c>
      <c r="H9120" s="90">
        <v>1.8288680869020003E-2</v>
      </c>
      <c r="I9120" s="90">
        <v>1.914590124283206E-2</v>
      </c>
      <c r="J9120" s="90">
        <v>1.9717258847006487E-2</v>
      </c>
    </row>
    <row r="9121" spans="3:10" x14ac:dyDescent="0.25">
      <c r="C9121" s="82">
        <v>1.4531698140739286E-2</v>
      </c>
      <c r="D9121" s="89">
        <v>2.1769908997265844E-2</v>
      </c>
      <c r="E9121" s="89">
        <v>2.8327816831107109E-2</v>
      </c>
      <c r="F9121" s="89">
        <v>3.3773550048768412E-2</v>
      </c>
      <c r="G9121" s="90">
        <v>3.8199533190094337E-2</v>
      </c>
      <c r="H9121" s="90">
        <v>4.1657343173416857E-2</v>
      </c>
      <c r="I9121" s="90">
        <v>4.4512138683973572E-2</v>
      </c>
      <c r="J9121" s="90">
        <v>4.6800232491197136E-2</v>
      </c>
    </row>
    <row r="9122" spans="3:10" x14ac:dyDescent="0.25">
      <c r="C9122" s="82">
        <v>1.1608759643117045E-2</v>
      </c>
      <c r="D9122" s="89">
        <v>1.4828222160729723E-2</v>
      </c>
      <c r="E9122" s="89">
        <v>1.7295578132119713E-2</v>
      </c>
      <c r="F9122" s="89">
        <v>1.9076822665054061E-2</v>
      </c>
      <c r="G9122" s="90">
        <v>2.0358766713383651E-2</v>
      </c>
      <c r="H9122" s="90">
        <v>2.1214212320923853E-2</v>
      </c>
      <c r="I9122" s="90">
        <v>2.185193553279028E-2</v>
      </c>
      <c r="J9122" s="90">
        <v>2.2308378771542365E-2</v>
      </c>
    </row>
    <row r="9123" spans="3:10" x14ac:dyDescent="0.25">
      <c r="C9123" s="82">
        <v>5.0775904021926419E-3</v>
      </c>
      <c r="D9123" s="89">
        <v>8.2535105719070117E-3</v>
      </c>
      <c r="E9123" s="89">
        <v>1.1314962795995124E-2</v>
      </c>
      <c r="F9123" s="89">
        <v>1.3965131930208492E-2</v>
      </c>
      <c r="G9123" s="90">
        <v>1.6182366169822989E-2</v>
      </c>
      <c r="H9123" s="90">
        <v>1.7966454908182213E-2</v>
      </c>
      <c r="I9123" s="90">
        <v>1.9467045143020278E-2</v>
      </c>
      <c r="J9123" s="90">
        <v>2.0699770113666745E-2</v>
      </c>
    </row>
    <row r="9124" spans="3:10" x14ac:dyDescent="0.25">
      <c r="C9124" s="82">
        <v>1.0162221337968187E-2</v>
      </c>
      <c r="D9124" s="89">
        <v>1.6498014123947236E-2</v>
      </c>
      <c r="E9124" s="89">
        <v>2.2532228534517244E-2</v>
      </c>
      <c r="F9124" s="89">
        <v>2.7607600241732311E-2</v>
      </c>
      <c r="G9124" s="90">
        <v>3.1645186981615496E-2</v>
      </c>
      <c r="H9124" s="90">
        <v>3.4643365346661431E-2</v>
      </c>
      <c r="I9124" s="90">
        <v>3.6912189719349148E-2</v>
      </c>
      <c r="J9124" s="90">
        <v>3.8509290371164955E-2</v>
      </c>
    </row>
    <row r="9125" spans="3:10" x14ac:dyDescent="0.25">
      <c r="C9125" s="82">
        <v>5.2890682380362014E-2</v>
      </c>
      <c r="D9125" s="89">
        <v>5.8046327646152897E-2</v>
      </c>
      <c r="E9125" s="89">
        <v>6.0263474579716918E-2</v>
      </c>
      <c r="F9125" s="89">
        <v>6.0863438585667805E-2</v>
      </c>
      <c r="G9125" s="90">
        <v>6.0725957983431361E-2</v>
      </c>
      <c r="H9125" s="90">
        <v>5.9955317660302695E-2</v>
      </c>
      <c r="I9125" s="90">
        <v>5.889792506902352E-2</v>
      </c>
      <c r="J9125" s="90">
        <v>5.7380374651270737E-2</v>
      </c>
    </row>
    <row r="9126" spans="3:10" x14ac:dyDescent="0.25">
      <c r="C9126" s="82">
        <v>2.7239242177818398E-3</v>
      </c>
      <c r="D9126" s="89">
        <v>4.8953033446479969E-3</v>
      </c>
      <c r="E9126" s="89">
        <v>7.187695816691239E-3</v>
      </c>
      <c r="F9126" s="89">
        <v>9.2479713659269474E-3</v>
      </c>
      <c r="G9126" s="90">
        <v>1.0927405682796994E-2</v>
      </c>
      <c r="H9126" s="90">
        <v>1.2160588680553544E-2</v>
      </c>
      <c r="I9126" s="90">
        <v>1.3044314040686997E-2</v>
      </c>
      <c r="J9126" s="90">
        <v>1.3624599299349997E-2</v>
      </c>
    </row>
    <row r="9127" spans="3:10" x14ac:dyDescent="0.25">
      <c r="C9127" s="82">
        <v>1.6170699377777931E-2</v>
      </c>
      <c r="D9127" s="89">
        <v>2.2105262120993147E-2</v>
      </c>
      <c r="E9127" s="89">
        <v>2.6046581194495388E-2</v>
      </c>
      <c r="F9127" s="89">
        <v>2.8020519291788826E-2</v>
      </c>
      <c r="G9127" s="90">
        <v>2.8524383496489863E-2</v>
      </c>
      <c r="H9127" s="90">
        <v>2.7907555842625293E-2</v>
      </c>
      <c r="I9127" s="90">
        <v>2.6642580232921941E-2</v>
      </c>
      <c r="J9127" s="90">
        <v>2.4918223139483373E-2</v>
      </c>
    </row>
    <row r="9128" spans="3:10" x14ac:dyDescent="0.25">
      <c r="C9128" s="82">
        <v>9.1422545240243489E-3</v>
      </c>
      <c r="D9128" s="89">
        <v>1.3000706798197877E-2</v>
      </c>
      <c r="E9128" s="89">
        <v>1.6544642665905059E-2</v>
      </c>
      <c r="F9128" s="89">
        <v>1.9625379194304252E-2</v>
      </c>
      <c r="G9128" s="90">
        <v>2.2271120896203409E-2</v>
      </c>
      <c r="H9128" s="90">
        <v>2.4437526343967158E-2</v>
      </c>
      <c r="I9128" s="90">
        <v>2.6268881333512673E-2</v>
      </c>
      <c r="J9128" s="90">
        <v>2.7744821620113977E-2</v>
      </c>
    </row>
    <row r="9129" spans="3:10" x14ac:dyDescent="0.25">
      <c r="C9129" s="82">
        <v>0.1059718587384831</v>
      </c>
      <c r="D9129" s="89">
        <v>9.5373999397519366E-2</v>
      </c>
      <c r="E9129" s="89">
        <v>8.5290182374533036E-2</v>
      </c>
      <c r="F9129" s="89">
        <v>7.6836561934690614E-2</v>
      </c>
      <c r="G9129" s="90">
        <v>7.0104389923178689E-2</v>
      </c>
      <c r="H9129" s="90">
        <v>6.4434446190561726E-2</v>
      </c>
      <c r="I9129" s="90">
        <v>5.9714001299664185E-2</v>
      </c>
      <c r="J9129" s="90">
        <v>5.5462580444173244E-2</v>
      </c>
    </row>
    <row r="9130" spans="3:10" x14ac:dyDescent="0.25">
      <c r="C9130" s="82">
        <v>1.0813769311164298E-2</v>
      </c>
      <c r="D9130" s="89">
        <v>1.5333903903503723E-2</v>
      </c>
      <c r="E9130" s="89">
        <v>1.9037299721400534E-2</v>
      </c>
      <c r="F9130" s="89">
        <v>2.1682112919159089E-2</v>
      </c>
      <c r="G9130" s="90">
        <v>2.3346783875461824E-2</v>
      </c>
      <c r="H9130" s="90">
        <v>2.4091476928569618E-2</v>
      </c>
      <c r="I9130" s="90">
        <v>2.4191116491398316E-2</v>
      </c>
      <c r="J9130" s="90">
        <v>2.3758155561890256E-2</v>
      </c>
    </row>
    <row r="9131" spans="3:10" x14ac:dyDescent="0.25">
      <c r="C9131" s="82">
        <v>8.9470328331216556E-3</v>
      </c>
      <c r="D9131" s="89">
        <v>1.3381702601157489E-2</v>
      </c>
      <c r="E9131" s="89">
        <v>1.7351760911577748E-2</v>
      </c>
      <c r="F9131" s="89">
        <v>2.0614658549271848E-2</v>
      </c>
      <c r="G9131" s="90">
        <v>2.3248892017266341E-2</v>
      </c>
      <c r="H9131" s="90">
        <v>2.529537502608372E-2</v>
      </c>
      <c r="I9131" s="90">
        <v>2.6974973059055517E-2</v>
      </c>
      <c r="J9131" s="90">
        <v>2.8305022823660399E-2</v>
      </c>
    </row>
    <row r="9132" spans="3:10" x14ac:dyDescent="0.25">
      <c r="C9132" s="82">
        <v>1.1310908075585746E-2</v>
      </c>
      <c r="D9132" s="89">
        <v>1.3789524358485867E-2</v>
      </c>
      <c r="E9132" s="89">
        <v>1.5772996089645559E-2</v>
      </c>
      <c r="F9132" s="89">
        <v>1.7291871755666998E-2</v>
      </c>
      <c r="G9132" s="90">
        <v>1.8437750300777239E-2</v>
      </c>
      <c r="H9132" s="90">
        <v>1.9214787071217456E-2</v>
      </c>
      <c r="I9132" s="90">
        <v>1.9784112441331714E-2</v>
      </c>
      <c r="J9132" s="90">
        <v>2.0179634272315176E-2</v>
      </c>
    </row>
    <row r="9133" spans="3:10" x14ac:dyDescent="0.25">
      <c r="C9133" s="82">
        <v>4.6199084616633792E-3</v>
      </c>
      <c r="D9133" s="89">
        <v>9.1777164740620108E-3</v>
      </c>
      <c r="E9133" s="89">
        <v>1.4278234833883949E-2</v>
      </c>
      <c r="F9133" s="89">
        <v>1.8945549240481665E-2</v>
      </c>
      <c r="G9133" s="90">
        <v>2.2689526759138826E-2</v>
      </c>
      <c r="H9133" s="90">
        <v>2.5291176113738493E-2</v>
      </c>
      <c r="I9133" s="90">
        <v>2.6919817038729036E-2</v>
      </c>
      <c r="J9133" s="90">
        <v>2.7653404828641349E-2</v>
      </c>
    </row>
    <row r="9134" spans="3:10" x14ac:dyDescent="0.25">
      <c r="C9134" s="82">
        <v>5.177551639501702E-2</v>
      </c>
      <c r="D9134" s="89">
        <v>5.2509210371479917E-2</v>
      </c>
      <c r="E9134" s="89">
        <v>5.1291741326203476E-2</v>
      </c>
      <c r="F9134" s="89">
        <v>4.9533749163289606E-2</v>
      </c>
      <c r="G9134" s="90">
        <v>4.7959081579560865E-2</v>
      </c>
      <c r="H9134" s="90">
        <v>4.6581138185715167E-2</v>
      </c>
      <c r="I9134" s="90">
        <v>4.5602513996319594E-2</v>
      </c>
      <c r="J9134" s="90">
        <v>4.4833620083973562E-2</v>
      </c>
    </row>
    <row r="9135" spans="3:10" x14ac:dyDescent="0.25">
      <c r="C9135" s="82">
        <v>1.0526725695963078E-2</v>
      </c>
      <c r="D9135" s="89">
        <v>1.3091158699925136E-2</v>
      </c>
      <c r="E9135" s="89">
        <v>1.4883123362583321E-2</v>
      </c>
      <c r="F9135" s="89">
        <v>1.6022507179801696E-2</v>
      </c>
      <c r="G9135" s="90">
        <v>1.6690217775521501E-2</v>
      </c>
      <c r="H9135" s="90">
        <v>1.6945240885789681E-2</v>
      </c>
      <c r="I9135" s="90">
        <v>1.695070636869379E-2</v>
      </c>
      <c r="J9135" s="90">
        <v>1.6738896305952856E-2</v>
      </c>
    </row>
    <row r="9136" spans="3:10" x14ac:dyDescent="0.25">
      <c r="C9136" s="82">
        <v>8.8500369646916776E-3</v>
      </c>
      <c r="D9136" s="89">
        <v>1.1009332474346026E-2</v>
      </c>
      <c r="E9136" s="89">
        <v>1.2525181839381214E-2</v>
      </c>
      <c r="F9136" s="89">
        <v>1.350562181957126E-2</v>
      </c>
      <c r="G9136" s="90">
        <v>1.4107704126969564E-2</v>
      </c>
      <c r="H9136" s="90">
        <v>1.4381884316599676E-2</v>
      </c>
      <c r="I9136" s="90">
        <v>1.4462924866593858E-2</v>
      </c>
      <c r="J9136" s="90">
        <v>1.4371197509579183E-2</v>
      </c>
    </row>
    <row r="9137" spans="3:10" x14ac:dyDescent="0.25">
      <c r="C9137" s="82">
        <v>1.0548678844147947E-2</v>
      </c>
      <c r="D9137" s="89">
        <v>1.411032425314932E-2</v>
      </c>
      <c r="E9137" s="89">
        <v>1.6753896008871366E-2</v>
      </c>
      <c r="F9137" s="89">
        <v>1.847734156767861E-2</v>
      </c>
      <c r="G9137" s="90">
        <v>1.9497411638369325E-2</v>
      </c>
      <c r="H9137" s="90">
        <v>1.9948868764124435E-2</v>
      </c>
      <c r="I9137" s="90">
        <v>2.0092050349247857E-2</v>
      </c>
      <c r="J9137" s="90">
        <v>2.0014655664308413E-2</v>
      </c>
    </row>
    <row r="9138" spans="3:10" x14ac:dyDescent="0.25">
      <c r="C9138" s="82">
        <v>4.2654570978326908E-2</v>
      </c>
      <c r="D9138" s="89">
        <v>4.5906549250225165E-2</v>
      </c>
      <c r="E9138" s="89">
        <v>4.6519153447237775E-2</v>
      </c>
      <c r="F9138" s="89">
        <v>4.5875115072205194E-2</v>
      </c>
      <c r="G9138" s="90">
        <v>4.4869441759959203E-2</v>
      </c>
      <c r="H9138" s="90">
        <v>4.3702728447877121E-2</v>
      </c>
      <c r="I9138" s="90">
        <v>4.2686182156385484E-2</v>
      </c>
      <c r="J9138" s="90">
        <v>4.1709204731235426E-2</v>
      </c>
    </row>
    <row r="9139" spans="3:10" x14ac:dyDescent="0.25">
      <c r="C9139" s="82">
        <v>1.3657677904133124E-2</v>
      </c>
      <c r="D9139" s="89">
        <v>2.0754275867709442E-2</v>
      </c>
      <c r="E9139" s="89">
        <v>2.6886174974038713E-2</v>
      </c>
      <c r="F9139" s="89">
        <v>3.1630263740298932E-2</v>
      </c>
      <c r="G9139" s="90">
        <v>3.5163360482031732E-2</v>
      </c>
      <c r="H9139" s="90">
        <v>3.7610302203735832E-2</v>
      </c>
      <c r="I9139" s="90">
        <v>3.9336587667809564E-2</v>
      </c>
      <c r="J9139" s="90">
        <v>4.0379520657784974E-2</v>
      </c>
    </row>
    <row r="9140" spans="3:10" x14ac:dyDescent="0.25">
      <c r="C9140" s="82">
        <v>3.9747613344328202E-3</v>
      </c>
      <c r="D9140" s="89">
        <v>6.2723613751545426E-3</v>
      </c>
      <c r="E9140" s="89">
        <v>8.548486576711584E-3</v>
      </c>
      <c r="F9140" s="89">
        <v>1.0634489570135918E-2</v>
      </c>
      <c r="G9140" s="90">
        <v>1.2521715947036688E-2</v>
      </c>
      <c r="H9140" s="90">
        <v>1.4201257803797891E-2</v>
      </c>
      <c r="I9140" s="90">
        <v>1.5784455064325003E-2</v>
      </c>
      <c r="J9140" s="90">
        <v>1.7285191858882023E-2</v>
      </c>
    </row>
    <row r="9141" spans="3:10" x14ac:dyDescent="0.25">
      <c r="C9141" s="82">
        <v>3.7258145922607531E-2</v>
      </c>
      <c r="D9141" s="89">
        <v>3.9089771351870493E-2</v>
      </c>
      <c r="E9141" s="89">
        <v>3.9298854958689559E-2</v>
      </c>
      <c r="F9141" s="89">
        <v>3.8753573157159521E-2</v>
      </c>
      <c r="G9141" s="90">
        <v>3.7961995512605616E-2</v>
      </c>
      <c r="H9141" s="90">
        <v>3.6950971169757776E-2</v>
      </c>
      <c r="I9141" s="90">
        <v>3.5925315678000391E-2</v>
      </c>
      <c r="J9141" s="90">
        <v>3.4789535551896969E-2</v>
      </c>
    </row>
    <row r="9142" spans="3:10" x14ac:dyDescent="0.25">
      <c r="C9142" s="82">
        <v>1.1024724140978204E-3</v>
      </c>
      <c r="D9142" s="89">
        <v>2.4198784513527884E-3</v>
      </c>
      <c r="E9142" s="89">
        <v>4.1649428116938801E-3</v>
      </c>
      <c r="F9142" s="89">
        <v>6.0660682317688341E-3</v>
      </c>
      <c r="G9142" s="90">
        <v>7.8830100624150048E-3</v>
      </c>
      <c r="H9142" s="90">
        <v>9.4284419793460132E-3</v>
      </c>
      <c r="I9142" s="90">
        <v>1.0677488883563877E-2</v>
      </c>
      <c r="J9142" s="90">
        <v>1.1616201886706173E-2</v>
      </c>
    </row>
    <row r="9143" spans="3:10" x14ac:dyDescent="0.25">
      <c r="C9143" s="82">
        <v>1.3202378530559946E-2</v>
      </c>
      <c r="D9143" s="89">
        <v>1.7994388723171113E-2</v>
      </c>
      <c r="E9143" s="89">
        <v>2.1935959310192911E-2</v>
      </c>
      <c r="F9143" s="89">
        <v>2.5052927016242055E-2</v>
      </c>
      <c r="G9143" s="90">
        <v>2.7620420664006592E-2</v>
      </c>
      <c r="H9143" s="90">
        <v>2.9775853383939767E-2</v>
      </c>
      <c r="I9143" s="90">
        <v>3.1826790545221917E-2</v>
      </c>
      <c r="J9143" s="90">
        <v>3.3820089462053206E-2</v>
      </c>
    </row>
    <row r="9144" spans="3:10" x14ac:dyDescent="0.25">
      <c r="C9144" s="82">
        <v>1.1932321133754789E-2</v>
      </c>
      <c r="D9144" s="89">
        <v>1.5523201885464466E-2</v>
      </c>
      <c r="E9144" s="89">
        <v>1.8561191950881979E-2</v>
      </c>
      <c r="F9144" s="89">
        <v>2.1054448263212216E-2</v>
      </c>
      <c r="G9144" s="90">
        <v>2.3109264753285817E-2</v>
      </c>
      <c r="H9144" s="90">
        <v>2.4701758306216296E-2</v>
      </c>
      <c r="I9144" s="90">
        <v>2.5979036977971777E-2</v>
      </c>
      <c r="J9144" s="90">
        <v>2.6912851101481984E-2</v>
      </c>
    </row>
    <row r="9145" spans="3:10" x14ac:dyDescent="0.25">
      <c r="C9145" s="82">
        <v>9.0462755894218719E-3</v>
      </c>
      <c r="D9145" s="89">
        <v>1.3741916609360708E-2</v>
      </c>
      <c r="E9145" s="89">
        <v>1.7640079194568722E-2</v>
      </c>
      <c r="F9145" s="89">
        <v>2.046284915029381E-2</v>
      </c>
      <c r="G9145" s="90">
        <v>2.2385875515966824E-2</v>
      </c>
      <c r="H9145" s="90">
        <v>2.3565317422431609E-2</v>
      </c>
      <c r="I9145" s="90">
        <v>2.4299238703869255E-2</v>
      </c>
      <c r="J9145" s="90">
        <v>2.4663456828057373E-2</v>
      </c>
    </row>
    <row r="9146" spans="3:10" x14ac:dyDescent="0.25">
      <c r="C9146" s="82">
        <v>2.9617536096665635E-3</v>
      </c>
      <c r="D9146" s="89">
        <v>5.7418630897854142E-3</v>
      </c>
      <c r="E9146" s="89">
        <v>9.1857592047786506E-3</v>
      </c>
      <c r="F9146" s="89">
        <v>1.2903838383643035E-2</v>
      </c>
      <c r="G9146" s="90">
        <v>1.6613902050057645E-2</v>
      </c>
      <c r="H9146" s="90">
        <v>2.007224970959931E-2</v>
      </c>
      <c r="I9146" s="90">
        <v>2.3273262158382529E-2</v>
      </c>
      <c r="J9146" s="90">
        <v>2.6142373529425594E-2</v>
      </c>
    </row>
    <row r="9147" spans="3:10" x14ac:dyDescent="0.25">
      <c r="C9147" s="82">
        <v>5.1005056083162489E-3</v>
      </c>
      <c r="D9147" s="89">
        <v>7.0259955693856221E-3</v>
      </c>
      <c r="E9147" s="89">
        <v>8.6977531490383085E-3</v>
      </c>
      <c r="F9147" s="89">
        <v>1.0050535928898046E-2</v>
      </c>
      <c r="G9147" s="90">
        <v>1.1110931936498349E-2</v>
      </c>
      <c r="H9147" s="90">
        <v>1.1873499446909148E-2</v>
      </c>
      <c r="I9147" s="90">
        <v>1.2432633410244101E-2</v>
      </c>
      <c r="J9147" s="90">
        <v>1.2808025680913292E-2</v>
      </c>
    </row>
    <row r="9148" spans="3:10" x14ac:dyDescent="0.25">
      <c r="C9148" s="82">
        <v>2.3075656548979986E-2</v>
      </c>
      <c r="D9148" s="89">
        <v>2.5543622160636208E-2</v>
      </c>
      <c r="E9148" s="89">
        <v>2.6783455972907513E-2</v>
      </c>
      <c r="F9148" s="89">
        <v>2.72986884373159E-2</v>
      </c>
      <c r="G9148" s="90">
        <v>2.7460606017661697E-2</v>
      </c>
      <c r="H9148" s="90">
        <v>2.733925420932987E-2</v>
      </c>
      <c r="I9148" s="90">
        <v>2.7139303671074862E-2</v>
      </c>
      <c r="J9148" s="90">
        <v>2.6836151879409218E-2</v>
      </c>
    </row>
    <row r="9149" spans="3:10" x14ac:dyDescent="0.25">
      <c r="C9149" s="82">
        <v>2.887960412562742E-3</v>
      </c>
      <c r="D9149" s="89">
        <v>4.7696534160966064E-3</v>
      </c>
      <c r="E9149" s="89">
        <v>6.8346923747343875E-3</v>
      </c>
      <c r="F9149" s="89">
        <v>8.880802106905724E-3</v>
      </c>
      <c r="G9149" s="90">
        <v>1.0785181638574375E-2</v>
      </c>
      <c r="H9149" s="90">
        <v>1.2432222806814901E-2</v>
      </c>
      <c r="I9149" s="90">
        <v>1.3849100270152452E-2</v>
      </c>
      <c r="J9149" s="90">
        <v>1.5023823662630845E-2</v>
      </c>
    </row>
    <row r="9150" spans="3:10" x14ac:dyDescent="0.25">
      <c r="C9150" s="82">
        <v>5.4602861919569853E-2</v>
      </c>
      <c r="D9150" s="89">
        <v>4.9583255891888368E-2</v>
      </c>
      <c r="E9150" s="89">
        <v>4.465272664304714E-2</v>
      </c>
      <c r="F9150" s="89">
        <v>4.0570333280635813E-2</v>
      </c>
      <c r="G9150" s="90">
        <v>3.7474967990695565E-2</v>
      </c>
      <c r="H9150" s="90">
        <v>3.5064845150276594E-2</v>
      </c>
      <c r="I9150" s="90">
        <v>3.3309733016132825E-2</v>
      </c>
      <c r="J9150" s="90">
        <v>3.1966420969099733E-2</v>
      </c>
    </row>
    <row r="9151" spans="3:10" x14ac:dyDescent="0.25">
      <c r="C9151" s="82">
        <v>4.3839794136962514E-3</v>
      </c>
      <c r="D9151" s="89">
        <v>6.9515425780650618E-3</v>
      </c>
      <c r="E9151" s="89">
        <v>9.3297663399431168E-3</v>
      </c>
      <c r="F9151" s="89">
        <v>1.1247209806836444E-2</v>
      </c>
      <c r="G9151" s="90">
        <v>1.2665442025700297E-2</v>
      </c>
      <c r="H9151" s="90">
        <v>1.358819665980293E-2</v>
      </c>
      <c r="I9151" s="90">
        <v>1.4160077734147819E-2</v>
      </c>
      <c r="J9151" s="90">
        <v>1.4441205427919332E-2</v>
      </c>
    </row>
    <row r="9152" spans="3:10" x14ac:dyDescent="0.25">
      <c r="C9152" s="82">
        <v>7.512078068441088E-3</v>
      </c>
      <c r="D9152" s="89">
        <v>1.0490766768964656E-2</v>
      </c>
      <c r="E9152" s="89">
        <v>1.3014827194743875E-2</v>
      </c>
      <c r="F9152" s="89">
        <v>1.4987371107721336E-2</v>
      </c>
      <c r="G9152" s="90">
        <v>1.6476400206660639E-2</v>
      </c>
      <c r="H9152" s="90">
        <v>1.750102230359149E-2</v>
      </c>
      <c r="I9152" s="90">
        <v>1.8216143090924737E-2</v>
      </c>
      <c r="J9152" s="90">
        <v>1.8654526180372201E-2</v>
      </c>
    </row>
    <row r="9153" spans="3:10" x14ac:dyDescent="0.25">
      <c r="C9153" s="82">
        <v>1.5109323858085739E-2</v>
      </c>
      <c r="D9153" s="89">
        <v>1.8670707481783302E-2</v>
      </c>
      <c r="E9153" s="89">
        <v>2.1490599377061638E-2</v>
      </c>
      <c r="F9153" s="89">
        <v>2.3641552492509339E-2</v>
      </c>
      <c r="G9153" s="90">
        <v>2.5247497806987221E-2</v>
      </c>
      <c r="H9153" s="90">
        <v>2.6271082508973035E-2</v>
      </c>
      <c r="I9153" s="90">
        <v>2.6867019844248587E-2</v>
      </c>
      <c r="J9153" s="90">
        <v>2.7017852072575111E-2</v>
      </c>
    </row>
    <row r="9154" spans="3:10" x14ac:dyDescent="0.25">
      <c r="C9154" s="82">
        <v>2.526357754046836E-2</v>
      </c>
      <c r="D9154" s="89">
        <v>3.3854841889803096E-2</v>
      </c>
      <c r="E9154" s="89">
        <v>4.0323235408004247E-2</v>
      </c>
      <c r="F9154" s="89">
        <v>4.479047136942825E-2</v>
      </c>
      <c r="G9154" s="90">
        <v>4.7879335910536718E-2</v>
      </c>
      <c r="H9154" s="90">
        <v>4.9944396880169994E-2</v>
      </c>
      <c r="I9154" s="90">
        <v>5.1578145039463591E-2</v>
      </c>
      <c r="J9154" s="90">
        <v>5.2878721741406398E-2</v>
      </c>
    </row>
    <row r="9155" spans="3:10" x14ac:dyDescent="0.25">
      <c r="C9155" s="82">
        <v>5.5479480979320331E-2</v>
      </c>
      <c r="D9155" s="89">
        <v>4.7344715586845956E-2</v>
      </c>
      <c r="E9155" s="89">
        <v>4.17964401022781E-2</v>
      </c>
      <c r="F9155" s="89">
        <v>3.8214303631230323E-2</v>
      </c>
      <c r="G9155" s="90">
        <v>3.6097084463058864E-2</v>
      </c>
      <c r="H9155" s="90">
        <v>3.4894153785125906E-2</v>
      </c>
      <c r="I9155" s="90">
        <v>3.4485737245882518E-2</v>
      </c>
      <c r="J9155" s="90">
        <v>3.4608490426420398E-2</v>
      </c>
    </row>
    <row r="9156" spans="3:10" x14ac:dyDescent="0.25">
      <c r="C9156" s="82">
        <v>3.3654390093624726E-3</v>
      </c>
      <c r="D9156" s="89">
        <v>6.5023805672077429E-3</v>
      </c>
      <c r="E9156" s="89">
        <v>1.0198311134011085E-2</v>
      </c>
      <c r="F9156" s="89">
        <v>1.3906115148124567E-2</v>
      </c>
      <c r="G9156" s="90">
        <v>1.7278311570701352E-2</v>
      </c>
      <c r="H9156" s="90">
        <v>2.0074524350481571E-2</v>
      </c>
      <c r="I9156" s="90">
        <v>2.2330113891369571E-2</v>
      </c>
      <c r="J9156" s="90">
        <v>2.4017775880725276E-2</v>
      </c>
    </row>
    <row r="9157" spans="3:10" x14ac:dyDescent="0.25">
      <c r="C9157" s="82">
        <v>8.5249455070303473E-3</v>
      </c>
      <c r="D9157" s="89">
        <v>1.2932255576458116E-2</v>
      </c>
      <c r="E9157" s="89">
        <v>1.7154461059104939E-2</v>
      </c>
      <c r="F9157" s="89">
        <v>2.0893592510002591E-2</v>
      </c>
      <c r="G9157" s="90">
        <v>2.4132532738660173E-2</v>
      </c>
      <c r="H9157" s="90">
        <v>2.6837171373127449E-2</v>
      </c>
      <c r="I9157" s="90">
        <v>2.9199966847724457E-2</v>
      </c>
      <c r="J9157" s="90">
        <v>3.1229071470289888E-2</v>
      </c>
    </row>
    <row r="9158" spans="3:10" x14ac:dyDescent="0.25">
      <c r="C9158" s="82">
        <v>1.6748390163108745E-3</v>
      </c>
      <c r="D9158" s="89">
        <v>3.3039380819989057E-3</v>
      </c>
      <c r="E9158" s="89">
        <v>5.1927174959362958E-3</v>
      </c>
      <c r="F9158" s="89">
        <v>7.0235158000307172E-3</v>
      </c>
      <c r="G9158" s="90">
        <v>8.6145935256450139E-3</v>
      </c>
      <c r="H9158" s="90">
        <v>9.8658263454230958E-3</v>
      </c>
      <c r="I9158" s="90">
        <v>1.0827442355601076E-2</v>
      </c>
      <c r="J9158" s="90">
        <v>1.1523340399795931E-2</v>
      </c>
    </row>
    <row r="9159" spans="3:10" x14ac:dyDescent="0.25">
      <c r="C9159" s="82">
        <v>3.1458179661421511E-2</v>
      </c>
      <c r="D9159" s="89">
        <v>4.0082593575945215E-2</v>
      </c>
      <c r="E9159" s="89">
        <v>4.5512084021749007E-2</v>
      </c>
      <c r="F9159" s="89">
        <v>4.8327898239940097E-2</v>
      </c>
      <c r="G9159" s="90">
        <v>4.9447453794641189E-2</v>
      </c>
      <c r="H9159" s="90">
        <v>4.9321541070184806E-2</v>
      </c>
      <c r="I9159" s="90">
        <v>4.8552212510711831E-2</v>
      </c>
      <c r="J9159" s="90">
        <v>4.7231047275995218E-2</v>
      </c>
    </row>
    <row r="9160" spans="3:10" x14ac:dyDescent="0.25">
      <c r="C9160" s="82">
        <v>8.0838945366319016E-3</v>
      </c>
      <c r="D9160" s="89">
        <v>1.1836186523707664E-2</v>
      </c>
      <c r="E9160" s="89">
        <v>1.4899550808767204E-2</v>
      </c>
      <c r="F9160" s="89">
        <v>1.7141662635891491E-2</v>
      </c>
      <c r="G9160" s="90">
        <v>1.874948079167613E-2</v>
      </c>
      <c r="H9160" s="90">
        <v>1.9867031238891476E-2</v>
      </c>
      <c r="I9160" s="90">
        <v>2.0753069686617366E-2</v>
      </c>
      <c r="J9160" s="90">
        <v>2.1480532991197582E-2</v>
      </c>
    </row>
    <row r="9161" spans="3:10" x14ac:dyDescent="0.25">
      <c r="C9161" s="82">
        <v>3.21783710142388E-3</v>
      </c>
      <c r="D9161" s="89">
        <v>6.2826880164680464E-3</v>
      </c>
      <c r="E9161" s="89">
        <v>9.8869266562264316E-3</v>
      </c>
      <c r="F9161" s="89">
        <v>1.3474860264741595E-2</v>
      </c>
      <c r="G9161" s="90">
        <v>1.6691516373896084E-2</v>
      </c>
      <c r="H9161" s="90">
        <v>1.9289709397570541E-2</v>
      </c>
      <c r="I9161" s="90">
        <v>2.1293601258588132E-2</v>
      </c>
      <c r="J9161" s="90">
        <v>2.2678635039552222E-2</v>
      </c>
    </row>
    <row r="9162" spans="3:10" x14ac:dyDescent="0.25">
      <c r="C9162" s="82">
        <v>2.7970028899733521E-2</v>
      </c>
      <c r="D9162" s="89">
        <v>3.6674891924621651E-2</v>
      </c>
      <c r="E9162" s="89">
        <v>4.2882628674317157E-2</v>
      </c>
      <c r="F9162" s="89">
        <v>4.6808556011638656E-2</v>
      </c>
      <c r="G9162" s="90">
        <v>4.9081653713390003E-2</v>
      </c>
      <c r="H9162" s="90">
        <v>5.0001607878920641E-2</v>
      </c>
      <c r="I9162" s="90">
        <v>5.0117346960053662E-2</v>
      </c>
      <c r="J9162" s="90">
        <v>4.9523399762150797E-2</v>
      </c>
    </row>
    <row r="9163" spans="3:10" x14ac:dyDescent="0.25">
      <c r="C9163" s="82">
        <v>1.117711269833375E-2</v>
      </c>
      <c r="D9163" s="89">
        <v>1.4020804864779069E-2</v>
      </c>
      <c r="E9163" s="89">
        <v>1.643276353492094E-2</v>
      </c>
      <c r="F9163" s="89">
        <v>1.8443097834197172E-2</v>
      </c>
      <c r="G9163" s="90">
        <v>2.016019372748995E-2</v>
      </c>
      <c r="H9163" s="90">
        <v>2.1596844976151528E-2</v>
      </c>
      <c r="I9163" s="90">
        <v>2.2930737727981484E-2</v>
      </c>
      <c r="J9163" s="90">
        <v>2.4188074634257387E-2</v>
      </c>
    </row>
    <row r="9164" spans="3:10" x14ac:dyDescent="0.25">
      <c r="C9164" s="82">
        <v>5.9636768141537837E-3</v>
      </c>
      <c r="D9164" s="89">
        <v>8.4485827894953437E-3</v>
      </c>
      <c r="E9164" s="89">
        <v>1.0860381151717028E-2</v>
      </c>
      <c r="F9164" s="89">
        <v>1.3103881050112542E-2</v>
      </c>
      <c r="G9164" s="90">
        <v>1.5177603904350136E-2</v>
      </c>
      <c r="H9164" s="90">
        <v>1.7031827995253428E-2</v>
      </c>
      <c r="I9164" s="90">
        <v>1.875491655245487E-2</v>
      </c>
      <c r="J9164" s="90">
        <v>2.0327341383850776E-2</v>
      </c>
    </row>
    <row r="9165" spans="3:10" x14ac:dyDescent="0.25">
      <c r="C9165" s="82">
        <v>6.058517914244806E-3</v>
      </c>
      <c r="D9165" s="89">
        <v>9.0566246342280096E-3</v>
      </c>
      <c r="E9165" s="89">
        <v>1.1934001985118597E-2</v>
      </c>
      <c r="F9165" s="89">
        <v>1.4499581465978451E-2</v>
      </c>
      <c r="G9165" s="90">
        <v>1.6728216478317497E-2</v>
      </c>
      <c r="H9165" s="90">
        <v>1.8570894660044746E-2</v>
      </c>
      <c r="I9165" s="90">
        <v>2.0137730207679849E-2</v>
      </c>
      <c r="J9165" s="90">
        <v>2.1420708337916792E-2</v>
      </c>
    </row>
    <row r="9166" spans="3:10" x14ac:dyDescent="0.25">
      <c r="C9166" s="82">
        <v>3.087811999265323E-3</v>
      </c>
      <c r="D9166" s="89">
        <v>5.3104623354860271E-3</v>
      </c>
      <c r="E9166" s="89">
        <v>7.7092025447996803E-3</v>
      </c>
      <c r="F9166" s="89">
        <v>9.9587360660270182E-3</v>
      </c>
      <c r="G9166" s="90">
        <v>1.1877346850167886E-2</v>
      </c>
      <c r="H9166" s="90">
        <v>1.3344716790451584E-2</v>
      </c>
      <c r="I9166" s="90">
        <v>1.442661627973995E-2</v>
      </c>
      <c r="J9166" s="90">
        <v>1.5153736348626486E-2</v>
      </c>
    </row>
    <row r="9167" spans="3:10" x14ac:dyDescent="0.25">
      <c r="C9167" s="82">
        <v>2.7311491528685477E-3</v>
      </c>
      <c r="D9167" s="89">
        <v>5.479130712567809E-3</v>
      </c>
      <c r="E9167" s="89">
        <v>8.659241745292862E-3</v>
      </c>
      <c r="F9167" s="89">
        <v>1.1703826546942513E-2</v>
      </c>
      <c r="G9167" s="90">
        <v>1.4298280326862161E-2</v>
      </c>
      <c r="H9167" s="90">
        <v>1.6281034270726729E-2</v>
      </c>
      <c r="I9167" s="90">
        <v>1.7740969509332436E-2</v>
      </c>
      <c r="J9167" s="90">
        <v>1.8717513124888948E-2</v>
      </c>
    </row>
    <row r="9168" spans="3:10" x14ac:dyDescent="0.25">
      <c r="C9168" s="82">
        <v>1.3406714894230178E-2</v>
      </c>
      <c r="D9168" s="89">
        <v>1.9872905301847564E-2</v>
      </c>
      <c r="E9168" s="89">
        <v>2.5395028759917757E-2</v>
      </c>
      <c r="F9168" s="89">
        <v>2.9637354442175867E-2</v>
      </c>
      <c r="G9168" s="90">
        <v>3.2784125137816096E-2</v>
      </c>
      <c r="H9168" s="90">
        <v>3.4969939473962215E-2</v>
      </c>
      <c r="I9168" s="90">
        <v>3.6562296927491265E-2</v>
      </c>
      <c r="J9168" s="90">
        <v>3.7623665422073065E-2</v>
      </c>
    </row>
    <row r="9169" spans="3:10" x14ac:dyDescent="0.25">
      <c r="C9169" s="82">
        <v>2.7505092744898787E-3</v>
      </c>
      <c r="D9169" s="89">
        <v>5.4909491497735982E-3</v>
      </c>
      <c r="E9169" s="89">
        <v>8.7766728784422297E-3</v>
      </c>
      <c r="F9169" s="89">
        <v>1.2085689293477598E-2</v>
      </c>
      <c r="G9169" s="90">
        <v>1.5069996595815933E-2</v>
      </c>
      <c r="H9169" s="90">
        <v>1.7493664596572759E-2</v>
      </c>
      <c r="I9169" s="90">
        <v>1.9382500468391756E-2</v>
      </c>
      <c r="J9169" s="90">
        <v>2.0726435999971884E-2</v>
      </c>
    </row>
    <row r="9170" spans="3:10" x14ac:dyDescent="0.25">
      <c r="C9170" s="82">
        <v>6.3966740251334888E-3</v>
      </c>
      <c r="D9170" s="89">
        <v>9.5920574520140401E-3</v>
      </c>
      <c r="E9170" s="89">
        <v>1.2549180367961479E-2</v>
      </c>
      <c r="F9170" s="89">
        <v>1.5072858741440105E-2</v>
      </c>
      <c r="G9170" s="90">
        <v>1.7173742036602557E-2</v>
      </c>
      <c r="H9170" s="90">
        <v>1.8838202426032735E-2</v>
      </c>
      <c r="I9170" s="90">
        <v>2.0203367499441471E-2</v>
      </c>
      <c r="J9170" s="90">
        <v>2.1274957113126464E-2</v>
      </c>
    </row>
    <row r="9171" spans="3:10" x14ac:dyDescent="0.25">
      <c r="C9171" s="82">
        <v>2.966615736620324E-2</v>
      </c>
      <c r="D9171" s="89">
        <v>3.2421558970368747E-2</v>
      </c>
      <c r="E9171" s="89">
        <v>3.4009224040794685E-2</v>
      </c>
      <c r="F9171" s="89">
        <v>3.5012952536207481E-2</v>
      </c>
      <c r="G9171" s="90">
        <v>3.5831094987752318E-2</v>
      </c>
      <c r="H9171" s="90">
        <v>3.6489237499947605E-2</v>
      </c>
      <c r="I9171" s="90">
        <v>3.7207713277642038E-2</v>
      </c>
      <c r="J9171" s="90">
        <v>3.7912816235535489E-2</v>
      </c>
    </row>
    <row r="9172" spans="3:10" x14ac:dyDescent="0.25">
      <c r="C9172" s="82">
        <v>2.8894576501922294E-2</v>
      </c>
      <c r="D9172" s="89">
        <v>3.039167031356552E-2</v>
      </c>
      <c r="E9172" s="89">
        <v>3.0426727392218328E-2</v>
      </c>
      <c r="F9172" s="89">
        <v>2.9817702825774939E-2</v>
      </c>
      <c r="G9172" s="90">
        <v>2.9062853437002947E-2</v>
      </c>
      <c r="H9172" s="90">
        <v>2.8244103709252337E-2</v>
      </c>
      <c r="I9172" s="90">
        <v>2.7546445528677316E-2</v>
      </c>
      <c r="J9172" s="90">
        <v>2.6903338923992527E-2</v>
      </c>
    </row>
    <row r="9173" spans="3:10" x14ac:dyDescent="0.25">
      <c r="C9173" s="82">
        <v>4.4547040672815105E-2</v>
      </c>
      <c r="D9173" s="89">
        <v>4.5602687384322507E-2</v>
      </c>
      <c r="E9173" s="89">
        <v>4.5695954488600636E-2</v>
      </c>
      <c r="F9173" s="89">
        <v>4.5421014174410919E-2</v>
      </c>
      <c r="G9173" s="90">
        <v>4.5059695604720826E-2</v>
      </c>
      <c r="H9173" s="90">
        <v>4.4465624448573195E-2</v>
      </c>
      <c r="I9173" s="90">
        <v>4.3804920024857863E-2</v>
      </c>
      <c r="J9173" s="90">
        <v>4.2944797420041154E-2</v>
      </c>
    </row>
    <row r="9174" spans="3:10" x14ac:dyDescent="0.25">
      <c r="C9174" s="82">
        <v>1.5985413272052013E-3</v>
      </c>
      <c r="D9174" s="89">
        <v>2.7492672608821602E-3</v>
      </c>
      <c r="E9174" s="89">
        <v>4.0505153337649091E-3</v>
      </c>
      <c r="F9174" s="89">
        <v>5.3726083725502338E-3</v>
      </c>
      <c r="G9174" s="90">
        <v>6.6409169402032175E-3</v>
      </c>
      <c r="H9174" s="90">
        <v>7.792666614721144E-3</v>
      </c>
      <c r="I9174" s="90">
        <v>8.8568205433921746E-3</v>
      </c>
      <c r="J9174" s="90">
        <v>9.837452289537453E-3</v>
      </c>
    </row>
    <row r="9175" spans="3:10" x14ac:dyDescent="0.25">
      <c r="C9175" s="82">
        <v>4.5412536318720602E-3</v>
      </c>
      <c r="D9175" s="89">
        <v>8.0830796942758572E-3</v>
      </c>
      <c r="E9175" s="89">
        <v>1.1850757671179931E-2</v>
      </c>
      <c r="F9175" s="89">
        <v>1.5300838171620411E-2</v>
      </c>
      <c r="G9175" s="90">
        <v>1.8193540684695361E-2</v>
      </c>
      <c r="H9175" s="90">
        <v>2.040039766368993E-2</v>
      </c>
      <c r="I9175" s="90">
        <v>2.2049277772047911E-2</v>
      </c>
      <c r="J9175" s="90">
        <v>2.3177197361094398E-2</v>
      </c>
    </row>
    <row r="9176" spans="3:10" x14ac:dyDescent="0.25">
      <c r="C9176" s="82">
        <v>1.84341137151404E-2</v>
      </c>
      <c r="D9176" s="89">
        <v>2.1084742365099874E-2</v>
      </c>
      <c r="E9176" s="89">
        <v>2.2879438296142841E-2</v>
      </c>
      <c r="F9176" s="89">
        <v>2.4121925152833804E-2</v>
      </c>
      <c r="G9176" s="90">
        <v>2.5057029434334889E-2</v>
      </c>
      <c r="H9176" s="90">
        <v>2.5700151910208982E-2</v>
      </c>
      <c r="I9176" s="90">
        <v>2.621385853337253E-2</v>
      </c>
      <c r="J9176" s="90">
        <v>2.6558725849720147E-2</v>
      </c>
    </row>
    <row r="9177" spans="3:10" x14ac:dyDescent="0.25">
      <c r="C9177" s="82">
        <v>2.7635302970462853E-2</v>
      </c>
      <c r="D9177" s="89">
        <v>2.3236300687022978E-2</v>
      </c>
      <c r="E9177" s="89">
        <v>2.0409083548215919E-2</v>
      </c>
      <c r="F9177" s="89">
        <v>1.8668266229788011E-2</v>
      </c>
      <c r="G9177" s="90">
        <v>1.7683160619541567E-2</v>
      </c>
      <c r="H9177" s="90">
        <v>1.7144505894242872E-2</v>
      </c>
      <c r="I9177" s="90">
        <v>1.6977685216935268E-2</v>
      </c>
      <c r="J9177" s="90">
        <v>1.7052793573250197E-2</v>
      </c>
    </row>
    <row r="9178" spans="3:10" x14ac:dyDescent="0.25">
      <c r="C9178" s="82">
        <v>1.7163487916716166E-2</v>
      </c>
      <c r="D9178" s="89">
        <v>2.1383583563414098E-2</v>
      </c>
      <c r="E9178" s="89">
        <v>2.4450146481048013E-2</v>
      </c>
      <c r="F9178" s="89">
        <v>2.6555382689901437E-2</v>
      </c>
      <c r="G9178" s="90">
        <v>2.7995466892941238E-2</v>
      </c>
      <c r="H9178" s="90">
        <v>2.8867050403259029E-2</v>
      </c>
      <c r="I9178" s="90">
        <v>2.9438268560033867E-2</v>
      </c>
      <c r="J9178" s="90">
        <v>2.9744594813911427E-2</v>
      </c>
    </row>
    <row r="9179" spans="3:10" x14ac:dyDescent="0.25">
      <c r="C9179" s="82">
        <v>1.7942322195830012E-2</v>
      </c>
      <c r="D9179" s="89">
        <v>2.2652566941400068E-2</v>
      </c>
      <c r="E9179" s="89">
        <v>2.6177881827232064E-2</v>
      </c>
      <c r="F9179" s="89">
        <v>2.8688273692654906E-2</v>
      </c>
      <c r="G9179" s="90">
        <v>3.0461862184805968E-2</v>
      </c>
      <c r="H9179" s="90">
        <v>3.1550592459422294E-2</v>
      </c>
      <c r="I9179" s="90">
        <v>3.2187203675717077E-2</v>
      </c>
      <c r="J9179" s="90">
        <v>3.2352514596507467E-2</v>
      </c>
    </row>
    <row r="9180" spans="3:10" x14ac:dyDescent="0.25">
      <c r="C9180" s="82">
        <v>6.4057395052704936E-3</v>
      </c>
      <c r="D9180" s="89">
        <v>1.0652776917585854E-2</v>
      </c>
      <c r="E9180" s="89">
        <v>1.4807884435532862E-2</v>
      </c>
      <c r="F9180" s="89">
        <v>1.8468855663954436E-2</v>
      </c>
      <c r="G9180" s="90">
        <v>2.1629312207625154E-2</v>
      </c>
      <c r="H9180" s="90">
        <v>2.431802492967643E-2</v>
      </c>
      <c r="I9180" s="90">
        <v>2.6754834978427483E-2</v>
      </c>
      <c r="J9180" s="90">
        <v>2.896350030560136E-2</v>
      </c>
    </row>
    <row r="9181" spans="3:10" x14ac:dyDescent="0.25">
      <c r="C9181" s="82">
        <v>3.524893613272885E-2</v>
      </c>
      <c r="D9181" s="89">
        <v>4.1090486649217856E-2</v>
      </c>
      <c r="E9181" s="89">
        <v>4.4756336480436053E-2</v>
      </c>
      <c r="F9181" s="89">
        <v>4.7023500608980827E-2</v>
      </c>
      <c r="G9181" s="90">
        <v>4.8536758353482957E-2</v>
      </c>
      <c r="H9181" s="90">
        <v>4.9408864196424325E-2</v>
      </c>
      <c r="I9181" s="90">
        <v>4.9962098252388211E-2</v>
      </c>
      <c r="J9181" s="90">
        <v>5.0083784876125553E-2</v>
      </c>
    </row>
    <row r="9182" spans="3:10" x14ac:dyDescent="0.25">
      <c r="C9182" s="82">
        <v>4.0852095008706421E-3</v>
      </c>
      <c r="D9182" s="89">
        <v>6.6477215996196739E-3</v>
      </c>
      <c r="E9182" s="89">
        <v>9.1998403367163171E-3</v>
      </c>
      <c r="F9182" s="89">
        <v>1.1460230205941786E-2</v>
      </c>
      <c r="G9182" s="90">
        <v>1.3336837728708082E-2</v>
      </c>
      <c r="H9182" s="90">
        <v>1.4766618085198512E-2</v>
      </c>
      <c r="I9182" s="90">
        <v>1.5841348293333429E-2</v>
      </c>
      <c r="J9182" s="90">
        <v>1.6575289637513719E-2</v>
      </c>
    </row>
    <row r="9183" spans="3:10" x14ac:dyDescent="0.25">
      <c r="C9183" s="82">
        <v>6.053354555250974E-3</v>
      </c>
      <c r="D9183" s="89">
        <v>8.7955361300612999E-3</v>
      </c>
      <c r="E9183" s="89">
        <v>1.1328680517389578E-2</v>
      </c>
      <c r="F9183" s="89">
        <v>1.3505856947210295E-2</v>
      </c>
      <c r="G9183" s="90">
        <v>1.532647187896175E-2</v>
      </c>
      <c r="H9183" s="90">
        <v>1.6758598575991327E-2</v>
      </c>
      <c r="I9183" s="90">
        <v>1.7911389081786831E-2</v>
      </c>
      <c r="J9183" s="90">
        <v>1.8787948735890417E-2</v>
      </c>
    </row>
    <row r="9184" spans="3:10" x14ac:dyDescent="0.25">
      <c r="C9184" s="82">
        <v>7.4083945963964448E-2</v>
      </c>
      <c r="D9184" s="89">
        <v>7.6768999636753335E-2</v>
      </c>
      <c r="E9184" s="89">
        <v>7.603409295948399E-2</v>
      </c>
      <c r="F9184" s="89">
        <v>7.4121014712761668E-2</v>
      </c>
      <c r="G9184" s="90">
        <v>7.228253643572656E-2</v>
      </c>
      <c r="H9184" s="90">
        <v>7.0661530592026248E-2</v>
      </c>
      <c r="I9184" s="90">
        <v>6.9633166929634269E-2</v>
      </c>
      <c r="J9184" s="90">
        <v>6.8930928017408771E-2</v>
      </c>
    </row>
    <row r="9185" spans="3:10" x14ac:dyDescent="0.25">
      <c r="C9185" s="82">
        <v>9.5599119473253873E-3</v>
      </c>
      <c r="D9185" s="89">
        <v>1.4565120467752284E-2</v>
      </c>
      <c r="E9185" s="89">
        <v>1.9058278449355402E-2</v>
      </c>
      <c r="F9185" s="89">
        <v>2.2699120735867103E-2</v>
      </c>
      <c r="G9185" s="90">
        <v>2.5560128622138634E-2</v>
      </c>
      <c r="H9185" s="90">
        <v>2.771062147520463E-2</v>
      </c>
      <c r="I9185" s="90">
        <v>2.9431188456476763E-2</v>
      </c>
      <c r="J9185" s="90">
        <v>3.077866466735673E-2</v>
      </c>
    </row>
    <row r="9186" spans="3:10" x14ac:dyDescent="0.25">
      <c r="C9186" s="82">
        <v>3.7557863930071725E-2</v>
      </c>
      <c r="D9186" s="89">
        <v>4.6218850659331859E-2</v>
      </c>
      <c r="E9186" s="89">
        <v>5.0580973000633501E-2</v>
      </c>
      <c r="F9186" s="89">
        <v>5.1923015718653959E-2</v>
      </c>
      <c r="G9186" s="90">
        <v>5.1646682157657366E-2</v>
      </c>
      <c r="H9186" s="90">
        <v>5.0407916911633398E-2</v>
      </c>
      <c r="I9186" s="90">
        <v>4.886771787763243E-2</v>
      </c>
      <c r="J9186" s="90">
        <v>4.7090094239950454E-2</v>
      </c>
    </row>
    <row r="9187" spans="3:10" x14ac:dyDescent="0.25">
      <c r="C9187" s="82">
        <v>2.8840553354390886E-2</v>
      </c>
      <c r="D9187" s="89">
        <v>3.1910757329824617E-2</v>
      </c>
      <c r="E9187" s="89">
        <v>3.3719394515965284E-2</v>
      </c>
      <c r="F9187" s="89">
        <v>3.484316749338634E-2</v>
      </c>
      <c r="G9187" s="90">
        <v>3.567991344440169E-2</v>
      </c>
      <c r="H9187" s="90">
        <v>3.6243330418762154E-2</v>
      </c>
      <c r="I9187" s="90">
        <v>3.6725341466964531E-2</v>
      </c>
      <c r="J9187" s="90">
        <v>3.7014234805544145E-2</v>
      </c>
    </row>
    <row r="9188" spans="3:10" x14ac:dyDescent="0.25">
      <c r="C9188" s="82">
        <v>1.2015950655871256E-2</v>
      </c>
      <c r="D9188" s="89">
        <v>1.4160008079650325E-2</v>
      </c>
      <c r="E9188" s="89">
        <v>1.5984139611203985E-2</v>
      </c>
      <c r="F9188" s="89">
        <v>1.758615720725179E-2</v>
      </c>
      <c r="G9188" s="90">
        <v>1.9067599772580931E-2</v>
      </c>
      <c r="H9188" s="90">
        <v>2.0404360458342281E-2</v>
      </c>
      <c r="I9188" s="90">
        <v>2.1716577939929448E-2</v>
      </c>
      <c r="J9188" s="90">
        <v>2.2981600084208454E-2</v>
      </c>
    </row>
    <row r="9189" spans="3:10" x14ac:dyDescent="0.25">
      <c r="C9189" s="82">
        <v>3.7150493319427859E-2</v>
      </c>
      <c r="D9189" s="89">
        <v>4.432888229140073E-2</v>
      </c>
      <c r="E9189" s="89">
        <v>4.7471947054039905E-2</v>
      </c>
      <c r="F9189" s="89">
        <v>4.8156183550233531E-2</v>
      </c>
      <c r="G9189" s="90">
        <v>4.7769420168085275E-2</v>
      </c>
      <c r="H9189" s="90">
        <v>4.6857973567139242E-2</v>
      </c>
      <c r="I9189" s="90">
        <v>4.5933551936082784E-2</v>
      </c>
      <c r="J9189" s="90">
        <v>4.4959534382423158E-2</v>
      </c>
    </row>
    <row r="9190" spans="3:10" x14ac:dyDescent="0.25">
      <c r="C9190" s="82">
        <v>1.9141607297680611E-2</v>
      </c>
      <c r="D9190" s="89">
        <v>2.6536300973124909E-2</v>
      </c>
      <c r="E9190" s="89">
        <v>3.2380748868164631E-2</v>
      </c>
      <c r="F9190" s="89">
        <v>3.6541213394988073E-2</v>
      </c>
      <c r="G9190" s="90">
        <v>3.9387995764540142E-2</v>
      </c>
      <c r="H9190" s="90">
        <v>4.116284594096619E-2</v>
      </c>
      <c r="I9190" s="90">
        <v>4.2365858514466476E-2</v>
      </c>
      <c r="J9190" s="90">
        <v>4.3130209465166096E-2</v>
      </c>
    </row>
    <row r="9191" spans="3:10" x14ac:dyDescent="0.25">
      <c r="C9191" s="82">
        <v>7.111079022499224E-2</v>
      </c>
      <c r="D9191" s="89">
        <v>7.3257791931356717E-2</v>
      </c>
      <c r="E9191" s="89">
        <v>7.2079306636183699E-2</v>
      </c>
      <c r="F9191" s="89">
        <v>6.9700039960668078E-2</v>
      </c>
      <c r="G9191" s="90">
        <v>6.7281795530230046E-2</v>
      </c>
      <c r="H9191" s="90">
        <v>6.4928521814313897E-2</v>
      </c>
      <c r="I9191" s="90">
        <v>6.2958580121553046E-2</v>
      </c>
      <c r="J9191" s="90">
        <v>6.1113425944494863E-2</v>
      </c>
    </row>
    <row r="9192" spans="3:10" x14ac:dyDescent="0.25">
      <c r="C9192" s="82">
        <v>9.2677264181979437E-3</v>
      </c>
      <c r="D9192" s="89">
        <v>1.4987941523843583E-2</v>
      </c>
      <c r="E9192" s="89">
        <v>2.0101450684350031E-2</v>
      </c>
      <c r="F9192" s="89">
        <v>2.394800368209395E-2</v>
      </c>
      <c r="G9192" s="90">
        <v>2.6470839396574415E-2</v>
      </c>
      <c r="H9192" s="90">
        <v>2.7714138035823909E-2</v>
      </c>
      <c r="I9192" s="90">
        <v>2.7991030863884461E-2</v>
      </c>
      <c r="J9192" s="90">
        <v>2.7426343428253851E-2</v>
      </c>
    </row>
    <row r="9193" spans="3:10" x14ac:dyDescent="0.25">
      <c r="C9193" s="82">
        <v>1.1245843634794224E-2</v>
      </c>
      <c r="D9193" s="89">
        <v>1.6552558638702176E-2</v>
      </c>
      <c r="E9193" s="89">
        <v>2.0972041889250424E-2</v>
      </c>
      <c r="F9193" s="89">
        <v>2.4330174790022203E-2</v>
      </c>
      <c r="G9193" s="90">
        <v>2.6875950509299758E-2</v>
      </c>
      <c r="H9193" s="90">
        <v>2.8780081644807491E-2</v>
      </c>
      <c r="I9193" s="90">
        <v>3.0375079290741663E-2</v>
      </c>
      <c r="J9193" s="90">
        <v>3.1729482525652497E-2</v>
      </c>
    </row>
    <row r="9194" spans="3:10" x14ac:dyDescent="0.25">
      <c r="C9194" s="82">
        <v>1.303318892254569E-2</v>
      </c>
      <c r="D9194" s="89">
        <v>1.6032552592042476E-2</v>
      </c>
      <c r="E9194" s="89">
        <v>1.8248263386451691E-2</v>
      </c>
      <c r="F9194" s="89">
        <v>1.9809385063691263E-2</v>
      </c>
      <c r="G9194" s="90">
        <v>2.0915141487346987E-2</v>
      </c>
      <c r="H9194" s="90">
        <v>2.1627713844495074E-2</v>
      </c>
      <c r="I9194" s="90">
        <v>2.2149345213278448E-2</v>
      </c>
      <c r="J9194" s="90">
        <v>2.2513833974170887E-2</v>
      </c>
    </row>
    <row r="9195" spans="3:10" x14ac:dyDescent="0.25">
      <c r="C9195" s="82">
        <v>4.9295484881013412E-3</v>
      </c>
      <c r="D9195" s="89">
        <v>8.1821744787333381E-3</v>
      </c>
      <c r="E9195" s="89">
        <v>1.1513842225243225E-2</v>
      </c>
      <c r="F9195" s="89">
        <v>1.4579120994581068E-2</v>
      </c>
      <c r="G9195" s="90">
        <v>1.7290187651878643E-2</v>
      </c>
      <c r="H9195" s="90">
        <v>1.9608643214240155E-2</v>
      </c>
      <c r="I9195" s="90">
        <v>2.1696954287178251E-2</v>
      </c>
      <c r="J9195" s="90">
        <v>2.3602396578132293E-2</v>
      </c>
    </row>
    <row r="9196" spans="3:10" x14ac:dyDescent="0.25">
      <c r="C9196" s="82">
        <v>9.261218142323481E-3</v>
      </c>
      <c r="D9196" s="89">
        <v>1.1362839250861937E-2</v>
      </c>
      <c r="E9196" s="89">
        <v>1.2951372850354751E-2</v>
      </c>
      <c r="F9196" s="89">
        <v>1.4145785473277741E-2</v>
      </c>
      <c r="G9196" s="90">
        <v>1.510404145472025E-2</v>
      </c>
      <c r="H9196" s="90">
        <v>1.5879359373155686E-2</v>
      </c>
      <c r="I9196" s="90">
        <v>1.6625984857112728E-2</v>
      </c>
      <c r="J9196" s="90">
        <v>1.7378610124852697E-2</v>
      </c>
    </row>
    <row r="9197" spans="3:10" x14ac:dyDescent="0.25">
      <c r="C9197" s="82">
        <v>4.6324676524888551E-2</v>
      </c>
      <c r="D9197" s="89">
        <v>4.4456624211683816E-2</v>
      </c>
      <c r="E9197" s="89">
        <v>4.1288273421035172E-2</v>
      </c>
      <c r="F9197" s="89">
        <v>3.7888196992874254E-2</v>
      </c>
      <c r="G9197" s="90">
        <v>3.4712654731708023E-2</v>
      </c>
      <c r="H9197" s="90">
        <v>3.1707158039774079E-2</v>
      </c>
      <c r="I9197" s="90">
        <v>2.8994435078708448E-2</v>
      </c>
      <c r="J9197" s="90">
        <v>2.6464043323951338E-2</v>
      </c>
    </row>
    <row r="9198" spans="3:10" x14ac:dyDescent="0.25">
      <c r="C9198" s="82">
        <v>6.1810722576469386E-3</v>
      </c>
      <c r="D9198" s="89">
        <v>8.6329673543002177E-3</v>
      </c>
      <c r="E9198" s="89">
        <v>1.0896471162772037E-2</v>
      </c>
      <c r="F9198" s="89">
        <v>1.2887860509907196E-2</v>
      </c>
      <c r="G9198" s="90">
        <v>1.4640885695024915E-2</v>
      </c>
      <c r="H9198" s="90">
        <v>1.6155849411865111E-2</v>
      </c>
      <c r="I9198" s="90">
        <v>1.7570581518209678E-2</v>
      </c>
      <c r="J9198" s="90">
        <v>1.8919978597728374E-2</v>
      </c>
    </row>
    <row r="9199" spans="3:10" x14ac:dyDescent="0.25">
      <c r="C9199" s="82">
        <v>3.1048093010937377E-3</v>
      </c>
      <c r="D9199" s="89">
        <v>5.1258931841336834E-3</v>
      </c>
      <c r="E9199" s="89">
        <v>7.0390893218861689E-3</v>
      </c>
      <c r="F9199" s="89">
        <v>8.5665971270011236E-3</v>
      </c>
      <c r="G9199" s="90">
        <v>9.645180632956182E-3</v>
      </c>
      <c r="H9199" s="90">
        <v>1.0282275828832947E-2</v>
      </c>
      <c r="I9199" s="90">
        <v>1.0613599230490298E-2</v>
      </c>
      <c r="J9199" s="90">
        <v>1.0716378703241105E-2</v>
      </c>
    </row>
    <row r="9200" spans="3:10" x14ac:dyDescent="0.25">
      <c r="C9200" s="82">
        <v>7.4293207732977285E-3</v>
      </c>
      <c r="D9200" s="89">
        <v>1.2260439442007498E-2</v>
      </c>
      <c r="E9200" s="89">
        <v>1.6821700047794503E-2</v>
      </c>
      <c r="F9200" s="89">
        <v>2.0561736893793855E-2</v>
      </c>
      <c r="G9200" s="90">
        <v>2.3424787382781743E-2</v>
      </c>
      <c r="H9200" s="90">
        <v>2.5445488370958426E-2</v>
      </c>
      <c r="I9200" s="90">
        <v>2.6896809412749575E-2</v>
      </c>
      <c r="J9200" s="90">
        <v>2.786540927092588E-2</v>
      </c>
    </row>
    <row r="9201" spans="3:10" x14ac:dyDescent="0.25">
      <c r="C9201" s="82">
        <v>2.7077514743024774E-2</v>
      </c>
      <c r="D9201" s="89">
        <v>3.4796270038177451E-2</v>
      </c>
      <c r="E9201" s="89">
        <v>3.9330338350644728E-2</v>
      </c>
      <c r="F9201" s="89">
        <v>4.1240592091367309E-2</v>
      </c>
      <c r="G9201" s="90">
        <v>4.1433460471244139E-2</v>
      </c>
      <c r="H9201" s="90">
        <v>4.0390313416507798E-2</v>
      </c>
      <c r="I9201" s="90">
        <v>3.8685589976637368E-2</v>
      </c>
      <c r="J9201" s="90">
        <v>3.6460641935347655E-2</v>
      </c>
    </row>
    <row r="9202" spans="3:10" x14ac:dyDescent="0.25">
      <c r="C9202" s="82">
        <v>1.6869727414648903E-3</v>
      </c>
      <c r="D9202" s="89">
        <v>3.8337351211723244E-3</v>
      </c>
      <c r="E9202" s="89">
        <v>6.7151325289191823E-3</v>
      </c>
      <c r="F9202" s="89">
        <v>9.8570643357732118E-3</v>
      </c>
      <c r="G9202" s="90">
        <v>1.2833627188074069E-2</v>
      </c>
      <c r="H9202" s="90">
        <v>1.5306037208639408E-2</v>
      </c>
      <c r="I9202" s="90">
        <v>1.7196481245273322E-2</v>
      </c>
      <c r="J9202" s="90">
        <v>1.8443576000873273E-2</v>
      </c>
    </row>
    <row r="9203" spans="3:10" x14ac:dyDescent="0.25">
      <c r="C9203" s="82">
        <v>4.3336716171527165E-2</v>
      </c>
      <c r="D9203" s="89">
        <v>4.8192559870325329E-2</v>
      </c>
      <c r="E9203" s="89">
        <v>5.0941703135090187E-2</v>
      </c>
      <c r="F9203" s="89">
        <v>5.265226938959746E-2</v>
      </c>
      <c r="G9203" s="90">
        <v>5.409756661706764E-2</v>
      </c>
      <c r="H9203" s="90">
        <v>5.5415964672347939E-2</v>
      </c>
      <c r="I9203" s="90">
        <v>5.6965713257066848E-2</v>
      </c>
      <c r="J9203" s="90">
        <v>5.8592710635064368E-2</v>
      </c>
    </row>
    <row r="9204" spans="3:10" x14ac:dyDescent="0.25">
      <c r="C9204" s="82">
        <v>1.7897789854842742E-2</v>
      </c>
      <c r="D9204" s="89">
        <v>2.3114611416926455E-2</v>
      </c>
      <c r="E9204" s="89">
        <v>2.6803200162883761E-2</v>
      </c>
      <c r="F9204" s="89">
        <v>2.9286041966132052E-2</v>
      </c>
      <c r="G9204" s="90">
        <v>3.1056001305459002E-2</v>
      </c>
      <c r="H9204" s="90">
        <v>3.2324333491920508E-2</v>
      </c>
      <c r="I9204" s="90">
        <v>3.3416854852388073E-2</v>
      </c>
      <c r="J9204" s="90">
        <v>3.4342227047358551E-2</v>
      </c>
    </row>
    <row r="9205" spans="3:10" x14ac:dyDescent="0.25">
      <c r="C9205" s="82">
        <v>2.0589969553321354E-2</v>
      </c>
      <c r="D9205" s="89">
        <v>2.5019796582915543E-2</v>
      </c>
      <c r="E9205" s="89">
        <v>2.7679483173628162E-2</v>
      </c>
      <c r="F9205" s="89">
        <v>2.893862274857328E-2</v>
      </c>
      <c r="G9205" s="90">
        <v>2.9268510837372034E-2</v>
      </c>
      <c r="H9205" s="90">
        <v>2.8878772353749735E-2</v>
      </c>
      <c r="I9205" s="90">
        <v>2.8110387424628396E-2</v>
      </c>
      <c r="J9205" s="90">
        <v>2.7036401233489164E-2</v>
      </c>
    </row>
    <row r="9206" spans="3:10" x14ac:dyDescent="0.25">
      <c r="C9206" s="82">
        <v>4.9317119216296139E-3</v>
      </c>
      <c r="D9206" s="89">
        <v>7.7788135985104997E-3</v>
      </c>
      <c r="E9206" s="89">
        <v>1.0504774545350183E-2</v>
      </c>
      <c r="F9206" s="89">
        <v>1.2831376282592526E-2</v>
      </c>
      <c r="G9206" s="90">
        <v>1.4695842227567297E-2</v>
      </c>
      <c r="H9206" s="90">
        <v>1.6059040710164108E-2</v>
      </c>
      <c r="I9206" s="90">
        <v>1.704111855477632E-2</v>
      </c>
      <c r="J9206" s="90">
        <v>1.7667509753650404E-2</v>
      </c>
    </row>
    <row r="9207" spans="3:10" x14ac:dyDescent="0.25">
      <c r="C9207" s="82">
        <v>2.5524017478510113E-3</v>
      </c>
      <c r="D9207" s="89">
        <v>4.5985508321432413E-3</v>
      </c>
      <c r="E9207" s="89">
        <v>6.8410309413137497E-3</v>
      </c>
      <c r="F9207" s="89">
        <v>8.9885777285999141E-3</v>
      </c>
      <c r="G9207" s="90">
        <v>1.0901436787518676E-2</v>
      </c>
      <c r="H9207" s="90">
        <v>1.2483682185001442E-2</v>
      </c>
      <c r="I9207" s="90">
        <v>1.3783721050111457E-2</v>
      </c>
      <c r="J9207" s="90">
        <v>1.4795393647816818E-2</v>
      </c>
    </row>
    <row r="9208" spans="3:10" x14ac:dyDescent="0.25">
      <c r="C9208" s="82">
        <v>7.774597878339457E-3</v>
      </c>
      <c r="D9208" s="89">
        <v>1.0375401239852623E-2</v>
      </c>
      <c r="E9208" s="89">
        <v>1.2535725235300558E-2</v>
      </c>
      <c r="F9208" s="89">
        <v>1.4227829887700376E-2</v>
      </c>
      <c r="G9208" s="90">
        <v>1.5555694525690925E-2</v>
      </c>
      <c r="H9208" s="90">
        <v>1.6571449111385333E-2</v>
      </c>
      <c r="I9208" s="90">
        <v>1.745352934402793E-2</v>
      </c>
      <c r="J9208" s="90">
        <v>1.8259065074639445E-2</v>
      </c>
    </row>
    <row r="9209" spans="3:10" x14ac:dyDescent="0.25">
      <c r="C9209" s="82">
        <v>3.1717017604492685E-2</v>
      </c>
      <c r="D9209" s="89">
        <v>3.3794261115966805E-2</v>
      </c>
      <c r="E9209" s="89">
        <v>3.4119503071539478E-2</v>
      </c>
      <c r="F9209" s="89">
        <v>3.3591439426521388E-2</v>
      </c>
      <c r="G9209" s="90">
        <v>3.275476108798045E-2</v>
      </c>
      <c r="H9209" s="90">
        <v>3.1685932387308033E-2</v>
      </c>
      <c r="I9209" s="90">
        <v>3.0583806445979654E-2</v>
      </c>
      <c r="J9209" s="90">
        <v>2.9377715442581786E-2</v>
      </c>
    </row>
    <row r="9210" spans="3:10" x14ac:dyDescent="0.25">
      <c r="C9210" s="82">
        <v>2.4521590884549406E-3</v>
      </c>
      <c r="D9210" s="89">
        <v>4.1924897316932734E-3</v>
      </c>
      <c r="E9210" s="89">
        <v>6.1072803750536371E-3</v>
      </c>
      <c r="F9210" s="89">
        <v>8.0151672724851283E-3</v>
      </c>
      <c r="G9210" s="90">
        <v>9.8435465196819154E-3</v>
      </c>
      <c r="H9210" s="90">
        <v>1.1540169728204952E-2</v>
      </c>
      <c r="I9210" s="90">
        <v>1.3175595415532591E-2</v>
      </c>
      <c r="J9210" s="90">
        <v>1.4764538426867075E-2</v>
      </c>
    </row>
    <row r="9211" spans="3:10" x14ac:dyDescent="0.25">
      <c r="C9211" s="82">
        <v>5.7718926383546112E-3</v>
      </c>
      <c r="D9211" s="89">
        <v>9.1211167117171855E-3</v>
      </c>
      <c r="E9211" s="89">
        <v>1.2188832278178132E-2</v>
      </c>
      <c r="F9211" s="89">
        <v>1.4663527388975443E-2</v>
      </c>
      <c r="G9211" s="90">
        <v>1.6542608753485091E-2</v>
      </c>
      <c r="H9211" s="90">
        <v>1.7857625826720732E-2</v>
      </c>
      <c r="I9211" s="90">
        <v>1.8798847464447564E-2</v>
      </c>
      <c r="J9211" s="90">
        <v>1.9425919695653403E-2</v>
      </c>
    </row>
    <row r="9212" spans="3:10" x14ac:dyDescent="0.25">
      <c r="C9212" s="82">
        <v>1.0128224713620128E-2</v>
      </c>
      <c r="D9212" s="89">
        <v>1.2449680776165525E-2</v>
      </c>
      <c r="E9212" s="89">
        <v>1.426470813438685E-2</v>
      </c>
      <c r="F9212" s="89">
        <v>1.5681832236192204E-2</v>
      </c>
      <c r="G9212" s="90">
        <v>1.684789058990576E-2</v>
      </c>
      <c r="H9212" s="90">
        <v>1.7795785783304704E-2</v>
      </c>
      <c r="I9212" s="90">
        <v>1.8674740105291708E-2</v>
      </c>
      <c r="J9212" s="90">
        <v>1.9502108831805535E-2</v>
      </c>
    </row>
    <row r="9213" spans="3:10" x14ac:dyDescent="0.25">
      <c r="C9213" s="82">
        <v>3.816429582967764E-3</v>
      </c>
      <c r="D9213" s="89">
        <v>6.0960583046844085E-3</v>
      </c>
      <c r="E9213" s="89">
        <v>8.5011325098432265E-3</v>
      </c>
      <c r="F9213" s="89">
        <v>1.0832544764704919E-2</v>
      </c>
      <c r="G9213" s="90">
        <v>1.3019248933908989E-2</v>
      </c>
      <c r="H9213" s="90">
        <v>1.5002448725395662E-2</v>
      </c>
      <c r="I9213" s="90">
        <v>1.6879124857300313E-2</v>
      </c>
      <c r="J9213" s="90">
        <v>1.8672162238685234E-2</v>
      </c>
    </row>
    <row r="9214" spans="3:10" x14ac:dyDescent="0.25">
      <c r="C9214" s="82">
        <v>9.2835585917409955E-3</v>
      </c>
      <c r="D9214" s="89">
        <v>1.4268667592781097E-2</v>
      </c>
      <c r="E9214" s="89">
        <v>1.9102490318018413E-2</v>
      </c>
      <c r="F9214" s="89">
        <v>2.3391129356152458E-2</v>
      </c>
      <c r="G9214" s="90">
        <v>2.7046108637842341E-2</v>
      </c>
      <c r="H9214" s="90">
        <v>2.9967272242282749E-2</v>
      </c>
      <c r="I9214" s="90">
        <v>3.2325737659035243E-2</v>
      </c>
      <c r="J9214" s="90">
        <v>3.4110388801677473E-2</v>
      </c>
    </row>
    <row r="9215" spans="3:10" x14ac:dyDescent="0.25">
      <c r="C9215" s="82">
        <v>3.1964146563543089E-3</v>
      </c>
      <c r="D9215" s="89">
        <v>5.6720528843467784E-3</v>
      </c>
      <c r="E9215" s="89">
        <v>8.3335685235032281E-3</v>
      </c>
      <c r="F9215" s="89">
        <v>1.0812001819179714E-2</v>
      </c>
      <c r="G9215" s="90">
        <v>1.2928214329390619E-2</v>
      </c>
      <c r="H9215" s="90">
        <v>1.4565415802788943E-2</v>
      </c>
      <c r="I9215" s="90">
        <v>1.5783498346069628E-2</v>
      </c>
      <c r="J9215" s="90">
        <v>1.6579255347262581E-2</v>
      </c>
    </row>
    <row r="9216" spans="3:10" x14ac:dyDescent="0.25">
      <c r="C9216" s="82">
        <v>1.1785823018178228E-3</v>
      </c>
      <c r="D9216" s="89">
        <v>2.4593024310229704E-3</v>
      </c>
      <c r="E9216" s="89">
        <v>4.1428477500360314E-3</v>
      </c>
      <c r="F9216" s="89">
        <v>6.034300862011845E-3</v>
      </c>
      <c r="G9216" s="90">
        <v>7.9650899060949958E-3</v>
      </c>
      <c r="H9216" s="90">
        <v>9.782691401175372E-3</v>
      </c>
      <c r="I9216" s="90">
        <v>1.1461169965262917E-2</v>
      </c>
      <c r="J9216" s="90">
        <v>1.2960395925301632E-2</v>
      </c>
    </row>
    <row r="9217" spans="3:10" x14ac:dyDescent="0.25">
      <c r="C9217" s="82">
        <v>1.4970100233017926E-2</v>
      </c>
      <c r="D9217" s="89">
        <v>1.8418749361340581E-2</v>
      </c>
      <c r="E9217" s="89">
        <v>2.0816410663442843E-2</v>
      </c>
      <c r="F9217" s="89">
        <v>2.2420420580460693E-2</v>
      </c>
      <c r="G9217" s="90">
        <v>2.3548329374555397E-2</v>
      </c>
      <c r="H9217" s="90">
        <v>2.4313597768919934E-2</v>
      </c>
      <c r="I9217" s="90">
        <v>2.4944086911767173E-2</v>
      </c>
      <c r="J9217" s="90">
        <v>2.5449634608533663E-2</v>
      </c>
    </row>
    <row r="9218" spans="3:10" x14ac:dyDescent="0.25">
      <c r="C9218" s="82">
        <v>1.7437468087126023E-2</v>
      </c>
      <c r="D9218" s="89">
        <v>2.2459471929348686E-2</v>
      </c>
      <c r="E9218" s="89">
        <v>2.6488125494846877E-2</v>
      </c>
      <c r="F9218" s="89">
        <v>2.9624417754364422E-2</v>
      </c>
      <c r="G9218" s="90">
        <v>3.2131000898129862E-2</v>
      </c>
      <c r="H9218" s="90">
        <v>3.4082443250218655E-2</v>
      </c>
      <c r="I9218" s="90">
        <v>3.5772148753325184E-2</v>
      </c>
      <c r="J9218" s="90">
        <v>3.7227459331203035E-2</v>
      </c>
    </row>
    <row r="9219" spans="3:10" x14ac:dyDescent="0.25">
      <c r="C9219" s="82">
        <v>6.0228120126260233E-3</v>
      </c>
      <c r="D9219" s="89">
        <v>8.3776027879889272E-3</v>
      </c>
      <c r="E9219" s="89">
        <v>1.0508331550064719E-2</v>
      </c>
      <c r="F9219" s="89">
        <v>1.2327057061387729E-2</v>
      </c>
      <c r="G9219" s="90">
        <v>1.3864096505329557E-2</v>
      </c>
      <c r="H9219" s="90">
        <v>1.512015598608573E-2</v>
      </c>
      <c r="I9219" s="90">
        <v>1.6225034038975964E-2</v>
      </c>
      <c r="J9219" s="90">
        <v>1.7209704490767259E-2</v>
      </c>
    </row>
    <row r="9220" spans="3:10" x14ac:dyDescent="0.25">
      <c r="C9220" s="82">
        <v>2.3672176784851146E-2</v>
      </c>
      <c r="D9220" s="89">
        <v>2.5917596239632835E-2</v>
      </c>
      <c r="E9220" s="89">
        <v>2.7311028144113875E-2</v>
      </c>
      <c r="F9220" s="89">
        <v>2.8305311761718452E-2</v>
      </c>
      <c r="G9220" s="90">
        <v>2.9197079358937183E-2</v>
      </c>
      <c r="H9220" s="90">
        <v>2.9979566761497458E-2</v>
      </c>
      <c r="I9220" s="90">
        <v>3.0806415828905111E-2</v>
      </c>
      <c r="J9220" s="90">
        <v>3.1592985635849162E-2</v>
      </c>
    </row>
    <row r="9221" spans="3:10" x14ac:dyDescent="0.25">
      <c r="C9221" s="82">
        <v>1.2615632132339124E-2</v>
      </c>
      <c r="D9221" s="89">
        <v>1.4998251855357603E-2</v>
      </c>
      <c r="E9221" s="89">
        <v>1.7056377020689951E-2</v>
      </c>
      <c r="F9221" s="89">
        <v>1.891482129586073E-2</v>
      </c>
      <c r="G9221" s="90">
        <v>2.0693964936379448E-2</v>
      </c>
      <c r="H9221" s="90">
        <v>2.2367718560428018E-2</v>
      </c>
      <c r="I9221" s="90">
        <v>2.4060259842128198E-2</v>
      </c>
      <c r="J9221" s="90">
        <v>2.5738510529561807E-2</v>
      </c>
    </row>
    <row r="9222" spans="3:10" x14ac:dyDescent="0.25">
      <c r="C9222" s="82">
        <v>1.5742235813290761E-2</v>
      </c>
      <c r="D9222" s="89">
        <v>2.0660146908309172E-2</v>
      </c>
      <c r="E9222" s="89">
        <v>2.4241691559768568E-2</v>
      </c>
      <c r="F9222" s="89">
        <v>2.6660951919256461E-2</v>
      </c>
      <c r="G9222" s="90">
        <v>2.8282932211797642E-2</v>
      </c>
      <c r="H9222" s="90">
        <v>2.9254183626757777E-2</v>
      </c>
      <c r="I9222" s="90">
        <v>2.9857118952555228E-2</v>
      </c>
      <c r="J9222" s="90">
        <v>3.0115056431031611E-2</v>
      </c>
    </row>
    <row r="9223" spans="3:10" x14ac:dyDescent="0.25">
      <c r="C9223" s="82">
        <v>6.5992199689819406E-3</v>
      </c>
      <c r="D9223" s="89">
        <v>8.9475869955234297E-3</v>
      </c>
      <c r="E9223" s="89">
        <v>1.0932552110735991E-2</v>
      </c>
      <c r="F9223" s="89">
        <v>1.2492502800721988E-2</v>
      </c>
      <c r="G9223" s="90">
        <v>1.3683427142552647E-2</v>
      </c>
      <c r="H9223" s="90">
        <v>1.4524393807237385E-2</v>
      </c>
      <c r="I9223" s="90">
        <v>1.5157937094826695E-2</v>
      </c>
      <c r="J9223" s="90">
        <v>1.5633659407123194E-2</v>
      </c>
    </row>
    <row r="9224" spans="3:10" x14ac:dyDescent="0.25">
      <c r="C9224" s="82">
        <v>6.2233701616668516E-3</v>
      </c>
      <c r="D9224" s="89">
        <v>1.0560732248792658E-2</v>
      </c>
      <c r="E9224" s="89">
        <v>1.5077830650162318E-2</v>
      </c>
      <c r="F9224" s="89">
        <v>1.9318122141077542E-2</v>
      </c>
      <c r="G9224" s="90">
        <v>2.3176268048384015E-2</v>
      </c>
      <c r="H9224" s="90">
        <v>2.6599803332631507E-2</v>
      </c>
      <c r="I9224" s="90">
        <v>2.9779425350431387E-2</v>
      </c>
      <c r="J9224" s="90">
        <v>3.2719012582283595E-2</v>
      </c>
    </row>
    <row r="9225" spans="3:10" x14ac:dyDescent="0.25">
      <c r="C9225" s="82">
        <v>1.8684114250963234E-2</v>
      </c>
      <c r="D9225" s="89">
        <v>2.5147197484597924E-2</v>
      </c>
      <c r="E9225" s="89">
        <v>3.0446034431265912E-2</v>
      </c>
      <c r="F9225" s="89">
        <v>3.460075627879472E-2</v>
      </c>
      <c r="G9225" s="90">
        <v>3.7924890208946495E-2</v>
      </c>
      <c r="H9225" s="90">
        <v>4.053239052137627E-2</v>
      </c>
      <c r="I9225" s="90">
        <v>4.2777631004486637E-2</v>
      </c>
      <c r="J9225" s="90">
        <v>4.4670384152074541E-2</v>
      </c>
    </row>
    <row r="9226" spans="3:10" x14ac:dyDescent="0.25">
      <c r="C9226" s="82">
        <v>9.4374559947273159E-2</v>
      </c>
      <c r="D9226" s="89">
        <v>8.1480849993709442E-2</v>
      </c>
      <c r="E9226" s="89">
        <v>7.2068732469700664E-2</v>
      </c>
      <c r="F9226" s="89">
        <v>6.5683047839748876E-2</v>
      </c>
      <c r="G9226" s="90">
        <v>6.1713870049230922E-2</v>
      </c>
      <c r="H9226" s="90">
        <v>5.9301636775424708E-2</v>
      </c>
      <c r="I9226" s="90">
        <v>5.8248502312320073E-2</v>
      </c>
      <c r="J9226" s="90">
        <v>5.8075718720332271E-2</v>
      </c>
    </row>
    <row r="9227" spans="3:10" x14ac:dyDescent="0.25">
      <c r="C9227" s="82">
        <v>8.7935658650697725E-3</v>
      </c>
      <c r="D9227" s="89">
        <v>1.0910261937465289E-2</v>
      </c>
      <c r="E9227" s="89">
        <v>1.2731189745482218E-2</v>
      </c>
      <c r="F9227" s="89">
        <v>1.4303768482988855E-2</v>
      </c>
      <c r="G9227" s="90">
        <v>1.5732270401565603E-2</v>
      </c>
      <c r="H9227" s="90">
        <v>1.7046190090190771E-2</v>
      </c>
      <c r="I9227" s="90">
        <v>1.8406542116074905E-2</v>
      </c>
      <c r="J9227" s="90">
        <v>1.9859674580291194E-2</v>
      </c>
    </row>
    <row r="9228" spans="3:10" x14ac:dyDescent="0.25">
      <c r="C9228" s="82">
        <v>1.2972860287640976E-3</v>
      </c>
      <c r="D9228" s="89">
        <v>2.9953857298314042E-3</v>
      </c>
      <c r="E9228" s="89">
        <v>5.3941277298569104E-3</v>
      </c>
      <c r="F9228" s="89">
        <v>8.2132436514899959E-3</v>
      </c>
      <c r="G9228" s="90">
        <v>1.1183064663363513E-2</v>
      </c>
      <c r="H9228" s="90">
        <v>1.4069050768205594E-2</v>
      </c>
      <c r="I9228" s="90">
        <v>1.6832062403697886E-2</v>
      </c>
      <c r="J9228" s="90">
        <v>1.9416092889345048E-2</v>
      </c>
    </row>
    <row r="9229" spans="3:10" x14ac:dyDescent="0.25">
      <c r="C9229" s="82">
        <v>1.8839493723951494E-3</v>
      </c>
      <c r="D9229" s="89">
        <v>3.8671123339525048E-3</v>
      </c>
      <c r="E9229" s="89">
        <v>6.3517797889787384E-3</v>
      </c>
      <c r="F9229" s="89">
        <v>8.9712816180782928E-3</v>
      </c>
      <c r="G9229" s="90">
        <v>1.1449361132183479E-2</v>
      </c>
      <c r="H9229" s="90">
        <v>1.3580007660828069E-2</v>
      </c>
      <c r="I9229" s="90">
        <v>1.5361977030505137E-2</v>
      </c>
      <c r="J9229" s="90">
        <v>1.6778200388812409E-2</v>
      </c>
    </row>
    <row r="9230" spans="3:10" x14ac:dyDescent="0.25">
      <c r="C9230" s="82">
        <v>1.3620452721724239E-2</v>
      </c>
      <c r="D9230" s="89">
        <v>1.6398344222898532E-2</v>
      </c>
      <c r="E9230" s="89">
        <v>1.848611513331453E-2</v>
      </c>
      <c r="F9230" s="89">
        <v>2.0071560281411299E-2</v>
      </c>
      <c r="G9230" s="90">
        <v>2.134496090751721E-2</v>
      </c>
      <c r="H9230" s="90">
        <v>2.2319847643921392E-2</v>
      </c>
      <c r="I9230" s="90">
        <v>2.3139929908995716E-2</v>
      </c>
      <c r="J9230" s="90">
        <v>2.3777116547787417E-2</v>
      </c>
    </row>
    <row r="9231" spans="3:10" x14ac:dyDescent="0.25">
      <c r="C9231" s="82">
        <v>5.1778911062944754E-3</v>
      </c>
      <c r="D9231" s="89">
        <v>8.517156226195222E-3</v>
      </c>
      <c r="E9231" s="89">
        <v>1.1885504161507049E-2</v>
      </c>
      <c r="F9231" s="89">
        <v>1.4905666264538908E-2</v>
      </c>
      <c r="G9231" s="90">
        <v>1.7464021826161399E-2</v>
      </c>
      <c r="H9231" s="90">
        <v>1.9502533487047145E-2</v>
      </c>
      <c r="I9231" s="90">
        <v>2.1172107376530788E-2</v>
      </c>
      <c r="J9231" s="90">
        <v>2.2515371704193255E-2</v>
      </c>
    </row>
    <row r="9232" spans="3:10" x14ac:dyDescent="0.25">
      <c r="C9232" s="82">
        <v>2.5895865276709339E-3</v>
      </c>
      <c r="D9232" s="89">
        <v>4.8905628453437188E-3</v>
      </c>
      <c r="E9232" s="89">
        <v>7.4275999727075647E-3</v>
      </c>
      <c r="F9232" s="89">
        <v>9.7846501187653385E-3</v>
      </c>
      <c r="G9232" s="90">
        <v>1.1747139097193285E-2</v>
      </c>
      <c r="H9232" s="90">
        <v>1.3190588321186551E-2</v>
      </c>
      <c r="I9232" s="90">
        <v>1.4173141622670238E-2</v>
      </c>
      <c r="J9232" s="90">
        <v>1.4710728846999147E-2</v>
      </c>
    </row>
    <row r="9233" spans="3:10" x14ac:dyDescent="0.25">
      <c r="C9233" s="82">
        <v>3.7291645031285944E-3</v>
      </c>
      <c r="D9233" s="89">
        <v>6.5324872905941087E-3</v>
      </c>
      <c r="E9233" s="89">
        <v>9.4747249399586425E-3</v>
      </c>
      <c r="F9233" s="89">
        <v>1.2120123242440911E-2</v>
      </c>
      <c r="G9233" s="90">
        <v>1.4266699054097071E-2</v>
      </c>
      <c r="H9233" s="90">
        <v>1.5804005804193305E-2</v>
      </c>
      <c r="I9233" s="90">
        <v>1.6833607138141627E-2</v>
      </c>
      <c r="J9233" s="90">
        <v>1.739897404041674E-2</v>
      </c>
    </row>
    <row r="9234" spans="3:10" x14ac:dyDescent="0.25">
      <c r="C9234" s="82">
        <v>1.8215797543844895E-2</v>
      </c>
      <c r="D9234" s="89">
        <v>2.23849563820506E-2</v>
      </c>
      <c r="E9234" s="89">
        <v>2.5289139728158182E-2</v>
      </c>
      <c r="F9234" s="89">
        <v>2.7219888805987049E-2</v>
      </c>
      <c r="G9234" s="90">
        <v>2.8524937455198702E-2</v>
      </c>
      <c r="H9234" s="90">
        <v>2.9304759306607926E-2</v>
      </c>
      <c r="I9234" s="90">
        <v>2.9809439171426002E-2</v>
      </c>
      <c r="J9234" s="90">
        <v>3.0043530141651658E-2</v>
      </c>
    </row>
    <row r="9235" spans="3:10" x14ac:dyDescent="0.25">
      <c r="C9235" s="82">
        <v>1.3564223896361588E-2</v>
      </c>
      <c r="D9235" s="89">
        <v>1.4502820028866062E-2</v>
      </c>
      <c r="E9235" s="89">
        <v>1.5132842756133838E-2</v>
      </c>
      <c r="F9235" s="89">
        <v>1.5659453574628619E-2</v>
      </c>
      <c r="G9235" s="90">
        <v>1.6220812628609721E-2</v>
      </c>
      <c r="H9235" s="90">
        <v>1.6813682913139644E-2</v>
      </c>
      <c r="I9235" s="90">
        <v>1.7544332921157705E-2</v>
      </c>
      <c r="J9235" s="90">
        <v>1.8397370624246442E-2</v>
      </c>
    </row>
    <row r="9236" spans="3:10" x14ac:dyDescent="0.25">
      <c r="C9236" s="82">
        <v>2.9090451295008729E-2</v>
      </c>
      <c r="D9236" s="89">
        <v>3.5088897702253659E-2</v>
      </c>
      <c r="E9236" s="89">
        <v>3.869698543138015E-2</v>
      </c>
      <c r="F9236" s="89">
        <v>4.0742228427744699E-2</v>
      </c>
      <c r="G9236" s="90">
        <v>4.201461995725516E-2</v>
      </c>
      <c r="H9236" s="90">
        <v>4.2785210239483902E-2</v>
      </c>
      <c r="I9236" s="90">
        <v>4.3435208105692409E-2</v>
      </c>
      <c r="J9236" s="90">
        <v>4.3917457096624646E-2</v>
      </c>
    </row>
    <row r="9237" spans="3:10" x14ac:dyDescent="0.25">
      <c r="C9237" s="82">
        <v>4.9959230483633335E-2</v>
      </c>
      <c r="D9237" s="89">
        <v>5.3197169153167363E-2</v>
      </c>
      <c r="E9237" s="89">
        <v>5.3832911561857107E-2</v>
      </c>
      <c r="F9237" s="89">
        <v>5.3212302355446391E-2</v>
      </c>
      <c r="G9237" s="90">
        <v>5.2186231189338121E-2</v>
      </c>
      <c r="H9237" s="90">
        <v>5.088788431393175E-2</v>
      </c>
      <c r="I9237" s="90">
        <v>4.9638073574136361E-2</v>
      </c>
      <c r="J9237" s="90">
        <v>4.8299690453667887E-2</v>
      </c>
    </row>
    <row r="9238" spans="3:10" x14ac:dyDescent="0.25">
      <c r="C9238" s="82">
        <v>4.2122522413760272E-2</v>
      </c>
      <c r="D9238" s="89">
        <v>5.1588146340930605E-2</v>
      </c>
      <c r="E9238" s="89">
        <v>5.5996239360234547E-2</v>
      </c>
      <c r="F9238" s="89">
        <v>5.6691038575391497E-2</v>
      </c>
      <c r="G9238" s="90">
        <v>5.5186605936141449E-2</v>
      </c>
      <c r="H9238" s="90">
        <v>5.2227419762441815E-2</v>
      </c>
      <c r="I9238" s="90">
        <v>4.859611676103795E-2</v>
      </c>
      <c r="J9238" s="90">
        <v>4.448438449662688E-2</v>
      </c>
    </row>
    <row r="9239" spans="3:10" x14ac:dyDescent="0.25">
      <c r="C9239" s="82">
        <v>3.0816729199919838E-3</v>
      </c>
      <c r="D9239" s="89">
        <v>5.851268220264833E-3</v>
      </c>
      <c r="E9239" s="89">
        <v>9.2580367747244919E-3</v>
      </c>
      <c r="F9239" s="89">
        <v>1.2919284620687751E-2</v>
      </c>
      <c r="G9239" s="90">
        <v>1.6533838714615598E-2</v>
      </c>
      <c r="H9239" s="90">
        <v>1.9821265776291425E-2</v>
      </c>
      <c r="I9239" s="90">
        <v>2.2739701734996429E-2</v>
      </c>
      <c r="J9239" s="90">
        <v>2.5197275992420814E-2</v>
      </c>
    </row>
    <row r="9240" spans="3:10" x14ac:dyDescent="0.25">
      <c r="C9240" s="82">
        <v>1.8008641820669344E-2</v>
      </c>
      <c r="D9240" s="89">
        <v>2.3882582307282411E-2</v>
      </c>
      <c r="E9240" s="89">
        <v>2.7780401425994073E-2</v>
      </c>
      <c r="F9240" s="89">
        <v>2.989948313781414E-2</v>
      </c>
      <c r="G9240" s="90">
        <v>3.0801293588515952E-2</v>
      </c>
      <c r="H9240" s="90">
        <v>3.0822796256296924E-2</v>
      </c>
      <c r="I9240" s="90">
        <v>3.0406472639682242E-2</v>
      </c>
      <c r="J9240" s="90">
        <v>2.9667372296899492E-2</v>
      </c>
    </row>
    <row r="9241" spans="3:10" x14ac:dyDescent="0.25">
      <c r="C9241" s="82">
        <v>5.8306525212325228E-3</v>
      </c>
      <c r="D9241" s="89">
        <v>1.0003472285399597E-2</v>
      </c>
      <c r="E9241" s="89">
        <v>1.4071474787306706E-2</v>
      </c>
      <c r="F9241" s="89">
        <v>1.7474223001728705E-2</v>
      </c>
      <c r="G9241" s="90">
        <v>2.0097614570960889E-2</v>
      </c>
      <c r="H9241" s="90">
        <v>2.1934670557897492E-2</v>
      </c>
      <c r="I9241" s="90">
        <v>2.3202163652838545E-2</v>
      </c>
      <c r="J9241" s="90">
        <v>2.3968256712887059E-2</v>
      </c>
    </row>
    <row r="9242" spans="3:10" x14ac:dyDescent="0.25">
      <c r="C9242" s="82">
        <v>6.5383292398446133E-2</v>
      </c>
      <c r="D9242" s="89">
        <v>6.6385135453109895E-2</v>
      </c>
      <c r="E9242" s="89">
        <v>6.4714804434123127E-2</v>
      </c>
      <c r="F9242" s="89">
        <v>6.2151729272626292E-2</v>
      </c>
      <c r="G9242" s="90">
        <v>5.9600712282079214E-2</v>
      </c>
      <c r="H9242" s="90">
        <v>5.7074155726551702E-2</v>
      </c>
      <c r="I9242" s="90">
        <v>5.4819119193564803E-2</v>
      </c>
      <c r="J9242" s="90">
        <v>5.2605898625658412E-2</v>
      </c>
    </row>
    <row r="9243" spans="3:10" x14ac:dyDescent="0.25">
      <c r="C9243" s="82">
        <v>4.0041154802710659E-3</v>
      </c>
      <c r="D9243" s="89">
        <v>6.913827647348038E-3</v>
      </c>
      <c r="E9243" s="89">
        <v>1.0187430668625106E-2</v>
      </c>
      <c r="F9243" s="89">
        <v>1.3483526941600297E-2</v>
      </c>
      <c r="G9243" s="90">
        <v>1.6603441020113272E-2</v>
      </c>
      <c r="H9243" s="90">
        <v>1.9372795455696132E-2</v>
      </c>
      <c r="I9243" s="90">
        <v>2.1831545396332704E-2</v>
      </c>
      <c r="J9243" s="90">
        <v>2.3939084983700853E-2</v>
      </c>
    </row>
    <row r="9244" spans="3:10" x14ac:dyDescent="0.25">
      <c r="C9244" s="82">
        <v>1.4705295350208335E-2</v>
      </c>
      <c r="D9244" s="89">
        <v>2.1045876016561389E-2</v>
      </c>
      <c r="E9244" s="89">
        <v>2.6669645216463991E-2</v>
      </c>
      <c r="F9244" s="89">
        <v>3.1275523665210518E-2</v>
      </c>
      <c r="G9244" s="90">
        <v>3.4917511557288991E-2</v>
      </c>
      <c r="H9244" s="90">
        <v>3.755898986296502E-2</v>
      </c>
      <c r="I9244" s="90">
        <v>3.9451527490730928E-2</v>
      </c>
      <c r="J9244" s="90">
        <v>4.0577140044915708E-2</v>
      </c>
    </row>
    <row r="9245" spans="3:10" x14ac:dyDescent="0.25">
      <c r="C9245" s="82">
        <v>1.6050649233554926E-2</v>
      </c>
      <c r="D9245" s="89">
        <v>1.7825596661237821E-2</v>
      </c>
      <c r="E9245" s="89">
        <v>1.9141638499078656E-2</v>
      </c>
      <c r="F9245" s="89">
        <v>2.0126390848106537E-2</v>
      </c>
      <c r="G9245" s="90">
        <v>2.087010378088637E-2</v>
      </c>
      <c r="H9245" s="90">
        <v>2.131368333360379E-2</v>
      </c>
      <c r="I9245" s="90">
        <v>2.156249906047884E-2</v>
      </c>
      <c r="J9245" s="90">
        <v>2.1587671425176039E-2</v>
      </c>
    </row>
    <row r="9246" spans="3:10" x14ac:dyDescent="0.25">
      <c r="C9246" s="82">
        <v>9.1150760425667415E-3</v>
      </c>
      <c r="D9246" s="89">
        <v>1.2416180301902637E-2</v>
      </c>
      <c r="E9246" s="89">
        <v>1.4821948664120298E-2</v>
      </c>
      <c r="F9246" s="89">
        <v>1.6375193801468763E-2</v>
      </c>
      <c r="G9246" s="90">
        <v>1.7316406341862139E-2</v>
      </c>
      <c r="H9246" s="90">
        <v>1.7775675401956077E-2</v>
      </c>
      <c r="I9246" s="90">
        <v>1.7962499822264579E-2</v>
      </c>
      <c r="J9246" s="90">
        <v>1.7918186427873413E-2</v>
      </c>
    </row>
    <row r="9247" spans="3:10" x14ac:dyDescent="0.25">
      <c r="C9247" s="82">
        <v>1.9225706119062932E-2</v>
      </c>
      <c r="D9247" s="89">
        <v>2.1881237718024939E-2</v>
      </c>
      <c r="E9247" s="89">
        <v>2.3410053776976088E-2</v>
      </c>
      <c r="F9247" s="89">
        <v>2.4214791112401733E-2</v>
      </c>
      <c r="G9247" s="90">
        <v>2.4628493295035876E-2</v>
      </c>
      <c r="H9247" s="90">
        <v>2.4729873192243089E-2</v>
      </c>
      <c r="I9247" s="90">
        <v>2.4719971285159913E-2</v>
      </c>
      <c r="J9247" s="90">
        <v>2.4590767879672831E-2</v>
      </c>
    </row>
    <row r="9248" spans="3:10" x14ac:dyDescent="0.25">
      <c r="C9248" s="82">
        <v>5.0429878804734707E-3</v>
      </c>
      <c r="D9248" s="89">
        <v>7.964569274826935E-3</v>
      </c>
      <c r="E9248" s="89">
        <v>1.0960789968877902E-2</v>
      </c>
      <c r="F9248" s="89">
        <v>1.3767086787040394E-2</v>
      </c>
      <c r="G9248" s="90">
        <v>1.6282626302993087E-2</v>
      </c>
      <c r="H9248" s="90">
        <v>1.8412434980639807E-2</v>
      </c>
      <c r="I9248" s="90">
        <v>2.0245164483608264E-2</v>
      </c>
      <c r="J9248" s="90">
        <v>2.1772381949568619E-2</v>
      </c>
    </row>
    <row r="9249" spans="3:10" x14ac:dyDescent="0.25">
      <c r="C9249" s="82">
        <v>4.9361715650023561E-3</v>
      </c>
      <c r="D9249" s="89">
        <v>8.6934696242861077E-3</v>
      </c>
      <c r="E9249" s="89">
        <v>1.2496426674151439E-2</v>
      </c>
      <c r="F9249" s="89">
        <v>1.579790073037891E-2</v>
      </c>
      <c r="G9249" s="90">
        <v>1.8449115362413674E-2</v>
      </c>
      <c r="H9249" s="90">
        <v>2.0420565336641619E-2</v>
      </c>
      <c r="I9249" s="90">
        <v>2.1908553402206269E-2</v>
      </c>
      <c r="J9249" s="90">
        <v>2.2980382958055302E-2</v>
      </c>
    </row>
    <row r="9250" spans="3:10" x14ac:dyDescent="0.25">
      <c r="C9250" s="82">
        <v>1.29280079712567E-2</v>
      </c>
      <c r="D9250" s="89">
        <v>1.6166258467199053E-2</v>
      </c>
      <c r="E9250" s="89">
        <v>1.827907293242129E-2</v>
      </c>
      <c r="F9250" s="89">
        <v>1.9601917627573739E-2</v>
      </c>
      <c r="G9250" s="90">
        <v>2.0538020988032292E-2</v>
      </c>
      <c r="H9250" s="90">
        <v>2.1277051006700107E-2</v>
      </c>
      <c r="I9250" s="90">
        <v>2.2075968625323326E-2</v>
      </c>
      <c r="J9250" s="90">
        <v>2.2982958698571917E-2</v>
      </c>
    </row>
    <row r="9251" spans="3:10" x14ac:dyDescent="0.25">
      <c r="C9251" s="82">
        <v>3.5470646976815762E-2</v>
      </c>
      <c r="D9251" s="89">
        <v>4.1040835943585416E-2</v>
      </c>
      <c r="E9251" s="89">
        <v>4.3848788692472648E-2</v>
      </c>
      <c r="F9251" s="89">
        <v>4.5027524145120221E-2</v>
      </c>
      <c r="G9251" s="90">
        <v>4.5517692079851464E-2</v>
      </c>
      <c r="H9251" s="90">
        <v>4.5641302105141959E-2</v>
      </c>
      <c r="I9251" s="90">
        <v>4.5823820740913394E-2</v>
      </c>
      <c r="J9251" s="90">
        <v>4.601997316831196E-2</v>
      </c>
    </row>
    <row r="9252" spans="3:10" x14ac:dyDescent="0.25">
      <c r="C9252" s="82">
        <v>2.6186437825308773E-3</v>
      </c>
      <c r="D9252" s="89">
        <v>4.8667118902279167E-3</v>
      </c>
      <c r="E9252" s="89">
        <v>7.4138478653194215E-3</v>
      </c>
      <c r="F9252" s="89">
        <v>9.9336670848205154E-3</v>
      </c>
      <c r="G9252" s="90">
        <v>1.2279638306019859E-2</v>
      </c>
      <c r="H9252" s="90">
        <v>1.4375508170030093E-2</v>
      </c>
      <c r="I9252" s="90">
        <v>1.6320578177954344E-2</v>
      </c>
      <c r="J9252" s="90">
        <v>1.8150960686553464E-2</v>
      </c>
    </row>
    <row r="9253" spans="3:10" x14ac:dyDescent="0.25">
      <c r="C9253" s="82">
        <v>2.875677784260627E-3</v>
      </c>
      <c r="D9253" s="89">
        <v>4.914682882122122E-3</v>
      </c>
      <c r="E9253" s="89">
        <v>7.0039218225848229E-3</v>
      </c>
      <c r="F9253" s="89">
        <v>8.8884720909546237E-3</v>
      </c>
      <c r="G9253" s="90">
        <v>1.0489246765693665E-2</v>
      </c>
      <c r="H9253" s="90">
        <v>1.1768882055790126E-2</v>
      </c>
      <c r="I9253" s="90">
        <v>1.2816666492615399E-2</v>
      </c>
      <c r="J9253" s="90">
        <v>1.3656627850924181E-2</v>
      </c>
    </row>
    <row r="9254" spans="3:10" x14ac:dyDescent="0.25">
      <c r="C9254" s="82">
        <v>5.0520942448711486E-3</v>
      </c>
      <c r="D9254" s="89">
        <v>9.4176354163144228E-3</v>
      </c>
      <c r="E9254" s="89">
        <v>1.4292807351182889E-2</v>
      </c>
      <c r="F9254" s="89">
        <v>1.892890278450543E-2</v>
      </c>
      <c r="G9254" s="90">
        <v>2.2932966055117791E-2</v>
      </c>
      <c r="H9254" s="90">
        <v>2.608120721127773E-2</v>
      </c>
      <c r="I9254" s="90">
        <v>2.8506840227191362E-2</v>
      </c>
      <c r="J9254" s="90">
        <v>3.0245915347206741E-2</v>
      </c>
    </row>
    <row r="9255" spans="3:10" x14ac:dyDescent="0.25">
      <c r="C9255" s="82">
        <v>1.4902765247152729E-2</v>
      </c>
      <c r="D9255" s="89">
        <v>1.7037394950499392E-2</v>
      </c>
      <c r="E9255" s="89">
        <v>1.8444965387971333E-2</v>
      </c>
      <c r="F9255" s="89">
        <v>1.9431297434975341E-2</v>
      </c>
      <c r="G9255" s="90">
        <v>2.0248337639004022E-2</v>
      </c>
      <c r="H9255" s="90">
        <v>2.0949322952414751E-2</v>
      </c>
      <c r="I9255" s="90">
        <v>2.1694865956415694E-2</v>
      </c>
      <c r="J9255" s="90">
        <v>2.2471662607936961E-2</v>
      </c>
    </row>
    <row r="9256" spans="3:10" x14ac:dyDescent="0.25">
      <c r="C9256" s="82">
        <v>2.1321561118197871E-2</v>
      </c>
      <c r="D9256" s="89">
        <v>2.7280334069926204E-2</v>
      </c>
      <c r="E9256" s="89">
        <v>3.062903811176123E-2</v>
      </c>
      <c r="F9256" s="89">
        <v>3.1960098460850885E-2</v>
      </c>
      <c r="G9256" s="90">
        <v>3.2127176886674852E-2</v>
      </c>
      <c r="H9256" s="90">
        <v>3.1598309745701089E-2</v>
      </c>
      <c r="I9256" s="90">
        <v>3.085729225500802E-2</v>
      </c>
      <c r="J9256" s="90">
        <v>3.0004558159197742E-2</v>
      </c>
    </row>
    <row r="9257" spans="3:10" x14ac:dyDescent="0.25">
      <c r="C9257" s="82">
        <v>1.8381776592989892E-2</v>
      </c>
      <c r="D9257" s="89">
        <v>2.3326725418282537E-2</v>
      </c>
      <c r="E9257" s="89">
        <v>2.682257076860059E-2</v>
      </c>
      <c r="F9257" s="89">
        <v>2.9102764830546676E-2</v>
      </c>
      <c r="G9257" s="90">
        <v>3.0562421777795359E-2</v>
      </c>
      <c r="H9257" s="90">
        <v>3.1363493551589114E-2</v>
      </c>
      <c r="I9257" s="90">
        <v>3.1823717103018713E-2</v>
      </c>
      <c r="J9257" s="90">
        <v>3.1980513697476752E-2</v>
      </c>
    </row>
    <row r="9258" spans="3:10" x14ac:dyDescent="0.25">
      <c r="C9258" s="82">
        <v>1.1762720125968209E-2</v>
      </c>
      <c r="D9258" s="89">
        <v>1.7707644390266307E-2</v>
      </c>
      <c r="E9258" s="89">
        <v>2.3050809686523493E-2</v>
      </c>
      <c r="F9258" s="89">
        <v>2.733092940959074E-2</v>
      </c>
      <c r="G9258" s="90">
        <v>3.0544695154823727E-2</v>
      </c>
      <c r="H9258" s="90">
        <v>3.2703810167051796E-2</v>
      </c>
      <c r="I9258" s="90">
        <v>3.4109350260407539E-2</v>
      </c>
      <c r="J9258" s="90">
        <v>3.4832320930937549E-2</v>
      </c>
    </row>
    <row r="9259" spans="3:10" x14ac:dyDescent="0.25">
      <c r="C9259" s="82">
        <v>2.0256614993023028E-2</v>
      </c>
      <c r="D9259" s="89">
        <v>2.0421817510237219E-2</v>
      </c>
      <c r="E9259" s="89">
        <v>2.0364864669466007E-2</v>
      </c>
      <c r="F9259" s="89">
        <v>2.0297410025497575E-2</v>
      </c>
      <c r="G9259" s="90">
        <v>2.0305079244705006E-2</v>
      </c>
      <c r="H9259" s="90">
        <v>2.0293439489754782E-2</v>
      </c>
      <c r="I9259" s="90">
        <v>2.0316441157442088E-2</v>
      </c>
      <c r="J9259" s="90">
        <v>2.0295980099109573E-2</v>
      </c>
    </row>
    <row r="9260" spans="3:10" x14ac:dyDescent="0.25">
      <c r="C9260" s="82">
        <v>5.4408638374302282E-3</v>
      </c>
      <c r="D9260" s="89">
        <v>6.8215757055472906E-3</v>
      </c>
      <c r="E9260" s="89">
        <v>7.9315212139970028E-3</v>
      </c>
      <c r="F9260" s="89">
        <v>8.7616654519281894E-3</v>
      </c>
      <c r="G9260" s="90">
        <v>9.3414111718389294E-3</v>
      </c>
      <c r="H9260" s="90">
        <v>9.6616522184848758E-3</v>
      </c>
      <c r="I9260" s="90">
        <v>9.8005901825933966E-3</v>
      </c>
      <c r="J9260" s="90">
        <v>9.7820273802008556E-3</v>
      </c>
    </row>
    <row r="9261" spans="3:10" x14ac:dyDescent="0.25">
      <c r="C9261" s="82">
        <v>1.3458623989588485E-2</v>
      </c>
      <c r="D9261" s="89">
        <v>1.9938989320246753E-2</v>
      </c>
      <c r="E9261" s="89">
        <v>2.5630791178508611E-2</v>
      </c>
      <c r="F9261" s="89">
        <v>3.0151086405047808E-2</v>
      </c>
      <c r="G9261" s="90">
        <v>3.3600033667086388E-2</v>
      </c>
      <c r="H9261" s="90">
        <v>3.6041307784563062E-2</v>
      </c>
      <c r="I9261" s="90">
        <v>3.7809532371208647E-2</v>
      </c>
      <c r="J9261" s="90">
        <v>3.8953473004700923E-2</v>
      </c>
    </row>
    <row r="9262" spans="3:10" x14ac:dyDescent="0.25">
      <c r="C9262" s="82">
        <v>2.985550927720894E-3</v>
      </c>
      <c r="D9262" s="89">
        <v>6.0208386638786939E-3</v>
      </c>
      <c r="E9262" s="89">
        <v>9.6256459851161817E-3</v>
      </c>
      <c r="F9262" s="89">
        <v>1.3214671306309824E-2</v>
      </c>
      <c r="G9262" s="90">
        <v>1.6440882833084088E-2</v>
      </c>
      <c r="H9262" s="90">
        <v>1.9098979209090341E-2</v>
      </c>
      <c r="I9262" s="90">
        <v>2.1262160492023098E-2</v>
      </c>
      <c r="J9262" s="90">
        <v>2.2948093120344178E-2</v>
      </c>
    </row>
    <row r="9263" spans="3:10" x14ac:dyDescent="0.25">
      <c r="C9263" s="82">
        <v>1.3088742156016615E-2</v>
      </c>
      <c r="D9263" s="89">
        <v>1.7617008279449314E-2</v>
      </c>
      <c r="E9263" s="89">
        <v>2.1124970106064518E-2</v>
      </c>
      <c r="F9263" s="89">
        <v>2.3658876846314753E-2</v>
      </c>
      <c r="G9263" s="90">
        <v>2.5489826222113231E-2</v>
      </c>
      <c r="H9263" s="90">
        <v>2.6737732516439478E-2</v>
      </c>
      <c r="I9263" s="90">
        <v>2.7664390444973264E-2</v>
      </c>
      <c r="J9263" s="90">
        <v>2.8295535948470514E-2</v>
      </c>
    </row>
    <row r="9264" spans="3:10" x14ac:dyDescent="0.25">
      <c r="C9264" s="82">
        <v>5.2547866598623132E-3</v>
      </c>
      <c r="D9264" s="89">
        <v>8.1271554007250404E-3</v>
      </c>
      <c r="E9264" s="89">
        <v>1.0760406536029344E-2</v>
      </c>
      <c r="F9264" s="89">
        <v>1.2913741585967978E-2</v>
      </c>
      <c r="G9264" s="90">
        <v>1.4575505190072764E-2</v>
      </c>
      <c r="H9264" s="90">
        <v>1.5744214799399279E-2</v>
      </c>
      <c r="I9264" s="90">
        <v>1.655753761081661E-2</v>
      </c>
      <c r="J9264" s="90">
        <v>1.704605755423377E-2</v>
      </c>
    </row>
    <row r="9265" spans="3:10" x14ac:dyDescent="0.25">
      <c r="C9265" s="82">
        <v>1.2612046614332085E-2</v>
      </c>
      <c r="D9265" s="89">
        <v>1.7889484165777056E-2</v>
      </c>
      <c r="E9265" s="89">
        <v>2.2505189767962622E-2</v>
      </c>
      <c r="F9265" s="89">
        <v>2.6295173344903201E-2</v>
      </c>
      <c r="G9265" s="90">
        <v>2.9389244423024895E-2</v>
      </c>
      <c r="H9265" s="90">
        <v>3.1819205470295944E-2</v>
      </c>
      <c r="I9265" s="90">
        <v>3.3839462815779875E-2</v>
      </c>
      <c r="J9265" s="90">
        <v>3.5460548811264744E-2</v>
      </c>
    </row>
    <row r="9266" spans="3:10" x14ac:dyDescent="0.25">
      <c r="C9266" s="82">
        <v>2.6266982299200631E-2</v>
      </c>
      <c r="D9266" s="89">
        <v>3.0289097035016244E-2</v>
      </c>
      <c r="E9266" s="89">
        <v>3.2663207847374871E-2</v>
      </c>
      <c r="F9266" s="89">
        <v>3.4030424727882098E-2</v>
      </c>
      <c r="G9266" s="90">
        <v>3.4931792941441157E-2</v>
      </c>
      <c r="H9266" s="90">
        <v>3.5515837364053199E-2</v>
      </c>
      <c r="I9266" s="90">
        <v>3.6071096422024801E-2</v>
      </c>
      <c r="J9266" s="90">
        <v>3.6559616459759608E-2</v>
      </c>
    </row>
    <row r="9267" spans="3:10" x14ac:dyDescent="0.25">
      <c r="C9267" s="82">
        <v>1.6959896710933751E-2</v>
      </c>
      <c r="D9267" s="89">
        <v>2.0988016799133098E-2</v>
      </c>
      <c r="E9267" s="89">
        <v>2.3959273714281939E-2</v>
      </c>
      <c r="F9267" s="89">
        <v>2.608796063153071E-2</v>
      </c>
      <c r="G9267" s="90">
        <v>2.7641540217092215E-2</v>
      </c>
      <c r="H9267" s="90">
        <v>2.866133548637919E-2</v>
      </c>
      <c r="I9267" s="90">
        <v>2.9345026571258741E-2</v>
      </c>
      <c r="J9267" s="90">
        <v>2.965830536082692E-2</v>
      </c>
    </row>
    <row r="9268" spans="3:10" x14ac:dyDescent="0.25">
      <c r="C9268" s="82">
        <v>8.8058738305711991E-3</v>
      </c>
      <c r="D9268" s="89">
        <v>1.0906529714384085E-2</v>
      </c>
      <c r="E9268" s="89">
        <v>1.2659208655821517E-2</v>
      </c>
      <c r="F9268" s="89">
        <v>1.4144788979872518E-2</v>
      </c>
      <c r="G9268" s="90">
        <v>1.5485920812352699E-2</v>
      </c>
      <c r="H9268" s="90">
        <v>1.671171821704381E-2</v>
      </c>
      <c r="I9268" s="90">
        <v>1.7964193795572785E-2</v>
      </c>
      <c r="J9268" s="90">
        <v>1.926096386964412E-2</v>
      </c>
    </row>
    <row r="9269" spans="3:10" x14ac:dyDescent="0.25">
      <c r="C9269" s="82">
        <v>5.9997464394079165E-3</v>
      </c>
      <c r="D9269" s="89">
        <v>9.8411491392454229E-3</v>
      </c>
      <c r="E9269" s="89">
        <v>1.3679970407432886E-2</v>
      </c>
      <c r="F9269" s="89">
        <v>1.7119246039109293E-2</v>
      </c>
      <c r="G9269" s="90">
        <v>2.0077935189031962E-2</v>
      </c>
      <c r="H9269" s="90">
        <v>2.2523949610342802E-2</v>
      </c>
      <c r="I9269" s="90">
        <v>2.4640141144465284E-2</v>
      </c>
      <c r="J9269" s="90">
        <v>2.6459090950154248E-2</v>
      </c>
    </row>
    <row r="9270" spans="3:10" x14ac:dyDescent="0.25">
      <c r="C9270" s="82">
        <v>3.1666956106946059E-2</v>
      </c>
      <c r="D9270" s="89">
        <v>3.1964387234124272E-2</v>
      </c>
      <c r="E9270" s="89">
        <v>3.1938521889636085E-2</v>
      </c>
      <c r="F9270" s="89">
        <v>3.1880211934560254E-2</v>
      </c>
      <c r="G9270" s="90">
        <v>3.1919880690605189E-2</v>
      </c>
      <c r="H9270" s="90">
        <v>3.1918856316037608E-2</v>
      </c>
      <c r="I9270" s="90">
        <v>3.1969504914661245E-2</v>
      </c>
      <c r="J9270" s="90">
        <v>3.1944778742715348E-2</v>
      </c>
    </row>
    <row r="9271" spans="3:10" x14ac:dyDescent="0.25">
      <c r="C9271" s="82">
        <v>0.10929814237736549</v>
      </c>
      <c r="D9271" s="89">
        <v>0.12036057697878931</v>
      </c>
      <c r="E9271" s="89">
        <v>0.1216580528600979</v>
      </c>
      <c r="F9271" s="89">
        <v>0.11843920118959225</v>
      </c>
      <c r="G9271" s="90">
        <v>0.1141974917835752</v>
      </c>
      <c r="H9271" s="90">
        <v>0.10995630269311982</v>
      </c>
      <c r="I9271" s="90">
        <v>0.10657597833951546</v>
      </c>
      <c r="J9271" s="90">
        <v>0.10362062793300506</v>
      </c>
    </row>
    <row r="9272" spans="3:10" x14ac:dyDescent="0.25">
      <c r="C9272" s="82">
        <v>2.2425001595977787E-3</v>
      </c>
      <c r="D9272" s="89">
        <v>4.2009814055666986E-3</v>
      </c>
      <c r="E9272" s="89">
        <v>6.4711027574980741E-3</v>
      </c>
      <c r="F9272" s="89">
        <v>8.7654197621887756E-3</v>
      </c>
      <c r="G9272" s="90">
        <v>1.0933281840597459E-2</v>
      </c>
      <c r="H9272" s="90">
        <v>1.2883554896136032E-2</v>
      </c>
      <c r="I9272" s="90">
        <v>1.468991860125371E-2</v>
      </c>
      <c r="J9272" s="90">
        <v>1.6379620880438497E-2</v>
      </c>
    </row>
    <row r="9273" spans="3:10" x14ac:dyDescent="0.25">
      <c r="C9273" s="82">
        <v>9.3497068060193381E-2</v>
      </c>
      <c r="D9273" s="89">
        <v>7.9177037324985433E-2</v>
      </c>
      <c r="E9273" s="89">
        <v>6.7905125115209908E-2</v>
      </c>
      <c r="F9273" s="89">
        <v>5.9680373084869773E-2</v>
      </c>
      <c r="G9273" s="90">
        <v>5.393504982571122E-2</v>
      </c>
      <c r="H9273" s="90">
        <v>4.9782960380515565E-2</v>
      </c>
      <c r="I9273" s="90">
        <v>4.6920287974210564E-2</v>
      </c>
      <c r="J9273" s="90">
        <v>4.4834357283698362E-2</v>
      </c>
    </row>
    <row r="9274" spans="3:10" x14ac:dyDescent="0.25">
      <c r="C9274" s="82">
        <v>2.8794798810164425E-2</v>
      </c>
      <c r="D9274" s="89">
        <v>3.2043694224381157E-2</v>
      </c>
      <c r="E9274" s="89">
        <v>3.3162128052076502E-2</v>
      </c>
      <c r="F9274" s="89">
        <v>3.3112317508111652E-2</v>
      </c>
      <c r="G9274" s="90">
        <v>3.2600194059998276E-2</v>
      </c>
      <c r="H9274" s="90">
        <v>3.1841726814683932E-2</v>
      </c>
      <c r="I9274" s="90">
        <v>3.112503688460052E-2</v>
      </c>
      <c r="J9274" s="90">
        <v>3.0423556606539032E-2</v>
      </c>
    </row>
    <row r="9275" spans="3:10" x14ac:dyDescent="0.25">
      <c r="C9275" s="82">
        <v>8.8446651634197793E-3</v>
      </c>
      <c r="D9275" s="89">
        <v>1.1458215002671805E-2</v>
      </c>
      <c r="E9275" s="89">
        <v>1.3322185707108625E-2</v>
      </c>
      <c r="F9275" s="89">
        <v>1.4488094759694457E-2</v>
      </c>
      <c r="G9275" s="90">
        <v>1.5118128124939774E-2</v>
      </c>
      <c r="H9275" s="90">
        <v>1.5282194907565511E-2</v>
      </c>
      <c r="I9275" s="90">
        <v>1.5145242728540387E-2</v>
      </c>
      <c r="J9275" s="90">
        <v>1.4750423429792934E-2</v>
      </c>
    </row>
    <row r="9276" spans="3:10" x14ac:dyDescent="0.25">
      <c r="C9276" s="82">
        <v>2.4208728532268725E-3</v>
      </c>
      <c r="D9276" s="89">
        <v>4.418490414815561E-3</v>
      </c>
      <c r="E9276" s="89">
        <v>6.6133829467981591E-3</v>
      </c>
      <c r="F9276" s="89">
        <v>8.676998297135351E-3</v>
      </c>
      <c r="G9276" s="90">
        <v>1.0440746273256991E-2</v>
      </c>
      <c r="H9276" s="90">
        <v>1.1807326979556804E-2</v>
      </c>
      <c r="I9276" s="90">
        <v>1.2839978931357495E-2</v>
      </c>
      <c r="J9276" s="90">
        <v>1.3559717649586257E-2</v>
      </c>
    </row>
    <row r="9277" spans="3:10" x14ac:dyDescent="0.25">
      <c r="C9277" s="82">
        <v>1.3633565784005547E-2</v>
      </c>
      <c r="D9277" s="89">
        <v>1.8846918389136085E-2</v>
      </c>
      <c r="E9277" s="89">
        <v>2.3273594235097495E-2</v>
      </c>
      <c r="F9277" s="89">
        <v>2.6836920650231359E-2</v>
      </c>
      <c r="G9277" s="90">
        <v>2.973251153249348E-2</v>
      </c>
      <c r="H9277" s="90">
        <v>3.2029404734460136E-2</v>
      </c>
      <c r="I9277" s="90">
        <v>3.3997430843085374E-2</v>
      </c>
      <c r="J9277" s="90">
        <v>3.5636879218515299E-2</v>
      </c>
    </row>
    <row r="9278" spans="3:10" x14ac:dyDescent="0.25">
      <c r="C9278" s="82">
        <v>2.6290232283771607E-2</v>
      </c>
      <c r="D9278" s="89">
        <v>2.5654228289454933E-2</v>
      </c>
      <c r="E9278" s="89">
        <v>2.5284382491465921E-2</v>
      </c>
      <c r="F9278" s="89">
        <v>2.5211494166440883E-2</v>
      </c>
      <c r="G9278" s="90">
        <v>2.5414473069454355E-2</v>
      </c>
      <c r="H9278" s="90">
        <v>2.5717539321755235E-2</v>
      </c>
      <c r="I9278" s="90">
        <v>2.6168937032776996E-2</v>
      </c>
      <c r="J9278" s="90">
        <v>2.6666141893830923E-2</v>
      </c>
    </row>
    <row r="9279" spans="3:10" x14ac:dyDescent="0.25">
      <c r="C9279" s="82">
        <v>2.9743389277525612E-2</v>
      </c>
      <c r="D9279" s="89">
        <v>3.1231998334605215E-2</v>
      </c>
      <c r="E9279" s="89">
        <v>3.1842128532533993E-2</v>
      </c>
      <c r="F9279" s="89">
        <v>3.2112291863655835E-2</v>
      </c>
      <c r="G9279" s="90">
        <v>3.2370969642798786E-2</v>
      </c>
      <c r="H9279" s="90">
        <v>3.26092676429394E-2</v>
      </c>
      <c r="I9279" s="90">
        <v>3.3002744834527968E-2</v>
      </c>
      <c r="J9279" s="90">
        <v>3.3468765173736897E-2</v>
      </c>
    </row>
    <row r="9280" spans="3:10" x14ac:dyDescent="0.25">
      <c r="C9280" s="82">
        <v>8.2760092431939034E-3</v>
      </c>
      <c r="D9280" s="89">
        <v>9.1039971407832713E-3</v>
      </c>
      <c r="E9280" s="89">
        <v>9.5629074333267103E-3</v>
      </c>
      <c r="F9280" s="89">
        <v>9.7850044284895736E-3</v>
      </c>
      <c r="G9280" s="90">
        <v>9.8689576806078247E-3</v>
      </c>
      <c r="H9280" s="90">
        <v>9.8261013134922325E-3</v>
      </c>
      <c r="I9280" s="90">
        <v>9.7343918551336065E-3</v>
      </c>
      <c r="J9280" s="90">
        <v>9.6027060373475286E-3</v>
      </c>
    </row>
    <row r="9281" spans="3:10" x14ac:dyDescent="0.25">
      <c r="C9281" s="82">
        <v>4.641716767991585E-3</v>
      </c>
      <c r="D9281" s="89">
        <v>7.7397403446025368E-3</v>
      </c>
      <c r="E9281" s="89">
        <v>1.0789766504824425E-2</v>
      </c>
      <c r="F9281" s="89">
        <v>1.3393045787137896E-2</v>
      </c>
      <c r="G9281" s="90">
        <v>1.5415342529047391E-2</v>
      </c>
      <c r="H9281" s="90">
        <v>1.6782195144412967E-2</v>
      </c>
      <c r="I9281" s="90">
        <v>1.7608857881168012E-2</v>
      </c>
      <c r="J9281" s="90">
        <v>1.7928942617532771E-2</v>
      </c>
    </row>
    <row r="9282" spans="3:10" x14ac:dyDescent="0.25">
      <c r="C9282" s="82">
        <v>6.9213524386734313E-3</v>
      </c>
      <c r="D9282" s="89">
        <v>1.0128861587468906E-2</v>
      </c>
      <c r="E9282" s="89">
        <v>1.2875778232480945E-2</v>
      </c>
      <c r="F9282" s="89">
        <v>1.4984638047446699E-2</v>
      </c>
      <c r="G9282" s="90">
        <v>1.6517586311097447E-2</v>
      </c>
      <c r="H9282" s="90">
        <v>1.7520827852384468E-2</v>
      </c>
      <c r="I9282" s="90">
        <v>1.8180857211194373E-2</v>
      </c>
      <c r="J9282" s="90">
        <v>1.8555068718137491E-2</v>
      </c>
    </row>
    <row r="9283" spans="3:10" x14ac:dyDescent="0.25">
      <c r="C9283" s="82">
        <v>1.4942934046061217E-2</v>
      </c>
      <c r="D9283" s="89">
        <v>2.048211862040961E-2</v>
      </c>
      <c r="E9283" s="89">
        <v>2.4438047545648534E-2</v>
      </c>
      <c r="F9283" s="89">
        <v>2.676253564725296E-2</v>
      </c>
      <c r="G9283" s="90">
        <v>2.7825352116057623E-2</v>
      </c>
      <c r="H9283" s="90">
        <v>2.7885714170185538E-2</v>
      </c>
      <c r="I9283" s="90">
        <v>2.7356306358650748E-2</v>
      </c>
      <c r="J9283" s="90">
        <v>2.6383911423173798E-2</v>
      </c>
    </row>
    <row r="9284" spans="3:10" x14ac:dyDescent="0.25">
      <c r="C9284" s="82">
        <v>1.163681477132213E-3</v>
      </c>
      <c r="D9284" s="89">
        <v>2.258995917488381E-3</v>
      </c>
      <c r="E9284" s="89">
        <v>3.567167910921236E-3</v>
      </c>
      <c r="F9284" s="89">
        <v>4.8999961183515059E-3</v>
      </c>
      <c r="G9284" s="90">
        <v>6.137432087948291E-3</v>
      </c>
      <c r="H9284" s="90">
        <v>7.2044235994605972E-3</v>
      </c>
      <c r="I9284" s="90">
        <v>8.1363563772914298E-3</v>
      </c>
      <c r="J9284" s="90">
        <v>8.9584546172456845E-3</v>
      </c>
    </row>
    <row r="9285" spans="3:10" x14ac:dyDescent="0.25">
      <c r="C9285" s="82">
        <v>2.9124214814244508E-3</v>
      </c>
      <c r="D9285" s="89">
        <v>4.6794753069244275E-3</v>
      </c>
      <c r="E9285" s="89">
        <v>6.4802266470850179E-3</v>
      </c>
      <c r="F9285" s="89">
        <v>8.1119051220343019E-3</v>
      </c>
      <c r="G9285" s="90">
        <v>9.4863991754028099E-3</v>
      </c>
      <c r="H9285" s="90">
        <v>1.0545479581142084E-2</v>
      </c>
      <c r="I9285" s="90">
        <v>1.1360453618145666E-2</v>
      </c>
      <c r="J9285" s="90">
        <v>1.1962057210732912E-2</v>
      </c>
    </row>
    <row r="9286" spans="3:10" x14ac:dyDescent="0.25">
      <c r="C9286" s="82">
        <v>4.1892492423186043E-3</v>
      </c>
      <c r="D9286" s="89">
        <v>7.6932402673057084E-3</v>
      </c>
      <c r="E9286" s="89">
        <v>1.1542100626958273E-2</v>
      </c>
      <c r="F9286" s="89">
        <v>1.5199854586836689E-2</v>
      </c>
      <c r="G9286" s="90">
        <v>1.8424011564311851E-2</v>
      </c>
      <c r="H9286" s="90">
        <v>2.1070520081554633E-2</v>
      </c>
      <c r="I9286" s="90">
        <v>2.3238118873452736E-2</v>
      </c>
      <c r="J9286" s="90">
        <v>2.4915481098791142E-2</v>
      </c>
    </row>
    <row r="9287" spans="3:10" x14ac:dyDescent="0.25">
      <c r="C9287" s="82">
        <v>2.3084108184370775E-2</v>
      </c>
      <c r="D9287" s="89">
        <v>2.4856405602592141E-2</v>
      </c>
      <c r="E9287" s="89">
        <v>2.5545241206176586E-2</v>
      </c>
      <c r="F9287" s="89">
        <v>2.5668006549245309E-2</v>
      </c>
      <c r="G9287" s="90">
        <v>2.5567749927385752E-2</v>
      </c>
      <c r="H9287" s="90">
        <v>2.5294672297296119E-2</v>
      </c>
      <c r="I9287" s="90">
        <v>2.5026736153774747E-2</v>
      </c>
      <c r="J9287" s="90">
        <v>2.4734169980178567E-2</v>
      </c>
    </row>
    <row r="9288" spans="3:10" x14ac:dyDescent="0.25">
      <c r="C9288" s="82">
        <v>4.3514672289322459E-3</v>
      </c>
      <c r="D9288" s="89">
        <v>6.6076062652650411E-3</v>
      </c>
      <c r="E9288" s="89">
        <v>8.9137404770487077E-3</v>
      </c>
      <c r="F9288" s="89">
        <v>1.1109274075540035E-2</v>
      </c>
      <c r="G9288" s="90">
        <v>1.3155451117342313E-2</v>
      </c>
      <c r="H9288" s="90">
        <v>1.5019464878813527E-2</v>
      </c>
      <c r="I9288" s="90">
        <v>1.6824334766412364E-2</v>
      </c>
      <c r="J9288" s="90">
        <v>1.8620537198064543E-2</v>
      </c>
    </row>
    <row r="9289" spans="3:10" x14ac:dyDescent="0.25">
      <c r="C9289" s="82">
        <v>3.3050839717283708E-3</v>
      </c>
      <c r="D9289" s="89">
        <v>5.3207510110145195E-3</v>
      </c>
      <c r="E9289" s="89">
        <v>7.3261590242231145E-3</v>
      </c>
      <c r="F9289" s="89">
        <v>9.1450023025695902E-3</v>
      </c>
      <c r="G9289" s="90">
        <v>1.0753187482295744E-2</v>
      </c>
      <c r="H9289" s="90">
        <v>1.2138956041740959E-2</v>
      </c>
      <c r="I9289" s="90">
        <v>1.3401262329288746E-2</v>
      </c>
      <c r="J9289" s="90">
        <v>1.4560245357591659E-2</v>
      </c>
    </row>
    <row r="9290" spans="3:10" x14ac:dyDescent="0.25">
      <c r="C9290" s="82">
        <v>8.897582781640604E-3</v>
      </c>
      <c r="D9290" s="89">
        <v>1.6361134958824148E-2</v>
      </c>
      <c r="E9290" s="89">
        <v>2.4071693702214333E-2</v>
      </c>
      <c r="F9290" s="89">
        <v>3.0717552691577953E-2</v>
      </c>
      <c r="G9290" s="90">
        <v>3.5842020871861759E-2</v>
      </c>
      <c r="H9290" s="90">
        <v>3.9302441047433044E-2</v>
      </c>
      <c r="I9290" s="90">
        <v>4.1427945728502613E-2</v>
      </c>
      <c r="J9290" s="90">
        <v>4.2307310010495702E-2</v>
      </c>
    </row>
    <row r="9291" spans="3:10" x14ac:dyDescent="0.25">
      <c r="C9291" s="82">
        <v>1.8021357118181861E-3</v>
      </c>
      <c r="D9291" s="89">
        <v>3.3941459408155621E-3</v>
      </c>
      <c r="E9291" s="89">
        <v>5.1851271136022998E-3</v>
      </c>
      <c r="F9291" s="89">
        <v>6.9069381906843169E-3</v>
      </c>
      <c r="G9291" s="90">
        <v>8.4251135718372214E-3</v>
      </c>
      <c r="H9291" s="90">
        <v>9.6680282247549494E-3</v>
      </c>
      <c r="I9291" s="90">
        <v>1.0695107701546368E-2</v>
      </c>
      <c r="J9291" s="90">
        <v>1.1529851246810222E-2</v>
      </c>
    </row>
    <row r="9292" spans="3:10" x14ac:dyDescent="0.25">
      <c r="C9292" s="82">
        <v>1.6204802542377897E-2</v>
      </c>
      <c r="D9292" s="89">
        <v>2.1935815190774914E-2</v>
      </c>
      <c r="E9292" s="89">
        <v>2.6338145597573984E-2</v>
      </c>
      <c r="F9292" s="89">
        <v>2.9421188421846871E-2</v>
      </c>
      <c r="G9292" s="90">
        <v>3.1519229849259971E-2</v>
      </c>
      <c r="H9292" s="90">
        <v>3.2803613982730094E-2</v>
      </c>
      <c r="I9292" s="90">
        <v>3.3625440891734568E-2</v>
      </c>
      <c r="J9292" s="90">
        <v>3.4039236098658464E-2</v>
      </c>
    </row>
    <row r="9293" spans="3:10" x14ac:dyDescent="0.25">
      <c r="C9293" s="82">
        <v>6.2626079623599477E-3</v>
      </c>
      <c r="D9293" s="89">
        <v>9.4034268014529451E-3</v>
      </c>
      <c r="E9293" s="89">
        <v>1.2289486078985737E-2</v>
      </c>
      <c r="F9293" s="89">
        <v>1.4740720720795037E-2</v>
      </c>
      <c r="G9293" s="90">
        <v>1.6811083592238676E-2</v>
      </c>
      <c r="H9293" s="90">
        <v>1.8547404197581104E-2</v>
      </c>
      <c r="I9293" s="90">
        <v>2.0144653460642568E-2</v>
      </c>
      <c r="J9293" s="90">
        <v>2.1657876865515114E-2</v>
      </c>
    </row>
    <row r="9294" spans="3:10" x14ac:dyDescent="0.25">
      <c r="C9294" s="82">
        <v>7.9982585928078736E-4</v>
      </c>
      <c r="D9294" s="89">
        <v>1.646856102345347E-3</v>
      </c>
      <c r="E9294" s="89">
        <v>2.7148486262157569E-3</v>
      </c>
      <c r="F9294" s="89">
        <v>3.8608263998580273E-3</v>
      </c>
      <c r="G9294" s="90">
        <v>4.9851208098955473E-3</v>
      </c>
      <c r="H9294" s="90">
        <v>6.016799838516316E-3</v>
      </c>
      <c r="I9294" s="90">
        <v>6.9698418402077134E-3</v>
      </c>
      <c r="J9294" s="90">
        <v>7.8466365483002183E-3</v>
      </c>
    </row>
    <row r="9295" spans="3:10" x14ac:dyDescent="0.25">
      <c r="C9295" s="82">
        <v>1.2385315235456164E-2</v>
      </c>
      <c r="D9295" s="89">
        <v>1.9081452699735421E-2</v>
      </c>
      <c r="E9295" s="89">
        <v>2.5051813467837206E-2</v>
      </c>
      <c r="F9295" s="89">
        <v>2.9811879217171409E-2</v>
      </c>
      <c r="G9295" s="90">
        <v>3.3480504608175136E-2</v>
      </c>
      <c r="H9295" s="90">
        <v>3.6187721217135677E-2</v>
      </c>
      <c r="I9295" s="90">
        <v>3.8326906446297347E-2</v>
      </c>
      <c r="J9295" s="90">
        <v>3.9977480718090722E-2</v>
      </c>
    </row>
    <row r="9296" spans="3:10" x14ac:dyDescent="0.25">
      <c r="C9296" s="82">
        <v>1.6101273246044649E-2</v>
      </c>
      <c r="D9296" s="89">
        <v>1.5705805215078542E-2</v>
      </c>
      <c r="E9296" s="89">
        <v>1.5168413124107881E-2</v>
      </c>
      <c r="F9296" s="89">
        <v>1.4642332125043156E-2</v>
      </c>
      <c r="G9296" s="90">
        <v>1.4187617252917832E-2</v>
      </c>
      <c r="H9296" s="90">
        <v>1.3744311627864029E-2</v>
      </c>
      <c r="I9296" s="90">
        <v>1.3363517883493208E-2</v>
      </c>
      <c r="J9296" s="90">
        <v>1.3010760214123241E-2</v>
      </c>
    </row>
    <row r="9297" spans="3:10" x14ac:dyDescent="0.25">
      <c r="C9297" s="82">
        <v>9.0315633200263156E-3</v>
      </c>
      <c r="D9297" s="89">
        <v>1.1579132804753074E-2</v>
      </c>
      <c r="E9297" s="89">
        <v>1.3538150508253553E-2</v>
      </c>
      <c r="F9297" s="89">
        <v>1.5005004574672267E-2</v>
      </c>
      <c r="G9297" s="90">
        <v>1.6161986941087191E-2</v>
      </c>
      <c r="H9297" s="90">
        <v>1.7085078161961784E-2</v>
      </c>
      <c r="I9297" s="90">
        <v>1.7947724757156211E-2</v>
      </c>
      <c r="J9297" s="90">
        <v>1.8780792401502325E-2</v>
      </c>
    </row>
    <row r="9298" spans="3:10" x14ac:dyDescent="0.25">
      <c r="C9298" s="82">
        <v>7.3108306892290227E-3</v>
      </c>
      <c r="D9298" s="89">
        <v>9.9873744303997473E-3</v>
      </c>
      <c r="E9298" s="89">
        <v>1.2017124043257313E-2</v>
      </c>
      <c r="F9298" s="89">
        <v>1.3369633053359016E-2</v>
      </c>
      <c r="G9298" s="90">
        <v>1.4182596286404047E-2</v>
      </c>
      <c r="H9298" s="90">
        <v>1.453487295651204E-2</v>
      </c>
      <c r="I9298" s="90">
        <v>1.4597526127412596E-2</v>
      </c>
      <c r="J9298" s="90">
        <v>1.4420227401939052E-2</v>
      </c>
    </row>
    <row r="9299" spans="3:10" x14ac:dyDescent="0.25">
      <c r="C9299" s="82">
        <v>2.637685840937252E-3</v>
      </c>
      <c r="D9299" s="89">
        <v>4.8070640636451592E-3</v>
      </c>
      <c r="E9299" s="89">
        <v>7.2442421635120777E-3</v>
      </c>
      <c r="F9299" s="89">
        <v>9.6045158626536283E-3</v>
      </c>
      <c r="G9299" s="90">
        <v>1.1693535694212987E-2</v>
      </c>
      <c r="H9299" s="90">
        <v>1.3388554815291229E-2</v>
      </c>
      <c r="I9299" s="90">
        <v>1.4752235880821937E-2</v>
      </c>
      <c r="J9299" s="90">
        <v>1.5807512461260467E-2</v>
      </c>
    </row>
    <row r="9300" spans="3:10" x14ac:dyDescent="0.25">
      <c r="C9300" s="82">
        <v>6.602602168972794E-3</v>
      </c>
      <c r="D9300" s="89">
        <v>8.1122368843462318E-3</v>
      </c>
      <c r="E9300" s="89">
        <v>9.2705906141109951E-3</v>
      </c>
      <c r="F9300" s="89">
        <v>1.0147906345596792E-2</v>
      </c>
      <c r="G9300" s="90">
        <v>1.0838007785161188E-2</v>
      </c>
      <c r="H9300" s="90">
        <v>1.1360782292676652E-2</v>
      </c>
      <c r="I9300" s="90">
        <v>1.1812404190382339E-2</v>
      </c>
      <c r="J9300" s="90">
        <v>1.2207937004518322E-2</v>
      </c>
    </row>
    <row r="9301" spans="3:10" x14ac:dyDescent="0.25">
      <c r="C9301" s="82">
        <v>3.1664982274272946E-2</v>
      </c>
      <c r="D9301" s="89">
        <v>3.5634670391531037E-2</v>
      </c>
      <c r="E9301" s="89">
        <v>3.7512206225535437E-2</v>
      </c>
      <c r="F9301" s="89">
        <v>3.8244935365191413E-2</v>
      </c>
      <c r="G9301" s="90">
        <v>3.8523932278943358E-2</v>
      </c>
      <c r="H9301" s="90">
        <v>3.851455830674947E-2</v>
      </c>
      <c r="I9301" s="90">
        <v>3.8499905727779477E-2</v>
      </c>
      <c r="J9301" s="90">
        <v>3.8402738156975841E-2</v>
      </c>
    </row>
    <row r="9302" spans="3:10" x14ac:dyDescent="0.25">
      <c r="C9302" s="82">
        <v>5.7289959445351859E-3</v>
      </c>
      <c r="D9302" s="89">
        <v>1.0485134893914495E-2</v>
      </c>
      <c r="E9302" s="89">
        <v>1.5720673554560763E-2</v>
      </c>
      <c r="F9302" s="89">
        <v>2.0649699554001272E-2</v>
      </c>
      <c r="G9302" s="90">
        <v>2.4862454098891217E-2</v>
      </c>
      <c r="H9302" s="90">
        <v>2.8110393477324823E-2</v>
      </c>
      <c r="I9302" s="90">
        <v>3.0518548095687482E-2</v>
      </c>
      <c r="J9302" s="90">
        <v>3.210667097024681E-2</v>
      </c>
    </row>
    <row r="9303" spans="3:10" x14ac:dyDescent="0.25">
      <c r="C9303" s="82">
        <v>2.1219762370029944E-2</v>
      </c>
      <c r="D9303" s="89">
        <v>2.4965146739521268E-2</v>
      </c>
      <c r="E9303" s="89">
        <v>2.6541772302684289E-2</v>
      </c>
      <c r="F9303" s="89">
        <v>2.6761842109394085E-2</v>
      </c>
      <c r="G9303" s="90">
        <v>2.6330305818684948E-2</v>
      </c>
      <c r="H9303" s="90">
        <v>2.5522922293081379E-2</v>
      </c>
      <c r="I9303" s="90">
        <v>2.4627696999408172E-2</v>
      </c>
      <c r="J9303" s="90">
        <v>2.3653807799690497E-2</v>
      </c>
    </row>
    <row r="9304" spans="3:10" x14ac:dyDescent="0.25">
      <c r="C9304" s="82">
        <v>1.3960866370924304E-3</v>
      </c>
      <c r="D9304" s="89">
        <v>2.6079399206950216E-3</v>
      </c>
      <c r="E9304" s="89">
        <v>4.0534690939490808E-3</v>
      </c>
      <c r="F9304" s="89">
        <v>5.5524477164991268E-3</v>
      </c>
      <c r="G9304" s="90">
        <v>6.9766642310171495E-3</v>
      </c>
      <c r="H9304" s="90">
        <v>8.2238428777136174E-3</v>
      </c>
      <c r="I9304" s="90">
        <v>9.3062336561634471E-3</v>
      </c>
      <c r="J9304" s="90">
        <v>1.0225961622354581E-2</v>
      </c>
    </row>
    <row r="9305" spans="3:10" x14ac:dyDescent="0.25">
      <c r="C9305" s="82">
        <v>4.0309019225089116E-2</v>
      </c>
      <c r="D9305" s="89">
        <v>3.505812606178501E-2</v>
      </c>
      <c r="E9305" s="89">
        <v>3.1011365838326026E-2</v>
      </c>
      <c r="F9305" s="89">
        <v>2.8117080854735615E-2</v>
      </c>
      <c r="G9305" s="90">
        <v>2.6176289999584924E-2</v>
      </c>
      <c r="H9305" s="90">
        <v>2.4854358213404357E-2</v>
      </c>
      <c r="I9305" s="90">
        <v>2.409188681210599E-2</v>
      </c>
      <c r="J9305" s="90">
        <v>2.3717249667063435E-2</v>
      </c>
    </row>
    <row r="9306" spans="3:10" x14ac:dyDescent="0.25">
      <c r="C9306" s="82">
        <v>1.8855639191622819E-2</v>
      </c>
      <c r="D9306" s="89">
        <v>2.3960569266989036E-2</v>
      </c>
      <c r="E9306" s="89">
        <v>2.7538707946078031E-2</v>
      </c>
      <c r="F9306" s="89">
        <v>2.9910908273047335E-2</v>
      </c>
      <c r="G9306" s="90">
        <v>3.1531506999054534E-2</v>
      </c>
      <c r="H9306" s="90">
        <v>3.2570455422231734E-2</v>
      </c>
      <c r="I9306" s="90">
        <v>3.332803286097448E-2</v>
      </c>
      <c r="J9306" s="90">
        <v>3.3798652401908658E-2</v>
      </c>
    </row>
    <row r="9307" spans="3:10" x14ac:dyDescent="0.25">
      <c r="C9307" s="82">
        <v>2.9655370187429919E-2</v>
      </c>
      <c r="D9307" s="89">
        <v>3.6913925166384289E-2</v>
      </c>
      <c r="E9307" s="89">
        <v>4.1382731238267384E-2</v>
      </c>
      <c r="F9307" s="89">
        <v>4.3741767089246E-2</v>
      </c>
      <c r="G9307" s="90">
        <v>4.4830995223042971E-2</v>
      </c>
      <c r="H9307" s="90">
        <v>4.5015120137630205E-2</v>
      </c>
      <c r="I9307" s="90">
        <v>4.479023139800109E-2</v>
      </c>
      <c r="J9307" s="90">
        <v>4.4193103827969732E-2</v>
      </c>
    </row>
    <row r="9308" spans="3:10" x14ac:dyDescent="0.25">
      <c r="C9308" s="82">
        <v>1.2488547598013653E-2</v>
      </c>
      <c r="D9308" s="89">
        <v>1.6901856418195554E-2</v>
      </c>
      <c r="E9308" s="89">
        <v>2.0399471149232965E-2</v>
      </c>
      <c r="F9308" s="89">
        <v>2.2972143516100392E-2</v>
      </c>
      <c r="G9308" s="90">
        <v>2.4855799057575147E-2</v>
      </c>
      <c r="H9308" s="90">
        <v>2.6172669988986704E-2</v>
      </c>
      <c r="I9308" s="90">
        <v>2.7201442795070273E-2</v>
      </c>
      <c r="J9308" s="90">
        <v>2.7990896688953423E-2</v>
      </c>
    </row>
    <row r="9309" spans="3:10" x14ac:dyDescent="0.25">
      <c r="C9309" s="82">
        <v>5.732743768794582E-3</v>
      </c>
      <c r="D9309" s="89">
        <v>1.0083112462689305E-2</v>
      </c>
      <c r="E9309" s="89">
        <v>1.4539522387424028E-2</v>
      </c>
      <c r="F9309" s="89">
        <v>1.8465532763183731E-2</v>
      </c>
      <c r="G9309" s="90">
        <v>2.1668068065738174E-2</v>
      </c>
      <c r="H9309" s="90">
        <v>2.4092725248308987E-2</v>
      </c>
      <c r="I9309" s="90">
        <v>2.5952784695942869E-2</v>
      </c>
      <c r="J9309" s="90">
        <v>2.7306215954620176E-2</v>
      </c>
    </row>
    <row r="9310" spans="3:10" x14ac:dyDescent="0.25">
      <c r="C9310" s="82">
        <v>6.7489505167504142E-3</v>
      </c>
      <c r="D9310" s="89">
        <v>8.8151704136155192E-3</v>
      </c>
      <c r="E9310" s="89">
        <v>1.0397120913954555E-2</v>
      </c>
      <c r="F9310" s="89">
        <v>1.152336936216317E-2</v>
      </c>
      <c r="G9310" s="90">
        <v>1.2298483937072049E-2</v>
      </c>
      <c r="H9310" s="90">
        <v>1.2753391550363409E-2</v>
      </c>
      <c r="I9310" s="90">
        <v>1.300193357911647E-2</v>
      </c>
      <c r="J9310" s="90">
        <v>1.3062631734517419E-2</v>
      </c>
    </row>
    <row r="9311" spans="3:10" x14ac:dyDescent="0.25">
      <c r="C9311" s="82">
        <v>1.9662454142274784E-3</v>
      </c>
      <c r="D9311" s="89">
        <v>3.308640045336013E-3</v>
      </c>
      <c r="E9311" s="89">
        <v>4.7925209259367905E-3</v>
      </c>
      <c r="F9311" s="89">
        <v>6.2416216446578316E-3</v>
      </c>
      <c r="G9311" s="90">
        <v>7.5360883750677067E-3</v>
      </c>
      <c r="H9311" s="90">
        <v>8.5746432312173559E-3</v>
      </c>
      <c r="I9311" s="90">
        <v>9.3721717102130155E-3</v>
      </c>
      <c r="J9311" s="90">
        <v>9.9298458779039592E-3</v>
      </c>
    </row>
    <row r="9312" spans="3:10" x14ac:dyDescent="0.25">
      <c r="C9312" s="82">
        <v>5.3075843143381802E-3</v>
      </c>
      <c r="D9312" s="89">
        <v>1.1181990570469759E-2</v>
      </c>
      <c r="E9312" s="89">
        <v>1.8234662894531416E-2</v>
      </c>
      <c r="F9312" s="89">
        <v>2.5269360120412462E-2</v>
      </c>
      <c r="G9312" s="90">
        <v>3.1644567570893407E-2</v>
      </c>
      <c r="H9312" s="90">
        <v>3.7014653121047264E-2</v>
      </c>
      <c r="I9312" s="90">
        <v>4.1512335713273452E-2</v>
      </c>
      <c r="J9312" s="90">
        <v>4.5075857182283345E-2</v>
      </c>
    </row>
    <row r="9313" spans="3:10" x14ac:dyDescent="0.25">
      <c r="C9313" s="82">
        <v>3.4497911805470571E-2</v>
      </c>
      <c r="D9313" s="89">
        <v>3.582908594604986E-2</v>
      </c>
      <c r="E9313" s="89">
        <v>3.6187246466774646E-2</v>
      </c>
      <c r="F9313" s="89">
        <v>3.6287295468796603E-2</v>
      </c>
      <c r="G9313" s="90">
        <v>3.654032704082992E-2</v>
      </c>
      <c r="H9313" s="90">
        <v>3.6941381219747306E-2</v>
      </c>
      <c r="I9313" s="90">
        <v>3.7679659399509853E-2</v>
      </c>
      <c r="J9313" s="90">
        <v>3.8647320256147984E-2</v>
      </c>
    </row>
    <row r="9314" spans="3:10" x14ac:dyDescent="0.25">
      <c r="C9314" s="82">
        <v>8.1427639321347885E-3</v>
      </c>
      <c r="D9314" s="89">
        <v>1.0514202703067098E-2</v>
      </c>
      <c r="E9314" s="89">
        <v>1.2448325112839541E-2</v>
      </c>
      <c r="F9314" s="89">
        <v>1.3967529163303348E-2</v>
      </c>
      <c r="G9314" s="90">
        <v>1.5171074770280549E-2</v>
      </c>
      <c r="H9314" s="90">
        <v>1.6077519226758989E-2</v>
      </c>
      <c r="I9314" s="90">
        <v>1.6818569722604232E-2</v>
      </c>
      <c r="J9314" s="90">
        <v>1.7409769568174957E-2</v>
      </c>
    </row>
    <row r="9315" spans="3:10" x14ac:dyDescent="0.25">
      <c r="C9315" s="82">
        <v>1.430909331689533E-2</v>
      </c>
      <c r="D9315" s="89">
        <v>2.0245981071456236E-2</v>
      </c>
      <c r="E9315" s="89">
        <v>2.5387402076780235E-2</v>
      </c>
      <c r="F9315" s="89">
        <v>2.9570417147571842E-2</v>
      </c>
      <c r="G9315" s="90">
        <v>3.2981302834512692E-2</v>
      </c>
      <c r="H9315" s="90">
        <v>3.569650993137951E-2</v>
      </c>
      <c r="I9315" s="90">
        <v>3.8028045249435538E-2</v>
      </c>
      <c r="J9315" s="90">
        <v>3.9991570484135354E-2</v>
      </c>
    </row>
    <row r="9316" spans="3:10" x14ac:dyDescent="0.25">
      <c r="C9316" s="82">
        <v>1.6122451628665579E-3</v>
      </c>
      <c r="D9316" s="89">
        <v>3.1480455642852335E-3</v>
      </c>
      <c r="E9316" s="89">
        <v>4.9637826981307892E-3</v>
      </c>
      <c r="F9316" s="89">
        <v>6.8034391543581024E-3</v>
      </c>
      <c r="G9316" s="90">
        <v>8.5253315407118526E-3</v>
      </c>
      <c r="H9316" s="90">
        <v>1.0050107351756822E-2</v>
      </c>
      <c r="I9316" s="90">
        <v>1.1439691704577976E-2</v>
      </c>
      <c r="J9316" s="90">
        <v>1.2728702777170517E-2</v>
      </c>
    </row>
    <row r="9317" spans="3:10" x14ac:dyDescent="0.25">
      <c r="C9317" s="82">
        <v>1.0806183704297423E-2</v>
      </c>
      <c r="D9317" s="89">
        <v>1.3579062545419785E-2</v>
      </c>
      <c r="E9317" s="89">
        <v>1.5702021807295279E-2</v>
      </c>
      <c r="F9317" s="89">
        <v>1.7275144134911696E-2</v>
      </c>
      <c r="G9317" s="90">
        <v>1.8477665715587947E-2</v>
      </c>
      <c r="H9317" s="90">
        <v>1.9370405013478281E-2</v>
      </c>
      <c r="I9317" s="90">
        <v>2.0134571138620157E-2</v>
      </c>
      <c r="J9317" s="90">
        <v>2.0797367486999608E-2</v>
      </c>
    </row>
    <row r="9318" spans="3:10" x14ac:dyDescent="0.25">
      <c r="C9318" s="82">
        <v>3.4740711879067067E-3</v>
      </c>
      <c r="D9318" s="89">
        <v>6.0623517312230731E-3</v>
      </c>
      <c r="E9318" s="89">
        <v>8.7658976389313453E-3</v>
      </c>
      <c r="F9318" s="89">
        <v>1.1230508467508111E-2</v>
      </c>
      <c r="G9318" s="90">
        <v>1.3334356367533209E-2</v>
      </c>
      <c r="H9318" s="90">
        <v>1.5029098019334346E-2</v>
      </c>
      <c r="I9318" s="90">
        <v>1.6442870458151342E-2</v>
      </c>
      <c r="J9318" s="90">
        <v>1.7627432074188112E-2</v>
      </c>
    </row>
    <row r="9319" spans="3:10" x14ac:dyDescent="0.25">
      <c r="C9319" s="82">
        <v>5.2631023796311498E-3</v>
      </c>
      <c r="D9319" s="89">
        <v>7.7624626489493321E-3</v>
      </c>
      <c r="E9319" s="89">
        <v>1.0029943489081691E-2</v>
      </c>
      <c r="F9319" s="89">
        <v>1.1868290894741789E-2</v>
      </c>
      <c r="G9319" s="90">
        <v>1.3252735777081354E-2</v>
      </c>
      <c r="H9319" s="90">
        <v>1.4171283518846702E-2</v>
      </c>
      <c r="I9319" s="90">
        <v>1.4755728137856691E-2</v>
      </c>
      <c r="J9319" s="90">
        <v>1.5053463802719599E-2</v>
      </c>
    </row>
    <row r="9320" spans="3:10" x14ac:dyDescent="0.25">
      <c r="C9320" s="82">
        <v>2.1909560982440523E-2</v>
      </c>
      <c r="D9320" s="89">
        <v>2.5982005200254121E-2</v>
      </c>
      <c r="E9320" s="89">
        <v>2.9005716929520416E-2</v>
      </c>
      <c r="F9320" s="89">
        <v>3.1239418193379168E-2</v>
      </c>
      <c r="G9320" s="90">
        <v>3.2955062938276221E-2</v>
      </c>
      <c r="H9320" s="90">
        <v>3.4169091069333295E-2</v>
      </c>
      <c r="I9320" s="90">
        <v>3.5104946643013162E-2</v>
      </c>
      <c r="J9320" s="90">
        <v>3.5715526614562967E-2</v>
      </c>
    </row>
    <row r="9321" spans="3:10" x14ac:dyDescent="0.25">
      <c r="C9321" s="82">
        <v>4.293335093087971E-3</v>
      </c>
      <c r="D9321" s="89">
        <v>7.9248283334275773E-3</v>
      </c>
      <c r="E9321" s="89">
        <v>1.183834859150909E-2</v>
      </c>
      <c r="F9321" s="89">
        <v>1.537214572703983E-2</v>
      </c>
      <c r="G9321" s="90">
        <v>1.8212051103898352E-2</v>
      </c>
      <c r="H9321" s="90">
        <v>2.0213289734523507E-2</v>
      </c>
      <c r="I9321" s="90">
        <v>2.1521754350822167E-2</v>
      </c>
      <c r="J9321" s="90">
        <v>2.2203984833949836E-2</v>
      </c>
    </row>
    <row r="9322" spans="3:10" x14ac:dyDescent="0.25">
      <c r="C9322" s="82">
        <v>1.3392081151946756E-2</v>
      </c>
      <c r="D9322" s="89">
        <v>1.6259414394613925E-2</v>
      </c>
      <c r="E9322" s="89">
        <v>1.8376919705939531E-2</v>
      </c>
      <c r="F9322" s="89">
        <v>1.9943804769049764E-2</v>
      </c>
      <c r="G9322" s="90">
        <v>2.1174117892795403E-2</v>
      </c>
      <c r="H9322" s="90">
        <v>2.2104194464518362E-2</v>
      </c>
      <c r="I9322" s="90">
        <v>2.2893454870608797E-2</v>
      </c>
      <c r="J9322" s="90">
        <v>2.3525428060234468E-2</v>
      </c>
    </row>
    <row r="9323" spans="3:10" x14ac:dyDescent="0.25">
      <c r="C9323" s="82">
        <v>1.1447975039398515E-2</v>
      </c>
      <c r="D9323" s="89">
        <v>1.2918807528238922E-2</v>
      </c>
      <c r="E9323" s="89">
        <v>1.3981030760227312E-2</v>
      </c>
      <c r="F9323" s="89">
        <v>1.4784494199586294E-2</v>
      </c>
      <c r="G9323" s="90">
        <v>1.5437619539597174E-2</v>
      </c>
      <c r="H9323" s="90">
        <v>1.5918426030502961E-2</v>
      </c>
      <c r="I9323" s="90">
        <v>1.6310092024300719E-2</v>
      </c>
      <c r="J9323" s="90">
        <v>1.6584405652748373E-2</v>
      </c>
    </row>
    <row r="9324" spans="3:10" x14ac:dyDescent="0.25">
      <c r="C9324" s="82">
        <v>3.4977201684903543E-2</v>
      </c>
      <c r="D9324" s="89">
        <v>3.6427725741429488E-2</v>
      </c>
      <c r="E9324" s="89">
        <v>3.5854282733164516E-2</v>
      </c>
      <c r="F9324" s="89">
        <v>3.4478798390801674E-2</v>
      </c>
      <c r="G9324" s="90">
        <v>3.3000964884441084E-2</v>
      </c>
      <c r="H9324" s="90">
        <v>3.1540910440329632E-2</v>
      </c>
      <c r="I9324" s="90">
        <v>3.028720065881859E-2</v>
      </c>
      <c r="J9324" s="90">
        <v>2.912988863769217E-2</v>
      </c>
    </row>
    <row r="9325" spans="3:10" x14ac:dyDescent="0.25">
      <c r="C9325" s="82">
        <v>5.9577846095555925E-3</v>
      </c>
      <c r="D9325" s="89">
        <v>9.7350148998615171E-3</v>
      </c>
      <c r="E9325" s="89">
        <v>1.3595769915188136E-2</v>
      </c>
      <c r="F9325" s="89">
        <v>1.7154419826912709E-2</v>
      </c>
      <c r="G9325" s="90">
        <v>2.0304255633359278E-2</v>
      </c>
      <c r="H9325" s="90">
        <v>2.2984700761888528E-2</v>
      </c>
      <c r="I9325" s="90">
        <v>2.5366103897387925E-2</v>
      </c>
      <c r="J9325" s="90">
        <v>2.7478652853782419E-2</v>
      </c>
    </row>
    <row r="9326" spans="3:10" x14ac:dyDescent="0.25">
      <c r="C9326" s="82">
        <v>4.6685173700859875E-3</v>
      </c>
      <c r="D9326" s="89">
        <v>7.5637385866618749E-3</v>
      </c>
      <c r="E9326" s="89">
        <v>1.0859922852341351E-2</v>
      </c>
      <c r="F9326" s="89">
        <v>1.4374089744976877E-2</v>
      </c>
      <c r="G9326" s="90">
        <v>1.8024302176280337E-2</v>
      </c>
      <c r="H9326" s="90">
        <v>2.1696783136952197E-2</v>
      </c>
      <c r="I9326" s="90">
        <v>2.5468259601605692E-2</v>
      </c>
      <c r="J9326" s="90">
        <v>2.9291034848730309E-2</v>
      </c>
    </row>
    <row r="9327" spans="3:10" x14ac:dyDescent="0.25">
      <c r="C9327" s="82">
        <v>7.3703507126565322E-3</v>
      </c>
      <c r="D9327" s="89">
        <v>9.4378876786012922E-3</v>
      </c>
      <c r="E9327" s="89">
        <v>1.1072297663532385E-2</v>
      </c>
      <c r="F9327" s="89">
        <v>1.2334497365524277E-2</v>
      </c>
      <c r="G9327" s="90">
        <v>1.3342362442814353E-2</v>
      </c>
      <c r="H9327" s="90">
        <v>1.4129048972174289E-2</v>
      </c>
      <c r="I9327" s="90">
        <v>1.4819338024142512E-2</v>
      </c>
      <c r="J9327" s="90">
        <v>1.5434169666698947E-2</v>
      </c>
    </row>
    <row r="9328" spans="3:10" x14ac:dyDescent="0.25">
      <c r="C9328" s="82">
        <v>4.6458421775719978E-3</v>
      </c>
      <c r="D9328" s="89">
        <v>8.0298716495114473E-3</v>
      </c>
      <c r="E9328" s="89">
        <v>1.1599122717979074E-2</v>
      </c>
      <c r="F9328" s="89">
        <v>1.4885444299740404E-2</v>
      </c>
      <c r="G9328" s="90">
        <v>1.768583675445122E-2</v>
      </c>
      <c r="H9328" s="90">
        <v>1.9880204043843865E-2</v>
      </c>
      <c r="I9328" s="90">
        <v>2.1585686350376672E-2</v>
      </c>
      <c r="J9328" s="90">
        <v>2.2826163082895555E-2</v>
      </c>
    </row>
    <row r="9329" spans="3:10" x14ac:dyDescent="0.25">
      <c r="C9329" s="82">
        <v>6.7677721260891036E-3</v>
      </c>
      <c r="D9329" s="89">
        <v>9.4188511493905665E-3</v>
      </c>
      <c r="E9329" s="89">
        <v>1.1813187799066984E-2</v>
      </c>
      <c r="F9329" s="89">
        <v>1.3824761353682822E-2</v>
      </c>
      <c r="G9329" s="90">
        <v>1.5446585957540162E-2</v>
      </c>
      <c r="H9329" s="90">
        <v>1.6635893362182821E-2</v>
      </c>
      <c r="I9329" s="90">
        <v>1.7500399912948834E-2</v>
      </c>
      <c r="J9329" s="90">
        <v>1.8051961196284546E-2</v>
      </c>
    </row>
    <row r="9330" spans="3:10" x14ac:dyDescent="0.25">
      <c r="C9330" s="82">
        <v>2.9926726716995615E-3</v>
      </c>
      <c r="D9330" s="89">
        <v>4.9659360711418604E-3</v>
      </c>
      <c r="E9330" s="89">
        <v>7.0038666730034543E-3</v>
      </c>
      <c r="F9330" s="89">
        <v>8.8634204945722984E-3</v>
      </c>
      <c r="G9330" s="90">
        <v>1.0448304364315724E-2</v>
      </c>
      <c r="H9330" s="90">
        <v>1.1706204191906865E-2</v>
      </c>
      <c r="I9330" s="90">
        <v>1.2727188843912567E-2</v>
      </c>
      <c r="J9330" s="90">
        <v>1.3550639661875051E-2</v>
      </c>
    </row>
    <row r="9331" spans="3:10" x14ac:dyDescent="0.25">
      <c r="C9331" s="82">
        <v>1.4553766153265006E-2</v>
      </c>
      <c r="D9331" s="89">
        <v>1.5659720305327553E-2</v>
      </c>
      <c r="E9331" s="89">
        <v>1.6041872481962902E-2</v>
      </c>
      <c r="F9331" s="89">
        <v>1.5991192450915376E-2</v>
      </c>
      <c r="G9331" s="90">
        <v>1.5703302832906527E-2</v>
      </c>
      <c r="H9331" s="90">
        <v>1.5203688896451082E-2</v>
      </c>
      <c r="I9331" s="90">
        <v>1.4605939258732121E-2</v>
      </c>
      <c r="J9331" s="90">
        <v>1.3907348255125218E-2</v>
      </c>
    </row>
    <row r="9332" spans="3:10" x14ac:dyDescent="0.25">
      <c r="C9332" s="82">
        <v>3.2408592315899244E-2</v>
      </c>
      <c r="D9332" s="89">
        <v>3.3723259879580185E-2</v>
      </c>
      <c r="E9332" s="89">
        <v>3.3612025806278027E-2</v>
      </c>
      <c r="F9332" s="89">
        <v>3.2896221665725249E-2</v>
      </c>
      <c r="G9332" s="90">
        <v>3.2057331159957361E-2</v>
      </c>
      <c r="H9332" s="90">
        <v>3.1148505911864927E-2</v>
      </c>
      <c r="I9332" s="90">
        <v>3.0361458174177975E-2</v>
      </c>
      <c r="J9332" s="90">
        <v>2.9626728723576575E-2</v>
      </c>
    </row>
    <row r="9333" spans="3:10" x14ac:dyDescent="0.25">
      <c r="C9333" s="82">
        <v>7.7933773465709254E-3</v>
      </c>
      <c r="D9333" s="89">
        <v>1.1345381485031888E-2</v>
      </c>
      <c r="E9333" s="89">
        <v>1.4439737096976274E-2</v>
      </c>
      <c r="F9333" s="89">
        <v>1.6883849878562486E-2</v>
      </c>
      <c r="G9333" s="90">
        <v>1.8737720810919446E-2</v>
      </c>
      <c r="H9333" s="90">
        <v>2.0042198485589503E-2</v>
      </c>
      <c r="I9333" s="90">
        <v>2.0998032822468565E-2</v>
      </c>
      <c r="J9333" s="90">
        <v>2.1654277474829974E-2</v>
      </c>
    </row>
    <row r="9334" spans="3:10" x14ac:dyDescent="0.25">
      <c r="C9334" s="82">
        <v>5.5269335315954148E-4</v>
      </c>
      <c r="D9334" s="89">
        <v>1.4981279885640183E-3</v>
      </c>
      <c r="E9334" s="89">
        <v>3.002618118447679E-3</v>
      </c>
      <c r="F9334" s="89">
        <v>4.9064568038735502E-3</v>
      </c>
      <c r="G9334" s="90">
        <v>7.0010535301000716E-3</v>
      </c>
      <c r="H9334" s="90">
        <v>9.0968252075554895E-3</v>
      </c>
      <c r="I9334" s="90">
        <v>1.1150659698868829E-2</v>
      </c>
      <c r="J9334" s="90">
        <v>1.313248491618316E-2</v>
      </c>
    </row>
    <row r="9335" spans="3:10" x14ac:dyDescent="0.25">
      <c r="C9335" s="82">
        <v>1.8450405340657072E-2</v>
      </c>
      <c r="D9335" s="89">
        <v>2.4712594578507316E-2</v>
      </c>
      <c r="E9335" s="89">
        <v>2.8982636191090934E-2</v>
      </c>
      <c r="F9335" s="89">
        <v>3.1445701310014118E-2</v>
      </c>
      <c r="G9335" s="90">
        <v>3.2684377329675364E-2</v>
      </c>
      <c r="H9335" s="90">
        <v>3.3049486539249606E-2</v>
      </c>
      <c r="I9335" s="90">
        <v>3.3003447312775193E-2</v>
      </c>
      <c r="J9335" s="90">
        <v>3.2654422956998524E-2</v>
      </c>
    </row>
    <row r="9336" spans="3:10" x14ac:dyDescent="0.25">
      <c r="C9336" s="82">
        <v>2.3729747153878131E-3</v>
      </c>
      <c r="D9336" s="89">
        <v>4.2591175346767879E-3</v>
      </c>
      <c r="E9336" s="89">
        <v>6.3535274821310394E-3</v>
      </c>
      <c r="F9336" s="89">
        <v>8.3752056669953393E-3</v>
      </c>
      <c r="G9336" s="90">
        <v>1.0175559302047193E-2</v>
      </c>
      <c r="H9336" s="90">
        <v>1.1660420831853988E-2</v>
      </c>
      <c r="I9336" s="90">
        <v>1.2887963004440459E-2</v>
      </c>
      <c r="J9336" s="90">
        <v>1.3875136982034037E-2</v>
      </c>
    </row>
    <row r="9337" spans="3:10" x14ac:dyDescent="0.25">
      <c r="C9337" s="82">
        <v>5.0697083285650202E-2</v>
      </c>
      <c r="D9337" s="89">
        <v>5.2143382440534333E-2</v>
      </c>
      <c r="E9337" s="89">
        <v>5.1396249788357343E-2</v>
      </c>
      <c r="F9337" s="89">
        <v>5.0101831597006569E-2</v>
      </c>
      <c r="G9337" s="90">
        <v>4.9167013926187136E-2</v>
      </c>
      <c r="H9337" s="90">
        <v>4.8716034429950025E-2</v>
      </c>
      <c r="I9337" s="90">
        <v>4.9023979196254418E-2</v>
      </c>
      <c r="J9337" s="90">
        <v>4.9920194993152436E-2</v>
      </c>
    </row>
    <row r="9338" spans="3:10" x14ac:dyDescent="0.25">
      <c r="C9338" s="82">
        <v>6.7797266360601488E-3</v>
      </c>
      <c r="D9338" s="89">
        <v>1.1427653061182373E-2</v>
      </c>
      <c r="E9338" s="89">
        <v>1.6177426513802915E-2</v>
      </c>
      <c r="F9338" s="89">
        <v>2.0532328362205633E-2</v>
      </c>
      <c r="G9338" s="90">
        <v>2.4392101111503608E-2</v>
      </c>
      <c r="H9338" s="90">
        <v>2.7719444470027717E-2</v>
      </c>
      <c r="I9338" s="90">
        <v>3.0731598204513644E-2</v>
      </c>
      <c r="J9338" s="90">
        <v>3.3450461057406372E-2</v>
      </c>
    </row>
    <row r="9339" spans="3:10" x14ac:dyDescent="0.25">
      <c r="C9339" s="82">
        <v>3.9037252401138162E-3</v>
      </c>
      <c r="D9339" s="89">
        <v>6.039554476328592E-3</v>
      </c>
      <c r="E9339" s="89">
        <v>8.104011239065817E-3</v>
      </c>
      <c r="F9339" s="89">
        <v>9.9535934888177642E-3</v>
      </c>
      <c r="G9339" s="90">
        <v>1.159519175976542E-2</v>
      </c>
      <c r="H9339" s="90">
        <v>1.3033388694998153E-2</v>
      </c>
      <c r="I9339" s="90">
        <v>1.4381823268962609E-2</v>
      </c>
      <c r="J9339" s="90">
        <v>1.5663007754047199E-2</v>
      </c>
    </row>
    <row r="9340" spans="3:10" x14ac:dyDescent="0.25">
      <c r="C9340" s="82">
        <v>3.3478501009373871E-2</v>
      </c>
      <c r="D9340" s="89">
        <v>3.0484244480742117E-2</v>
      </c>
      <c r="E9340" s="89">
        <v>2.8183047121294748E-2</v>
      </c>
      <c r="F9340" s="89">
        <v>2.6544243395873177E-2</v>
      </c>
      <c r="G9340" s="90">
        <v>2.5479864643239543E-2</v>
      </c>
      <c r="H9340" s="90">
        <v>2.4763760758015691E-2</v>
      </c>
      <c r="I9340" s="90">
        <v>2.4409478166498008E-2</v>
      </c>
      <c r="J9340" s="90">
        <v>2.4291092828341646E-2</v>
      </c>
    </row>
    <row r="9341" spans="3:10" x14ac:dyDescent="0.25">
      <c r="C9341" s="82">
        <v>2.7478385999715749E-2</v>
      </c>
      <c r="D9341" s="89">
        <v>2.9821382471342518E-2</v>
      </c>
      <c r="E9341" s="89">
        <v>3.1016923567890618E-2</v>
      </c>
      <c r="F9341" s="89">
        <v>3.1632072309904155E-2</v>
      </c>
      <c r="G9341" s="90">
        <v>3.2040789157742867E-2</v>
      </c>
      <c r="H9341" s="90">
        <v>3.2261064089454339E-2</v>
      </c>
      <c r="I9341" s="90">
        <v>3.247109745820579E-2</v>
      </c>
      <c r="J9341" s="90">
        <v>3.2582203477034728E-2</v>
      </c>
    </row>
    <row r="9342" spans="3:10" x14ac:dyDescent="0.25">
      <c r="C9342" s="82">
        <v>7.7779788684388413E-3</v>
      </c>
      <c r="D9342" s="89">
        <v>9.517536391595912E-3</v>
      </c>
      <c r="E9342" s="89">
        <v>1.0907482110747505E-2</v>
      </c>
      <c r="F9342" s="89">
        <v>1.1999608653927719E-2</v>
      </c>
      <c r="G9342" s="90">
        <v>1.2855245535649196E-2</v>
      </c>
      <c r="H9342" s="90">
        <v>1.3445587851443805E-2</v>
      </c>
      <c r="I9342" s="90">
        <v>1.3837879006248121E-2</v>
      </c>
      <c r="J9342" s="90">
        <v>1.4013107503988093E-2</v>
      </c>
    </row>
    <row r="9343" spans="3:10" x14ac:dyDescent="0.25">
      <c r="C9343" s="82">
        <v>1.2412632331517019E-2</v>
      </c>
      <c r="D9343" s="89">
        <v>1.2935893342046765E-2</v>
      </c>
      <c r="E9343" s="89">
        <v>1.3290568843318742E-2</v>
      </c>
      <c r="F9343" s="89">
        <v>1.3655690117548233E-2</v>
      </c>
      <c r="G9343" s="90">
        <v>1.4141024417310855E-2</v>
      </c>
      <c r="H9343" s="90">
        <v>1.4733407385484809E-2</v>
      </c>
      <c r="I9343" s="90">
        <v>1.5519166476563843E-2</v>
      </c>
      <c r="J9343" s="90">
        <v>1.6482663921128814E-2</v>
      </c>
    </row>
    <row r="9344" spans="3:10" x14ac:dyDescent="0.25">
      <c r="C9344" s="82">
        <v>1.1739311855040586E-2</v>
      </c>
      <c r="D9344" s="89">
        <v>1.3417809294926572E-2</v>
      </c>
      <c r="E9344" s="89">
        <v>1.4677888088844912E-2</v>
      </c>
      <c r="F9344" s="89">
        <v>1.5668913867928284E-2</v>
      </c>
      <c r="G9344" s="90">
        <v>1.6525387217759868E-2</v>
      </c>
      <c r="H9344" s="90">
        <v>1.7257299935330577E-2</v>
      </c>
      <c r="I9344" s="90">
        <v>1.7991030482851299E-2</v>
      </c>
      <c r="J9344" s="90">
        <v>1.8729184139803675E-2</v>
      </c>
    </row>
    <row r="9345" spans="3:10" x14ac:dyDescent="0.25">
      <c r="C9345" s="82">
        <v>3.6150044025590855E-2</v>
      </c>
      <c r="D9345" s="89">
        <v>4.3955786496051551E-2</v>
      </c>
      <c r="E9345" s="89">
        <v>4.8716793715416748E-2</v>
      </c>
      <c r="F9345" s="89">
        <v>5.1211545975422532E-2</v>
      </c>
      <c r="G9345" s="90">
        <v>5.2292865987372136E-2</v>
      </c>
      <c r="H9345" s="90">
        <v>5.2265341157506563E-2</v>
      </c>
      <c r="I9345" s="90">
        <v>5.1633394754166319E-2</v>
      </c>
      <c r="J9345" s="90">
        <v>5.0418617593665234E-2</v>
      </c>
    </row>
    <row r="9346" spans="3:10" x14ac:dyDescent="0.25">
      <c r="C9346" s="82">
        <v>1.3880849697516835E-2</v>
      </c>
      <c r="D9346" s="89">
        <v>1.5294106507251881E-2</v>
      </c>
      <c r="E9346" s="89">
        <v>1.6131727763602798E-2</v>
      </c>
      <c r="F9346" s="89">
        <v>1.6669091795682444E-2</v>
      </c>
      <c r="G9346" s="90">
        <v>1.7099608320256789E-2</v>
      </c>
      <c r="H9346" s="90">
        <v>1.7442843379572213E-2</v>
      </c>
      <c r="I9346" s="90">
        <v>1.7816179929164698E-2</v>
      </c>
      <c r="J9346" s="90">
        <v>1.8202953276100095E-2</v>
      </c>
    </row>
    <row r="9347" spans="3:10" x14ac:dyDescent="0.25">
      <c r="C9347" s="82">
        <v>3.7299614366070907E-3</v>
      </c>
      <c r="D9347" s="89">
        <v>6.7503118468118838E-3</v>
      </c>
      <c r="E9347" s="89">
        <v>9.9677995881960139E-3</v>
      </c>
      <c r="F9347" s="89">
        <v>1.2896931774963039E-2</v>
      </c>
      <c r="G9347" s="90">
        <v>1.5325734321108675E-2</v>
      </c>
      <c r="H9347" s="90">
        <v>1.7141408310482342E-2</v>
      </c>
      <c r="I9347" s="90">
        <v>1.8442623426748257E-2</v>
      </c>
      <c r="J9347" s="90">
        <v>1.9246341882074958E-2</v>
      </c>
    </row>
    <row r="9348" spans="3:10" x14ac:dyDescent="0.25">
      <c r="C9348" s="82">
        <v>8.6008459865698685E-3</v>
      </c>
      <c r="D9348" s="89">
        <v>1.4033716457600397E-2</v>
      </c>
      <c r="E9348" s="89">
        <v>1.8785718033165793E-2</v>
      </c>
      <c r="F9348" s="89">
        <v>2.2259612215913469E-2</v>
      </c>
      <c r="G9348" s="90">
        <v>2.4514951987075248E-2</v>
      </c>
      <c r="H9348" s="90">
        <v>2.5709501683309356E-2</v>
      </c>
      <c r="I9348" s="90">
        <v>2.6206408888269809E-2</v>
      </c>
      <c r="J9348" s="90">
        <v>2.6139371495375357E-2</v>
      </c>
    </row>
    <row r="9349" spans="3:10" x14ac:dyDescent="0.25">
      <c r="C9349" s="82">
        <v>3.8720226833415454E-3</v>
      </c>
      <c r="D9349" s="89">
        <v>5.9171854600841697E-3</v>
      </c>
      <c r="E9349" s="89">
        <v>7.8421554655744522E-3</v>
      </c>
      <c r="F9349" s="89">
        <v>9.448965176745509E-3</v>
      </c>
      <c r="G9349" s="90">
        <v>1.0683859477456951E-2</v>
      </c>
      <c r="H9349" s="90">
        <v>1.1515128896931983E-2</v>
      </c>
      <c r="I9349" s="90">
        <v>1.2039743918532674E-2</v>
      </c>
      <c r="J9349" s="90">
        <v>1.2298428762828578E-2</v>
      </c>
    </row>
    <row r="9350" spans="3:10" x14ac:dyDescent="0.25">
      <c r="C9350" s="82">
        <v>1.1963341850117309E-2</v>
      </c>
      <c r="D9350" s="89">
        <v>1.4969422848922082E-2</v>
      </c>
      <c r="E9350" s="89">
        <v>1.7121835813001304E-2</v>
      </c>
      <c r="F9350" s="89">
        <v>1.8623142982592777E-2</v>
      </c>
      <c r="G9350" s="90">
        <v>1.9739255232501637E-2</v>
      </c>
      <c r="H9350" s="90">
        <v>2.0565159794575138E-2</v>
      </c>
      <c r="I9350" s="90">
        <v>2.1287630603785489E-2</v>
      </c>
      <c r="J9350" s="90">
        <v>2.1905423724225815E-2</v>
      </c>
    </row>
    <row r="9351" spans="3:10" x14ac:dyDescent="0.25">
      <c r="C9351" s="82">
        <v>3.3756132896295685E-2</v>
      </c>
      <c r="D9351" s="89">
        <v>3.4636523849081349E-2</v>
      </c>
      <c r="E9351" s="89">
        <v>3.4798834433637661E-2</v>
      </c>
      <c r="F9351" s="89">
        <v>3.4833537418384734E-2</v>
      </c>
      <c r="G9351" s="90">
        <v>3.5021796839202236E-2</v>
      </c>
      <c r="H9351" s="90">
        <v>3.5254059029089312E-2</v>
      </c>
      <c r="I9351" s="90">
        <v>3.5619537596835123E-2</v>
      </c>
      <c r="J9351" s="90">
        <v>3.5938653117362357E-2</v>
      </c>
    </row>
    <row r="9352" spans="3:10" x14ac:dyDescent="0.25">
      <c r="C9352" s="82">
        <v>3.6640158428414031E-3</v>
      </c>
      <c r="D9352" s="89">
        <v>6.2095133855787172E-3</v>
      </c>
      <c r="E9352" s="89">
        <v>8.9542087023210832E-3</v>
      </c>
      <c r="F9352" s="89">
        <v>1.1629740987978962E-2</v>
      </c>
      <c r="G9352" s="90">
        <v>1.4137822483712056E-2</v>
      </c>
      <c r="H9352" s="90">
        <v>1.6412360865873145E-2</v>
      </c>
      <c r="I9352" s="90">
        <v>1.8561604423463243E-2</v>
      </c>
      <c r="J9352" s="90">
        <v>2.0612746813068347E-2</v>
      </c>
    </row>
    <row r="9353" spans="3:10" x14ac:dyDescent="0.25">
      <c r="C9353" s="82">
        <v>9.6935962302939528E-3</v>
      </c>
      <c r="D9353" s="89">
        <v>1.5884911496090545E-2</v>
      </c>
      <c r="E9353" s="89">
        <v>2.167429051774258E-2</v>
      </c>
      <c r="F9353" s="89">
        <v>2.6310319593467926E-2</v>
      </c>
      <c r="G9353" s="90">
        <v>2.9679832728130899E-2</v>
      </c>
      <c r="H9353" s="90">
        <v>3.1807755031772356E-2</v>
      </c>
      <c r="I9353" s="90">
        <v>3.30403481179109E-2</v>
      </c>
      <c r="J9353" s="90">
        <v>3.3500990525592342E-2</v>
      </c>
    </row>
    <row r="9354" spans="3:10" x14ac:dyDescent="0.25">
      <c r="C9354" s="82">
        <v>2.2197528734269948E-2</v>
      </c>
      <c r="D9354" s="89">
        <v>2.504047851995635E-2</v>
      </c>
      <c r="E9354" s="89">
        <v>2.7102576297576227E-2</v>
      </c>
      <c r="F9354" s="89">
        <v>2.869284072210207E-2</v>
      </c>
      <c r="G9354" s="90">
        <v>3.0040790119396064E-2</v>
      </c>
      <c r="H9354" s="90">
        <v>3.1115495474463534E-2</v>
      </c>
      <c r="I9354" s="90">
        <v>3.208034590355234E-2</v>
      </c>
      <c r="J9354" s="90">
        <v>3.2870515726216118E-2</v>
      </c>
    </row>
    <row r="9355" spans="3:10" x14ac:dyDescent="0.25">
      <c r="C9355" s="82">
        <v>6.0078217772106179E-3</v>
      </c>
      <c r="D9355" s="89">
        <v>9.6436017198479555E-3</v>
      </c>
      <c r="E9355" s="89">
        <v>1.3328601486848703E-2</v>
      </c>
      <c r="F9355" s="89">
        <v>1.6679392655086583E-2</v>
      </c>
      <c r="G9355" s="90">
        <v>1.9547180219933374E-2</v>
      </c>
      <c r="H9355" s="90">
        <v>2.1816608837138637E-2</v>
      </c>
      <c r="I9355" s="90">
        <v>2.3605897574664962E-2</v>
      </c>
      <c r="J9355" s="90">
        <v>2.4924842620904764E-2</v>
      </c>
    </row>
    <row r="9356" spans="3:10" x14ac:dyDescent="0.25">
      <c r="C9356" s="82">
        <v>1.2078219442566348E-2</v>
      </c>
      <c r="D9356" s="89">
        <v>1.6396230114127282E-2</v>
      </c>
      <c r="E9356" s="89">
        <v>1.9990077510603423E-2</v>
      </c>
      <c r="F9356" s="89">
        <v>2.2863934269436805E-2</v>
      </c>
      <c r="G9356" s="90">
        <v>2.5227926351887205E-2</v>
      </c>
      <c r="H9356" s="90">
        <v>2.7165319909547781E-2</v>
      </c>
      <c r="I9356" s="90">
        <v>2.8921321918054743E-2</v>
      </c>
      <c r="J9356" s="90">
        <v>3.0511126992348429E-2</v>
      </c>
    </row>
    <row r="9357" spans="3:10" x14ac:dyDescent="0.25">
      <c r="C9357" s="82">
        <v>0.18075153288436108</v>
      </c>
      <c r="D9357" s="89">
        <v>0.12987822808303209</v>
      </c>
      <c r="E9357" s="89">
        <v>9.9990038663293299E-2</v>
      </c>
      <c r="F9357" s="89">
        <v>8.1829464747149638E-2</v>
      </c>
      <c r="G9357" s="90">
        <v>7.0479469879155265E-2</v>
      </c>
      <c r="H9357" s="90">
        <v>6.2886778800574999E-2</v>
      </c>
      <c r="I9357" s="90">
        <v>5.7777491685926545E-2</v>
      </c>
      <c r="J9357" s="90">
        <v>5.4076904099388659E-2</v>
      </c>
    </row>
    <row r="9358" spans="3:10" x14ac:dyDescent="0.25">
      <c r="C9358" s="82">
        <v>6.1565991480015429E-3</v>
      </c>
      <c r="D9358" s="89">
        <v>9.3176485722978476E-3</v>
      </c>
      <c r="E9358" s="89">
        <v>1.236245667579346E-2</v>
      </c>
      <c r="F9358" s="89">
        <v>1.5035653046853632E-2</v>
      </c>
      <c r="G9358" s="90">
        <v>1.7273653656185391E-2</v>
      </c>
      <c r="H9358" s="90">
        <v>1.9017873952563064E-2</v>
      </c>
      <c r="I9358" s="90">
        <v>2.0399534569268615E-2</v>
      </c>
      <c r="J9358" s="90">
        <v>2.1446672048347097E-2</v>
      </c>
    </row>
    <row r="9359" spans="3:10" x14ac:dyDescent="0.25">
      <c r="C9359" s="82">
        <v>7.3483534473681323E-3</v>
      </c>
      <c r="D9359" s="89">
        <v>9.7049166173662528E-3</v>
      </c>
      <c r="E9359" s="89">
        <v>1.1567253128538115E-2</v>
      </c>
      <c r="F9359" s="89">
        <v>1.2928459742228161E-2</v>
      </c>
      <c r="G9359" s="90">
        <v>1.3905011391185494E-2</v>
      </c>
      <c r="H9359" s="90">
        <v>1.4563515908449108E-2</v>
      </c>
      <c r="I9359" s="90">
        <v>1.5079509584228441E-2</v>
      </c>
      <c r="J9359" s="90">
        <v>1.5519453097388194E-2</v>
      </c>
    </row>
    <row r="9360" spans="3:10" x14ac:dyDescent="0.25">
      <c r="C9360" s="82">
        <v>3.9083343381188601E-2</v>
      </c>
      <c r="D9360" s="89">
        <v>5.4496417594916476E-2</v>
      </c>
      <c r="E9360" s="89">
        <v>6.6085591600186719E-2</v>
      </c>
      <c r="F9360" s="89">
        <v>7.4223537006734924E-2</v>
      </c>
      <c r="G9360" s="90">
        <v>8.0321098287683315E-2</v>
      </c>
      <c r="H9360" s="90">
        <v>8.5207417630706203E-2</v>
      </c>
      <c r="I9360" s="90">
        <v>8.9934427897550046E-2</v>
      </c>
      <c r="J9360" s="90">
        <v>9.4585917229469144E-2</v>
      </c>
    </row>
    <row r="9361" spans="3:10" x14ac:dyDescent="0.25">
      <c r="C9361" s="82">
        <v>1.9198650740392408E-2</v>
      </c>
      <c r="D9361" s="89">
        <v>2.2477955900498458E-2</v>
      </c>
      <c r="E9361" s="89">
        <v>2.4519072799956285E-2</v>
      </c>
      <c r="F9361" s="89">
        <v>2.564721691702385E-2</v>
      </c>
      <c r="G9361" s="90">
        <v>2.6195913221361916E-2</v>
      </c>
      <c r="H9361" s="90">
        <v>2.6267636438557642E-2</v>
      </c>
      <c r="I9361" s="90">
        <v>2.6106768787450507E-2</v>
      </c>
      <c r="J9361" s="90">
        <v>2.5735190028400926E-2</v>
      </c>
    </row>
    <row r="9362" spans="3:10" x14ac:dyDescent="0.25">
      <c r="C9362" s="82">
        <v>8.140451604518378E-3</v>
      </c>
      <c r="D9362" s="89">
        <v>1.2134430760524848E-2</v>
      </c>
      <c r="E9362" s="89">
        <v>1.5710226018736263E-2</v>
      </c>
      <c r="F9362" s="89">
        <v>1.8643198582934662E-2</v>
      </c>
      <c r="G9362" s="90">
        <v>2.0987129986834507E-2</v>
      </c>
      <c r="H9362" s="90">
        <v>2.2760097346204905E-2</v>
      </c>
      <c r="I9362" s="90">
        <v>2.4146910350558711E-2</v>
      </c>
      <c r="J9362" s="90">
        <v>2.5156138810373242E-2</v>
      </c>
    </row>
    <row r="9363" spans="3:10" x14ac:dyDescent="0.25">
      <c r="C9363" s="82">
        <v>1.1657916994531888E-2</v>
      </c>
      <c r="D9363" s="89">
        <v>1.6279893335680376E-2</v>
      </c>
      <c r="E9363" s="89">
        <v>2.0337340196640869E-2</v>
      </c>
      <c r="F9363" s="89">
        <v>2.3649784058699882E-2</v>
      </c>
      <c r="G9363" s="90">
        <v>2.6290875903299624E-2</v>
      </c>
      <c r="H9363" s="90">
        <v>2.8276554623043522E-2</v>
      </c>
      <c r="I9363" s="90">
        <v>2.9851937315103397E-2</v>
      </c>
      <c r="J9363" s="90">
        <v>3.1059203712016197E-2</v>
      </c>
    </row>
    <row r="9364" spans="3:10" x14ac:dyDescent="0.25">
      <c r="C9364" s="82">
        <v>3.0531333293850028E-3</v>
      </c>
      <c r="D9364" s="89">
        <v>6.2232250923130927E-3</v>
      </c>
      <c r="E9364" s="89">
        <v>9.976019229138695E-3</v>
      </c>
      <c r="F9364" s="89">
        <v>1.3650127798366262E-2</v>
      </c>
      <c r="G9364" s="90">
        <v>1.6840741903675543E-2</v>
      </c>
      <c r="H9364" s="90">
        <v>1.9306265850272394E-2</v>
      </c>
      <c r="I9364" s="90">
        <v>2.1101659345583976E-2</v>
      </c>
      <c r="J9364" s="90">
        <v>2.2232664458864796E-2</v>
      </c>
    </row>
    <row r="9365" spans="3:10" x14ac:dyDescent="0.25">
      <c r="C9365" s="82">
        <v>9.8938422006551591E-3</v>
      </c>
      <c r="D9365" s="89">
        <v>1.268074142505228E-2</v>
      </c>
      <c r="E9365" s="89">
        <v>1.4978959779338647E-2</v>
      </c>
      <c r="F9365" s="89">
        <v>1.6757506484392306E-2</v>
      </c>
      <c r="G9365" s="90">
        <v>1.8071955468021997E-2</v>
      </c>
      <c r="H9365" s="90">
        <v>1.8900223198853823E-2</v>
      </c>
      <c r="I9365" s="90">
        <v>1.9378932443977138E-2</v>
      </c>
      <c r="J9365" s="90">
        <v>1.9528911625798614E-2</v>
      </c>
    </row>
    <row r="9366" spans="3:10" x14ac:dyDescent="0.25">
      <c r="C9366" s="82">
        <v>1.8005929919098335E-3</v>
      </c>
      <c r="D9366" s="89">
        <v>3.9942133897700929E-3</v>
      </c>
      <c r="E9366" s="89">
        <v>6.7871992318187437E-3</v>
      </c>
      <c r="F9366" s="89">
        <v>9.6631295507234212E-3</v>
      </c>
      <c r="G9366" s="90">
        <v>1.2243195205369099E-2</v>
      </c>
      <c r="H9366" s="90">
        <v>1.4283360053529842E-2</v>
      </c>
      <c r="I9366" s="90">
        <v>1.5792686747549939E-2</v>
      </c>
      <c r="J9366" s="90">
        <v>1.6777147666916833E-2</v>
      </c>
    </row>
    <row r="9367" spans="3:10" x14ac:dyDescent="0.25">
      <c r="C9367" s="82">
        <v>4.3336396056957395E-3</v>
      </c>
      <c r="D9367" s="89">
        <v>6.7382705011146673E-3</v>
      </c>
      <c r="E9367" s="89">
        <v>9.1533582956765201E-3</v>
      </c>
      <c r="F9367" s="89">
        <v>1.1375412588733881E-2</v>
      </c>
      <c r="G9367" s="90">
        <v>1.3343928013028777E-2</v>
      </c>
      <c r="H9367" s="90">
        <v>1.5002834569812598E-2</v>
      </c>
      <c r="I9367" s="90">
        <v>1.6440754055249144E-2</v>
      </c>
      <c r="J9367" s="90">
        <v>1.7658699695233614E-2</v>
      </c>
    </row>
    <row r="9368" spans="3:10" x14ac:dyDescent="0.25">
      <c r="C9368" s="82">
        <v>2.6889409276448341E-3</v>
      </c>
      <c r="D9368" s="89">
        <v>4.7758265398154262E-3</v>
      </c>
      <c r="E9368" s="89">
        <v>7.0619031867869431E-3</v>
      </c>
      <c r="F9368" s="89">
        <v>9.2497280276895334E-3</v>
      </c>
      <c r="G9368" s="90">
        <v>1.1191591334495234E-2</v>
      </c>
      <c r="H9368" s="90">
        <v>1.2790838751596208E-2</v>
      </c>
      <c r="I9368" s="90">
        <v>1.4106502938932558E-2</v>
      </c>
      <c r="J9368" s="90">
        <v>1.5143351753230861E-2</v>
      </c>
    </row>
    <row r="9369" spans="3:10" x14ac:dyDescent="0.25">
      <c r="C9369" s="82">
        <v>6.4660382668766175E-3</v>
      </c>
      <c r="D9369" s="89">
        <v>8.5370871727940539E-3</v>
      </c>
      <c r="E9369" s="89">
        <v>1.0316531409298802E-2</v>
      </c>
      <c r="F9369" s="89">
        <v>1.1809468941357157E-2</v>
      </c>
      <c r="G9369" s="90">
        <v>1.3084277050929689E-2</v>
      </c>
      <c r="H9369" s="90">
        <v>1.4138091332221834E-2</v>
      </c>
      <c r="I9369" s="90">
        <v>1.5064923504682115E-2</v>
      </c>
      <c r="J9369" s="90">
        <v>1.5857767077479393E-2</v>
      </c>
    </row>
    <row r="9370" spans="3:10" x14ac:dyDescent="0.25">
      <c r="C9370" s="82">
        <v>8.0553916132466308E-3</v>
      </c>
      <c r="D9370" s="89">
        <v>1.2360639597725953E-2</v>
      </c>
      <c r="E9370" s="89">
        <v>1.6340429019720003E-2</v>
      </c>
      <c r="F9370" s="89">
        <v>1.9667836453091808E-2</v>
      </c>
      <c r="G9370" s="90">
        <v>2.2349654202982957E-2</v>
      </c>
      <c r="H9370" s="90">
        <v>2.44017635164279E-2</v>
      </c>
      <c r="I9370" s="90">
        <v>2.6047034538363361E-2</v>
      </c>
      <c r="J9370" s="90">
        <v>2.7329828781509424E-2</v>
      </c>
    </row>
    <row r="9371" spans="3:10" x14ac:dyDescent="0.25">
      <c r="C9371" s="82">
        <v>4.9512250658852106E-3</v>
      </c>
      <c r="D9371" s="89">
        <v>8.5995134290226035E-3</v>
      </c>
      <c r="E9371" s="89">
        <v>1.2297762883849053E-2</v>
      </c>
      <c r="F9371" s="89">
        <v>1.5512402956637181E-2</v>
      </c>
      <c r="G9371" s="90">
        <v>1.8057948633247636E-2</v>
      </c>
      <c r="H9371" s="90">
        <v>1.9855288229408311E-2</v>
      </c>
      <c r="I9371" s="90">
        <v>2.1058898147497219E-2</v>
      </c>
      <c r="J9371" s="90">
        <v>2.1718663415775139E-2</v>
      </c>
    </row>
    <row r="9372" spans="3:10" x14ac:dyDescent="0.25">
      <c r="C9372" s="82">
        <v>3.2829822831342469E-2</v>
      </c>
      <c r="D9372" s="89">
        <v>3.3346202905778811E-2</v>
      </c>
      <c r="E9372" s="89">
        <v>3.2915643404945023E-2</v>
      </c>
      <c r="F9372" s="89">
        <v>3.2172994171588115E-2</v>
      </c>
      <c r="G9372" s="90">
        <v>3.1441478385049175E-2</v>
      </c>
      <c r="H9372" s="90">
        <v>3.0676543327866627E-2</v>
      </c>
      <c r="I9372" s="90">
        <v>3.0010451705200974E-2</v>
      </c>
      <c r="J9372" s="90">
        <v>2.9344353381957358E-2</v>
      </c>
    </row>
    <row r="9373" spans="3:10" x14ac:dyDescent="0.25">
      <c r="C9373" s="82">
        <v>3.6422634788506048E-2</v>
      </c>
      <c r="D9373" s="89">
        <v>3.3942191902135821E-2</v>
      </c>
      <c r="E9373" s="89">
        <v>3.2305229022494802E-2</v>
      </c>
      <c r="F9373" s="89">
        <v>3.1462417714571339E-2</v>
      </c>
      <c r="G9373" s="90">
        <v>3.1336161371747523E-2</v>
      </c>
      <c r="H9373" s="90">
        <v>3.1687779834033813E-2</v>
      </c>
      <c r="I9373" s="90">
        <v>3.2569014923934207E-2</v>
      </c>
      <c r="J9373" s="90">
        <v>3.384451642205083E-2</v>
      </c>
    </row>
    <row r="9374" spans="3:10" x14ac:dyDescent="0.25">
      <c r="C9374" s="82">
        <v>2.6672865197207143E-2</v>
      </c>
      <c r="D9374" s="89">
        <v>2.7499415076194557E-2</v>
      </c>
      <c r="E9374" s="89">
        <v>2.7427133864764589E-2</v>
      </c>
      <c r="F9374" s="89">
        <v>2.6980860134578646E-2</v>
      </c>
      <c r="G9374" s="90">
        <v>2.6429244713184065E-2</v>
      </c>
      <c r="H9374" s="90">
        <v>2.5729438462244941E-2</v>
      </c>
      <c r="I9374" s="90">
        <v>2.4988884590654976E-2</v>
      </c>
      <c r="J9374" s="90">
        <v>2.4129026466687353E-2</v>
      </c>
    </row>
    <row r="9375" spans="3:10" x14ac:dyDescent="0.25">
      <c r="C9375" s="82">
        <v>2.5206589340081062E-2</v>
      </c>
      <c r="D9375" s="89">
        <v>3.0277673525352756E-2</v>
      </c>
      <c r="E9375" s="89">
        <v>3.374663997890507E-2</v>
      </c>
      <c r="F9375" s="89">
        <v>3.6066459206721871E-2</v>
      </c>
      <c r="G9375" s="90">
        <v>3.7729345021877844E-2</v>
      </c>
      <c r="H9375" s="90">
        <v>3.8894774760822128E-2</v>
      </c>
      <c r="I9375" s="90">
        <v>3.9915472017141525E-2</v>
      </c>
      <c r="J9375" s="90">
        <v>4.0803150882909443E-2</v>
      </c>
    </row>
    <row r="9376" spans="3:10" x14ac:dyDescent="0.25">
      <c r="C9376" s="82">
        <v>4.7460930288414326E-2</v>
      </c>
      <c r="D9376" s="89">
        <v>4.2715721180248439E-2</v>
      </c>
      <c r="E9376" s="89">
        <v>3.8803231507497392E-2</v>
      </c>
      <c r="F9376" s="89">
        <v>3.5902196949721452E-2</v>
      </c>
      <c r="G9376" s="90">
        <v>3.3908581874210156E-2</v>
      </c>
      <c r="H9376" s="90">
        <v>3.2460777792264285E-2</v>
      </c>
      <c r="I9376" s="90">
        <v>3.1501413274416565E-2</v>
      </c>
      <c r="J9376" s="90">
        <v>3.0798486166948892E-2</v>
      </c>
    </row>
    <row r="9377" spans="3:10" x14ac:dyDescent="0.25">
      <c r="C9377" s="82">
        <v>1.1688602720450103E-2</v>
      </c>
      <c r="D9377" s="89">
        <v>1.4052597544875303E-2</v>
      </c>
      <c r="E9377" s="89">
        <v>1.5423380568309032E-2</v>
      </c>
      <c r="F9377" s="89">
        <v>1.6055118624262201E-2</v>
      </c>
      <c r="G9377" s="90">
        <v>1.6232237012062303E-2</v>
      </c>
      <c r="H9377" s="90">
        <v>1.6078205554316598E-2</v>
      </c>
      <c r="I9377" s="90">
        <v>1.5784145174039577E-2</v>
      </c>
      <c r="J9377" s="90">
        <v>1.5392215469720178E-2</v>
      </c>
    </row>
    <row r="9378" spans="3:10" x14ac:dyDescent="0.25">
      <c r="C9378" s="82">
        <v>1.3134568902825095E-2</v>
      </c>
      <c r="D9378" s="89">
        <v>1.5185508098548444E-2</v>
      </c>
      <c r="E9378" s="89">
        <v>1.6585117689289868E-2</v>
      </c>
      <c r="F9378" s="89">
        <v>1.7533323257000782E-2</v>
      </c>
      <c r="G9378" s="90">
        <v>1.8220524745360307E-2</v>
      </c>
      <c r="H9378" s="90">
        <v>1.8688744579660729E-2</v>
      </c>
      <c r="I9378" s="90">
        <v>1.9095162931737557E-2</v>
      </c>
      <c r="J9378" s="90">
        <v>1.9452034457250196E-2</v>
      </c>
    </row>
    <row r="9379" spans="3:10" x14ac:dyDescent="0.25">
      <c r="C9379" s="82">
        <v>0.14806047896425237</v>
      </c>
      <c r="D9379" s="89">
        <v>0.11389669822430887</v>
      </c>
      <c r="E9379" s="89">
        <v>9.1544438285733318E-2</v>
      </c>
      <c r="F9379" s="89">
        <v>7.6918653870152176E-2</v>
      </c>
      <c r="G9379" s="90">
        <v>6.7241047907175083E-2</v>
      </c>
      <c r="H9379" s="90">
        <v>6.0380348375100042E-2</v>
      </c>
      <c r="I9379" s="90">
        <v>5.5455347354443532E-2</v>
      </c>
      <c r="J9379" s="90">
        <v>5.1602050435541849E-2</v>
      </c>
    </row>
    <row r="9380" spans="3:10" x14ac:dyDescent="0.25">
      <c r="C9380" s="82">
        <v>7.7033463778156128E-3</v>
      </c>
      <c r="D9380" s="89">
        <v>1.1534156358675123E-2</v>
      </c>
      <c r="E9380" s="89">
        <v>1.5044895592931689E-2</v>
      </c>
      <c r="F9380" s="89">
        <v>1.7975526483054942E-2</v>
      </c>
      <c r="G9380" s="90">
        <v>2.0322001528214971E-2</v>
      </c>
      <c r="H9380" s="90">
        <v>2.206177761020231E-2</v>
      </c>
      <c r="I9380" s="90">
        <v>2.3355557183260666E-2</v>
      </c>
      <c r="J9380" s="90">
        <v>2.4211004588657332E-2</v>
      </c>
    </row>
    <row r="9381" spans="3:10" x14ac:dyDescent="0.25">
      <c r="C9381" s="82">
        <v>4.3895152064621964E-3</v>
      </c>
      <c r="D9381" s="89">
        <v>6.9371688906694901E-3</v>
      </c>
      <c r="E9381" s="89">
        <v>9.3612264654385092E-3</v>
      </c>
      <c r="F9381" s="89">
        <v>1.1421119974251515E-2</v>
      </c>
      <c r="G9381" s="90">
        <v>1.3079626718635098E-2</v>
      </c>
      <c r="H9381" s="90">
        <v>1.4323069371670516E-2</v>
      </c>
      <c r="I9381" s="90">
        <v>1.5278134785669209E-2</v>
      </c>
      <c r="J9381" s="90">
        <v>1.5984927220637189E-2</v>
      </c>
    </row>
    <row r="9382" spans="3:10" x14ac:dyDescent="0.25">
      <c r="C9382" s="82">
        <v>5.2646656454678363E-3</v>
      </c>
      <c r="D9382" s="89">
        <v>7.6828996426209937E-3</v>
      </c>
      <c r="E9382" s="89">
        <v>9.817512789492595E-3</v>
      </c>
      <c r="F9382" s="89">
        <v>1.1498936917266655E-2</v>
      </c>
      <c r="G9382" s="90">
        <v>1.272701658168926E-2</v>
      </c>
      <c r="H9382" s="90">
        <v>1.3506025307149318E-2</v>
      </c>
      <c r="I9382" s="90">
        <v>1.3970997419322657E-2</v>
      </c>
      <c r="J9382" s="90">
        <v>1.4173785361114659E-2</v>
      </c>
    </row>
    <row r="9383" spans="3:10" x14ac:dyDescent="0.25">
      <c r="C9383" s="82">
        <v>4.4899115025504067E-3</v>
      </c>
      <c r="D9383" s="89">
        <v>7.0694726754741907E-3</v>
      </c>
      <c r="E9383" s="89">
        <v>9.6664007615320981E-3</v>
      </c>
      <c r="F9383" s="89">
        <v>1.2057184921861138E-2</v>
      </c>
      <c r="G9383" s="90">
        <v>1.4162686052924105E-2</v>
      </c>
      <c r="H9383" s="90">
        <v>1.5897758564112789E-2</v>
      </c>
      <c r="I9383" s="90">
        <v>1.732831051104821E-2</v>
      </c>
      <c r="J9383" s="90">
        <v>1.8436988050630009E-2</v>
      </c>
    </row>
    <row r="9384" spans="3:10" x14ac:dyDescent="0.25">
      <c r="C9384" s="82">
        <v>3.85813580620099E-2</v>
      </c>
      <c r="D9384" s="89">
        <v>4.6949928163003432E-2</v>
      </c>
      <c r="E9384" s="89">
        <v>5.2035247489146626E-2</v>
      </c>
      <c r="F9384" s="89">
        <v>5.4810516515352681E-2</v>
      </c>
      <c r="G9384" s="90">
        <v>5.6273597384184693E-2</v>
      </c>
      <c r="H9384" s="90">
        <v>5.6769775451323487E-2</v>
      </c>
      <c r="I9384" s="90">
        <v>5.6815206013856173E-2</v>
      </c>
      <c r="J9384" s="90">
        <v>5.6375406405638276E-2</v>
      </c>
    </row>
    <row r="9385" spans="3:10" x14ac:dyDescent="0.25">
      <c r="C9385" s="82">
        <v>5.0458629195314049E-3</v>
      </c>
      <c r="D9385" s="89">
        <v>6.2272101999894811E-3</v>
      </c>
      <c r="E9385" s="89">
        <v>7.1121201764002204E-3</v>
      </c>
      <c r="F9385" s="89">
        <v>7.7694937943963514E-3</v>
      </c>
      <c r="G9385" s="90">
        <v>8.2871568435104771E-3</v>
      </c>
      <c r="H9385" s="90">
        <v>8.6918068810067656E-3</v>
      </c>
      <c r="I9385" s="90">
        <v>9.0640735543371913E-3</v>
      </c>
      <c r="J9385" s="90">
        <v>9.4198823180333176E-3</v>
      </c>
    </row>
    <row r="9386" spans="3:10" x14ac:dyDescent="0.25">
      <c r="C9386" s="82">
        <v>1.9632245758711203E-3</v>
      </c>
      <c r="D9386" s="89">
        <v>3.796304532318516E-3</v>
      </c>
      <c r="E9386" s="89">
        <v>5.9792811276362465E-3</v>
      </c>
      <c r="F9386" s="89">
        <v>8.2059913472509651E-3</v>
      </c>
      <c r="G9386" s="90">
        <v>1.0272681827952265E-2</v>
      </c>
      <c r="H9386" s="90">
        <v>1.2027458447105342E-2</v>
      </c>
      <c r="I9386" s="90">
        <v>1.3481263154681299E-2</v>
      </c>
      <c r="J9386" s="90">
        <v>1.4614467780352119E-2</v>
      </c>
    </row>
    <row r="9387" spans="3:10" x14ac:dyDescent="0.25">
      <c r="C9387" s="82">
        <v>1.1823938623452733E-2</v>
      </c>
      <c r="D9387" s="89">
        <v>1.5761789580864077E-2</v>
      </c>
      <c r="E9387" s="89">
        <v>1.8921051373537778E-2</v>
      </c>
      <c r="F9387" s="89">
        <v>2.1396815320229957E-2</v>
      </c>
      <c r="G9387" s="90">
        <v>2.3460060461911857E-2</v>
      </c>
      <c r="H9387" s="90">
        <v>2.5239328913655594E-2</v>
      </c>
      <c r="I9387" s="90">
        <v>2.6996451793672261E-2</v>
      </c>
      <c r="J9387" s="90">
        <v>2.8769206432728112E-2</v>
      </c>
    </row>
    <row r="9388" spans="3:10" x14ac:dyDescent="0.25">
      <c r="C9388" s="82">
        <v>1.6875057339812028E-2</v>
      </c>
      <c r="D9388" s="89">
        <v>2.020421870559027E-2</v>
      </c>
      <c r="E9388" s="89">
        <v>2.2283109930482142E-2</v>
      </c>
      <c r="F9388" s="89">
        <v>2.3464854327520639E-2</v>
      </c>
      <c r="G9388" s="90">
        <v>2.4095192262578082E-2</v>
      </c>
      <c r="H9388" s="90">
        <v>2.4273748533752693E-2</v>
      </c>
      <c r="I9388" s="90">
        <v>2.4212443797439712E-2</v>
      </c>
      <c r="J9388" s="90">
        <v>2.3918154792955223E-2</v>
      </c>
    </row>
    <row r="9389" spans="3:10" x14ac:dyDescent="0.25">
      <c r="C9389" s="82">
        <v>7.6728843838438227E-3</v>
      </c>
      <c r="D9389" s="89">
        <v>1.2527227793785888E-2</v>
      </c>
      <c r="E9389" s="89">
        <v>1.6993830533299909E-2</v>
      </c>
      <c r="F9389" s="89">
        <v>2.05011326604926E-2</v>
      </c>
      <c r="G9389" s="90">
        <v>2.2985645311791373E-2</v>
      </c>
      <c r="H9389" s="90">
        <v>2.4481720459231662E-2</v>
      </c>
      <c r="I9389" s="90">
        <v>2.5263404430801318E-2</v>
      </c>
      <c r="J9389" s="90">
        <v>2.5431839165686747E-2</v>
      </c>
    </row>
    <row r="9390" spans="3:10" x14ac:dyDescent="0.25">
      <c r="C9390" s="82">
        <v>9.0196913415213978E-3</v>
      </c>
      <c r="D9390" s="89">
        <v>1.392437865870148E-2</v>
      </c>
      <c r="E9390" s="89">
        <v>1.8210952397285741E-2</v>
      </c>
      <c r="F9390" s="89">
        <v>2.149094861115106E-2</v>
      </c>
      <c r="G9390" s="90">
        <v>2.3830295838057618E-2</v>
      </c>
      <c r="H9390" s="90">
        <v>2.5311719275260918E-2</v>
      </c>
      <c r="I9390" s="90">
        <v>2.6213596732718766E-2</v>
      </c>
      <c r="J9390" s="90">
        <v>2.6608064380939052E-2</v>
      </c>
    </row>
    <row r="9391" spans="3:10" x14ac:dyDescent="0.25">
      <c r="C9391" s="82">
        <v>9.3020224856033441E-3</v>
      </c>
      <c r="D9391" s="89">
        <v>1.2204384815601113E-2</v>
      </c>
      <c r="E9391" s="89">
        <v>1.4553934894789107E-2</v>
      </c>
      <c r="F9391" s="89">
        <v>1.638468159129805E-2</v>
      </c>
      <c r="G9391" s="90">
        <v>1.7820205860740703E-2</v>
      </c>
      <c r="H9391" s="90">
        <v>1.8873503424988867E-2</v>
      </c>
      <c r="I9391" s="90">
        <v>1.9678270710396763E-2</v>
      </c>
      <c r="J9391" s="90">
        <v>2.0229217808290383E-2</v>
      </c>
    </row>
    <row r="9392" spans="3:10" x14ac:dyDescent="0.25">
      <c r="C9392" s="82">
        <v>2.4529651274980968E-2</v>
      </c>
      <c r="D9392" s="89">
        <v>3.2240527765645517E-2</v>
      </c>
      <c r="E9392" s="89">
        <v>3.764083156693613E-2</v>
      </c>
      <c r="F9392" s="89">
        <v>4.1035690482499686E-2</v>
      </c>
      <c r="G9392" s="90">
        <v>4.3085136108203061E-2</v>
      </c>
      <c r="H9392" s="90">
        <v>4.4101790341781785E-2</v>
      </c>
      <c r="I9392" s="90">
        <v>4.4560839385940049E-2</v>
      </c>
      <c r="J9392" s="90">
        <v>4.4496756627513998E-2</v>
      </c>
    </row>
    <row r="9393" spans="3:10" x14ac:dyDescent="0.25">
      <c r="C9393" s="82">
        <v>4.5556434912911847E-3</v>
      </c>
      <c r="D9393" s="89">
        <v>7.4091603576491522E-3</v>
      </c>
      <c r="E9393" s="89">
        <v>1.0055100024065573E-2</v>
      </c>
      <c r="F9393" s="89">
        <v>1.2196587077431167E-2</v>
      </c>
      <c r="G9393" s="90">
        <v>1.3816169428615964E-2</v>
      </c>
      <c r="H9393" s="90">
        <v>1.4932452057408631E-2</v>
      </c>
      <c r="I9393" s="90">
        <v>1.5697643116240181E-2</v>
      </c>
      <c r="J9393" s="90">
        <v>1.6157158794105991E-2</v>
      </c>
    </row>
    <row r="9394" spans="3:10" x14ac:dyDescent="0.25">
      <c r="C9394" s="82">
        <v>3.5871710431518468E-2</v>
      </c>
      <c r="D9394" s="89">
        <v>3.7837210231996134E-2</v>
      </c>
      <c r="E9394" s="89">
        <v>3.7901501904097627E-2</v>
      </c>
      <c r="F9394" s="89">
        <v>3.715519058792293E-2</v>
      </c>
      <c r="G9394" s="90">
        <v>3.6251861841277988E-2</v>
      </c>
      <c r="H9394" s="90">
        <v>3.5307101345224606E-2</v>
      </c>
      <c r="I9394" s="90">
        <v>3.4556484880684087E-2</v>
      </c>
      <c r="J9394" s="90">
        <v>3.3916135471214852E-2</v>
      </c>
    </row>
    <row r="9395" spans="3:10" x14ac:dyDescent="0.25">
      <c r="C9395" s="82">
        <v>2.3986104215857357E-3</v>
      </c>
      <c r="D9395" s="89">
        <v>3.6662304580624486E-3</v>
      </c>
      <c r="E9395" s="89">
        <v>4.9196782536426011E-3</v>
      </c>
      <c r="F9395" s="89">
        <v>6.0557995531863532E-3</v>
      </c>
      <c r="G9395" s="90">
        <v>7.0437587931210391E-3</v>
      </c>
      <c r="H9395" s="90">
        <v>7.8549158000453603E-3</v>
      </c>
      <c r="I9395" s="90">
        <v>8.5412880580080022E-3</v>
      </c>
      <c r="J9395" s="90">
        <v>9.1161676114771759E-3</v>
      </c>
    </row>
    <row r="9396" spans="3:10" x14ac:dyDescent="0.25">
      <c r="C9396" s="82">
        <v>6.2809724122466111E-3</v>
      </c>
      <c r="D9396" s="89">
        <v>9.7416493366199886E-3</v>
      </c>
      <c r="E9396" s="89">
        <v>1.297537149515797E-2</v>
      </c>
      <c r="F9396" s="89">
        <v>1.5736612943704358E-2</v>
      </c>
      <c r="G9396" s="90">
        <v>1.8060743206051267E-2</v>
      </c>
      <c r="H9396" s="90">
        <v>1.9991251868459629E-2</v>
      </c>
      <c r="I9396" s="90">
        <v>2.1736778230217788E-2</v>
      </c>
      <c r="J9396" s="90">
        <v>2.3359705107238792E-2</v>
      </c>
    </row>
    <row r="9397" spans="3:10" x14ac:dyDescent="0.25">
      <c r="C9397" s="82">
        <v>6.3489933606027766E-3</v>
      </c>
      <c r="D9397" s="89">
        <v>9.7787617023231913E-3</v>
      </c>
      <c r="E9397" s="89">
        <v>1.2868957303025478E-2</v>
      </c>
      <c r="F9397" s="89">
        <v>1.5351098059233355E-2</v>
      </c>
      <c r="G9397" s="90">
        <v>1.7247760738713421E-2</v>
      </c>
      <c r="H9397" s="90">
        <v>1.8591902842696108E-2</v>
      </c>
      <c r="I9397" s="90">
        <v>1.956908559835244E-2</v>
      </c>
      <c r="J9397" s="90">
        <v>2.0223710784642537E-2</v>
      </c>
    </row>
    <row r="9398" spans="3:10" x14ac:dyDescent="0.25">
      <c r="C9398" s="82">
        <v>3.8897011093345351E-3</v>
      </c>
      <c r="D9398" s="89">
        <v>6.5861638856748866E-3</v>
      </c>
      <c r="E9398" s="89">
        <v>9.3713294143314418E-3</v>
      </c>
      <c r="F9398" s="89">
        <v>1.1904487126357459E-2</v>
      </c>
      <c r="G9398" s="90">
        <v>1.4050201680208659E-2</v>
      </c>
      <c r="H9398" s="90">
        <v>1.5719636376463821E-2</v>
      </c>
      <c r="I9398" s="90">
        <v>1.6998045537350865E-2</v>
      </c>
      <c r="J9398" s="90">
        <v>1.7892737088605948E-2</v>
      </c>
    </row>
    <row r="9399" spans="3:10" x14ac:dyDescent="0.25">
      <c r="C9399" s="82">
        <v>7.2069330435553256E-3</v>
      </c>
      <c r="D9399" s="89">
        <v>9.9509112800213774E-3</v>
      </c>
      <c r="E9399" s="89">
        <v>1.2319301792368356E-2</v>
      </c>
      <c r="F9399" s="89">
        <v>1.4230049997064561E-2</v>
      </c>
      <c r="G9399" s="90">
        <v>1.5752828525816179E-2</v>
      </c>
      <c r="H9399" s="90">
        <v>1.6918248638076415E-2</v>
      </c>
      <c r="I9399" s="90">
        <v>1.7891154675580705E-2</v>
      </c>
      <c r="J9399" s="90">
        <v>1.871439238499939E-2</v>
      </c>
    </row>
    <row r="9400" spans="3:10" x14ac:dyDescent="0.25">
      <c r="C9400" s="82">
        <v>1.1775841999533208E-2</v>
      </c>
      <c r="D9400" s="89">
        <v>1.382180003098693E-2</v>
      </c>
      <c r="E9400" s="89">
        <v>1.5045064247320074E-2</v>
      </c>
      <c r="F9400" s="89">
        <v>1.572010056357016E-2</v>
      </c>
      <c r="G9400" s="90">
        <v>1.6116250597614047E-2</v>
      </c>
      <c r="H9400" s="90">
        <v>1.6339552067260888E-2</v>
      </c>
      <c r="I9400" s="90">
        <v>1.656724791794113E-2</v>
      </c>
      <c r="J9400" s="90">
        <v>1.682916200839036E-2</v>
      </c>
    </row>
    <row r="9401" spans="3:10" x14ac:dyDescent="0.25">
      <c r="C9401" s="82">
        <v>5.2938684842786694E-3</v>
      </c>
      <c r="D9401" s="89">
        <v>7.8812973660719859E-3</v>
      </c>
      <c r="E9401" s="89">
        <v>1.0284287596534047E-2</v>
      </c>
      <c r="F9401" s="89">
        <v>1.232768095284513E-2</v>
      </c>
      <c r="G9401" s="90">
        <v>1.4024040659017937E-2</v>
      </c>
      <c r="H9401" s="90">
        <v>1.539685488155367E-2</v>
      </c>
      <c r="I9401" s="90">
        <v>1.6612868317395384E-2</v>
      </c>
      <c r="J9401" s="90">
        <v>1.7735782081506671E-2</v>
      </c>
    </row>
    <row r="9402" spans="3:10" x14ac:dyDescent="0.25">
      <c r="C9402" s="82">
        <v>2.3790956693500544E-2</v>
      </c>
      <c r="D9402" s="89">
        <v>2.6900724674773585E-2</v>
      </c>
      <c r="E9402" s="89">
        <v>2.8342237616256344E-2</v>
      </c>
      <c r="F9402" s="89">
        <v>2.8774995744794672E-2</v>
      </c>
      <c r="G9402" s="90">
        <v>2.8688995332689163E-2</v>
      </c>
      <c r="H9402" s="90">
        <v>2.8202198010219389E-2</v>
      </c>
      <c r="I9402" s="90">
        <v>2.7538637954286731E-2</v>
      </c>
      <c r="J9402" s="90">
        <v>2.6675348874614296E-2</v>
      </c>
    </row>
    <row r="9403" spans="3:10" x14ac:dyDescent="0.25">
      <c r="C9403" s="82">
        <v>2.7000578573323111E-3</v>
      </c>
      <c r="D9403" s="89">
        <v>5.2831755549080138E-3</v>
      </c>
      <c r="E9403" s="89">
        <v>8.4411156999378567E-3</v>
      </c>
      <c r="F9403" s="89">
        <v>1.1805815672034838E-2</v>
      </c>
      <c r="G9403" s="90">
        <v>1.5152350926791449E-2</v>
      </c>
      <c r="H9403" s="90">
        <v>1.8310213526946815E-2</v>
      </c>
      <c r="I9403" s="90">
        <v>2.1319244724689244E-2</v>
      </c>
      <c r="J9403" s="90">
        <v>2.4135849003966873E-2</v>
      </c>
    </row>
    <row r="9404" spans="3:10" x14ac:dyDescent="0.25">
      <c r="C9404" s="82">
        <v>3.0877477154607074E-2</v>
      </c>
      <c r="D9404" s="89">
        <v>3.3346199684163594E-2</v>
      </c>
      <c r="E9404" s="89">
        <v>3.3937770690470902E-2</v>
      </c>
      <c r="F9404" s="89">
        <v>3.3634263685785232E-2</v>
      </c>
      <c r="G9404" s="90">
        <v>3.3047987773362653E-2</v>
      </c>
      <c r="H9404" s="90">
        <v>3.228468202950769E-2</v>
      </c>
      <c r="I9404" s="90">
        <v>3.154541910629434E-2</v>
      </c>
      <c r="J9404" s="90">
        <v>3.0738921526809529E-2</v>
      </c>
    </row>
    <row r="9405" spans="3:10" x14ac:dyDescent="0.25">
      <c r="C9405" s="82">
        <v>1.2867099025085293E-2</v>
      </c>
      <c r="D9405" s="89">
        <v>1.69271984398256E-2</v>
      </c>
      <c r="E9405" s="89">
        <v>2.0035718513698043E-2</v>
      </c>
      <c r="F9405" s="89">
        <v>2.2236069577494945E-2</v>
      </c>
      <c r="G9405" s="90">
        <v>2.3749947003452232E-2</v>
      </c>
      <c r="H9405" s="90">
        <v>2.4663906179240223E-2</v>
      </c>
      <c r="I9405" s="90">
        <v>2.5213827855658157E-2</v>
      </c>
      <c r="J9405" s="90">
        <v>2.5432819758905535E-2</v>
      </c>
    </row>
    <row r="9406" spans="3:10" x14ac:dyDescent="0.25">
      <c r="C9406" s="82">
        <v>4.5407379003678632E-3</v>
      </c>
      <c r="D9406" s="89">
        <v>8.0103374999346347E-3</v>
      </c>
      <c r="E9406" s="89">
        <v>1.1570268885362694E-2</v>
      </c>
      <c r="F9406" s="89">
        <v>1.4740034260787186E-2</v>
      </c>
      <c r="G9406" s="90">
        <v>1.7398363196649475E-2</v>
      </c>
      <c r="H9406" s="90">
        <v>1.9529221980009087E-2</v>
      </c>
      <c r="I9406" s="90">
        <v>2.1328384292746343E-2</v>
      </c>
      <c r="J9406" s="90">
        <v>2.2868566469494551E-2</v>
      </c>
    </row>
    <row r="9407" spans="3:10" x14ac:dyDescent="0.25">
      <c r="C9407" s="82">
        <v>8.0170000515148235E-3</v>
      </c>
      <c r="D9407" s="89">
        <v>1.0255332858713339E-2</v>
      </c>
      <c r="E9407" s="89">
        <v>1.1806150516097139E-2</v>
      </c>
      <c r="F9407" s="89">
        <v>1.2779550469109793E-2</v>
      </c>
      <c r="G9407" s="90">
        <v>1.3374645851368178E-2</v>
      </c>
      <c r="H9407" s="90">
        <v>1.3688573280981558E-2</v>
      </c>
      <c r="I9407" s="90">
        <v>1.3880411993679403E-2</v>
      </c>
      <c r="J9407" s="90">
        <v>1.3979932260927284E-2</v>
      </c>
    </row>
    <row r="9408" spans="3:10" x14ac:dyDescent="0.25">
      <c r="C9408" s="82">
        <v>6.6117935172877425E-3</v>
      </c>
      <c r="D9408" s="89">
        <v>9.1171186625496302E-3</v>
      </c>
      <c r="E9408" s="89">
        <v>1.125801791975508E-2</v>
      </c>
      <c r="F9408" s="89">
        <v>1.2985609604333462E-2</v>
      </c>
      <c r="G9408" s="90">
        <v>1.4381368720666048E-2</v>
      </c>
      <c r="H9408" s="90">
        <v>1.547764871896313E-2</v>
      </c>
      <c r="I9408" s="90">
        <v>1.6421696069987439E-2</v>
      </c>
      <c r="J9408" s="90">
        <v>1.7249205087675554E-2</v>
      </c>
    </row>
    <row r="9409" spans="3:10" x14ac:dyDescent="0.25">
      <c r="C9409" s="82">
        <v>2.5447022489227815E-3</v>
      </c>
      <c r="D9409" s="89">
        <v>4.4404202760352316E-3</v>
      </c>
      <c r="E9409" s="89">
        <v>6.5552863508101192E-3</v>
      </c>
      <c r="F9409" s="89">
        <v>8.6612265939882936E-3</v>
      </c>
      <c r="G9409" s="90">
        <v>1.0637808285667722E-2</v>
      </c>
      <c r="H9409" s="90">
        <v>1.2387961772483375E-2</v>
      </c>
      <c r="I9409" s="90">
        <v>1.3954849136044724E-2</v>
      </c>
      <c r="J9409" s="90">
        <v>1.5332643302222183E-2</v>
      </c>
    </row>
    <row r="9410" spans="3:10" x14ac:dyDescent="0.25">
      <c r="C9410" s="82">
        <v>1.7367214383335477E-2</v>
      </c>
      <c r="D9410" s="89">
        <v>1.9885472683287112E-2</v>
      </c>
      <c r="E9410" s="89">
        <v>2.1480659191483988E-2</v>
      </c>
      <c r="F9410" s="89">
        <v>2.2487801890452491E-2</v>
      </c>
      <c r="G9410" s="90">
        <v>2.3159324423619281E-2</v>
      </c>
      <c r="H9410" s="90">
        <v>2.3506468738290692E-2</v>
      </c>
      <c r="I9410" s="90">
        <v>2.3661227623003062E-2</v>
      </c>
      <c r="J9410" s="90">
        <v>2.3569275335590525E-2</v>
      </c>
    </row>
    <row r="9411" spans="3:10" x14ac:dyDescent="0.25">
      <c r="C9411" s="82">
        <v>4.6123754326630705E-3</v>
      </c>
      <c r="D9411" s="89">
        <v>6.9667604540057122E-3</v>
      </c>
      <c r="E9411" s="89">
        <v>9.2536548626072652E-3</v>
      </c>
      <c r="F9411" s="89">
        <v>1.128027816084237E-2</v>
      </c>
      <c r="G9411" s="90">
        <v>1.2970981445286238E-2</v>
      </c>
      <c r="H9411" s="90">
        <v>1.4237561678118096E-2</v>
      </c>
      <c r="I9411" s="90">
        <v>1.5132794355012379E-2</v>
      </c>
      <c r="J9411" s="90">
        <v>1.5642907152664035E-2</v>
      </c>
    </row>
    <row r="9412" spans="3:10" x14ac:dyDescent="0.25">
      <c r="C9412" s="82">
        <v>5.6803212182660141E-3</v>
      </c>
      <c r="D9412" s="89">
        <v>7.6857313857657929E-3</v>
      </c>
      <c r="E9412" s="89">
        <v>9.2741616793069592E-3</v>
      </c>
      <c r="F9412" s="89">
        <v>1.0403584804367552E-2</v>
      </c>
      <c r="G9412" s="90">
        <v>1.1142506460439376E-2</v>
      </c>
      <c r="H9412" s="90">
        <v>1.1523138673467265E-2</v>
      </c>
      <c r="I9412" s="90">
        <v>1.1667929849267239E-2</v>
      </c>
      <c r="J9412" s="90">
        <v>1.1617712725119089E-2</v>
      </c>
    </row>
    <row r="9413" spans="3:10" x14ac:dyDescent="0.25">
      <c r="C9413" s="82">
        <v>1.7502082756756056E-2</v>
      </c>
      <c r="D9413" s="89">
        <v>2.1124882656324687E-2</v>
      </c>
      <c r="E9413" s="89">
        <v>2.3131632327636587E-2</v>
      </c>
      <c r="F9413" s="89">
        <v>2.3985090228541256E-2</v>
      </c>
      <c r="G9413" s="90">
        <v>2.419571661822438E-2</v>
      </c>
      <c r="H9413" s="90">
        <v>2.4001063418448029E-2</v>
      </c>
      <c r="I9413" s="90">
        <v>2.3705140987616634E-2</v>
      </c>
      <c r="J9413" s="90">
        <v>2.3363898204151773E-2</v>
      </c>
    </row>
    <row r="9414" spans="3:10" x14ac:dyDescent="0.25">
      <c r="C9414" s="82">
        <v>2.4223691220578675E-2</v>
      </c>
      <c r="D9414" s="89">
        <v>2.9929896274458093E-2</v>
      </c>
      <c r="E9414" s="89">
        <v>3.2995447812023272E-2</v>
      </c>
      <c r="F9414" s="89">
        <v>3.416572487750752E-2</v>
      </c>
      <c r="G9414" s="90">
        <v>3.429515416713861E-2</v>
      </c>
      <c r="H9414" s="90">
        <v>3.3787979959261062E-2</v>
      </c>
      <c r="I9414" s="90">
        <v>3.3080252153964179E-2</v>
      </c>
      <c r="J9414" s="90">
        <v>3.2221870784052094E-2</v>
      </c>
    </row>
    <row r="9415" spans="3:10" x14ac:dyDescent="0.25">
      <c r="C9415" s="82">
        <v>1.2898249012042236E-3</v>
      </c>
      <c r="D9415" s="89">
        <v>2.4528951994765027E-3</v>
      </c>
      <c r="E9415" s="89">
        <v>3.8019566669705018E-3</v>
      </c>
      <c r="F9415" s="89">
        <v>5.1445496878557663E-3</v>
      </c>
      <c r="G9415" s="90">
        <v>6.3678985715447476E-3</v>
      </c>
      <c r="H9415" s="90">
        <v>7.3992427975177058E-3</v>
      </c>
      <c r="I9415" s="90">
        <v>8.2682999069320379E-3</v>
      </c>
      <c r="J9415" s="90">
        <v>8.984571361780002E-3</v>
      </c>
    </row>
    <row r="9416" spans="3:10" x14ac:dyDescent="0.25">
      <c r="C9416" s="82">
        <v>1.5007041528445928E-2</v>
      </c>
      <c r="D9416" s="89">
        <v>1.630752251377415E-2</v>
      </c>
      <c r="E9416" s="89">
        <v>1.7366378386737821E-2</v>
      </c>
      <c r="F9416" s="89">
        <v>1.8292626275848031E-2</v>
      </c>
      <c r="G9416" s="90">
        <v>1.91567903981101E-2</v>
      </c>
      <c r="H9416" s="90">
        <v>1.989543787948134E-2</v>
      </c>
      <c r="I9416" s="90">
        <v>2.0598166850059212E-2</v>
      </c>
      <c r="J9416" s="90">
        <v>2.1228645590185821E-2</v>
      </c>
    </row>
    <row r="9417" spans="3:10" x14ac:dyDescent="0.25">
      <c r="C9417" s="82">
        <v>8.7987895699898743E-3</v>
      </c>
      <c r="D9417" s="89">
        <v>1.2528230339153564E-2</v>
      </c>
      <c r="E9417" s="89">
        <v>1.5939126453870533E-2</v>
      </c>
      <c r="F9417" s="89">
        <v>1.8923350569577595E-2</v>
      </c>
      <c r="G9417" s="90">
        <v>2.1571695801204889E-2</v>
      </c>
      <c r="H9417" s="90">
        <v>2.3912603193224097E-2</v>
      </c>
      <c r="I9417" s="90">
        <v>2.6149827676617967E-2</v>
      </c>
      <c r="J9417" s="90">
        <v>2.8308005811365874E-2</v>
      </c>
    </row>
    <row r="9418" spans="3:10" x14ac:dyDescent="0.25">
      <c r="C9418" s="82">
        <v>6.5031924410534937E-3</v>
      </c>
      <c r="D9418" s="89">
        <v>9.9490888697700338E-3</v>
      </c>
      <c r="E9418" s="89">
        <v>1.304900589816462E-2</v>
      </c>
      <c r="F9418" s="89">
        <v>1.5577959143660326E-2</v>
      </c>
      <c r="G9418" s="90">
        <v>1.759321839209823E-2</v>
      </c>
      <c r="H9418" s="90">
        <v>1.914596501705328E-2</v>
      </c>
      <c r="I9418" s="90">
        <v>2.0432903893831601E-2</v>
      </c>
      <c r="J9418" s="90">
        <v>2.150073069837365E-2</v>
      </c>
    </row>
    <row r="9419" spans="3:10" x14ac:dyDescent="0.25">
      <c r="C9419" s="82">
        <v>2.0044731309263587E-2</v>
      </c>
      <c r="D9419" s="89">
        <v>2.8116500123396879E-2</v>
      </c>
      <c r="E9419" s="89">
        <v>3.4077706291335864E-2</v>
      </c>
      <c r="F9419" s="89">
        <v>3.7761980801927678E-2</v>
      </c>
      <c r="G9419" s="90">
        <v>3.9678132886237498E-2</v>
      </c>
      <c r="H9419" s="90">
        <v>4.0203489929498487E-2</v>
      </c>
      <c r="I9419" s="90">
        <v>3.9922207129847488E-2</v>
      </c>
      <c r="J9419" s="90">
        <v>3.901367376513E-2</v>
      </c>
    </row>
    <row r="9420" spans="3:10" x14ac:dyDescent="0.25">
      <c r="C9420" s="82">
        <v>1.3461695614782387E-2</v>
      </c>
      <c r="D9420" s="89">
        <v>1.8719783320240317E-2</v>
      </c>
      <c r="E9420" s="89">
        <v>2.2571505050059552E-2</v>
      </c>
      <c r="F9420" s="89">
        <v>2.500870327054449E-2</v>
      </c>
      <c r="G9420" s="90">
        <v>2.6427228832933001E-2</v>
      </c>
      <c r="H9420" s="90">
        <v>2.7094028395802577E-2</v>
      </c>
      <c r="I9420" s="90">
        <v>2.7391830972897081E-2</v>
      </c>
      <c r="J9420" s="90">
        <v>2.7422574926283718E-2</v>
      </c>
    </row>
    <row r="9421" spans="3:10" x14ac:dyDescent="0.25">
      <c r="C9421" s="82">
        <v>1.1571898968384524E-2</v>
      </c>
      <c r="D9421" s="89">
        <v>1.3868514927945439E-2</v>
      </c>
      <c r="E9421" s="89">
        <v>1.5524722701381423E-2</v>
      </c>
      <c r="F9421" s="89">
        <v>1.6767196259685656E-2</v>
      </c>
      <c r="G9421" s="90">
        <v>1.781537609511517E-2</v>
      </c>
      <c r="H9421" s="90">
        <v>1.8724287184872117E-2</v>
      </c>
      <c r="I9421" s="90">
        <v>1.9643550574140561E-2</v>
      </c>
      <c r="J9421" s="90">
        <v>2.0567876738030989E-2</v>
      </c>
    </row>
    <row r="9422" spans="3:10" x14ac:dyDescent="0.25">
      <c r="C9422" s="82">
        <v>3.0155407837926064E-2</v>
      </c>
      <c r="D9422" s="89">
        <v>2.6929918014173077E-2</v>
      </c>
      <c r="E9422" s="89">
        <v>2.467743907560515E-2</v>
      </c>
      <c r="F9422" s="89">
        <v>2.3233986121048704E-2</v>
      </c>
      <c r="G9422" s="90">
        <v>2.2447379092630539E-2</v>
      </c>
      <c r="H9422" s="90">
        <v>2.2085871232847339E-2</v>
      </c>
      <c r="I9422" s="90">
        <v>2.2154499572814051E-2</v>
      </c>
      <c r="J9422" s="90">
        <v>2.2549665295542771E-2</v>
      </c>
    </row>
    <row r="9423" spans="3:10" x14ac:dyDescent="0.25">
      <c r="C9423" s="82">
        <v>3.5294640867262017E-3</v>
      </c>
      <c r="D9423" s="89">
        <v>5.5394917305582126E-3</v>
      </c>
      <c r="E9423" s="89">
        <v>7.4464681837380165E-3</v>
      </c>
      <c r="F9423" s="89">
        <v>9.0367899956641899E-3</v>
      </c>
      <c r="G9423" s="90">
        <v>1.0253466254013518E-2</v>
      </c>
      <c r="H9423" s="90">
        <v>1.1069133475143456E-2</v>
      </c>
      <c r="I9423" s="90">
        <v>1.1580502865170181E-2</v>
      </c>
      <c r="J9423" s="90">
        <v>1.1827992113495939E-2</v>
      </c>
    </row>
    <row r="9424" spans="3:10" x14ac:dyDescent="0.25">
      <c r="C9424" s="82">
        <v>3.7026342221250733E-3</v>
      </c>
      <c r="D9424" s="89">
        <v>6.3530575832246488E-3</v>
      </c>
      <c r="E9424" s="89">
        <v>9.1216381217047015E-3</v>
      </c>
      <c r="F9424" s="89">
        <v>1.1624647534929046E-2</v>
      </c>
      <c r="G9424" s="90">
        <v>1.3681612630851644E-2</v>
      </c>
      <c r="H9424" s="90">
        <v>1.5183888847241596E-2</v>
      </c>
      <c r="I9424" s="90">
        <v>1.6220595676775876E-2</v>
      </c>
      <c r="J9424" s="90">
        <v>1.6825632631053942E-2</v>
      </c>
    </row>
    <row r="9425" spans="3:10" x14ac:dyDescent="0.25">
      <c r="C9425" s="82">
        <v>7.2372510201942613E-3</v>
      </c>
      <c r="D9425" s="89">
        <v>1.1728817401575033E-2</v>
      </c>
      <c r="E9425" s="89">
        <v>1.6325508364058564E-2</v>
      </c>
      <c r="F9425" s="89">
        <v>2.0605986578091609E-2</v>
      </c>
      <c r="G9425" s="90">
        <v>2.4467949958290106E-2</v>
      </c>
      <c r="H9425" s="90">
        <v>2.7848127221634326E-2</v>
      </c>
      <c r="I9425" s="90">
        <v>3.0951347911758013E-2</v>
      </c>
      <c r="J9425" s="90">
        <v>3.3807488437964994E-2</v>
      </c>
    </row>
    <row r="9426" spans="3:10" x14ac:dyDescent="0.25">
      <c r="C9426" s="82">
        <v>1.5277517406341889E-3</v>
      </c>
      <c r="D9426" s="89">
        <v>3.1621778572111813E-3</v>
      </c>
      <c r="E9426" s="89">
        <v>5.1754983340221127E-3</v>
      </c>
      <c r="F9426" s="89">
        <v>7.2410274233730282E-3</v>
      </c>
      <c r="G9426" s="90">
        <v>9.1380350130481867E-3</v>
      </c>
      <c r="H9426" s="90">
        <v>1.072793236381858E-2</v>
      </c>
      <c r="I9426" s="90">
        <v>1.2043531725370368E-2</v>
      </c>
      <c r="J9426" s="90">
        <v>1.3101039766765951E-2</v>
      </c>
    </row>
    <row r="9427" spans="3:10" x14ac:dyDescent="0.25">
      <c r="C9427" s="82">
        <v>8.7756207459542754E-3</v>
      </c>
      <c r="D9427" s="89">
        <v>1.245415642438334E-2</v>
      </c>
      <c r="E9427" s="89">
        <v>1.548766516244064E-2</v>
      </c>
      <c r="F9427" s="89">
        <v>1.7756990596476022E-2</v>
      </c>
      <c r="G9427" s="90">
        <v>1.9389445242012943E-2</v>
      </c>
      <c r="H9427" s="90">
        <v>2.0458818292553027E-2</v>
      </c>
      <c r="I9427" s="90">
        <v>2.118295396524237E-2</v>
      </c>
      <c r="J9427" s="90">
        <v>2.1619113528251528E-2</v>
      </c>
    </row>
    <row r="9428" spans="3:10" x14ac:dyDescent="0.25">
      <c r="C9428" s="82">
        <v>4.0119155403133933E-2</v>
      </c>
      <c r="D9428" s="89">
        <v>4.3865914308255455E-2</v>
      </c>
      <c r="E9428" s="89">
        <v>4.5372792393469259E-2</v>
      </c>
      <c r="F9428" s="89">
        <v>4.5920447012030297E-2</v>
      </c>
      <c r="G9428" s="90">
        <v>4.6364175063076496E-2</v>
      </c>
      <c r="H9428" s="90">
        <v>4.6903132713206307E-2</v>
      </c>
      <c r="I9428" s="90">
        <v>4.7881588416326101E-2</v>
      </c>
      <c r="J9428" s="90">
        <v>4.9203641036771738E-2</v>
      </c>
    </row>
    <row r="9429" spans="3:10" x14ac:dyDescent="0.25">
      <c r="C9429" s="82">
        <v>6.0316432695200817E-2</v>
      </c>
      <c r="D9429" s="89">
        <v>6.2213616062656317E-2</v>
      </c>
      <c r="E9429" s="89">
        <v>6.1772998952737683E-2</v>
      </c>
      <c r="F9429" s="89">
        <v>6.0418203257104515E-2</v>
      </c>
      <c r="G9429" s="90">
        <v>5.891692108406537E-2</v>
      </c>
      <c r="H9429" s="90">
        <v>5.727325323085232E-2</v>
      </c>
      <c r="I9429" s="90">
        <v>5.5766720550228709E-2</v>
      </c>
      <c r="J9429" s="90">
        <v>5.4204702017649022E-2</v>
      </c>
    </row>
    <row r="9430" spans="3:10" x14ac:dyDescent="0.25">
      <c r="C9430" s="82">
        <v>9.761247247921127E-3</v>
      </c>
      <c r="D9430" s="89">
        <v>1.2809382896626397E-2</v>
      </c>
      <c r="E9430" s="89">
        <v>1.5135517726349254E-2</v>
      </c>
      <c r="F9430" s="89">
        <v>1.6793318579268666E-2</v>
      </c>
      <c r="G9430" s="90">
        <v>1.7975444811782686E-2</v>
      </c>
      <c r="H9430" s="90">
        <v>1.877100315342713E-2</v>
      </c>
      <c r="I9430" s="90">
        <v>1.9377101749167097E-2</v>
      </c>
      <c r="J9430" s="90">
        <v>1.9829344225099178E-2</v>
      </c>
    </row>
    <row r="9431" spans="3:10" x14ac:dyDescent="0.25">
      <c r="C9431" s="82">
        <v>2.1161758677886479E-3</v>
      </c>
      <c r="D9431" s="89">
        <v>4.1039320327969772E-3</v>
      </c>
      <c r="E9431" s="89">
        <v>6.4625675277855165E-3</v>
      </c>
      <c r="F9431" s="89">
        <v>8.8526376012662347E-3</v>
      </c>
      <c r="G9431" s="90">
        <v>1.1056662202558281E-2</v>
      </c>
      <c r="H9431" s="90">
        <v>1.2922789795169188E-2</v>
      </c>
      <c r="I9431" s="90">
        <v>1.4477548034323114E-2</v>
      </c>
      <c r="J9431" s="90">
        <v>1.5711899644417607E-2</v>
      </c>
    </row>
    <row r="9432" spans="3:10" x14ac:dyDescent="0.25">
      <c r="C9432" s="82">
        <v>1.4444358138327375E-2</v>
      </c>
      <c r="D9432" s="89">
        <v>1.5982879674518339E-2</v>
      </c>
      <c r="E9432" s="89">
        <v>1.6910229388254656E-2</v>
      </c>
      <c r="F9432" s="89">
        <v>1.7512706419135392E-2</v>
      </c>
      <c r="G9432" s="90">
        <v>1.7985979633966358E-2</v>
      </c>
      <c r="H9432" s="90">
        <v>1.8338442262315714E-2</v>
      </c>
      <c r="I9432" s="90">
        <v>1.867837698386501E-2</v>
      </c>
      <c r="J9432" s="90">
        <v>1.8971892529455223E-2</v>
      </c>
    </row>
    <row r="9433" spans="3:10" x14ac:dyDescent="0.25">
      <c r="C9433" s="82">
        <v>2.4106367625133952E-2</v>
      </c>
      <c r="D9433" s="89">
        <v>2.6765806878657799E-2</v>
      </c>
      <c r="E9433" s="89">
        <v>2.7795418447513206E-2</v>
      </c>
      <c r="F9433" s="89">
        <v>2.7839008868442965E-2</v>
      </c>
      <c r="G9433" s="90">
        <v>2.7388878455501222E-2</v>
      </c>
      <c r="H9433" s="90">
        <v>2.659020559111647E-2</v>
      </c>
      <c r="I9433" s="90">
        <v>2.5687521789931587E-2</v>
      </c>
      <c r="J9433" s="90">
        <v>2.4680934841107845E-2</v>
      </c>
    </row>
    <row r="9434" spans="3:10" x14ac:dyDescent="0.25">
      <c r="C9434" s="82">
        <v>4.4057853042003114E-3</v>
      </c>
      <c r="D9434" s="89">
        <v>7.4951094939503058E-3</v>
      </c>
      <c r="E9434" s="89">
        <v>1.0523414020711904E-2</v>
      </c>
      <c r="F9434" s="89">
        <v>1.3073533198217335E-2</v>
      </c>
      <c r="G9434" s="90">
        <v>1.5056712786378667E-2</v>
      </c>
      <c r="H9434" s="90">
        <v>1.6479894651349167E-2</v>
      </c>
      <c r="I9434" s="90">
        <v>1.7533576832873782E-2</v>
      </c>
      <c r="J9434" s="90">
        <v>1.8302650799917105E-2</v>
      </c>
    </row>
    <row r="9435" spans="3:10" x14ac:dyDescent="0.25">
      <c r="C9435" s="82">
        <v>1.6571728817774197E-3</v>
      </c>
      <c r="D9435" s="89">
        <v>2.701838722148517E-3</v>
      </c>
      <c r="E9435" s="89">
        <v>3.8406283266262395E-3</v>
      </c>
      <c r="F9435" s="89">
        <v>4.9749346221533951E-3</v>
      </c>
      <c r="G9435" s="90">
        <v>6.0595513265078805E-3</v>
      </c>
      <c r="H9435" s="90">
        <v>7.059531834574341E-3</v>
      </c>
      <c r="I9435" s="90">
        <v>8.0235030561239696E-3</v>
      </c>
      <c r="J9435" s="90">
        <v>8.978948400033774E-3</v>
      </c>
    </row>
    <row r="9436" spans="3:10" x14ac:dyDescent="0.25">
      <c r="C9436" s="82">
        <v>1.4437765741638511E-2</v>
      </c>
      <c r="D9436" s="89">
        <v>1.8185842056473792E-2</v>
      </c>
      <c r="E9436" s="89">
        <v>2.1084720743284026E-2</v>
      </c>
      <c r="F9436" s="89">
        <v>2.3332429524881602E-2</v>
      </c>
      <c r="G9436" s="90">
        <v>2.5212038345998514E-2</v>
      </c>
      <c r="H9436" s="90">
        <v>2.6819905539084862E-2</v>
      </c>
      <c r="I9436" s="90">
        <v>2.8399658745282511E-2</v>
      </c>
      <c r="J9436" s="90">
        <v>2.997257675882584E-2</v>
      </c>
    </row>
    <row r="9437" spans="3:10" x14ac:dyDescent="0.25">
      <c r="C9437" s="82">
        <v>4.5963736536422502E-2</v>
      </c>
      <c r="D9437" s="89">
        <v>4.6304305747065649E-2</v>
      </c>
      <c r="E9437" s="89">
        <v>4.5732763394324659E-2</v>
      </c>
      <c r="F9437" s="89">
        <v>4.4918616547698312E-2</v>
      </c>
      <c r="G9437" s="90">
        <v>4.4166810414338592E-2</v>
      </c>
      <c r="H9437" s="90">
        <v>4.3324728468938631E-2</v>
      </c>
      <c r="I9437" s="90">
        <v>4.2521048618503032E-2</v>
      </c>
      <c r="J9437" s="90">
        <v>4.1575444769612578E-2</v>
      </c>
    </row>
    <row r="9438" spans="3:10" x14ac:dyDescent="0.25">
      <c r="C9438" s="82">
        <v>7.767521388149401E-2</v>
      </c>
      <c r="D9438" s="89">
        <v>7.3861325415529491E-2</v>
      </c>
      <c r="E9438" s="89">
        <v>6.8399393988803417E-2</v>
      </c>
      <c r="F9438" s="89">
        <v>6.2983071254174433E-2</v>
      </c>
      <c r="G9438" s="90">
        <v>5.8246564903019424E-2</v>
      </c>
      <c r="H9438" s="90">
        <v>5.3969240023899835E-2</v>
      </c>
      <c r="I9438" s="90">
        <v>5.0229618330097092E-2</v>
      </c>
      <c r="J9438" s="90">
        <v>4.6711525887721171E-2</v>
      </c>
    </row>
    <row r="9439" spans="3:10" x14ac:dyDescent="0.25">
      <c r="C9439" s="82">
        <v>3.1297989969650917E-3</v>
      </c>
      <c r="D9439" s="89">
        <v>5.1381227949164167E-3</v>
      </c>
      <c r="E9439" s="89">
        <v>7.1391151110035203E-3</v>
      </c>
      <c r="F9439" s="89">
        <v>8.8926683772504386E-3</v>
      </c>
      <c r="G9439" s="90">
        <v>1.0326068221645231E-2</v>
      </c>
      <c r="H9439" s="90">
        <v>1.1410423189549547E-2</v>
      </c>
      <c r="I9439" s="90">
        <v>1.2248053668995796E-2</v>
      </c>
      <c r="J9439" s="90">
        <v>1.2882230846914259E-2</v>
      </c>
    </row>
    <row r="9440" spans="3:10" x14ac:dyDescent="0.25">
      <c r="C9440" s="82">
        <v>1.1776558674972746E-2</v>
      </c>
      <c r="D9440" s="89">
        <v>1.4291000071940126E-2</v>
      </c>
      <c r="E9440" s="89">
        <v>1.6022390554886936E-2</v>
      </c>
      <c r="F9440" s="89">
        <v>1.71707193994124E-2</v>
      </c>
      <c r="G9440" s="90">
        <v>1.7974072910618189E-2</v>
      </c>
      <c r="H9440" s="90">
        <v>1.8522405038645638E-2</v>
      </c>
      <c r="I9440" s="90">
        <v>1.9003986327083989E-2</v>
      </c>
      <c r="J9440" s="90">
        <v>1.9449985016800501E-2</v>
      </c>
    </row>
    <row r="9441" spans="3:10" x14ac:dyDescent="0.25">
      <c r="C9441" s="82">
        <v>7.897508012936337E-3</v>
      </c>
      <c r="D9441" s="89">
        <v>1.0826320181385664E-2</v>
      </c>
      <c r="E9441" s="89">
        <v>1.3311033813522274E-2</v>
      </c>
      <c r="F9441" s="89">
        <v>1.5299242159427641E-2</v>
      </c>
      <c r="G9441" s="90">
        <v>1.6862759456373819E-2</v>
      </c>
      <c r="H9441" s="90">
        <v>1.7995669795174973E-2</v>
      </c>
      <c r="I9441" s="90">
        <v>1.8820812995709191E-2</v>
      </c>
      <c r="J9441" s="90">
        <v>1.9336927191097121E-2</v>
      </c>
    </row>
    <row r="9442" spans="3:10" x14ac:dyDescent="0.25">
      <c r="C9442" s="82">
        <v>6.0186372008189173E-3</v>
      </c>
      <c r="D9442" s="89">
        <v>8.6960554094507141E-3</v>
      </c>
      <c r="E9442" s="89">
        <v>1.1150443788979754E-2</v>
      </c>
      <c r="F9442" s="89">
        <v>1.3230407006664779E-2</v>
      </c>
      <c r="G9442" s="90">
        <v>1.493801866455711E-2</v>
      </c>
      <c r="H9442" s="90">
        <v>1.6257366297699812E-2</v>
      </c>
      <c r="I9442" s="90">
        <v>1.731780271834266E-2</v>
      </c>
      <c r="J9442" s="90">
        <v>1.8147225702063816E-2</v>
      </c>
    </row>
    <row r="9443" spans="3:10" x14ac:dyDescent="0.25">
      <c r="C9443" s="82">
        <v>5.6585894477507387E-3</v>
      </c>
      <c r="D9443" s="89">
        <v>9.2988324986755574E-3</v>
      </c>
      <c r="E9443" s="89">
        <v>1.297376429600999E-2</v>
      </c>
      <c r="F9443" s="89">
        <v>1.6246076886972525E-2</v>
      </c>
      <c r="G9443" s="90">
        <v>1.8970832905708203E-2</v>
      </c>
      <c r="H9443" s="90">
        <v>2.1082415368131865E-2</v>
      </c>
      <c r="I9443" s="90">
        <v>2.2757503236943411E-2</v>
      </c>
      <c r="J9443" s="90">
        <v>2.4061372334518116E-2</v>
      </c>
    </row>
    <row r="9444" spans="3:10" x14ac:dyDescent="0.25">
      <c r="C9444" s="82">
        <v>1.444149937685016E-2</v>
      </c>
      <c r="D9444" s="89">
        <v>1.8782204718997528E-2</v>
      </c>
      <c r="E9444" s="89">
        <v>2.236019246400751E-2</v>
      </c>
      <c r="F9444" s="89">
        <v>2.5174189607050996E-2</v>
      </c>
      <c r="G9444" s="90">
        <v>2.7351500654216886E-2</v>
      </c>
      <c r="H9444" s="90">
        <v>2.8870519991575732E-2</v>
      </c>
      <c r="I9444" s="90">
        <v>2.9917531968453068E-2</v>
      </c>
      <c r="J9444" s="90">
        <v>3.048099749173222E-2</v>
      </c>
    </row>
    <row r="9445" spans="3:10" x14ac:dyDescent="0.25">
      <c r="C9445" s="82">
        <v>5.4154893230192605E-3</v>
      </c>
      <c r="D9445" s="89">
        <v>7.6434570909489049E-3</v>
      </c>
      <c r="E9445" s="89">
        <v>9.7515322280899656E-3</v>
      </c>
      <c r="F9445" s="89">
        <v>1.1623939292583102E-2</v>
      </c>
      <c r="G9445" s="90">
        <v>1.3231852214399435E-2</v>
      </c>
      <c r="H9445" s="90">
        <v>1.4514029310197515E-2</v>
      </c>
      <c r="I9445" s="90">
        <v>1.5543212805326287E-2</v>
      </c>
      <c r="J9445" s="90">
        <v>1.6316287749498722E-2</v>
      </c>
    </row>
    <row r="9446" spans="3:10" x14ac:dyDescent="0.25">
      <c r="C9446" s="82">
        <v>9.3207226449230005E-3</v>
      </c>
      <c r="D9446" s="89">
        <v>1.1398321823834956E-2</v>
      </c>
      <c r="E9446" s="89">
        <v>1.2863851931717973E-2</v>
      </c>
      <c r="F9446" s="89">
        <v>1.3830513376725037E-2</v>
      </c>
      <c r="G9446" s="90">
        <v>1.4454058264559732E-2</v>
      </c>
      <c r="H9446" s="90">
        <v>1.4785965161096823E-2</v>
      </c>
      <c r="I9446" s="90">
        <v>1.4968813402520771E-2</v>
      </c>
      <c r="J9446" s="90">
        <v>1.5028474372134382E-2</v>
      </c>
    </row>
    <row r="9447" spans="3:10" x14ac:dyDescent="0.25">
      <c r="C9447" s="82">
        <v>9.5519016623586792E-2</v>
      </c>
      <c r="D9447" s="89">
        <v>7.207409329641E-2</v>
      </c>
      <c r="E9447" s="89">
        <v>5.8624068494794186E-2</v>
      </c>
      <c r="F9447" s="89">
        <v>5.068586977570988E-2</v>
      </c>
      <c r="G9447" s="90">
        <v>4.5985478128171678E-2</v>
      </c>
      <c r="H9447" s="90">
        <v>4.3087682518926175E-2</v>
      </c>
      <c r="I9447" s="90">
        <v>4.1499566492150551E-2</v>
      </c>
      <c r="J9447" s="90">
        <v>4.0723154569115926E-2</v>
      </c>
    </row>
    <row r="9448" spans="3:10" x14ac:dyDescent="0.25">
      <c r="C9448" s="82">
        <v>2.5815476896437518E-3</v>
      </c>
      <c r="D9448" s="89">
        <v>5.0698814297265148E-3</v>
      </c>
      <c r="E9448" s="89">
        <v>7.9020299285140067E-3</v>
      </c>
      <c r="F9448" s="89">
        <v>1.0627160249556211E-2</v>
      </c>
      <c r="G9448" s="90">
        <v>1.3036728277904331E-2</v>
      </c>
      <c r="H9448" s="90">
        <v>1.5034480147840206E-2</v>
      </c>
      <c r="I9448" s="90">
        <v>1.6718265354702284E-2</v>
      </c>
      <c r="J9448" s="90">
        <v>1.8112722849919639E-2</v>
      </c>
    </row>
    <row r="9449" spans="3:10" x14ac:dyDescent="0.25">
      <c r="C9449" s="82">
        <v>2.1209202283808043E-2</v>
      </c>
      <c r="D9449" s="89">
        <v>2.6292630225891279E-2</v>
      </c>
      <c r="E9449" s="89">
        <v>3.0427340722180007E-2</v>
      </c>
      <c r="F9449" s="89">
        <v>3.3843757101887209E-2</v>
      </c>
      <c r="G9449" s="90">
        <v>3.6833337112838746E-2</v>
      </c>
      <c r="H9449" s="90">
        <v>3.9409305237937529E-2</v>
      </c>
      <c r="I9449" s="90">
        <v>4.180428481949916E-2</v>
      </c>
      <c r="J9449" s="90">
        <v>4.3922240146832311E-2</v>
      </c>
    </row>
    <row r="9450" spans="3:10" x14ac:dyDescent="0.25">
      <c r="C9450" s="82">
        <v>4.5184545321835835E-3</v>
      </c>
      <c r="D9450" s="89">
        <v>8.2086498313211319E-3</v>
      </c>
      <c r="E9450" s="89">
        <v>1.2145599565474025E-2</v>
      </c>
      <c r="F9450" s="89">
        <v>1.5772048807267319E-2</v>
      </c>
      <c r="G9450" s="90">
        <v>1.8889667676745159E-2</v>
      </c>
      <c r="H9450" s="90">
        <v>2.1420367010321087E-2</v>
      </c>
      <c r="I9450" s="90">
        <v>2.3529166905902156E-2</v>
      </c>
      <c r="J9450" s="90">
        <v>2.5253864431741126E-2</v>
      </c>
    </row>
    <row r="9451" spans="3:10" x14ac:dyDescent="0.25">
      <c r="C9451" s="82">
        <v>2.4317815434064586E-2</v>
      </c>
      <c r="D9451" s="89">
        <v>3.0686444956956618E-2</v>
      </c>
      <c r="E9451" s="89">
        <v>3.5208566148129533E-2</v>
      </c>
      <c r="F9451" s="89">
        <v>3.827227770676473E-2</v>
      </c>
      <c r="G9451" s="90">
        <v>4.0403064836275128E-2</v>
      </c>
      <c r="H9451" s="90">
        <v>4.1765718953444705E-2</v>
      </c>
      <c r="I9451" s="90">
        <v>4.2706385832556239E-2</v>
      </c>
      <c r="J9451" s="90">
        <v>4.3194544983575681E-2</v>
      </c>
    </row>
    <row r="9452" spans="3:10" x14ac:dyDescent="0.25">
      <c r="C9452" s="82">
        <v>5.9013967541940698E-3</v>
      </c>
      <c r="D9452" s="89">
        <v>7.9495788545245957E-3</v>
      </c>
      <c r="E9452" s="89">
        <v>9.6379208596566093E-3</v>
      </c>
      <c r="F9452" s="89">
        <v>1.0941828304640121E-2</v>
      </c>
      <c r="G9452" s="90">
        <v>1.1921489739235064E-2</v>
      </c>
      <c r="H9452" s="90">
        <v>1.2581708714657618E-2</v>
      </c>
      <c r="I9452" s="90">
        <v>1.3019839773154756E-2</v>
      </c>
      <c r="J9452" s="90">
        <v>1.3247930946601687E-2</v>
      </c>
    </row>
    <row r="9453" spans="3:10" x14ac:dyDescent="0.25">
      <c r="C9453" s="82">
        <v>2.6685449073086561E-2</v>
      </c>
      <c r="D9453" s="89">
        <v>3.328369326352966E-2</v>
      </c>
      <c r="E9453" s="89">
        <v>3.7786874157134435E-2</v>
      </c>
      <c r="F9453" s="89">
        <v>4.0725588079600542E-2</v>
      </c>
      <c r="G9453" s="90">
        <v>4.2728946414839229E-2</v>
      </c>
      <c r="H9453" s="90">
        <v>4.4000084069467663E-2</v>
      </c>
      <c r="I9453" s="90">
        <v>4.4906239782135288E-2</v>
      </c>
      <c r="J9453" s="90">
        <v>4.5401743885032472E-2</v>
      </c>
    </row>
    <row r="9454" spans="3:10" x14ac:dyDescent="0.25">
      <c r="C9454" s="82">
        <v>2.0259769138926118E-2</v>
      </c>
      <c r="D9454" s="89">
        <v>2.3429245750876623E-2</v>
      </c>
      <c r="E9454" s="89">
        <v>2.5884977196068751E-2</v>
      </c>
      <c r="F9454" s="89">
        <v>2.7919459572763945E-2</v>
      </c>
      <c r="G9454" s="90">
        <v>2.9787701081571551E-2</v>
      </c>
      <c r="H9454" s="90">
        <v>3.1504011859508137E-2</v>
      </c>
      <c r="I9454" s="90">
        <v>3.3278643761092359E-2</v>
      </c>
      <c r="J9454" s="90">
        <v>3.508729292862537E-2</v>
      </c>
    </row>
    <row r="9455" spans="3:10" x14ac:dyDescent="0.25">
      <c r="C9455" s="82">
        <v>8.0247430563231165E-2</v>
      </c>
      <c r="D9455" s="89">
        <v>6.8634698405332317E-2</v>
      </c>
      <c r="E9455" s="89">
        <v>5.9875646584989888E-2</v>
      </c>
      <c r="F9455" s="89">
        <v>5.3667760387471064E-2</v>
      </c>
      <c r="G9455" s="90">
        <v>4.9479800228117085E-2</v>
      </c>
      <c r="H9455" s="90">
        <v>4.6557972924533272E-2</v>
      </c>
      <c r="I9455" s="90">
        <v>4.4685775559383904E-2</v>
      </c>
      <c r="J9455" s="90">
        <v>4.3440730956463329E-2</v>
      </c>
    </row>
    <row r="9456" spans="3:10" x14ac:dyDescent="0.25">
      <c r="C9456" s="82">
        <v>7.2651644862901012E-3</v>
      </c>
      <c r="D9456" s="89">
        <v>1.0678779264532179E-2</v>
      </c>
      <c r="E9456" s="89">
        <v>1.370135436013899E-2</v>
      </c>
      <c r="F9456" s="89">
        <v>1.6133757538855278E-2</v>
      </c>
      <c r="G9456" s="90">
        <v>1.802826022366856E-2</v>
      </c>
      <c r="H9456" s="90">
        <v>1.9431633152986742E-2</v>
      </c>
      <c r="I9456" s="90">
        <v>2.0555762774090824E-2</v>
      </c>
      <c r="J9456" s="90">
        <v>2.1473936184927732E-2</v>
      </c>
    </row>
    <row r="9457" spans="3:10" x14ac:dyDescent="0.25">
      <c r="C9457" s="82">
        <v>4.2064060604600439E-2</v>
      </c>
      <c r="D9457" s="89">
        <v>4.8501266564292218E-2</v>
      </c>
      <c r="E9457" s="89">
        <v>5.1661898546197876E-2</v>
      </c>
      <c r="F9457" s="89">
        <v>5.2779721326404017E-2</v>
      </c>
      <c r="G9457" s="90">
        <v>5.2917137954644623E-2</v>
      </c>
      <c r="H9457" s="90">
        <v>5.2460995156733407E-2</v>
      </c>
      <c r="I9457" s="90">
        <v>5.1945106895879417E-2</v>
      </c>
      <c r="J9457" s="90">
        <v>5.1376254128288633E-2</v>
      </c>
    </row>
    <row r="9458" spans="3:10" x14ac:dyDescent="0.25">
      <c r="C9458" s="82">
        <v>8.2611836708137206E-3</v>
      </c>
      <c r="D9458" s="89">
        <v>1.1034283980352914E-2</v>
      </c>
      <c r="E9458" s="89">
        <v>1.3499158039286484E-2</v>
      </c>
      <c r="F9458" s="89">
        <v>1.562075436266184E-2</v>
      </c>
      <c r="G9458" s="90">
        <v>1.7457886933738571E-2</v>
      </c>
      <c r="H9458" s="90">
        <v>1.8994538175165516E-2</v>
      </c>
      <c r="I9458" s="90">
        <v>2.0362398149419161E-2</v>
      </c>
      <c r="J9458" s="90">
        <v>2.1570340576478466E-2</v>
      </c>
    </row>
    <row r="9459" spans="3:10" x14ac:dyDescent="0.25">
      <c r="C9459" s="82">
        <v>5.684735619165362E-3</v>
      </c>
      <c r="D9459" s="89">
        <v>1.1368851127321548E-2</v>
      </c>
      <c r="E9459" s="89">
        <v>1.8270729994567241E-2</v>
      </c>
      <c r="F9459" s="89">
        <v>2.5336453791102435E-2</v>
      </c>
      <c r="G9459" s="90">
        <v>3.1823633009417839E-2</v>
      </c>
      <c r="H9459" s="90">
        <v>3.7175966763039768E-2</v>
      </c>
      <c r="I9459" s="90">
        <v>4.1350045914031089E-2</v>
      </c>
      <c r="J9459" s="90">
        <v>4.4196400432020104E-2</v>
      </c>
    </row>
    <row r="9460" spans="3:10" x14ac:dyDescent="0.25">
      <c r="C9460" s="82">
        <v>6.0200753369532733E-2</v>
      </c>
      <c r="D9460" s="89">
        <v>5.6477856897029312E-2</v>
      </c>
      <c r="E9460" s="89">
        <v>5.2977344410724131E-2</v>
      </c>
      <c r="F9460" s="89">
        <v>5.026920848398405E-2</v>
      </c>
      <c r="G9460" s="90">
        <v>4.8443785245340765E-2</v>
      </c>
      <c r="H9460" s="90">
        <v>4.7126575176839804E-2</v>
      </c>
      <c r="I9460" s="90">
        <v>4.6303334312357745E-2</v>
      </c>
      <c r="J9460" s="90">
        <v>4.565873757022415E-2</v>
      </c>
    </row>
    <row r="9461" spans="3:10" x14ac:dyDescent="0.25">
      <c r="C9461" s="82">
        <v>2.7231767000341151E-2</v>
      </c>
      <c r="D9461" s="89">
        <v>3.4222920827102821E-2</v>
      </c>
      <c r="E9461" s="89">
        <v>3.8713605346917333E-2</v>
      </c>
      <c r="F9461" s="89">
        <v>4.1103792305666721E-2</v>
      </c>
      <c r="G9461" s="90">
        <v>4.203272064229778E-2</v>
      </c>
      <c r="H9461" s="90">
        <v>4.1788670350612074E-2</v>
      </c>
      <c r="I9461" s="90">
        <v>4.0847669746583069E-2</v>
      </c>
      <c r="J9461" s="90">
        <v>3.9298385176250443E-2</v>
      </c>
    </row>
    <row r="9462" spans="3:10" x14ac:dyDescent="0.25">
      <c r="C9462" s="82">
        <v>1.6036213369431387E-3</v>
      </c>
      <c r="D9462" s="89">
        <v>3.1383857795135597E-3</v>
      </c>
      <c r="E9462" s="89">
        <v>4.9969028847644953E-3</v>
      </c>
      <c r="F9462" s="89">
        <v>6.9310118004919921E-3</v>
      </c>
      <c r="G9462" s="90">
        <v>8.7818938678812658E-3</v>
      </c>
      <c r="H9462" s="90">
        <v>1.0441390033240999E-2</v>
      </c>
      <c r="I9462" s="90">
        <v>1.1945340738972231E-2</v>
      </c>
      <c r="J9462" s="90">
        <v>1.330267053810181E-2</v>
      </c>
    </row>
    <row r="9463" spans="3:10" x14ac:dyDescent="0.25">
      <c r="C9463" s="82">
        <v>4.2130194321481377E-3</v>
      </c>
      <c r="D9463" s="89">
        <v>6.7092573736689514E-3</v>
      </c>
      <c r="E9463" s="89">
        <v>8.9210680870509592E-3</v>
      </c>
      <c r="F9463" s="89">
        <v>1.0585220091903092E-2</v>
      </c>
      <c r="G9463" s="90">
        <v>1.1715039632813191E-2</v>
      </c>
      <c r="H9463" s="90">
        <v>1.2376976185612797E-2</v>
      </c>
      <c r="I9463" s="90">
        <v>1.2755124848907983E-2</v>
      </c>
      <c r="J9463" s="90">
        <v>1.2936796135980339E-2</v>
      </c>
    </row>
    <row r="9464" spans="3:10" x14ac:dyDescent="0.25">
      <c r="C9464" s="82">
        <v>8.3086166006724662E-3</v>
      </c>
      <c r="D9464" s="89">
        <v>1.252589999849644E-2</v>
      </c>
      <c r="E9464" s="89">
        <v>1.6313395042168204E-2</v>
      </c>
      <c r="F9464" s="89">
        <v>1.9427385136959144E-2</v>
      </c>
      <c r="G9464" s="90">
        <v>2.1946590418226219E-2</v>
      </c>
      <c r="H9464" s="90">
        <v>2.3924084022987405E-2</v>
      </c>
      <c r="I9464" s="90">
        <v>2.5583683048211108E-2</v>
      </c>
      <c r="J9464" s="90">
        <v>2.6952851919800135E-2</v>
      </c>
    </row>
    <row r="9465" spans="3:10" x14ac:dyDescent="0.25">
      <c r="C9465" s="82">
        <v>7.6330610299977899E-3</v>
      </c>
      <c r="D9465" s="89">
        <v>1.0867783097352519E-2</v>
      </c>
      <c r="E9465" s="89">
        <v>1.365924809914881E-2</v>
      </c>
      <c r="F9465" s="89">
        <v>1.5876948642469552E-2</v>
      </c>
      <c r="G9465" s="90">
        <v>1.7597556196323628E-2</v>
      </c>
      <c r="H9465" s="90">
        <v>1.8864011396440495E-2</v>
      </c>
      <c r="I9465" s="90">
        <v>1.9867672705189254E-2</v>
      </c>
      <c r="J9465" s="90">
        <v>2.0662368165230267E-2</v>
      </c>
    </row>
    <row r="9466" spans="3:10" x14ac:dyDescent="0.25">
      <c r="C9466" s="82">
        <v>8.5524670465198568E-3</v>
      </c>
      <c r="D9466" s="89">
        <v>1.3419361841690465E-2</v>
      </c>
      <c r="E9466" s="89">
        <v>1.7686733448291931E-2</v>
      </c>
      <c r="F9466" s="89">
        <v>2.0923813840935501E-2</v>
      </c>
      <c r="G9466" s="90">
        <v>2.3180406209563853E-2</v>
      </c>
      <c r="H9466" s="90">
        <v>2.4541889199056609E-2</v>
      </c>
      <c r="I9466" s="90">
        <v>2.5289623525302007E-2</v>
      </c>
      <c r="J9466" s="90">
        <v>2.5506855926802158E-2</v>
      </c>
    </row>
    <row r="9467" spans="3:10" x14ac:dyDescent="0.25">
      <c r="C9467" s="82">
        <v>2.8829202521215715E-2</v>
      </c>
      <c r="D9467" s="89">
        <v>3.8609434219546657E-2</v>
      </c>
      <c r="E9467" s="89">
        <v>4.557004891722409E-2</v>
      </c>
      <c r="F9467" s="89">
        <v>5.0068244093506319E-2</v>
      </c>
      <c r="G9467" s="90">
        <v>5.3016666591792633E-2</v>
      </c>
      <c r="H9467" s="90">
        <v>5.4919584457087903E-2</v>
      </c>
      <c r="I9467" s="90">
        <v>5.6451566693901833E-2</v>
      </c>
      <c r="J9467" s="90">
        <v>5.7694344246923795E-2</v>
      </c>
    </row>
    <row r="9468" spans="3:10" x14ac:dyDescent="0.25">
      <c r="C9468" s="82">
        <v>1.5044473748679179E-2</v>
      </c>
      <c r="D9468" s="89">
        <v>1.6859580605979259E-2</v>
      </c>
      <c r="E9468" s="89">
        <v>1.799284083988972E-2</v>
      </c>
      <c r="F9468" s="89">
        <v>1.8751257583782547E-2</v>
      </c>
      <c r="G9468" s="90">
        <v>1.9366316593958682E-2</v>
      </c>
      <c r="H9468" s="90">
        <v>1.9872434057964055E-2</v>
      </c>
      <c r="I9468" s="90">
        <v>2.0407654467027928E-2</v>
      </c>
      <c r="J9468" s="90">
        <v>2.0948715051559246E-2</v>
      </c>
    </row>
    <row r="9469" spans="3:10" x14ac:dyDescent="0.25">
      <c r="C9469" s="82">
        <v>1.4034844122675591E-2</v>
      </c>
      <c r="D9469" s="89">
        <v>1.9893044102817316E-2</v>
      </c>
      <c r="E9469" s="89">
        <v>2.4751037551843342E-2</v>
      </c>
      <c r="F9469" s="89">
        <v>2.8429430482383243E-2</v>
      </c>
      <c r="G9469" s="90">
        <v>3.111029498726121E-2</v>
      </c>
      <c r="H9469" s="90">
        <v>3.2863197644794909E-2</v>
      </c>
      <c r="I9469" s="90">
        <v>3.3974292126768404E-2</v>
      </c>
      <c r="J9469" s="90">
        <v>3.4469084279082594E-2</v>
      </c>
    </row>
    <row r="9470" spans="3:10" x14ac:dyDescent="0.25">
      <c r="C9470" s="82">
        <v>9.3406352035003762E-3</v>
      </c>
      <c r="D9470" s="89">
        <v>1.2394535673116193E-2</v>
      </c>
      <c r="E9470" s="89">
        <v>1.4806542424549264E-2</v>
      </c>
      <c r="F9470" s="89">
        <v>1.6584380666264435E-2</v>
      </c>
      <c r="G9470" s="90">
        <v>1.7870696891961239E-2</v>
      </c>
      <c r="H9470" s="90">
        <v>1.8716602216105188E-2</v>
      </c>
      <c r="I9470" s="90">
        <v>1.929647172455181E-2</v>
      </c>
      <c r="J9470" s="90">
        <v>1.9639871466628045E-2</v>
      </c>
    </row>
    <row r="9471" spans="3:10" x14ac:dyDescent="0.25">
      <c r="C9471" s="82">
        <v>7.6308085674745146E-2</v>
      </c>
      <c r="D9471" s="89">
        <v>7.0863951324434432E-2</v>
      </c>
      <c r="E9471" s="89">
        <v>6.5509937510145069E-2</v>
      </c>
      <c r="F9471" s="89">
        <v>6.1117347678047829E-2</v>
      </c>
      <c r="G9471" s="90">
        <v>5.7900771791057938E-2</v>
      </c>
      <c r="H9471" s="90">
        <v>5.5470552442898419E-2</v>
      </c>
      <c r="I9471" s="90">
        <v>5.3839407867238454E-2</v>
      </c>
      <c r="J9471" s="90">
        <v>5.2640417675797906E-2</v>
      </c>
    </row>
    <row r="9472" spans="3:10" x14ac:dyDescent="0.25">
      <c r="C9472" s="82">
        <v>1.2682955056483919E-2</v>
      </c>
      <c r="D9472" s="89">
        <v>1.5524041596389414E-2</v>
      </c>
      <c r="E9472" s="89">
        <v>1.766793882569348E-2</v>
      </c>
      <c r="F9472" s="89">
        <v>1.919611434685517E-2</v>
      </c>
      <c r="G9472" s="90">
        <v>2.0244866799181006E-2</v>
      </c>
      <c r="H9472" s="90">
        <v>2.0824067334286857E-2</v>
      </c>
      <c r="I9472" s="90">
        <v>2.1092770570585697E-2</v>
      </c>
      <c r="J9472" s="90">
        <v>2.1063205977892466E-2</v>
      </c>
    </row>
    <row r="9473" spans="3:10" x14ac:dyDescent="0.25">
      <c r="C9473" s="82">
        <v>6.8236871097264043E-3</v>
      </c>
      <c r="D9473" s="89">
        <v>1.025159815518069E-2</v>
      </c>
      <c r="E9473" s="89">
        <v>1.3512147796388698E-2</v>
      </c>
      <c r="F9473" s="89">
        <v>1.637542139007769E-2</v>
      </c>
      <c r="G9473" s="90">
        <v>1.881653019819645E-2</v>
      </c>
      <c r="H9473" s="90">
        <v>2.0792052659605063E-2</v>
      </c>
      <c r="I9473" s="90">
        <v>2.2439525619030662E-2</v>
      </c>
      <c r="J9473" s="90">
        <v>2.3764259584614953E-2</v>
      </c>
    </row>
    <row r="9474" spans="3:10" x14ac:dyDescent="0.25">
      <c r="C9474" s="82">
        <v>6.0651135678766481E-3</v>
      </c>
      <c r="D9474" s="89">
        <v>8.6484020972199642E-3</v>
      </c>
      <c r="E9474" s="89">
        <v>1.0733606758049446E-2</v>
      </c>
      <c r="F9474" s="89">
        <v>1.2226415399707582E-2</v>
      </c>
      <c r="G9474" s="90">
        <v>1.3229475570187447E-2</v>
      </c>
      <c r="H9474" s="90">
        <v>1.3820608118918245E-2</v>
      </c>
      <c r="I9474" s="90">
        <v>1.4177152706562919E-2</v>
      </c>
      <c r="J9474" s="90">
        <v>1.4364685981956679E-2</v>
      </c>
    </row>
    <row r="9475" spans="3:10" x14ac:dyDescent="0.25">
      <c r="C9475" s="82">
        <v>1.0190501689923828E-2</v>
      </c>
      <c r="D9475" s="89">
        <v>1.2519394967312303E-2</v>
      </c>
      <c r="E9475" s="89">
        <v>1.4293527716521997E-2</v>
      </c>
      <c r="F9475" s="89">
        <v>1.5607589714326848E-2</v>
      </c>
      <c r="G9475" s="90">
        <v>1.6598738266183025E-2</v>
      </c>
      <c r="H9475" s="90">
        <v>1.7294157542953485E-2</v>
      </c>
      <c r="I9475" s="90">
        <v>1.783710409823995E-2</v>
      </c>
      <c r="J9475" s="90">
        <v>1.824376003253652E-2</v>
      </c>
    </row>
    <row r="9476" spans="3:10" x14ac:dyDescent="0.25">
      <c r="C9476" s="82">
        <v>1.1977353866591272E-2</v>
      </c>
      <c r="D9476" s="89">
        <v>1.4537661886804717E-2</v>
      </c>
      <c r="E9476" s="89">
        <v>1.6557128257580857E-2</v>
      </c>
      <c r="F9476" s="89">
        <v>1.819780528091048E-2</v>
      </c>
      <c r="G9476" s="90">
        <v>1.9640031679598328E-2</v>
      </c>
      <c r="H9476" s="90">
        <v>2.0913968447945311E-2</v>
      </c>
      <c r="I9476" s="90">
        <v>2.2173395860741501E-2</v>
      </c>
      <c r="J9476" s="90">
        <v>2.3407109503566111E-2</v>
      </c>
    </row>
    <row r="9477" spans="3:10" x14ac:dyDescent="0.25">
      <c r="C9477" s="82">
        <v>1.1248613522491504E-2</v>
      </c>
      <c r="D9477" s="89">
        <v>1.4736697275029265E-2</v>
      </c>
      <c r="E9477" s="89">
        <v>1.758159797528459E-2</v>
      </c>
      <c r="F9477" s="89">
        <v>1.9791408346216413E-2</v>
      </c>
      <c r="G9477" s="90">
        <v>2.1485834873770333E-2</v>
      </c>
      <c r="H9477" s="90">
        <v>2.2663028936355582E-2</v>
      </c>
      <c r="I9477" s="90">
        <v>2.3476092867220518E-2</v>
      </c>
      <c r="J9477" s="90">
        <v>2.3915868451593391E-2</v>
      </c>
    </row>
    <row r="9478" spans="3:10" x14ac:dyDescent="0.25">
      <c r="C9478" s="82">
        <v>3.1975291856769797E-2</v>
      </c>
      <c r="D9478" s="89">
        <v>3.5003350185561832E-2</v>
      </c>
      <c r="E9478" s="89">
        <v>3.6992061203582338E-2</v>
      </c>
      <c r="F9478" s="89">
        <v>3.855523278726028E-2</v>
      </c>
      <c r="G9478" s="90">
        <v>4.0127118678661942E-2</v>
      </c>
      <c r="H9478" s="90">
        <v>4.1748195965790005E-2</v>
      </c>
      <c r="I9478" s="90">
        <v>4.3688118442640637E-2</v>
      </c>
      <c r="J9478" s="90">
        <v>4.5880965253603814E-2</v>
      </c>
    </row>
    <row r="9479" spans="3:10" x14ac:dyDescent="0.25">
      <c r="C9479" s="82">
        <v>4.1898264648075632E-2</v>
      </c>
      <c r="D9479" s="89">
        <v>4.1600541955703861E-2</v>
      </c>
      <c r="E9479" s="89">
        <v>4.0812953032102493E-2</v>
      </c>
      <c r="F9479" s="89">
        <v>4.0151057493679254E-2</v>
      </c>
      <c r="G9479" s="90">
        <v>3.9898911811203239E-2</v>
      </c>
      <c r="H9479" s="90">
        <v>3.9940023527365184E-2</v>
      </c>
      <c r="I9479" s="90">
        <v>4.0417469092059427E-2</v>
      </c>
      <c r="J9479" s="90">
        <v>4.1182492024490133E-2</v>
      </c>
    </row>
    <row r="9480" spans="3:10" x14ac:dyDescent="0.25">
      <c r="C9480" s="82">
        <v>3.13473677526593E-3</v>
      </c>
      <c r="D9480" s="89">
        <v>5.7178949563373516E-3</v>
      </c>
      <c r="E9480" s="89">
        <v>8.4383481651614887E-3</v>
      </c>
      <c r="F9480" s="89">
        <v>1.0854355621954449E-2</v>
      </c>
      <c r="G9480" s="90">
        <v>1.2802491151256956E-2</v>
      </c>
      <c r="H9480" s="90">
        <v>1.4241058968349183E-2</v>
      </c>
      <c r="I9480" s="90">
        <v>1.531925803804628E-2</v>
      </c>
      <c r="J9480" s="90">
        <v>1.611375915071717E-2</v>
      </c>
    </row>
    <row r="9481" spans="3:10" x14ac:dyDescent="0.25">
      <c r="C9481" s="82">
        <v>1.7009177137999878E-3</v>
      </c>
      <c r="D9481" s="89">
        <v>3.4244117224934631E-3</v>
      </c>
      <c r="E9481" s="89">
        <v>5.513427497049278E-3</v>
      </c>
      <c r="F9481" s="89">
        <v>7.6488596532571732E-3</v>
      </c>
      <c r="G9481" s="90">
        <v>9.6193673565478331E-3</v>
      </c>
      <c r="H9481" s="90">
        <v>1.1281378451582214E-2</v>
      </c>
      <c r="I9481" s="90">
        <v>1.2655132650254549E-2</v>
      </c>
      <c r="J9481" s="90">
        <v>1.3734853934472796E-2</v>
      </c>
    </row>
    <row r="9482" spans="3:10" x14ac:dyDescent="0.25">
      <c r="C9482" s="82">
        <v>6.0136794379455705E-3</v>
      </c>
      <c r="D9482" s="89">
        <v>8.7519741909365296E-3</v>
      </c>
      <c r="E9482" s="89">
        <v>1.118030103505817E-2</v>
      </c>
      <c r="F9482" s="89">
        <v>1.315759289787077E-2</v>
      </c>
      <c r="G9482" s="90">
        <v>1.4720584948775824E-2</v>
      </c>
      <c r="H9482" s="90">
        <v>1.5880620760319184E-2</v>
      </c>
      <c r="I9482" s="90">
        <v>1.6772288145118698E-2</v>
      </c>
      <c r="J9482" s="90">
        <v>1.7412320687970821E-2</v>
      </c>
    </row>
    <row r="9483" spans="3:10" x14ac:dyDescent="0.25">
      <c r="C9483" s="82">
        <v>6.044628100485739E-2</v>
      </c>
      <c r="D9483" s="89">
        <v>6.76251717088798E-2</v>
      </c>
      <c r="E9483" s="89">
        <v>6.9627149749122416E-2</v>
      </c>
      <c r="F9483" s="89">
        <v>6.8503393399280271E-2</v>
      </c>
      <c r="G9483" s="90">
        <v>6.5812630596549598E-2</v>
      </c>
      <c r="H9483" s="90">
        <v>6.2082830597769249E-2</v>
      </c>
      <c r="I9483" s="90">
        <v>5.7959532314620574E-2</v>
      </c>
      <c r="J9483" s="90">
        <v>5.346444529034431E-2</v>
      </c>
    </row>
    <row r="9484" spans="3:10" x14ac:dyDescent="0.25">
      <c r="C9484" s="82">
        <v>6.8603713435694838E-2</v>
      </c>
      <c r="D9484" s="89">
        <v>5.6553765720932736E-2</v>
      </c>
      <c r="E9484" s="89">
        <v>4.8784872890747642E-2</v>
      </c>
      <c r="F9484" s="89">
        <v>4.3880269464542591E-2</v>
      </c>
      <c r="G9484" s="90">
        <v>4.0921141561817476E-2</v>
      </c>
      <c r="H9484" s="90">
        <v>3.910513739517664E-2</v>
      </c>
      <c r="I9484" s="90">
        <v>3.8196435737997116E-2</v>
      </c>
      <c r="J9484" s="90">
        <v>3.7832314487594922E-2</v>
      </c>
    </row>
    <row r="9485" spans="3:10" x14ac:dyDescent="0.25">
      <c r="C9485" s="82">
        <v>1.5861446630704777E-3</v>
      </c>
      <c r="D9485" s="89">
        <v>3.4638819780779062E-3</v>
      </c>
      <c r="E9485" s="89">
        <v>5.7744135185784579E-3</v>
      </c>
      <c r="F9485" s="89">
        <v>8.1010537912944176E-3</v>
      </c>
      <c r="G9485" s="90">
        <v>1.0207882715463747E-2</v>
      </c>
      <c r="H9485" s="90">
        <v>1.1984075138139535E-2</v>
      </c>
      <c r="I9485" s="90">
        <v>1.3506389460614582E-2</v>
      </c>
      <c r="J9485" s="90">
        <v>1.4816115080365828E-2</v>
      </c>
    </row>
    <row r="9486" spans="3:10" x14ac:dyDescent="0.25">
      <c r="C9486" s="82">
        <v>7.6927415809396682E-3</v>
      </c>
      <c r="D9486" s="89">
        <v>1.1000870753949864E-2</v>
      </c>
      <c r="E9486" s="89">
        <v>1.4106866596878289E-2</v>
      </c>
      <c r="F9486" s="89">
        <v>1.6884031396130702E-2</v>
      </c>
      <c r="G9486" s="90">
        <v>1.9364500068885172E-2</v>
      </c>
      <c r="H9486" s="90">
        <v>2.1526444810495295E-2</v>
      </c>
      <c r="I9486" s="90">
        <v>2.3515454786095395E-2</v>
      </c>
      <c r="J9486" s="90">
        <v>2.5327010846346674E-2</v>
      </c>
    </row>
    <row r="9487" spans="3:10" x14ac:dyDescent="0.25">
      <c r="C9487" s="82">
        <v>1.5088689616205875E-2</v>
      </c>
      <c r="D9487" s="89">
        <v>1.9150111556499073E-2</v>
      </c>
      <c r="E9487" s="89">
        <v>2.2112238643128716E-2</v>
      </c>
      <c r="F9487" s="89">
        <v>2.4041626466795959E-2</v>
      </c>
      <c r="G9487" s="90">
        <v>2.5157548726308501E-2</v>
      </c>
      <c r="H9487" s="90">
        <v>2.5540699149186521E-2</v>
      </c>
      <c r="I9487" s="90">
        <v>2.5447037338315805E-2</v>
      </c>
      <c r="J9487" s="90">
        <v>2.4935016380805267E-2</v>
      </c>
    </row>
    <row r="9488" spans="3:10" x14ac:dyDescent="0.25">
      <c r="C9488" s="82">
        <v>3.4842138568397935E-2</v>
      </c>
      <c r="D9488" s="89">
        <v>4.3701779511352158E-2</v>
      </c>
      <c r="E9488" s="89">
        <v>4.9086492371770568E-2</v>
      </c>
      <c r="F9488" s="89">
        <v>5.1694739765676186E-2</v>
      </c>
      <c r="G9488" s="90">
        <v>5.2497841556498781E-2</v>
      </c>
      <c r="H9488" s="90">
        <v>5.1944593517516069E-2</v>
      </c>
      <c r="I9488" s="90">
        <v>5.0653402210365357E-2</v>
      </c>
      <c r="J9488" s="90">
        <v>4.8725244084479875E-2</v>
      </c>
    </row>
    <row r="9489" spans="3:10" x14ac:dyDescent="0.25">
      <c r="C9489" s="82">
        <v>4.6881802542478737E-3</v>
      </c>
      <c r="D9489" s="89">
        <v>7.4535531258395011E-3</v>
      </c>
      <c r="E9489" s="89">
        <v>1.0199032647523998E-2</v>
      </c>
      <c r="F9489" s="89">
        <v>1.2655395853636474E-2</v>
      </c>
      <c r="G9489" s="90">
        <v>1.4732098858714281E-2</v>
      </c>
      <c r="H9489" s="90">
        <v>1.6348501968886132E-2</v>
      </c>
      <c r="I9489" s="90">
        <v>1.7584580542223248E-2</v>
      </c>
      <c r="J9489" s="90">
        <v>1.8431226643074016E-2</v>
      </c>
    </row>
    <row r="9490" spans="3:10" x14ac:dyDescent="0.25">
      <c r="C9490" s="82">
        <v>1.807526611179692E-3</v>
      </c>
      <c r="D9490" s="89">
        <v>3.9344730410906231E-3</v>
      </c>
      <c r="E9490" s="89">
        <v>6.6167654005319151E-3</v>
      </c>
      <c r="F9490" s="89">
        <v>9.3934403146172553E-3</v>
      </c>
      <c r="G9490" s="90">
        <v>1.1958947393960627E-2</v>
      </c>
      <c r="H9490" s="90">
        <v>1.413677187301556E-2</v>
      </c>
      <c r="I9490" s="90">
        <v>1.5980286147925703E-2</v>
      </c>
      <c r="J9490" s="90">
        <v>1.7514772980293081E-2</v>
      </c>
    </row>
    <row r="9491" spans="3:10" x14ac:dyDescent="0.25">
      <c r="C9491" s="82">
        <v>2.6164740424214038E-2</v>
      </c>
      <c r="D9491" s="89">
        <v>3.113027147379847E-2</v>
      </c>
      <c r="E9491" s="89">
        <v>3.4554288327769363E-2</v>
      </c>
      <c r="F9491" s="89">
        <v>3.6945608021187355E-2</v>
      </c>
      <c r="G9491" s="90">
        <v>3.8808282050524806E-2</v>
      </c>
      <c r="H9491" s="90">
        <v>4.0277024007965644E-2</v>
      </c>
      <c r="I9491" s="90">
        <v>4.1666586755321124E-2</v>
      </c>
      <c r="J9491" s="90">
        <v>4.292296703168532E-2</v>
      </c>
    </row>
    <row r="9492" spans="3:10" x14ac:dyDescent="0.25">
      <c r="C9492" s="82">
        <v>2.9601895995755821E-2</v>
      </c>
      <c r="D9492" s="89">
        <v>3.0191370824305279E-2</v>
      </c>
      <c r="E9492" s="89">
        <v>3.0351963341215663E-2</v>
      </c>
      <c r="F9492" s="89">
        <v>3.0528400921021926E-2</v>
      </c>
      <c r="G9492" s="90">
        <v>3.0953714937513758E-2</v>
      </c>
      <c r="H9492" s="90">
        <v>3.15610512568021E-2</v>
      </c>
      <c r="I9492" s="90">
        <v>3.2483615400769564E-2</v>
      </c>
      <c r="J9492" s="90">
        <v>3.3621584533510912E-2</v>
      </c>
    </row>
    <row r="9493" spans="3:10" x14ac:dyDescent="0.25">
      <c r="C9493" s="82">
        <v>2.7124933332349221E-3</v>
      </c>
      <c r="D9493" s="89">
        <v>4.4913131566903328E-3</v>
      </c>
      <c r="E9493" s="89">
        <v>6.3314479309943923E-3</v>
      </c>
      <c r="F9493" s="89">
        <v>8.0189006771203518E-3</v>
      </c>
      <c r="G9493" s="90">
        <v>9.4634647462061103E-3</v>
      </c>
      <c r="H9493" s="90">
        <v>1.0605829915925609E-2</v>
      </c>
      <c r="I9493" s="90">
        <v>1.1511025176241653E-2</v>
      </c>
      <c r="J9493" s="90">
        <v>1.2197995181279094E-2</v>
      </c>
    </row>
    <row r="9494" spans="3:10" x14ac:dyDescent="0.25">
      <c r="C9494" s="82">
        <v>1.3392732216807557E-2</v>
      </c>
      <c r="D9494" s="89">
        <v>1.6852558588922328E-2</v>
      </c>
      <c r="E9494" s="89">
        <v>1.9792130882114515E-2</v>
      </c>
      <c r="F9494" s="89">
        <v>2.2268343555645942E-2</v>
      </c>
      <c r="G9494" s="90">
        <v>2.4395310848771255E-2</v>
      </c>
      <c r="H9494" s="90">
        <v>2.613404939832762E-2</v>
      </c>
      <c r="I9494" s="90">
        <v>2.7622773265584377E-2</v>
      </c>
      <c r="J9494" s="90">
        <v>2.8811507661758322E-2</v>
      </c>
    </row>
    <row r="9495" spans="3:10" x14ac:dyDescent="0.25">
      <c r="C9495" s="82">
        <v>2.369951990734771E-3</v>
      </c>
      <c r="D9495" s="89">
        <v>4.7560109796328763E-3</v>
      </c>
      <c r="E9495" s="89">
        <v>7.6795140122409601E-3</v>
      </c>
      <c r="F9495" s="89">
        <v>1.0740035829631948E-2</v>
      </c>
      <c r="G9495" s="90">
        <v>1.3664276931005147E-2</v>
      </c>
      <c r="H9495" s="90">
        <v>1.6238708049407271E-2</v>
      </c>
      <c r="I9495" s="90">
        <v>1.8455116725492698E-2</v>
      </c>
      <c r="J9495" s="90">
        <v>2.025386690480712E-2</v>
      </c>
    </row>
    <row r="9496" spans="3:10" x14ac:dyDescent="0.25">
      <c r="C9496" s="82">
        <v>6.6850351706929045E-2</v>
      </c>
      <c r="D9496" s="89">
        <v>7.0105330695202542E-2</v>
      </c>
      <c r="E9496" s="89">
        <v>7.1067480673575614E-2</v>
      </c>
      <c r="F9496" s="89">
        <v>7.1198958756533329E-2</v>
      </c>
      <c r="G9496" s="90">
        <v>7.1338927098256191E-2</v>
      </c>
      <c r="H9496" s="90">
        <v>7.1482558464595905E-2</v>
      </c>
      <c r="I9496" s="90">
        <v>7.1974779019096477E-2</v>
      </c>
      <c r="J9496" s="90">
        <v>7.2559654166190771E-2</v>
      </c>
    </row>
    <row r="9497" spans="3:10" x14ac:dyDescent="0.25">
      <c r="C9497" s="82">
        <v>3.2254859391798889E-2</v>
      </c>
      <c r="D9497" s="89">
        <v>3.6219809695714013E-2</v>
      </c>
      <c r="E9497" s="89">
        <v>3.8742182032299399E-2</v>
      </c>
      <c r="F9497" s="89">
        <v>4.0446030589516645E-2</v>
      </c>
      <c r="G9497" s="90">
        <v>4.1817801637566245E-2</v>
      </c>
      <c r="H9497" s="90">
        <v>4.2940274786348341E-2</v>
      </c>
      <c r="I9497" s="90">
        <v>4.4128838297631479E-2</v>
      </c>
      <c r="J9497" s="90">
        <v>4.534647765526905E-2</v>
      </c>
    </row>
    <row r="9498" spans="3:10" x14ac:dyDescent="0.25">
      <c r="C9498" s="82">
        <v>1.0935697772570294E-2</v>
      </c>
      <c r="D9498" s="89">
        <v>1.5497509319631848E-2</v>
      </c>
      <c r="E9498" s="89">
        <v>1.9399911913238251E-2</v>
      </c>
      <c r="F9498" s="89">
        <v>2.2504052714954419E-2</v>
      </c>
      <c r="G9498" s="90">
        <v>2.4934910010255211E-2</v>
      </c>
      <c r="H9498" s="90">
        <v>2.6730170555082831E-2</v>
      </c>
      <c r="I9498" s="90">
        <v>2.8108420026645986E-2</v>
      </c>
      <c r="J9498" s="90">
        <v>2.9078005529243774E-2</v>
      </c>
    </row>
    <row r="9499" spans="3:10" x14ac:dyDescent="0.25">
      <c r="C9499" s="82">
        <v>1.5095700220620133E-2</v>
      </c>
      <c r="D9499" s="89">
        <v>2.1750226984002044E-2</v>
      </c>
      <c r="E9499" s="89">
        <v>2.7175227184162147E-2</v>
      </c>
      <c r="F9499" s="89">
        <v>3.1101572285973232E-2</v>
      </c>
      <c r="G9499" s="90">
        <v>3.3746586221191477E-2</v>
      </c>
      <c r="H9499" s="90">
        <v>3.523746800363025E-2</v>
      </c>
      <c r="I9499" s="90">
        <v>3.5933683589892823E-2</v>
      </c>
      <c r="J9499" s="90">
        <v>3.5901294066851698E-2</v>
      </c>
    </row>
    <row r="9500" spans="3:10" x14ac:dyDescent="0.25">
      <c r="C9500" s="82">
        <v>2.1262359866462406E-3</v>
      </c>
      <c r="D9500" s="89">
        <v>3.5853987053899709E-3</v>
      </c>
      <c r="E9500" s="89">
        <v>5.0991247393422307E-3</v>
      </c>
      <c r="F9500" s="89">
        <v>6.4665514774874438E-3</v>
      </c>
      <c r="G9500" s="90">
        <v>7.5998616215084743E-3</v>
      </c>
      <c r="H9500" s="90">
        <v>8.4539382741713413E-3</v>
      </c>
      <c r="I9500" s="90">
        <v>9.0967960968863747E-3</v>
      </c>
      <c r="J9500" s="90">
        <v>9.566799544532727E-3</v>
      </c>
    </row>
    <row r="9501" spans="3:10" x14ac:dyDescent="0.25">
      <c r="C9501" s="82">
        <v>2.8015644438674114E-2</v>
      </c>
      <c r="D9501" s="89">
        <v>2.9231826168128205E-2</v>
      </c>
      <c r="E9501" s="89">
        <v>2.9424561210571108E-2</v>
      </c>
      <c r="F9501" s="89">
        <v>2.9314003161460548E-2</v>
      </c>
      <c r="G9501" s="90">
        <v>2.9285191920123913E-2</v>
      </c>
      <c r="H9501" s="90">
        <v>2.9330827001162945E-2</v>
      </c>
      <c r="I9501" s="90">
        <v>2.9573876511865479E-2</v>
      </c>
      <c r="J9501" s="90">
        <v>2.9896639270913301E-2</v>
      </c>
    </row>
    <row r="9502" spans="3:10" x14ac:dyDescent="0.25">
      <c r="C9502" s="82">
        <v>2.1521526924097086E-2</v>
      </c>
      <c r="D9502" s="89">
        <v>2.4875651908190126E-2</v>
      </c>
      <c r="E9502" s="89">
        <v>2.7167562067992958E-2</v>
      </c>
      <c r="F9502" s="89">
        <v>2.8744391200454734E-2</v>
      </c>
      <c r="G9502" s="90">
        <v>2.9902631884306231E-2</v>
      </c>
      <c r="H9502" s="90">
        <v>3.066992492553261E-2</v>
      </c>
      <c r="I9502" s="90">
        <v>3.1250352779931163E-2</v>
      </c>
      <c r="J9502" s="90">
        <v>3.1607618842005837E-2</v>
      </c>
    </row>
    <row r="9503" spans="3:10" x14ac:dyDescent="0.25">
      <c r="C9503" s="82">
        <v>1.6663400961383138E-2</v>
      </c>
      <c r="D9503" s="89">
        <v>2.0205297526207679E-2</v>
      </c>
      <c r="E9503" s="89">
        <v>2.2945092321093354E-2</v>
      </c>
      <c r="F9503" s="89">
        <v>2.521759073072528E-2</v>
      </c>
      <c r="G9503" s="90">
        <v>2.7367456541212528E-2</v>
      </c>
      <c r="H9503" s="90">
        <v>2.9501689225090826E-2</v>
      </c>
      <c r="I9503" s="90">
        <v>3.1874500537558165E-2</v>
      </c>
      <c r="J9503" s="90">
        <v>3.4486610094780032E-2</v>
      </c>
    </row>
    <row r="9504" spans="3:10" x14ac:dyDescent="0.25">
      <c r="C9504" s="82">
        <v>1.1719472558475238E-2</v>
      </c>
      <c r="D9504" s="89">
        <v>2.0879617239594587E-2</v>
      </c>
      <c r="E9504" s="89">
        <v>3.0355669982248101E-2</v>
      </c>
      <c r="F9504" s="89">
        <v>3.8757210662588283E-2</v>
      </c>
      <c r="G9504" s="90">
        <v>4.5633367223970579E-2</v>
      </c>
      <c r="H9504" s="90">
        <v>5.0839885736524836E-2</v>
      </c>
      <c r="I9504" s="90">
        <v>5.480638539963497E-2</v>
      </c>
      <c r="J9504" s="90">
        <v>5.7639795804907148E-2</v>
      </c>
    </row>
    <row r="9505" spans="3:10" x14ac:dyDescent="0.25">
      <c r="C9505" s="82">
        <v>3.873171281907898E-2</v>
      </c>
      <c r="D9505" s="89">
        <v>3.9365409932416474E-2</v>
      </c>
      <c r="E9505" s="89">
        <v>3.9155227837929789E-2</v>
      </c>
      <c r="F9505" s="89">
        <v>3.8782215138022567E-2</v>
      </c>
      <c r="G9505" s="90">
        <v>3.8590561430508714E-2</v>
      </c>
      <c r="H9505" s="90">
        <v>3.8498905960716048E-2</v>
      </c>
      <c r="I9505" s="90">
        <v>3.8647959233314134E-2</v>
      </c>
      <c r="J9505" s="90">
        <v>3.8882286408980352E-2</v>
      </c>
    </row>
    <row r="9506" spans="3:10" x14ac:dyDescent="0.25">
      <c r="C9506" s="82">
        <v>6.2942871794663601E-3</v>
      </c>
      <c r="D9506" s="89">
        <v>8.8732618248550839E-3</v>
      </c>
      <c r="E9506" s="89">
        <v>1.1282156672326897E-2</v>
      </c>
      <c r="F9506" s="89">
        <v>1.3469010689064817E-2</v>
      </c>
      <c r="G9506" s="90">
        <v>1.5524510525583261E-2</v>
      </c>
      <c r="H9506" s="90">
        <v>1.7510573241339027E-2</v>
      </c>
      <c r="I9506" s="90">
        <v>1.9637206520473457E-2</v>
      </c>
      <c r="J9506" s="90">
        <v>2.2006047239353541E-2</v>
      </c>
    </row>
    <row r="9507" spans="3:10" x14ac:dyDescent="0.25">
      <c r="C9507" s="82">
        <v>7.194148991547464E-3</v>
      </c>
      <c r="D9507" s="89">
        <v>1.0264107460083442E-2</v>
      </c>
      <c r="E9507" s="89">
        <v>1.2877108774231358E-2</v>
      </c>
      <c r="F9507" s="89">
        <v>1.4855654219911711E-2</v>
      </c>
      <c r="G9507" s="90">
        <v>1.6241899548149492E-2</v>
      </c>
      <c r="H9507" s="90">
        <v>1.7074649212455717E-2</v>
      </c>
      <c r="I9507" s="90">
        <v>1.7545733769877489E-2</v>
      </c>
      <c r="J9507" s="90">
        <v>1.7727094472285057E-2</v>
      </c>
    </row>
    <row r="9508" spans="3:10" x14ac:dyDescent="0.25">
      <c r="C9508" s="82">
        <v>6.3062054861555824E-3</v>
      </c>
      <c r="D9508" s="89">
        <v>1.0734082786705675E-2</v>
      </c>
      <c r="E9508" s="89">
        <v>1.5068235900135538E-2</v>
      </c>
      <c r="F9508" s="89">
        <v>1.872915114583593E-2</v>
      </c>
      <c r="G9508" s="90">
        <v>2.1597609817970327E-2</v>
      </c>
      <c r="H9508" s="90">
        <v>2.3666549150095383E-2</v>
      </c>
      <c r="I9508" s="90">
        <v>2.5171025927592554E-2</v>
      </c>
      <c r="J9508" s="90">
        <v>2.6183509898340819E-2</v>
      </c>
    </row>
    <row r="9509" spans="3:10" x14ac:dyDescent="0.25">
      <c r="C9509" s="82">
        <v>5.9868368749859749E-3</v>
      </c>
      <c r="D9509" s="89">
        <v>9.3827195568349508E-3</v>
      </c>
      <c r="E9509" s="89">
        <v>1.2682917353773372E-2</v>
      </c>
      <c r="F9509" s="89">
        <v>1.5614432952935554E-2</v>
      </c>
      <c r="G9509" s="90">
        <v>1.8142910278440394E-2</v>
      </c>
      <c r="H9509" s="90">
        <v>2.0235735127961701E-2</v>
      </c>
      <c r="I9509" s="90">
        <v>2.2034253536925678E-2</v>
      </c>
      <c r="J9509" s="90">
        <v>2.3541186938559337E-2</v>
      </c>
    </row>
    <row r="9510" spans="3:10" x14ac:dyDescent="0.25">
      <c r="C9510" s="82">
        <v>5.8197973780977109E-3</v>
      </c>
      <c r="D9510" s="89">
        <v>8.1564058774037211E-3</v>
      </c>
      <c r="E9510" s="89">
        <v>1.0244880833307943E-2</v>
      </c>
      <c r="F9510" s="89">
        <v>1.1971391691624774E-2</v>
      </c>
      <c r="G9510" s="90">
        <v>1.3337791098600438E-2</v>
      </c>
      <c r="H9510" s="90">
        <v>1.4318772049074347E-2</v>
      </c>
      <c r="I9510" s="90">
        <v>1.5017752162646527E-2</v>
      </c>
      <c r="J9510" s="90">
        <v>1.5452828330998824E-2</v>
      </c>
    </row>
    <row r="9511" spans="3:10" x14ac:dyDescent="0.25">
      <c r="C9511" s="82">
        <v>8.3871770800364957E-3</v>
      </c>
      <c r="D9511" s="89">
        <v>9.7366547028675619E-3</v>
      </c>
      <c r="E9511" s="89">
        <v>1.0776675858181557E-2</v>
      </c>
      <c r="F9511" s="89">
        <v>1.1619281805877407E-2</v>
      </c>
      <c r="G9511" s="90">
        <v>1.2367082977330947E-2</v>
      </c>
      <c r="H9511" s="90">
        <v>1.3029380406377534E-2</v>
      </c>
      <c r="I9511" s="90">
        <v>1.3703469374358361E-2</v>
      </c>
      <c r="J9511" s="90">
        <v>1.4395826319733393E-2</v>
      </c>
    </row>
    <row r="9512" spans="3:10" x14ac:dyDescent="0.25">
      <c r="C9512" s="82">
        <v>4.525987799956098E-2</v>
      </c>
      <c r="D9512" s="89">
        <v>4.2753927162072776E-2</v>
      </c>
      <c r="E9512" s="89">
        <v>4.0144520085485226E-2</v>
      </c>
      <c r="F9512" s="89">
        <v>3.7944394971430678E-2</v>
      </c>
      <c r="G9512" s="90">
        <v>3.6316085758867474E-2</v>
      </c>
      <c r="H9512" s="90">
        <v>3.5074398024416253E-2</v>
      </c>
      <c r="I9512" s="90">
        <v>3.4297479227766894E-2</v>
      </c>
      <c r="J9512" s="90">
        <v>3.3825723901541933E-2</v>
      </c>
    </row>
    <row r="9513" spans="3:10" x14ac:dyDescent="0.25">
      <c r="C9513" s="82">
        <v>1.4795210736491454E-2</v>
      </c>
      <c r="D9513" s="89">
        <v>1.7862337531485188E-2</v>
      </c>
      <c r="E9513" s="89">
        <v>1.995654469986391E-2</v>
      </c>
      <c r="F9513" s="89">
        <v>2.1298128655224957E-2</v>
      </c>
      <c r="G9513" s="90">
        <v>2.2166766652933698E-2</v>
      </c>
      <c r="H9513" s="90">
        <v>2.267208127632063E-2</v>
      </c>
      <c r="I9513" s="90">
        <v>2.3049954471938045E-2</v>
      </c>
      <c r="J9513" s="90">
        <v>2.3341771411073357E-2</v>
      </c>
    </row>
    <row r="9514" spans="3:10" x14ac:dyDescent="0.25">
      <c r="C9514" s="82">
        <v>1.2366292569053748E-2</v>
      </c>
      <c r="D9514" s="89">
        <v>1.8540253223760239E-2</v>
      </c>
      <c r="E9514" s="89">
        <v>2.4059646736196535E-2</v>
      </c>
      <c r="F9514" s="89">
        <v>2.8577690441646965E-2</v>
      </c>
      <c r="G9514" s="90">
        <v>3.2215225489972958E-2</v>
      </c>
      <c r="H9514" s="90">
        <v>3.5050718986993031E-2</v>
      </c>
      <c r="I9514" s="90">
        <v>3.7408475105036303E-2</v>
      </c>
      <c r="J9514" s="90">
        <v>3.9319201909456751E-2</v>
      </c>
    </row>
    <row r="9515" spans="3:10" x14ac:dyDescent="0.25">
      <c r="C9515" s="82">
        <v>1.3509967965535229E-2</v>
      </c>
      <c r="D9515" s="89">
        <v>1.6547444438625065E-2</v>
      </c>
      <c r="E9515" s="89">
        <v>1.8482077481803239E-2</v>
      </c>
      <c r="F9515" s="89">
        <v>1.9531756149406051E-2</v>
      </c>
      <c r="G9515" s="90">
        <v>1.9984669275916734E-2</v>
      </c>
      <c r="H9515" s="90">
        <v>1.9963172321413016E-2</v>
      </c>
      <c r="I9515" s="90">
        <v>1.9693516033406834E-2</v>
      </c>
      <c r="J9515" s="90">
        <v>1.9229192691590073E-2</v>
      </c>
    </row>
    <row r="9516" spans="3:10" x14ac:dyDescent="0.25">
      <c r="C9516" s="82">
        <v>7.3616299774204082E-3</v>
      </c>
      <c r="D9516" s="89">
        <v>9.8680871295633438E-3</v>
      </c>
      <c r="E9516" s="89">
        <v>1.182485021301565E-2</v>
      </c>
      <c r="F9516" s="89">
        <v>1.3185553367987093E-2</v>
      </c>
      <c r="G9516" s="90">
        <v>1.4044754444967351E-2</v>
      </c>
      <c r="H9516" s="90">
        <v>1.4454822978336326E-2</v>
      </c>
      <c r="I9516" s="90">
        <v>1.4582358188883935E-2</v>
      </c>
      <c r="J9516" s="90">
        <v>1.4487826420275896E-2</v>
      </c>
    </row>
    <row r="9517" spans="3:10" x14ac:dyDescent="0.25">
      <c r="C9517" s="82">
        <v>1.9551641367622002E-3</v>
      </c>
      <c r="D9517" s="89">
        <v>4.3581446080791829E-3</v>
      </c>
      <c r="E9517" s="89">
        <v>7.5655979704506351E-3</v>
      </c>
      <c r="F9517" s="89">
        <v>1.1137733451922411E-2</v>
      </c>
      <c r="G9517" s="90">
        <v>1.4732005140712432E-2</v>
      </c>
      <c r="H9517" s="90">
        <v>1.8089145418693046E-2</v>
      </c>
      <c r="I9517" s="90">
        <v>2.1197249059524196E-2</v>
      </c>
      <c r="J9517" s="90">
        <v>2.3994636717257701E-2</v>
      </c>
    </row>
    <row r="9518" spans="3:10" x14ac:dyDescent="0.25">
      <c r="C9518" s="82">
        <v>4.4573779321332663E-2</v>
      </c>
      <c r="D9518" s="89">
        <v>4.185282356182974E-2</v>
      </c>
      <c r="E9518" s="89">
        <v>3.938428658115594E-2</v>
      </c>
      <c r="F9518" s="89">
        <v>3.7424153098615721E-2</v>
      </c>
      <c r="G9518" s="90">
        <v>3.6002604814671574E-2</v>
      </c>
      <c r="H9518" s="90">
        <v>3.4869522800358439E-2</v>
      </c>
      <c r="I9518" s="90">
        <v>3.4070534166906294E-2</v>
      </c>
      <c r="J9518" s="90">
        <v>3.3437365095571235E-2</v>
      </c>
    </row>
    <row r="9519" spans="3:10" x14ac:dyDescent="0.25">
      <c r="C9519" s="82">
        <v>3.1960973938094862E-2</v>
      </c>
      <c r="D9519" s="89">
        <v>3.2279899298024536E-2</v>
      </c>
      <c r="E9519" s="89">
        <v>3.1778691474778735E-2</v>
      </c>
      <c r="F9519" s="89">
        <v>3.1079778930155066E-2</v>
      </c>
      <c r="G9519" s="90">
        <v>3.0478531389542273E-2</v>
      </c>
      <c r="H9519" s="90">
        <v>2.9904531247685405E-2</v>
      </c>
      <c r="I9519" s="90">
        <v>2.9456647131871072E-2</v>
      </c>
      <c r="J9519" s="90">
        <v>2.9009676614408574E-2</v>
      </c>
    </row>
    <row r="9520" spans="3:10" x14ac:dyDescent="0.25">
      <c r="C9520" s="82">
        <v>4.431291493961121E-2</v>
      </c>
      <c r="D9520" s="89">
        <v>4.6401614405060361E-2</v>
      </c>
      <c r="E9520" s="89">
        <v>4.6861003529943671E-2</v>
      </c>
      <c r="F9520" s="89">
        <v>4.6675574707901131E-2</v>
      </c>
      <c r="G9520" s="90">
        <v>4.6434200458410665E-2</v>
      </c>
      <c r="H9520" s="90">
        <v>4.616971257226439E-2</v>
      </c>
      <c r="I9520" s="90">
        <v>4.6140001392200015E-2</v>
      </c>
      <c r="J9520" s="90">
        <v>4.6218471039773744E-2</v>
      </c>
    </row>
    <row r="9521" spans="3:10" x14ac:dyDescent="0.25">
      <c r="C9521" s="82">
        <v>7.109430378441162E-3</v>
      </c>
      <c r="D9521" s="89">
        <v>1.0515966150737348E-2</v>
      </c>
      <c r="E9521" s="89">
        <v>1.3477747727258287E-2</v>
      </c>
      <c r="F9521" s="89">
        <v>1.5751411106274357E-2</v>
      </c>
      <c r="G9521" s="90">
        <v>1.7361016426282825E-2</v>
      </c>
      <c r="H9521" s="90">
        <v>1.8338368605438332E-2</v>
      </c>
      <c r="I9521" s="90">
        <v>1.8878870341025634E-2</v>
      </c>
      <c r="J9521" s="90">
        <v>1.9048648780777371E-2</v>
      </c>
    </row>
    <row r="9522" spans="3:10" x14ac:dyDescent="0.25">
      <c r="C9522" s="82">
        <v>5.5678926501405261E-3</v>
      </c>
      <c r="D9522" s="89">
        <v>6.8638750791814272E-3</v>
      </c>
      <c r="E9522" s="89">
        <v>7.9004733695941815E-3</v>
      </c>
      <c r="F9522" s="89">
        <v>8.6955434158893351E-3</v>
      </c>
      <c r="G9522" s="90">
        <v>9.2949166593447787E-3</v>
      </c>
      <c r="H9522" s="90">
        <v>9.6968386220228301E-3</v>
      </c>
      <c r="I9522" s="90">
        <v>9.9790415755428939E-3</v>
      </c>
      <c r="J9522" s="90">
        <v>1.0159362152028211E-2</v>
      </c>
    </row>
    <row r="9523" spans="3:10" x14ac:dyDescent="0.25">
      <c r="C9523" s="82">
        <v>3.6347531128545804E-3</v>
      </c>
      <c r="D9523" s="89">
        <v>6.5060879742385828E-3</v>
      </c>
      <c r="E9523" s="89">
        <v>9.5760597244855458E-3</v>
      </c>
      <c r="F9523" s="89">
        <v>1.2393397306408859E-2</v>
      </c>
      <c r="G9523" s="90">
        <v>1.4752953577201322E-2</v>
      </c>
      <c r="H9523" s="90">
        <v>1.6544465327977251E-2</v>
      </c>
      <c r="I9523" s="90">
        <v>1.7869371167851068E-2</v>
      </c>
      <c r="J9523" s="90">
        <v>1.8756862436893017E-2</v>
      </c>
    </row>
    <row r="9524" spans="3:10" x14ac:dyDescent="0.25">
      <c r="C9524" s="82">
        <v>6.1967564103075591E-3</v>
      </c>
      <c r="D9524" s="89">
        <v>8.7847810702397135E-3</v>
      </c>
      <c r="E9524" s="89">
        <v>1.1014386868915423E-2</v>
      </c>
      <c r="F9524" s="89">
        <v>1.2775780901370147E-2</v>
      </c>
      <c r="G9524" s="90">
        <v>1.4116827555891555E-2</v>
      </c>
      <c r="H9524" s="90">
        <v>1.5056158989604282E-2</v>
      </c>
      <c r="I9524" s="90">
        <v>1.5733602652044345E-2</v>
      </c>
      <c r="J9524" s="90">
        <v>1.6183294221484838E-2</v>
      </c>
    </row>
    <row r="9525" spans="3:10" x14ac:dyDescent="0.25">
      <c r="C9525" s="82">
        <v>2.4291243192082295E-2</v>
      </c>
      <c r="D9525" s="89">
        <v>2.6291513576880844E-2</v>
      </c>
      <c r="E9525" s="89">
        <v>2.727973135769458E-2</v>
      </c>
      <c r="F9525" s="89">
        <v>2.7752938002694513E-2</v>
      </c>
      <c r="G9525" s="90">
        <v>2.8055757831969751E-2</v>
      </c>
      <c r="H9525" s="90">
        <v>2.8236048429242357E-2</v>
      </c>
      <c r="I9525" s="90">
        <v>2.849106549294899E-2</v>
      </c>
      <c r="J9525" s="90">
        <v>2.8786896534346119E-2</v>
      </c>
    </row>
    <row r="9526" spans="3:10" x14ac:dyDescent="0.25">
      <c r="C9526" s="82">
        <v>1.0604945674718601E-2</v>
      </c>
      <c r="D9526" s="89">
        <v>1.2988162401023509E-2</v>
      </c>
      <c r="E9526" s="89">
        <v>1.5177461074499595E-2</v>
      </c>
      <c r="F9526" s="89">
        <v>1.720347853841523E-2</v>
      </c>
      <c r="G9526" s="90">
        <v>1.9120395049564923E-2</v>
      </c>
      <c r="H9526" s="90">
        <v>2.0876246630123298E-2</v>
      </c>
      <c r="I9526" s="90">
        <v>2.2581633079774888E-2</v>
      </c>
      <c r="J9526" s="90">
        <v>2.4218354611463995E-2</v>
      </c>
    </row>
    <row r="9527" spans="3:10" x14ac:dyDescent="0.25">
      <c r="C9527" s="82">
        <v>7.7306268222150877E-3</v>
      </c>
      <c r="D9527" s="89">
        <v>1.2777126942162081E-2</v>
      </c>
      <c r="E9527" s="89">
        <v>1.7768995022333797E-2</v>
      </c>
      <c r="F9527" s="89">
        <v>2.2070757272801941E-2</v>
      </c>
      <c r="G9527" s="90">
        <v>2.5454000544741652E-2</v>
      </c>
      <c r="H9527" s="90">
        <v>2.7776693791945733E-2</v>
      </c>
      <c r="I9527" s="90">
        <v>2.9205513290442849E-2</v>
      </c>
      <c r="J9527" s="90">
        <v>2.9767995068051459E-2</v>
      </c>
    </row>
    <row r="9528" spans="3:10" x14ac:dyDescent="0.25">
      <c r="C9528" s="82">
        <v>4.6783364836217665E-2</v>
      </c>
      <c r="D9528" s="89">
        <v>4.847605059736422E-2</v>
      </c>
      <c r="E9528" s="89">
        <v>4.853514937682863E-2</v>
      </c>
      <c r="F9528" s="89">
        <v>4.8034346793214687E-2</v>
      </c>
      <c r="G9528" s="90">
        <v>4.7577281600610553E-2</v>
      </c>
      <c r="H9528" s="90">
        <v>4.7178501874130134E-2</v>
      </c>
      <c r="I9528" s="90">
        <v>4.7086358048826757E-2</v>
      </c>
      <c r="J9528" s="90">
        <v>4.7166635691943154E-2</v>
      </c>
    </row>
    <row r="9529" spans="3:10" x14ac:dyDescent="0.25">
      <c r="C9529" s="82">
        <v>1.6094925102296479E-3</v>
      </c>
      <c r="D9529" s="89">
        <v>3.0667188593164816E-3</v>
      </c>
      <c r="E9529" s="89">
        <v>4.8472755025944078E-3</v>
      </c>
      <c r="F9529" s="89">
        <v>6.7331582232562576E-3</v>
      </c>
      <c r="G9529" s="90">
        <v>8.5558008002745364E-3</v>
      </c>
      <c r="H9529" s="90">
        <v>1.0169912092747199E-2</v>
      </c>
      <c r="I9529" s="90">
        <v>1.1565552018910767E-2</v>
      </c>
      <c r="J9529" s="90">
        <v>1.271591178761017E-2</v>
      </c>
    </row>
    <row r="9530" spans="3:10" x14ac:dyDescent="0.25">
      <c r="C9530" s="82">
        <v>1.102807208985113E-2</v>
      </c>
      <c r="D9530" s="89">
        <v>1.5920597378917496E-2</v>
      </c>
      <c r="E9530" s="89">
        <v>2.0376501937066246E-2</v>
      </c>
      <c r="F9530" s="89">
        <v>2.4160270829610829E-2</v>
      </c>
      <c r="G9530" s="90">
        <v>2.7289522698451855E-2</v>
      </c>
      <c r="H9530" s="90">
        <v>2.970530031404376E-2</v>
      </c>
      <c r="I9530" s="90">
        <v>3.1580181054010392E-2</v>
      </c>
      <c r="J9530" s="90">
        <v>3.288622492574432E-2</v>
      </c>
    </row>
    <row r="9531" spans="3:10" x14ac:dyDescent="0.25">
      <c r="C9531" s="82">
        <v>5.2333627262500775E-3</v>
      </c>
      <c r="D9531" s="89">
        <v>9.2603718371243923E-3</v>
      </c>
      <c r="E9531" s="89">
        <v>1.3608830937859013E-2</v>
      </c>
      <c r="F9531" s="89">
        <v>1.7721483976896435E-2</v>
      </c>
      <c r="G9531" s="90">
        <v>2.1353816336829649E-2</v>
      </c>
      <c r="H9531" s="90">
        <v>2.4351934833610898E-2</v>
      </c>
      <c r="I9531" s="90">
        <v>2.6834858459827863E-2</v>
      </c>
      <c r="J9531" s="90">
        <v>2.8792809797481309E-2</v>
      </c>
    </row>
    <row r="9532" spans="3:10" x14ac:dyDescent="0.25">
      <c r="C9532" s="82">
        <v>1.1745350608784717E-2</v>
      </c>
      <c r="D9532" s="89">
        <v>1.3194999467573102E-2</v>
      </c>
      <c r="E9532" s="89">
        <v>1.4361746521533825E-2</v>
      </c>
      <c r="F9532" s="89">
        <v>1.5405182170903146E-2</v>
      </c>
      <c r="G9532" s="90">
        <v>1.6452055504346995E-2</v>
      </c>
      <c r="H9532" s="90">
        <v>1.7499173627231093E-2</v>
      </c>
      <c r="I9532" s="90">
        <v>1.8656466363158663E-2</v>
      </c>
      <c r="J9532" s="90">
        <v>1.9904965966423355E-2</v>
      </c>
    </row>
    <row r="9533" spans="3:10" x14ac:dyDescent="0.25">
      <c r="C9533" s="82">
        <v>9.4772568082894092E-3</v>
      </c>
      <c r="D9533" s="89">
        <v>1.4608714334725327E-2</v>
      </c>
      <c r="E9533" s="89">
        <v>1.9018828880578605E-2</v>
      </c>
      <c r="F9533" s="89">
        <v>2.2327471610497675E-2</v>
      </c>
      <c r="G9533" s="90">
        <v>2.4651546398638126E-2</v>
      </c>
      <c r="H9533" s="90">
        <v>2.6118500622892993E-2</v>
      </c>
      <c r="I9533" s="90">
        <v>2.7040717022950571E-2</v>
      </c>
      <c r="J9533" s="90">
        <v>2.7502196870150132E-2</v>
      </c>
    </row>
    <row r="9534" spans="3:10" x14ac:dyDescent="0.25">
      <c r="C9534" s="82">
        <v>3.860417497883609E-3</v>
      </c>
      <c r="D9534" s="89">
        <v>6.9421555444419518E-3</v>
      </c>
      <c r="E9534" s="89">
        <v>1.026423632940798E-2</v>
      </c>
      <c r="F9534" s="89">
        <v>1.3379829113687984E-2</v>
      </c>
      <c r="G9534" s="90">
        <v>1.6109830845753795E-2</v>
      </c>
      <c r="H9534" s="90">
        <v>1.8362197130622853E-2</v>
      </c>
      <c r="I9534" s="90">
        <v>2.02552970205905E-2</v>
      </c>
      <c r="J9534" s="90">
        <v>2.1808075653610752E-2</v>
      </c>
    </row>
    <row r="9535" spans="3:10" x14ac:dyDescent="0.25">
      <c r="C9535" s="82">
        <v>2.322950888380769E-3</v>
      </c>
      <c r="D9535" s="89">
        <v>4.2361179842651834E-3</v>
      </c>
      <c r="E9535" s="89">
        <v>6.3680778893655489E-3</v>
      </c>
      <c r="F9535" s="89">
        <v>8.4517516813662433E-3</v>
      </c>
      <c r="G9535" s="90">
        <v>1.036344472739192E-2</v>
      </c>
      <c r="H9535" s="90">
        <v>1.202182004195183E-2</v>
      </c>
      <c r="I9535" s="90">
        <v>1.3479698287662207E-2</v>
      </c>
      <c r="J9535" s="90">
        <v>1.4729221370777958E-2</v>
      </c>
    </row>
    <row r="9536" spans="3:10" x14ac:dyDescent="0.25">
      <c r="C9536" s="82">
        <v>8.8913300583347895E-3</v>
      </c>
      <c r="D9536" s="89">
        <v>1.3394505267707569E-2</v>
      </c>
      <c r="E9536" s="89">
        <v>1.749926945758707E-2</v>
      </c>
      <c r="F9536" s="89">
        <v>2.0876739658935321E-2</v>
      </c>
      <c r="G9536" s="90">
        <v>2.353021713185751E-2</v>
      </c>
      <c r="H9536" s="90">
        <v>2.5465762609129208E-2</v>
      </c>
      <c r="I9536" s="90">
        <v>2.6912033381801041E-2</v>
      </c>
      <c r="J9536" s="90">
        <v>2.7921958773257108E-2</v>
      </c>
    </row>
    <row r="9537" spans="3:10" x14ac:dyDescent="0.25">
      <c r="C9537" s="82">
        <v>1.6604874156661533E-2</v>
      </c>
      <c r="D9537" s="89">
        <v>1.7088677384600303E-2</v>
      </c>
      <c r="E9537" s="89">
        <v>1.7351064225339594E-2</v>
      </c>
      <c r="F9537" s="89">
        <v>1.761324332900898E-2</v>
      </c>
      <c r="G9537" s="90">
        <v>1.8001483851546575E-2</v>
      </c>
      <c r="H9537" s="90">
        <v>1.8486707831778755E-2</v>
      </c>
      <c r="I9537" s="90">
        <v>1.9171162611784035E-2</v>
      </c>
      <c r="J9537" s="90">
        <v>2.003510353162136E-2</v>
      </c>
    </row>
    <row r="9538" spans="3:10" x14ac:dyDescent="0.25">
      <c r="C9538" s="82">
        <v>4.6831018832679747E-3</v>
      </c>
      <c r="D9538" s="89">
        <v>8.2629774784459594E-3</v>
      </c>
      <c r="E9538" s="89">
        <v>1.2006948833934043E-2</v>
      </c>
      <c r="F9538" s="89">
        <v>1.5355561329421246E-2</v>
      </c>
      <c r="G9538" s="90">
        <v>1.8055772225652359E-2</v>
      </c>
      <c r="H9538" s="90">
        <v>1.9966179505131087E-2</v>
      </c>
      <c r="I9538" s="90">
        <v>2.1207294741645347E-2</v>
      </c>
      <c r="J9538" s="90">
        <v>2.1825917134380101E-2</v>
      </c>
    </row>
    <row r="9539" spans="3:10" x14ac:dyDescent="0.25">
      <c r="C9539" s="82">
        <v>1.5632105337971221E-2</v>
      </c>
      <c r="D9539" s="89">
        <v>2.0074090138759583E-2</v>
      </c>
      <c r="E9539" s="89">
        <v>2.4035291246531216E-2</v>
      </c>
      <c r="F9539" s="89">
        <v>2.7558816804594547E-2</v>
      </c>
      <c r="G9539" s="90">
        <v>3.078444041338875E-2</v>
      </c>
      <c r="H9539" s="90">
        <v>3.3677259873965582E-2</v>
      </c>
      <c r="I9539" s="90">
        <v>3.643220903197799E-2</v>
      </c>
      <c r="J9539" s="90">
        <v>3.8997929184924465E-2</v>
      </c>
    </row>
    <row r="9540" spans="3:10" x14ac:dyDescent="0.25">
      <c r="C9540" s="82">
        <v>2.5285617209906304E-2</v>
      </c>
      <c r="D9540" s="89">
        <v>2.7364003797877495E-2</v>
      </c>
      <c r="E9540" s="89">
        <v>2.8486687881227591E-2</v>
      </c>
      <c r="F9540" s="89">
        <v>2.9072298102404494E-2</v>
      </c>
      <c r="G9540" s="90">
        <v>2.9408619931742586E-2</v>
      </c>
      <c r="H9540" s="90">
        <v>2.9499988727125281E-2</v>
      </c>
      <c r="I9540" s="90">
        <v>2.9526423960035384E-2</v>
      </c>
      <c r="J9540" s="90">
        <v>2.9439257221418796E-2</v>
      </c>
    </row>
    <row r="9541" spans="3:10" x14ac:dyDescent="0.25">
      <c r="C9541" s="82">
        <v>6.8808489674451346E-3</v>
      </c>
      <c r="D9541" s="89">
        <v>1.0363673256477787E-2</v>
      </c>
      <c r="E9541" s="89">
        <v>1.3755786520198952E-2</v>
      </c>
      <c r="F9541" s="89">
        <v>1.6834040390918653E-2</v>
      </c>
      <c r="G9541" s="90">
        <v>1.956662084299713E-2</v>
      </c>
      <c r="H9541" s="90">
        <v>2.1892089931438895E-2</v>
      </c>
      <c r="I9541" s="90">
        <v>2.3930421281820935E-2</v>
      </c>
      <c r="J9541" s="90">
        <v>2.5654673065534764E-2</v>
      </c>
    </row>
    <row r="9542" spans="3:10" x14ac:dyDescent="0.25">
      <c r="C9542" s="82">
        <v>8.963672155678129E-3</v>
      </c>
      <c r="D9542" s="89">
        <v>1.3094239353746562E-2</v>
      </c>
      <c r="E9542" s="89">
        <v>1.6866026737813813E-2</v>
      </c>
      <c r="F9542" s="89">
        <v>2.01460638551175E-2</v>
      </c>
      <c r="G9542" s="90">
        <v>2.307046256343526E-2</v>
      </c>
      <c r="H9542" s="90">
        <v>2.5726110134772905E-2</v>
      </c>
      <c r="I9542" s="90">
        <v>2.838436329819748E-2</v>
      </c>
      <c r="J9542" s="90">
        <v>3.1115379025724942E-2</v>
      </c>
    </row>
    <row r="9543" spans="3:10" x14ac:dyDescent="0.25">
      <c r="C9543" s="82">
        <v>2.2186789656474453E-2</v>
      </c>
      <c r="D9543" s="89">
        <v>2.1216524275144078E-2</v>
      </c>
      <c r="E9543" s="89">
        <v>2.0324010907352592E-2</v>
      </c>
      <c r="F9543" s="89">
        <v>1.9613327687735035E-2</v>
      </c>
      <c r="G9543" s="90">
        <v>1.909233337365638E-2</v>
      </c>
      <c r="H9543" s="90">
        <v>1.8633475858527041E-2</v>
      </c>
      <c r="I9543" s="90">
        <v>1.8277991753670082E-2</v>
      </c>
      <c r="J9543" s="90">
        <v>1.7965927770560584E-2</v>
      </c>
    </row>
    <row r="9544" spans="3:10" x14ac:dyDescent="0.25">
      <c r="C9544" s="82">
        <v>2.2027302402822468E-2</v>
      </c>
      <c r="D9544" s="89">
        <v>3.0606357212909076E-2</v>
      </c>
      <c r="E9544" s="89">
        <v>3.743955349286384E-2</v>
      </c>
      <c r="F9544" s="89">
        <v>4.2460330157044812E-2</v>
      </c>
      <c r="G9544" s="90">
        <v>4.6134526897057264E-2</v>
      </c>
      <c r="H9544" s="90">
        <v>4.870049733958319E-2</v>
      </c>
      <c r="I9544" s="90">
        <v>5.0639081698536231E-2</v>
      </c>
      <c r="J9544" s="90">
        <v>5.1960609509998527E-2</v>
      </c>
    </row>
    <row r="9545" spans="3:10" x14ac:dyDescent="0.25">
      <c r="C9545" s="82">
        <v>7.1903857117478556E-2</v>
      </c>
      <c r="D9545" s="89">
        <v>6.4079211482977377E-2</v>
      </c>
      <c r="E9545" s="89">
        <v>5.6205651591735746E-2</v>
      </c>
      <c r="F9545" s="89">
        <v>4.9629228152220657E-2</v>
      </c>
      <c r="G9545" s="90">
        <v>4.4557975937814936E-2</v>
      </c>
      <c r="H9545" s="90">
        <v>4.0541014827514571E-2</v>
      </c>
      <c r="I9545" s="90">
        <v>3.7431980580264777E-2</v>
      </c>
      <c r="J9545" s="90">
        <v>3.4853550214203985E-2</v>
      </c>
    </row>
    <row r="9546" spans="3:10" x14ac:dyDescent="0.25">
      <c r="C9546" s="82">
        <v>7.5023226338338462E-3</v>
      </c>
      <c r="D9546" s="89">
        <v>9.5055961964712644E-3</v>
      </c>
      <c r="E9546" s="89">
        <v>1.1114651037513528E-2</v>
      </c>
      <c r="F9546" s="89">
        <v>1.2402636322809295E-2</v>
      </c>
      <c r="G9546" s="90">
        <v>1.3506635981676597E-2</v>
      </c>
      <c r="H9546" s="90">
        <v>1.4487533670856574E-2</v>
      </c>
      <c r="I9546" s="90">
        <v>1.5503990580942602E-2</v>
      </c>
      <c r="J9546" s="90">
        <v>1.6608206672125682E-2</v>
      </c>
    </row>
    <row r="9547" spans="3:10" x14ac:dyDescent="0.25">
      <c r="C9547" s="82">
        <v>9.0407716075726601E-3</v>
      </c>
      <c r="D9547" s="89">
        <v>1.4976988387261126E-2</v>
      </c>
      <c r="E9547" s="89">
        <v>2.0598756208572704E-2</v>
      </c>
      <c r="F9547" s="89">
        <v>2.5205739957097493E-2</v>
      </c>
      <c r="G9547" s="90">
        <v>2.8694387698410206E-2</v>
      </c>
      <c r="H9547" s="90">
        <v>3.1066924626650838E-2</v>
      </c>
      <c r="I9547" s="90">
        <v>3.2618721226991734E-2</v>
      </c>
      <c r="J9547" s="90">
        <v>3.3424626092720906E-2</v>
      </c>
    </row>
    <row r="9548" spans="3:10" x14ac:dyDescent="0.25">
      <c r="C9548" s="82">
        <v>2.1844456915247338E-2</v>
      </c>
      <c r="D9548" s="89">
        <v>2.4392805498373599E-2</v>
      </c>
      <c r="E9548" s="89">
        <v>2.5855722422270268E-2</v>
      </c>
      <c r="F9548" s="89">
        <v>2.6608473902697542E-2</v>
      </c>
      <c r="G9548" s="90">
        <v>2.6911383459057317E-2</v>
      </c>
      <c r="H9548" s="90">
        <v>2.6757987737235176E-2</v>
      </c>
      <c r="I9548" s="90">
        <v>2.6306656832105004E-2</v>
      </c>
      <c r="J9548" s="90">
        <v>2.5526249183119139E-2</v>
      </c>
    </row>
    <row r="9549" spans="3:10" x14ac:dyDescent="0.25">
      <c r="C9549" s="82">
        <v>3.3355066160725621E-3</v>
      </c>
      <c r="D9549" s="89">
        <v>5.2726317274819261E-3</v>
      </c>
      <c r="E9549" s="89">
        <v>7.2560444460172957E-3</v>
      </c>
      <c r="F9549" s="89">
        <v>9.0612141264342968E-3</v>
      </c>
      <c r="G9549" s="90">
        <v>1.0569466189163965E-2</v>
      </c>
      <c r="H9549" s="90">
        <v>1.1688958662796942E-2</v>
      </c>
      <c r="I9549" s="90">
        <v>1.2477662336272328E-2</v>
      </c>
      <c r="J9549" s="90">
        <v>1.2958981655456099E-2</v>
      </c>
    </row>
    <row r="9550" spans="3:10" x14ac:dyDescent="0.25">
      <c r="C9550" s="82">
        <v>3.5056531369106292E-3</v>
      </c>
      <c r="D9550" s="89">
        <v>5.7501159853118045E-3</v>
      </c>
      <c r="E9550" s="89">
        <v>8.0248408600324186E-3</v>
      </c>
      <c r="F9550" s="89">
        <v>1.0096448244351163E-2</v>
      </c>
      <c r="G9550" s="90">
        <v>1.1894483822287118E-2</v>
      </c>
      <c r="H9550" s="90">
        <v>1.3370120779431564E-2</v>
      </c>
      <c r="I9550" s="90">
        <v>1.4609558615984987E-2</v>
      </c>
      <c r="J9550" s="90">
        <v>1.5626113903293722E-2</v>
      </c>
    </row>
    <row r="9551" spans="3:10" x14ac:dyDescent="0.25">
      <c r="C9551" s="82">
        <v>4.0426151905645791E-3</v>
      </c>
      <c r="D9551" s="89">
        <v>7.0664748286696577E-3</v>
      </c>
      <c r="E9551" s="89">
        <v>1.0162445645665574E-2</v>
      </c>
      <c r="F9551" s="89">
        <v>1.2865554766568303E-2</v>
      </c>
      <c r="G9551" s="90">
        <v>1.5006398191413922E-2</v>
      </c>
      <c r="H9551" s="90">
        <v>1.6523467119827551E-2</v>
      </c>
      <c r="I9551" s="90">
        <v>1.7562499207167688E-2</v>
      </c>
      <c r="J9551" s="90">
        <v>1.8183649740837169E-2</v>
      </c>
    </row>
    <row r="9552" spans="3:10" x14ac:dyDescent="0.25">
      <c r="C9552" s="82">
        <v>4.1918844852420279E-3</v>
      </c>
      <c r="D9552" s="89">
        <v>6.835145482529976E-3</v>
      </c>
      <c r="E9552" s="89">
        <v>9.34399646230126E-3</v>
      </c>
      <c r="F9552" s="89">
        <v>1.1400432554577794E-2</v>
      </c>
      <c r="G9552" s="90">
        <v>1.2947040350973949E-2</v>
      </c>
      <c r="H9552" s="90">
        <v>1.3991303706758917E-2</v>
      </c>
      <c r="I9552" s="90">
        <v>1.4692915951562698E-2</v>
      </c>
      <c r="J9552" s="90">
        <v>1.5122394868363288E-2</v>
      </c>
    </row>
    <row r="9553" spans="3:10" x14ac:dyDescent="0.25">
      <c r="C9553" s="82">
        <v>8.2522122847607082E-3</v>
      </c>
      <c r="D9553" s="89">
        <v>1.3973215962256487E-2</v>
      </c>
      <c r="E9553" s="89">
        <v>1.9675249236228199E-2</v>
      </c>
      <c r="F9553" s="89">
        <v>2.4577875034185483E-2</v>
      </c>
      <c r="G9553" s="90">
        <v>2.8440747182738771E-2</v>
      </c>
      <c r="H9553" s="90">
        <v>3.1177333368162682E-2</v>
      </c>
      <c r="I9553" s="90">
        <v>3.3052159116125156E-2</v>
      </c>
      <c r="J9553" s="90">
        <v>3.4142937015807839E-2</v>
      </c>
    </row>
    <row r="9554" spans="3:10" x14ac:dyDescent="0.25">
      <c r="C9554" s="82">
        <v>1.8591962628218912E-3</v>
      </c>
      <c r="D9554" s="89">
        <v>3.9603897863573559E-3</v>
      </c>
      <c r="E9554" s="89">
        <v>6.6750315813253226E-3</v>
      </c>
      <c r="F9554" s="89">
        <v>9.605895228206698E-3</v>
      </c>
      <c r="G9554" s="90">
        <v>1.2437082526905651E-2</v>
      </c>
      <c r="H9554" s="90">
        <v>1.4926158175326002E-2</v>
      </c>
      <c r="I9554" s="90">
        <v>1.7053630248057082E-2</v>
      </c>
      <c r="J9554" s="90">
        <v>1.8781288842461243E-2</v>
      </c>
    </row>
    <row r="9555" spans="3:10" x14ac:dyDescent="0.25">
      <c r="C9555" s="82">
        <v>2.455680237830599E-2</v>
      </c>
      <c r="D9555" s="89">
        <v>2.8044198912946447E-2</v>
      </c>
      <c r="E9555" s="89">
        <v>3.0370978035327827E-2</v>
      </c>
      <c r="F9555" s="89">
        <v>3.19594928852188E-2</v>
      </c>
      <c r="G9555" s="90">
        <v>3.3140691082873722E-2</v>
      </c>
      <c r="H9555" s="90">
        <v>3.393013359331145E-2</v>
      </c>
      <c r="I9555" s="90">
        <v>3.4532991137324651E-2</v>
      </c>
      <c r="J9555" s="90">
        <v>3.4889186957531654E-2</v>
      </c>
    </row>
    <row r="9556" spans="3:10" x14ac:dyDescent="0.25">
      <c r="C9556" s="82">
        <v>1.7116362975526161E-3</v>
      </c>
      <c r="D9556" s="89">
        <v>3.1424275531956587E-3</v>
      </c>
      <c r="E9556" s="89">
        <v>4.8675546199418033E-3</v>
      </c>
      <c r="F9556" s="89">
        <v>6.689959772750882E-3</v>
      </c>
      <c r="G9556" s="90">
        <v>8.4545957403783061E-3</v>
      </c>
      <c r="H9556" s="90">
        <v>1.0022945661724588E-2</v>
      </c>
      <c r="I9556" s="90">
        <v>1.1389733905483767E-2</v>
      </c>
      <c r="J9556" s="90">
        <v>1.253650018750292E-2</v>
      </c>
    </row>
    <row r="9557" spans="3:10" x14ac:dyDescent="0.25">
      <c r="C9557" s="82">
        <v>5.4471910523139055E-3</v>
      </c>
      <c r="D9557" s="89">
        <v>1.0206740510367615E-2</v>
      </c>
      <c r="E9557" s="89">
        <v>1.5270416650771593E-2</v>
      </c>
      <c r="F9557" s="89">
        <v>1.9816821963305531E-2</v>
      </c>
      <c r="G9557" s="90">
        <v>2.3531124209207898E-2</v>
      </c>
      <c r="H9557" s="90">
        <v>2.627622151033656E-2</v>
      </c>
      <c r="I9557" s="90">
        <v>2.8221279390852429E-2</v>
      </c>
      <c r="J9557" s="90">
        <v>2.9385123714697543E-2</v>
      </c>
    </row>
    <row r="9558" spans="3:10" x14ac:dyDescent="0.25">
      <c r="C9558" s="82">
        <v>2.2689287921788246E-3</v>
      </c>
      <c r="D9558" s="89">
        <v>4.2647930598541748E-3</v>
      </c>
      <c r="E9558" s="89">
        <v>6.5353338178013431E-3</v>
      </c>
      <c r="F9558" s="89">
        <v>8.7770845245381916E-3</v>
      </c>
      <c r="G9558" s="90">
        <v>1.084261444748388E-2</v>
      </c>
      <c r="H9558" s="90">
        <v>1.2643603402250432E-2</v>
      </c>
      <c r="I9558" s="90">
        <v>1.4243367470166619E-2</v>
      </c>
      <c r="J9558" s="90">
        <v>1.5647015861538549E-2</v>
      </c>
    </row>
    <row r="9559" spans="3:10" x14ac:dyDescent="0.25">
      <c r="C9559" s="82">
        <v>2.522143522356984E-2</v>
      </c>
      <c r="D9559" s="89">
        <v>2.827245946610844E-2</v>
      </c>
      <c r="E9559" s="89">
        <v>2.9792306752203127E-2</v>
      </c>
      <c r="F9559" s="89">
        <v>3.039379390164321E-2</v>
      </c>
      <c r="G9559" s="90">
        <v>3.0567169509449845E-2</v>
      </c>
      <c r="H9559" s="90">
        <v>3.0457011878803401E-2</v>
      </c>
      <c r="I9559" s="90">
        <v>3.0341007000136148E-2</v>
      </c>
      <c r="J9559" s="90">
        <v>3.0226734523741975E-2</v>
      </c>
    </row>
    <row r="9560" spans="3:10" x14ac:dyDescent="0.25">
      <c r="C9560" s="82">
        <v>2.6268772130267733E-2</v>
      </c>
      <c r="D9560" s="89">
        <v>3.2448342544667663E-2</v>
      </c>
      <c r="E9560" s="89">
        <v>3.668912694276795E-2</v>
      </c>
      <c r="F9560" s="89">
        <v>3.9360394698475173E-2</v>
      </c>
      <c r="G9560" s="90">
        <v>4.094185353600388E-2</v>
      </c>
      <c r="H9560" s="90">
        <v>4.1566159524441655E-2</v>
      </c>
      <c r="I9560" s="90">
        <v>4.1577720715121086E-2</v>
      </c>
      <c r="J9560" s="90">
        <v>4.0966569599684033E-2</v>
      </c>
    </row>
    <row r="9561" spans="3:10" x14ac:dyDescent="0.25">
      <c r="C9561" s="82">
        <v>4.6138631634123298E-3</v>
      </c>
      <c r="D9561" s="89">
        <v>6.9676423637472784E-3</v>
      </c>
      <c r="E9561" s="89">
        <v>9.191110984277405E-3</v>
      </c>
      <c r="F9561" s="89">
        <v>1.1095179178028958E-2</v>
      </c>
      <c r="G9561" s="90">
        <v>1.2638873249259788E-2</v>
      </c>
      <c r="H9561" s="90">
        <v>1.3782758354088445E-2</v>
      </c>
      <c r="I9561" s="90">
        <v>1.4621770481681184E-2</v>
      </c>
      <c r="J9561" s="90">
        <v>1.5173373914842195E-2</v>
      </c>
    </row>
    <row r="9562" spans="3:10" x14ac:dyDescent="0.25">
      <c r="C9562" s="82">
        <v>1.5785069315950979E-2</v>
      </c>
      <c r="D9562" s="89">
        <v>1.9551450063323844E-2</v>
      </c>
      <c r="E9562" s="89">
        <v>2.2747816359017958E-2</v>
      </c>
      <c r="F9562" s="89">
        <v>2.5538727983759228E-2</v>
      </c>
      <c r="G9562" s="90">
        <v>2.8155954207925462E-2</v>
      </c>
      <c r="H9562" s="90">
        <v>3.0652092821569769E-2</v>
      </c>
      <c r="I9562" s="90">
        <v>3.3275374741141915E-2</v>
      </c>
      <c r="J9562" s="90">
        <v>3.6035416540178111E-2</v>
      </c>
    </row>
    <row r="9563" spans="3:10" x14ac:dyDescent="0.25">
      <c r="C9563" s="82">
        <v>2.5554370087581455E-3</v>
      </c>
      <c r="D9563" s="89">
        <v>5.1614912354696714E-3</v>
      </c>
      <c r="E9563" s="89">
        <v>8.3446925513202611E-3</v>
      </c>
      <c r="F9563" s="89">
        <v>1.1667762996744786E-2</v>
      </c>
      <c r="G9563" s="90">
        <v>1.4875348808234472E-2</v>
      </c>
      <c r="H9563" s="90">
        <v>1.7812584981956151E-2</v>
      </c>
      <c r="I9563" s="90">
        <v>2.0560269046224197E-2</v>
      </c>
      <c r="J9563" s="90">
        <v>2.3132304423894908E-2</v>
      </c>
    </row>
    <row r="9564" spans="3:10" x14ac:dyDescent="0.25">
      <c r="C9564" s="82">
        <v>2.3867356317562139E-2</v>
      </c>
      <c r="D9564" s="89">
        <v>2.9345450000411531E-2</v>
      </c>
      <c r="E9564" s="89">
        <v>3.2513189558469019E-2</v>
      </c>
      <c r="F9564" s="89">
        <v>3.3901533470242794E-2</v>
      </c>
      <c r="G9564" s="90">
        <v>3.4149212831516597E-2</v>
      </c>
      <c r="H9564" s="90">
        <v>3.3532546999809447E-2</v>
      </c>
      <c r="I9564" s="90">
        <v>3.2440150805775586E-2</v>
      </c>
      <c r="J9564" s="90">
        <v>3.0934094130258692E-2</v>
      </c>
    </row>
    <row r="9565" spans="3:10" x14ac:dyDescent="0.25">
      <c r="C9565" s="82">
        <v>1.8840754806202131E-2</v>
      </c>
      <c r="D9565" s="89">
        <v>2.0806571115517813E-2</v>
      </c>
      <c r="E9565" s="89">
        <v>2.2406602453803132E-2</v>
      </c>
      <c r="F9565" s="89">
        <v>2.3817650139501767E-2</v>
      </c>
      <c r="G9565" s="90">
        <v>2.5161331020239798E-2</v>
      </c>
      <c r="H9565" s="90">
        <v>2.6370890559080831E-2</v>
      </c>
      <c r="I9565" s="90">
        <v>2.756698585895671E-2</v>
      </c>
      <c r="J9565" s="90">
        <v>2.8691142199646958E-2</v>
      </c>
    </row>
    <row r="9566" spans="3:10" x14ac:dyDescent="0.25">
      <c r="C9566" s="82">
        <v>7.8514423560328058E-3</v>
      </c>
      <c r="D9566" s="89">
        <v>1.0069623818123659E-2</v>
      </c>
      <c r="E9566" s="89">
        <v>1.1858603781009993E-2</v>
      </c>
      <c r="F9566" s="89">
        <v>1.324036740377005E-2</v>
      </c>
      <c r="G9566" s="90">
        <v>1.431979003081674E-2</v>
      </c>
      <c r="H9566" s="90">
        <v>1.5132698860004319E-2</v>
      </c>
      <c r="I9566" s="90">
        <v>1.5822468312746019E-2</v>
      </c>
      <c r="J9566" s="90">
        <v>1.6418395909798232E-2</v>
      </c>
    </row>
    <row r="9567" spans="3:10" x14ac:dyDescent="0.25">
      <c r="C9567" s="82">
        <v>5.6405946131609284E-2</v>
      </c>
      <c r="D9567" s="89">
        <v>6.4198521910129605E-2</v>
      </c>
      <c r="E9567" s="89">
        <v>6.7773971343317141E-2</v>
      </c>
      <c r="F9567" s="89">
        <v>6.8816604145986809E-2</v>
      </c>
      <c r="G9567" s="90">
        <v>6.8650515673429627E-2</v>
      </c>
      <c r="H9567" s="90">
        <v>6.7666274716085273E-2</v>
      </c>
      <c r="I9567" s="90">
        <v>6.6438308589809578E-2</v>
      </c>
      <c r="J9567" s="90">
        <v>6.4877628877599694E-2</v>
      </c>
    </row>
    <row r="9568" spans="3:10" x14ac:dyDescent="0.25">
      <c r="C9568" s="82">
        <v>8.6213824187795166E-3</v>
      </c>
      <c r="D9568" s="89">
        <v>1.4576549494537612E-2</v>
      </c>
      <c r="E9568" s="89">
        <v>2.071593265277866E-2</v>
      </c>
      <c r="F9568" s="89">
        <v>2.63595574970544E-2</v>
      </c>
      <c r="G9568" s="90">
        <v>3.1306277890203182E-2</v>
      </c>
      <c r="H9568" s="90">
        <v>3.5438851791918448E-2</v>
      </c>
      <c r="I9568" s="90">
        <v>3.8985834843663088E-2</v>
      </c>
      <c r="J9568" s="90">
        <v>4.1949781171506967E-2</v>
      </c>
    </row>
    <row r="9569" spans="3:10" x14ac:dyDescent="0.25">
      <c r="C9569" s="82">
        <v>9.1509847371632758E-3</v>
      </c>
      <c r="D9569" s="89">
        <v>1.4345757071408796E-2</v>
      </c>
      <c r="E9569" s="89">
        <v>1.9131538061963115E-2</v>
      </c>
      <c r="F9569" s="89">
        <v>2.3043939811488764E-2</v>
      </c>
      <c r="G9569" s="90">
        <v>2.6062054846551851E-2</v>
      </c>
      <c r="H9569" s="90">
        <v>2.819364753163494E-2</v>
      </c>
      <c r="I9569" s="90">
        <v>2.968482825477374E-2</v>
      </c>
      <c r="J9569" s="90">
        <v>3.057100423776626E-2</v>
      </c>
    </row>
    <row r="9570" spans="3:10" x14ac:dyDescent="0.25">
      <c r="C9570" s="82">
        <v>2.408479407923873E-2</v>
      </c>
      <c r="D9570" s="89">
        <v>2.7898285670344466E-2</v>
      </c>
      <c r="E9570" s="89">
        <v>2.9849252150444861E-2</v>
      </c>
      <c r="F9570" s="89">
        <v>3.0631981452748994E-2</v>
      </c>
      <c r="G9570" s="90">
        <v>3.0842252145759145E-2</v>
      </c>
      <c r="H9570" s="90">
        <v>3.0683501777617143E-2</v>
      </c>
      <c r="I9570" s="90">
        <v>3.0450901128441205E-2</v>
      </c>
      <c r="J9570" s="90">
        <v>3.0143032842938622E-2</v>
      </c>
    </row>
    <row r="9571" spans="3:10" x14ac:dyDescent="0.25">
      <c r="C9571" s="82">
        <v>1.0332763481868958E-2</v>
      </c>
      <c r="D9571" s="89">
        <v>1.5110552019601224E-2</v>
      </c>
      <c r="E9571" s="89">
        <v>1.8892958880855806E-2</v>
      </c>
      <c r="F9571" s="89">
        <v>2.1487252459484539E-2</v>
      </c>
      <c r="G9571" s="90">
        <v>2.3105937187475577E-2</v>
      </c>
      <c r="H9571" s="90">
        <v>2.3900440110382698E-2</v>
      </c>
      <c r="I9571" s="90">
        <v>2.4159474637354669E-2</v>
      </c>
      <c r="J9571" s="90">
        <v>2.3953549095889964E-2</v>
      </c>
    </row>
    <row r="9572" spans="3:10" x14ac:dyDescent="0.25">
      <c r="C9572" s="82">
        <v>2.2337140594016165E-2</v>
      </c>
      <c r="D9572" s="89">
        <v>3.0733575165089663E-2</v>
      </c>
      <c r="E9572" s="89">
        <v>3.6829027722995497E-2</v>
      </c>
      <c r="F9572" s="89">
        <v>4.0642573003578035E-2</v>
      </c>
      <c r="G9572" s="90">
        <v>4.2776489903432781E-2</v>
      </c>
      <c r="H9572" s="90">
        <v>4.3592890436449691E-2</v>
      </c>
      <c r="I9572" s="90">
        <v>4.363851957809399E-2</v>
      </c>
      <c r="J9572" s="90">
        <v>4.3018509736608486E-2</v>
      </c>
    </row>
    <row r="9573" spans="3:10" x14ac:dyDescent="0.25">
      <c r="C9573" s="82">
        <v>3.5559983005607537E-3</v>
      </c>
      <c r="D9573" s="89">
        <v>6.3048026421685588E-3</v>
      </c>
      <c r="E9573" s="89">
        <v>9.1734266724143847E-3</v>
      </c>
      <c r="F9573" s="89">
        <v>1.1766469521292174E-2</v>
      </c>
      <c r="G9573" s="90">
        <v>1.3940336283869858E-2</v>
      </c>
      <c r="H9573" s="90">
        <v>1.5622565465838048E-2</v>
      </c>
      <c r="I9573" s="90">
        <v>1.6914562420941002E-2</v>
      </c>
      <c r="J9573" s="90">
        <v>1.7832333190342213E-2</v>
      </c>
    </row>
    <row r="9574" spans="3:10" x14ac:dyDescent="0.25">
      <c r="C9574" s="82">
        <v>3.5668973161142765E-3</v>
      </c>
      <c r="D9574" s="89">
        <v>6.1573874467145909E-3</v>
      </c>
      <c r="E9574" s="89">
        <v>8.8286697253788099E-3</v>
      </c>
      <c r="F9574" s="89">
        <v>1.118193645934335E-2</v>
      </c>
      <c r="G9574" s="90">
        <v>1.3028011777499744E-2</v>
      </c>
      <c r="H9574" s="90">
        <v>1.4253490073165662E-2</v>
      </c>
      <c r="I9574" s="90">
        <v>1.4936559629007187E-2</v>
      </c>
      <c r="J9574" s="90">
        <v>1.5108853310001218E-2</v>
      </c>
    </row>
    <row r="9575" spans="3:10" x14ac:dyDescent="0.25">
      <c r="C9575" s="82">
        <v>1.9052423177907674E-2</v>
      </c>
      <c r="D9575" s="89">
        <v>2.3754734228420966E-2</v>
      </c>
      <c r="E9575" s="89">
        <v>2.7099421582828367E-2</v>
      </c>
      <c r="F9575" s="89">
        <v>2.9364803622882307E-2</v>
      </c>
      <c r="G9575" s="90">
        <v>3.0934887749171663E-2</v>
      </c>
      <c r="H9575" s="90">
        <v>3.1939990016609431E-2</v>
      </c>
      <c r="I9575" s="90">
        <v>3.2665589804497394E-2</v>
      </c>
      <c r="J9575" s="90">
        <v>3.3111780263159855E-2</v>
      </c>
    </row>
    <row r="9576" spans="3:10" x14ac:dyDescent="0.25">
      <c r="C9576" s="82">
        <v>6.3889782088003728E-3</v>
      </c>
      <c r="D9576" s="89">
        <v>8.6445891535574214E-3</v>
      </c>
      <c r="E9576" s="89">
        <v>1.0409318353950453E-2</v>
      </c>
      <c r="F9576" s="89">
        <v>1.16303208676692E-2</v>
      </c>
      <c r="G9576" s="90">
        <v>1.2390070530992848E-2</v>
      </c>
      <c r="H9576" s="90">
        <v>1.2736430339267815E-2</v>
      </c>
      <c r="I9576" s="90">
        <v>1.2817244916385034E-2</v>
      </c>
      <c r="J9576" s="90">
        <v>1.2686167872880721E-2</v>
      </c>
    </row>
    <row r="9577" spans="3:10" x14ac:dyDescent="0.25">
      <c r="C9577" s="82">
        <v>2.068467396479887E-2</v>
      </c>
      <c r="D9577" s="89">
        <v>2.4912182409265505E-2</v>
      </c>
      <c r="E9577" s="89">
        <v>2.7251432414624556E-2</v>
      </c>
      <c r="F9577" s="89">
        <v>2.8329561325188893E-2</v>
      </c>
      <c r="G9577" s="90">
        <v>2.876697379699749E-2</v>
      </c>
      <c r="H9577" s="90">
        <v>2.8815163499816606E-2</v>
      </c>
      <c r="I9577" s="90">
        <v>2.8786358493324282E-2</v>
      </c>
      <c r="J9577" s="90">
        <v>2.8693821044159865E-2</v>
      </c>
    </row>
    <row r="9578" spans="3:10" x14ac:dyDescent="0.25">
      <c r="C9578" s="82">
        <v>6.8562992661048622E-2</v>
      </c>
      <c r="D9578" s="89">
        <v>7.3201546631244563E-2</v>
      </c>
      <c r="E9578" s="89">
        <v>7.3069644296858277E-2</v>
      </c>
      <c r="F9578" s="89">
        <v>7.0496113973584573E-2</v>
      </c>
      <c r="G9578" s="90">
        <v>6.6973236788285359E-2</v>
      </c>
      <c r="H9578" s="90">
        <v>6.2875670553610735E-2</v>
      </c>
      <c r="I9578" s="90">
        <v>5.87208192928938E-2</v>
      </c>
      <c r="J9578" s="90">
        <v>5.442587153146479E-2</v>
      </c>
    </row>
    <row r="9579" spans="3:10" x14ac:dyDescent="0.25">
      <c r="C9579" s="82">
        <v>5.6950203857554912E-3</v>
      </c>
      <c r="D9579" s="89">
        <v>9.3078398426415208E-3</v>
      </c>
      <c r="E9579" s="89">
        <v>1.3003547484581981E-2</v>
      </c>
      <c r="F9579" s="89">
        <v>1.6372245807541978E-2</v>
      </c>
      <c r="G9579" s="90">
        <v>1.924739321484651E-2</v>
      </c>
      <c r="H9579" s="90">
        <v>2.1504888490525294E-2</v>
      </c>
      <c r="I9579" s="90">
        <v>2.325314000543122E-2</v>
      </c>
      <c r="J9579" s="90">
        <v>2.449248381044505E-2</v>
      </c>
    </row>
    <row r="9580" spans="3:10" x14ac:dyDescent="0.25">
      <c r="C9580" s="82">
        <v>6.369700210236838E-2</v>
      </c>
      <c r="D9580" s="89">
        <v>5.7948595263765015E-2</v>
      </c>
      <c r="E9580" s="89">
        <v>5.3343019525321222E-2</v>
      </c>
      <c r="F9580" s="89">
        <v>5.0160553046028261E-2</v>
      </c>
      <c r="G9580" s="90">
        <v>4.8317671046712113E-2</v>
      </c>
      <c r="H9580" s="90">
        <v>4.7355909171269285E-2</v>
      </c>
      <c r="I9580" s="90">
        <v>4.7222512226781775E-2</v>
      </c>
      <c r="J9580" s="90">
        <v>4.7574048152655701E-2</v>
      </c>
    </row>
    <row r="9581" spans="3:10" x14ac:dyDescent="0.25">
      <c r="C9581" s="82">
        <v>2.8190301604898022E-2</v>
      </c>
      <c r="D9581" s="89">
        <v>3.6240412310346908E-2</v>
      </c>
      <c r="E9581" s="89">
        <v>4.1803026715505384E-2</v>
      </c>
      <c r="F9581" s="89">
        <v>4.5378786857504599E-2</v>
      </c>
      <c r="G9581" s="90">
        <v>4.7747698727210221E-2</v>
      </c>
      <c r="H9581" s="90">
        <v>4.9257357383325054E-2</v>
      </c>
      <c r="I9581" s="90">
        <v>5.0423283084179808E-2</v>
      </c>
      <c r="J9581" s="90">
        <v>5.1265133259106054E-2</v>
      </c>
    </row>
    <row r="9582" spans="3:10" x14ac:dyDescent="0.25">
      <c r="C9582" s="82">
        <v>4.2863342589786859E-3</v>
      </c>
      <c r="D9582" s="89">
        <v>7.8507140932251758E-3</v>
      </c>
      <c r="E9582" s="89">
        <v>1.1914003251072971E-2</v>
      </c>
      <c r="F9582" s="89">
        <v>1.5969621318413632E-2</v>
      </c>
      <c r="G9582" s="90">
        <v>1.9741316437940269E-2</v>
      </c>
      <c r="H9582" s="90">
        <v>2.302892974325807E-2</v>
      </c>
      <c r="I9582" s="90">
        <v>2.5901574333082884E-2</v>
      </c>
      <c r="J9582" s="90">
        <v>2.8326202471373681E-2</v>
      </c>
    </row>
    <row r="9583" spans="3:10" x14ac:dyDescent="0.25">
      <c r="C9583" s="82">
        <v>1.0675875447621389E-2</v>
      </c>
      <c r="D9583" s="89">
        <v>1.3595642753279473E-2</v>
      </c>
      <c r="E9583" s="89">
        <v>1.5799768243995319E-2</v>
      </c>
      <c r="F9583" s="89">
        <v>1.7381040614581848E-2</v>
      </c>
      <c r="G9583" s="90">
        <v>1.8517985729586874E-2</v>
      </c>
      <c r="H9583" s="90">
        <v>1.926332754575167E-2</v>
      </c>
      <c r="I9583" s="90">
        <v>1.9784217221057838E-2</v>
      </c>
      <c r="J9583" s="90">
        <v>2.009350872375815E-2</v>
      </c>
    </row>
    <row r="9584" spans="3:10" x14ac:dyDescent="0.25">
      <c r="C9584" s="82">
        <v>1.053026171785546E-2</v>
      </c>
      <c r="D9584" s="89">
        <v>1.4128448465024332E-2</v>
      </c>
      <c r="E9584" s="89">
        <v>1.7080928768516426E-2</v>
      </c>
      <c r="F9584" s="89">
        <v>1.9386010839887235E-2</v>
      </c>
      <c r="G9584" s="90">
        <v>2.1215176471010067E-2</v>
      </c>
      <c r="H9584" s="90">
        <v>2.2645559570691639E-2</v>
      </c>
      <c r="I9584" s="90">
        <v>2.3906232504219263E-2</v>
      </c>
      <c r="J9584" s="90">
        <v>2.5049033888859842E-2</v>
      </c>
    </row>
    <row r="9585" spans="3:10" x14ac:dyDescent="0.25">
      <c r="C9585" s="82">
        <v>1.061822792746993E-2</v>
      </c>
      <c r="D9585" s="89">
        <v>1.4782890818824834E-2</v>
      </c>
      <c r="E9585" s="89">
        <v>1.8339991759467836E-2</v>
      </c>
      <c r="F9585" s="89">
        <v>2.1210856663218459E-2</v>
      </c>
      <c r="G9585" s="90">
        <v>2.3521938003287477E-2</v>
      </c>
      <c r="H9585" s="90">
        <v>2.5295341420018564E-2</v>
      </c>
      <c r="I9585" s="90">
        <v>2.6718798215184268E-2</v>
      </c>
      <c r="J9585" s="90">
        <v>2.7784216475903834E-2</v>
      </c>
    </row>
    <row r="9586" spans="3:10" x14ac:dyDescent="0.25">
      <c r="C9586" s="82">
        <v>1.143419401540152E-2</v>
      </c>
      <c r="D9586" s="89">
        <v>1.4884223847222166E-2</v>
      </c>
      <c r="E9586" s="89">
        <v>1.7403788174391446E-2</v>
      </c>
      <c r="F9586" s="89">
        <v>1.9122464538512959E-2</v>
      </c>
      <c r="G9586" s="90">
        <v>2.033496752600298E-2</v>
      </c>
      <c r="H9586" s="90">
        <v>2.1205959384194815E-2</v>
      </c>
      <c r="I9586" s="90">
        <v>2.2007626702827462E-2</v>
      </c>
      <c r="J9586" s="90">
        <v>2.2818495606160387E-2</v>
      </c>
    </row>
    <row r="9587" spans="3:10" x14ac:dyDescent="0.25">
      <c r="C9587" s="82">
        <v>8.4064034113358142E-3</v>
      </c>
      <c r="D9587" s="89">
        <v>1.3124362233750131E-2</v>
      </c>
      <c r="E9587" s="89">
        <v>1.761172587852098E-2</v>
      </c>
      <c r="F9587" s="89">
        <v>2.1438452347207284E-2</v>
      </c>
      <c r="G9587" s="90">
        <v>2.4552980259002943E-2</v>
      </c>
      <c r="H9587" s="90">
        <v>2.6952746928180789E-2</v>
      </c>
      <c r="I9587" s="90">
        <v>2.8895439325355488E-2</v>
      </c>
      <c r="J9587" s="90">
        <v>3.0460487548406648E-2</v>
      </c>
    </row>
    <row r="9588" spans="3:10" x14ac:dyDescent="0.25">
      <c r="C9588" s="82">
        <v>2.2974775187713941E-2</v>
      </c>
      <c r="D9588" s="89">
        <v>2.7168321653922637E-2</v>
      </c>
      <c r="E9588" s="89">
        <v>2.9458040374812252E-2</v>
      </c>
      <c r="F9588" s="89">
        <v>3.043349561557504E-2</v>
      </c>
      <c r="G9588" s="90">
        <v>3.0672336990336183E-2</v>
      </c>
      <c r="H9588" s="90">
        <v>3.0401795604593912E-2</v>
      </c>
      <c r="I9588" s="90">
        <v>2.9952782168129889E-2</v>
      </c>
      <c r="J9588" s="90">
        <v>2.9363781065012386E-2</v>
      </c>
    </row>
    <row r="9589" spans="3:10" x14ac:dyDescent="0.25">
      <c r="C9589" s="82">
        <v>1.2589435978928615E-2</v>
      </c>
      <c r="D9589" s="89">
        <v>1.6708345176064742E-2</v>
      </c>
      <c r="E9589" s="89">
        <v>2.0234076545142907E-2</v>
      </c>
      <c r="F9589" s="89">
        <v>2.3152474103390976E-2</v>
      </c>
      <c r="G9589" s="90">
        <v>2.5587534899096494E-2</v>
      </c>
      <c r="H9589" s="90">
        <v>2.7530045700410427E-2</v>
      </c>
      <c r="I9589" s="90">
        <v>2.9158588626533272E-2</v>
      </c>
      <c r="J9589" s="90">
        <v>3.0448002374532244E-2</v>
      </c>
    </row>
    <row r="9590" spans="3:10" x14ac:dyDescent="0.25">
      <c r="C9590" s="82">
        <v>6.6474312106212328E-3</v>
      </c>
      <c r="D9590" s="89">
        <v>8.5815678809644611E-3</v>
      </c>
      <c r="E9590" s="89">
        <v>1.013376341747942E-2</v>
      </c>
      <c r="F9590" s="89">
        <v>1.1310990806010952E-2</v>
      </c>
      <c r="G9590" s="90">
        <v>1.2180343333693744E-2</v>
      </c>
      <c r="H9590" s="90">
        <v>1.2745904876097674E-2</v>
      </c>
      <c r="I9590" s="90">
        <v>1.3108687173803969E-2</v>
      </c>
      <c r="J9590" s="90">
        <v>1.3286125099718269E-2</v>
      </c>
    </row>
    <row r="9591" spans="3:10" x14ac:dyDescent="0.25">
      <c r="C9591" s="82">
        <v>2.0368852213906344E-2</v>
      </c>
      <c r="D9591" s="89">
        <v>2.5149670185964694E-2</v>
      </c>
      <c r="E9591" s="89">
        <v>2.8197787443790673E-2</v>
      </c>
      <c r="F9591" s="89">
        <v>2.9805808167994611E-2</v>
      </c>
      <c r="G9591" s="90">
        <v>3.0416982846466715E-2</v>
      </c>
      <c r="H9591" s="90">
        <v>3.0239287205605387E-2</v>
      </c>
      <c r="I9591" s="90">
        <v>2.9636190339033436E-2</v>
      </c>
      <c r="J9591" s="90">
        <v>2.8697420669756755E-2</v>
      </c>
    </row>
    <row r="9592" spans="3:10" x14ac:dyDescent="0.25">
      <c r="C9592" s="82">
        <v>5.295464158693009E-3</v>
      </c>
      <c r="D9592" s="89">
        <v>7.6184346439068596E-3</v>
      </c>
      <c r="E9592" s="89">
        <v>9.6860408425587796E-3</v>
      </c>
      <c r="F9592" s="89">
        <v>1.1380677113281203E-2</v>
      </c>
      <c r="G9592" s="90">
        <v>1.272570491073553E-2</v>
      </c>
      <c r="H9592" s="90">
        <v>1.3724107559961491E-2</v>
      </c>
      <c r="I9592" s="90">
        <v>1.449346127638532E-2</v>
      </c>
      <c r="J9592" s="90">
        <v>1.5057825852218416E-2</v>
      </c>
    </row>
    <row r="9593" spans="3:10" x14ac:dyDescent="0.25">
      <c r="C9593" s="82">
        <v>2.7245268532569929E-2</v>
      </c>
      <c r="D9593" s="89">
        <v>3.1050000517053807E-2</v>
      </c>
      <c r="E9593" s="89">
        <v>3.3337185477366749E-2</v>
      </c>
      <c r="F9593" s="89">
        <v>3.4689360626141898E-2</v>
      </c>
      <c r="G9593" s="90">
        <v>3.5566418695271988E-2</v>
      </c>
      <c r="H9593" s="90">
        <v>3.6050378672322518E-2</v>
      </c>
      <c r="I9593" s="90">
        <v>3.6395225292423776E-2</v>
      </c>
      <c r="J9593" s="90">
        <v>3.6549786594621471E-2</v>
      </c>
    </row>
    <row r="9594" spans="3:10" x14ac:dyDescent="0.25">
      <c r="C9594" s="82">
        <v>1.0047404077785585E-2</v>
      </c>
      <c r="D9594" s="89">
        <v>1.5803283257398184E-2</v>
      </c>
      <c r="E9594" s="89">
        <v>2.1326674412767664E-2</v>
      </c>
      <c r="F9594" s="89">
        <v>2.6097377025026042E-2</v>
      </c>
      <c r="G9594" s="90">
        <v>3.0016546919793569E-2</v>
      </c>
      <c r="H9594" s="90">
        <v>3.2998769197680765E-2</v>
      </c>
      <c r="I9594" s="90">
        <v>3.5245738115920897E-2</v>
      </c>
      <c r="J9594" s="90">
        <v>3.6731360804303524E-2</v>
      </c>
    </row>
    <row r="9595" spans="3:10" x14ac:dyDescent="0.25">
      <c r="C9595" s="82">
        <v>2.3997565059915158E-2</v>
      </c>
      <c r="D9595" s="89">
        <v>3.2512145920390881E-2</v>
      </c>
      <c r="E9595" s="89">
        <v>3.8013115650168357E-2</v>
      </c>
      <c r="F9595" s="89">
        <v>4.0754154813346315E-2</v>
      </c>
      <c r="G9595" s="90">
        <v>4.1640439710302055E-2</v>
      </c>
      <c r="H9595" s="90">
        <v>4.1264648724191243E-2</v>
      </c>
      <c r="I9595" s="90">
        <v>4.0305685475572894E-2</v>
      </c>
      <c r="J9595" s="90">
        <v>3.895482114019827E-2</v>
      </c>
    </row>
    <row r="9596" spans="3:10" x14ac:dyDescent="0.25">
      <c r="C9596" s="82">
        <v>2.111405035845271E-3</v>
      </c>
      <c r="D9596" s="89">
        <v>3.0023310370789072E-3</v>
      </c>
      <c r="E9596" s="89">
        <v>3.894735436785317E-3</v>
      </c>
      <c r="F9596" s="89">
        <v>4.743777509070222E-3</v>
      </c>
      <c r="G9596" s="90">
        <v>5.5364568481961161E-3</v>
      </c>
      <c r="H9596" s="90">
        <v>6.2496519363456756E-3</v>
      </c>
      <c r="I9596" s="90">
        <v>6.9221653942790678E-3</v>
      </c>
      <c r="J9596" s="90">
        <v>7.5648630815144998E-3</v>
      </c>
    </row>
    <row r="9597" spans="3:10" x14ac:dyDescent="0.25">
      <c r="C9597" s="82">
        <v>4.5023914953124661E-3</v>
      </c>
      <c r="D9597" s="89">
        <v>6.941175568658706E-3</v>
      </c>
      <c r="E9597" s="89">
        <v>9.4246098943826882E-3</v>
      </c>
      <c r="F9597" s="89">
        <v>1.178566033461027E-2</v>
      </c>
      <c r="G9597" s="90">
        <v>1.3995699813524099E-2</v>
      </c>
      <c r="H9597" s="90">
        <v>1.6021332584772788E-2</v>
      </c>
      <c r="I9597" s="90">
        <v>1.7974247442196733E-2</v>
      </c>
      <c r="J9597" s="90">
        <v>1.9865930325194327E-2</v>
      </c>
    </row>
    <row r="9598" spans="3:10" x14ac:dyDescent="0.25">
      <c r="C9598" s="82">
        <v>1.5838685055597629E-2</v>
      </c>
      <c r="D9598" s="89">
        <v>2.2692747122713679E-2</v>
      </c>
      <c r="E9598" s="89">
        <v>2.8301215382211208E-2</v>
      </c>
      <c r="F9598" s="89">
        <v>3.2364273214605749E-2</v>
      </c>
      <c r="G9598" s="90">
        <v>3.5083009953142598E-2</v>
      </c>
      <c r="H9598" s="90">
        <v>3.6581174398887861E-2</v>
      </c>
      <c r="I9598" s="90">
        <v>3.7237924310154935E-2</v>
      </c>
      <c r="J9598" s="90">
        <v>3.7132641353298315E-2</v>
      </c>
    </row>
    <row r="9599" spans="3:10" x14ac:dyDescent="0.25">
      <c r="C9599" s="82">
        <v>1.2924993229963156E-3</v>
      </c>
      <c r="D9599" s="89">
        <v>2.4863099444595656E-3</v>
      </c>
      <c r="E9599" s="89">
        <v>3.8844276467765661E-3</v>
      </c>
      <c r="F9599" s="89">
        <v>5.2956704382959453E-3</v>
      </c>
      <c r="G9599" s="90">
        <v>6.611819607629325E-3</v>
      </c>
      <c r="H9599" s="90">
        <v>7.7632899631171742E-3</v>
      </c>
      <c r="I9599" s="90">
        <v>8.783497751434062E-3</v>
      </c>
      <c r="J9599" s="90">
        <v>9.6826187477345727E-3</v>
      </c>
    </row>
    <row r="9600" spans="3:10" x14ac:dyDescent="0.25">
      <c r="C9600" s="82">
        <v>5.2541930548146007E-3</v>
      </c>
      <c r="D9600" s="89">
        <v>7.6626613081674615E-3</v>
      </c>
      <c r="E9600" s="89">
        <v>9.6925070047967823E-3</v>
      </c>
      <c r="F9600" s="89">
        <v>1.1218078633671386E-2</v>
      </c>
      <c r="G9600" s="90">
        <v>1.230079189000071E-2</v>
      </c>
      <c r="H9600" s="90">
        <v>1.2991651111113958E-2</v>
      </c>
      <c r="I9600" s="90">
        <v>1.3444950994880415E-2</v>
      </c>
      <c r="J9600" s="90">
        <v>1.371723393244788E-2</v>
      </c>
    </row>
    <row r="9601" spans="3:10" x14ac:dyDescent="0.25">
      <c r="C9601" s="82">
        <v>5.0036441844854791E-2</v>
      </c>
      <c r="D9601" s="89">
        <v>5.0810837346270843E-2</v>
      </c>
      <c r="E9601" s="89">
        <v>5.0349632297957622E-2</v>
      </c>
      <c r="F9601" s="89">
        <v>4.9547098540454033E-2</v>
      </c>
      <c r="G9601" s="90">
        <v>4.8862294213083329E-2</v>
      </c>
      <c r="H9601" s="90">
        <v>4.821164199039614E-2</v>
      </c>
      <c r="I9601" s="90">
        <v>4.7792693022418682E-2</v>
      </c>
      <c r="J9601" s="90">
        <v>4.7432786587310788E-2</v>
      </c>
    </row>
    <row r="9602" spans="3:10" x14ac:dyDescent="0.25">
      <c r="C9602" s="82">
        <v>5.8533796154571147E-2</v>
      </c>
      <c r="D9602" s="89">
        <v>4.6905437833828431E-2</v>
      </c>
      <c r="E9602" s="89">
        <v>3.9807683261082187E-2</v>
      </c>
      <c r="F9602" s="89">
        <v>3.5458745894596772E-2</v>
      </c>
      <c r="G9602" s="90">
        <v>3.2847918165854612E-2</v>
      </c>
      <c r="H9602" s="90">
        <v>3.1207906131545202E-2</v>
      </c>
      <c r="I9602" s="90">
        <v>3.0287705556747715E-2</v>
      </c>
      <c r="J9602" s="90">
        <v>2.9761151007071905E-2</v>
      </c>
    </row>
    <row r="9603" spans="3:10" x14ac:dyDescent="0.25">
      <c r="C9603" s="82">
        <v>4.6308018598847237E-3</v>
      </c>
      <c r="D9603" s="89">
        <v>6.256692121490293E-3</v>
      </c>
      <c r="E9603" s="89">
        <v>7.6153560056131352E-3</v>
      </c>
      <c r="F9603" s="89">
        <v>8.6641787856135081E-3</v>
      </c>
      <c r="G9603" s="90">
        <v>9.4364038232011595E-3</v>
      </c>
      <c r="H9603" s="90">
        <v>9.9343596206856403E-3</v>
      </c>
      <c r="I9603" s="90">
        <v>1.0242319276240827E-2</v>
      </c>
      <c r="J9603" s="90">
        <v>1.0379932843780568E-2</v>
      </c>
    </row>
    <row r="9604" spans="3:10" x14ac:dyDescent="0.25">
      <c r="C9604" s="82">
        <v>1.8086633263580634E-2</v>
      </c>
      <c r="D9604" s="89">
        <v>2.0944923910703041E-2</v>
      </c>
      <c r="E9604" s="89">
        <v>2.3088449793617866E-2</v>
      </c>
      <c r="F9604" s="89">
        <v>2.4742604212664297E-2</v>
      </c>
      <c r="G9604" s="90">
        <v>2.6112250346119095E-2</v>
      </c>
      <c r="H9604" s="90">
        <v>2.7197636263777789E-2</v>
      </c>
      <c r="I9604" s="90">
        <v>2.8173131248598562E-2</v>
      </c>
      <c r="J9604" s="90">
        <v>2.9010388786992192E-2</v>
      </c>
    </row>
    <row r="9605" spans="3:10" x14ac:dyDescent="0.25">
      <c r="C9605" s="82">
        <v>7.5279405874285367E-3</v>
      </c>
      <c r="D9605" s="89">
        <v>1.0491942685133267E-2</v>
      </c>
      <c r="E9605" s="89">
        <v>1.3005040461985537E-2</v>
      </c>
      <c r="F9605" s="89">
        <v>1.4957796378391609E-2</v>
      </c>
      <c r="G9605" s="90">
        <v>1.6406285249335167E-2</v>
      </c>
      <c r="H9605" s="90">
        <v>1.7363592071467732E-2</v>
      </c>
      <c r="I9605" s="90">
        <v>1.7982823927465762E-2</v>
      </c>
      <c r="J9605" s="90">
        <v>1.8298557739464934E-2</v>
      </c>
    </row>
    <row r="9606" spans="3:10" x14ac:dyDescent="0.25">
      <c r="C9606" s="82">
        <v>9.1741201718949145E-2</v>
      </c>
      <c r="D9606" s="89">
        <v>7.1798665220784791E-2</v>
      </c>
      <c r="E9606" s="89">
        <v>5.9293920106693827E-2</v>
      </c>
      <c r="F9606" s="89">
        <v>5.1496088082465204E-2</v>
      </c>
      <c r="G9606" s="90">
        <v>4.6712704990274814E-2</v>
      </c>
      <c r="H9606" s="90">
        <v>4.3668221219621856E-2</v>
      </c>
      <c r="I9606" s="90">
        <v>4.1892739597301096E-2</v>
      </c>
      <c r="J9606" s="90">
        <v>4.0864658118024352E-2</v>
      </c>
    </row>
    <row r="9607" spans="3:10" x14ac:dyDescent="0.25">
      <c r="C9607" s="82">
        <v>7.4675467941443625E-3</v>
      </c>
      <c r="D9607" s="89">
        <v>1.1680104135034685E-2</v>
      </c>
      <c r="E9607" s="89">
        <v>1.5609779022680048E-2</v>
      </c>
      <c r="F9607" s="89">
        <v>1.8843591729992601E-2</v>
      </c>
      <c r="G9607" s="90">
        <v>2.1303085474510899E-2</v>
      </c>
      <c r="H9607" s="90">
        <v>2.2945096754938839E-2</v>
      </c>
      <c r="I9607" s="90">
        <v>2.395022832290411E-2</v>
      </c>
      <c r="J9607" s="90">
        <v>2.4357788143942891E-2</v>
      </c>
    </row>
    <row r="9608" spans="3:10" x14ac:dyDescent="0.25">
      <c r="C9608" s="82">
        <v>9.6266556639583428E-3</v>
      </c>
      <c r="D9608" s="89">
        <v>1.2157575187984068E-2</v>
      </c>
      <c r="E9608" s="89">
        <v>1.3979973154100543E-2</v>
      </c>
      <c r="F9608" s="89">
        <v>1.5171155204698463E-2</v>
      </c>
      <c r="G9608" s="90">
        <v>1.5899173315719547E-2</v>
      </c>
      <c r="H9608" s="90">
        <v>1.6232184153452654E-2</v>
      </c>
      <c r="I9608" s="90">
        <v>1.6337369345154572E-2</v>
      </c>
      <c r="J9608" s="90">
        <v>1.6247345636080053E-2</v>
      </c>
    </row>
    <row r="9609" spans="3:10" x14ac:dyDescent="0.25">
      <c r="C9609" s="82">
        <v>1.3133710872469088E-2</v>
      </c>
      <c r="D9609" s="89">
        <v>1.3879384093267531E-2</v>
      </c>
      <c r="E9609" s="89">
        <v>1.4335349102874869E-2</v>
      </c>
      <c r="F9609" s="89">
        <v>1.4630633135039388E-2</v>
      </c>
      <c r="G9609" s="90">
        <v>1.4835757726390732E-2</v>
      </c>
      <c r="H9609" s="90">
        <v>1.490310223818136E-2</v>
      </c>
      <c r="I9609" s="90">
        <v>1.4899387864571166E-2</v>
      </c>
      <c r="J9609" s="90">
        <v>1.4797734182236412E-2</v>
      </c>
    </row>
    <row r="9610" spans="3:10" x14ac:dyDescent="0.25">
      <c r="C9610" s="82">
        <v>1.539528700953347E-2</v>
      </c>
      <c r="D9610" s="89">
        <v>2.0336371579685437E-2</v>
      </c>
      <c r="E9610" s="89">
        <v>2.4541366045955196E-2</v>
      </c>
      <c r="F9610" s="89">
        <v>2.7990227331257386E-2</v>
      </c>
      <c r="G9610" s="90">
        <v>3.0841820214185231E-2</v>
      </c>
      <c r="H9610" s="90">
        <v>3.3107147590426683E-2</v>
      </c>
      <c r="I9610" s="90">
        <v>3.5029037736260774E-2</v>
      </c>
      <c r="J9610" s="90">
        <v>3.6602304794427505E-2</v>
      </c>
    </row>
    <row r="9611" spans="3:10" x14ac:dyDescent="0.25">
      <c r="C9611" s="82">
        <v>6.0497227284785167E-3</v>
      </c>
      <c r="D9611" s="89">
        <v>8.9532763475579386E-3</v>
      </c>
      <c r="E9611" s="89">
        <v>1.1727775399713288E-2</v>
      </c>
      <c r="F9611" s="89">
        <v>1.4213487476726525E-2</v>
      </c>
      <c r="G9611" s="90">
        <v>1.6418679806442755E-2</v>
      </c>
      <c r="H9611" s="90">
        <v>1.833311111478465E-2</v>
      </c>
      <c r="I9611" s="90">
        <v>2.0105612654415E-2</v>
      </c>
      <c r="J9611" s="90">
        <v>2.1767661118676798E-2</v>
      </c>
    </row>
    <row r="9612" spans="3:10" x14ac:dyDescent="0.25">
      <c r="C9612" s="82">
        <v>4.2258627842063967E-2</v>
      </c>
      <c r="D9612" s="89">
        <v>4.6347682840079479E-2</v>
      </c>
      <c r="E9612" s="89">
        <v>4.8566047889433264E-2</v>
      </c>
      <c r="F9612" s="89">
        <v>4.978923412208365E-2</v>
      </c>
      <c r="G9612" s="90">
        <v>5.0585540498842799E-2</v>
      </c>
      <c r="H9612" s="90">
        <v>5.0944616480927227E-2</v>
      </c>
      <c r="I9612" s="90">
        <v>5.1094131083584772E-2</v>
      </c>
      <c r="J9612" s="90">
        <v>5.0835059749450927E-2</v>
      </c>
    </row>
    <row r="9613" spans="3:10" x14ac:dyDescent="0.25">
      <c r="C9613" s="82">
        <v>8.42210990442664E-3</v>
      </c>
      <c r="D9613" s="89">
        <v>1.2870676714517509E-2</v>
      </c>
      <c r="E9613" s="89">
        <v>1.6850251224306514E-2</v>
      </c>
      <c r="F9613" s="89">
        <v>2.0029868352416446E-2</v>
      </c>
      <c r="G9613" s="90">
        <v>2.2462653025592166E-2</v>
      </c>
      <c r="H9613" s="90">
        <v>2.4218039602127883E-2</v>
      </c>
      <c r="I9613" s="90">
        <v>2.5563197460059816E-2</v>
      </c>
      <c r="J9613" s="90">
        <v>2.6576748845783628E-2</v>
      </c>
    </row>
    <row r="9614" spans="3:10" x14ac:dyDescent="0.25">
      <c r="C9614" s="82">
        <v>1.6514414779643879E-2</v>
      </c>
      <c r="D9614" s="89">
        <v>2.0566265887679853E-2</v>
      </c>
      <c r="E9614" s="89">
        <v>2.3210622000535037E-2</v>
      </c>
      <c r="F9614" s="89">
        <v>2.469965186916084E-2</v>
      </c>
      <c r="G9614" s="90">
        <v>2.5385736800172067E-2</v>
      </c>
      <c r="H9614" s="90">
        <v>2.5405391111811126E-2</v>
      </c>
      <c r="I9614" s="90">
        <v>2.5023075405307144E-2</v>
      </c>
      <c r="J9614" s="90">
        <v>2.428614868715688E-2</v>
      </c>
    </row>
    <row r="9615" spans="3:10" x14ac:dyDescent="0.25">
      <c r="C9615" s="82">
        <v>1.4432930719106526E-2</v>
      </c>
      <c r="D9615" s="89">
        <v>1.7646182550079999E-2</v>
      </c>
      <c r="E9615" s="89">
        <v>2.02172923999842E-2</v>
      </c>
      <c r="F9615" s="89">
        <v>2.2272587984736275E-2</v>
      </c>
      <c r="G9615" s="90">
        <v>2.3998540731228701E-2</v>
      </c>
      <c r="H9615" s="90">
        <v>2.5430942243794951E-2</v>
      </c>
      <c r="I9615" s="90">
        <v>2.6776124982091996E-2</v>
      </c>
      <c r="J9615" s="90">
        <v>2.8048540551264114E-2</v>
      </c>
    </row>
    <row r="9616" spans="3:10" x14ac:dyDescent="0.25">
      <c r="C9616" s="82">
        <v>3.0023129342574208E-2</v>
      </c>
      <c r="D9616" s="89">
        <v>3.3852216488616929E-2</v>
      </c>
      <c r="E9616" s="89">
        <v>3.5485230733137967E-2</v>
      </c>
      <c r="F9616" s="89">
        <v>3.5914692775152537E-2</v>
      </c>
      <c r="G9616" s="90">
        <v>3.5898741666057742E-2</v>
      </c>
      <c r="H9616" s="90">
        <v>3.5686672089461184E-2</v>
      </c>
      <c r="I9616" s="90">
        <v>3.5620009395913435E-2</v>
      </c>
      <c r="J9616" s="90">
        <v>3.5691717874564981E-2</v>
      </c>
    </row>
    <row r="9617" spans="3:10" x14ac:dyDescent="0.25">
      <c r="C9617" s="82">
        <v>1.3959458881964123E-2</v>
      </c>
      <c r="D9617" s="89">
        <v>1.7600617140901852E-2</v>
      </c>
      <c r="E9617" s="89">
        <v>2.0294683485479085E-2</v>
      </c>
      <c r="F9617" s="89">
        <v>2.2180351813125547E-2</v>
      </c>
      <c r="G9617" s="90">
        <v>2.3502852628910838E-2</v>
      </c>
      <c r="H9617" s="90">
        <v>2.4347525874488112E-2</v>
      </c>
      <c r="I9617" s="90">
        <v>2.4943827035099186E-2</v>
      </c>
      <c r="J9617" s="90">
        <v>2.5322454790895347E-2</v>
      </c>
    </row>
    <row r="9618" spans="3:10" x14ac:dyDescent="0.25">
      <c r="C9618" s="82">
        <v>4.2843147488769015E-3</v>
      </c>
      <c r="D9618" s="89">
        <v>6.6433618310560386E-3</v>
      </c>
      <c r="E9618" s="89">
        <v>8.9092123457342725E-3</v>
      </c>
      <c r="F9618" s="89">
        <v>1.0897023819998153E-2</v>
      </c>
      <c r="G9618" s="90">
        <v>1.259207289032435E-2</v>
      </c>
      <c r="H9618" s="90">
        <v>1.3986419293118101E-2</v>
      </c>
      <c r="I9618" s="90">
        <v>1.5198457120750809E-2</v>
      </c>
      <c r="J9618" s="90">
        <v>1.6255195138020852E-2</v>
      </c>
    </row>
    <row r="9619" spans="3:10" x14ac:dyDescent="0.25">
      <c r="C9619" s="82">
        <v>3.9002926344352839E-3</v>
      </c>
      <c r="D9619" s="89">
        <v>5.9314795669938069E-3</v>
      </c>
      <c r="E9619" s="89">
        <v>7.9960931031924417E-3</v>
      </c>
      <c r="F9619" s="89">
        <v>9.9406033292983205E-3</v>
      </c>
      <c r="G9619" s="90">
        <v>1.1696216782811495E-2</v>
      </c>
      <c r="H9619" s="90">
        <v>1.3177406100335024E-2</v>
      </c>
      <c r="I9619" s="90">
        <v>1.4427929540315843E-2</v>
      </c>
      <c r="J9619" s="90">
        <v>1.5432786467633084E-2</v>
      </c>
    </row>
    <row r="9620" spans="3:10" x14ac:dyDescent="0.25">
      <c r="C9620" s="82">
        <v>3.028570195307536E-2</v>
      </c>
      <c r="D9620" s="89">
        <v>3.1560932186004469E-2</v>
      </c>
      <c r="E9620" s="89">
        <v>3.2071801071517261E-2</v>
      </c>
      <c r="F9620" s="89">
        <v>3.2302986717408416E-2</v>
      </c>
      <c r="G9620" s="90">
        <v>3.2498361816357589E-2</v>
      </c>
      <c r="H9620" s="90">
        <v>3.2564038173674648E-2</v>
      </c>
      <c r="I9620" s="90">
        <v>3.260843540279753E-2</v>
      </c>
      <c r="J9620" s="90">
        <v>3.2509189188356213E-2</v>
      </c>
    </row>
    <row r="9621" spans="3:10" x14ac:dyDescent="0.25">
      <c r="C9621" s="82">
        <v>1.0250407935980406E-2</v>
      </c>
      <c r="D9621" s="89">
        <v>1.3810953314656035E-2</v>
      </c>
      <c r="E9621" s="89">
        <v>1.6754289698200215E-2</v>
      </c>
      <c r="F9621" s="89">
        <v>1.9012264583341293E-2</v>
      </c>
      <c r="G9621" s="90">
        <v>2.0696875049391616E-2</v>
      </c>
      <c r="H9621" s="90">
        <v>2.1851958591296572E-2</v>
      </c>
      <c r="I9621" s="90">
        <v>2.2691426410328872E-2</v>
      </c>
      <c r="J9621" s="90">
        <v>2.3273523683681924E-2</v>
      </c>
    </row>
    <row r="9622" spans="3:10" x14ac:dyDescent="0.25">
      <c r="C9622" s="82">
        <v>1.1145288059294918E-2</v>
      </c>
      <c r="D9622" s="89">
        <v>1.3077836328944612E-2</v>
      </c>
      <c r="E9622" s="89">
        <v>1.4310937608877687E-2</v>
      </c>
      <c r="F9622" s="89">
        <v>1.5039896645661965E-2</v>
      </c>
      <c r="G9622" s="90">
        <v>1.5452479004013305E-2</v>
      </c>
      <c r="H9622" s="90">
        <v>1.5598368869346619E-2</v>
      </c>
      <c r="I9622" s="90">
        <v>1.5617419813871498E-2</v>
      </c>
      <c r="J9622" s="90">
        <v>1.5527995214044387E-2</v>
      </c>
    </row>
    <row r="9623" spans="3:10" x14ac:dyDescent="0.25">
      <c r="C9623" s="82">
        <v>1.7768093613249072E-2</v>
      </c>
      <c r="D9623" s="89">
        <v>2.3213585368304954E-2</v>
      </c>
      <c r="E9623" s="89">
        <v>2.7346054295978514E-2</v>
      </c>
      <c r="F9623" s="89">
        <v>3.0318098801563539E-2</v>
      </c>
      <c r="G9623" s="90">
        <v>3.2479551666878104E-2</v>
      </c>
      <c r="H9623" s="90">
        <v>3.3950538843724391E-2</v>
      </c>
      <c r="I9623" s="90">
        <v>3.5027214895133107E-2</v>
      </c>
      <c r="J9623" s="90">
        <v>3.5713395915470431E-2</v>
      </c>
    </row>
    <row r="9624" spans="3:10" x14ac:dyDescent="0.25">
      <c r="C9624" s="82">
        <v>5.0219598817850014E-2</v>
      </c>
      <c r="D9624" s="89">
        <v>4.981948483156004E-2</v>
      </c>
      <c r="E9624" s="89">
        <v>4.7408110044427479E-2</v>
      </c>
      <c r="F9624" s="89">
        <v>4.4460502332792841E-2</v>
      </c>
      <c r="G9624" s="90">
        <v>4.1689877499393548E-2</v>
      </c>
      <c r="H9624" s="90">
        <v>3.9124139866595777E-2</v>
      </c>
      <c r="I9624" s="90">
        <v>3.693841471665784E-2</v>
      </c>
      <c r="J9624" s="90">
        <v>3.4975062428460386E-2</v>
      </c>
    </row>
    <row r="9625" spans="3:10" x14ac:dyDescent="0.25">
      <c r="C9625" s="82">
        <v>5.8028594726886136E-3</v>
      </c>
      <c r="D9625" s="89">
        <v>9.3877635824389186E-3</v>
      </c>
      <c r="E9625" s="89">
        <v>1.2899778031679736E-2</v>
      </c>
      <c r="F9625" s="89">
        <v>1.5982155495488863E-2</v>
      </c>
      <c r="G9625" s="90">
        <v>1.857902703710829E-2</v>
      </c>
      <c r="H9625" s="90">
        <v>2.068099809320632E-2</v>
      </c>
      <c r="I9625" s="90">
        <v>2.247932893066738E-2</v>
      </c>
      <c r="J9625" s="90">
        <v>2.4031536372059556E-2</v>
      </c>
    </row>
    <row r="9626" spans="3:10" x14ac:dyDescent="0.25">
      <c r="C9626" s="82">
        <v>1.5580208509832008E-3</v>
      </c>
      <c r="D9626" s="89">
        <v>3.2717819776679575E-3</v>
      </c>
      <c r="E9626" s="89">
        <v>5.5215708275582719E-3</v>
      </c>
      <c r="F9626" s="89">
        <v>8.0340485975518763E-3</v>
      </c>
      <c r="G9626" s="90">
        <v>1.058601144941706E-2</v>
      </c>
      <c r="H9626" s="90">
        <v>1.2995419485442701E-2</v>
      </c>
      <c r="I9626" s="90">
        <v>1.5259051300000409E-2</v>
      </c>
      <c r="J9626" s="90">
        <v>1.7352033686500665E-2</v>
      </c>
    </row>
    <row r="9627" spans="3:10" x14ac:dyDescent="0.25">
      <c r="C9627" s="82">
        <v>1.0128641185329331E-2</v>
      </c>
      <c r="D9627" s="89">
        <v>1.24923483042748E-2</v>
      </c>
      <c r="E9627" s="89">
        <v>1.4458360201504743E-2</v>
      </c>
      <c r="F9627" s="89">
        <v>1.6142824785543335E-2</v>
      </c>
      <c r="G9627" s="90">
        <v>1.768804798592765E-2</v>
      </c>
      <c r="H9627" s="90">
        <v>1.911163840325994E-2</v>
      </c>
      <c r="I9627" s="90">
        <v>2.0550577166485572E-2</v>
      </c>
      <c r="J9627" s="90">
        <v>2.1997475911177792E-2</v>
      </c>
    </row>
    <row r="9628" spans="3:10" x14ac:dyDescent="0.25">
      <c r="C9628" s="82">
        <v>4.3177927129038115E-3</v>
      </c>
      <c r="D9628" s="89">
        <v>7.3253640326729737E-3</v>
      </c>
      <c r="E9628" s="89">
        <v>1.0311289078362687E-2</v>
      </c>
      <c r="F9628" s="89">
        <v>1.2819428997722117E-2</v>
      </c>
      <c r="G9628" s="90">
        <v>1.4665842405210915E-2</v>
      </c>
      <c r="H9628" s="90">
        <v>1.5762932418388748E-2</v>
      </c>
      <c r="I9628" s="90">
        <v>1.6236964401709783E-2</v>
      </c>
      <c r="J9628" s="90">
        <v>1.615757837201913E-2</v>
      </c>
    </row>
    <row r="9629" spans="3:10" x14ac:dyDescent="0.25">
      <c r="C9629" s="82">
        <v>5.0791651004739001E-2</v>
      </c>
      <c r="D9629" s="89">
        <v>4.8169109210592594E-2</v>
      </c>
      <c r="E9629" s="89">
        <v>4.541917597256822E-2</v>
      </c>
      <c r="F9629" s="89">
        <v>4.3202983888114527E-2</v>
      </c>
      <c r="G9629" s="90">
        <v>4.1719516018664596E-2</v>
      </c>
      <c r="H9629" s="90">
        <v>4.0730811541182965E-2</v>
      </c>
      <c r="I9629" s="90">
        <v>4.0285803779295033E-2</v>
      </c>
      <c r="J9629" s="90">
        <v>4.0155186934153105E-2</v>
      </c>
    </row>
    <row r="9630" spans="3:10" x14ac:dyDescent="0.25">
      <c r="C9630" s="82">
        <v>1.259901495481263E-2</v>
      </c>
      <c r="D9630" s="89">
        <v>1.5417842765844906E-2</v>
      </c>
      <c r="E9630" s="89">
        <v>1.7489796930886949E-2</v>
      </c>
      <c r="F9630" s="89">
        <v>1.8971211688464086E-2</v>
      </c>
      <c r="G9630" s="90">
        <v>2.0042216677244984E-2</v>
      </c>
      <c r="H9630" s="90">
        <v>2.0720652844221595E-2</v>
      </c>
      <c r="I9630" s="90">
        <v>2.1146549176929087E-2</v>
      </c>
      <c r="J9630" s="90">
        <v>2.1302156826344669E-2</v>
      </c>
    </row>
    <row r="9631" spans="3:10" x14ac:dyDescent="0.25">
      <c r="C9631" s="82">
        <v>6.9238830806775701E-3</v>
      </c>
      <c r="D9631" s="89">
        <v>1.2187240171452162E-2</v>
      </c>
      <c r="E9631" s="89">
        <v>1.7804512127477398E-2</v>
      </c>
      <c r="F9631" s="89">
        <v>2.2962732117193446E-2</v>
      </c>
      <c r="G9631" s="90">
        <v>2.7263155264566991E-2</v>
      </c>
      <c r="H9631" s="90">
        <v>3.0467220012009279E-2</v>
      </c>
      <c r="I9631" s="90">
        <v>3.2732102586538164E-2</v>
      </c>
      <c r="J9631" s="90">
        <v>3.4092420550328087E-2</v>
      </c>
    </row>
    <row r="9632" spans="3:10" x14ac:dyDescent="0.25">
      <c r="C9632" s="82">
        <v>1.3363973575165303E-3</v>
      </c>
      <c r="D9632" s="89">
        <v>2.3016409722008422E-3</v>
      </c>
      <c r="E9632" s="89">
        <v>3.3201942603871227E-3</v>
      </c>
      <c r="F9632" s="89">
        <v>4.2543182869796007E-3</v>
      </c>
      <c r="G9632" s="90">
        <v>5.0389480033001723E-3</v>
      </c>
      <c r="H9632" s="90">
        <v>5.6365745637833552E-3</v>
      </c>
      <c r="I9632" s="90">
        <v>6.0856925751043576E-3</v>
      </c>
      <c r="J9632" s="90">
        <v>6.4074404791797336E-3</v>
      </c>
    </row>
    <row r="9633" spans="3:10" x14ac:dyDescent="0.25">
      <c r="C9633" s="82">
        <v>9.5131786631866486E-3</v>
      </c>
      <c r="D9633" s="89">
        <v>1.2446367763924123E-2</v>
      </c>
      <c r="E9633" s="89">
        <v>1.4597421861373026E-2</v>
      </c>
      <c r="F9633" s="89">
        <v>1.6036010989640304E-2</v>
      </c>
      <c r="G9633" s="90">
        <v>1.6971620261424413E-2</v>
      </c>
      <c r="H9633" s="90">
        <v>1.7512442893711792E-2</v>
      </c>
      <c r="I9633" s="90">
        <v>1.7864990234135358E-2</v>
      </c>
      <c r="J9633" s="90">
        <v>1.8083535236133243E-2</v>
      </c>
    </row>
    <row r="9634" spans="3:10" x14ac:dyDescent="0.25">
      <c r="C9634" s="82">
        <v>3.5951640740419654E-3</v>
      </c>
      <c r="D9634" s="89">
        <v>5.9248773724903062E-3</v>
      </c>
      <c r="E9634" s="89">
        <v>8.2076110204944326E-3</v>
      </c>
      <c r="F9634" s="89">
        <v>1.0147613716524407E-2</v>
      </c>
      <c r="G9634" s="90">
        <v>1.1663801000647091E-2</v>
      </c>
      <c r="H9634" s="90">
        <v>1.2736888026893992E-2</v>
      </c>
      <c r="I9634" s="90">
        <v>1.3495519059482521E-2</v>
      </c>
      <c r="J9634" s="90">
        <v>1.3996208442010371E-2</v>
      </c>
    </row>
    <row r="9635" spans="3:10" x14ac:dyDescent="0.25">
      <c r="C9635" s="82">
        <v>4.6507257320751848E-3</v>
      </c>
      <c r="D9635" s="89">
        <v>7.4604241514600695E-3</v>
      </c>
      <c r="E9635" s="89">
        <v>1.0170013929198897E-2</v>
      </c>
      <c r="F9635" s="89">
        <v>1.2477729683220848E-2</v>
      </c>
      <c r="G9635" s="90">
        <v>1.4319839563693339E-2</v>
      </c>
      <c r="H9635" s="90">
        <v>1.5679094859751483E-2</v>
      </c>
      <c r="I9635" s="90">
        <v>1.670327741929109E-2</v>
      </c>
      <c r="J9635" s="90">
        <v>1.7446691442428549E-2</v>
      </c>
    </row>
    <row r="9636" spans="3:10" x14ac:dyDescent="0.25">
      <c r="C9636" s="82">
        <v>7.8705223363633205E-3</v>
      </c>
      <c r="D9636" s="89">
        <v>1.1280618600627896E-2</v>
      </c>
      <c r="E9636" s="89">
        <v>1.4372358596104782E-2</v>
      </c>
      <c r="F9636" s="89">
        <v>1.7034702150232242E-2</v>
      </c>
      <c r="G9636" s="90">
        <v>1.9348023381465875E-2</v>
      </c>
      <c r="H9636" s="90">
        <v>2.1338978234672182E-2</v>
      </c>
      <c r="I9636" s="90">
        <v>2.3189645620206516E-2</v>
      </c>
      <c r="J9636" s="90">
        <v>2.4920691132480272E-2</v>
      </c>
    </row>
    <row r="9637" spans="3:10" x14ac:dyDescent="0.25">
      <c r="C9637" s="82">
        <v>2.8989084803275066E-2</v>
      </c>
      <c r="D9637" s="89">
        <v>3.1585920677397898E-2</v>
      </c>
      <c r="E9637" s="89">
        <v>3.2872481773239169E-2</v>
      </c>
      <c r="F9637" s="89">
        <v>3.3396872483148161E-2</v>
      </c>
      <c r="G9637" s="90">
        <v>3.3522953262451506E-2</v>
      </c>
      <c r="H9637" s="90">
        <v>3.3258004147154713E-2</v>
      </c>
      <c r="I9637" s="90">
        <v>3.2792534214726658E-2</v>
      </c>
      <c r="J9637" s="90">
        <v>3.2056879100473237E-2</v>
      </c>
    </row>
    <row r="9638" spans="3:10" x14ac:dyDescent="0.25">
      <c r="C9638" s="82">
        <v>1.3831245571046922E-2</v>
      </c>
      <c r="D9638" s="89">
        <v>1.8265138325053502E-2</v>
      </c>
      <c r="E9638" s="89">
        <v>2.2020425965159299E-2</v>
      </c>
      <c r="F9638" s="89">
        <v>2.5047935482654691E-2</v>
      </c>
      <c r="G9638" s="90">
        <v>2.7442073936425844E-2</v>
      </c>
      <c r="H9638" s="90">
        <v>2.9158671611605874E-2</v>
      </c>
      <c r="I9638" s="90">
        <v>3.0365233875917549E-2</v>
      </c>
      <c r="J9638" s="90">
        <v>3.1028192617125909E-2</v>
      </c>
    </row>
    <row r="9639" spans="3:10" x14ac:dyDescent="0.25">
      <c r="C9639" s="82">
        <v>1.0155723797545689E-2</v>
      </c>
      <c r="D9639" s="89">
        <v>1.4283130065013552E-2</v>
      </c>
      <c r="E9639" s="89">
        <v>1.7767686346558263E-2</v>
      </c>
      <c r="F9639" s="89">
        <v>2.0502484109553454E-2</v>
      </c>
      <c r="G9639" s="90">
        <v>2.2647576488369021E-2</v>
      </c>
      <c r="H9639" s="90">
        <v>2.430062751783886E-2</v>
      </c>
      <c r="I9639" s="90">
        <v>2.5726411124822525E-2</v>
      </c>
      <c r="J9639" s="90">
        <v>2.6989864481722765E-2</v>
      </c>
    </row>
    <row r="9640" spans="3:10" x14ac:dyDescent="0.25">
      <c r="C9640" s="82">
        <v>5.982143782400173E-3</v>
      </c>
      <c r="D9640" s="89">
        <v>9.7930168905797383E-3</v>
      </c>
      <c r="E9640" s="89">
        <v>1.3206662527300135E-2</v>
      </c>
      <c r="F9640" s="89">
        <v>1.5755905427269738E-2</v>
      </c>
      <c r="G9640" s="90">
        <v>1.7414590178059911E-2</v>
      </c>
      <c r="H9640" s="90">
        <v>1.8248741546495799E-2</v>
      </c>
      <c r="I9640" s="90">
        <v>1.850263587490324E-2</v>
      </c>
      <c r="J9640" s="90">
        <v>1.8282576781785815E-2</v>
      </c>
    </row>
    <row r="9641" spans="3:10" x14ac:dyDescent="0.25">
      <c r="C9641" s="82">
        <v>1.5684372816109173E-3</v>
      </c>
      <c r="D9641" s="89">
        <v>3.1759374409196057E-3</v>
      </c>
      <c r="E9641" s="89">
        <v>5.3039901508108549E-3</v>
      </c>
      <c r="F9641" s="89">
        <v>7.7895869524007956E-3</v>
      </c>
      <c r="G9641" s="90">
        <v>1.0521945040119265E-2</v>
      </c>
      <c r="H9641" s="90">
        <v>1.3408716800202933E-2</v>
      </c>
      <c r="I9641" s="90">
        <v>1.6512400894684937E-2</v>
      </c>
      <c r="J9641" s="90">
        <v>1.9853824636208797E-2</v>
      </c>
    </row>
    <row r="9642" spans="3:10" x14ac:dyDescent="0.25">
      <c r="C9642" s="82">
        <v>5.2891473726503985E-3</v>
      </c>
      <c r="D9642" s="89">
        <v>9.242567805711149E-3</v>
      </c>
      <c r="E9642" s="89">
        <v>1.324223185885135E-2</v>
      </c>
      <c r="F9642" s="89">
        <v>1.6710679449867785E-2</v>
      </c>
      <c r="G9642" s="90">
        <v>1.9472107324150431E-2</v>
      </c>
      <c r="H9642" s="90">
        <v>2.1471401350349108E-2</v>
      </c>
      <c r="I9642" s="90">
        <v>2.2894342493738052E-2</v>
      </c>
      <c r="J9642" s="90">
        <v>2.3795627660885575E-2</v>
      </c>
    </row>
    <row r="9643" spans="3:10" x14ac:dyDescent="0.25">
      <c r="C9643" s="82">
        <v>1.5578270952808483E-2</v>
      </c>
      <c r="D9643" s="89">
        <v>1.8679374869456492E-2</v>
      </c>
      <c r="E9643" s="89">
        <v>2.0583344832850747E-2</v>
      </c>
      <c r="F9643" s="89">
        <v>2.1715963909371729E-2</v>
      </c>
      <c r="G9643" s="90">
        <v>2.2485955776318792E-2</v>
      </c>
      <c r="H9643" s="90">
        <v>2.3042886789062116E-2</v>
      </c>
      <c r="I9643" s="90">
        <v>2.3611277754026154E-2</v>
      </c>
      <c r="J9643" s="90">
        <v>2.4194473412625796E-2</v>
      </c>
    </row>
    <row r="9644" spans="3:10" x14ac:dyDescent="0.25">
      <c r="C9644" s="82">
        <v>9.1614897854296017E-3</v>
      </c>
      <c r="D9644" s="89">
        <v>1.3518431947627262E-2</v>
      </c>
      <c r="E9644" s="89">
        <v>1.7361308662990054E-2</v>
      </c>
      <c r="F9644" s="89">
        <v>2.0509233013195401E-2</v>
      </c>
      <c r="G9644" s="90">
        <v>2.3083361976610872E-2</v>
      </c>
      <c r="H9644" s="90">
        <v>2.5144800813230877E-2</v>
      </c>
      <c r="I9644" s="90">
        <v>2.6917031553489592E-2</v>
      </c>
      <c r="J9644" s="90">
        <v>2.8411252734489873E-2</v>
      </c>
    </row>
    <row r="9645" spans="3:10" x14ac:dyDescent="0.25">
      <c r="C9645" s="82">
        <v>2.3718113271620346E-3</v>
      </c>
      <c r="D9645" s="89">
        <v>4.6404970468553186E-3</v>
      </c>
      <c r="E9645" s="89">
        <v>7.3152460252500764E-3</v>
      </c>
      <c r="F9645" s="89">
        <v>1.0000444327611237E-2</v>
      </c>
      <c r="G9645" s="90">
        <v>1.2475095624314437E-2</v>
      </c>
      <c r="H9645" s="90">
        <v>1.4617737149465482E-2</v>
      </c>
      <c r="I9645" s="90">
        <v>1.6513454235094212E-2</v>
      </c>
      <c r="J9645" s="90">
        <v>1.8198328406324963E-2</v>
      </c>
    </row>
    <row r="9646" spans="3:10" x14ac:dyDescent="0.25">
      <c r="C9646" s="82">
        <v>4.8398287927663109E-3</v>
      </c>
      <c r="D9646" s="89">
        <v>7.6893082693236534E-3</v>
      </c>
      <c r="E9646" s="89">
        <v>1.0456146072799922E-2</v>
      </c>
      <c r="F9646" s="89">
        <v>1.2888370703272534E-2</v>
      </c>
      <c r="G9646" s="90">
        <v>1.4957130169102698E-2</v>
      </c>
      <c r="H9646" s="90">
        <v>1.665291981493984E-2</v>
      </c>
      <c r="I9646" s="90">
        <v>1.8117039382190985E-2</v>
      </c>
      <c r="J9646" s="90">
        <v>1.937756452430027E-2</v>
      </c>
    </row>
    <row r="9647" spans="3:10" x14ac:dyDescent="0.25">
      <c r="C9647" s="82">
        <v>2.1881395774572623E-2</v>
      </c>
      <c r="D9647" s="89">
        <v>2.9582827294016675E-2</v>
      </c>
      <c r="E9647" s="89">
        <v>3.4913077644668042E-2</v>
      </c>
      <c r="F9647" s="89">
        <v>3.7965811490957568E-2</v>
      </c>
      <c r="G9647" s="90">
        <v>3.9330446920574802E-2</v>
      </c>
      <c r="H9647" s="90">
        <v>3.934419036573001E-2</v>
      </c>
      <c r="I9647" s="90">
        <v>3.8511487088713478E-2</v>
      </c>
      <c r="J9647" s="90">
        <v>3.6953578325651722E-2</v>
      </c>
    </row>
    <row r="9648" spans="3:10" x14ac:dyDescent="0.25">
      <c r="C9648" s="82">
        <v>7.7706752644290042E-3</v>
      </c>
      <c r="D9648" s="89">
        <v>1.1439047686577627E-2</v>
      </c>
      <c r="E9648" s="89">
        <v>1.4826253017998527E-2</v>
      </c>
      <c r="F9648" s="89">
        <v>1.7701576845579287E-2</v>
      </c>
      <c r="G9648" s="90">
        <v>2.0047800536083821E-2</v>
      </c>
      <c r="H9648" s="90">
        <v>2.1821834089764652E-2</v>
      </c>
      <c r="I9648" s="90">
        <v>2.3173181465418056E-2</v>
      </c>
      <c r="J9648" s="90">
        <v>2.4117227683688052E-2</v>
      </c>
    </row>
    <row r="9649" spans="3:10" x14ac:dyDescent="0.25">
      <c r="C9649" s="82">
        <v>2.0810392558285349E-2</v>
      </c>
      <c r="D9649" s="89">
        <v>2.2014721877128728E-2</v>
      </c>
      <c r="E9649" s="89">
        <v>2.2453808002550101E-2</v>
      </c>
      <c r="F9649" s="89">
        <v>2.2523455296541216E-2</v>
      </c>
      <c r="G9649" s="90">
        <v>2.2476291291179742E-2</v>
      </c>
      <c r="H9649" s="90">
        <v>2.2326773221508889E-2</v>
      </c>
      <c r="I9649" s="90">
        <v>2.2215794355224507E-2</v>
      </c>
      <c r="J9649" s="90">
        <v>2.2108645748541707E-2</v>
      </c>
    </row>
    <row r="9650" spans="3:10" x14ac:dyDescent="0.25">
      <c r="C9650" s="82">
        <v>6.4677265416294705E-2</v>
      </c>
      <c r="D9650" s="89">
        <v>7.0411733294167916E-2</v>
      </c>
      <c r="E9650" s="89">
        <v>7.166999829064126E-2</v>
      </c>
      <c r="F9650" s="89">
        <v>7.0885913690461988E-2</v>
      </c>
      <c r="G9650" s="90">
        <v>6.9648771858261446E-2</v>
      </c>
      <c r="H9650" s="90">
        <v>6.8365178301978066E-2</v>
      </c>
      <c r="I9650" s="90">
        <v>6.7556427866488911E-2</v>
      </c>
      <c r="J9650" s="90">
        <v>6.7063040978237162E-2</v>
      </c>
    </row>
    <row r="9651" spans="3:10" x14ac:dyDescent="0.25">
      <c r="C9651" s="82">
        <v>1.7569460074307673E-2</v>
      </c>
      <c r="D9651" s="89">
        <v>2.0038396918933315E-2</v>
      </c>
      <c r="E9651" s="89">
        <v>2.1993687476573865E-2</v>
      </c>
      <c r="F9651" s="89">
        <v>2.3606662588622433E-2</v>
      </c>
      <c r="G9651" s="90">
        <v>2.5012195684532335E-2</v>
      </c>
      <c r="H9651" s="90">
        <v>2.6156139923186945E-2</v>
      </c>
      <c r="I9651" s="90">
        <v>2.7164231208479186E-2</v>
      </c>
      <c r="J9651" s="90">
        <v>2.7980150587009801E-2</v>
      </c>
    </row>
    <row r="9652" spans="3:10" x14ac:dyDescent="0.25">
      <c r="C9652" s="82">
        <v>1.4490628697380493E-3</v>
      </c>
      <c r="D9652" s="89">
        <v>2.6472564716808313E-3</v>
      </c>
      <c r="E9652" s="89">
        <v>4.0128513908662608E-3</v>
      </c>
      <c r="F9652" s="89">
        <v>5.3721347421685651E-3</v>
      </c>
      <c r="G9652" s="90">
        <v>6.6288239307411515E-3</v>
      </c>
      <c r="H9652" s="90">
        <v>7.7186067115986362E-3</v>
      </c>
      <c r="I9652" s="90">
        <v>8.6778175174896683E-3</v>
      </c>
      <c r="J9652" s="90">
        <v>9.5194369041444009E-3</v>
      </c>
    </row>
    <row r="9653" spans="3:10" x14ac:dyDescent="0.25">
      <c r="C9653" s="82">
        <v>1.1054063830068952E-2</v>
      </c>
      <c r="D9653" s="89">
        <v>1.3957453352170959E-2</v>
      </c>
      <c r="E9653" s="89">
        <v>1.6640925013531378E-2</v>
      </c>
      <c r="F9653" s="89">
        <v>1.9065777824227439E-2</v>
      </c>
      <c r="G9653" s="90">
        <v>2.1236026722683897E-2</v>
      </c>
      <c r="H9653" s="90">
        <v>2.3050139207845873E-2</v>
      </c>
      <c r="I9653" s="90">
        <v>2.4595765497069873E-2</v>
      </c>
      <c r="J9653" s="90">
        <v>2.582491953500074E-2</v>
      </c>
    </row>
    <row r="9654" spans="3:10" x14ac:dyDescent="0.25">
      <c r="C9654" s="82">
        <v>5.902127230656703E-3</v>
      </c>
      <c r="D9654" s="89">
        <v>9.1981937583511045E-3</v>
      </c>
      <c r="E9654" s="89">
        <v>1.2155263893861956E-2</v>
      </c>
      <c r="F9654" s="89">
        <v>1.4493833367492629E-2</v>
      </c>
      <c r="G9654" s="90">
        <v>1.6236615016143548E-2</v>
      </c>
      <c r="H9654" s="90">
        <v>1.7429703925438494E-2</v>
      </c>
      <c r="I9654" s="90">
        <v>1.8266848001042914E-2</v>
      </c>
      <c r="J9654" s="90">
        <v>1.8810233054711425E-2</v>
      </c>
    </row>
    <row r="9655" spans="3:10" x14ac:dyDescent="0.25">
      <c r="C9655" s="82">
        <v>1.2442670417381353E-2</v>
      </c>
      <c r="D9655" s="89">
        <v>1.5583544754752821E-2</v>
      </c>
      <c r="E9655" s="89">
        <v>1.8196391600978377E-2</v>
      </c>
      <c r="F9655" s="89">
        <v>2.0431731192930295E-2</v>
      </c>
      <c r="G9655" s="90">
        <v>2.2493259741014418E-2</v>
      </c>
      <c r="H9655" s="90">
        <v>2.4429528319008888E-2</v>
      </c>
      <c r="I9655" s="90">
        <v>2.6438260774477373E-2</v>
      </c>
      <c r="J9655" s="90">
        <v>2.8529541357818825E-2</v>
      </c>
    </row>
    <row r="9656" spans="3:10" x14ac:dyDescent="0.25">
      <c r="C9656" s="82">
        <v>3.3399481422044857E-3</v>
      </c>
      <c r="D9656" s="89">
        <v>5.3443210253186933E-3</v>
      </c>
      <c r="E9656" s="89">
        <v>7.4158798767037515E-3</v>
      </c>
      <c r="F9656" s="89">
        <v>9.3696067525635765E-3</v>
      </c>
      <c r="G9656" s="90">
        <v>1.1136712402278726E-2</v>
      </c>
      <c r="H9656" s="90">
        <v>1.2656067350497378E-2</v>
      </c>
      <c r="I9656" s="90">
        <v>1.399587462737723E-2</v>
      </c>
      <c r="J9656" s="90">
        <v>1.5162041022492119E-2</v>
      </c>
    </row>
    <row r="9657" spans="3:10" x14ac:dyDescent="0.25">
      <c r="C9657" s="82">
        <v>1.2611351498973996E-2</v>
      </c>
      <c r="D9657" s="89">
        <v>1.8769111787156033E-2</v>
      </c>
      <c r="E9657" s="89">
        <v>2.3696633155512192E-2</v>
      </c>
      <c r="F9657" s="89">
        <v>2.6999147626912409E-2</v>
      </c>
      <c r="G9657" s="90">
        <v>2.8884034711217064E-2</v>
      </c>
      <c r="H9657" s="90">
        <v>2.9561855549576958E-2</v>
      </c>
      <c r="I9657" s="90">
        <v>2.9452585130726523E-2</v>
      </c>
      <c r="J9657" s="90">
        <v>2.87137810495177E-2</v>
      </c>
    </row>
    <row r="9658" spans="3:10" x14ac:dyDescent="0.25">
      <c r="C9658" s="82">
        <v>1.6480746016045763E-2</v>
      </c>
      <c r="D9658" s="89">
        <v>2.2395263420594596E-2</v>
      </c>
      <c r="E9658" s="89">
        <v>2.6564919172330618E-2</v>
      </c>
      <c r="F9658" s="89">
        <v>2.912748647572189E-2</v>
      </c>
      <c r="G9658" s="90">
        <v>3.0608717730906121E-2</v>
      </c>
      <c r="H9658" s="90">
        <v>3.1323864405367004E-2</v>
      </c>
      <c r="I9658" s="90">
        <v>3.1696505237799065E-2</v>
      </c>
      <c r="J9658" s="90">
        <v>3.1821629263747021E-2</v>
      </c>
    </row>
    <row r="9659" spans="3:10" x14ac:dyDescent="0.25">
      <c r="C9659" s="82">
        <v>1.2393568285431053E-2</v>
      </c>
      <c r="D9659" s="89">
        <v>1.5406591036661234E-2</v>
      </c>
      <c r="E9659" s="89">
        <v>1.735884531023256E-2</v>
      </c>
      <c r="F9659" s="89">
        <v>1.8453121959598608E-2</v>
      </c>
      <c r="G9659" s="90">
        <v>1.8982295455902472E-2</v>
      </c>
      <c r="H9659" s="90">
        <v>1.9078734245556329E-2</v>
      </c>
      <c r="I9659" s="90">
        <v>1.8960047118497941E-2</v>
      </c>
      <c r="J9659" s="90">
        <v>1.866509538687932E-2</v>
      </c>
    </row>
    <row r="9660" spans="3:10" x14ac:dyDescent="0.25">
      <c r="C9660" s="82">
        <v>1.709751237921589E-2</v>
      </c>
      <c r="D9660" s="89">
        <v>1.8526082567088171E-2</v>
      </c>
      <c r="E9660" s="89">
        <v>1.9469175161264875E-2</v>
      </c>
      <c r="F9660" s="89">
        <v>2.0207588588732402E-2</v>
      </c>
      <c r="G9660" s="90">
        <v>2.0911472421432591E-2</v>
      </c>
      <c r="H9660" s="90">
        <v>2.1544164273083612E-2</v>
      </c>
      <c r="I9660" s="90">
        <v>2.2193074975171818E-2</v>
      </c>
      <c r="J9660" s="90">
        <v>2.2781218055672976E-2</v>
      </c>
    </row>
    <row r="9661" spans="3:10" x14ac:dyDescent="0.25">
      <c r="C9661" s="82">
        <v>2.3164417191374416E-2</v>
      </c>
      <c r="D9661" s="89">
        <v>2.8134349796462732E-2</v>
      </c>
      <c r="E9661" s="89">
        <v>3.1746693827299659E-2</v>
      </c>
      <c r="F9661" s="89">
        <v>3.4391482462944246E-2</v>
      </c>
      <c r="G9661" s="90">
        <v>3.6503466949464936E-2</v>
      </c>
      <c r="H9661" s="90">
        <v>3.8211649611654672E-2</v>
      </c>
      <c r="I9661" s="90">
        <v>3.9845671486262009E-2</v>
      </c>
      <c r="J9661" s="90">
        <v>4.1410659116128755E-2</v>
      </c>
    </row>
    <row r="9662" spans="3:10" x14ac:dyDescent="0.25">
      <c r="C9662" s="82">
        <v>3.1403146161777661E-2</v>
      </c>
      <c r="D9662" s="89">
        <v>3.3387690565429971E-2</v>
      </c>
      <c r="E9662" s="89">
        <v>3.3776483915260648E-2</v>
      </c>
      <c r="F9662" s="89">
        <v>3.3375943291256413E-2</v>
      </c>
      <c r="G9662" s="90">
        <v>3.2687605479705117E-2</v>
      </c>
      <c r="H9662" s="90">
        <v>3.178392132606938E-2</v>
      </c>
      <c r="I9662" s="90">
        <v>3.0878009500685824E-2</v>
      </c>
      <c r="J9662" s="90">
        <v>2.9917493451024027E-2</v>
      </c>
    </row>
    <row r="9663" spans="3:10" x14ac:dyDescent="0.25">
      <c r="C9663" s="82">
        <v>4.7341703716721906E-3</v>
      </c>
      <c r="D9663" s="89">
        <v>7.2112136003797175E-3</v>
      </c>
      <c r="E9663" s="89">
        <v>9.537172624778845E-3</v>
      </c>
      <c r="F9663" s="89">
        <v>1.1543995766229559E-2</v>
      </c>
      <c r="G9663" s="90">
        <v>1.3233522322968712E-2</v>
      </c>
      <c r="H9663" s="90">
        <v>1.4600128500828783E-2</v>
      </c>
      <c r="I9663" s="90">
        <v>1.5761503421038082E-2</v>
      </c>
      <c r="J9663" s="90">
        <v>1.6737038645069847E-2</v>
      </c>
    </row>
    <row r="9664" spans="3:10" x14ac:dyDescent="0.25">
      <c r="C9664" s="82">
        <v>4.314782818217947E-3</v>
      </c>
      <c r="D9664" s="89">
        <v>6.8810776348970622E-3</v>
      </c>
      <c r="E9664" s="89">
        <v>9.4465634208061033E-3</v>
      </c>
      <c r="F9664" s="89">
        <v>1.1761280568310674E-2</v>
      </c>
      <c r="G9664" s="90">
        <v>1.376467916675052E-2</v>
      </c>
      <c r="H9664" s="90">
        <v>1.5430291321537944E-2</v>
      </c>
      <c r="I9664" s="90">
        <v>1.6895522610937068E-2</v>
      </c>
      <c r="J9664" s="90">
        <v>1.8213865040739612E-2</v>
      </c>
    </row>
    <row r="9665" spans="3:10" x14ac:dyDescent="0.25">
      <c r="C9665" s="82">
        <v>7.6397937371829464E-3</v>
      </c>
      <c r="D9665" s="89">
        <v>9.2525755981095522E-3</v>
      </c>
      <c r="E9665" s="89">
        <v>1.0645708364692863E-2</v>
      </c>
      <c r="F9665" s="89">
        <v>1.1851123461355443E-2</v>
      </c>
      <c r="G9665" s="90">
        <v>1.2924041345508914E-2</v>
      </c>
      <c r="H9665" s="90">
        <v>1.3851350004314845E-2</v>
      </c>
      <c r="I9665" s="90">
        <v>1.4731185700225911E-2</v>
      </c>
      <c r="J9665" s="90">
        <v>1.5576367783342334E-2</v>
      </c>
    </row>
    <row r="9666" spans="3:10" x14ac:dyDescent="0.25">
      <c r="C9666" s="82">
        <v>2.5237295473526641E-2</v>
      </c>
      <c r="D9666" s="89">
        <v>2.3061727872109618E-2</v>
      </c>
      <c r="E9666" s="89">
        <v>2.1384150446657205E-2</v>
      </c>
      <c r="F9666" s="89">
        <v>2.0230918492487256E-2</v>
      </c>
      <c r="G9666" s="90">
        <v>1.9524709014908784E-2</v>
      </c>
      <c r="H9666" s="90">
        <v>1.9063094255865921E-2</v>
      </c>
      <c r="I9666" s="90">
        <v>1.8827266346152949E-2</v>
      </c>
      <c r="J9666" s="90">
        <v>1.8700404522501778E-2</v>
      </c>
    </row>
    <row r="9667" spans="3:10" x14ac:dyDescent="0.25">
      <c r="C9667" s="82">
        <v>2.184910891261996E-3</v>
      </c>
      <c r="D9667" s="89">
        <v>3.7578203750631167E-3</v>
      </c>
      <c r="E9667" s="89">
        <v>5.4372613033918642E-3</v>
      </c>
      <c r="F9667" s="89">
        <v>7.0214205274600388E-3</v>
      </c>
      <c r="G9667" s="90">
        <v>8.4186854891438768E-3</v>
      </c>
      <c r="H9667" s="90">
        <v>9.566898765664059E-3</v>
      </c>
      <c r="I9667" s="90">
        <v>1.0515641908258159E-2</v>
      </c>
      <c r="J9667" s="90">
        <v>1.1273688958749781E-2</v>
      </c>
    </row>
    <row r="9668" spans="3:10" x14ac:dyDescent="0.25">
      <c r="C9668" s="82">
        <v>2.1507579155360539E-2</v>
      </c>
      <c r="D9668" s="89">
        <v>2.462805324747604E-2</v>
      </c>
      <c r="E9668" s="89">
        <v>2.6486365911217679E-2</v>
      </c>
      <c r="F9668" s="89">
        <v>2.7489924719625459E-2</v>
      </c>
      <c r="G9668" s="90">
        <v>2.8000495905715527E-2</v>
      </c>
      <c r="H9668" s="90">
        <v>2.8113929298878373E-2</v>
      </c>
      <c r="I9668" s="90">
        <v>2.8073482756183356E-2</v>
      </c>
      <c r="J9668" s="90">
        <v>2.788261926620187E-2</v>
      </c>
    </row>
    <row r="9669" spans="3:10" x14ac:dyDescent="0.25">
      <c r="C9669" s="82">
        <v>2.8339734152403307E-2</v>
      </c>
      <c r="D9669" s="89">
        <v>3.3467922858690706E-2</v>
      </c>
      <c r="E9669" s="89">
        <v>3.6470596940647894E-2</v>
      </c>
      <c r="F9669" s="89">
        <v>3.7964531194763881E-2</v>
      </c>
      <c r="G9669" s="90">
        <v>3.8536741799869684E-2</v>
      </c>
      <c r="H9669" s="90">
        <v>3.8372924388502282E-2</v>
      </c>
      <c r="I9669" s="90">
        <v>3.7829498222032465E-2</v>
      </c>
      <c r="J9669" s="90">
        <v>3.6923548516044957E-2</v>
      </c>
    </row>
    <row r="9670" spans="3:10" x14ac:dyDescent="0.25">
      <c r="C9670" s="82">
        <v>3.3533698884281399E-2</v>
      </c>
      <c r="D9670" s="89">
        <v>3.5766651295222857E-2</v>
      </c>
      <c r="E9670" s="89">
        <v>3.7051026225413702E-2</v>
      </c>
      <c r="F9670" s="89">
        <v>3.7921148486806347E-2</v>
      </c>
      <c r="G9670" s="90">
        <v>3.8691051663941711E-2</v>
      </c>
      <c r="H9670" s="90">
        <v>3.9286342224837574E-2</v>
      </c>
      <c r="I9670" s="90">
        <v>3.9859650630912506E-2</v>
      </c>
      <c r="J9670" s="90">
        <v>4.026107319607123E-2</v>
      </c>
    </row>
    <row r="9671" spans="3:10" x14ac:dyDescent="0.25">
      <c r="C9671" s="82">
        <v>1.0239816268880833E-2</v>
      </c>
      <c r="D9671" s="89">
        <v>1.273063356052331E-2</v>
      </c>
      <c r="E9671" s="89">
        <v>1.4616541018170868E-2</v>
      </c>
      <c r="F9671" s="89">
        <v>1.6016868299411027E-2</v>
      </c>
      <c r="G9671" s="90">
        <v>1.7089747425727275E-2</v>
      </c>
      <c r="H9671" s="90">
        <v>1.7863963165832102E-2</v>
      </c>
      <c r="I9671" s="90">
        <v>1.8474923020088359E-2</v>
      </c>
      <c r="J9671" s="90">
        <v>1.8920995975606793E-2</v>
      </c>
    </row>
    <row r="9672" spans="3:10" x14ac:dyDescent="0.25">
      <c r="C9672" s="82">
        <v>1.7859010314205694E-2</v>
      </c>
      <c r="D9672" s="89">
        <v>2.448240158008811E-2</v>
      </c>
      <c r="E9672" s="89">
        <v>2.9341908089456865E-2</v>
      </c>
      <c r="F9672" s="89">
        <v>3.2476107156567346E-2</v>
      </c>
      <c r="G9672" s="90">
        <v>3.4367615511372816E-2</v>
      </c>
      <c r="H9672" s="90">
        <v>3.5302437276106491E-2</v>
      </c>
      <c r="I9672" s="90">
        <v>3.5717069844522206E-2</v>
      </c>
      <c r="J9672" s="90">
        <v>3.5691761421316824E-2</v>
      </c>
    </row>
    <row r="9673" spans="3:10" x14ac:dyDescent="0.25">
      <c r="C9673" s="82">
        <v>4.6428087199357766E-2</v>
      </c>
      <c r="D9673" s="89">
        <v>4.7184856986592381E-2</v>
      </c>
      <c r="E9673" s="89">
        <v>4.6469516094805499E-2</v>
      </c>
      <c r="F9673" s="89">
        <v>4.548841355244581E-2</v>
      </c>
      <c r="G9673" s="90">
        <v>4.4858742555587333E-2</v>
      </c>
      <c r="H9673" s="90">
        <v>4.4571891774986494E-2</v>
      </c>
      <c r="I9673" s="90">
        <v>4.4808450050670169E-2</v>
      </c>
      <c r="J9673" s="90">
        <v>4.5367851689037529E-2</v>
      </c>
    </row>
    <row r="9674" spans="3:10" x14ac:dyDescent="0.25">
      <c r="C9674" s="82">
        <v>1.1178960651602603E-2</v>
      </c>
      <c r="D9674" s="89">
        <v>1.3945611293364368E-2</v>
      </c>
      <c r="E9674" s="89">
        <v>1.5796019811749273E-2</v>
      </c>
      <c r="F9674" s="89">
        <v>1.7005722567638194E-2</v>
      </c>
      <c r="G9674" s="90">
        <v>1.7902121669164245E-2</v>
      </c>
      <c r="H9674" s="90">
        <v>1.8628566991635905E-2</v>
      </c>
      <c r="I9674" s="90">
        <v>1.9387381501478222E-2</v>
      </c>
      <c r="J9674" s="90">
        <v>2.0194236232395163E-2</v>
      </c>
    </row>
    <row r="9675" spans="3:10" x14ac:dyDescent="0.25">
      <c r="C9675" s="82">
        <v>3.4096948109657559E-3</v>
      </c>
      <c r="D9675" s="89">
        <v>5.8475469706768569E-3</v>
      </c>
      <c r="E9675" s="89">
        <v>8.29423833329785E-3</v>
      </c>
      <c r="F9675" s="89">
        <v>1.0417708478958966E-2</v>
      </c>
      <c r="G9675" s="90">
        <v>1.21232786882269E-2</v>
      </c>
      <c r="H9675" s="90">
        <v>1.3385340138685494E-2</v>
      </c>
      <c r="I9675" s="90">
        <v>1.433165064433478E-2</v>
      </c>
      <c r="J9675" s="90">
        <v>1.5015466502928261E-2</v>
      </c>
    </row>
    <row r="9676" spans="3:10" x14ac:dyDescent="0.25">
      <c r="C9676" s="82">
        <v>1.457091840531949E-2</v>
      </c>
      <c r="D9676" s="89">
        <v>1.8936843996631189E-2</v>
      </c>
      <c r="E9676" s="89">
        <v>2.2497331790137878E-2</v>
      </c>
      <c r="F9676" s="89">
        <v>2.5324405507412391E-2</v>
      </c>
      <c r="G9676" s="90">
        <v>2.761490586407174E-2</v>
      </c>
      <c r="H9676" s="90">
        <v>2.9389528337002754E-2</v>
      </c>
      <c r="I9676" s="90">
        <v>3.0848724213928862E-2</v>
      </c>
      <c r="J9676" s="90">
        <v>3.196326653159421E-2</v>
      </c>
    </row>
    <row r="9677" spans="3:10" x14ac:dyDescent="0.25">
      <c r="C9677" s="82">
        <v>4.2805000783505036E-3</v>
      </c>
      <c r="D9677" s="89">
        <v>6.5570738957790187E-3</v>
      </c>
      <c r="E9677" s="89">
        <v>8.6955694004113623E-3</v>
      </c>
      <c r="F9677" s="89">
        <v>1.0508161415375727E-2</v>
      </c>
      <c r="G9677" s="90">
        <v>1.1974340093547064E-2</v>
      </c>
      <c r="H9677" s="90">
        <v>1.3086255442027316E-2</v>
      </c>
      <c r="I9677" s="90">
        <v>1.3962449262968005E-2</v>
      </c>
      <c r="J9677" s="90">
        <v>1.464150076462826E-2</v>
      </c>
    </row>
    <row r="9678" spans="3:10" x14ac:dyDescent="0.25">
      <c r="C9678" s="82">
        <v>3.6529862589168446E-2</v>
      </c>
      <c r="D9678" s="89">
        <v>4.1146084469793433E-2</v>
      </c>
      <c r="E9678" s="89">
        <v>4.3651652518949743E-2</v>
      </c>
      <c r="F9678" s="89">
        <v>4.4927809762676262E-2</v>
      </c>
      <c r="G9678" s="90">
        <v>4.5641221325922306E-2</v>
      </c>
      <c r="H9678" s="90">
        <v>4.5926235545106608E-2</v>
      </c>
      <c r="I9678" s="90">
        <v>4.6106193874078355E-2</v>
      </c>
      <c r="J9678" s="90">
        <v>4.6093278181835458E-2</v>
      </c>
    </row>
    <row r="9679" spans="3:10" x14ac:dyDescent="0.25">
      <c r="C9679" s="82">
        <v>1.494518846945019E-2</v>
      </c>
      <c r="D9679" s="89">
        <v>2.0230429362524362E-2</v>
      </c>
      <c r="E9679" s="89">
        <v>2.465856554971833E-2</v>
      </c>
      <c r="F9679" s="89">
        <v>2.8205247368318809E-2</v>
      </c>
      <c r="G9679" s="90">
        <v>3.1108189610528678E-2</v>
      </c>
      <c r="H9679" s="90">
        <v>3.3470298337100787E-2</v>
      </c>
      <c r="I9679" s="90">
        <v>3.5610526016465513E-2</v>
      </c>
      <c r="J9679" s="90">
        <v>3.7570576668246404E-2</v>
      </c>
    </row>
    <row r="9680" spans="3:10" x14ac:dyDescent="0.25">
      <c r="C9680" s="82">
        <v>2.5176296220432762E-3</v>
      </c>
      <c r="D9680" s="89">
        <v>4.7870628687155551E-3</v>
      </c>
      <c r="E9680" s="89">
        <v>7.3035152405663117E-3</v>
      </c>
      <c r="F9680" s="89">
        <v>9.6567546294206007E-3</v>
      </c>
      <c r="G9680" s="90">
        <v>1.1645534232025564E-2</v>
      </c>
      <c r="H9680" s="90">
        <v>1.3163958610965013E-2</v>
      </c>
      <c r="I9680" s="90">
        <v>1.4283428280578702E-2</v>
      </c>
      <c r="J9680" s="90">
        <v>1.5021092967675349E-2</v>
      </c>
    </row>
    <row r="9681" spans="3:10" x14ac:dyDescent="0.25">
      <c r="C9681" s="82">
        <v>2.5059935698559109E-3</v>
      </c>
      <c r="D9681" s="89">
        <v>4.7225658171721543E-3</v>
      </c>
      <c r="E9681" s="89">
        <v>7.0892830047752514E-3</v>
      </c>
      <c r="F9681" s="89">
        <v>9.1777616488028547E-3</v>
      </c>
      <c r="G9681" s="90">
        <v>1.0807205572964584E-2</v>
      </c>
      <c r="H9681" s="90">
        <v>1.1919544797084096E-2</v>
      </c>
      <c r="I9681" s="90">
        <v>1.2633072553479972E-2</v>
      </c>
      <c r="J9681" s="90">
        <v>1.3016129890044494E-2</v>
      </c>
    </row>
    <row r="9682" spans="3:10" x14ac:dyDescent="0.25">
      <c r="C9682" s="82">
        <v>8.0764360594563437E-3</v>
      </c>
      <c r="D9682" s="89">
        <v>1.1792621627633408E-2</v>
      </c>
      <c r="E9682" s="89">
        <v>1.5302796219435198E-2</v>
      </c>
      <c r="F9682" s="89">
        <v>1.8337095151853097E-2</v>
      </c>
      <c r="G9682" s="90">
        <v>2.080508307015367E-2</v>
      </c>
      <c r="H9682" s="90">
        <v>2.2589342487851303E-2</v>
      </c>
      <c r="I9682" s="90">
        <v>2.3791624538113339E-2</v>
      </c>
      <c r="J9682" s="90">
        <v>2.4398828115171658E-2</v>
      </c>
    </row>
    <row r="9683" spans="3:10" x14ac:dyDescent="0.25">
      <c r="C9683" s="82">
        <v>4.8088716426136428E-2</v>
      </c>
      <c r="D9683" s="89">
        <v>4.9299844806680933E-2</v>
      </c>
      <c r="E9683" s="89">
        <v>4.9317036539338624E-2</v>
      </c>
      <c r="F9683" s="89">
        <v>4.9003781743390006E-2</v>
      </c>
      <c r="G9683" s="90">
        <v>4.8803518658118925E-2</v>
      </c>
      <c r="H9683" s="90">
        <v>4.8613278888462987E-2</v>
      </c>
      <c r="I9683" s="90">
        <v>4.8602834125438935E-2</v>
      </c>
      <c r="J9683" s="90">
        <v>4.8565420252973696E-2</v>
      </c>
    </row>
    <row r="9684" spans="3:10" x14ac:dyDescent="0.25">
      <c r="C9684" s="82">
        <v>1.4775406721792431E-2</v>
      </c>
      <c r="D9684" s="89">
        <v>1.7115680319130275E-2</v>
      </c>
      <c r="E9684" s="89">
        <v>1.8866323106030303E-2</v>
      </c>
      <c r="F9684" s="89">
        <v>2.0275126358679237E-2</v>
      </c>
      <c r="G9684" s="90">
        <v>2.1536939889540831E-2</v>
      </c>
      <c r="H9684" s="90">
        <v>2.2648714609165909E-2</v>
      </c>
      <c r="I9684" s="90">
        <v>2.3734428407567728E-2</v>
      </c>
      <c r="J9684" s="90">
        <v>2.47431025656401E-2</v>
      </c>
    </row>
    <row r="9685" spans="3:10" x14ac:dyDescent="0.25">
      <c r="C9685" s="82">
        <v>6.9428582349911425E-3</v>
      </c>
      <c r="D9685" s="89">
        <v>1.0462617750056481E-2</v>
      </c>
      <c r="E9685" s="89">
        <v>1.3737294564131496E-2</v>
      </c>
      <c r="F9685" s="89">
        <v>1.6518698341987798E-2</v>
      </c>
      <c r="G9685" s="90">
        <v>1.8791336637832751E-2</v>
      </c>
      <c r="H9685" s="90">
        <v>2.0526435670354223E-2</v>
      </c>
      <c r="I9685" s="90">
        <v>2.1868827702327977E-2</v>
      </c>
      <c r="J9685" s="90">
        <v>2.2822560663847302E-2</v>
      </c>
    </row>
    <row r="9686" spans="3:10" x14ac:dyDescent="0.25">
      <c r="C9686" s="82">
        <v>6.8202658739807886E-3</v>
      </c>
      <c r="D9686" s="89">
        <v>1.0583370013197988E-2</v>
      </c>
      <c r="E9686" s="89">
        <v>1.4269806750233814E-2</v>
      </c>
      <c r="F9686" s="89">
        <v>1.7568212555015502E-2</v>
      </c>
      <c r="G9686" s="90">
        <v>2.0412352146147526E-2</v>
      </c>
      <c r="H9686" s="90">
        <v>2.2741071542845201E-2</v>
      </c>
      <c r="I9686" s="90">
        <v>2.4701898982870441E-2</v>
      </c>
      <c r="J9686" s="90">
        <v>2.6298078837046952E-2</v>
      </c>
    </row>
    <row r="9687" spans="3:10" x14ac:dyDescent="0.25">
      <c r="C9687" s="82">
        <v>3.1108404264443001E-2</v>
      </c>
      <c r="D9687" s="89">
        <v>3.6205706470011416E-2</v>
      </c>
      <c r="E9687" s="89">
        <v>3.9436135640069696E-2</v>
      </c>
      <c r="F9687" s="89">
        <v>4.1356901230714359E-2</v>
      </c>
      <c r="G9687" s="90">
        <v>4.2445671456212183E-2</v>
      </c>
      <c r="H9687" s="90">
        <v>4.2759034559302835E-2</v>
      </c>
      <c r="I9687" s="90">
        <v>4.2575299405568895E-2</v>
      </c>
      <c r="J9687" s="90">
        <v>4.1829089437233478E-2</v>
      </c>
    </row>
    <row r="9688" spans="3:10" x14ac:dyDescent="0.25">
      <c r="C9688" s="82">
        <v>4.9778977866671272E-2</v>
      </c>
      <c r="D9688" s="89">
        <v>5.7666686195813915E-2</v>
      </c>
      <c r="E9688" s="89">
        <v>6.3155906381752003E-2</v>
      </c>
      <c r="F9688" s="89">
        <v>6.7263944077290805E-2</v>
      </c>
      <c r="G9688" s="90">
        <v>7.0798751967143719E-2</v>
      </c>
      <c r="H9688" s="90">
        <v>7.3830247730764034E-2</v>
      </c>
      <c r="I9688" s="90">
        <v>7.6746706286737285E-2</v>
      </c>
      <c r="J9688" s="90">
        <v>7.9264607745758636E-2</v>
      </c>
    </row>
    <row r="9689" spans="3:10" x14ac:dyDescent="0.25">
      <c r="C9689" s="82">
        <v>2.833904149353588E-3</v>
      </c>
      <c r="D9689" s="89">
        <v>6.5574883667522555E-3</v>
      </c>
      <c r="E9689" s="89">
        <v>1.1414693489010249E-2</v>
      </c>
      <c r="F9689" s="89">
        <v>1.6435725416214547E-2</v>
      </c>
      <c r="G9689" s="90">
        <v>2.0878037672790558E-2</v>
      </c>
      <c r="H9689" s="90">
        <v>2.4277432038524845E-2</v>
      </c>
      <c r="I9689" s="90">
        <v>2.6639859601323673E-2</v>
      </c>
      <c r="J9689" s="90">
        <v>2.7977297638338779E-2</v>
      </c>
    </row>
    <row r="9690" spans="3:10" x14ac:dyDescent="0.25">
      <c r="C9690" s="82">
        <v>2.1389157289736179E-3</v>
      </c>
      <c r="D9690" s="89">
        <v>3.2627012458906011E-3</v>
      </c>
      <c r="E9690" s="89">
        <v>4.3726894759009939E-3</v>
      </c>
      <c r="F9690" s="89">
        <v>5.3750706934152688E-3</v>
      </c>
      <c r="G9690" s="90">
        <v>6.2412558595080431E-3</v>
      </c>
      <c r="H9690" s="90">
        <v>6.9479545066136409E-3</v>
      </c>
      <c r="I9690" s="90">
        <v>7.5471855142161632E-3</v>
      </c>
      <c r="J9690" s="90">
        <v>8.0599159990219719E-3</v>
      </c>
    </row>
    <row r="9691" spans="3:10" x14ac:dyDescent="0.25">
      <c r="C9691" s="82">
        <v>2.3895995037754591E-2</v>
      </c>
      <c r="D9691" s="89">
        <v>3.2196175461723778E-2</v>
      </c>
      <c r="E9691" s="89">
        <v>3.7145204666950413E-2</v>
      </c>
      <c r="F9691" s="89">
        <v>3.9143302087980648E-2</v>
      </c>
      <c r="G9691" s="90">
        <v>3.9224184779043707E-2</v>
      </c>
      <c r="H9691" s="90">
        <v>3.8051487607798987E-2</v>
      </c>
      <c r="I9691" s="90">
        <v>3.6309985738278587E-2</v>
      </c>
      <c r="J9691" s="90">
        <v>3.420405966734897E-2</v>
      </c>
    </row>
    <row r="9692" spans="3:10" x14ac:dyDescent="0.25">
      <c r="C9692" s="82">
        <v>5.5310163404665401E-3</v>
      </c>
      <c r="D9692" s="89">
        <v>7.7144942477977508E-3</v>
      </c>
      <c r="E9692" s="89">
        <v>9.6824402186157423E-3</v>
      </c>
      <c r="F9692" s="89">
        <v>1.1377279903835516E-2</v>
      </c>
      <c r="G9692" s="90">
        <v>1.2846414786527706E-2</v>
      </c>
      <c r="H9692" s="90">
        <v>1.4098978499160553E-2</v>
      </c>
      <c r="I9692" s="90">
        <v>1.5257066404332298E-2</v>
      </c>
      <c r="J9692" s="90">
        <v>1.6350822195682214E-2</v>
      </c>
    </row>
    <row r="9693" spans="3:10" x14ac:dyDescent="0.25">
      <c r="C9693" s="82">
        <v>5.2218009523280033E-3</v>
      </c>
      <c r="D9693" s="89">
        <v>8.0258913768527351E-3</v>
      </c>
      <c r="E9693" s="89">
        <v>1.0784452754680892E-2</v>
      </c>
      <c r="F9693" s="89">
        <v>1.3270616095392854E-2</v>
      </c>
      <c r="G9693" s="90">
        <v>1.542389857414243E-2</v>
      </c>
      <c r="H9693" s="90">
        <v>1.7181728724678332E-2</v>
      </c>
      <c r="I9693" s="90">
        <v>1.8642674731422743E-2</v>
      </c>
      <c r="J9693" s="90">
        <v>1.9803602865659003E-2</v>
      </c>
    </row>
    <row r="9694" spans="3:10" x14ac:dyDescent="0.25">
      <c r="C9694" s="82">
        <v>7.8731399259340581E-3</v>
      </c>
      <c r="D9694" s="89">
        <v>1.0100849956855997E-2</v>
      </c>
      <c r="E9694" s="89">
        <v>1.1789659926807838E-2</v>
      </c>
      <c r="F9694" s="89">
        <v>1.2936020852924234E-2</v>
      </c>
      <c r="G9694" s="90">
        <v>1.3626216231027291E-2</v>
      </c>
      <c r="H9694" s="90">
        <v>1.3889269806958262E-2</v>
      </c>
      <c r="I9694" s="90">
        <v>1.3867937832058638E-2</v>
      </c>
      <c r="J9694" s="90">
        <v>1.3612509130973786E-2</v>
      </c>
    </row>
    <row r="9695" spans="3:10" x14ac:dyDescent="0.25">
      <c r="C9695" s="82">
        <v>7.8772953079834056E-3</v>
      </c>
      <c r="D9695" s="89">
        <v>1.0193236892224199E-2</v>
      </c>
      <c r="E9695" s="89">
        <v>1.2276523735521197E-2</v>
      </c>
      <c r="F9695" s="89">
        <v>1.4160897158360842E-2</v>
      </c>
      <c r="G9695" s="90">
        <v>1.5944259862492045E-2</v>
      </c>
      <c r="H9695" s="90">
        <v>1.7646512991147233E-2</v>
      </c>
      <c r="I9695" s="90">
        <v>1.9418120457835746E-2</v>
      </c>
      <c r="J9695" s="90">
        <v>2.129135925314973E-2</v>
      </c>
    </row>
    <row r="9696" spans="3:10" x14ac:dyDescent="0.25">
      <c r="C9696" s="82">
        <v>4.6490133995595734E-3</v>
      </c>
      <c r="D9696" s="89">
        <v>7.6993127824208337E-3</v>
      </c>
      <c r="E9696" s="89">
        <v>1.0758900115168822E-2</v>
      </c>
      <c r="F9696" s="89">
        <v>1.3453391135950687E-2</v>
      </c>
      <c r="G9696" s="90">
        <v>1.5649862928694056E-2</v>
      </c>
      <c r="H9696" s="90">
        <v>1.7271527884377493E-2</v>
      </c>
      <c r="I9696" s="90">
        <v>1.8437694112333057E-2</v>
      </c>
      <c r="J9696" s="90">
        <v>1.9183371115931179E-2</v>
      </c>
    </row>
    <row r="9697" spans="3:10" x14ac:dyDescent="0.25">
      <c r="C9697" s="82">
        <v>6.5482212150553961E-3</v>
      </c>
      <c r="D9697" s="89">
        <v>9.4468854859684499E-3</v>
      </c>
      <c r="E9697" s="89">
        <v>1.1912960364625641E-2</v>
      </c>
      <c r="F9697" s="89">
        <v>1.3802841080277678E-2</v>
      </c>
      <c r="G9697" s="90">
        <v>1.5173260452422156E-2</v>
      </c>
      <c r="H9697" s="90">
        <v>1.6057919094528996E-2</v>
      </c>
      <c r="I9697" s="90">
        <v>1.6619431110396075E-2</v>
      </c>
      <c r="J9697" s="90">
        <v>1.6905219863690084E-2</v>
      </c>
    </row>
    <row r="9698" spans="3:10" x14ac:dyDescent="0.25">
      <c r="C9698" s="82">
        <v>1.082140480107566E-2</v>
      </c>
      <c r="D9698" s="89">
        <v>1.5693660581423699E-2</v>
      </c>
      <c r="E9698" s="89">
        <v>2.0062339403156351E-2</v>
      </c>
      <c r="F9698" s="89">
        <v>2.365718601146077E-2</v>
      </c>
      <c r="G9698" s="90">
        <v>2.6508524485146692E-2</v>
      </c>
      <c r="H9698" s="90">
        <v>2.8606230686140138E-2</v>
      </c>
      <c r="I9698" s="90">
        <v>3.0175754090266387E-2</v>
      </c>
      <c r="J9698" s="90">
        <v>3.1243316299897753E-2</v>
      </c>
    </row>
    <row r="9699" spans="3:10" x14ac:dyDescent="0.25">
      <c r="C9699" s="82">
        <v>1.6433223481494414E-2</v>
      </c>
      <c r="D9699" s="89">
        <v>2.0779417176992245E-2</v>
      </c>
      <c r="E9699" s="89">
        <v>2.3623247009235956E-2</v>
      </c>
      <c r="F9699" s="89">
        <v>2.5168771884705187E-2</v>
      </c>
      <c r="G9699" s="90">
        <v>2.5799950709014211E-2</v>
      </c>
      <c r="H9699" s="90">
        <v>2.5711755184688587E-2</v>
      </c>
      <c r="I9699" s="90">
        <v>2.522499395106672E-2</v>
      </c>
      <c r="J9699" s="90">
        <v>2.4420166958583862E-2</v>
      </c>
    </row>
    <row r="9700" spans="3:10" x14ac:dyDescent="0.25">
      <c r="C9700" s="82">
        <v>2.351866716792855E-2</v>
      </c>
      <c r="D9700" s="89">
        <v>2.5868671144165072E-2</v>
      </c>
      <c r="E9700" s="89">
        <v>2.6652269049808761E-2</v>
      </c>
      <c r="F9700" s="89">
        <v>2.6587902488814673E-2</v>
      </c>
      <c r="G9700" s="90">
        <v>2.617520245042021E-2</v>
      </c>
      <c r="H9700" s="90">
        <v>2.5543945005787352E-2</v>
      </c>
      <c r="I9700" s="90">
        <v>2.4908185074459323E-2</v>
      </c>
      <c r="J9700" s="90">
        <v>2.4249841966320403E-2</v>
      </c>
    </row>
    <row r="9701" spans="3:10" x14ac:dyDescent="0.25">
      <c r="C9701" s="82">
        <v>8.9956358468447056E-3</v>
      </c>
      <c r="D9701" s="89">
        <v>1.5169810566987954E-2</v>
      </c>
      <c r="E9701" s="89">
        <v>2.1187252531954068E-2</v>
      </c>
      <c r="F9701" s="89">
        <v>2.6319697173760617E-2</v>
      </c>
      <c r="G9701" s="90">
        <v>3.0418991273280432E-2</v>
      </c>
      <c r="H9701" s="90">
        <v>3.341394347694665E-2</v>
      </c>
      <c r="I9701" s="90">
        <v>3.552770032367529E-2</v>
      </c>
      <c r="J9701" s="90">
        <v>3.6747324280795884E-2</v>
      </c>
    </row>
    <row r="9702" spans="3:10" x14ac:dyDescent="0.25">
      <c r="C9702" s="82">
        <v>1.1819590850355067E-2</v>
      </c>
      <c r="D9702" s="89">
        <v>1.5011036847010079E-2</v>
      </c>
      <c r="E9702" s="89">
        <v>1.7371258633938614E-2</v>
      </c>
      <c r="F9702" s="89">
        <v>1.9061590154204167E-2</v>
      </c>
      <c r="G9702" s="90">
        <v>2.0348223474413989E-2</v>
      </c>
      <c r="H9702" s="90">
        <v>2.1352436896986203E-2</v>
      </c>
      <c r="I9702" s="90">
        <v>2.2308885028491307E-2</v>
      </c>
      <c r="J9702" s="90">
        <v>2.3267716358110237E-2</v>
      </c>
    </row>
    <row r="9703" spans="3:10" x14ac:dyDescent="0.25">
      <c r="C9703" s="82">
        <v>1.2043756950116806E-2</v>
      </c>
      <c r="D9703" s="89">
        <v>1.5569804662635949E-2</v>
      </c>
      <c r="E9703" s="89">
        <v>1.8335616605187083E-2</v>
      </c>
      <c r="F9703" s="89">
        <v>2.0452019550060666E-2</v>
      </c>
      <c r="G9703" s="90">
        <v>2.2148298217376683E-2</v>
      </c>
      <c r="H9703" s="90">
        <v>2.3509313268377553E-2</v>
      </c>
      <c r="I9703" s="90">
        <v>2.4754017691812177E-2</v>
      </c>
      <c r="J9703" s="90">
        <v>2.5905439284511691E-2</v>
      </c>
    </row>
    <row r="9704" spans="3:10" x14ac:dyDescent="0.25">
      <c r="C9704" s="82">
        <v>4.270740108441474E-3</v>
      </c>
      <c r="D9704" s="89">
        <v>7.7221732080108184E-3</v>
      </c>
      <c r="E9704" s="89">
        <v>1.1355133702020773E-2</v>
      </c>
      <c r="F9704" s="89">
        <v>1.4581882399745377E-2</v>
      </c>
      <c r="G9704" s="90">
        <v>1.7162893077054545E-2</v>
      </c>
      <c r="H9704" s="90">
        <v>1.9009108024156084E-2</v>
      </c>
      <c r="I9704" s="90">
        <v>2.0286604074382483E-2</v>
      </c>
      <c r="J9704" s="90">
        <v>2.10690205742807E-2</v>
      </c>
    </row>
    <row r="9705" spans="3:10" x14ac:dyDescent="0.25">
      <c r="C9705" s="82">
        <v>1.0005797305885146E-2</v>
      </c>
      <c r="D9705" s="89">
        <v>1.1510677892389642E-2</v>
      </c>
      <c r="E9705" s="89">
        <v>1.276266664390939E-2</v>
      </c>
      <c r="F9705" s="89">
        <v>1.3857355563914603E-2</v>
      </c>
      <c r="G9705" s="90">
        <v>1.4883255420257277E-2</v>
      </c>
      <c r="H9705" s="90">
        <v>1.5828568117846935E-2</v>
      </c>
      <c r="I9705" s="90">
        <v>1.6796868507330649E-2</v>
      </c>
      <c r="J9705" s="90">
        <v>1.778652766352944E-2</v>
      </c>
    </row>
    <row r="9706" spans="3:10" x14ac:dyDescent="0.25">
      <c r="C9706" s="82">
        <v>1.703458790274933E-2</v>
      </c>
      <c r="D9706" s="89">
        <v>1.9419614051821799E-2</v>
      </c>
      <c r="E9706" s="89">
        <v>2.0972036060558384E-2</v>
      </c>
      <c r="F9706" s="89">
        <v>2.203421512738641E-2</v>
      </c>
      <c r="G9706" s="90">
        <v>2.2875826531472486E-2</v>
      </c>
      <c r="H9706" s="90">
        <v>2.3536742102716883E-2</v>
      </c>
      <c r="I9706" s="90">
        <v>2.417759088029257E-2</v>
      </c>
      <c r="J9706" s="90">
        <v>2.476599012264254E-2</v>
      </c>
    </row>
    <row r="9707" spans="3:10" x14ac:dyDescent="0.25">
      <c r="C9707" s="82">
        <v>1.0465805808034837E-2</v>
      </c>
      <c r="D9707" s="89">
        <v>1.2884301730831584E-2</v>
      </c>
      <c r="E9707" s="89">
        <v>1.4883305271435469E-2</v>
      </c>
      <c r="F9707" s="89">
        <v>1.654929167693733E-2</v>
      </c>
      <c r="G9707" s="90">
        <v>1.7999096993760472E-2</v>
      </c>
      <c r="H9707" s="90">
        <v>1.9231267593480691E-2</v>
      </c>
      <c r="I9707" s="90">
        <v>2.0375122714179541E-2</v>
      </c>
      <c r="J9707" s="90">
        <v>2.1423686955431013E-2</v>
      </c>
    </row>
    <row r="9708" spans="3:10" x14ac:dyDescent="0.25">
      <c r="C9708" s="82">
        <v>5.8897063501040991E-3</v>
      </c>
      <c r="D9708" s="89">
        <v>8.843777329369357E-3</v>
      </c>
      <c r="E9708" s="89">
        <v>1.1736512183464587E-2</v>
      </c>
      <c r="F9708" s="89">
        <v>1.4334931104386035E-2</v>
      </c>
      <c r="G9708" s="90">
        <v>1.6565316829194914E-2</v>
      </c>
      <c r="H9708" s="90">
        <v>1.835264058921229E-2</v>
      </c>
      <c r="I9708" s="90">
        <v>1.9807365683261705E-2</v>
      </c>
      <c r="J9708" s="90">
        <v>2.0945612091473362E-2</v>
      </c>
    </row>
    <row r="9709" spans="3:10" x14ac:dyDescent="0.25">
      <c r="C9709" s="82">
        <v>4.626534385738899E-3</v>
      </c>
      <c r="D9709" s="89">
        <v>6.0445785666337921E-3</v>
      </c>
      <c r="E9709" s="89">
        <v>7.134103950371817E-3</v>
      </c>
      <c r="F9709" s="89">
        <v>7.8866540015868781E-3</v>
      </c>
      <c r="G9709" s="90">
        <v>8.36104606624225E-3</v>
      </c>
      <c r="H9709" s="90">
        <v>8.5846050644925228E-3</v>
      </c>
      <c r="I9709" s="90">
        <v>8.6529985901992578E-3</v>
      </c>
      <c r="J9709" s="90">
        <v>8.6015291572743187E-3</v>
      </c>
    </row>
    <row r="9710" spans="3:10" x14ac:dyDescent="0.25">
      <c r="C9710" s="82">
        <v>3.0130490827926831E-3</v>
      </c>
      <c r="D9710" s="89">
        <v>5.304402998427586E-3</v>
      </c>
      <c r="E9710" s="89">
        <v>7.6106064708591813E-3</v>
      </c>
      <c r="F9710" s="89">
        <v>9.5597851099874752E-3</v>
      </c>
      <c r="G9710" s="90">
        <v>1.1023569828349081E-2</v>
      </c>
      <c r="H9710" s="90">
        <v>1.1966043317522544E-2</v>
      </c>
      <c r="I9710" s="90">
        <v>1.2509171609368435E-2</v>
      </c>
      <c r="J9710" s="90">
        <v>1.2717458192567029E-2</v>
      </c>
    </row>
    <row r="9711" spans="3:10" x14ac:dyDescent="0.25">
      <c r="C9711" s="82">
        <v>2.2276535043635321E-2</v>
      </c>
      <c r="D9711" s="89">
        <v>2.7757012063865983E-2</v>
      </c>
      <c r="E9711" s="89">
        <v>3.1661757204391586E-2</v>
      </c>
      <c r="F9711" s="89">
        <v>3.4368013584060976E-2</v>
      </c>
      <c r="G9711" s="90">
        <v>3.6352756528137485E-2</v>
      </c>
      <c r="H9711" s="90">
        <v>3.7770997368454996E-2</v>
      </c>
      <c r="I9711" s="90">
        <v>3.8944712421674674E-2</v>
      </c>
      <c r="J9711" s="90">
        <v>3.9850536662406934E-2</v>
      </c>
    </row>
    <row r="9712" spans="3:10" x14ac:dyDescent="0.25">
      <c r="C9712" s="82">
        <v>2.533912954725016E-2</v>
      </c>
      <c r="D9712" s="89">
        <v>2.4164815687446269E-2</v>
      </c>
      <c r="E9712" s="89">
        <v>2.2719479010211371E-2</v>
      </c>
      <c r="F9712" s="89">
        <v>2.1337833420184034E-2</v>
      </c>
      <c r="G9712" s="90">
        <v>2.0132977961831701E-2</v>
      </c>
      <c r="H9712" s="90">
        <v>1.9005888213229214E-2</v>
      </c>
      <c r="I9712" s="90">
        <v>1.800046001026908E-2</v>
      </c>
      <c r="J9712" s="90">
        <v>1.7039245862392024E-2</v>
      </c>
    </row>
    <row r="9713" spans="3:10" x14ac:dyDescent="0.25">
      <c r="C9713" s="82">
        <v>8.2136206811764829E-3</v>
      </c>
      <c r="D9713" s="89">
        <v>1.5438546532999435E-2</v>
      </c>
      <c r="E9713" s="89">
        <v>2.2521721562865075E-2</v>
      </c>
      <c r="F9713" s="89">
        <v>2.8054376697958665E-2</v>
      </c>
      <c r="G9713" s="90">
        <v>3.1733075738398349E-2</v>
      </c>
      <c r="H9713" s="90">
        <v>3.3654131076747175E-2</v>
      </c>
      <c r="I9713" s="90">
        <v>3.431075910629023E-2</v>
      </c>
      <c r="J9713" s="90">
        <v>3.3940782238381172E-2</v>
      </c>
    </row>
    <row r="9714" spans="3:10" x14ac:dyDescent="0.25">
      <c r="C9714" s="82">
        <v>2.2847553122567273E-3</v>
      </c>
      <c r="D9714" s="89">
        <v>3.5857313268905702E-3</v>
      </c>
      <c r="E9714" s="89">
        <v>4.8739201349261244E-3</v>
      </c>
      <c r="F9714" s="89">
        <v>6.0280205542085083E-3</v>
      </c>
      <c r="G9714" s="90">
        <v>7.0141273760239075E-3</v>
      </c>
      <c r="H9714" s="90">
        <v>7.8103825804265057E-3</v>
      </c>
      <c r="I9714" s="90">
        <v>8.4791084505402865E-3</v>
      </c>
      <c r="J9714" s="90">
        <v>9.0447560530221034E-3</v>
      </c>
    </row>
    <row r="9715" spans="3:10" x14ac:dyDescent="0.25">
      <c r="C9715" s="82">
        <v>3.8851668770786559E-2</v>
      </c>
      <c r="D9715" s="89">
        <v>4.2661255252911159E-2</v>
      </c>
      <c r="E9715" s="89">
        <v>4.3280928055484634E-2</v>
      </c>
      <c r="F9715" s="89">
        <v>4.2308102360002924E-2</v>
      </c>
      <c r="G9715" s="90">
        <v>4.0817898358217052E-2</v>
      </c>
      <c r="H9715" s="90">
        <v>3.9120597307807418E-2</v>
      </c>
      <c r="I9715" s="90">
        <v>3.7549119873641776E-2</v>
      </c>
      <c r="J9715" s="90">
        <v>3.6029817908149638E-2</v>
      </c>
    </row>
    <row r="9716" spans="3:10" x14ac:dyDescent="0.25">
      <c r="C9716" s="82">
        <v>9.2222191439178969E-3</v>
      </c>
      <c r="D9716" s="89">
        <v>1.4937770886874733E-2</v>
      </c>
      <c r="E9716" s="89">
        <v>2.0557856230325813E-2</v>
      </c>
      <c r="F9716" s="89">
        <v>2.5497325107140829E-2</v>
      </c>
      <c r="G9716" s="90">
        <v>2.9632160959846936E-2</v>
      </c>
      <c r="H9716" s="90">
        <v>3.289764309119117E-2</v>
      </c>
      <c r="I9716" s="90">
        <v>3.553622089276285E-2</v>
      </c>
      <c r="J9716" s="90">
        <v>3.7567218687129811E-2</v>
      </c>
    </row>
    <row r="9717" spans="3:10" x14ac:dyDescent="0.25">
      <c r="C9717" s="82">
        <v>6.9237988583883796E-3</v>
      </c>
      <c r="D9717" s="89">
        <v>8.4776445892584505E-3</v>
      </c>
      <c r="E9717" s="89">
        <v>9.6874854716184379E-3</v>
      </c>
      <c r="F9717" s="89">
        <v>1.062325057095111E-2</v>
      </c>
      <c r="G9717" s="90">
        <v>1.138059211457873E-2</v>
      </c>
      <c r="H9717" s="90">
        <v>1.1979565797010115E-2</v>
      </c>
      <c r="I9717" s="90">
        <v>1.2520084474300629E-2</v>
      </c>
      <c r="J9717" s="90">
        <v>1.3013900963976468E-2</v>
      </c>
    </row>
    <row r="9718" spans="3:10" x14ac:dyDescent="0.25">
      <c r="C9718" s="82">
        <v>1.6090335404834077E-2</v>
      </c>
      <c r="D9718" s="89">
        <v>2.0298912176426754E-2</v>
      </c>
      <c r="E9718" s="89">
        <v>2.3447382183361815E-2</v>
      </c>
      <c r="F9718" s="89">
        <v>2.5720504262133216E-2</v>
      </c>
      <c r="G9718" s="90">
        <v>2.7398680145864961E-2</v>
      </c>
      <c r="H9718" s="90">
        <v>2.855262120566408E-2</v>
      </c>
      <c r="I9718" s="90">
        <v>2.9408079973856915E-2</v>
      </c>
      <c r="J9718" s="90">
        <v>2.9954919223380814E-2</v>
      </c>
    </row>
    <row r="9719" spans="3:10" x14ac:dyDescent="0.25">
      <c r="C9719" s="82">
        <v>1.036511256157146E-2</v>
      </c>
      <c r="D9719" s="89">
        <v>1.4171575631925894E-2</v>
      </c>
      <c r="E9719" s="89">
        <v>1.7175187522683148E-2</v>
      </c>
      <c r="F9719" s="89">
        <v>1.9320981194743757E-2</v>
      </c>
      <c r="G9719" s="90">
        <v>2.0782671896988764E-2</v>
      </c>
      <c r="H9719" s="90">
        <v>2.1655625470728052E-2</v>
      </c>
      <c r="I9719" s="90">
        <v>2.2179129032319736E-2</v>
      </c>
      <c r="J9719" s="90">
        <v>2.2414330535759464E-2</v>
      </c>
    </row>
    <row r="9720" spans="3:10" x14ac:dyDescent="0.25">
      <c r="C9720" s="82">
        <v>7.573540728674449E-3</v>
      </c>
      <c r="D9720" s="89">
        <v>1.1747746322931003E-2</v>
      </c>
      <c r="E9720" s="89">
        <v>1.5304388101370374E-2</v>
      </c>
      <c r="F9720" s="89">
        <v>1.7946564594697689E-2</v>
      </c>
      <c r="G9720" s="90">
        <v>1.9806725397743131E-2</v>
      </c>
      <c r="H9720" s="90">
        <v>2.1025101160424404E-2</v>
      </c>
      <c r="I9720" s="90">
        <v>2.1877886284423855E-2</v>
      </c>
      <c r="J9720" s="90">
        <v>2.2443874246499948E-2</v>
      </c>
    </row>
    <row r="9721" spans="3:10" x14ac:dyDescent="0.25">
      <c r="C9721" s="82">
        <v>1.9193330789481908E-2</v>
      </c>
      <c r="D9721" s="89">
        <v>2.3292925691646992E-2</v>
      </c>
      <c r="E9721" s="89">
        <v>2.6067266640608447E-2</v>
      </c>
      <c r="F9721" s="89">
        <v>2.7782166020189802E-2</v>
      </c>
      <c r="G9721" s="90">
        <v>2.8770164801166391E-2</v>
      </c>
      <c r="H9721" s="90">
        <v>2.9136513773105603E-2</v>
      </c>
      <c r="I9721" s="90">
        <v>2.9153312863528642E-2</v>
      </c>
      <c r="J9721" s="90">
        <v>2.8853160798122036E-2</v>
      </c>
    </row>
    <row r="9722" spans="3:10" x14ac:dyDescent="0.25">
      <c r="C9722" s="82">
        <v>6.0496363622272687E-3</v>
      </c>
      <c r="D9722" s="89">
        <v>9.4754160737732188E-3</v>
      </c>
      <c r="E9722" s="89">
        <v>1.2701873169975354E-2</v>
      </c>
      <c r="F9722" s="89">
        <v>1.5441173201425696E-2</v>
      </c>
      <c r="G9722" s="90">
        <v>1.7679893185707368E-2</v>
      </c>
      <c r="H9722" s="90">
        <v>1.9424467894061513E-2</v>
      </c>
      <c r="I9722" s="90">
        <v>2.0858413184271903E-2</v>
      </c>
      <c r="J9722" s="90">
        <v>2.2038373864620747E-2</v>
      </c>
    </row>
    <row r="9723" spans="3:10" x14ac:dyDescent="0.25">
      <c r="C9723" s="82">
        <v>5.1400053477613453E-3</v>
      </c>
      <c r="D9723" s="89">
        <v>6.8393695961094297E-3</v>
      </c>
      <c r="E9723" s="89">
        <v>8.311978011052483E-3</v>
      </c>
      <c r="F9723" s="89">
        <v>9.5259760240207041E-3</v>
      </c>
      <c r="G9723" s="90">
        <v>1.0511769153625731E-2</v>
      </c>
      <c r="H9723" s="90">
        <v>1.1259413314082728E-2</v>
      </c>
      <c r="I9723" s="90">
        <v>1.1851735228110406E-2</v>
      </c>
      <c r="J9723" s="90">
        <v>1.2301517316745062E-2</v>
      </c>
    </row>
    <row r="9724" spans="3:10" x14ac:dyDescent="0.25">
      <c r="C9724" s="82">
        <v>1.9498870851235986E-2</v>
      </c>
      <c r="D9724" s="89">
        <v>2.3270021940431845E-2</v>
      </c>
      <c r="E9724" s="89">
        <v>2.5708551758810563E-2</v>
      </c>
      <c r="F9724" s="89">
        <v>2.7116327693902233E-2</v>
      </c>
      <c r="G9724" s="90">
        <v>2.7830446896882886E-2</v>
      </c>
      <c r="H9724" s="90">
        <v>2.7951910581597295E-2</v>
      </c>
      <c r="I9724" s="90">
        <v>2.7735857000309585E-2</v>
      </c>
      <c r="J9724" s="90">
        <v>2.7204007119565221E-2</v>
      </c>
    </row>
    <row r="9725" spans="3:10" x14ac:dyDescent="0.25">
      <c r="C9725" s="82">
        <v>3.9289571242987461E-3</v>
      </c>
      <c r="D9725" s="89">
        <v>6.4861786098199415E-3</v>
      </c>
      <c r="E9725" s="89">
        <v>9.1633983010151691E-3</v>
      </c>
      <c r="F9725" s="89">
        <v>1.1679039922984708E-2</v>
      </c>
      <c r="G9725" s="90">
        <v>1.3913826168243231E-2</v>
      </c>
      <c r="H9725" s="90">
        <v>1.577626339585941E-2</v>
      </c>
      <c r="I9725" s="90">
        <v>1.7347374295222269E-2</v>
      </c>
      <c r="J9725" s="90">
        <v>1.863557637758291E-2</v>
      </c>
    </row>
    <row r="9726" spans="3:10" x14ac:dyDescent="0.25">
      <c r="C9726" s="82">
        <v>3.6604931179168222E-2</v>
      </c>
      <c r="D9726" s="89">
        <v>3.8080217181854559E-2</v>
      </c>
      <c r="E9726" s="89">
        <v>3.8141645724640662E-2</v>
      </c>
      <c r="F9726" s="89">
        <v>3.7704403709222671E-2</v>
      </c>
      <c r="G9726" s="90">
        <v>3.7262386929246237E-2</v>
      </c>
      <c r="H9726" s="90">
        <v>3.6805554966131353E-2</v>
      </c>
      <c r="I9726" s="90">
        <v>3.6482562178272622E-2</v>
      </c>
      <c r="J9726" s="90">
        <v>3.6133226065248117E-2</v>
      </c>
    </row>
    <row r="9727" spans="3:10" x14ac:dyDescent="0.25">
      <c r="C9727" s="82">
        <v>2.2793340247984753E-2</v>
      </c>
      <c r="D9727" s="89">
        <v>2.5100617121791447E-2</v>
      </c>
      <c r="E9727" s="89">
        <v>2.6646631002338675E-2</v>
      </c>
      <c r="F9727" s="89">
        <v>2.786119447602322E-2</v>
      </c>
      <c r="G9727" s="90">
        <v>2.9039840279313008E-2</v>
      </c>
      <c r="H9727" s="90">
        <v>3.0186767680777511E-2</v>
      </c>
      <c r="I9727" s="90">
        <v>3.1466171307405991E-2</v>
      </c>
      <c r="J9727" s="90">
        <v>3.2796475239325273E-2</v>
      </c>
    </row>
    <row r="9728" spans="3:10" x14ac:dyDescent="0.25">
      <c r="C9728" s="82">
        <v>1.8536517924824403E-2</v>
      </c>
      <c r="D9728" s="89">
        <v>2.3954705420192547E-2</v>
      </c>
      <c r="E9728" s="89">
        <v>2.8242156431961443E-2</v>
      </c>
      <c r="F9728" s="89">
        <v>3.140991788499551E-2</v>
      </c>
      <c r="G9728" s="90">
        <v>3.3660280838275013E-2</v>
      </c>
      <c r="H9728" s="90">
        <v>3.5020771921991295E-2</v>
      </c>
      <c r="I9728" s="90">
        <v>3.576804391389294E-2</v>
      </c>
      <c r="J9728" s="90">
        <v>3.5923437912710889E-2</v>
      </c>
    </row>
    <row r="9729" spans="3:10" x14ac:dyDescent="0.25">
      <c r="C9729" s="82">
        <v>7.9938752116224338E-2</v>
      </c>
      <c r="D9729" s="89">
        <v>7.4410173397453663E-2</v>
      </c>
      <c r="E9729" s="89">
        <v>6.851657924758342E-2</v>
      </c>
      <c r="F9729" s="89">
        <v>6.3227287280059261E-2</v>
      </c>
      <c r="G9729" s="90">
        <v>5.8755180511110811E-2</v>
      </c>
      <c r="H9729" s="90">
        <v>5.4698802413809096E-2</v>
      </c>
      <c r="I9729" s="90">
        <v>5.1096702948864141E-2</v>
      </c>
      <c r="J9729" s="90">
        <v>4.7652855502654634E-2</v>
      </c>
    </row>
    <row r="9730" spans="3:10" x14ac:dyDescent="0.25">
      <c r="C9730" s="82">
        <v>7.0060735328120521E-3</v>
      </c>
      <c r="D9730" s="89">
        <v>1.0841034897042795E-2</v>
      </c>
      <c r="E9730" s="89">
        <v>1.4305600169555149E-2</v>
      </c>
      <c r="F9730" s="89">
        <v>1.7070510736316429E-2</v>
      </c>
      <c r="G9730" s="90">
        <v>1.9142189420003355E-2</v>
      </c>
      <c r="H9730" s="90">
        <v>2.0557434049645357E-2</v>
      </c>
      <c r="I9730" s="90">
        <v>2.153788964507199E-2</v>
      </c>
      <c r="J9730" s="90">
        <v>2.2158730576725898E-2</v>
      </c>
    </row>
    <row r="9731" spans="3:10" x14ac:dyDescent="0.25">
      <c r="C9731" s="82">
        <v>1.1646277678564548E-2</v>
      </c>
      <c r="D9731" s="89">
        <v>1.3116357170316069E-2</v>
      </c>
      <c r="E9731" s="89">
        <v>1.3995179028139815E-2</v>
      </c>
      <c r="F9731" s="89">
        <v>1.4506712114157449E-2</v>
      </c>
      <c r="G9731" s="90">
        <v>1.4837861920635504E-2</v>
      </c>
      <c r="H9731" s="90">
        <v>1.5034999093563288E-2</v>
      </c>
      <c r="I9731" s="90">
        <v>1.5228381857572153E-2</v>
      </c>
      <c r="J9731" s="90">
        <v>1.5427485495211751E-2</v>
      </c>
    </row>
    <row r="9732" spans="3:10" x14ac:dyDescent="0.25">
      <c r="C9732" s="82">
        <v>1.3407897663960031E-2</v>
      </c>
      <c r="D9732" s="89">
        <v>1.5057648665201432E-2</v>
      </c>
      <c r="E9732" s="89">
        <v>1.6317136405479521E-2</v>
      </c>
      <c r="F9732" s="89">
        <v>1.7349596167159885E-2</v>
      </c>
      <c r="G9732" s="90">
        <v>1.8293795298707591E-2</v>
      </c>
      <c r="H9732" s="90">
        <v>1.9154583098228761E-2</v>
      </c>
      <c r="I9732" s="90">
        <v>2.0072609364759533E-2</v>
      </c>
      <c r="J9732" s="90">
        <v>2.1057708686689804E-2</v>
      </c>
    </row>
    <row r="9733" spans="3:10" x14ac:dyDescent="0.25">
      <c r="C9733" s="82">
        <v>2.7876623926256883E-2</v>
      </c>
      <c r="D9733" s="89">
        <v>3.1837899507187815E-2</v>
      </c>
      <c r="E9733" s="89">
        <v>3.4086882013291117E-2</v>
      </c>
      <c r="F9733" s="89">
        <v>3.5283499658279371E-2</v>
      </c>
      <c r="G9733" s="90">
        <v>3.5930102993382458E-2</v>
      </c>
      <c r="H9733" s="90">
        <v>3.6108977495625305E-2</v>
      </c>
      <c r="I9733" s="90">
        <v>3.6056004823571512E-2</v>
      </c>
      <c r="J9733" s="90">
        <v>3.5699148686305117E-2</v>
      </c>
    </row>
    <row r="9734" spans="3:10" x14ac:dyDescent="0.25">
      <c r="C9734" s="82">
        <v>6.1158059743849332E-3</v>
      </c>
      <c r="D9734" s="89">
        <v>8.5959545436642224E-3</v>
      </c>
      <c r="E9734" s="89">
        <v>1.089918442631342E-2</v>
      </c>
      <c r="F9734" s="89">
        <v>1.2941330718983032E-2</v>
      </c>
      <c r="G9734" s="90">
        <v>1.4747390327189193E-2</v>
      </c>
      <c r="H9734" s="90">
        <v>1.6296524091620818E-2</v>
      </c>
      <c r="I9734" s="90">
        <v>1.7696826550749913E-2</v>
      </c>
      <c r="J9734" s="90">
        <v>1.8947650439021937E-2</v>
      </c>
    </row>
    <row r="9735" spans="3:10" x14ac:dyDescent="0.25">
      <c r="C9735" s="82">
        <v>6.6732254250584294E-2</v>
      </c>
      <c r="D9735" s="89">
        <v>5.3538686060378711E-2</v>
      </c>
      <c r="E9735" s="89">
        <v>4.5206772555656353E-2</v>
      </c>
      <c r="F9735" s="89">
        <v>3.9953263278534545E-2</v>
      </c>
      <c r="G9735" s="90">
        <v>3.6690873044046758E-2</v>
      </c>
      <c r="H9735" s="90">
        <v>3.4565187201010636E-2</v>
      </c>
      <c r="I9735" s="90">
        <v>3.3295613716913024E-2</v>
      </c>
      <c r="J9735" s="90">
        <v>3.2524823553321314E-2</v>
      </c>
    </row>
    <row r="9736" spans="3:10" x14ac:dyDescent="0.25">
      <c r="C9736" s="82">
        <v>7.5216588397521615E-3</v>
      </c>
      <c r="D9736" s="89">
        <v>8.288772319498065E-3</v>
      </c>
      <c r="E9736" s="89">
        <v>8.7833813917575932E-3</v>
      </c>
      <c r="F9736" s="89">
        <v>9.0929038626288029E-3</v>
      </c>
      <c r="G9736" s="90">
        <v>9.2781404044463018E-3</v>
      </c>
      <c r="H9736" s="90">
        <v>9.3273809232357098E-3</v>
      </c>
      <c r="I9736" s="90">
        <v>9.3006806661395554E-3</v>
      </c>
      <c r="J9736" s="90">
        <v>9.200228668090631E-3</v>
      </c>
    </row>
    <row r="9737" spans="3:10" x14ac:dyDescent="0.25">
      <c r="C9737" s="82">
        <v>9.3238701628768107E-3</v>
      </c>
      <c r="D9737" s="89">
        <v>1.2321746581705451E-2</v>
      </c>
      <c r="E9737" s="89">
        <v>1.4644204856626588E-2</v>
      </c>
      <c r="F9737" s="89">
        <v>1.6322003854775804E-2</v>
      </c>
      <c r="G9737" s="90">
        <v>1.7537014920456027E-2</v>
      </c>
      <c r="H9737" s="90">
        <v>1.8383927673053017E-2</v>
      </c>
      <c r="I9737" s="90">
        <v>1.9068965026080173E-2</v>
      </c>
      <c r="J9737" s="90">
        <v>1.9639705421032303E-2</v>
      </c>
    </row>
    <row r="9738" spans="3:10" x14ac:dyDescent="0.25">
      <c r="C9738" s="82">
        <v>2.9415748122829075E-2</v>
      </c>
      <c r="D9738" s="89">
        <v>3.179134521639191E-2</v>
      </c>
      <c r="E9738" s="89">
        <v>3.2177957670284786E-2</v>
      </c>
      <c r="F9738" s="89">
        <v>3.1517703800048001E-2</v>
      </c>
      <c r="G9738" s="90">
        <v>3.0458767588916344E-2</v>
      </c>
      <c r="H9738" s="90">
        <v>2.9187844312451684E-2</v>
      </c>
      <c r="I9738" s="90">
        <v>2.7969356672702752E-2</v>
      </c>
      <c r="J9738" s="90">
        <v>2.6786412600107563E-2</v>
      </c>
    </row>
    <row r="9739" spans="3:10" x14ac:dyDescent="0.25">
      <c r="C9739" s="82">
        <v>6.4445270793194922E-3</v>
      </c>
      <c r="D9739" s="89">
        <v>9.1734324095184491E-3</v>
      </c>
      <c r="E9739" s="89">
        <v>1.1568354329162553E-2</v>
      </c>
      <c r="F9739" s="89">
        <v>1.3530128083517359E-2</v>
      </c>
      <c r="G9739" s="90">
        <v>1.5121542003264462E-2</v>
      </c>
      <c r="H9739" s="90">
        <v>1.6367250764865341E-2</v>
      </c>
      <c r="I9739" s="90">
        <v>1.7414295997752714E-2</v>
      </c>
      <c r="J9739" s="90">
        <v>1.8286903819429358E-2</v>
      </c>
    </row>
    <row r="9740" spans="3:10" x14ac:dyDescent="0.25">
      <c r="C9740" s="82">
        <v>2.14062910903396E-3</v>
      </c>
      <c r="D9740" s="89">
        <v>3.240547147816809E-3</v>
      </c>
      <c r="E9740" s="89">
        <v>4.4076773950055739E-3</v>
      </c>
      <c r="F9740" s="89">
        <v>5.5672783307974157E-3</v>
      </c>
      <c r="G9740" s="90">
        <v>6.6856746429130561E-3</v>
      </c>
      <c r="H9740" s="90">
        <v>7.7238044927017456E-3</v>
      </c>
      <c r="I9740" s="90">
        <v>8.7245259344512684E-3</v>
      </c>
      <c r="J9740" s="90">
        <v>9.7022063288193256E-3</v>
      </c>
    </row>
    <row r="9741" spans="3:10" x14ac:dyDescent="0.25">
      <c r="C9741" s="82">
        <v>7.5605744379821455E-2</v>
      </c>
      <c r="D9741" s="89">
        <v>6.5564434248201187E-2</v>
      </c>
      <c r="E9741" s="89">
        <v>5.7877081233078345E-2</v>
      </c>
      <c r="F9741" s="89">
        <v>5.2263080919260838E-2</v>
      </c>
      <c r="G9741" s="90">
        <v>4.8278605868614696E-2</v>
      </c>
      <c r="H9741" s="90">
        <v>4.526075371051462E-2</v>
      </c>
      <c r="I9741" s="90">
        <v>4.3054080341626971E-2</v>
      </c>
      <c r="J9741" s="90">
        <v>4.1288964519936133E-2</v>
      </c>
    </row>
    <row r="9742" spans="3:10" x14ac:dyDescent="0.25">
      <c r="C9742" s="82">
        <v>4.0661642704389444E-4</v>
      </c>
      <c r="D9742" s="89">
        <v>1.0511255812186279E-3</v>
      </c>
      <c r="E9742" s="89">
        <v>2.0595527391086862E-3</v>
      </c>
      <c r="F9742" s="89">
        <v>3.3414555172586618E-3</v>
      </c>
      <c r="G9742" s="90">
        <v>4.7793099295842028E-3</v>
      </c>
      <c r="H9742" s="90">
        <v>6.2628666098143134E-3</v>
      </c>
      <c r="I9742" s="90">
        <v>7.7765640683388048E-3</v>
      </c>
      <c r="J9742" s="90">
        <v>9.3135246340541305E-3</v>
      </c>
    </row>
    <row r="9743" spans="3:10" x14ac:dyDescent="0.25">
      <c r="C9743" s="82">
        <v>3.7610137403433164E-2</v>
      </c>
      <c r="D9743" s="89">
        <v>4.4445313511569814E-2</v>
      </c>
      <c r="E9743" s="89">
        <v>4.8797810062210824E-2</v>
      </c>
      <c r="F9743" s="89">
        <v>5.1476608834814148E-2</v>
      </c>
      <c r="G9743" s="90">
        <v>5.3205654080340434E-2</v>
      </c>
      <c r="H9743" s="90">
        <v>5.413757603700213E-2</v>
      </c>
      <c r="I9743" s="90">
        <v>5.4651619242697104E-2</v>
      </c>
      <c r="J9743" s="90">
        <v>5.4648768305749072E-2</v>
      </c>
    </row>
    <row r="9744" spans="3:10" x14ac:dyDescent="0.25">
      <c r="C9744" s="82">
        <v>1.129909735532263E-2</v>
      </c>
      <c r="D9744" s="89">
        <v>1.2800294534566796E-2</v>
      </c>
      <c r="E9744" s="89">
        <v>1.4036079929284297E-2</v>
      </c>
      <c r="F9744" s="89">
        <v>1.5107853695415834E-2</v>
      </c>
      <c r="G9744" s="90">
        <v>1.6084436071056862E-2</v>
      </c>
      <c r="H9744" s="90">
        <v>1.6913171848629706E-2</v>
      </c>
      <c r="I9744" s="90">
        <v>1.7662026357871188E-2</v>
      </c>
      <c r="J9744" s="90">
        <v>1.8288743916626854E-2</v>
      </c>
    </row>
    <row r="9745" spans="3:10" x14ac:dyDescent="0.25">
      <c r="C9745" s="82">
        <v>1.6576539337539224E-2</v>
      </c>
      <c r="D9745" s="89">
        <v>1.9297915205354815E-2</v>
      </c>
      <c r="E9745" s="89">
        <v>2.1191221432789887E-2</v>
      </c>
      <c r="F9745" s="89">
        <v>2.2469597563955442E-2</v>
      </c>
      <c r="G9745" s="90">
        <v>2.3350563613558063E-2</v>
      </c>
      <c r="H9745" s="90">
        <v>2.3871335501230675E-2</v>
      </c>
      <c r="I9745" s="90">
        <v>2.4219536387168623E-2</v>
      </c>
      <c r="J9745" s="90">
        <v>2.4396312182715773E-2</v>
      </c>
    </row>
    <row r="9746" spans="3:10" x14ac:dyDescent="0.25">
      <c r="C9746" s="82">
        <v>1.0833921712408047E-2</v>
      </c>
      <c r="D9746" s="89">
        <v>1.2966875706456904E-2</v>
      </c>
      <c r="E9746" s="89">
        <v>1.4483240573822416E-2</v>
      </c>
      <c r="F9746" s="89">
        <v>1.556831871969675E-2</v>
      </c>
      <c r="G9746" s="90">
        <v>1.6415664328797812E-2</v>
      </c>
      <c r="H9746" s="90">
        <v>1.7079305879640953E-2</v>
      </c>
      <c r="I9746" s="90">
        <v>1.7707295887847994E-2</v>
      </c>
      <c r="J9746" s="90">
        <v>1.8309022423808847E-2</v>
      </c>
    </row>
    <row r="9747" spans="3:10" x14ac:dyDescent="0.25">
      <c r="C9747" s="82">
        <v>1.6470928024594399E-2</v>
      </c>
      <c r="D9747" s="89">
        <v>2.0338882413722854E-2</v>
      </c>
      <c r="E9747" s="89">
        <v>2.2787386622962931E-2</v>
      </c>
      <c r="F9747" s="89">
        <v>2.4163288353004988E-2</v>
      </c>
      <c r="G9747" s="90">
        <v>2.489209409292523E-2</v>
      </c>
      <c r="H9747" s="90">
        <v>2.5155788033824816E-2</v>
      </c>
      <c r="I9747" s="90">
        <v>2.5232146512188643E-2</v>
      </c>
      <c r="J9747" s="90">
        <v>2.515968118326006E-2</v>
      </c>
    </row>
    <row r="9748" spans="3:10" x14ac:dyDescent="0.25">
      <c r="C9748" s="82">
        <v>3.5590785842077796E-2</v>
      </c>
      <c r="D9748" s="89">
        <v>3.8260375386411333E-2</v>
      </c>
      <c r="E9748" s="89">
        <v>3.8511792152534023E-2</v>
      </c>
      <c r="F9748" s="89">
        <v>3.7518477352224987E-2</v>
      </c>
      <c r="G9748" s="90">
        <v>3.6076483864748599E-2</v>
      </c>
      <c r="H9748" s="90">
        <v>3.4414192105144063E-2</v>
      </c>
      <c r="I9748" s="90">
        <v>3.2841035703544033E-2</v>
      </c>
      <c r="J9748" s="90">
        <v>3.13288600796571E-2</v>
      </c>
    </row>
    <row r="9749" spans="3:10" x14ac:dyDescent="0.25">
      <c r="C9749" s="82">
        <v>1.791783751751377E-2</v>
      </c>
      <c r="D9749" s="89">
        <v>2.2550837402687016E-2</v>
      </c>
      <c r="E9749" s="89">
        <v>2.6209740175440869E-2</v>
      </c>
      <c r="F9749" s="89">
        <v>2.9100448615696904E-2</v>
      </c>
      <c r="G9749" s="90">
        <v>3.1514033986215169E-2</v>
      </c>
      <c r="H9749" s="90">
        <v>3.3504191186794756E-2</v>
      </c>
      <c r="I9749" s="90">
        <v>3.530938172546149E-2</v>
      </c>
      <c r="J9749" s="90">
        <v>3.6892109249665697E-2</v>
      </c>
    </row>
    <row r="9750" spans="3:10" x14ac:dyDescent="0.25">
      <c r="C9750" s="82">
        <v>1.2819010449739083E-2</v>
      </c>
      <c r="D9750" s="89">
        <v>1.8022862591014717E-2</v>
      </c>
      <c r="E9750" s="89">
        <v>2.2273476720799764E-2</v>
      </c>
      <c r="F9750" s="89">
        <v>2.5418712454901959E-2</v>
      </c>
      <c r="G9750" s="90">
        <v>2.765794254290365E-2</v>
      </c>
      <c r="H9750" s="90">
        <v>2.9109828336590031E-2</v>
      </c>
      <c r="I9750" s="90">
        <v>3.008606715074566E-2</v>
      </c>
      <c r="J9750" s="90">
        <v>3.0651436798823088E-2</v>
      </c>
    </row>
    <row r="9751" spans="3:10" x14ac:dyDescent="0.25">
      <c r="C9751" s="82">
        <v>4.7207435432520973E-3</v>
      </c>
      <c r="D9751" s="89">
        <v>7.1833681860613754E-3</v>
      </c>
      <c r="E9751" s="89">
        <v>9.5291394312548294E-3</v>
      </c>
      <c r="F9751" s="89">
        <v>1.1568816316698451E-2</v>
      </c>
      <c r="G9751" s="90">
        <v>1.3281687528261674E-2</v>
      </c>
      <c r="H9751" s="90">
        <v>1.4654645792697962E-2</v>
      </c>
      <c r="I9751" s="90">
        <v>1.5813456215348572E-2</v>
      </c>
      <c r="J9751" s="90">
        <v>1.6793475531101762E-2</v>
      </c>
    </row>
    <row r="9752" spans="3:10" x14ac:dyDescent="0.25">
      <c r="C9752" s="82">
        <v>4.7849716813002506E-2</v>
      </c>
      <c r="D9752" s="89">
        <v>5.641799226788427E-2</v>
      </c>
      <c r="E9752" s="89">
        <v>6.0535366435655581E-2</v>
      </c>
      <c r="F9752" s="89">
        <v>6.1703395038298199E-2</v>
      </c>
      <c r="G9752" s="90">
        <v>6.1241751238128604E-2</v>
      </c>
      <c r="H9752" s="90">
        <v>5.9601628766579963E-2</v>
      </c>
      <c r="I9752" s="90">
        <v>5.7356806439254081E-2</v>
      </c>
      <c r="J9752" s="90">
        <v>5.4492175474484476E-2</v>
      </c>
    </row>
    <row r="9753" spans="3:10" x14ac:dyDescent="0.25">
      <c r="C9753" s="82">
        <v>6.022878454938335E-3</v>
      </c>
      <c r="D9753" s="89">
        <v>1.0127289894666668E-2</v>
      </c>
      <c r="E9753" s="89">
        <v>1.4273784882353804E-2</v>
      </c>
      <c r="F9753" s="89">
        <v>1.7906145185440907E-2</v>
      </c>
      <c r="G9753" s="90">
        <v>2.080386266985421E-2</v>
      </c>
      <c r="H9753" s="90">
        <v>2.2841267862255633E-2</v>
      </c>
      <c r="I9753" s="90">
        <v>2.4166969172442328E-2</v>
      </c>
      <c r="J9753" s="90">
        <v>2.4825772378563121E-2</v>
      </c>
    </row>
    <row r="9754" spans="3:10" x14ac:dyDescent="0.25">
      <c r="C9754" s="82">
        <v>1.9206024048080625E-2</v>
      </c>
      <c r="D9754" s="89">
        <v>2.489509726160137E-2</v>
      </c>
      <c r="E9754" s="89">
        <v>2.896549967725438E-2</v>
      </c>
      <c r="F9754" s="89">
        <v>3.1670705428930766E-2</v>
      </c>
      <c r="G9754" s="90">
        <v>3.3460522454153749E-2</v>
      </c>
      <c r="H9754" s="90">
        <v>3.4507391273452571E-2</v>
      </c>
      <c r="I9754" s="90">
        <v>3.5129922903449025E-2</v>
      </c>
      <c r="J9754" s="90">
        <v>3.5326234963926492E-2</v>
      </c>
    </row>
    <row r="9755" spans="3:10" x14ac:dyDescent="0.25">
      <c r="C9755" s="82">
        <v>7.1231871445844169E-3</v>
      </c>
      <c r="D9755" s="89">
        <v>9.5269343293598249E-3</v>
      </c>
      <c r="E9755" s="89">
        <v>1.1464897381913785E-2</v>
      </c>
      <c r="F9755" s="89">
        <v>1.2948238643612699E-2</v>
      </c>
      <c r="G9755" s="90">
        <v>1.4106961293043363E-2</v>
      </c>
      <c r="H9755" s="90">
        <v>1.5004669980865136E-2</v>
      </c>
      <c r="I9755" s="90">
        <v>1.5800751109563992E-2</v>
      </c>
      <c r="J9755" s="90">
        <v>1.6532352784414395E-2</v>
      </c>
    </row>
    <row r="9756" spans="3:10" x14ac:dyDescent="0.25">
      <c r="C9756" s="82">
        <v>1.2062739495236646E-2</v>
      </c>
      <c r="D9756" s="89">
        <v>1.6503981467654909E-2</v>
      </c>
      <c r="E9756" s="89">
        <v>2.0141914276792555E-2</v>
      </c>
      <c r="F9756" s="89">
        <v>2.2866575456703557E-2</v>
      </c>
      <c r="G9756" s="90">
        <v>2.4815268402193762E-2</v>
      </c>
      <c r="H9756" s="90">
        <v>2.6040759413131411E-2</v>
      </c>
      <c r="I9756" s="90">
        <v>2.6782959826743891E-2</v>
      </c>
      <c r="J9756" s="90">
        <v>2.7080018285544048E-2</v>
      </c>
    </row>
    <row r="9757" spans="3:10" x14ac:dyDescent="0.25">
      <c r="C9757" s="82">
        <v>5.1840385736532754E-2</v>
      </c>
      <c r="D9757" s="89">
        <v>5.3470368267797462E-2</v>
      </c>
      <c r="E9757" s="89">
        <v>5.2716566125407455E-2</v>
      </c>
      <c r="F9757" s="89">
        <v>5.1034472865488963E-2</v>
      </c>
      <c r="G9757" s="90">
        <v>4.9259813115996545E-2</v>
      </c>
      <c r="H9757" s="90">
        <v>4.7494351141821559E-2</v>
      </c>
      <c r="I9757" s="90">
        <v>4.6004299482815016E-2</v>
      </c>
      <c r="J9757" s="90">
        <v>4.4624967657823832E-2</v>
      </c>
    </row>
    <row r="9758" spans="3:10" x14ac:dyDescent="0.25">
      <c r="C9758" s="82">
        <v>6.3051942004661611E-3</v>
      </c>
      <c r="D9758" s="89">
        <v>9.9969890044227915E-3</v>
      </c>
      <c r="E9758" s="89">
        <v>1.3241401645275043E-2</v>
      </c>
      <c r="F9758" s="89">
        <v>1.5734333618551432E-2</v>
      </c>
      <c r="G9758" s="90">
        <v>1.7573715259765595E-2</v>
      </c>
      <c r="H9758" s="90">
        <v>1.8892020889947233E-2</v>
      </c>
      <c r="I9758" s="90">
        <v>1.9959367616312632E-2</v>
      </c>
      <c r="J9758" s="90">
        <v>2.0876291755797194E-2</v>
      </c>
    </row>
    <row r="9759" spans="3:10" x14ac:dyDescent="0.25">
      <c r="C9759" s="82">
        <v>1.8599371002059038E-3</v>
      </c>
      <c r="D9759" s="89">
        <v>2.8481698191930396E-3</v>
      </c>
      <c r="E9759" s="89">
        <v>3.8306544433664952E-3</v>
      </c>
      <c r="F9759" s="89">
        <v>4.725580002972859E-3</v>
      </c>
      <c r="G9759" s="90">
        <v>5.5040925323580625E-3</v>
      </c>
      <c r="H9759" s="90">
        <v>6.1376872291215084E-3</v>
      </c>
      <c r="I9759" s="90">
        <v>6.6618168666983061E-3</v>
      </c>
      <c r="J9759" s="90">
        <v>7.0840235146301537E-3</v>
      </c>
    </row>
    <row r="9760" spans="3:10" x14ac:dyDescent="0.25">
      <c r="C9760" s="82">
        <v>9.8487402526924242E-3</v>
      </c>
      <c r="D9760" s="89">
        <v>1.323276582257522E-2</v>
      </c>
      <c r="E9760" s="89">
        <v>1.5846107361361304E-2</v>
      </c>
      <c r="F9760" s="89">
        <v>1.7728220574105169E-2</v>
      </c>
      <c r="G9760" s="90">
        <v>1.9077167682039049E-2</v>
      </c>
      <c r="H9760" s="90">
        <v>1.9974006325080024E-2</v>
      </c>
      <c r="I9760" s="90">
        <v>2.0608627286923576E-2</v>
      </c>
      <c r="J9760" s="90">
        <v>2.10010831259391E-2</v>
      </c>
    </row>
    <row r="9761" spans="3:10" x14ac:dyDescent="0.25">
      <c r="C9761" s="82">
        <v>1.0810885497650181E-2</v>
      </c>
      <c r="D9761" s="89">
        <v>1.4279536310701951E-2</v>
      </c>
      <c r="E9761" s="89">
        <v>1.7316720731970648E-2</v>
      </c>
      <c r="F9761" s="89">
        <v>1.9895646886112013E-2</v>
      </c>
      <c r="G9761" s="90">
        <v>2.209417654827454E-2</v>
      </c>
      <c r="H9761" s="90">
        <v>2.3882249885447789E-2</v>
      </c>
      <c r="I9761" s="90">
        <v>2.5406848361903121E-2</v>
      </c>
      <c r="J9761" s="90">
        <v>2.6653860281147648E-2</v>
      </c>
    </row>
    <row r="9762" spans="3:10" x14ac:dyDescent="0.25">
      <c r="C9762" s="82">
        <v>4.9073294624207148E-3</v>
      </c>
      <c r="D9762" s="89">
        <v>7.6861251954242924E-3</v>
      </c>
      <c r="E9762" s="89">
        <v>1.0255802687521104E-2</v>
      </c>
      <c r="F9762" s="89">
        <v>1.2383325106732583E-2</v>
      </c>
      <c r="G9762" s="90">
        <v>1.4076264896125986E-2</v>
      </c>
      <c r="H9762" s="90">
        <v>1.5360395354310221E-2</v>
      </c>
      <c r="I9762" s="90">
        <v>1.6393444317319966E-2</v>
      </c>
      <c r="J9762" s="90">
        <v>1.7220009375607595E-2</v>
      </c>
    </row>
    <row r="9763" spans="3:10" x14ac:dyDescent="0.25">
      <c r="C9763" s="82">
        <v>1.1941769650404924E-2</v>
      </c>
      <c r="D9763" s="89">
        <v>1.5383703463230843E-2</v>
      </c>
      <c r="E9763" s="89">
        <v>1.8257155918160652E-2</v>
      </c>
      <c r="F9763" s="89">
        <v>2.0678895873088302E-2</v>
      </c>
      <c r="G9763" s="90">
        <v>2.2857768239072606E-2</v>
      </c>
      <c r="H9763" s="90">
        <v>2.4852264009333411E-2</v>
      </c>
      <c r="I9763" s="90">
        <v>2.6861372310750919E-2</v>
      </c>
      <c r="J9763" s="90">
        <v>2.8873080703139098E-2</v>
      </c>
    </row>
    <row r="9764" spans="3:10" x14ac:dyDescent="0.25">
      <c r="C9764" s="82">
        <v>3.0468954423206389E-3</v>
      </c>
      <c r="D9764" s="89">
        <v>5.9092721663071505E-3</v>
      </c>
      <c r="E9764" s="89">
        <v>9.2047366805071279E-3</v>
      </c>
      <c r="F9764" s="89">
        <v>1.238452784853193E-2</v>
      </c>
      <c r="G9764" s="90">
        <v>1.5114033088304746E-2</v>
      </c>
      <c r="H9764" s="90">
        <v>1.718282107162766E-2</v>
      </c>
      <c r="I9764" s="90">
        <v>1.8641633619787296E-2</v>
      </c>
      <c r="J9764" s="90">
        <v>1.9505848896279144E-2</v>
      </c>
    </row>
    <row r="9765" spans="3:10" x14ac:dyDescent="0.25">
      <c r="C9765" s="82">
        <v>1.3875548405500685E-2</v>
      </c>
      <c r="D9765" s="89">
        <v>1.9674103746650611E-2</v>
      </c>
      <c r="E9765" s="89">
        <v>2.4482743645792896E-2</v>
      </c>
      <c r="F9765" s="89">
        <v>2.8049636299031899E-2</v>
      </c>
      <c r="G9765" s="90">
        <v>3.0515084920268915E-2</v>
      </c>
      <c r="H9765" s="90">
        <v>3.1959080792595428E-2</v>
      </c>
      <c r="I9765" s="90">
        <v>3.2707215474585612E-2</v>
      </c>
      <c r="J9765" s="90">
        <v>3.2842363515889102E-2</v>
      </c>
    </row>
    <row r="9766" spans="3:10" x14ac:dyDescent="0.25">
      <c r="C9766" s="82">
        <v>4.9661705550010007E-3</v>
      </c>
      <c r="D9766" s="89">
        <v>7.6835968524890429E-3</v>
      </c>
      <c r="E9766" s="89">
        <v>1.036947511369111E-2</v>
      </c>
      <c r="F9766" s="89">
        <v>1.2799127542958099E-2</v>
      </c>
      <c r="G9766" s="90">
        <v>1.4923018801326141E-2</v>
      </c>
      <c r="H9766" s="90">
        <v>1.670280082411562E-2</v>
      </c>
      <c r="I9766" s="90">
        <v>1.8263087854846399E-2</v>
      </c>
      <c r="J9766" s="90">
        <v>1.9630317639061687E-2</v>
      </c>
    </row>
    <row r="9767" spans="3:10" x14ac:dyDescent="0.25">
      <c r="C9767" s="82">
        <v>8.3102760187272542E-3</v>
      </c>
      <c r="D9767" s="89">
        <v>1.2001544655980705E-2</v>
      </c>
      <c r="E9767" s="89">
        <v>1.5136074185296776E-2</v>
      </c>
      <c r="F9767" s="89">
        <v>1.7478802137358033E-2</v>
      </c>
      <c r="G9767" s="90">
        <v>1.9060967063899144E-2</v>
      </c>
      <c r="H9767" s="90">
        <v>1.9908626401433992E-2</v>
      </c>
      <c r="I9767" s="90">
        <v>2.0228637934828906E-2</v>
      </c>
      <c r="J9767" s="90">
        <v>2.009602180473935E-2</v>
      </c>
    </row>
    <row r="9768" spans="3:10" x14ac:dyDescent="0.25">
      <c r="C9768" s="82">
        <v>5.015344444632309E-3</v>
      </c>
      <c r="D9768" s="89">
        <v>7.5890310979874606E-3</v>
      </c>
      <c r="E9768" s="89">
        <v>1.0008264285074306E-2</v>
      </c>
      <c r="F9768" s="89">
        <v>1.2052550740215402E-2</v>
      </c>
      <c r="G9768" s="90">
        <v>1.3672564551432584E-2</v>
      </c>
      <c r="H9768" s="90">
        <v>1.4829295026868047E-2</v>
      </c>
      <c r="I9768" s="90">
        <v>1.563230826594985E-2</v>
      </c>
      <c r="J9768" s="90">
        <v>1.6106574203174465E-2</v>
      </c>
    </row>
    <row r="9769" spans="3:10" x14ac:dyDescent="0.25">
      <c r="C9769" s="82">
        <v>1.4942571784226482E-2</v>
      </c>
      <c r="D9769" s="89">
        <v>1.8963817326971152E-2</v>
      </c>
      <c r="E9769" s="89">
        <v>2.1876937230208903E-2</v>
      </c>
      <c r="F9769" s="89">
        <v>2.3978393141390393E-2</v>
      </c>
      <c r="G9769" s="90">
        <v>2.5669935220237982E-2</v>
      </c>
      <c r="H9769" s="90">
        <v>2.7126065593677653E-2</v>
      </c>
      <c r="I9769" s="90">
        <v>2.8626896955882011E-2</v>
      </c>
      <c r="J9769" s="90">
        <v>3.0189316924039287E-2</v>
      </c>
    </row>
    <row r="9770" spans="3:10" x14ac:dyDescent="0.25">
      <c r="C9770" s="82">
        <v>1.3691540666940019E-2</v>
      </c>
      <c r="D9770" s="89">
        <v>1.887406851485765E-2</v>
      </c>
      <c r="E9770" s="89">
        <v>2.2862243299677929E-2</v>
      </c>
      <c r="F9770" s="89">
        <v>2.5626698361795545E-2</v>
      </c>
      <c r="G9770" s="90">
        <v>2.7471034034420149E-2</v>
      </c>
      <c r="H9770" s="90">
        <v>2.8567584435347421E-2</v>
      </c>
      <c r="I9770" s="90">
        <v>2.9240951533773658E-2</v>
      </c>
      <c r="J9770" s="90">
        <v>2.9553031370478509E-2</v>
      </c>
    </row>
    <row r="9771" spans="3:10" x14ac:dyDescent="0.25">
      <c r="C9771" s="82">
        <v>1.1878231830227647E-3</v>
      </c>
      <c r="D9771" s="89">
        <v>2.4528915272282684E-3</v>
      </c>
      <c r="E9771" s="89">
        <v>4.0068665504318967E-3</v>
      </c>
      <c r="F9771" s="89">
        <v>5.6091974012420541E-3</v>
      </c>
      <c r="G9771" s="90">
        <v>7.106218128394343E-3</v>
      </c>
      <c r="H9771" s="90">
        <v>8.4023672574187278E-3</v>
      </c>
      <c r="I9771" s="90">
        <v>9.5260811397431672E-3</v>
      </c>
      <c r="J9771" s="90">
        <v>1.0484728674335081E-2</v>
      </c>
    </row>
    <row r="9772" spans="3:10" x14ac:dyDescent="0.25">
      <c r="C9772" s="82">
        <v>4.928766417780641E-2</v>
      </c>
      <c r="D9772" s="89">
        <v>4.8226259351889747E-2</v>
      </c>
      <c r="E9772" s="89">
        <v>4.6464820306279277E-2</v>
      </c>
      <c r="F9772" s="89">
        <v>4.4626938464503052E-2</v>
      </c>
      <c r="G9772" s="90">
        <v>4.2996246987969056E-2</v>
      </c>
      <c r="H9772" s="90">
        <v>4.1443314205537519E-2</v>
      </c>
      <c r="I9772" s="90">
        <v>4.0136009793943515E-2</v>
      </c>
      <c r="J9772" s="90">
        <v>3.8953368409054522E-2</v>
      </c>
    </row>
    <row r="9773" spans="3:10" x14ac:dyDescent="0.25">
      <c r="C9773" s="82">
        <v>1.8437756797461187E-2</v>
      </c>
      <c r="D9773" s="89">
        <v>2.348588439681943E-2</v>
      </c>
      <c r="E9773" s="89">
        <v>2.7327529523536748E-2</v>
      </c>
      <c r="F9773" s="89">
        <v>3.0022124473852552E-2</v>
      </c>
      <c r="G9773" s="90">
        <v>3.1800237190066513E-2</v>
      </c>
      <c r="H9773" s="90">
        <v>3.2711989958661015E-2</v>
      </c>
      <c r="I9773" s="90">
        <v>3.3030414625550626E-2</v>
      </c>
      <c r="J9773" s="90">
        <v>3.2781680648316512E-2</v>
      </c>
    </row>
    <row r="9774" spans="3:10" x14ac:dyDescent="0.25">
      <c r="C9774" s="82">
        <v>3.3609802885793023E-2</v>
      </c>
      <c r="D9774" s="89">
        <v>3.5116306270380065E-2</v>
      </c>
      <c r="E9774" s="89">
        <v>3.6019238949479962E-2</v>
      </c>
      <c r="F9774" s="89">
        <v>3.6731168655839683E-2</v>
      </c>
      <c r="G9774" s="90">
        <v>3.7472058164486101E-2</v>
      </c>
      <c r="H9774" s="90">
        <v>3.812279134858252E-2</v>
      </c>
      <c r="I9774" s="90">
        <v>3.8813376014417353E-2</v>
      </c>
      <c r="J9774" s="90">
        <v>3.9396751336285785E-2</v>
      </c>
    </row>
    <row r="9775" spans="3:10" x14ac:dyDescent="0.25">
      <c r="C9775" s="82">
        <v>1.2897713045377414E-2</v>
      </c>
      <c r="D9775" s="89">
        <v>1.8172536860675079E-2</v>
      </c>
      <c r="E9775" s="89">
        <v>2.2925671676393117E-2</v>
      </c>
      <c r="F9775" s="89">
        <v>2.7013806556179628E-2</v>
      </c>
      <c r="G9775" s="90">
        <v>3.0522231122026556E-2</v>
      </c>
      <c r="H9775" s="90">
        <v>3.3397977948369462E-2</v>
      </c>
      <c r="I9775" s="90">
        <v>3.5806291670917791E-2</v>
      </c>
      <c r="J9775" s="90">
        <v>3.7655957489289023E-2</v>
      </c>
    </row>
    <row r="9776" spans="3:10" x14ac:dyDescent="0.25">
      <c r="C9776" s="82">
        <v>5.0043256345058034E-3</v>
      </c>
      <c r="D9776" s="89">
        <v>7.5795539614649712E-3</v>
      </c>
      <c r="E9776" s="89">
        <v>1.002573795476552E-2</v>
      </c>
      <c r="F9776" s="89">
        <v>1.2138576444023439E-2</v>
      </c>
      <c r="G9776" s="90">
        <v>1.3875119080815547E-2</v>
      </c>
      <c r="H9776" s="90">
        <v>1.5193175113057856E-2</v>
      </c>
      <c r="I9776" s="90">
        <v>1.6197621257659764E-2</v>
      </c>
      <c r="J9776" s="90">
        <v>1.6907884921713256E-2</v>
      </c>
    </row>
    <row r="9777" spans="3:10" x14ac:dyDescent="0.25">
      <c r="C9777" s="82">
        <v>1.6606361691949765E-2</v>
      </c>
      <c r="D9777" s="89">
        <v>2.2069361543093063E-2</v>
      </c>
      <c r="E9777" s="89">
        <v>2.5904849969603225E-2</v>
      </c>
      <c r="F9777" s="89">
        <v>2.8304087629092419E-2</v>
      </c>
      <c r="G9777" s="90">
        <v>2.9753238998703323E-2</v>
      </c>
      <c r="H9777" s="90">
        <v>3.0517315619485088E-2</v>
      </c>
      <c r="I9777" s="90">
        <v>3.0977530654932774E-2</v>
      </c>
      <c r="J9777" s="90">
        <v>3.120940078937218E-2</v>
      </c>
    </row>
    <row r="9778" spans="3:10" x14ac:dyDescent="0.25">
      <c r="C9778" s="82">
        <v>2.8999812667279312E-3</v>
      </c>
      <c r="D9778" s="89">
        <v>5.4974257629240107E-3</v>
      </c>
      <c r="E9778" s="89">
        <v>8.5889567686720011E-3</v>
      </c>
      <c r="F9778" s="89">
        <v>1.1788123580122304E-2</v>
      </c>
      <c r="G9778" s="90">
        <v>1.4849444880546519E-2</v>
      </c>
      <c r="H9778" s="90">
        <v>1.7588875331008606E-2</v>
      </c>
      <c r="I9778" s="90">
        <v>2.0046709069103393E-2</v>
      </c>
      <c r="J9778" s="90">
        <v>2.2208604199809578E-2</v>
      </c>
    </row>
    <row r="9779" spans="3:10" x14ac:dyDescent="0.25">
      <c r="C9779" s="82">
        <v>1.2904631493853019E-2</v>
      </c>
      <c r="D9779" s="89">
        <v>1.6762838311990803E-2</v>
      </c>
      <c r="E9779" s="89">
        <v>1.9713657098959104E-2</v>
      </c>
      <c r="F9779" s="89">
        <v>2.1842649892285779E-2</v>
      </c>
      <c r="G9779" s="90">
        <v>2.33908703323665E-2</v>
      </c>
      <c r="H9779" s="90">
        <v>2.4458300380494954E-2</v>
      </c>
      <c r="I9779" s="90">
        <v>2.5287990626425842E-2</v>
      </c>
      <c r="J9779" s="90">
        <v>2.5916766413427703E-2</v>
      </c>
    </row>
    <row r="9780" spans="3:10" x14ac:dyDescent="0.25">
      <c r="C9780" s="82">
        <v>8.6389725089068732E-3</v>
      </c>
      <c r="D9780" s="89">
        <v>1.1825531705809047E-2</v>
      </c>
      <c r="E9780" s="89">
        <v>1.4666627111516882E-2</v>
      </c>
      <c r="F9780" s="89">
        <v>1.7161419524573191E-2</v>
      </c>
      <c r="G9780" s="90">
        <v>1.9447895277858732E-2</v>
      </c>
      <c r="H9780" s="90">
        <v>2.1577982649881641E-2</v>
      </c>
      <c r="I9780" s="90">
        <v>2.3747920329851083E-2</v>
      </c>
      <c r="J9780" s="90">
        <v>2.5988629742746138E-2</v>
      </c>
    </row>
    <row r="9781" spans="3:10" x14ac:dyDescent="0.25">
      <c r="C9781" s="82">
        <v>2.0688519066145404E-2</v>
      </c>
      <c r="D9781" s="89">
        <v>2.5429121559911966E-2</v>
      </c>
      <c r="E9781" s="89">
        <v>2.8995222819508476E-2</v>
      </c>
      <c r="F9781" s="89">
        <v>3.1605014709246322E-2</v>
      </c>
      <c r="G9781" s="90">
        <v>3.3531036685610201E-2</v>
      </c>
      <c r="H9781" s="90">
        <v>3.4789686740076431E-2</v>
      </c>
      <c r="I9781" s="90">
        <v>3.5610234055051884E-2</v>
      </c>
      <c r="J9781" s="90">
        <v>3.5959610002125331E-2</v>
      </c>
    </row>
    <row r="9782" spans="3:10" x14ac:dyDescent="0.25">
      <c r="C9782" s="82">
        <v>3.2909966575853308E-3</v>
      </c>
      <c r="D9782" s="89">
        <v>6.1068906621155892E-3</v>
      </c>
      <c r="E9782" s="89">
        <v>9.3784880187711139E-3</v>
      </c>
      <c r="F9782" s="89">
        <v>1.276665487424509E-2</v>
      </c>
      <c r="G9782" s="90">
        <v>1.6131677105243023E-2</v>
      </c>
      <c r="H9782" s="90">
        <v>1.9389449823759123E-2</v>
      </c>
      <c r="I9782" s="90">
        <v>2.2659653779312852E-2</v>
      </c>
      <c r="J9782" s="90">
        <v>2.5953407485691173E-2</v>
      </c>
    </row>
    <row r="9783" spans="3:10" x14ac:dyDescent="0.25">
      <c r="C9783" s="82">
        <v>1.8734205855108543E-2</v>
      </c>
      <c r="D9783" s="89">
        <v>2.1882279850458649E-2</v>
      </c>
      <c r="E9783" s="89">
        <v>2.3757211580400697E-2</v>
      </c>
      <c r="F9783" s="89">
        <v>2.4779464279957891E-2</v>
      </c>
      <c r="G9783" s="90">
        <v>2.5330776278778021E-2</v>
      </c>
      <c r="H9783" s="90">
        <v>2.5529123796049342E-2</v>
      </c>
      <c r="I9783" s="90">
        <v>2.5609784680822666E-2</v>
      </c>
      <c r="J9783" s="90">
        <v>2.5587329696713491E-2</v>
      </c>
    </row>
    <row r="9784" spans="3:10" x14ac:dyDescent="0.25">
      <c r="C9784" s="82">
        <v>9.6825419852793297E-3</v>
      </c>
      <c r="D9784" s="89">
        <v>1.528801840705035E-2</v>
      </c>
      <c r="E9784" s="89">
        <v>2.0534957959963261E-2</v>
      </c>
      <c r="F9784" s="89">
        <v>2.492306202532522E-2</v>
      </c>
      <c r="G9784" s="90">
        <v>2.8418278927333809E-2</v>
      </c>
      <c r="H9784" s="90">
        <v>3.1013282957555968E-2</v>
      </c>
      <c r="I9784" s="90">
        <v>3.2960844268130202E-2</v>
      </c>
      <c r="J9784" s="90">
        <v>3.4281604090277182E-2</v>
      </c>
    </row>
    <row r="9785" spans="3:10" x14ac:dyDescent="0.25">
      <c r="C9785" s="82">
        <v>8.6237569365932541E-3</v>
      </c>
      <c r="D9785" s="89">
        <v>1.1959705442775349E-2</v>
      </c>
      <c r="E9785" s="89">
        <v>1.4660739232515001E-2</v>
      </c>
      <c r="F9785" s="89">
        <v>1.6657658714868941E-2</v>
      </c>
      <c r="G9785" s="90">
        <v>1.8085890178398671E-2</v>
      </c>
      <c r="H9785" s="90">
        <v>1.9016324674451145E-2</v>
      </c>
      <c r="I9785" s="90">
        <v>1.9646321901160776E-2</v>
      </c>
      <c r="J9785" s="90">
        <v>2.001802581425478E-2</v>
      </c>
    </row>
    <row r="9786" spans="3:10" x14ac:dyDescent="0.25">
      <c r="C9786" s="82">
        <v>1.8847992522087145E-2</v>
      </c>
      <c r="D9786" s="89">
        <v>2.4189363933920561E-2</v>
      </c>
      <c r="E9786" s="89">
        <v>2.7912194441198447E-2</v>
      </c>
      <c r="F9786" s="89">
        <v>3.0325675334195942E-2</v>
      </c>
      <c r="G9786" s="90">
        <v>3.1905291437774409E-2</v>
      </c>
      <c r="H9786" s="90">
        <v>3.284237360529435E-2</v>
      </c>
      <c r="I9786" s="90">
        <v>3.3454252114567623E-2</v>
      </c>
      <c r="J9786" s="90">
        <v>3.3743075501642322E-2</v>
      </c>
    </row>
    <row r="9787" spans="3:10" x14ac:dyDescent="0.25">
      <c r="C9787" s="82">
        <v>2.2956253442570559E-2</v>
      </c>
      <c r="D9787" s="89">
        <v>2.8738115441524062E-2</v>
      </c>
      <c r="E9787" s="89">
        <v>3.2626175723981861E-2</v>
      </c>
      <c r="F9787" s="89">
        <v>3.5070189349772941E-2</v>
      </c>
      <c r="G9787" s="90">
        <v>3.6622495642832285E-2</v>
      </c>
      <c r="H9787" s="90">
        <v>3.747141931922103E-2</v>
      </c>
      <c r="I9787" s="90">
        <v>3.7944627980117981E-2</v>
      </c>
      <c r="J9787" s="90">
        <v>3.801846809145127E-2</v>
      </c>
    </row>
    <row r="9788" spans="3:10" x14ac:dyDescent="0.25">
      <c r="C9788" s="82">
        <v>4.5029037986994737E-3</v>
      </c>
      <c r="D9788" s="89">
        <v>7.0394974543914702E-3</v>
      </c>
      <c r="E9788" s="89">
        <v>9.6233852121517371E-3</v>
      </c>
      <c r="F9788" s="89">
        <v>1.2059168390016329E-2</v>
      </c>
      <c r="G9788" s="90">
        <v>1.4291839610495261E-2</v>
      </c>
      <c r="H9788" s="90">
        <v>1.6260285774780326E-2</v>
      </c>
      <c r="I9788" s="90">
        <v>1.8054993382500269E-2</v>
      </c>
      <c r="J9788" s="90">
        <v>1.9675333814990401E-2</v>
      </c>
    </row>
    <row r="9789" spans="3:10" x14ac:dyDescent="0.25">
      <c r="C9789" s="82">
        <v>1.6361226535275008E-2</v>
      </c>
      <c r="D9789" s="89">
        <v>2.208993341855358E-2</v>
      </c>
      <c r="E9789" s="89">
        <v>2.6470253880842384E-2</v>
      </c>
      <c r="F9789" s="89">
        <v>2.9536280678832842E-2</v>
      </c>
      <c r="G9789" s="90">
        <v>3.1628902490694923E-2</v>
      </c>
      <c r="H9789" s="90">
        <v>3.2906975770621648E-2</v>
      </c>
      <c r="I9789" s="90">
        <v>3.370042294210103E-2</v>
      </c>
      <c r="J9789" s="90">
        <v>3.4041746852514036E-2</v>
      </c>
    </row>
    <row r="9790" spans="3:10" x14ac:dyDescent="0.25">
      <c r="C9790" s="82">
        <v>1.4419579678015821E-2</v>
      </c>
      <c r="D9790" s="89">
        <v>1.7064044307507516E-2</v>
      </c>
      <c r="E9790" s="89">
        <v>1.8918827845406092E-2</v>
      </c>
      <c r="F9790" s="89">
        <v>2.0248659754257731E-2</v>
      </c>
      <c r="G9790" s="90">
        <v>2.1309850399859491E-2</v>
      </c>
      <c r="H9790" s="90">
        <v>2.2166283155207675E-2</v>
      </c>
      <c r="I9790" s="90">
        <v>2.2996693398963295E-2</v>
      </c>
      <c r="J9790" s="90">
        <v>2.3794150713387655E-2</v>
      </c>
    </row>
    <row r="9791" spans="3:10" x14ac:dyDescent="0.25">
      <c r="C9791" s="82">
        <v>4.6568267099754675E-3</v>
      </c>
      <c r="D9791" s="89">
        <v>7.4578859869213693E-3</v>
      </c>
      <c r="E9791" s="89">
        <v>1.0276229895165306E-2</v>
      </c>
      <c r="F9791" s="89">
        <v>1.2799564346295566E-2</v>
      </c>
      <c r="G9791" s="90">
        <v>1.4895560276104922E-2</v>
      </c>
      <c r="H9791" s="90">
        <v>1.6463381992532559E-2</v>
      </c>
      <c r="I9791" s="90">
        <v>1.7589408472112777E-2</v>
      </c>
      <c r="J9791" s="90">
        <v>1.8288696704538955E-2</v>
      </c>
    </row>
    <row r="9792" spans="3:10" x14ac:dyDescent="0.25">
      <c r="C9792" s="82">
        <v>1.0146211030536523E-2</v>
      </c>
      <c r="D9792" s="89">
        <v>1.4902344505743934E-2</v>
      </c>
      <c r="E9792" s="89">
        <v>1.9067768639474545E-2</v>
      </c>
      <c r="F9792" s="89">
        <v>2.2454096379024607E-2</v>
      </c>
      <c r="G9792" s="90">
        <v>2.5189829322215175E-2</v>
      </c>
      <c r="H9792" s="90">
        <v>2.7327733789366978E-2</v>
      </c>
      <c r="I9792" s="90">
        <v>2.9095583081052739E-2</v>
      </c>
      <c r="J9792" s="90">
        <v>3.0495282377366595E-2</v>
      </c>
    </row>
    <row r="9793" spans="3:10" x14ac:dyDescent="0.25">
      <c r="C9793" s="82">
        <v>8.4538412289806037E-3</v>
      </c>
      <c r="D9793" s="89">
        <v>1.3311597706394479E-2</v>
      </c>
      <c r="E9793" s="89">
        <v>1.7817801881210939E-2</v>
      </c>
      <c r="F9793" s="89">
        <v>2.1513224708884143E-2</v>
      </c>
      <c r="G9793" s="90">
        <v>2.4359890037333031E-2</v>
      </c>
      <c r="H9793" s="90">
        <v>2.6364578799750314E-2</v>
      </c>
      <c r="I9793" s="90">
        <v>2.7773211924849116E-2</v>
      </c>
      <c r="J9793" s="90">
        <v>2.8645308704006056E-2</v>
      </c>
    </row>
    <row r="9794" spans="3:10" x14ac:dyDescent="0.25">
      <c r="C9794" s="82">
        <v>1.7047682418329969E-2</v>
      </c>
      <c r="D9794" s="89">
        <v>1.8950629461060318E-2</v>
      </c>
      <c r="E9794" s="89">
        <v>1.9852336949087144E-2</v>
      </c>
      <c r="F9794" s="89">
        <v>2.0173360516797946E-2</v>
      </c>
      <c r="G9794" s="90">
        <v>2.0227285082788964E-2</v>
      </c>
      <c r="H9794" s="90">
        <v>2.008847784319329E-2</v>
      </c>
      <c r="I9794" s="90">
        <v>1.9918358677688031E-2</v>
      </c>
      <c r="J9794" s="90">
        <v>1.9703473963753344E-2</v>
      </c>
    </row>
    <row r="9795" spans="3:10" x14ac:dyDescent="0.25">
      <c r="C9795" s="82">
        <v>3.1579350594589259E-2</v>
      </c>
      <c r="D9795" s="89">
        <v>3.5938172201380555E-2</v>
      </c>
      <c r="E9795" s="89">
        <v>3.7717866616357162E-2</v>
      </c>
      <c r="F9795" s="89">
        <v>3.7942823305922892E-2</v>
      </c>
      <c r="G9795" s="90">
        <v>3.744153439510263E-2</v>
      </c>
      <c r="H9795" s="90">
        <v>3.6500138131948398E-2</v>
      </c>
      <c r="I9795" s="90">
        <v>3.5477581444549412E-2</v>
      </c>
      <c r="J9795" s="90">
        <v>3.435772810545927E-2</v>
      </c>
    </row>
    <row r="9796" spans="3:10" x14ac:dyDescent="0.25">
      <c r="C9796" s="82">
        <v>7.9479668527720707E-3</v>
      </c>
      <c r="D9796" s="89">
        <v>1.1063856338143654E-2</v>
      </c>
      <c r="E9796" s="89">
        <v>1.3900421130297814E-2</v>
      </c>
      <c r="F9796" s="89">
        <v>1.6427747313805346E-2</v>
      </c>
      <c r="G9796" s="90">
        <v>1.8753499548062515E-2</v>
      </c>
      <c r="H9796" s="90">
        <v>2.0904331632228934E-2</v>
      </c>
      <c r="I9796" s="90">
        <v>2.3044583036978306E-2</v>
      </c>
      <c r="J9796" s="90">
        <v>2.5175008337180487E-2</v>
      </c>
    </row>
    <row r="9797" spans="3:10" x14ac:dyDescent="0.25">
      <c r="C9797" s="82">
        <v>9.4454242456176798E-3</v>
      </c>
      <c r="D9797" s="89">
        <v>1.485966570844407E-2</v>
      </c>
      <c r="E9797" s="89">
        <v>1.9793591774180032E-2</v>
      </c>
      <c r="F9797" s="89">
        <v>2.3646832575291307E-2</v>
      </c>
      <c r="G9797" s="90">
        <v>2.6338630649431781E-2</v>
      </c>
      <c r="H9797" s="90">
        <v>2.7900311572786388E-2</v>
      </c>
      <c r="I9797" s="90">
        <v>2.8658960819726461E-2</v>
      </c>
      <c r="J9797" s="90">
        <v>2.8755426507697551E-2</v>
      </c>
    </row>
    <row r="9798" spans="3:10" x14ac:dyDescent="0.25">
      <c r="C9798" s="82">
        <v>1.7016612788738696E-2</v>
      </c>
      <c r="D9798" s="89">
        <v>2.1138885571971796E-2</v>
      </c>
      <c r="E9798" s="89">
        <v>2.4212531957901913E-2</v>
      </c>
      <c r="F9798" s="89">
        <v>2.6510583864602935E-2</v>
      </c>
      <c r="G9798" s="90">
        <v>2.8367155903360815E-2</v>
      </c>
      <c r="H9798" s="90">
        <v>2.9874042583513824E-2</v>
      </c>
      <c r="I9798" s="90">
        <v>3.1263742321295029E-2</v>
      </c>
      <c r="J9798" s="90">
        <v>3.2501035503565819E-2</v>
      </c>
    </row>
    <row r="9799" spans="3:10" x14ac:dyDescent="0.25">
      <c r="C9799" s="82">
        <v>1.170397780859899E-3</v>
      </c>
      <c r="D9799" s="89">
        <v>3.0244349006099385E-3</v>
      </c>
      <c r="E9799" s="89">
        <v>5.7704152392645206E-3</v>
      </c>
      <c r="F9799" s="89">
        <v>9.0096399721929007E-3</v>
      </c>
      <c r="G9799" s="90">
        <v>1.2356405635615342E-2</v>
      </c>
      <c r="H9799" s="90">
        <v>1.5522785243259609E-2</v>
      </c>
      <c r="I9799" s="90">
        <v>1.8482358844699207E-2</v>
      </c>
      <c r="J9799" s="90">
        <v>2.1205312818641395E-2</v>
      </c>
    </row>
    <row r="9800" spans="3:10" x14ac:dyDescent="0.25">
      <c r="C9800" s="82">
        <v>5.2856143009062219E-3</v>
      </c>
      <c r="D9800" s="89">
        <v>9.1040570307725985E-3</v>
      </c>
      <c r="E9800" s="89">
        <v>1.2915820322405538E-2</v>
      </c>
      <c r="F9800" s="89">
        <v>1.6158169967084253E-2</v>
      </c>
      <c r="G9800" s="90">
        <v>1.8648579276500075E-2</v>
      </c>
      <c r="H9800" s="90">
        <v>2.0324737944925085E-2</v>
      </c>
      <c r="I9800" s="90">
        <v>2.1365725329983234E-2</v>
      </c>
      <c r="J9800" s="90">
        <v>2.1837545655943945E-2</v>
      </c>
    </row>
    <row r="9801" spans="3:10" x14ac:dyDescent="0.25">
      <c r="C9801" s="82">
        <v>3.6835186374640514E-3</v>
      </c>
      <c r="D9801" s="89">
        <v>7.1472520211511171E-3</v>
      </c>
      <c r="E9801" s="89">
        <v>1.0931509781415889E-2</v>
      </c>
      <c r="F9801" s="89">
        <v>1.4325393502888806E-2</v>
      </c>
      <c r="G9801" s="90">
        <v>1.6994646545966736E-2</v>
      </c>
      <c r="H9801" s="90">
        <v>1.8798752314336909E-2</v>
      </c>
      <c r="I9801" s="90">
        <v>1.9879572646494283E-2</v>
      </c>
      <c r="J9801" s="90">
        <v>2.0309726266856801E-2</v>
      </c>
    </row>
    <row r="9802" spans="3:10" x14ac:dyDescent="0.25">
      <c r="C9802" s="82">
        <v>2.6244983417269073E-2</v>
      </c>
      <c r="D9802" s="89">
        <v>3.1145381654629007E-2</v>
      </c>
      <c r="E9802" s="89">
        <v>3.3110606446795345E-2</v>
      </c>
      <c r="F9802" s="89">
        <v>3.3113582839271322E-2</v>
      </c>
      <c r="G9802" s="90">
        <v>3.2066780121321421E-2</v>
      </c>
      <c r="H9802" s="90">
        <v>3.0372757665205603E-2</v>
      </c>
      <c r="I9802" s="90">
        <v>2.8446351425439706E-2</v>
      </c>
      <c r="J9802" s="90">
        <v>2.6363980747521241E-2</v>
      </c>
    </row>
    <row r="9803" spans="3:10" x14ac:dyDescent="0.25">
      <c r="C9803" s="82">
        <v>2.6965220757963801E-2</v>
      </c>
      <c r="D9803" s="89">
        <v>2.855997296929598E-2</v>
      </c>
      <c r="E9803" s="89">
        <v>2.9343528731716161E-2</v>
      </c>
      <c r="F9803" s="89">
        <v>2.9830449702469328E-2</v>
      </c>
      <c r="G9803" s="90">
        <v>3.0318385284435822E-2</v>
      </c>
      <c r="H9803" s="90">
        <v>3.0778164245222929E-2</v>
      </c>
      <c r="I9803" s="90">
        <v>3.1352320207437334E-2</v>
      </c>
      <c r="J9803" s="90">
        <v>3.1946479798632618E-2</v>
      </c>
    </row>
    <row r="9804" spans="3:10" x14ac:dyDescent="0.25">
      <c r="C9804" s="82">
        <v>9.2864275908789793E-3</v>
      </c>
      <c r="D9804" s="89">
        <v>1.2428453218909851E-2</v>
      </c>
      <c r="E9804" s="89">
        <v>1.5126924870150882E-2</v>
      </c>
      <c r="F9804" s="89">
        <v>1.7379957492954786E-2</v>
      </c>
      <c r="G9804" s="90">
        <v>1.9307335607683732E-2</v>
      </c>
      <c r="H9804" s="90">
        <v>2.0932229507098808E-2</v>
      </c>
      <c r="I9804" s="90">
        <v>2.2414508679271233E-2</v>
      </c>
      <c r="J9804" s="90">
        <v>2.3749531970967193E-2</v>
      </c>
    </row>
    <row r="9805" spans="3:10" x14ac:dyDescent="0.25">
      <c r="C9805" s="82">
        <v>1.8279778319707639E-2</v>
      </c>
      <c r="D9805" s="89">
        <v>2.0894889235200789E-2</v>
      </c>
      <c r="E9805" s="89">
        <v>2.2336247777775747E-2</v>
      </c>
      <c r="F9805" s="89">
        <v>2.3047000641633762E-2</v>
      </c>
      <c r="G9805" s="90">
        <v>2.3402064424817518E-2</v>
      </c>
      <c r="H9805" s="90">
        <v>2.3516682417271388E-2</v>
      </c>
      <c r="I9805" s="90">
        <v>2.3604405007465867E-2</v>
      </c>
      <c r="J9805" s="90">
        <v>2.3665561381645835E-2</v>
      </c>
    </row>
    <row r="9806" spans="3:10" x14ac:dyDescent="0.25">
      <c r="C9806" s="82">
        <v>1.3811229854326434E-2</v>
      </c>
      <c r="D9806" s="89">
        <v>1.8015704095863776E-2</v>
      </c>
      <c r="E9806" s="89">
        <v>2.1428708207167038E-2</v>
      </c>
      <c r="F9806" s="89">
        <v>2.4148999827474985E-2</v>
      </c>
      <c r="G9806" s="90">
        <v>2.6421675709246112E-2</v>
      </c>
      <c r="H9806" s="90">
        <v>2.8330028307170105E-2</v>
      </c>
      <c r="I9806" s="90">
        <v>3.0121516471162839E-2</v>
      </c>
      <c r="J9806" s="90">
        <v>3.1804559266962684E-2</v>
      </c>
    </row>
    <row r="9807" spans="3:10" x14ac:dyDescent="0.25">
      <c r="C9807" s="82">
        <v>3.7478845544871549E-3</v>
      </c>
      <c r="D9807" s="89">
        <v>6.2780062229116588E-3</v>
      </c>
      <c r="E9807" s="89">
        <v>8.9042771869799336E-3</v>
      </c>
      <c r="F9807" s="89">
        <v>1.1319878469413661E-2</v>
      </c>
      <c r="G9807" s="90">
        <v>1.3404555629074026E-2</v>
      </c>
      <c r="H9807" s="90">
        <v>1.5083501613608497E-2</v>
      </c>
      <c r="I9807" s="90">
        <v>1.6451452807217867E-2</v>
      </c>
      <c r="J9807" s="90">
        <v>1.7527514783343155E-2</v>
      </c>
    </row>
    <row r="9808" spans="3:10" x14ac:dyDescent="0.25">
      <c r="C9808" s="82">
        <v>4.54886790370467E-3</v>
      </c>
      <c r="D9808" s="89">
        <v>7.4968636823320115E-3</v>
      </c>
      <c r="E9808" s="89">
        <v>1.0581257431286663E-2</v>
      </c>
      <c r="F9808" s="89">
        <v>1.3488648693604201E-2</v>
      </c>
      <c r="G9808" s="90">
        <v>1.6097959561245379E-2</v>
      </c>
      <c r="H9808" s="90">
        <v>1.8318146194892811E-2</v>
      </c>
      <c r="I9808" s="90">
        <v>2.0249558823599859E-2</v>
      </c>
      <c r="J9808" s="90">
        <v>2.1896151893322419E-2</v>
      </c>
    </row>
    <row r="9809" spans="3:10" x14ac:dyDescent="0.25">
      <c r="C9809" s="82">
        <v>1.3545623419956984E-2</v>
      </c>
      <c r="D9809" s="89">
        <v>1.8161643354589845E-2</v>
      </c>
      <c r="E9809" s="89">
        <v>2.1324858354189978E-2</v>
      </c>
      <c r="F9809" s="89">
        <v>2.3176526294309281E-2</v>
      </c>
      <c r="G9809" s="90">
        <v>2.4142530075222414E-2</v>
      </c>
      <c r="H9809" s="90">
        <v>2.4474017231583444E-2</v>
      </c>
      <c r="I9809" s="90">
        <v>2.450805320695279E-2</v>
      </c>
      <c r="J9809" s="90">
        <v>2.4327502289939136E-2</v>
      </c>
    </row>
    <row r="9810" spans="3:10" x14ac:dyDescent="0.25">
      <c r="C9810" s="82">
        <v>1.1462238029877465E-2</v>
      </c>
      <c r="D9810" s="89">
        <v>1.507534199823464E-2</v>
      </c>
      <c r="E9810" s="89">
        <v>1.801221297404686E-2</v>
      </c>
      <c r="F9810" s="89">
        <v>2.0346203392024493E-2</v>
      </c>
      <c r="G9810" s="90">
        <v>2.2276798610651207E-2</v>
      </c>
      <c r="H9810" s="90">
        <v>2.3865754276657755E-2</v>
      </c>
      <c r="I9810" s="90">
        <v>2.531630306124958E-2</v>
      </c>
      <c r="J9810" s="90">
        <v>2.6640369038532771E-2</v>
      </c>
    </row>
    <row r="9811" spans="3:10" x14ac:dyDescent="0.25">
      <c r="C9811" s="82">
        <v>1.3360357018859905E-2</v>
      </c>
      <c r="D9811" s="89">
        <v>1.321647332792171E-2</v>
      </c>
      <c r="E9811" s="89">
        <v>1.3190100658762052E-2</v>
      </c>
      <c r="F9811" s="89">
        <v>1.3293058519285505E-2</v>
      </c>
      <c r="G9811" s="90">
        <v>1.3524094290684794E-2</v>
      </c>
      <c r="H9811" s="90">
        <v>1.3807965574984317E-2</v>
      </c>
      <c r="I9811" s="90">
        <v>1.4193758876481929E-2</v>
      </c>
      <c r="J9811" s="90">
        <v>1.4652970705555893E-2</v>
      </c>
    </row>
    <row r="9812" spans="3:10" x14ac:dyDescent="0.25">
      <c r="C9812" s="82">
        <v>1.4388421841449732E-3</v>
      </c>
      <c r="D9812" s="89">
        <v>2.9413713209007746E-3</v>
      </c>
      <c r="E9812" s="89">
        <v>4.7756862542926428E-3</v>
      </c>
      <c r="F9812" s="89">
        <v>6.673394391927853E-3</v>
      </c>
      <c r="G9812" s="90">
        <v>8.4672462497800728E-3</v>
      </c>
      <c r="H9812" s="90">
        <v>1.0045031706918953E-2</v>
      </c>
      <c r="I9812" s="90">
        <v>1.1428814600517364E-2</v>
      </c>
      <c r="J9812" s="90">
        <v>1.2608001120537157E-2</v>
      </c>
    </row>
    <row r="9813" spans="3:10" x14ac:dyDescent="0.25">
      <c r="C9813" s="82">
        <v>3.1453055210841539E-2</v>
      </c>
      <c r="D9813" s="89">
        <v>3.7193436985932693E-2</v>
      </c>
      <c r="E9813" s="89">
        <v>4.0874388231362323E-2</v>
      </c>
      <c r="F9813" s="89">
        <v>4.3082196751370518E-2</v>
      </c>
      <c r="G9813" s="90">
        <v>4.4376039403666211E-2</v>
      </c>
      <c r="H9813" s="90">
        <v>4.487436291289755E-2</v>
      </c>
      <c r="I9813" s="90">
        <v>4.4902165934322703E-2</v>
      </c>
      <c r="J9813" s="90">
        <v>4.4391828189393898E-2</v>
      </c>
    </row>
    <row r="9814" spans="3:10" x14ac:dyDescent="0.25">
      <c r="C9814" s="82">
        <v>2.2106058702526622E-2</v>
      </c>
      <c r="D9814" s="89">
        <v>3.0504374587123712E-2</v>
      </c>
      <c r="E9814" s="89">
        <v>3.7016837762074963E-2</v>
      </c>
      <c r="F9814" s="89">
        <v>4.1624816071401421E-2</v>
      </c>
      <c r="G9814" s="90">
        <v>4.4830199001370023E-2</v>
      </c>
      <c r="H9814" s="90">
        <v>4.6896709614503332E-2</v>
      </c>
      <c r="I9814" s="90">
        <v>4.8314462759325542E-2</v>
      </c>
      <c r="J9814" s="90">
        <v>4.9122916502280317E-2</v>
      </c>
    </row>
    <row r="9815" spans="3:10" x14ac:dyDescent="0.25">
      <c r="C9815" s="82">
        <v>6.3907888038982497E-3</v>
      </c>
      <c r="D9815" s="89">
        <v>9.9410919876874778E-3</v>
      </c>
      <c r="E9815" s="89">
        <v>1.3383158639095984E-2</v>
      </c>
      <c r="F9815" s="89">
        <v>1.6481112317978299E-2</v>
      </c>
      <c r="G9815" s="90">
        <v>1.9258760110135078E-2</v>
      </c>
      <c r="H9815" s="90">
        <v>2.173789909143874E-2</v>
      </c>
      <c r="I9815" s="90">
        <v>2.411568778975522E-2</v>
      </c>
      <c r="J9815" s="90">
        <v>2.6426199178266753E-2</v>
      </c>
    </row>
    <row r="9816" spans="3:10" x14ac:dyDescent="0.25">
      <c r="C9816" s="82">
        <v>5.3150997313323248E-3</v>
      </c>
      <c r="D9816" s="89">
        <v>8.8636456481588528E-3</v>
      </c>
      <c r="E9816" s="89">
        <v>1.241238150040214E-2</v>
      </c>
      <c r="F9816" s="89">
        <v>1.5581994436651068E-2</v>
      </c>
      <c r="G9816" s="90">
        <v>1.8297750446004468E-2</v>
      </c>
      <c r="H9816" s="90">
        <v>2.0527173380283793E-2</v>
      </c>
      <c r="I9816" s="90">
        <v>2.2424322022564773E-2</v>
      </c>
      <c r="J9816" s="90">
        <v>2.3999742652483426E-2</v>
      </c>
    </row>
    <row r="9817" spans="3:10" x14ac:dyDescent="0.25">
      <c r="C9817" s="82">
        <v>8.0717503659483228E-3</v>
      </c>
      <c r="D9817" s="89">
        <v>1.1197168228851063E-2</v>
      </c>
      <c r="E9817" s="89">
        <v>1.3688702988208765E-2</v>
      </c>
      <c r="F9817" s="89">
        <v>1.5515961470430899E-2</v>
      </c>
      <c r="G9817" s="90">
        <v>1.6856570013966985E-2</v>
      </c>
      <c r="H9817" s="90">
        <v>1.7825314401478717E-2</v>
      </c>
      <c r="I9817" s="90">
        <v>1.8645202976289441E-2</v>
      </c>
      <c r="J9817" s="90">
        <v>1.9383413574879334E-2</v>
      </c>
    </row>
    <row r="9818" spans="3:10" x14ac:dyDescent="0.25">
      <c r="C9818" s="82">
        <v>9.6361270763793295E-3</v>
      </c>
      <c r="D9818" s="89">
        <v>1.281501440719905E-2</v>
      </c>
      <c r="E9818" s="89">
        <v>1.5461471744732277E-2</v>
      </c>
      <c r="F9818" s="89">
        <v>1.7602924923408408E-2</v>
      </c>
      <c r="G9818" s="90">
        <v>1.9384814597101591E-2</v>
      </c>
      <c r="H9818" s="90">
        <v>2.0844151522188499E-2</v>
      </c>
      <c r="I9818" s="90">
        <v>2.214950450981637E-2</v>
      </c>
      <c r="J9818" s="90">
        <v>2.3307618124345574E-2</v>
      </c>
    </row>
    <row r="9819" spans="3:10" x14ac:dyDescent="0.25">
      <c r="C9819" s="82">
        <v>4.067296302643391E-2</v>
      </c>
      <c r="D9819" s="89">
        <v>4.2838545841991128E-2</v>
      </c>
      <c r="E9819" s="89">
        <v>4.3427947621900637E-2</v>
      </c>
      <c r="F9819" s="89">
        <v>4.3302547010408934E-2</v>
      </c>
      <c r="G9819" s="90">
        <v>4.2989618285488848E-2</v>
      </c>
      <c r="H9819" s="90">
        <v>4.2519836298240354E-2</v>
      </c>
      <c r="I9819" s="90">
        <v>4.214091113170676E-2</v>
      </c>
      <c r="J9819" s="90">
        <v>4.1749846983915387E-2</v>
      </c>
    </row>
    <row r="9820" spans="3:10" x14ac:dyDescent="0.25">
      <c r="C9820" s="82">
        <v>6.0924867927896345E-3</v>
      </c>
      <c r="D9820" s="89">
        <v>6.7079870475297652E-3</v>
      </c>
      <c r="E9820" s="89">
        <v>7.2973924283504634E-3</v>
      </c>
      <c r="F9820" s="89">
        <v>7.8992612315981724E-3</v>
      </c>
      <c r="G9820" s="90">
        <v>8.546387298939178E-3</v>
      </c>
      <c r="H9820" s="90">
        <v>9.2219230249920101E-3</v>
      </c>
      <c r="I9820" s="90">
        <v>9.9858756010888124E-3</v>
      </c>
      <c r="J9820" s="90">
        <v>1.0847751114342562E-2</v>
      </c>
    </row>
    <row r="9821" spans="3:10" x14ac:dyDescent="0.25">
      <c r="C9821" s="82">
        <v>8.8447602010834833E-3</v>
      </c>
      <c r="D9821" s="89">
        <v>1.379666270126257E-2</v>
      </c>
      <c r="E9821" s="89">
        <v>1.8452450925542645E-2</v>
      </c>
      <c r="F9821" s="89">
        <v>2.2404452602822821E-2</v>
      </c>
      <c r="G9821" s="90">
        <v>2.5635743842238115E-2</v>
      </c>
      <c r="H9821" s="90">
        <v>2.8142990233447653E-2</v>
      </c>
      <c r="I9821" s="90">
        <v>3.0156843679187504E-2</v>
      </c>
      <c r="J9821" s="90">
        <v>3.1697432338284613E-2</v>
      </c>
    </row>
    <row r="9822" spans="3:10" x14ac:dyDescent="0.25">
      <c r="C9822" s="82">
        <v>3.6848677702501872E-2</v>
      </c>
      <c r="D9822" s="89">
        <v>3.6542866663661015E-2</v>
      </c>
      <c r="E9822" s="89">
        <v>3.5372521504538602E-2</v>
      </c>
      <c r="F9822" s="89">
        <v>3.4014871229110323E-2</v>
      </c>
      <c r="G9822" s="90">
        <v>3.2799031167191704E-2</v>
      </c>
      <c r="H9822" s="90">
        <v>3.1678186570849219E-2</v>
      </c>
      <c r="I9822" s="90">
        <v>3.0798042380785422E-2</v>
      </c>
      <c r="J9822" s="90">
        <v>3.0065162037137372E-2</v>
      </c>
    </row>
    <row r="9823" spans="3:10" x14ac:dyDescent="0.25">
      <c r="C9823" s="82">
        <v>4.3510237349431984E-2</v>
      </c>
      <c r="D9823" s="89">
        <v>4.5193641199604825E-2</v>
      </c>
      <c r="E9823" s="89">
        <v>4.4551524705244913E-2</v>
      </c>
      <c r="F9823" s="89">
        <v>4.284027835812635E-2</v>
      </c>
      <c r="G9823" s="90">
        <v>4.0790447170108532E-2</v>
      </c>
      <c r="H9823" s="90">
        <v>3.852057850220228E-2</v>
      </c>
      <c r="I9823" s="90">
        <v>3.629195933475346E-2</v>
      </c>
      <c r="J9823" s="90">
        <v>3.4026917378912745E-2</v>
      </c>
    </row>
    <row r="9824" spans="3:10" x14ac:dyDescent="0.25">
      <c r="C9824" s="82">
        <v>1.6959705447770184E-2</v>
      </c>
      <c r="D9824" s="89">
        <v>1.9161985812852889E-2</v>
      </c>
      <c r="E9824" s="89">
        <v>2.0520982779142147E-2</v>
      </c>
      <c r="F9824" s="89">
        <v>2.1310281518454995E-2</v>
      </c>
      <c r="G9824" s="90">
        <v>2.1745926303972901E-2</v>
      </c>
      <c r="H9824" s="90">
        <v>2.1846056887054259E-2</v>
      </c>
      <c r="I9824" s="90">
        <v>2.1764363074241531E-2</v>
      </c>
      <c r="J9824" s="90">
        <v>2.1492437439064933E-2</v>
      </c>
    </row>
    <row r="9825" spans="3:10" x14ac:dyDescent="0.25">
      <c r="C9825" s="82">
        <v>1.1945095505050306E-2</v>
      </c>
      <c r="D9825" s="89">
        <v>1.6887689875440523E-2</v>
      </c>
      <c r="E9825" s="89">
        <v>2.1269973027697356E-2</v>
      </c>
      <c r="F9825" s="89">
        <v>2.4912497721688215E-2</v>
      </c>
      <c r="G9825" s="90">
        <v>2.788230096939856E-2</v>
      </c>
      <c r="H9825" s="90">
        <v>3.0148709930427738E-2</v>
      </c>
      <c r="I9825" s="90">
        <v>3.1899846233657887E-2</v>
      </c>
      <c r="J9825" s="90">
        <v>3.3104885049795515E-2</v>
      </c>
    </row>
    <row r="9826" spans="3:10" x14ac:dyDescent="0.25">
      <c r="C9826" s="82">
        <v>1.1579079896242364E-2</v>
      </c>
      <c r="D9826" s="89">
        <v>1.4381814475647355E-2</v>
      </c>
      <c r="E9826" s="89">
        <v>1.6487193225833714E-2</v>
      </c>
      <c r="F9826" s="89">
        <v>1.8043909787457676E-2</v>
      </c>
      <c r="G9826" s="90">
        <v>1.9249066215529211E-2</v>
      </c>
      <c r="H9826" s="90">
        <v>2.0152886308474102E-2</v>
      </c>
      <c r="I9826" s="90">
        <v>2.0920664285959907E-2</v>
      </c>
      <c r="J9826" s="90">
        <v>2.1555641831857965E-2</v>
      </c>
    </row>
    <row r="9827" spans="3:10" x14ac:dyDescent="0.25">
      <c r="C9827" s="82">
        <v>3.9835524076796851E-2</v>
      </c>
      <c r="D9827" s="89">
        <v>3.9841883537362198E-2</v>
      </c>
      <c r="E9827" s="89">
        <v>3.8648137379417823E-2</v>
      </c>
      <c r="F9827" s="89">
        <v>3.7126414656261965E-2</v>
      </c>
      <c r="G9827" s="90">
        <v>3.5693666792438947E-2</v>
      </c>
      <c r="H9827" s="90">
        <v>3.4293629710689083E-2</v>
      </c>
      <c r="I9827" s="90">
        <v>3.3046679155484662E-2</v>
      </c>
      <c r="J9827" s="90">
        <v>3.1805419619547227E-2</v>
      </c>
    </row>
    <row r="9828" spans="3:10" x14ac:dyDescent="0.25">
      <c r="C9828" s="82">
        <v>1.5070754849628311E-2</v>
      </c>
      <c r="D9828" s="89">
        <v>1.657513510793112E-2</v>
      </c>
      <c r="E9828" s="89">
        <v>1.6917177147386702E-2</v>
      </c>
      <c r="F9828" s="89">
        <v>1.6612865750174198E-2</v>
      </c>
      <c r="G9828" s="90">
        <v>1.6037722475368086E-2</v>
      </c>
      <c r="H9828" s="90">
        <v>1.5319784783861399E-2</v>
      </c>
      <c r="I9828" s="90">
        <v>1.4623757417297559E-2</v>
      </c>
      <c r="J9828" s="90">
        <v>1.3965441152202749E-2</v>
      </c>
    </row>
    <row r="9829" spans="3:10" x14ac:dyDescent="0.25">
      <c r="C9829" s="82">
        <v>5.4229978979378037E-3</v>
      </c>
      <c r="D9829" s="89">
        <v>9.2711171463546686E-3</v>
      </c>
      <c r="E9829" s="89">
        <v>1.3021390418961061E-2</v>
      </c>
      <c r="F9829" s="89">
        <v>1.6140035456091825E-2</v>
      </c>
      <c r="G9829" s="90">
        <v>1.8521716133331468E-2</v>
      </c>
      <c r="H9829" s="90">
        <v>2.0187207078297718E-2</v>
      </c>
      <c r="I9829" s="90">
        <v>2.1378153498484934E-2</v>
      </c>
      <c r="J9829" s="90">
        <v>2.2196866239864367E-2</v>
      </c>
    </row>
    <row r="9830" spans="3:10" x14ac:dyDescent="0.25">
      <c r="C9830" s="82">
        <v>6.1449679120702795E-2</v>
      </c>
      <c r="D9830" s="89">
        <v>5.1785751225473936E-2</v>
      </c>
      <c r="E9830" s="89">
        <v>4.4799614639778447E-2</v>
      </c>
      <c r="F9830" s="89">
        <v>3.997322246118222E-2</v>
      </c>
      <c r="G9830" s="90">
        <v>3.6757211537760834E-2</v>
      </c>
      <c r="H9830" s="90">
        <v>3.4524109486567658E-2</v>
      </c>
      <c r="I9830" s="90">
        <v>3.3088682714138326E-2</v>
      </c>
      <c r="J9830" s="90">
        <v>3.2132294689975062E-2</v>
      </c>
    </row>
    <row r="9831" spans="3:10" x14ac:dyDescent="0.25">
      <c r="C9831" s="82">
        <v>7.6289569534607566E-3</v>
      </c>
      <c r="D9831" s="89">
        <v>1.0663475558334858E-2</v>
      </c>
      <c r="E9831" s="89">
        <v>1.3351820212874031E-2</v>
      </c>
      <c r="F9831" s="89">
        <v>1.5596595009941429E-2</v>
      </c>
      <c r="G9831" s="90">
        <v>1.7449303702395544E-2</v>
      </c>
      <c r="H9831" s="90">
        <v>1.8904778100890772E-2</v>
      </c>
      <c r="I9831" s="90">
        <v>2.0101508238174276E-2</v>
      </c>
      <c r="J9831" s="90">
        <v>2.1044407564572005E-2</v>
      </c>
    </row>
    <row r="9832" spans="3:10" x14ac:dyDescent="0.25">
      <c r="C9832" s="82">
        <v>5.501826016535814E-3</v>
      </c>
      <c r="D9832" s="89">
        <v>8.1668576706109136E-3</v>
      </c>
      <c r="E9832" s="89">
        <v>1.0477993569998019E-2</v>
      </c>
      <c r="F9832" s="89">
        <v>1.2228019342124126E-2</v>
      </c>
      <c r="G9832" s="90">
        <v>1.3424296408394966E-2</v>
      </c>
      <c r="H9832" s="90">
        <v>1.408994655969017E-2</v>
      </c>
      <c r="I9832" s="90">
        <v>1.4383685850633449E-2</v>
      </c>
      <c r="J9832" s="90">
        <v>1.4371925140849699E-2</v>
      </c>
    </row>
    <row r="9833" spans="3:10" x14ac:dyDescent="0.25">
      <c r="C9833" s="82">
        <v>2.464854364570823E-3</v>
      </c>
      <c r="D9833" s="89">
        <v>3.7239780950318151E-3</v>
      </c>
      <c r="E9833" s="89">
        <v>4.9563793594606213E-3</v>
      </c>
      <c r="F9833" s="89">
        <v>6.0574577523918229E-3</v>
      </c>
      <c r="G9833" s="90">
        <v>6.9920512562621495E-3</v>
      </c>
      <c r="H9833" s="90">
        <v>7.7275719489633956E-3</v>
      </c>
      <c r="I9833" s="90">
        <v>8.3135955709704341E-3</v>
      </c>
      <c r="J9833" s="90">
        <v>8.7639588236761434E-3</v>
      </c>
    </row>
    <row r="9834" spans="3:10" x14ac:dyDescent="0.25">
      <c r="C9834" s="82">
        <v>1.1469314392747119E-2</v>
      </c>
      <c r="D9834" s="89">
        <v>1.4649495445722246E-2</v>
      </c>
      <c r="E9834" s="89">
        <v>1.7026322526063249E-2</v>
      </c>
      <c r="F9834" s="89">
        <v>1.8728380311233254E-2</v>
      </c>
      <c r="G9834" s="90">
        <v>1.9979094592460264E-2</v>
      </c>
      <c r="H9834" s="90">
        <v>2.08570003413956E-2</v>
      </c>
      <c r="I9834" s="90">
        <v>2.1554379553357334E-2</v>
      </c>
      <c r="J9834" s="90">
        <v>2.208946707314987E-2</v>
      </c>
    </row>
    <row r="9835" spans="3:10" x14ac:dyDescent="0.25">
      <c r="C9835" s="82">
        <v>2.9431291716668743E-2</v>
      </c>
      <c r="D9835" s="89">
        <v>3.2663654679651856E-2</v>
      </c>
      <c r="E9835" s="89">
        <v>3.3909069112711625E-2</v>
      </c>
      <c r="F9835" s="89">
        <v>3.4060379809768032E-2</v>
      </c>
      <c r="G9835" s="90">
        <v>3.3795775891594784E-2</v>
      </c>
      <c r="H9835" s="90">
        <v>3.3335563528292041E-2</v>
      </c>
      <c r="I9835" s="90">
        <v>3.2998913278273118E-2</v>
      </c>
      <c r="J9835" s="90">
        <v>3.2780970497713738E-2</v>
      </c>
    </row>
    <row r="9836" spans="3:10" x14ac:dyDescent="0.25">
      <c r="C9836" s="82">
        <v>6.6683869927903455E-2</v>
      </c>
      <c r="D9836" s="89">
        <v>6.1918801274493902E-2</v>
      </c>
      <c r="E9836" s="89">
        <v>5.7163467619384241E-2</v>
      </c>
      <c r="F9836" s="89">
        <v>5.3090912026716924E-2</v>
      </c>
      <c r="G9836" s="90">
        <v>4.9814561714500695E-2</v>
      </c>
      <c r="H9836" s="90">
        <v>4.6965223516576796E-2</v>
      </c>
      <c r="I9836" s="90">
        <v>4.4560792363147063E-2</v>
      </c>
      <c r="J9836" s="90">
        <v>4.2336835136687026E-2</v>
      </c>
    </row>
    <row r="9837" spans="3:10" x14ac:dyDescent="0.25">
      <c r="C9837" s="82">
        <v>9.2984373922158237E-3</v>
      </c>
      <c r="D9837" s="89">
        <v>1.5951427590089849E-2</v>
      </c>
      <c r="E9837" s="89">
        <v>2.2218610130114721E-2</v>
      </c>
      <c r="F9837" s="89">
        <v>2.7221373838104735E-2</v>
      </c>
      <c r="G9837" s="90">
        <v>3.0887815637330798E-2</v>
      </c>
      <c r="H9837" s="90">
        <v>3.3313544872399077E-2</v>
      </c>
      <c r="I9837" s="90">
        <v>3.4883863700458012E-2</v>
      </c>
      <c r="J9837" s="90">
        <v>3.5696923412939854E-2</v>
      </c>
    </row>
    <row r="9838" spans="3:10" x14ac:dyDescent="0.25">
      <c r="C9838" s="82">
        <v>0.16466652511247226</v>
      </c>
      <c r="D9838" s="89">
        <v>0.11657343904534197</v>
      </c>
      <c r="E9838" s="89">
        <v>8.7986235106510449E-2</v>
      </c>
      <c r="F9838" s="89">
        <v>7.0415191056633297E-2</v>
      </c>
      <c r="G9838" s="90">
        <v>5.9238379670546015E-2</v>
      </c>
      <c r="H9838" s="90">
        <v>5.1609794216291131E-2</v>
      </c>
      <c r="I9838" s="90">
        <v>4.6310239098276168E-2</v>
      </c>
      <c r="J9838" s="90">
        <v>4.2366936266165361E-2</v>
      </c>
    </row>
    <row r="9839" spans="3:10" x14ac:dyDescent="0.25">
      <c r="C9839" s="82">
        <v>2.3261086645606408E-3</v>
      </c>
      <c r="D9839" s="89">
        <v>3.8703360042412218E-3</v>
      </c>
      <c r="E9839" s="89">
        <v>5.4619757457859746E-3</v>
      </c>
      <c r="F9839" s="89">
        <v>6.9161637668383536E-3</v>
      </c>
      <c r="G9839" s="90">
        <v>8.1656089680286429E-3</v>
      </c>
      <c r="H9839" s="90">
        <v>9.1749340754582343E-3</v>
      </c>
      <c r="I9839" s="90">
        <v>1.0016007941559752E-2</v>
      </c>
      <c r="J9839" s="90">
        <v>1.0717815210204956E-2</v>
      </c>
    </row>
    <row r="9840" spans="3:10" x14ac:dyDescent="0.25">
      <c r="C9840" s="82">
        <v>9.6609973662862506E-3</v>
      </c>
      <c r="D9840" s="89">
        <v>1.3975103215361681E-2</v>
      </c>
      <c r="E9840" s="89">
        <v>1.7521037395737484E-2</v>
      </c>
      <c r="F9840" s="89">
        <v>2.0102021827042814E-2</v>
      </c>
      <c r="G9840" s="90">
        <v>2.1839163420098288E-2</v>
      </c>
      <c r="H9840" s="90">
        <v>2.2806652030406285E-2</v>
      </c>
      <c r="I9840" s="90">
        <v>2.3242624994134584E-2</v>
      </c>
      <c r="J9840" s="90">
        <v>2.3207980173954753E-2</v>
      </c>
    </row>
    <row r="9841" spans="3:10" x14ac:dyDescent="0.25">
      <c r="C9841" s="82">
        <v>5.2669125559749376E-2</v>
      </c>
      <c r="D9841" s="89">
        <v>5.666113416218653E-2</v>
      </c>
      <c r="E9841" s="89">
        <v>5.7490827480338458E-2</v>
      </c>
      <c r="F9841" s="89">
        <v>5.6687328740757173E-2</v>
      </c>
      <c r="G9841" s="90">
        <v>5.5215711699428176E-2</v>
      </c>
      <c r="H9841" s="90">
        <v>5.3234856750877364E-2</v>
      </c>
      <c r="I9841" s="90">
        <v>5.108528741323317E-2</v>
      </c>
      <c r="J9841" s="90">
        <v>4.8636446564979258E-2</v>
      </c>
    </row>
    <row r="9842" spans="3:10" x14ac:dyDescent="0.25">
      <c r="C9842" s="82">
        <v>6.4254550022883106E-2</v>
      </c>
      <c r="D9842" s="89">
        <v>6.4288584596978504E-2</v>
      </c>
      <c r="E9842" s="89">
        <v>6.2355044619440345E-2</v>
      </c>
      <c r="F9842" s="89">
        <v>5.9972675530856119E-2</v>
      </c>
      <c r="G9842" s="90">
        <v>5.7848803740716104E-2</v>
      </c>
      <c r="H9842" s="90">
        <v>5.5888283767189094E-2</v>
      </c>
      <c r="I9842" s="90">
        <v>5.4267139231289063E-2</v>
      </c>
      <c r="J9842" s="90">
        <v>5.2718479599778163E-2</v>
      </c>
    </row>
    <row r="9843" spans="3:10" x14ac:dyDescent="0.25">
      <c r="C9843" s="82">
        <v>2.7687976552278086E-3</v>
      </c>
      <c r="D9843" s="89">
        <v>5.2342277307632521E-3</v>
      </c>
      <c r="E9843" s="89">
        <v>8.0407707040424468E-3</v>
      </c>
      <c r="F9843" s="89">
        <v>1.0737827858395853E-2</v>
      </c>
      <c r="G9843" s="90">
        <v>1.30625016152829E-2</v>
      </c>
      <c r="H9843" s="90">
        <v>1.4863315136154692E-2</v>
      </c>
      <c r="I9843" s="90">
        <v>1.6216637666718298E-2</v>
      </c>
      <c r="J9843" s="90">
        <v>1.7163102228570416E-2</v>
      </c>
    </row>
    <row r="9844" spans="3:10" x14ac:dyDescent="0.25">
      <c r="C9844" s="82">
        <v>2.9599791839723815E-2</v>
      </c>
      <c r="D9844" s="89">
        <v>2.8349034481918663E-2</v>
      </c>
      <c r="E9844" s="89">
        <v>2.6935103200118365E-2</v>
      </c>
      <c r="F9844" s="89">
        <v>2.5674199693032519E-2</v>
      </c>
      <c r="G9844" s="90">
        <v>2.4677013446644636E-2</v>
      </c>
      <c r="H9844" s="90">
        <v>2.382885388028853E-2</v>
      </c>
      <c r="I9844" s="90">
        <v>2.3203016860934574E-2</v>
      </c>
      <c r="J9844" s="90">
        <v>2.2723098400272403E-2</v>
      </c>
    </row>
    <row r="9845" spans="3:10" x14ac:dyDescent="0.25">
      <c r="C9845" s="82">
        <v>1.4119119793013255E-2</v>
      </c>
      <c r="D9845" s="89">
        <v>1.8088243344306296E-2</v>
      </c>
      <c r="E9845" s="89">
        <v>2.1346720134979017E-2</v>
      </c>
      <c r="F9845" s="89">
        <v>2.3983603897912209E-2</v>
      </c>
      <c r="G9845" s="90">
        <v>2.6192615024582384E-2</v>
      </c>
      <c r="H9845" s="90">
        <v>2.8006639328176604E-2</v>
      </c>
      <c r="I9845" s="90">
        <v>2.963941091332856E-2</v>
      </c>
      <c r="J9845" s="90">
        <v>3.1092531324998739E-2</v>
      </c>
    </row>
    <row r="9846" spans="3:10" x14ac:dyDescent="0.25">
      <c r="C9846" s="82">
        <v>6.0394148507734204E-3</v>
      </c>
      <c r="D9846" s="89">
        <v>9.7239938211040339E-3</v>
      </c>
      <c r="E9846" s="89">
        <v>1.3450850063583191E-2</v>
      </c>
      <c r="F9846" s="89">
        <v>1.6868130059996194E-2</v>
      </c>
      <c r="G9846" s="90">
        <v>1.988664617119756E-2</v>
      </c>
      <c r="H9846" s="90">
        <v>2.2449272791758765E-2</v>
      </c>
      <c r="I9846" s="90">
        <v>2.4717369285821841E-2</v>
      </c>
      <c r="J9846" s="90">
        <v>2.671378750911178E-2</v>
      </c>
    </row>
    <row r="9847" spans="3:10" x14ac:dyDescent="0.25">
      <c r="C9847" s="82">
        <v>4.0281278376861959E-3</v>
      </c>
      <c r="D9847" s="89">
        <v>7.0476540815399644E-3</v>
      </c>
      <c r="E9847" s="89">
        <v>1.0212485143163931E-2</v>
      </c>
      <c r="F9847" s="89">
        <v>1.3109513705704552E-2</v>
      </c>
      <c r="G9847" s="90">
        <v>1.5596007370429972E-2</v>
      </c>
      <c r="H9847" s="90">
        <v>1.7613153259544982E-2</v>
      </c>
      <c r="I9847" s="90">
        <v>1.9304930864063197E-2</v>
      </c>
      <c r="J9847" s="90">
        <v>2.0721207612344455E-2</v>
      </c>
    </row>
    <row r="9848" spans="3:10" x14ac:dyDescent="0.25">
      <c r="C9848" s="82">
        <v>1.3939194807906782E-2</v>
      </c>
      <c r="D9848" s="89">
        <v>1.7255240944601298E-2</v>
      </c>
      <c r="E9848" s="89">
        <v>1.9696590320015261E-2</v>
      </c>
      <c r="F9848" s="89">
        <v>2.1458137915144049E-2</v>
      </c>
      <c r="G9848" s="90">
        <v>2.2778966114412904E-2</v>
      </c>
      <c r="H9848" s="90">
        <v>2.3710657931512221E-2</v>
      </c>
      <c r="I9848" s="90">
        <v>2.4433453888087705E-2</v>
      </c>
      <c r="J9848" s="90">
        <v>2.4935827433741141E-2</v>
      </c>
    </row>
    <row r="9849" spans="3:10" x14ac:dyDescent="0.25">
      <c r="C9849" s="82">
        <v>1.7193378458984016E-2</v>
      </c>
      <c r="D9849" s="89">
        <v>2.1004391676698993E-2</v>
      </c>
      <c r="E9849" s="89">
        <v>2.3411631083690612E-2</v>
      </c>
      <c r="F9849" s="89">
        <v>2.4767337232098771E-2</v>
      </c>
      <c r="G9849" s="90">
        <v>2.5480754290062618E-2</v>
      </c>
      <c r="H9849" s="90">
        <v>2.5710388017580917E-2</v>
      </c>
      <c r="I9849" s="90">
        <v>2.5715460037597549E-2</v>
      </c>
      <c r="J9849" s="90">
        <v>2.5511395545835713E-2</v>
      </c>
    </row>
    <row r="9850" spans="3:10" x14ac:dyDescent="0.25">
      <c r="C9850" s="82">
        <v>3.1951604702153626E-3</v>
      </c>
      <c r="D9850" s="89">
        <v>4.9682812715233123E-3</v>
      </c>
      <c r="E9850" s="89">
        <v>6.828494020201155E-3</v>
      </c>
      <c r="F9850" s="89">
        <v>8.6641446771953852E-3</v>
      </c>
      <c r="G9850" s="90">
        <v>1.0447156638237655E-2</v>
      </c>
      <c r="H9850" s="90">
        <v>1.213498722007935E-2</v>
      </c>
      <c r="I9850" s="90">
        <v>1.3792176884777584E-2</v>
      </c>
      <c r="J9850" s="90">
        <v>1.5413174296775918E-2</v>
      </c>
    </row>
    <row r="9851" spans="3:10" x14ac:dyDescent="0.25">
      <c r="C9851" s="82">
        <v>3.2032422876817506E-3</v>
      </c>
      <c r="D9851" s="89">
        <v>4.5799380169723779E-3</v>
      </c>
      <c r="E9851" s="89">
        <v>5.9651062306186669E-3</v>
      </c>
      <c r="F9851" s="89">
        <v>7.2568415002526301E-3</v>
      </c>
      <c r="G9851" s="90">
        <v>8.3993975094375176E-3</v>
      </c>
      <c r="H9851" s="90">
        <v>9.329334108292283E-3</v>
      </c>
      <c r="I9851" s="90">
        <v>1.008738105795946E-2</v>
      </c>
      <c r="J9851" s="90">
        <v>1.0680942669621237E-2</v>
      </c>
    </row>
    <row r="9852" spans="3:10" x14ac:dyDescent="0.25">
      <c r="C9852" s="82">
        <v>2.5960059498664294E-2</v>
      </c>
      <c r="D9852" s="89">
        <v>3.0668391936267681E-2</v>
      </c>
      <c r="E9852" s="89">
        <v>3.3941029109625979E-2</v>
      </c>
      <c r="F9852" s="89">
        <v>3.6295118862844498E-2</v>
      </c>
      <c r="G9852" s="90">
        <v>3.8183897898287314E-2</v>
      </c>
      <c r="H9852" s="90">
        <v>3.9674242599108935E-2</v>
      </c>
      <c r="I9852" s="90">
        <v>4.1011561935220299E-2</v>
      </c>
      <c r="J9852" s="90">
        <v>4.2094665838171751E-2</v>
      </c>
    </row>
    <row r="9853" spans="3:10" x14ac:dyDescent="0.25">
      <c r="C9853" s="82">
        <v>6.5113695816615171E-3</v>
      </c>
      <c r="D9853" s="89">
        <v>9.1318818722116047E-3</v>
      </c>
      <c r="E9853" s="89">
        <v>1.145114401027442E-2</v>
      </c>
      <c r="F9853" s="89">
        <v>1.3372140070054292E-2</v>
      </c>
      <c r="G9853" s="90">
        <v>1.4925434996125133E-2</v>
      </c>
      <c r="H9853" s="90">
        <v>1.6095217391317137E-2</v>
      </c>
      <c r="I9853" s="90">
        <v>1.6992795450308462E-2</v>
      </c>
      <c r="J9853" s="90">
        <v>1.7621516202633095E-2</v>
      </c>
    </row>
    <row r="9854" spans="3:10" x14ac:dyDescent="0.25">
      <c r="C9854" s="82">
        <v>5.3419831948038005E-3</v>
      </c>
      <c r="D9854" s="89">
        <v>8.2598210394250714E-3</v>
      </c>
      <c r="E9854" s="89">
        <v>1.0969780338904339E-2</v>
      </c>
      <c r="F9854" s="89">
        <v>1.3232895903724225E-2</v>
      </c>
      <c r="G9854" s="90">
        <v>1.5036446687287834E-2</v>
      </c>
      <c r="H9854" s="90">
        <v>1.637790032484112E-2</v>
      </c>
      <c r="I9854" s="90">
        <v>1.7401099527958843E-2</v>
      </c>
      <c r="J9854" s="90">
        <v>1.8140330752964832E-2</v>
      </c>
    </row>
    <row r="9855" spans="3:10" x14ac:dyDescent="0.25">
      <c r="C9855" s="82">
        <v>4.0882098823036466E-3</v>
      </c>
      <c r="D9855" s="89">
        <v>6.4344399337485959E-3</v>
      </c>
      <c r="E9855" s="89">
        <v>8.6667676043087824E-3</v>
      </c>
      <c r="F9855" s="89">
        <v>1.0551460490791035E-2</v>
      </c>
      <c r="G9855" s="90">
        <v>1.2044317294300513E-2</v>
      </c>
      <c r="H9855" s="90">
        <v>1.3131150462739955E-2</v>
      </c>
      <c r="I9855" s="90">
        <v>1.3932307170251207E-2</v>
      </c>
      <c r="J9855" s="90">
        <v>1.4488457308238899E-2</v>
      </c>
    </row>
    <row r="9856" spans="3:10" x14ac:dyDescent="0.25">
      <c r="C9856" s="82">
        <v>9.2370335708445456E-3</v>
      </c>
      <c r="D9856" s="89">
        <v>1.3254952267283448E-2</v>
      </c>
      <c r="E9856" s="89">
        <v>1.6776705532040907E-2</v>
      </c>
      <c r="F9856" s="89">
        <v>1.9720632005459201E-2</v>
      </c>
      <c r="G9856" s="90">
        <v>2.224273608108468E-2</v>
      </c>
      <c r="H9856" s="90">
        <v>2.4412718186454355E-2</v>
      </c>
      <c r="I9856" s="90">
        <v>2.6449212366787319E-2</v>
      </c>
      <c r="J9856" s="90">
        <v>2.8365971977764911E-2</v>
      </c>
    </row>
    <row r="9857" spans="3:10" x14ac:dyDescent="0.25">
      <c r="C9857" s="82">
        <v>6.4502549924255349E-3</v>
      </c>
      <c r="D9857" s="89">
        <v>9.3068398355379486E-3</v>
      </c>
      <c r="E9857" s="89">
        <v>1.1681738688436147E-2</v>
      </c>
      <c r="F9857" s="89">
        <v>1.3443447095468358E-2</v>
      </c>
      <c r="G9857" s="90">
        <v>1.4675337611303111E-2</v>
      </c>
      <c r="H9857" s="90">
        <v>1.5439596231995959E-2</v>
      </c>
      <c r="I9857" s="90">
        <v>1.5915792640978432E-2</v>
      </c>
      <c r="J9857" s="90">
        <v>1.6164138345824735E-2</v>
      </c>
    </row>
    <row r="9858" spans="3:10" x14ac:dyDescent="0.25">
      <c r="C9858" s="82">
        <v>1.6141459064943957E-2</v>
      </c>
      <c r="D9858" s="89">
        <v>1.9717033342985472E-2</v>
      </c>
      <c r="E9858" s="89">
        <v>2.2147917737784746E-2</v>
      </c>
      <c r="F9858" s="89">
        <v>2.359705618545805E-2</v>
      </c>
      <c r="G9858" s="90">
        <v>2.4327239656642515E-2</v>
      </c>
      <c r="H9858" s="90">
        <v>2.4439350999976611E-2</v>
      </c>
      <c r="I9858" s="90">
        <v>2.4189182534401256E-2</v>
      </c>
      <c r="J9858" s="90">
        <v>2.3633751457461334E-2</v>
      </c>
    </row>
    <row r="9859" spans="3:10" x14ac:dyDescent="0.25">
      <c r="C9859" s="82">
        <v>5.1689220702073879E-3</v>
      </c>
      <c r="D9859" s="89">
        <v>9.612302992649634E-3</v>
      </c>
      <c r="E9859" s="89">
        <v>1.4205865859349274E-2</v>
      </c>
      <c r="F9859" s="89">
        <v>1.8169040496762271E-2</v>
      </c>
      <c r="G9859" s="90">
        <v>2.1287353262362124E-2</v>
      </c>
      <c r="H9859" s="90">
        <v>2.3565569353585215E-2</v>
      </c>
      <c r="I9859" s="90">
        <v>2.5290100226170995E-2</v>
      </c>
      <c r="J9859" s="90">
        <v>2.6584311210678991E-2</v>
      </c>
    </row>
    <row r="9860" spans="3:10" x14ac:dyDescent="0.25">
      <c r="C9860" s="82">
        <v>5.0130376367752236E-2</v>
      </c>
      <c r="D9860" s="89">
        <v>4.4598657142626688E-2</v>
      </c>
      <c r="E9860" s="89">
        <v>4.0461944874315509E-2</v>
      </c>
      <c r="F9860" s="89">
        <v>3.73895321142763E-2</v>
      </c>
      <c r="G9860" s="90">
        <v>3.5087574173849674E-2</v>
      </c>
      <c r="H9860" s="90">
        <v>3.3153056790076511E-2</v>
      </c>
      <c r="I9860" s="90">
        <v>3.156583346184702E-2</v>
      </c>
      <c r="J9860" s="90">
        <v>3.0152666041719178E-2</v>
      </c>
    </row>
    <row r="9861" spans="3:10" x14ac:dyDescent="0.25">
      <c r="C9861" s="82">
        <v>2.3391083961207322E-2</v>
      </c>
      <c r="D9861" s="89">
        <v>2.7539105752568689E-2</v>
      </c>
      <c r="E9861" s="89">
        <v>3.0410562861427754E-2</v>
      </c>
      <c r="F9861" s="89">
        <v>3.2522729417346324E-2</v>
      </c>
      <c r="G9861" s="90">
        <v>3.4378186420426851E-2</v>
      </c>
      <c r="H9861" s="90">
        <v>3.6160995019535444E-2</v>
      </c>
      <c r="I9861" s="90">
        <v>3.8231062802525369E-2</v>
      </c>
      <c r="J9861" s="90">
        <v>4.0634293114451311E-2</v>
      </c>
    </row>
    <row r="9862" spans="3:10" x14ac:dyDescent="0.25">
      <c r="C9862" s="82">
        <v>2.8425782542406638E-3</v>
      </c>
      <c r="D9862" s="89">
        <v>5.2046265236189914E-3</v>
      </c>
      <c r="E9862" s="89">
        <v>7.8942264095435699E-3</v>
      </c>
      <c r="F9862" s="89">
        <v>1.0578576348186349E-2</v>
      </c>
      <c r="G9862" s="90">
        <v>1.3072770152093346E-2</v>
      </c>
      <c r="H9862" s="90">
        <v>1.5236855153767865E-2</v>
      </c>
      <c r="I9862" s="90">
        <v>1.7109233513242054E-2</v>
      </c>
      <c r="J9862" s="90">
        <v>1.8667684189700062E-2</v>
      </c>
    </row>
    <row r="9863" spans="3:10" x14ac:dyDescent="0.25">
      <c r="C9863" s="82">
        <v>6.8314477152471428E-3</v>
      </c>
      <c r="D9863" s="89">
        <v>1.044311904741166E-2</v>
      </c>
      <c r="E9863" s="89">
        <v>1.4065636124696778E-2</v>
      </c>
      <c r="F9863" s="89">
        <v>1.74351259598221E-2</v>
      </c>
      <c r="G9863" s="90">
        <v>2.0482603494568565E-2</v>
      </c>
      <c r="H9863" s="90">
        <v>2.3122900812853054E-2</v>
      </c>
      <c r="I9863" s="90">
        <v>2.5476727402706945E-2</v>
      </c>
      <c r="J9863" s="90">
        <v>2.7518492391390124E-2</v>
      </c>
    </row>
    <row r="9864" spans="3:10" x14ac:dyDescent="0.25">
      <c r="C9864" s="82">
        <v>1.0920223490251178E-2</v>
      </c>
      <c r="D9864" s="89">
        <v>1.5535496193616754E-2</v>
      </c>
      <c r="E9864" s="89">
        <v>1.9715382620701074E-2</v>
      </c>
      <c r="F9864" s="89">
        <v>2.3215128516249239E-2</v>
      </c>
      <c r="G9864" s="90">
        <v>2.6023937614767026E-2</v>
      </c>
      <c r="H9864" s="90">
        <v>2.8073691714953056E-2</v>
      </c>
      <c r="I9864" s="90">
        <v>2.9535781905122908E-2</v>
      </c>
      <c r="J9864" s="90">
        <v>3.0403570932627615E-2</v>
      </c>
    </row>
    <row r="9865" spans="3:10" x14ac:dyDescent="0.25">
      <c r="C9865" s="82">
        <v>3.7113118922655591E-2</v>
      </c>
      <c r="D9865" s="89">
        <v>3.8726716282007453E-2</v>
      </c>
      <c r="E9865" s="89">
        <v>3.8963257807626502E-2</v>
      </c>
      <c r="F9865" s="89">
        <v>3.8641222634549846E-2</v>
      </c>
      <c r="G9865" s="90">
        <v>3.8227109099797305E-2</v>
      </c>
      <c r="H9865" s="90">
        <v>3.7719879039113384E-2</v>
      </c>
      <c r="I9865" s="90">
        <v>3.7305709727026029E-2</v>
      </c>
      <c r="J9865" s="90">
        <v>3.6864834648375901E-2</v>
      </c>
    </row>
    <row r="9866" spans="3:10" x14ac:dyDescent="0.25">
      <c r="C9866" s="82">
        <v>2.0112340722019933E-3</v>
      </c>
      <c r="D9866" s="89">
        <v>4.4005511252970175E-3</v>
      </c>
      <c r="E9866" s="89">
        <v>7.5233687626250732E-3</v>
      </c>
      <c r="F9866" s="89">
        <v>1.0875066709460287E-2</v>
      </c>
      <c r="G9866" s="90">
        <v>1.4034200234419028E-2</v>
      </c>
      <c r="H9866" s="90">
        <v>1.6682662233995955E-2</v>
      </c>
      <c r="I9866" s="90">
        <v>1.8779132563845637E-2</v>
      </c>
      <c r="J9866" s="90">
        <v>2.0281287836307314E-2</v>
      </c>
    </row>
    <row r="9867" spans="3:10" x14ac:dyDescent="0.25">
      <c r="C9867" s="82">
        <v>2.2856952414239243E-2</v>
      </c>
      <c r="D9867" s="89">
        <v>2.51996358913276E-2</v>
      </c>
      <c r="E9867" s="89">
        <v>2.6595382981670353E-2</v>
      </c>
      <c r="F9867" s="89">
        <v>2.7546693914035709E-2</v>
      </c>
      <c r="G9867" s="90">
        <v>2.8397952850741544E-2</v>
      </c>
      <c r="H9867" s="90">
        <v>2.9187713857001783E-2</v>
      </c>
      <c r="I9867" s="90">
        <v>3.0100950638495258E-2</v>
      </c>
      <c r="J9867" s="90">
        <v>3.1081620238480212E-2</v>
      </c>
    </row>
    <row r="9868" spans="3:10" x14ac:dyDescent="0.25">
      <c r="C9868" s="82">
        <v>2.9069712438057272E-2</v>
      </c>
      <c r="D9868" s="89">
        <v>3.9187385032129041E-2</v>
      </c>
      <c r="E9868" s="89">
        <v>4.6796994664586096E-2</v>
      </c>
      <c r="F9868" s="89">
        <v>5.2056475689049697E-2</v>
      </c>
      <c r="G9868" s="90">
        <v>5.5651294213916319E-2</v>
      </c>
      <c r="H9868" s="90">
        <v>5.7892972218018666E-2</v>
      </c>
      <c r="I9868" s="90">
        <v>5.9344186308147431E-2</v>
      </c>
      <c r="J9868" s="90">
        <v>6.0008927780452082E-2</v>
      </c>
    </row>
    <row r="9869" spans="3:10" x14ac:dyDescent="0.25">
      <c r="C9869" s="82">
        <v>8.5281537075089994E-3</v>
      </c>
      <c r="D9869" s="89">
        <v>1.220080889065552E-2</v>
      </c>
      <c r="E9869" s="89">
        <v>1.5330052029131146E-2</v>
      </c>
      <c r="F9869" s="89">
        <v>1.7757215277128084E-2</v>
      </c>
      <c r="G9869" s="90">
        <v>1.9553894653316532E-2</v>
      </c>
      <c r="H9869" s="90">
        <v>2.0743089382604704E-2</v>
      </c>
      <c r="I9869" s="90">
        <v>2.1505319549883686E-2</v>
      </c>
      <c r="J9869" s="90">
        <v>2.1871334450307169E-2</v>
      </c>
    </row>
    <row r="9870" spans="3:10" x14ac:dyDescent="0.25">
      <c r="C9870" s="82">
        <v>3.919982098077604E-3</v>
      </c>
      <c r="D9870" s="89">
        <v>6.4513852320069488E-3</v>
      </c>
      <c r="E9870" s="89">
        <v>9.0033086669055653E-3</v>
      </c>
      <c r="F9870" s="89">
        <v>1.1294073390338848E-2</v>
      </c>
      <c r="G9870" s="90">
        <v>1.3243220812377644E-2</v>
      </c>
      <c r="H9870" s="90">
        <v>1.4812100520606738E-2</v>
      </c>
      <c r="I9870" s="90">
        <v>1.6120464879432247E-2</v>
      </c>
      <c r="J9870" s="90">
        <v>1.7206223444996997E-2</v>
      </c>
    </row>
    <row r="9871" spans="3:10" x14ac:dyDescent="0.25">
      <c r="C9871" s="82">
        <v>1.3268946393006707E-2</v>
      </c>
      <c r="D9871" s="89">
        <v>1.5488814096116268E-2</v>
      </c>
      <c r="E9871" s="89">
        <v>1.7234608292419497E-2</v>
      </c>
      <c r="F9871" s="89">
        <v>1.866002177850937E-2</v>
      </c>
      <c r="G9871" s="90">
        <v>1.9906301605949653E-2</v>
      </c>
      <c r="H9871" s="90">
        <v>2.0964062065667748E-2</v>
      </c>
      <c r="I9871" s="90">
        <v>2.196169183453588E-2</v>
      </c>
      <c r="J9871" s="90">
        <v>2.2875878701329837E-2</v>
      </c>
    </row>
    <row r="9872" spans="3:10" x14ac:dyDescent="0.25">
      <c r="C9872" s="82">
        <v>1.0446382606845888E-2</v>
      </c>
      <c r="D9872" s="89">
        <v>1.5678330553814998E-2</v>
      </c>
      <c r="E9872" s="89">
        <v>2.0045697283078878E-2</v>
      </c>
      <c r="F9872" s="89">
        <v>2.3216127910123317E-2</v>
      </c>
      <c r="G9872" s="90">
        <v>2.5329167941773027E-2</v>
      </c>
      <c r="H9872" s="90">
        <v>2.6511931671396632E-2</v>
      </c>
      <c r="I9872" s="90">
        <v>2.7077804713888001E-2</v>
      </c>
      <c r="J9872" s="90">
        <v>2.7112760790050285E-2</v>
      </c>
    </row>
    <row r="9873" spans="3:10" x14ac:dyDescent="0.25">
      <c r="C9873" s="82">
        <v>5.8812640700662633E-3</v>
      </c>
      <c r="D9873" s="89">
        <v>7.2346594641676471E-3</v>
      </c>
      <c r="E9873" s="89">
        <v>8.2650941288299352E-3</v>
      </c>
      <c r="F9873" s="89">
        <v>9.0386006794158785E-3</v>
      </c>
      <c r="G9873" s="90">
        <v>9.6431286305270082E-3</v>
      </c>
      <c r="H9873" s="90">
        <v>1.010027553933467E-2</v>
      </c>
      <c r="I9873" s="90">
        <v>1.0498818908841913E-2</v>
      </c>
      <c r="J9873" s="90">
        <v>1.0854879080660206E-2</v>
      </c>
    </row>
    <row r="9874" spans="3:10" x14ac:dyDescent="0.25">
      <c r="C9874" s="82">
        <v>6.0036408839023465E-3</v>
      </c>
      <c r="D9874" s="89">
        <v>8.8701277220907572E-3</v>
      </c>
      <c r="E9874" s="89">
        <v>1.1265071432954282E-2</v>
      </c>
      <c r="F9874" s="89">
        <v>1.3018198731950188E-2</v>
      </c>
      <c r="G9874" s="90">
        <v>1.4217799543919237E-2</v>
      </c>
      <c r="H9874" s="90">
        <v>1.4957083365490743E-2</v>
      </c>
      <c r="I9874" s="90">
        <v>1.5445979228414642E-2</v>
      </c>
      <c r="J9874" s="90">
        <v>1.5770851622070405E-2</v>
      </c>
    </row>
    <row r="9875" spans="3:10" x14ac:dyDescent="0.25">
      <c r="C9875" s="82">
        <v>5.5133126602700862E-3</v>
      </c>
      <c r="D9875" s="89">
        <v>9.5647432840882309E-3</v>
      </c>
      <c r="E9875" s="89">
        <v>1.3862725754830458E-2</v>
      </c>
      <c r="F9875" s="89">
        <v>1.7872918352707625E-2</v>
      </c>
      <c r="G9875" s="90">
        <v>2.1385846639232039E-2</v>
      </c>
      <c r="H9875" s="90">
        <v>2.4288977979269225E-2</v>
      </c>
      <c r="I9875" s="90">
        <v>2.6750261306106828E-2</v>
      </c>
      <c r="J9875" s="90">
        <v>2.8816265513324529E-2</v>
      </c>
    </row>
    <row r="9876" spans="3:10" x14ac:dyDescent="0.25">
      <c r="C9876" s="82">
        <v>2.8638886916986923E-2</v>
      </c>
      <c r="D9876" s="89">
        <v>2.9793393982813391E-2</v>
      </c>
      <c r="E9876" s="89">
        <v>3.0422797032546488E-2</v>
      </c>
      <c r="F9876" s="89">
        <v>3.079056813575742E-2</v>
      </c>
      <c r="G9876" s="90">
        <v>3.1026096446499691E-2</v>
      </c>
      <c r="H9876" s="90">
        <v>3.1006193801044427E-2</v>
      </c>
      <c r="I9876" s="90">
        <v>3.0842622014299811E-2</v>
      </c>
      <c r="J9876" s="90">
        <v>3.044942039189575E-2</v>
      </c>
    </row>
    <row r="9877" spans="3:10" x14ac:dyDescent="0.25">
      <c r="C9877" s="82">
        <v>1.4655216688573539E-2</v>
      </c>
      <c r="D9877" s="89">
        <v>1.8317690091849755E-2</v>
      </c>
      <c r="E9877" s="89">
        <v>2.1102809554584431E-2</v>
      </c>
      <c r="F9877" s="89">
        <v>2.3242931897041012E-2</v>
      </c>
      <c r="G9877" s="90">
        <v>2.5041479754630225E-2</v>
      </c>
      <c r="H9877" s="90">
        <v>2.6608412780941344E-2</v>
      </c>
      <c r="I9877" s="90">
        <v>2.819550984385269E-2</v>
      </c>
      <c r="J9877" s="90">
        <v>2.9829815827803426E-2</v>
      </c>
    </row>
    <row r="9878" spans="3:10" x14ac:dyDescent="0.25">
      <c r="C9878" s="82">
        <v>3.0281153932414304E-3</v>
      </c>
      <c r="D9878" s="89">
        <v>4.765147540367558E-3</v>
      </c>
      <c r="E9878" s="89">
        <v>6.5128318475616747E-3</v>
      </c>
      <c r="F9878" s="89">
        <v>8.0768941104073701E-3</v>
      </c>
      <c r="G9878" s="90">
        <v>9.366789106640204E-3</v>
      </c>
      <c r="H9878" s="90">
        <v>1.0314738051592756E-2</v>
      </c>
      <c r="I9878" s="90">
        <v>1.0978706885403332E-2</v>
      </c>
      <c r="J9878" s="90">
        <v>1.1378217426845617E-2</v>
      </c>
    </row>
    <row r="9879" spans="3:10" x14ac:dyDescent="0.25">
      <c r="C9879" s="82">
        <v>5.3930784466246036E-3</v>
      </c>
      <c r="D9879" s="89">
        <v>8.5334140663918031E-3</v>
      </c>
      <c r="E9879" s="89">
        <v>1.1529860878641225E-2</v>
      </c>
      <c r="F9879" s="89">
        <v>1.4075635838837886E-2</v>
      </c>
      <c r="G9879" s="90">
        <v>1.6104660071302009E-2</v>
      </c>
      <c r="H9879" s="90">
        <v>1.7574176196631715E-2</v>
      </c>
      <c r="I9879" s="90">
        <v>1.8612428064657419E-2</v>
      </c>
      <c r="J9879" s="90">
        <v>1.9243226059596916E-2</v>
      </c>
    </row>
    <row r="9880" spans="3:10" x14ac:dyDescent="0.25">
      <c r="C9880" s="82">
        <v>2.8754480781638067E-3</v>
      </c>
      <c r="D9880" s="89">
        <v>5.1267690990425743E-3</v>
      </c>
      <c r="E9880" s="89">
        <v>7.766897749081977E-3</v>
      </c>
      <c r="F9880" s="89">
        <v>1.0529130697394562E-2</v>
      </c>
      <c r="G9880" s="90">
        <v>1.3242458720097739E-2</v>
      </c>
      <c r="H9880" s="90">
        <v>1.5756777932149666E-2</v>
      </c>
      <c r="I9880" s="90">
        <v>1.8103286581040857E-2</v>
      </c>
      <c r="J9880" s="90">
        <v>2.0257163049263859E-2</v>
      </c>
    </row>
    <row r="9881" spans="3:10" x14ac:dyDescent="0.25">
      <c r="C9881" s="82">
        <v>1.6994301686718925E-2</v>
      </c>
      <c r="D9881" s="89">
        <v>2.3857734675799939E-2</v>
      </c>
      <c r="E9881" s="89">
        <v>2.8869166938690471E-2</v>
      </c>
      <c r="F9881" s="89">
        <v>3.1914053171687044E-2</v>
      </c>
      <c r="G9881" s="90">
        <v>3.3435838467721038E-2</v>
      </c>
      <c r="H9881" s="90">
        <v>3.3744601506035782E-2</v>
      </c>
      <c r="I9881" s="90">
        <v>3.331576731102423E-2</v>
      </c>
      <c r="J9881" s="90">
        <v>3.2290081723165033E-2</v>
      </c>
    </row>
    <row r="9882" spans="3:10" x14ac:dyDescent="0.25">
      <c r="C9882" s="82">
        <v>0.10312497922783377</v>
      </c>
      <c r="D9882" s="89">
        <v>0.10330721022803672</v>
      </c>
      <c r="E9882" s="89">
        <v>9.9981494317553488E-2</v>
      </c>
      <c r="F9882" s="89">
        <v>9.5581266001115675E-2</v>
      </c>
      <c r="G9882" s="90">
        <v>9.1292726169748012E-2</v>
      </c>
      <c r="H9882" s="90">
        <v>8.703184705056756E-2</v>
      </c>
      <c r="I9882" s="90">
        <v>8.3118849837743078E-2</v>
      </c>
      <c r="J9882" s="90">
        <v>7.9151315106493425E-2</v>
      </c>
    </row>
    <row r="9883" spans="3:10" x14ac:dyDescent="0.25">
      <c r="C9883" s="82">
        <v>1.5873467242216492E-2</v>
      </c>
      <c r="D9883" s="89">
        <v>1.7625819122214101E-2</v>
      </c>
      <c r="E9883" s="89">
        <v>1.91093885673389E-2</v>
      </c>
      <c r="F9883" s="89">
        <v>2.0454933792500331E-2</v>
      </c>
      <c r="G9883" s="90">
        <v>2.1770833911943639E-2</v>
      </c>
      <c r="H9883" s="90">
        <v>2.3017803384879305E-2</v>
      </c>
      <c r="I9883" s="90">
        <v>2.432393670246517E-2</v>
      </c>
      <c r="J9883" s="90">
        <v>2.5658610798908028E-2</v>
      </c>
    </row>
    <row r="9884" spans="3:10" x14ac:dyDescent="0.25">
      <c r="C9884" s="82">
        <v>5.1490937635367811E-3</v>
      </c>
      <c r="D9884" s="89">
        <v>8.7159259707761585E-3</v>
      </c>
      <c r="E9884" s="89">
        <v>1.2221670710568382E-2</v>
      </c>
      <c r="F9884" s="89">
        <v>1.5169848736360738E-2</v>
      </c>
      <c r="G9884" s="90">
        <v>1.7408869337289783E-2</v>
      </c>
      <c r="H9884" s="90">
        <v>1.8885741554579984E-2</v>
      </c>
      <c r="I9884" s="90">
        <v>1.9768026685603086E-2</v>
      </c>
      <c r="J9884" s="90">
        <v>2.0120899880094269E-2</v>
      </c>
    </row>
    <row r="9885" spans="3:10" x14ac:dyDescent="0.25">
      <c r="C9885" s="82">
        <v>4.1835653384798721E-2</v>
      </c>
      <c r="D9885" s="89">
        <v>4.2676841827537976E-2</v>
      </c>
      <c r="E9885" s="89">
        <v>4.2241191240683269E-2</v>
      </c>
      <c r="F9885" s="89">
        <v>4.1497485140203051E-2</v>
      </c>
      <c r="G9885" s="90">
        <v>4.0957573739644336E-2</v>
      </c>
      <c r="H9885" s="90">
        <v>4.0612864791145224E-2</v>
      </c>
      <c r="I9885" s="90">
        <v>4.0655583143767826E-2</v>
      </c>
      <c r="J9885" s="90">
        <v>4.094904005914999E-2</v>
      </c>
    </row>
    <row r="9886" spans="3:10" x14ac:dyDescent="0.25">
      <c r="C9886" s="82">
        <v>2.2353211412081429E-2</v>
      </c>
      <c r="D9886" s="89">
        <v>2.5875989717954434E-2</v>
      </c>
      <c r="E9886" s="89">
        <v>2.8213843514197166E-2</v>
      </c>
      <c r="F9886" s="89">
        <v>2.9801294803442173E-2</v>
      </c>
      <c r="G9886" s="90">
        <v>3.1010908126286093E-2</v>
      </c>
      <c r="H9886" s="90">
        <v>3.1912832852130153E-2</v>
      </c>
      <c r="I9886" s="90">
        <v>3.2737726864628267E-2</v>
      </c>
      <c r="J9886" s="90">
        <v>3.3447917043792935E-2</v>
      </c>
    </row>
    <row r="9887" spans="3:10" x14ac:dyDescent="0.25">
      <c r="C9887" s="82">
        <v>1.0563465150006042E-2</v>
      </c>
      <c r="D9887" s="89">
        <v>1.349599333857808E-2</v>
      </c>
      <c r="E9887" s="89">
        <v>1.5915272315771424E-2</v>
      </c>
      <c r="F9887" s="89">
        <v>1.7864113732573711E-2</v>
      </c>
      <c r="G9887" s="90">
        <v>1.9471849733699018E-2</v>
      </c>
      <c r="H9887" s="90">
        <v>2.0763812285947418E-2</v>
      </c>
      <c r="I9887" s="90">
        <v>2.1912469452060081E-2</v>
      </c>
      <c r="J9887" s="90">
        <v>2.2940029998460319E-2</v>
      </c>
    </row>
    <row r="9888" spans="3:10" x14ac:dyDescent="0.25">
      <c r="C9888" s="82">
        <v>2.1585663633902304E-2</v>
      </c>
      <c r="D9888" s="89">
        <v>2.5144665158501028E-2</v>
      </c>
      <c r="E9888" s="89">
        <v>2.7531123953448654E-2</v>
      </c>
      <c r="F9888" s="89">
        <v>2.9128748034868309E-2</v>
      </c>
      <c r="G9888" s="90">
        <v>3.030046655228899E-2</v>
      </c>
      <c r="H9888" s="90">
        <v>3.1138386724838939E-2</v>
      </c>
      <c r="I9888" s="90">
        <v>3.1903033425655571E-2</v>
      </c>
      <c r="J9888" s="90">
        <v>3.2597129440174941E-2</v>
      </c>
    </row>
    <row r="9889" spans="3:10" x14ac:dyDescent="0.25">
      <c r="C9889" s="82">
        <v>6.6131855501858463E-3</v>
      </c>
      <c r="D9889" s="89">
        <v>9.4445009338774543E-3</v>
      </c>
      <c r="E9889" s="89">
        <v>1.1994452874553672E-2</v>
      </c>
      <c r="F9889" s="89">
        <v>1.4132856234506854E-2</v>
      </c>
      <c r="G9889" s="90">
        <v>1.588023231901484E-2</v>
      </c>
      <c r="H9889" s="90">
        <v>1.721879037748934E-2</v>
      </c>
      <c r="I9889" s="90">
        <v>1.8270493206057434E-2</v>
      </c>
      <c r="J9889" s="90">
        <v>1.9042219018453828E-2</v>
      </c>
    </row>
    <row r="9890" spans="3:10" x14ac:dyDescent="0.25">
      <c r="C9890" s="82">
        <v>1.2703154378065606E-2</v>
      </c>
      <c r="D9890" s="89">
        <v>1.7331206500919592E-2</v>
      </c>
      <c r="E9890" s="89">
        <v>2.0925951812390105E-2</v>
      </c>
      <c r="F9890" s="89">
        <v>2.345117001490488E-2</v>
      </c>
      <c r="G9890" s="90">
        <v>2.5121271951442092E-2</v>
      </c>
      <c r="H9890" s="90">
        <v>2.6026242620399535E-2</v>
      </c>
      <c r="I9890" s="90">
        <v>2.6418161856389139E-2</v>
      </c>
      <c r="J9890" s="90">
        <v>2.6341830807306607E-2</v>
      </c>
    </row>
    <row r="9891" spans="3:10" x14ac:dyDescent="0.25">
      <c r="C9891" s="82">
        <v>4.8440663152738307E-3</v>
      </c>
      <c r="D9891" s="89">
        <v>8.1403524060075869E-3</v>
      </c>
      <c r="E9891" s="89">
        <v>1.1406955778122709E-2</v>
      </c>
      <c r="F9891" s="89">
        <v>1.424831282938476E-2</v>
      </c>
      <c r="G9891" s="90">
        <v>1.6575791953668428E-2</v>
      </c>
      <c r="H9891" s="90">
        <v>1.8364832206057728E-2</v>
      </c>
      <c r="I9891" s="90">
        <v>1.9774539897339568E-2</v>
      </c>
      <c r="J9891" s="90">
        <v>2.0842996773398074E-2</v>
      </c>
    </row>
    <row r="9892" spans="3:10" x14ac:dyDescent="0.25">
      <c r="C9892" s="82">
        <v>3.6662462216983326E-3</v>
      </c>
      <c r="D9892" s="89">
        <v>6.2471304218607547E-3</v>
      </c>
      <c r="E9892" s="89">
        <v>8.9626134347192184E-3</v>
      </c>
      <c r="F9892" s="89">
        <v>1.1483852847629228E-2</v>
      </c>
      <c r="G9892" s="90">
        <v>1.3673733999952382E-2</v>
      </c>
      <c r="H9892" s="90">
        <v>1.5446908374279377E-2</v>
      </c>
      <c r="I9892" s="90">
        <v>1.6896298248281299E-2</v>
      </c>
      <c r="J9892" s="90">
        <v>1.8042244497976735E-2</v>
      </c>
    </row>
    <row r="9893" spans="3:10" x14ac:dyDescent="0.25">
      <c r="C9893" s="82">
        <v>7.5178812660940744E-3</v>
      </c>
      <c r="D9893" s="89">
        <v>1.0784929012389316E-2</v>
      </c>
      <c r="E9893" s="89">
        <v>1.3641719867213088E-2</v>
      </c>
      <c r="F9893" s="89">
        <v>1.5980774586930948E-2</v>
      </c>
      <c r="G9893" s="90">
        <v>1.7889277629841192E-2</v>
      </c>
      <c r="H9893" s="90">
        <v>1.9399090861453649E-2</v>
      </c>
      <c r="I9893" s="90">
        <v>2.0677829563384962E-2</v>
      </c>
      <c r="J9893" s="90">
        <v>2.1745269137294073E-2</v>
      </c>
    </row>
    <row r="9894" spans="3:10" x14ac:dyDescent="0.25">
      <c r="C9894" s="82">
        <v>1.9863533574593917E-2</v>
      </c>
      <c r="D9894" s="89">
        <v>2.3962725502586137E-2</v>
      </c>
      <c r="E9894" s="89">
        <v>2.6170445370819407E-2</v>
      </c>
      <c r="F9894" s="89">
        <v>2.7107468714053791E-2</v>
      </c>
      <c r="G9894" s="90">
        <v>2.7409458477703635E-2</v>
      </c>
      <c r="H9894" s="90">
        <v>2.7363464666721727E-2</v>
      </c>
      <c r="I9894" s="90">
        <v>2.7311606100127141E-2</v>
      </c>
      <c r="J9894" s="90">
        <v>2.7308124159385615E-2</v>
      </c>
    </row>
    <row r="9895" spans="3:10" x14ac:dyDescent="0.25">
      <c r="C9895" s="82">
        <v>1.5643979694110886E-2</v>
      </c>
      <c r="D9895" s="89">
        <v>1.8677160848125832E-2</v>
      </c>
      <c r="E9895" s="89">
        <v>2.0845910421729216E-2</v>
      </c>
      <c r="F9895" s="89">
        <v>2.2382805712928642E-2</v>
      </c>
      <c r="G9895" s="90">
        <v>2.3551475930768704E-2</v>
      </c>
      <c r="H9895" s="90">
        <v>2.4431140918742239E-2</v>
      </c>
      <c r="I9895" s="90">
        <v>2.5240484105204127E-2</v>
      </c>
      <c r="J9895" s="90">
        <v>2.5994818414061899E-2</v>
      </c>
    </row>
    <row r="9896" spans="3:10" x14ac:dyDescent="0.25">
      <c r="C9896" s="82">
        <v>1.0954705014150275E-2</v>
      </c>
      <c r="D9896" s="89">
        <v>1.345749662879132E-2</v>
      </c>
      <c r="E9896" s="89">
        <v>1.5573585818106663E-2</v>
      </c>
      <c r="F9896" s="89">
        <v>1.7361495958383048E-2</v>
      </c>
      <c r="G9896" s="90">
        <v>1.891742720756389E-2</v>
      </c>
      <c r="H9896" s="90">
        <v>2.0225887815216097E-2</v>
      </c>
      <c r="I9896" s="90">
        <v>2.1418510965952545E-2</v>
      </c>
      <c r="J9896" s="90">
        <v>2.2487638688980335E-2</v>
      </c>
    </row>
    <row r="9897" spans="3:10" x14ac:dyDescent="0.25">
      <c r="C9897" s="82">
        <v>1.9814357075492926E-2</v>
      </c>
      <c r="D9897" s="89">
        <v>2.2615446338996297E-2</v>
      </c>
      <c r="E9897" s="89">
        <v>2.4286750802301655E-2</v>
      </c>
      <c r="F9897" s="89">
        <v>2.5235143435135485E-2</v>
      </c>
      <c r="G9897" s="90">
        <v>2.5794657245974066E-2</v>
      </c>
      <c r="H9897" s="90">
        <v>2.6034417232958497E-2</v>
      </c>
      <c r="I9897" s="90">
        <v>2.6153277544919914E-2</v>
      </c>
      <c r="J9897" s="90">
        <v>2.6132375767529362E-2</v>
      </c>
    </row>
    <row r="9898" spans="3:10" x14ac:dyDescent="0.25">
      <c r="C9898" s="82">
        <v>2.3915770244395938E-3</v>
      </c>
      <c r="D9898" s="89">
        <v>3.603572053600988E-3</v>
      </c>
      <c r="E9898" s="89">
        <v>4.7317683325256562E-3</v>
      </c>
      <c r="F9898" s="89">
        <v>5.677851104717138E-3</v>
      </c>
      <c r="G9898" s="90">
        <v>6.4257109753162551E-3</v>
      </c>
      <c r="H9898" s="90">
        <v>6.9655829972915112E-3</v>
      </c>
      <c r="I9898" s="90">
        <v>7.3605816851282759E-3</v>
      </c>
      <c r="J9898" s="90">
        <v>7.6379702417934724E-3</v>
      </c>
    </row>
    <row r="9899" spans="3:10" x14ac:dyDescent="0.25">
      <c r="C9899" s="82">
        <v>1.0006855295498444E-2</v>
      </c>
      <c r="D9899" s="89">
        <v>1.4800500279918387E-2</v>
      </c>
      <c r="E9899" s="89">
        <v>1.8722772935406671E-2</v>
      </c>
      <c r="F9899" s="89">
        <v>2.1485632386214579E-2</v>
      </c>
      <c r="G9899" s="90">
        <v>2.3244175332254344E-2</v>
      </c>
      <c r="H9899" s="90">
        <v>2.4151816609107292E-2</v>
      </c>
      <c r="I9899" s="90">
        <v>2.4535952767526601E-2</v>
      </c>
      <c r="J9899" s="90">
        <v>2.4511680116947394E-2</v>
      </c>
    </row>
    <row r="9900" spans="3:10" x14ac:dyDescent="0.25">
      <c r="C9900" s="82">
        <v>6.3321161136807736E-3</v>
      </c>
      <c r="D9900" s="89">
        <v>1.043548789695653E-2</v>
      </c>
      <c r="E9900" s="89">
        <v>1.474712584780343E-2</v>
      </c>
      <c r="F9900" s="89">
        <v>1.881464579907019E-2</v>
      </c>
      <c r="G9900" s="90">
        <v>2.2443778144598227E-2</v>
      </c>
      <c r="H9900" s="90">
        <v>2.5484335894692033E-2</v>
      </c>
      <c r="I9900" s="90">
        <v>2.8057633312303876E-2</v>
      </c>
      <c r="J9900" s="90">
        <v>3.0151592780981552E-2</v>
      </c>
    </row>
    <row r="9901" spans="3:10" x14ac:dyDescent="0.25">
      <c r="C9901" s="82">
        <v>9.7420534261100394E-2</v>
      </c>
      <c r="D9901" s="89">
        <v>8.8656081677835272E-2</v>
      </c>
      <c r="E9901" s="89">
        <v>8.0664643436903022E-2</v>
      </c>
      <c r="F9901" s="89">
        <v>7.4419696411279213E-2</v>
      </c>
      <c r="G9901" s="90">
        <v>6.9960058384416102E-2</v>
      </c>
      <c r="H9901" s="90">
        <v>6.6592912356615241E-2</v>
      </c>
      <c r="I9901" s="90">
        <v>6.4149836620097489E-2</v>
      </c>
      <c r="J9901" s="90">
        <v>6.2052115165220724E-2</v>
      </c>
    </row>
    <row r="9902" spans="3:10" x14ac:dyDescent="0.25">
      <c r="C9902" s="82">
        <v>3.2921687155347837E-2</v>
      </c>
      <c r="D9902" s="89">
        <v>3.5443937546385154E-2</v>
      </c>
      <c r="E9902" s="89">
        <v>3.6419430901145779E-2</v>
      </c>
      <c r="F9902" s="89">
        <v>3.6653406394509938E-2</v>
      </c>
      <c r="G9902" s="90">
        <v>3.6664055752403987E-2</v>
      </c>
      <c r="H9902" s="90">
        <v>3.6510891912644054E-2</v>
      </c>
      <c r="I9902" s="90">
        <v>3.6408239230860485E-2</v>
      </c>
      <c r="J9902" s="90">
        <v>3.6252607344616106E-2</v>
      </c>
    </row>
    <row r="9903" spans="3:10" x14ac:dyDescent="0.25">
      <c r="C9903" s="82">
        <v>1.2561354957791373E-2</v>
      </c>
      <c r="D9903" s="89">
        <v>1.6564410857654782E-2</v>
      </c>
      <c r="E9903" s="89">
        <v>1.9474188984809279E-2</v>
      </c>
      <c r="F9903" s="89">
        <v>2.136840555406742E-2</v>
      </c>
      <c r="G9903" s="90">
        <v>2.2530349667063746E-2</v>
      </c>
      <c r="H9903" s="90">
        <v>2.310666404841152E-2</v>
      </c>
      <c r="I9903" s="90">
        <v>2.3365041869914768E-2</v>
      </c>
      <c r="J9903" s="90">
        <v>2.3363648916546468E-2</v>
      </c>
    </row>
    <row r="9904" spans="3:10" x14ac:dyDescent="0.25">
      <c r="C9904" s="82">
        <v>3.460968554416635E-3</v>
      </c>
      <c r="D9904" s="89">
        <v>5.625681383101302E-3</v>
      </c>
      <c r="E9904" s="89">
        <v>7.7038797332970761E-3</v>
      </c>
      <c r="F9904" s="89">
        <v>9.4351096517148701E-3</v>
      </c>
      <c r="G9904" s="90">
        <v>1.0760171953806387E-2</v>
      </c>
      <c r="H9904" s="90">
        <v>1.1672629025790863E-2</v>
      </c>
      <c r="I9904" s="90">
        <v>1.2298345982782698E-2</v>
      </c>
      <c r="J9904" s="90">
        <v>1.2694917975954241E-2</v>
      </c>
    </row>
    <row r="9905" spans="3:10" x14ac:dyDescent="0.25">
      <c r="C9905" s="82">
        <v>8.1437775493705695E-3</v>
      </c>
      <c r="D9905" s="89">
        <v>1.204742437168883E-2</v>
      </c>
      <c r="E9905" s="89">
        <v>1.5279823146945261E-2</v>
      </c>
      <c r="F9905" s="89">
        <v>1.7671191102768179E-2</v>
      </c>
      <c r="G9905" s="90">
        <v>1.9381196963557182E-2</v>
      </c>
      <c r="H9905" s="90">
        <v>2.0528670118885824E-2</v>
      </c>
      <c r="I9905" s="90">
        <v>2.1354997767129406E-2</v>
      </c>
      <c r="J9905" s="90">
        <v>2.1913797114258254E-2</v>
      </c>
    </row>
    <row r="9906" spans="3:10" x14ac:dyDescent="0.25">
      <c r="C9906" s="82">
        <v>2.6193405655345548E-2</v>
      </c>
      <c r="D9906" s="89">
        <v>2.9512184514120358E-2</v>
      </c>
      <c r="E9906" s="89">
        <v>3.134524376202958E-2</v>
      </c>
      <c r="F9906" s="89">
        <v>3.2258245863448144E-2</v>
      </c>
      <c r="G9906" s="90">
        <v>3.2728873870498811E-2</v>
      </c>
      <c r="H9906" s="90">
        <v>3.2900811677142726E-2</v>
      </c>
      <c r="I9906" s="90">
        <v>3.3075745594026353E-2</v>
      </c>
      <c r="J9906" s="90">
        <v>3.3264743207603392E-2</v>
      </c>
    </row>
    <row r="9907" spans="3:10" x14ac:dyDescent="0.25">
      <c r="C9907" s="82">
        <v>8.5763642259198379E-3</v>
      </c>
      <c r="D9907" s="89">
        <v>1.1942368304807873E-2</v>
      </c>
      <c r="E9907" s="89">
        <v>1.4779706216775969E-2</v>
      </c>
      <c r="F9907" s="89">
        <v>1.7089700883071983E-2</v>
      </c>
      <c r="G9907" s="90">
        <v>1.9050060243007042E-2</v>
      </c>
      <c r="H9907" s="90">
        <v>2.0740958327518287E-2</v>
      </c>
      <c r="I9907" s="90">
        <v>2.2358616660993629E-2</v>
      </c>
      <c r="J9907" s="90">
        <v>2.3921086837150357E-2</v>
      </c>
    </row>
    <row r="9908" spans="3:10" x14ac:dyDescent="0.25">
      <c r="C9908" s="82">
        <v>5.7304250182082369E-3</v>
      </c>
      <c r="D9908" s="89">
        <v>8.8747402112561626E-3</v>
      </c>
      <c r="E9908" s="89">
        <v>1.1968089896972751E-2</v>
      </c>
      <c r="F9908" s="89">
        <v>1.4751665563472446E-2</v>
      </c>
      <c r="G9908" s="90">
        <v>1.7157357757782109E-2</v>
      </c>
      <c r="H9908" s="90">
        <v>1.9111358897527537E-2</v>
      </c>
      <c r="I9908" s="90">
        <v>2.071153145221713E-2</v>
      </c>
      <c r="J9908" s="90">
        <v>2.1935865446849941E-2</v>
      </c>
    </row>
    <row r="9909" spans="3:10" x14ac:dyDescent="0.25">
      <c r="C9909" s="82">
        <v>8.4317800923901561E-3</v>
      </c>
      <c r="D9909" s="89">
        <v>1.0799612287344388E-2</v>
      </c>
      <c r="E9909" s="89">
        <v>1.2616648361869738E-2</v>
      </c>
      <c r="F9909" s="89">
        <v>1.3930618535663233E-2</v>
      </c>
      <c r="G9909" s="90">
        <v>1.4870619044132607E-2</v>
      </c>
      <c r="H9909" s="90">
        <v>1.547850735930594E-2</v>
      </c>
      <c r="I9909" s="90">
        <v>1.5897160519331186E-2</v>
      </c>
      <c r="J9909" s="90">
        <v>1.6149638949697599E-2</v>
      </c>
    </row>
    <row r="9910" spans="3:10" x14ac:dyDescent="0.25">
      <c r="C9910" s="82">
        <v>2.2562275300158086E-2</v>
      </c>
      <c r="D9910" s="89">
        <v>2.6156400324170857E-2</v>
      </c>
      <c r="E9910" s="89">
        <v>2.8784583022941099E-2</v>
      </c>
      <c r="F9910" s="89">
        <v>3.0731657275446661E-2</v>
      </c>
      <c r="G9910" s="90">
        <v>3.2257380540165179E-2</v>
      </c>
      <c r="H9910" s="90">
        <v>3.3363276892474918E-2</v>
      </c>
      <c r="I9910" s="90">
        <v>3.4259742769793058E-2</v>
      </c>
      <c r="J9910" s="90">
        <v>3.4902771715446507E-2</v>
      </c>
    </row>
    <row r="9911" spans="3:10" x14ac:dyDescent="0.25">
      <c r="C9911" s="82">
        <v>1.7404847762288764E-2</v>
      </c>
      <c r="D9911" s="89">
        <v>1.9186892017505675E-2</v>
      </c>
      <c r="E9911" s="89">
        <v>2.0079121376877181E-2</v>
      </c>
      <c r="F9911" s="89">
        <v>2.0451464907090766E-2</v>
      </c>
      <c r="G9911" s="90">
        <v>2.0576307213578348E-2</v>
      </c>
      <c r="H9911" s="90">
        <v>2.0507642102045451E-2</v>
      </c>
      <c r="I9911" s="90">
        <v>2.040755413528425E-2</v>
      </c>
      <c r="J9911" s="90">
        <v>2.0271338211267646E-2</v>
      </c>
    </row>
    <row r="9912" spans="3:10" x14ac:dyDescent="0.25">
      <c r="C9912" s="82">
        <v>6.2549371590674245E-3</v>
      </c>
      <c r="D9912" s="89">
        <v>8.0650938440629816E-3</v>
      </c>
      <c r="E9912" s="89">
        <v>9.367680170827555E-3</v>
      </c>
      <c r="F9912" s="89">
        <v>1.0201789912003399E-2</v>
      </c>
      <c r="G9912" s="90">
        <v>1.0678483666033226E-2</v>
      </c>
      <c r="H9912" s="90">
        <v>1.0844285331952763E-2</v>
      </c>
      <c r="I9912" s="90">
        <v>1.0815702120497872E-2</v>
      </c>
      <c r="J9912" s="90">
        <v>1.0625364769956224E-2</v>
      </c>
    </row>
    <row r="9913" spans="3:10" x14ac:dyDescent="0.25">
      <c r="C9913" s="82">
        <v>2.1853577740603494E-2</v>
      </c>
      <c r="D9913" s="89">
        <v>2.6994685316525269E-2</v>
      </c>
      <c r="E9913" s="89">
        <v>3.0751784575902864E-2</v>
      </c>
      <c r="F9913" s="89">
        <v>3.3509839832449075E-2</v>
      </c>
      <c r="G9913" s="90">
        <v>3.5748617929271434E-2</v>
      </c>
      <c r="H9913" s="90">
        <v>3.7653863292008483E-2</v>
      </c>
      <c r="I9913" s="90">
        <v>3.9594501458517263E-2</v>
      </c>
      <c r="J9913" s="90">
        <v>4.1602293824852053E-2</v>
      </c>
    </row>
    <row r="9914" spans="3:10" x14ac:dyDescent="0.25">
      <c r="C9914" s="82">
        <v>2.7304255031927429E-2</v>
      </c>
      <c r="D9914" s="89">
        <v>2.9188875397136684E-2</v>
      </c>
      <c r="E9914" s="89">
        <v>2.9357404141387759E-2</v>
      </c>
      <c r="F9914" s="89">
        <v>2.876068730213055E-2</v>
      </c>
      <c r="G9914" s="90">
        <v>2.7973156027788996E-2</v>
      </c>
      <c r="H9914" s="90">
        <v>2.710680533096024E-2</v>
      </c>
      <c r="I9914" s="90">
        <v>2.6344679597354391E-2</v>
      </c>
      <c r="J9914" s="90">
        <v>2.5623849426168445E-2</v>
      </c>
    </row>
    <row r="9915" spans="3:10" x14ac:dyDescent="0.25">
      <c r="C9915" s="82">
        <v>8.0759684626347545E-3</v>
      </c>
      <c r="D9915" s="89">
        <v>1.1946624476690919E-2</v>
      </c>
      <c r="E9915" s="89">
        <v>1.5680614632192277E-2</v>
      </c>
      <c r="F9915" s="89">
        <v>1.9061190459265496E-2</v>
      </c>
      <c r="G9915" s="90">
        <v>2.2085114080997087E-2</v>
      </c>
      <c r="H9915" s="90">
        <v>2.4721321393069529E-2</v>
      </c>
      <c r="I9915" s="90">
        <v>2.7152701285320706E-2</v>
      </c>
      <c r="J9915" s="90">
        <v>2.9402639435914077E-2</v>
      </c>
    </row>
    <row r="9916" spans="3:10" x14ac:dyDescent="0.25">
      <c r="C9916" s="82">
        <v>1.8549846455884478E-2</v>
      </c>
      <c r="D9916" s="89">
        <v>2.3416312177384772E-2</v>
      </c>
      <c r="E9916" s="89">
        <v>2.7316725746359759E-2</v>
      </c>
      <c r="F9916" s="89">
        <v>3.0388581574426858E-2</v>
      </c>
      <c r="G9916" s="90">
        <v>3.2877811100263991E-2</v>
      </c>
      <c r="H9916" s="90">
        <v>3.481448267404301E-2</v>
      </c>
      <c r="I9916" s="90">
        <v>3.6447726402353026E-2</v>
      </c>
      <c r="J9916" s="90">
        <v>3.7757142170924796E-2</v>
      </c>
    </row>
    <row r="9917" spans="3:10" x14ac:dyDescent="0.25">
      <c r="C9917" s="82">
        <v>5.8441491023542312E-2</v>
      </c>
      <c r="D9917" s="89">
        <v>4.9578370447077795E-2</v>
      </c>
      <c r="E9917" s="89">
        <v>4.3058168851450966E-2</v>
      </c>
      <c r="F9917" s="89">
        <v>3.8265487047705236E-2</v>
      </c>
      <c r="G9917" s="90">
        <v>3.4682093312423362E-2</v>
      </c>
      <c r="H9917" s="90">
        <v>3.1752751123395886E-2</v>
      </c>
      <c r="I9917" s="90">
        <v>2.9352299901187952E-2</v>
      </c>
      <c r="J9917" s="90">
        <v>2.7241556503878439E-2</v>
      </c>
    </row>
    <row r="9918" spans="3:10" x14ac:dyDescent="0.25">
      <c r="C9918" s="82">
        <v>9.1863328621080154E-3</v>
      </c>
      <c r="D9918" s="89">
        <v>1.4627353574131523E-2</v>
      </c>
      <c r="E9918" s="89">
        <v>1.9446546139316134E-2</v>
      </c>
      <c r="F9918" s="89">
        <v>2.3171234409545587E-2</v>
      </c>
      <c r="G9918" s="90">
        <v>2.5923309051189416E-2</v>
      </c>
      <c r="H9918" s="90">
        <v>2.7881859675037871E-2</v>
      </c>
      <c r="I9918" s="90">
        <v>2.9429228682016931E-2</v>
      </c>
      <c r="J9918" s="90">
        <v>3.0691995761292095E-2</v>
      </c>
    </row>
    <row r="9919" spans="3:10" x14ac:dyDescent="0.25">
      <c r="C9919" s="82">
        <v>2.5068136900236852E-2</v>
      </c>
      <c r="D9919" s="89">
        <v>2.8585418402975675E-2</v>
      </c>
      <c r="E9919" s="89">
        <v>3.0453406970068209E-2</v>
      </c>
      <c r="F9919" s="89">
        <v>3.1297870311657913E-2</v>
      </c>
      <c r="G9919" s="90">
        <v>3.1644939151973091E-2</v>
      </c>
      <c r="H9919" s="90">
        <v>3.1655932192891492E-2</v>
      </c>
      <c r="I9919" s="90">
        <v>3.1613995496507327E-2</v>
      </c>
      <c r="J9919" s="90">
        <v>3.150782936358925E-2</v>
      </c>
    </row>
    <row r="9920" spans="3:10" x14ac:dyDescent="0.25">
      <c r="C9920" s="82">
        <v>1.9653455015968871E-3</v>
      </c>
      <c r="D9920" s="89">
        <v>3.5125252324577504E-3</v>
      </c>
      <c r="E9920" s="89">
        <v>5.192939992191864E-3</v>
      </c>
      <c r="F9920" s="89">
        <v>6.7975887444692877E-3</v>
      </c>
      <c r="G9920" s="90">
        <v>8.2444243029963001E-3</v>
      </c>
      <c r="H9920" s="90">
        <v>9.4903144299966352E-3</v>
      </c>
      <c r="I9920" s="90">
        <v>1.0600474990954411E-2</v>
      </c>
      <c r="J9920" s="90">
        <v>1.1592733068156454E-2</v>
      </c>
    </row>
    <row r="9921" spans="3:10" x14ac:dyDescent="0.25">
      <c r="C9921" s="82">
        <v>2.0321753323447947E-3</v>
      </c>
      <c r="D9921" s="89">
        <v>3.8139402276216598E-3</v>
      </c>
      <c r="E9921" s="89">
        <v>5.8924107316027825E-3</v>
      </c>
      <c r="F9921" s="89">
        <v>7.9876718456487958E-3</v>
      </c>
      <c r="G9921" s="90">
        <v>9.9279303973567028E-3</v>
      </c>
      <c r="H9921" s="90">
        <v>1.1593098395549816E-2</v>
      </c>
      <c r="I9921" s="90">
        <v>1.3018119625267693E-2</v>
      </c>
      <c r="J9921" s="90">
        <v>1.4203252602697003E-2</v>
      </c>
    </row>
    <row r="9922" spans="3:10" x14ac:dyDescent="0.25">
      <c r="C9922" s="82">
        <v>2.8405114279373886E-3</v>
      </c>
      <c r="D9922" s="89">
        <v>4.7575797401137399E-3</v>
      </c>
      <c r="E9922" s="89">
        <v>6.7889601283482159E-3</v>
      </c>
      <c r="F9922" s="89">
        <v>8.7060887021176269E-3</v>
      </c>
      <c r="G9922" s="90">
        <v>1.0403042117971998E-2</v>
      </c>
      <c r="H9922" s="90">
        <v>1.1803287228969995E-2</v>
      </c>
      <c r="I9922" s="90">
        <v>1.2968287555966509E-2</v>
      </c>
      <c r="J9922" s="90">
        <v>1.3911592352866299E-2</v>
      </c>
    </row>
    <row r="9923" spans="3:10" x14ac:dyDescent="0.25">
      <c r="C9923" s="82">
        <v>3.8220386173360821E-2</v>
      </c>
      <c r="D9923" s="89">
        <v>3.6328869238434779E-2</v>
      </c>
      <c r="E9923" s="89">
        <v>3.4546663063479185E-2</v>
      </c>
      <c r="F9923" s="89">
        <v>3.3304013981976716E-2</v>
      </c>
      <c r="G9923" s="90">
        <v>3.2718913888372191E-2</v>
      </c>
      <c r="H9923" s="90">
        <v>3.2593763439290796E-2</v>
      </c>
      <c r="I9923" s="90">
        <v>3.2967300360705283E-2</v>
      </c>
      <c r="J9923" s="90">
        <v>3.3659859515861069E-2</v>
      </c>
    </row>
    <row r="9924" spans="3:10" x14ac:dyDescent="0.25">
      <c r="C9924" s="82">
        <v>1.0377391247938093E-2</v>
      </c>
      <c r="D9924" s="89">
        <v>1.4638874442915237E-2</v>
      </c>
      <c r="E9924" s="89">
        <v>1.86452988396019E-2</v>
      </c>
      <c r="F9924" s="89">
        <v>2.2257120030146994E-2</v>
      </c>
      <c r="G9924" s="90">
        <v>2.5524866105662035E-2</v>
      </c>
      <c r="H9924" s="90">
        <v>2.8420575290743107E-2</v>
      </c>
      <c r="I9924" s="90">
        <v>3.1135840362615758E-2</v>
      </c>
      <c r="J9924" s="90">
        <v>3.3664382518219196E-2</v>
      </c>
    </row>
    <row r="9925" spans="3:10" x14ac:dyDescent="0.25">
      <c r="C9925" s="82">
        <v>9.5149804665424914E-3</v>
      </c>
      <c r="D9925" s="89">
        <v>1.569629356042819E-2</v>
      </c>
      <c r="E9925" s="89">
        <v>2.1627352629173806E-2</v>
      </c>
      <c r="F9925" s="89">
        <v>2.6527120635750294E-2</v>
      </c>
      <c r="G9925" s="90">
        <v>3.0212571393850838E-2</v>
      </c>
      <c r="H9925" s="90">
        <v>3.2646674138070264E-2</v>
      </c>
      <c r="I9925" s="90">
        <v>3.4146462616749591E-2</v>
      </c>
      <c r="J9925" s="90">
        <v>3.4826021490865201E-2</v>
      </c>
    </row>
    <row r="9926" spans="3:10" x14ac:dyDescent="0.25">
      <c r="C9926" s="82">
        <v>8.9316604385737148E-3</v>
      </c>
      <c r="D9926" s="89">
        <v>1.114838379695913E-2</v>
      </c>
      <c r="E9926" s="89">
        <v>1.3021950939566736E-2</v>
      </c>
      <c r="F9926" s="89">
        <v>1.4576358821727742E-2</v>
      </c>
      <c r="G9926" s="90">
        <v>1.5885074561105456E-2</v>
      </c>
      <c r="H9926" s="90">
        <v>1.6939392939602806E-2</v>
      </c>
      <c r="I9926" s="90">
        <v>1.7860962058544587E-2</v>
      </c>
      <c r="J9926" s="90">
        <v>1.8658969021704871E-2</v>
      </c>
    </row>
    <row r="9927" spans="3:10" x14ac:dyDescent="0.25">
      <c r="C9927" s="82">
        <v>3.1431093328870125E-3</v>
      </c>
      <c r="D9927" s="89">
        <v>5.8468209879402799E-3</v>
      </c>
      <c r="E9927" s="89">
        <v>8.8698938105762903E-3</v>
      </c>
      <c r="F9927" s="89">
        <v>1.1746542551342692E-2</v>
      </c>
      <c r="G9927" s="90">
        <v>1.4227461676660931E-2</v>
      </c>
      <c r="H9927" s="90">
        <v>1.6173323465375762E-2</v>
      </c>
      <c r="I9927" s="90">
        <v>1.7675415974903592E-2</v>
      </c>
      <c r="J9927" s="90">
        <v>1.8772226772415999E-2</v>
      </c>
    </row>
    <row r="9928" spans="3:10" x14ac:dyDescent="0.25">
      <c r="C9928" s="82">
        <v>6.4422780025792407E-3</v>
      </c>
      <c r="D9928" s="89">
        <v>9.8835944021886338E-3</v>
      </c>
      <c r="E9928" s="89">
        <v>1.3111070286131418E-2</v>
      </c>
      <c r="F9928" s="89">
        <v>1.5809277650778518E-2</v>
      </c>
      <c r="G9928" s="90">
        <v>1.7922210721552052E-2</v>
      </c>
      <c r="H9928" s="90">
        <v>1.9426461656438701E-2</v>
      </c>
      <c r="I9928" s="90">
        <v>2.0496168682594695E-2</v>
      </c>
      <c r="J9928" s="90">
        <v>2.118831805979824E-2</v>
      </c>
    </row>
    <row r="9929" spans="3:10" x14ac:dyDescent="0.25">
      <c r="C9929" s="82">
        <v>3.0211057345783443E-2</v>
      </c>
      <c r="D9929" s="89">
        <v>3.2578559731393272E-2</v>
      </c>
      <c r="E9929" s="89">
        <v>3.3863421770463434E-2</v>
      </c>
      <c r="F9929" s="89">
        <v>3.4658407364048037E-2</v>
      </c>
      <c r="G9929" s="90">
        <v>3.5377477127035671E-2</v>
      </c>
      <c r="H9929" s="90">
        <v>3.6073735625741961E-2</v>
      </c>
      <c r="I9929" s="90">
        <v>3.6993262883937582E-2</v>
      </c>
      <c r="J9929" s="90">
        <v>3.8084249840861943E-2</v>
      </c>
    </row>
    <row r="9930" spans="3:10" x14ac:dyDescent="0.25">
      <c r="C9930" s="82">
        <v>2.540714834077815E-2</v>
      </c>
      <c r="D9930" s="89">
        <v>3.1750596799713968E-2</v>
      </c>
      <c r="E9930" s="89">
        <v>3.5499841817943523E-2</v>
      </c>
      <c r="F9930" s="89">
        <v>3.7294357758819244E-2</v>
      </c>
      <c r="G9930" s="90">
        <v>3.7925477808857848E-2</v>
      </c>
      <c r="H9930" s="90">
        <v>3.7752205201654725E-2</v>
      </c>
      <c r="I9930" s="90">
        <v>3.7218630880151718E-2</v>
      </c>
      <c r="J9930" s="90">
        <v>3.6371221079944609E-2</v>
      </c>
    </row>
    <row r="9931" spans="3:10" x14ac:dyDescent="0.25">
      <c r="C9931" s="82">
        <v>1.0702404064653136E-2</v>
      </c>
      <c r="D9931" s="89">
        <v>1.5410388317540167E-2</v>
      </c>
      <c r="E9931" s="89">
        <v>1.9347126369751267E-2</v>
      </c>
      <c r="F9931" s="89">
        <v>2.2372486784279597E-2</v>
      </c>
      <c r="G9931" s="90">
        <v>2.4673782588536645E-2</v>
      </c>
      <c r="H9931" s="90">
        <v>2.6356569765553232E-2</v>
      </c>
      <c r="I9931" s="90">
        <v>2.7684830213119113E-2</v>
      </c>
      <c r="J9931" s="90">
        <v>2.8691779152767792E-2</v>
      </c>
    </row>
    <row r="9932" spans="3:10" x14ac:dyDescent="0.25">
      <c r="C9932" s="82">
        <v>1.2065679593711557E-2</v>
      </c>
      <c r="D9932" s="89">
        <v>1.7558282920447889E-2</v>
      </c>
      <c r="E9932" s="89">
        <v>2.2021333556070066E-2</v>
      </c>
      <c r="F9932" s="89">
        <v>2.5280756691704005E-2</v>
      </c>
      <c r="G9932" s="90">
        <v>2.7614145091375854E-2</v>
      </c>
      <c r="H9932" s="90">
        <v>2.9217171899079825E-2</v>
      </c>
      <c r="I9932" s="90">
        <v>3.0437014604257961E-2</v>
      </c>
      <c r="J9932" s="90">
        <v>3.1330842403161432E-2</v>
      </c>
    </row>
    <row r="9933" spans="3:10" x14ac:dyDescent="0.25">
      <c r="C9933" s="82">
        <v>2.46717216402051E-3</v>
      </c>
      <c r="D9933" s="89">
        <v>4.5828032520896216E-3</v>
      </c>
      <c r="E9933" s="89">
        <v>7.0782121350589462E-3</v>
      </c>
      <c r="F9933" s="89">
        <v>9.641703355227153E-3</v>
      </c>
      <c r="G9933" s="90">
        <v>1.2059176660076018E-2</v>
      </c>
      <c r="H9933" s="90">
        <v>1.4154176550267853E-2</v>
      </c>
      <c r="I9933" s="90">
        <v>1.5931361396871298E-2</v>
      </c>
      <c r="J9933" s="90">
        <v>1.7359269470824133E-2</v>
      </c>
    </row>
    <row r="9934" spans="3:10" x14ac:dyDescent="0.25">
      <c r="C9934" s="82">
        <v>2.8220734788409252E-2</v>
      </c>
      <c r="D9934" s="89">
        <v>3.8194742268804066E-2</v>
      </c>
      <c r="E9934" s="89">
        <v>4.5207066214749132E-2</v>
      </c>
      <c r="F9934" s="89">
        <v>4.9508301326751991E-2</v>
      </c>
      <c r="G9934" s="90">
        <v>5.1949001531694045E-2</v>
      </c>
      <c r="H9934" s="90">
        <v>5.2990379961320014E-2</v>
      </c>
      <c r="I9934" s="90">
        <v>5.32670064836612E-2</v>
      </c>
      <c r="J9934" s="90">
        <v>5.2859101596529956E-2</v>
      </c>
    </row>
    <row r="9935" spans="3:10" x14ac:dyDescent="0.25">
      <c r="C9935" s="82">
        <v>3.1647215408806731E-2</v>
      </c>
      <c r="D9935" s="89">
        <v>3.0922745363367497E-2</v>
      </c>
      <c r="E9935" s="89">
        <v>2.9238532185271626E-2</v>
      </c>
      <c r="F9935" s="89">
        <v>2.7344177530476604E-2</v>
      </c>
      <c r="G9935" s="90">
        <v>2.5564308729087378E-2</v>
      </c>
      <c r="H9935" s="90">
        <v>2.3854151281101198E-2</v>
      </c>
      <c r="I9935" s="90">
        <v>2.2301131206290983E-2</v>
      </c>
      <c r="J9935" s="90">
        <v>2.0821472670597321E-2</v>
      </c>
    </row>
    <row r="9936" spans="3:10" x14ac:dyDescent="0.25">
      <c r="C9936" s="82">
        <v>3.507907713559396E-2</v>
      </c>
      <c r="D9936" s="89">
        <v>3.8381210436251569E-2</v>
      </c>
      <c r="E9936" s="89">
        <v>3.9621158726414474E-2</v>
      </c>
      <c r="F9936" s="89">
        <v>3.9723596577635627E-2</v>
      </c>
      <c r="G9936" s="90">
        <v>3.9319875078706878E-2</v>
      </c>
      <c r="H9936" s="90">
        <v>3.8535381154889595E-2</v>
      </c>
      <c r="I9936" s="90">
        <v>3.7653644494176207E-2</v>
      </c>
      <c r="J9936" s="90">
        <v>3.6624129887082475E-2</v>
      </c>
    </row>
    <row r="9937" spans="3:10" x14ac:dyDescent="0.25">
      <c r="C9937" s="82">
        <v>6.1668083906748546E-3</v>
      </c>
      <c r="D9937" s="89">
        <v>9.0468776261234569E-3</v>
      </c>
      <c r="E9937" s="89">
        <v>1.1844624518034889E-2</v>
      </c>
      <c r="F9937" s="89">
        <v>1.438873927039052E-2</v>
      </c>
      <c r="G9937" s="90">
        <v>1.6650028461808755E-2</v>
      </c>
      <c r="H9937" s="90">
        <v>1.8575707679431255E-2</v>
      </c>
      <c r="I9937" s="90">
        <v>2.0281198635636162E-2</v>
      </c>
      <c r="J9937" s="90">
        <v>2.1772762324861417E-2</v>
      </c>
    </row>
    <row r="9938" spans="3:10" x14ac:dyDescent="0.25">
      <c r="C9938" s="82">
        <v>7.2707827456509097E-2</v>
      </c>
      <c r="D9938" s="89">
        <v>6.9255102580732239E-2</v>
      </c>
      <c r="E9938" s="89">
        <v>6.3956984481097282E-2</v>
      </c>
      <c r="F9938" s="89">
        <v>5.8780788559524025E-2</v>
      </c>
      <c r="G9938" s="90">
        <v>5.4469504359093431E-2</v>
      </c>
      <c r="H9938" s="90">
        <v>5.085716894815432E-2</v>
      </c>
      <c r="I9938" s="90">
        <v>4.8012546040412517E-2</v>
      </c>
      <c r="J9938" s="90">
        <v>4.5610662597312737E-2</v>
      </c>
    </row>
    <row r="9939" spans="3:10" x14ac:dyDescent="0.25">
      <c r="C9939" s="82">
        <v>2.7572562521185652E-3</v>
      </c>
      <c r="D9939" s="89">
        <v>4.7584619217965656E-3</v>
      </c>
      <c r="E9939" s="89">
        <v>6.8690819406344869E-3</v>
      </c>
      <c r="F9939" s="89">
        <v>8.8194274719413327E-3</v>
      </c>
      <c r="G9939" s="90">
        <v>1.0499774471742843E-2</v>
      </c>
      <c r="H9939" s="90">
        <v>1.1851557301781104E-2</v>
      </c>
      <c r="I9939" s="90">
        <v>1.2958517513273284E-2</v>
      </c>
      <c r="J9939" s="90">
        <v>1.3849288612705726E-2</v>
      </c>
    </row>
    <row r="9940" spans="3:10" x14ac:dyDescent="0.25">
      <c r="C9940" s="82">
        <v>2.525744281866422E-3</v>
      </c>
      <c r="D9940" s="89">
        <v>5.068673020425153E-3</v>
      </c>
      <c r="E9940" s="89">
        <v>8.0203814072994182E-3</v>
      </c>
      <c r="F9940" s="89">
        <v>1.0874646850083394E-2</v>
      </c>
      <c r="G9940" s="90">
        <v>1.3354868641088294E-2</v>
      </c>
      <c r="H9940" s="90">
        <v>1.5312195295034612E-2</v>
      </c>
      <c r="I9940" s="90">
        <v>1.6818745490982071E-2</v>
      </c>
      <c r="J9940" s="90">
        <v>1.7892530218320862E-2</v>
      </c>
    </row>
    <row r="9941" spans="3:10" x14ac:dyDescent="0.25">
      <c r="C9941" s="82">
        <v>2.3404278562076771E-2</v>
      </c>
      <c r="D9941" s="89">
        <v>2.7702258894211854E-2</v>
      </c>
      <c r="E9941" s="89">
        <v>3.0440612454448717E-2</v>
      </c>
      <c r="F9941" s="89">
        <v>3.2094590854390002E-2</v>
      </c>
      <c r="G9941" s="90">
        <v>3.3113352070901013E-2</v>
      </c>
      <c r="H9941" s="90">
        <v>3.3613624357914235E-2</v>
      </c>
      <c r="I9941" s="90">
        <v>3.3867586438455326E-2</v>
      </c>
      <c r="J9941" s="90">
        <v>3.3855668795862263E-2</v>
      </c>
    </row>
    <row r="9942" spans="3:10" x14ac:dyDescent="0.25">
      <c r="C9942" s="82">
        <v>2.5364744803871588E-3</v>
      </c>
      <c r="D9942" s="89">
        <v>4.2855447737451006E-3</v>
      </c>
      <c r="E9942" s="89">
        <v>6.1062962817681529E-3</v>
      </c>
      <c r="F9942" s="89">
        <v>7.7807566051685808E-3</v>
      </c>
      <c r="G9942" s="90">
        <v>9.2221650423925366E-3</v>
      </c>
      <c r="H9942" s="90">
        <v>1.0376700136750185E-2</v>
      </c>
      <c r="I9942" s="90">
        <v>1.1307963718457808E-2</v>
      </c>
      <c r="J9942" s="90">
        <v>1.2028504004642036E-2</v>
      </c>
    </row>
    <row r="9943" spans="3:10" x14ac:dyDescent="0.25">
      <c r="C9943" s="82">
        <v>2.6367439247101339E-2</v>
      </c>
      <c r="D9943" s="89">
        <v>2.8460652401764003E-2</v>
      </c>
      <c r="E9943" s="89">
        <v>2.9647367973157666E-2</v>
      </c>
      <c r="F9943" s="89">
        <v>3.031848639436395E-2</v>
      </c>
      <c r="G9943" s="90">
        <v>3.0730179399530422E-2</v>
      </c>
      <c r="H9943" s="90">
        <v>3.085291478100944E-2</v>
      </c>
      <c r="I9943" s="90">
        <v>3.0852740760582417E-2</v>
      </c>
      <c r="J9943" s="90">
        <v>3.0668811094409033E-2</v>
      </c>
    </row>
    <row r="9944" spans="3:10" x14ac:dyDescent="0.25">
      <c r="C9944" s="82">
        <v>5.1493122409156725E-3</v>
      </c>
      <c r="D9944" s="89">
        <v>8.7816854571987849E-3</v>
      </c>
      <c r="E9944" s="89">
        <v>1.2473792206701645E-2</v>
      </c>
      <c r="F9944" s="89">
        <v>1.5726395655445417E-2</v>
      </c>
      <c r="G9944" s="90">
        <v>1.8363991873726858E-2</v>
      </c>
      <c r="H9944" s="90">
        <v>2.0307655645922216E-2</v>
      </c>
      <c r="I9944" s="90">
        <v>2.1714801951405644E-2</v>
      </c>
      <c r="J9944" s="90">
        <v>2.2633634206622691E-2</v>
      </c>
    </row>
    <row r="9945" spans="3:10" x14ac:dyDescent="0.25">
      <c r="C9945" s="82">
        <v>3.4906495264978729E-2</v>
      </c>
      <c r="D9945" s="89">
        <v>3.9547276812666309E-2</v>
      </c>
      <c r="E9945" s="89">
        <v>4.1428441096654472E-2</v>
      </c>
      <c r="F9945" s="89">
        <v>4.1665974904755647E-2</v>
      </c>
      <c r="G9945" s="90">
        <v>4.1092231088126388E-2</v>
      </c>
      <c r="H9945" s="90">
        <v>3.9932413712450446E-2</v>
      </c>
      <c r="I9945" s="90">
        <v>3.8511570726350114E-2</v>
      </c>
      <c r="J9945" s="90">
        <v>3.6777741647457306E-2</v>
      </c>
    </row>
    <row r="9946" spans="3:10" x14ac:dyDescent="0.25">
      <c r="C9946" s="82">
        <v>1.8125643640016238E-2</v>
      </c>
      <c r="D9946" s="89">
        <v>2.1254257841651473E-2</v>
      </c>
      <c r="E9946" s="89">
        <v>2.3419785611899713E-2</v>
      </c>
      <c r="F9946" s="89">
        <v>2.4953794012825908E-2</v>
      </c>
      <c r="G9946" s="90">
        <v>2.6160218168983475E-2</v>
      </c>
      <c r="H9946" s="90">
        <v>2.7102942056277637E-2</v>
      </c>
      <c r="I9946" s="90">
        <v>2.7989084300300351E-2</v>
      </c>
      <c r="J9946" s="90">
        <v>2.8802496134835438E-2</v>
      </c>
    </row>
    <row r="9947" spans="3:10" x14ac:dyDescent="0.25">
      <c r="C9947" s="82">
        <v>1.24857052595752E-2</v>
      </c>
      <c r="D9947" s="89">
        <v>1.6312005826654156E-2</v>
      </c>
      <c r="E9947" s="89">
        <v>1.9502957604296892E-2</v>
      </c>
      <c r="F9947" s="89">
        <v>2.2068723574917175E-2</v>
      </c>
      <c r="G9947" s="90">
        <v>2.4141253927732937E-2</v>
      </c>
      <c r="H9947" s="90">
        <v>2.5722300237200353E-2</v>
      </c>
      <c r="I9947" s="90">
        <v>2.6991499180162172E-2</v>
      </c>
      <c r="J9947" s="90">
        <v>2.7942246426661137E-2</v>
      </c>
    </row>
    <row r="9948" spans="3:10" x14ac:dyDescent="0.25">
      <c r="C9948" s="82">
        <v>1.4975906337797501E-3</v>
      </c>
      <c r="D9948" s="89">
        <v>3.2444414297319525E-3</v>
      </c>
      <c r="E9948" s="89">
        <v>5.4810560867438645E-3</v>
      </c>
      <c r="F9948" s="89">
        <v>7.8306255869637544E-3</v>
      </c>
      <c r="G9948" s="90">
        <v>9.9992409909654394E-3</v>
      </c>
      <c r="H9948" s="90">
        <v>1.1777923643428502E-2</v>
      </c>
      <c r="I9948" s="90">
        <v>1.3155695917873285E-2</v>
      </c>
      <c r="J9948" s="90">
        <v>1.4118543147129136E-2</v>
      </c>
    </row>
    <row r="9949" spans="3:10" x14ac:dyDescent="0.25">
      <c r="C9949" s="82">
        <v>1.7276657006766401E-2</v>
      </c>
      <c r="D9949" s="89">
        <v>1.9094336284318482E-2</v>
      </c>
      <c r="E9949" s="89">
        <v>2.0041832268663993E-2</v>
      </c>
      <c r="F9949" s="89">
        <v>2.0499183646883273E-2</v>
      </c>
      <c r="G9949" s="90">
        <v>2.0756924105358326E-2</v>
      </c>
      <c r="H9949" s="90">
        <v>2.0885243291663334E-2</v>
      </c>
      <c r="I9949" s="90">
        <v>2.1058750612892533E-2</v>
      </c>
      <c r="J9949" s="90">
        <v>2.1276456778714991E-2</v>
      </c>
    </row>
    <row r="9950" spans="3:10" x14ac:dyDescent="0.25">
      <c r="C9950" s="82">
        <v>2.1390894310598725E-3</v>
      </c>
      <c r="D9950" s="89">
        <v>3.9614386619946833E-3</v>
      </c>
      <c r="E9950" s="89">
        <v>6.125566913284892E-3</v>
      </c>
      <c r="F9950" s="89">
        <v>8.3696520617507868E-3</v>
      </c>
      <c r="G9950" s="90">
        <v>1.0514802541935072E-2</v>
      </c>
      <c r="H9950" s="90">
        <v>1.2419957600952413E-2</v>
      </c>
      <c r="I9950" s="90">
        <v>1.4109108876543892E-2</v>
      </c>
      <c r="J9950" s="90">
        <v>1.5578342486101461E-2</v>
      </c>
    </row>
    <row r="9951" spans="3:10" x14ac:dyDescent="0.25">
      <c r="C9951" s="82">
        <v>1.2343961073781098E-2</v>
      </c>
      <c r="D9951" s="89">
        <v>1.6062682492725487E-2</v>
      </c>
      <c r="E9951" s="89">
        <v>1.8632665199948328E-2</v>
      </c>
      <c r="F9951" s="89">
        <v>2.01978582445041E-2</v>
      </c>
      <c r="G9951" s="90">
        <v>2.1074816845930332E-2</v>
      </c>
      <c r="H9951" s="90">
        <v>2.1427604173976933E-2</v>
      </c>
      <c r="I9951" s="90">
        <v>2.1520829189980526E-2</v>
      </c>
      <c r="J9951" s="90">
        <v>2.142158636329277E-2</v>
      </c>
    </row>
    <row r="9952" spans="3:10" x14ac:dyDescent="0.25">
      <c r="C9952" s="82">
        <v>4.3435162048385545E-3</v>
      </c>
      <c r="D9952" s="89">
        <v>6.9649743080319243E-3</v>
      </c>
      <c r="E9952" s="89">
        <v>9.4150791687316743E-3</v>
      </c>
      <c r="F9952" s="89">
        <v>1.1442287889797387E-2</v>
      </c>
      <c r="G9952" s="90">
        <v>1.3047831976227635E-2</v>
      </c>
      <c r="H9952" s="90">
        <v>1.4269888643951827E-2</v>
      </c>
      <c r="I9952" s="90">
        <v>1.5275575337901573E-2</v>
      </c>
      <c r="J9952" s="90">
        <v>1.6125899044592117E-2</v>
      </c>
    </row>
    <row r="9953" spans="3:10" x14ac:dyDescent="0.25">
      <c r="C9953" s="82">
        <v>4.0180909527532307E-3</v>
      </c>
      <c r="D9953" s="89">
        <v>6.7777559810915161E-3</v>
      </c>
      <c r="E9953" s="89">
        <v>9.568036781868421E-3</v>
      </c>
      <c r="F9953" s="89">
        <v>1.2063841582135887E-2</v>
      </c>
      <c r="G9953" s="90">
        <v>1.4178443072282778E-2</v>
      </c>
      <c r="H9953" s="90">
        <v>1.5871982673604765E-2</v>
      </c>
      <c r="I9953" s="90">
        <v>1.7263715862921841E-2</v>
      </c>
      <c r="J9953" s="90">
        <v>1.8373534182171462E-2</v>
      </c>
    </row>
    <row r="9954" spans="3:10" x14ac:dyDescent="0.25">
      <c r="C9954" s="82">
        <v>7.9502950225758484E-2</v>
      </c>
      <c r="D9954" s="89">
        <v>6.5203965594090599E-2</v>
      </c>
      <c r="E9954" s="89">
        <v>5.5412041478578734E-2</v>
      </c>
      <c r="F9954" s="89">
        <v>4.8755123280444866E-2</v>
      </c>
      <c r="G9954" s="90">
        <v>4.4232170253913093E-2</v>
      </c>
      <c r="H9954" s="90">
        <v>4.0920707454475819E-2</v>
      </c>
      <c r="I9954" s="90">
        <v>3.8508890549284518E-2</v>
      </c>
      <c r="J9954" s="90">
        <v>3.6568405153922186E-2</v>
      </c>
    </row>
    <row r="9955" spans="3:10" x14ac:dyDescent="0.25">
      <c r="C9955" s="82">
        <v>8.6177314199727753E-3</v>
      </c>
      <c r="D9955" s="89">
        <v>1.2723325961819075E-2</v>
      </c>
      <c r="E9955" s="89">
        <v>1.6122316857597966E-2</v>
      </c>
      <c r="F9955" s="89">
        <v>1.8608780380410125E-2</v>
      </c>
      <c r="G9955" s="90">
        <v>2.0330339854291009E-2</v>
      </c>
      <c r="H9955" s="90">
        <v>2.1412390624946424E-2</v>
      </c>
      <c r="I9955" s="90">
        <v>2.2128631589082071E-2</v>
      </c>
      <c r="J9955" s="90">
        <v>2.2571256472983112E-2</v>
      </c>
    </row>
    <row r="9956" spans="3:10" x14ac:dyDescent="0.25">
      <c r="C9956" s="82">
        <v>7.464448017168987E-2</v>
      </c>
      <c r="D9956" s="89">
        <v>7.2296699936302292E-2</v>
      </c>
      <c r="E9956" s="89">
        <v>6.9238481740632712E-2</v>
      </c>
      <c r="F9956" s="89">
        <v>6.6422218137242708E-2</v>
      </c>
      <c r="G9956" s="90">
        <v>6.4177962406474498E-2</v>
      </c>
      <c r="H9956" s="90">
        <v>6.2193138585818507E-2</v>
      </c>
      <c r="I9956" s="90">
        <v>6.0599563543033051E-2</v>
      </c>
      <c r="J9956" s="90">
        <v>5.9101709630262685E-2</v>
      </c>
    </row>
    <row r="9957" spans="3:10" x14ac:dyDescent="0.25">
      <c r="C9957" s="82">
        <v>2.1312353831179052E-2</v>
      </c>
      <c r="D9957" s="89">
        <v>2.4067615109043157E-2</v>
      </c>
      <c r="E9957" s="89">
        <v>2.6030759382962947E-2</v>
      </c>
      <c r="F9957" s="89">
        <v>2.7561561261393048E-2</v>
      </c>
      <c r="G9957" s="90">
        <v>2.8918522518749875E-2</v>
      </c>
      <c r="H9957" s="90">
        <v>3.0084848410759903E-2</v>
      </c>
      <c r="I9957" s="90">
        <v>3.1211421360452379E-2</v>
      </c>
      <c r="J9957" s="90">
        <v>3.2213609638000504E-2</v>
      </c>
    </row>
    <row r="9958" spans="3:10" x14ac:dyDescent="0.25">
      <c r="C9958" s="82">
        <v>5.6992741234714647E-3</v>
      </c>
      <c r="D9958" s="89">
        <v>8.7462656071499237E-3</v>
      </c>
      <c r="E9958" s="89">
        <v>1.1779101285536654E-2</v>
      </c>
      <c r="F9958" s="89">
        <v>1.4539430451527165E-2</v>
      </c>
      <c r="G9958" s="90">
        <v>1.6952170021630908E-2</v>
      </c>
      <c r="H9958" s="90">
        <v>1.8958054875958721E-2</v>
      </c>
      <c r="I9958" s="90">
        <v>2.0694612054332838E-2</v>
      </c>
      <c r="J9958" s="90">
        <v>2.2199819573717687E-2</v>
      </c>
    </row>
    <row r="9959" spans="3:10" x14ac:dyDescent="0.25">
      <c r="C9959" s="82">
        <v>2.7713029953004543E-3</v>
      </c>
      <c r="D9959" s="89">
        <v>5.0100837071557179E-3</v>
      </c>
      <c r="E9959" s="89">
        <v>7.5833210020337218E-3</v>
      </c>
      <c r="F9959" s="89">
        <v>1.0221641152645037E-2</v>
      </c>
      <c r="G9959" s="90">
        <v>1.2796732328266388E-2</v>
      </c>
      <c r="H9959" s="90">
        <v>1.5219342303026356E-2</v>
      </c>
      <c r="I9959" s="90">
        <v>1.7568856527880233E-2</v>
      </c>
      <c r="J9959" s="90">
        <v>1.9852954782253546E-2</v>
      </c>
    </row>
    <row r="9960" spans="3:10" x14ac:dyDescent="0.25">
      <c r="C9960" s="82">
        <v>2.3328456968621306E-2</v>
      </c>
      <c r="D9960" s="89">
        <v>2.473513111386055E-2</v>
      </c>
      <c r="E9960" s="89">
        <v>2.5373388750712066E-2</v>
      </c>
      <c r="F9960" s="89">
        <v>2.5660185152694838E-2</v>
      </c>
      <c r="G9960" s="90">
        <v>2.5859588094467943E-2</v>
      </c>
      <c r="H9960" s="90">
        <v>2.5971744488571365E-2</v>
      </c>
      <c r="I9960" s="90">
        <v>2.6147897639392306E-2</v>
      </c>
      <c r="J9960" s="90">
        <v>2.6338439257692008E-2</v>
      </c>
    </row>
    <row r="9961" spans="3:10" x14ac:dyDescent="0.25">
      <c r="C9961" s="82">
        <v>7.4588293737740171E-3</v>
      </c>
      <c r="D9961" s="89">
        <v>1.140352696557103E-2</v>
      </c>
      <c r="E9961" s="89">
        <v>1.5161650996661183E-2</v>
      </c>
      <c r="F9961" s="89">
        <v>1.8404635061803381E-2</v>
      </c>
      <c r="G9961" s="90">
        <v>2.1058123991344175E-2</v>
      </c>
      <c r="H9961" s="90">
        <v>2.305155926112009E-2</v>
      </c>
      <c r="I9961" s="90">
        <v>2.4536221168659545E-2</v>
      </c>
      <c r="J9961" s="90">
        <v>2.5532650276539184E-2</v>
      </c>
    </row>
    <row r="9962" spans="3:10" x14ac:dyDescent="0.25">
      <c r="C9962" s="82">
        <v>1.653268527718884E-2</v>
      </c>
      <c r="D9962" s="89">
        <v>2.2541776065495837E-2</v>
      </c>
      <c r="E9962" s="89">
        <v>2.7281709068326544E-2</v>
      </c>
      <c r="F9962" s="89">
        <v>3.0838694556953993E-2</v>
      </c>
      <c r="G9962" s="90">
        <v>3.3590299159721934E-2</v>
      </c>
      <c r="H9962" s="90">
        <v>3.5686602609763467E-2</v>
      </c>
      <c r="I9962" s="90">
        <v>3.7433749870685644E-2</v>
      </c>
      <c r="J9962" s="90">
        <v>3.8798623301146057E-2</v>
      </c>
    </row>
    <row r="9963" spans="3:10" x14ac:dyDescent="0.25">
      <c r="C9963" s="82">
        <v>5.162599996196969E-3</v>
      </c>
      <c r="D9963" s="89">
        <v>6.9003397498818789E-3</v>
      </c>
      <c r="E9963" s="89">
        <v>8.5666291871288082E-3</v>
      </c>
      <c r="F9963" s="89">
        <v>1.0141922641822416E-2</v>
      </c>
      <c r="G9963" s="90">
        <v>1.1647410595937198E-2</v>
      </c>
      <c r="H9963" s="90">
        <v>1.3048850765727323E-2</v>
      </c>
      <c r="I9963" s="90">
        <v>1.4410955827064999E-2</v>
      </c>
      <c r="J9963" s="90">
        <v>1.5715070158186416E-2</v>
      </c>
    </row>
    <row r="9964" spans="3:10" x14ac:dyDescent="0.25">
      <c r="C9964" s="82">
        <v>5.0756222738386958E-3</v>
      </c>
      <c r="D9964" s="89">
        <v>8.4544644857141738E-3</v>
      </c>
      <c r="E9964" s="89">
        <v>1.1670958334661611E-2</v>
      </c>
      <c r="F9964" s="89">
        <v>1.4267962525185932E-2</v>
      </c>
      <c r="G9964" s="90">
        <v>1.6151918057853445E-2</v>
      </c>
      <c r="H9964" s="90">
        <v>1.733503641628055E-2</v>
      </c>
      <c r="I9964" s="90">
        <v>1.802495067536131E-2</v>
      </c>
      <c r="J9964" s="90">
        <v>1.831456200318405E-2</v>
      </c>
    </row>
    <row r="9965" spans="3:10" x14ac:dyDescent="0.25">
      <c r="C9965" s="82">
        <v>3.628455269126724E-3</v>
      </c>
      <c r="D9965" s="89">
        <v>6.0268932502995096E-3</v>
      </c>
      <c r="E9965" s="89">
        <v>8.5962872218746898E-3</v>
      </c>
      <c r="F9965" s="89">
        <v>1.108842013048795E-2</v>
      </c>
      <c r="G9965" s="90">
        <v>1.3406369488361063E-2</v>
      </c>
      <c r="H9965" s="90">
        <v>1.5483701807774943E-2</v>
      </c>
      <c r="I9965" s="90">
        <v>1.7424668365040911E-2</v>
      </c>
      <c r="J9965" s="90">
        <v>1.926205681350061E-2</v>
      </c>
    </row>
    <row r="9966" spans="3:10" x14ac:dyDescent="0.25">
      <c r="C9966" s="82">
        <v>5.192615878262169E-3</v>
      </c>
      <c r="D9966" s="89">
        <v>8.9264512166652484E-3</v>
      </c>
      <c r="E9966" s="89">
        <v>1.2840334859651577E-2</v>
      </c>
      <c r="F9966" s="89">
        <v>1.6410373775826322E-2</v>
      </c>
      <c r="G9966" s="90">
        <v>1.9395384909381998E-2</v>
      </c>
      <c r="H9966" s="90">
        <v>2.1638874738822745E-2</v>
      </c>
      <c r="I9966" s="90">
        <v>2.3243243416154382E-2</v>
      </c>
      <c r="J9966" s="90">
        <v>2.4213266660890367E-2</v>
      </c>
    </row>
    <row r="9967" spans="3:10" x14ac:dyDescent="0.25">
      <c r="C9967" s="82">
        <v>1.1605620963096535E-2</v>
      </c>
      <c r="D9967" s="89">
        <v>1.4475774044974079E-2</v>
      </c>
      <c r="E9967" s="89">
        <v>1.6554590264920135E-2</v>
      </c>
      <c r="F9967" s="89">
        <v>1.7978198168106568E-2</v>
      </c>
      <c r="G9967" s="90">
        <v>1.8954524138036236E-2</v>
      </c>
      <c r="H9967" s="90">
        <v>1.95552489328377E-2</v>
      </c>
      <c r="I9967" s="90">
        <v>1.9966749738101881E-2</v>
      </c>
      <c r="J9967" s="90">
        <v>2.021678714622064E-2</v>
      </c>
    </row>
    <row r="9968" spans="3:10" x14ac:dyDescent="0.25">
      <c r="C9968" s="82">
        <v>1.6096695662109247E-2</v>
      </c>
      <c r="D9968" s="89">
        <v>1.9663417950038922E-2</v>
      </c>
      <c r="E9968" s="89">
        <v>2.2232904414489229E-2</v>
      </c>
      <c r="F9968" s="89">
        <v>2.4020959987920004E-2</v>
      </c>
      <c r="G9968" s="90">
        <v>2.5293469461709711E-2</v>
      </c>
      <c r="H9968" s="90">
        <v>2.6118539011299357E-2</v>
      </c>
      <c r="I9968" s="90">
        <v>2.6715793689320994E-2</v>
      </c>
      <c r="J9968" s="90">
        <v>2.7096076730299967E-2</v>
      </c>
    </row>
    <row r="9969" spans="3:10" x14ac:dyDescent="0.25">
      <c r="C9969" s="82">
        <v>3.1060460208934622E-3</v>
      </c>
      <c r="D9969" s="89">
        <v>4.7664121783736763E-3</v>
      </c>
      <c r="E9969" s="89">
        <v>6.4756309466611961E-3</v>
      </c>
      <c r="F9969" s="89">
        <v>8.0988250615392429E-3</v>
      </c>
      <c r="G9969" s="90">
        <v>9.5791921691550288E-3</v>
      </c>
      <c r="H9969" s="90">
        <v>1.085698018557125E-2</v>
      </c>
      <c r="I9969" s="90">
        <v>1.1982383040740728E-2</v>
      </c>
      <c r="J9969" s="90">
        <v>1.2952399680191297E-2</v>
      </c>
    </row>
    <row r="9970" spans="3:10" x14ac:dyDescent="0.25">
      <c r="C9970" s="82">
        <v>1.7404301996615943E-2</v>
      </c>
      <c r="D9970" s="89">
        <v>1.9198354395831386E-2</v>
      </c>
      <c r="E9970" s="89">
        <v>2.0495840327016943E-2</v>
      </c>
      <c r="F9970" s="89">
        <v>2.1617151370216588E-2</v>
      </c>
      <c r="G9970" s="90">
        <v>2.2776755104652612E-2</v>
      </c>
      <c r="H9970" s="90">
        <v>2.3968320523377041E-2</v>
      </c>
      <c r="I9970" s="90">
        <v>2.5321327382069308E-2</v>
      </c>
      <c r="J9970" s="90">
        <v>2.6781795829185807E-2</v>
      </c>
    </row>
    <row r="9971" spans="3:10" x14ac:dyDescent="0.25">
      <c r="C9971" s="82">
        <v>3.5005326068397395E-2</v>
      </c>
      <c r="D9971" s="89">
        <v>3.8837342108446686E-2</v>
      </c>
      <c r="E9971" s="89">
        <v>4.1219519387123205E-2</v>
      </c>
      <c r="F9971" s="89">
        <v>4.2763594653598323E-2</v>
      </c>
      <c r="G9971" s="90">
        <v>4.3892482551427608E-2</v>
      </c>
      <c r="H9971" s="90">
        <v>4.4597572639566187E-2</v>
      </c>
      <c r="I9971" s="90">
        <v>4.5121449692207584E-2</v>
      </c>
      <c r="J9971" s="90">
        <v>4.535424140899566E-2</v>
      </c>
    </row>
    <row r="9972" spans="3:10" x14ac:dyDescent="0.25">
      <c r="C9972" s="82">
        <v>1.0270855144964614E-2</v>
      </c>
      <c r="D9972" s="89">
        <v>1.4776799112953654E-2</v>
      </c>
      <c r="E9972" s="89">
        <v>1.8594912444804119E-2</v>
      </c>
      <c r="F9972" s="89">
        <v>2.1473558621245302E-2</v>
      </c>
      <c r="G9972" s="90">
        <v>2.3462522866941206E-2</v>
      </c>
      <c r="H9972" s="90">
        <v>2.4576819244486785E-2</v>
      </c>
      <c r="I9972" s="90">
        <v>2.5037463420254334E-2</v>
      </c>
      <c r="J9972" s="90">
        <v>2.4899672709141635E-2</v>
      </c>
    </row>
    <row r="9973" spans="3:10" x14ac:dyDescent="0.25">
      <c r="C9973" s="82">
        <v>2.5293333311503886E-2</v>
      </c>
      <c r="D9973" s="89">
        <v>2.6213469511299763E-2</v>
      </c>
      <c r="E9973" s="89">
        <v>2.5784943454178002E-2</v>
      </c>
      <c r="F9973" s="89">
        <v>2.4764332522232004E-2</v>
      </c>
      <c r="G9973" s="90">
        <v>2.3590972668575721E-2</v>
      </c>
      <c r="H9973" s="90">
        <v>2.2340698976088102E-2</v>
      </c>
      <c r="I9973" s="90">
        <v>2.1170371488529072E-2</v>
      </c>
      <c r="J9973" s="90">
        <v>2.0042981970291474E-2</v>
      </c>
    </row>
    <row r="9974" spans="3:10" x14ac:dyDescent="0.25">
      <c r="C9974" s="82">
        <v>3.6874636735306866E-2</v>
      </c>
      <c r="D9974" s="89">
        <v>4.0643015487865787E-2</v>
      </c>
      <c r="E9974" s="89">
        <v>4.1923497451922025E-2</v>
      </c>
      <c r="F9974" s="89">
        <v>4.1759014646847663E-2</v>
      </c>
      <c r="G9974" s="90">
        <v>4.089661511865509E-2</v>
      </c>
      <c r="H9974" s="90">
        <v>3.9529906501265137E-2</v>
      </c>
      <c r="I9974" s="90">
        <v>3.7992181455734381E-2</v>
      </c>
      <c r="J9974" s="90">
        <v>3.625788746447902E-2</v>
      </c>
    </row>
    <row r="9975" spans="3:10" x14ac:dyDescent="0.25">
      <c r="C9975" s="82">
        <v>1.8232294954869995E-3</v>
      </c>
      <c r="D9975" s="89">
        <v>3.6751753337795545E-3</v>
      </c>
      <c r="E9975" s="89">
        <v>6.0067018669651929E-3</v>
      </c>
      <c r="F9975" s="89">
        <v>8.5595922645707659E-3</v>
      </c>
      <c r="G9975" s="90">
        <v>1.1163383061906128E-2</v>
      </c>
      <c r="H9975" s="90">
        <v>1.3678362674920393E-2</v>
      </c>
      <c r="I9975" s="90">
        <v>1.6120100571485482E-2</v>
      </c>
      <c r="J9975" s="90">
        <v>1.8450183742550915E-2</v>
      </c>
    </row>
    <row r="9976" spans="3:10" x14ac:dyDescent="0.25">
      <c r="C9976" s="82">
        <v>7.132236644176889E-3</v>
      </c>
      <c r="D9976" s="89">
        <v>1.2089872976634393E-2</v>
      </c>
      <c r="E9976" s="89">
        <v>1.7062916440384338E-2</v>
      </c>
      <c r="F9976" s="89">
        <v>2.1487690922120887E-2</v>
      </c>
      <c r="G9976" s="90">
        <v>2.5278097804812945E-2</v>
      </c>
      <c r="H9976" s="90">
        <v>2.8443718315924845E-2</v>
      </c>
      <c r="I9976" s="90">
        <v>3.1261452859808352E-2</v>
      </c>
      <c r="J9976" s="90">
        <v>3.3800710219083575E-2</v>
      </c>
    </row>
    <row r="9977" spans="3:10" x14ac:dyDescent="0.25">
      <c r="C9977" s="82">
        <v>3.8767589499282178E-3</v>
      </c>
      <c r="D9977" s="89">
        <v>7.2216608241663554E-3</v>
      </c>
      <c r="E9977" s="89">
        <v>1.0964140690227551E-2</v>
      </c>
      <c r="F9977" s="89">
        <v>1.4583518566586996E-2</v>
      </c>
      <c r="G9977" s="90">
        <v>1.7830977080293391E-2</v>
      </c>
      <c r="H9977" s="90">
        <v>2.0557231316084463E-2</v>
      </c>
      <c r="I9977" s="90">
        <v>2.2857079065261174E-2</v>
      </c>
      <c r="J9977" s="90">
        <v>2.4725321924040197E-2</v>
      </c>
    </row>
    <row r="9978" spans="3:10" x14ac:dyDescent="0.25">
      <c r="C9978" s="82">
        <v>1.5890253299051811E-2</v>
      </c>
      <c r="D9978" s="89">
        <v>2.0323207067996188E-2</v>
      </c>
      <c r="E9978" s="89">
        <v>2.4020831173377249E-2</v>
      </c>
      <c r="F9978" s="89">
        <v>2.706516061790281E-2</v>
      </c>
      <c r="G9978" s="90">
        <v>2.9637730406112138E-2</v>
      </c>
      <c r="H9978" s="90">
        <v>3.173229111040695E-2</v>
      </c>
      <c r="I9978" s="90">
        <v>3.3543744402925277E-2</v>
      </c>
      <c r="J9978" s="90">
        <v>3.5022195601437468E-2</v>
      </c>
    </row>
    <row r="9979" spans="3:10" x14ac:dyDescent="0.25">
      <c r="C9979" s="82">
        <v>7.3662744500099537E-3</v>
      </c>
      <c r="D9979" s="89">
        <v>1.1014751789916764E-2</v>
      </c>
      <c r="E9979" s="89">
        <v>1.4233929043323618E-2</v>
      </c>
      <c r="F9979" s="89">
        <v>1.6788389920646074E-2</v>
      </c>
      <c r="G9979" s="90">
        <v>1.8737575970199982E-2</v>
      </c>
      <c r="H9979" s="90">
        <v>2.0141850669261455E-2</v>
      </c>
      <c r="I9979" s="90">
        <v>2.1224939683579559E-2</v>
      </c>
      <c r="J9979" s="90">
        <v>2.2055852588532845E-2</v>
      </c>
    </row>
    <row r="9980" spans="3:10" x14ac:dyDescent="0.25">
      <c r="C9980" s="82">
        <v>2.8046093930346513E-2</v>
      </c>
      <c r="D9980" s="89">
        <v>3.2411270541782923E-2</v>
      </c>
      <c r="E9980" s="89">
        <v>3.4330560204731859E-2</v>
      </c>
      <c r="F9980" s="89">
        <v>3.4615144069858342E-2</v>
      </c>
      <c r="G9980" s="90">
        <v>3.3967874470957907E-2</v>
      </c>
      <c r="H9980" s="90">
        <v>3.2647252627260558E-2</v>
      </c>
      <c r="I9980" s="90">
        <v>3.1013369643856207E-2</v>
      </c>
      <c r="J9980" s="90">
        <v>2.9117897957782916E-2</v>
      </c>
    </row>
    <row r="9981" spans="3:10" x14ac:dyDescent="0.25">
      <c r="C9981" s="82">
        <v>1.1247167978946301E-2</v>
      </c>
      <c r="D9981" s="89">
        <v>1.4766255776150419E-2</v>
      </c>
      <c r="E9981" s="89">
        <v>1.7644560239857613E-2</v>
      </c>
      <c r="F9981" s="89">
        <v>1.9856078206476873E-2</v>
      </c>
      <c r="G9981" s="90">
        <v>2.1525671104175609E-2</v>
      </c>
      <c r="H9981" s="90">
        <v>2.2688957527617411E-2</v>
      </c>
      <c r="I9981" s="90">
        <v>2.355029444682007E-2</v>
      </c>
      <c r="J9981" s="90">
        <v>2.4147814101559716E-2</v>
      </c>
    </row>
    <row r="9982" spans="3:10" x14ac:dyDescent="0.25">
      <c r="C9982" s="82">
        <v>1.8476627310789209E-2</v>
      </c>
      <c r="D9982" s="89">
        <v>2.1448746419707062E-2</v>
      </c>
      <c r="E9982" s="89">
        <v>2.3564903992315388E-2</v>
      </c>
      <c r="F9982" s="89">
        <v>2.520851345870458E-2</v>
      </c>
      <c r="G9982" s="90">
        <v>2.6711104436941798E-2</v>
      </c>
      <c r="H9982" s="90">
        <v>2.8150443807529825E-2</v>
      </c>
      <c r="I9982" s="90">
        <v>2.9747260991904941E-2</v>
      </c>
      <c r="J9982" s="90">
        <v>3.1487477698404091E-2</v>
      </c>
    </row>
    <row r="9983" spans="3:10" x14ac:dyDescent="0.25">
      <c r="C9983" s="82">
        <v>1.8339749798767787E-2</v>
      </c>
      <c r="D9983" s="89">
        <v>2.1772014250575983E-2</v>
      </c>
      <c r="E9983" s="89">
        <v>2.3984977357969516E-2</v>
      </c>
      <c r="F9983" s="89">
        <v>2.5428348653511079E-2</v>
      </c>
      <c r="G9983" s="90">
        <v>2.6516153651174965E-2</v>
      </c>
      <c r="H9983" s="90">
        <v>2.7375832642238272E-2</v>
      </c>
      <c r="I9983" s="90">
        <v>2.8243405173187037E-2</v>
      </c>
      <c r="J9983" s="90">
        <v>2.9106490140162797E-2</v>
      </c>
    </row>
    <row r="9984" spans="3:10" x14ac:dyDescent="0.25">
      <c r="C9984" s="82">
        <v>3.3490037267774634E-3</v>
      </c>
      <c r="D9984" s="89">
        <v>5.9495743241114686E-3</v>
      </c>
      <c r="E9984" s="89">
        <v>8.7160521977845996E-3</v>
      </c>
      <c r="F9984" s="89">
        <v>1.1304773777999879E-2</v>
      </c>
      <c r="G9984" s="90">
        <v>1.3610171613697384E-2</v>
      </c>
      <c r="H9984" s="90">
        <v>1.5594029068910123E-2</v>
      </c>
      <c r="I9984" s="90">
        <v>1.7383986800854543E-2</v>
      </c>
      <c r="J9984" s="90">
        <v>1.9011234349970662E-2</v>
      </c>
    </row>
    <row r="9985" spans="3:10" x14ac:dyDescent="0.25">
      <c r="C9985" s="82">
        <v>2.3252300734357176E-2</v>
      </c>
      <c r="D9985" s="89">
        <v>2.7382806974041569E-2</v>
      </c>
      <c r="E9985" s="89">
        <v>2.9374948622211142E-2</v>
      </c>
      <c r="F9985" s="89">
        <v>3.0028507284863636E-2</v>
      </c>
      <c r="G9985" s="90">
        <v>3.0057707320574511E-2</v>
      </c>
      <c r="H9985" s="90">
        <v>2.9742383439215363E-2</v>
      </c>
      <c r="I9985" s="90">
        <v>2.94059452503296E-2</v>
      </c>
      <c r="J9985" s="90">
        <v>2.9055908945996443E-2</v>
      </c>
    </row>
    <row r="9986" spans="3:10" x14ac:dyDescent="0.25">
      <c r="C9986" s="82">
        <v>2.9409776382195826E-2</v>
      </c>
      <c r="D9986" s="89">
        <v>2.8571730688690549E-2</v>
      </c>
      <c r="E9986" s="89">
        <v>2.7598609869009815E-2</v>
      </c>
      <c r="F9986" s="89">
        <v>2.6699035316365003E-2</v>
      </c>
      <c r="G9986" s="90">
        <v>2.592876471721095E-2</v>
      </c>
      <c r="H9986" s="90">
        <v>2.5130383312632894E-2</v>
      </c>
      <c r="I9986" s="90">
        <v>2.4348797418651019E-2</v>
      </c>
      <c r="J9986" s="90">
        <v>2.3471472980650707E-2</v>
      </c>
    </row>
    <row r="9987" spans="3:10" x14ac:dyDescent="0.25">
      <c r="C9987" s="82">
        <v>9.2696166648317466E-3</v>
      </c>
      <c r="D9987" s="89">
        <v>1.1726558949492594E-2</v>
      </c>
      <c r="E9987" s="89">
        <v>1.3762731424549568E-2</v>
      </c>
      <c r="F9987" s="89">
        <v>1.5447316266287748E-2</v>
      </c>
      <c r="G9987" s="90">
        <v>1.6909737036129423E-2</v>
      </c>
      <c r="H9987" s="90">
        <v>1.8178601568498893E-2</v>
      </c>
      <c r="I9987" s="90">
        <v>1.9404260341120277E-2</v>
      </c>
      <c r="J9987" s="90">
        <v>2.0602619939253258E-2</v>
      </c>
    </row>
    <row r="9988" spans="3:10" x14ac:dyDescent="0.25">
      <c r="C9988" s="82">
        <v>1.3353028290327813E-2</v>
      </c>
      <c r="D9988" s="89">
        <v>1.6923568713337889E-2</v>
      </c>
      <c r="E9988" s="89">
        <v>1.9484728609664971E-2</v>
      </c>
      <c r="F9988" s="89">
        <v>2.1234234243699988E-2</v>
      </c>
      <c r="G9988" s="90">
        <v>2.2477851419799487E-2</v>
      </c>
      <c r="H9988" s="90">
        <v>2.3344402304846228E-2</v>
      </c>
      <c r="I9988" s="90">
        <v>2.4075039548592674E-2</v>
      </c>
      <c r="J9988" s="90">
        <v>2.4701833001378983E-2</v>
      </c>
    </row>
    <row r="9989" spans="3:10" x14ac:dyDescent="0.25">
      <c r="C9989" s="82">
        <v>1.3961824219435686E-3</v>
      </c>
      <c r="D9989" s="89">
        <v>2.5868595412191124E-3</v>
      </c>
      <c r="E9989" s="89">
        <v>3.9652797450404724E-3</v>
      </c>
      <c r="F9989" s="89">
        <v>5.3250652147881373E-3</v>
      </c>
      <c r="G9989" s="90">
        <v>6.5177436921470778E-3</v>
      </c>
      <c r="H9989" s="90">
        <v>7.4319791535449389E-3</v>
      </c>
      <c r="I9989" s="90">
        <v>8.0747825146290312E-3</v>
      </c>
      <c r="J9989" s="90">
        <v>8.4526499516588572E-3</v>
      </c>
    </row>
    <row r="9990" spans="3:10" x14ac:dyDescent="0.25">
      <c r="C9990" s="82">
        <v>9.1645541659485744E-3</v>
      </c>
      <c r="D9990" s="89">
        <v>1.2450105076298503E-2</v>
      </c>
      <c r="E9990" s="89">
        <v>1.5235506632932492E-2</v>
      </c>
      <c r="F9990" s="89">
        <v>1.7427639772548856E-2</v>
      </c>
      <c r="G9990" s="90">
        <v>1.9091760185343778E-2</v>
      </c>
      <c r="H9990" s="90">
        <v>2.0232030955507095E-2</v>
      </c>
      <c r="I9990" s="90">
        <v>2.1013929496047874E-2</v>
      </c>
      <c r="J9990" s="90">
        <v>2.1463648474831978E-2</v>
      </c>
    </row>
    <row r="9991" spans="3:10" x14ac:dyDescent="0.25">
      <c r="C9991" s="82">
        <v>4.1988541157500529E-3</v>
      </c>
      <c r="D9991" s="89">
        <v>7.3212279985749489E-3</v>
      </c>
      <c r="E9991" s="89">
        <v>1.0602372165910097E-2</v>
      </c>
      <c r="F9991" s="89">
        <v>1.3589975146788221E-2</v>
      </c>
      <c r="G9991" s="90">
        <v>1.6084458410423979E-2</v>
      </c>
      <c r="H9991" s="90">
        <v>1.7966889994437671E-2</v>
      </c>
      <c r="I9991" s="90">
        <v>1.9335907824559975E-2</v>
      </c>
      <c r="J9991" s="90">
        <v>2.0209071016269925E-2</v>
      </c>
    </row>
    <row r="9992" spans="3:10" x14ac:dyDescent="0.25">
      <c r="C9992" s="82">
        <v>8.0673758643595231E-2</v>
      </c>
      <c r="D9992" s="89">
        <v>5.9745497570871907E-2</v>
      </c>
      <c r="E9992" s="89">
        <v>4.7915403459498955E-2</v>
      </c>
      <c r="F9992" s="89">
        <v>4.096134898629647E-2</v>
      </c>
      <c r="G9992" s="90">
        <v>3.6778623772985353E-2</v>
      </c>
      <c r="H9992" s="90">
        <v>3.40624242740524E-2</v>
      </c>
      <c r="I9992" s="90">
        <v>3.2321723318023146E-2</v>
      </c>
      <c r="J9992" s="90">
        <v>3.1099959600080909E-2</v>
      </c>
    </row>
    <row r="9993" spans="3:10" x14ac:dyDescent="0.25">
      <c r="C9993" s="82">
        <v>5.7105577750280034E-3</v>
      </c>
      <c r="D9993" s="89">
        <v>7.7675602775143602E-3</v>
      </c>
      <c r="E9993" s="89">
        <v>9.5506574971831373E-3</v>
      </c>
      <c r="F9993" s="89">
        <v>1.1012565327073291E-2</v>
      </c>
      <c r="G9993" s="90">
        <v>1.2195031949009212E-2</v>
      </c>
      <c r="H9993" s="90">
        <v>1.3094937154856901E-2</v>
      </c>
      <c r="I9993" s="90">
        <v>1.3811425741219624E-2</v>
      </c>
      <c r="J9993" s="90">
        <v>1.4355572372320633E-2</v>
      </c>
    </row>
    <row r="9994" spans="3:10" x14ac:dyDescent="0.25">
      <c r="C9994" s="82">
        <v>4.8972594843156156E-3</v>
      </c>
      <c r="D9994" s="89">
        <v>7.1636907916900272E-3</v>
      </c>
      <c r="E9994" s="89">
        <v>9.3801720723826303E-3</v>
      </c>
      <c r="F9994" s="89">
        <v>1.1404691740112917E-2</v>
      </c>
      <c r="G9994" s="90">
        <v>1.3205917899568913E-2</v>
      </c>
      <c r="H9994" s="90">
        <v>1.4739109343282018E-2</v>
      </c>
      <c r="I9994" s="90">
        <v>1.6099151983995086E-2</v>
      </c>
      <c r="J9994" s="90">
        <v>1.729824650056546E-2</v>
      </c>
    </row>
    <row r="9995" spans="3:10" x14ac:dyDescent="0.25">
      <c r="C9995" s="82">
        <v>4.8994580361089559E-3</v>
      </c>
      <c r="D9995" s="89">
        <v>7.9858118971058902E-3</v>
      </c>
      <c r="E9995" s="89">
        <v>1.0997515159593326E-2</v>
      </c>
      <c r="F9995" s="89">
        <v>1.36231599779933E-2</v>
      </c>
      <c r="G9995" s="90">
        <v>1.5813245939192717E-2</v>
      </c>
      <c r="H9995" s="90">
        <v>1.7551901376927578E-2</v>
      </c>
      <c r="I9995" s="90">
        <v>1.8986766254984449E-2</v>
      </c>
      <c r="J9995" s="90">
        <v>2.0149188483922591E-2</v>
      </c>
    </row>
    <row r="9996" spans="3:10" x14ac:dyDescent="0.25">
      <c r="C9996" s="82">
        <v>3.438077909989169E-3</v>
      </c>
      <c r="D9996" s="89">
        <v>6.2012514350059189E-3</v>
      </c>
      <c r="E9996" s="89">
        <v>9.2427804373856302E-3</v>
      </c>
      <c r="F9996" s="89">
        <v>1.2170525599565187E-2</v>
      </c>
      <c r="G9996" s="90">
        <v>1.4808122354057507E-2</v>
      </c>
      <c r="H9996" s="90">
        <v>1.705205944801727E-2</v>
      </c>
      <c r="I9996" s="90">
        <v>1.9000702229446623E-2</v>
      </c>
      <c r="J9996" s="90">
        <v>2.0673093994398001E-2</v>
      </c>
    </row>
    <row r="9997" spans="3:10" x14ac:dyDescent="0.25">
      <c r="C9997" s="82">
        <v>8.0433027172251374E-3</v>
      </c>
      <c r="D9997" s="89">
        <v>9.3230717566929154E-3</v>
      </c>
      <c r="E9997" s="89">
        <v>1.030017449475581E-2</v>
      </c>
      <c r="F9997" s="89">
        <v>1.1030204923333526E-2</v>
      </c>
      <c r="G9997" s="90">
        <v>1.1571481124476991E-2</v>
      </c>
      <c r="H9997" s="90">
        <v>1.1910814445263759E-2</v>
      </c>
      <c r="I9997" s="90">
        <v>1.2131430616514465E-2</v>
      </c>
      <c r="J9997" s="90">
        <v>1.2243749103786842E-2</v>
      </c>
    </row>
    <row r="9998" spans="3:10" x14ac:dyDescent="0.25">
      <c r="C9998" s="82">
        <v>2.3184167297395308E-2</v>
      </c>
      <c r="D9998" s="89">
        <v>2.637037373745613E-2</v>
      </c>
      <c r="E9998" s="89">
        <v>2.8873504091303299E-2</v>
      </c>
      <c r="F9998" s="89">
        <v>3.0953541481014948E-2</v>
      </c>
      <c r="G9998" s="90">
        <v>3.2815418721209223E-2</v>
      </c>
      <c r="H9998" s="90">
        <v>3.4409518212410603E-2</v>
      </c>
      <c r="I9998" s="90">
        <v>3.5917663455264578E-2</v>
      </c>
      <c r="J9998" s="90">
        <v>3.7279179390372529E-2</v>
      </c>
    </row>
    <row r="9999" spans="3:10" x14ac:dyDescent="0.25">
      <c r="C9999" s="82">
        <v>5.1060194735188169E-3</v>
      </c>
      <c r="D9999" s="89">
        <v>7.4782203163383859E-3</v>
      </c>
      <c r="E9999" s="89">
        <v>9.7247901885583639E-3</v>
      </c>
      <c r="F9999" s="89">
        <v>1.1705156597713345E-2</v>
      </c>
      <c r="G9999" s="90">
        <v>1.3408189109947236E-2</v>
      </c>
      <c r="H9999" s="90">
        <v>1.4805910236925506E-2</v>
      </c>
      <c r="I9999" s="90">
        <v>1.600199656103338E-2</v>
      </c>
      <c r="J9999" s="90">
        <v>1.7008431073219064E-2</v>
      </c>
    </row>
    <row r="10000" spans="3:10" x14ac:dyDescent="0.25">
      <c r="C10000" s="82">
        <v>7.9150835841585044E-3</v>
      </c>
      <c r="D10000" s="89">
        <v>1.1891331801974395E-2</v>
      </c>
      <c r="E10000" s="89">
        <v>1.5340327157809372E-2</v>
      </c>
      <c r="F10000" s="89">
        <v>1.8069479020390074E-2</v>
      </c>
      <c r="G10000" s="90">
        <v>2.020452768867494E-2</v>
      </c>
      <c r="H10000" s="90">
        <v>2.1831893673721875E-2</v>
      </c>
      <c r="I10000" s="90">
        <v>2.3176802051614275E-2</v>
      </c>
      <c r="J10000" s="90">
        <v>2.4275813323223192E-2</v>
      </c>
    </row>
    <row r="10001" spans="3:10" x14ac:dyDescent="0.25">
      <c r="C10001" s="82">
        <v>6.0163855269986022E-2</v>
      </c>
      <c r="D10001" s="89">
        <v>5.8241534469336005E-2</v>
      </c>
      <c r="E10001" s="89">
        <v>5.5319593651521712E-2</v>
      </c>
      <c r="F10001" s="89">
        <v>5.2630525638744985E-2</v>
      </c>
      <c r="G10001" s="90">
        <v>5.0631706524691865E-2</v>
      </c>
      <c r="H10001" s="90">
        <v>4.9112411183407222E-2</v>
      </c>
      <c r="I10001" s="90">
        <v>4.8140582662681383E-2</v>
      </c>
      <c r="J10001" s="90">
        <v>4.7419373782553113E-2</v>
      </c>
    </row>
    <row r="10002" spans="3:10" x14ac:dyDescent="0.25">
      <c r="C10002" s="82">
        <v>1.8272418338299342E-2</v>
      </c>
      <c r="D10002" s="89">
        <v>2.4701292995538453E-2</v>
      </c>
      <c r="E10002" s="89">
        <v>2.9913470138077894E-2</v>
      </c>
      <c r="F10002" s="89">
        <v>3.3933381621074329E-2</v>
      </c>
      <c r="G10002" s="90">
        <v>3.7107769838522348E-2</v>
      </c>
      <c r="H10002" s="90">
        <v>3.9593654200336559E-2</v>
      </c>
      <c r="I10002" s="90">
        <v>4.1777680091751132E-2</v>
      </c>
      <c r="J10002" s="90">
        <v>4.3703319322126281E-2</v>
      </c>
    </row>
    <row r="10003" spans="3:10" x14ac:dyDescent="0.25">
      <c r="C10003" s="82">
        <v>4.3430978480723369E-3</v>
      </c>
      <c r="D10003" s="89">
        <v>7.9807777837964007E-3</v>
      </c>
      <c r="E10003" s="89">
        <v>1.1969507700236411E-2</v>
      </c>
      <c r="F10003" s="89">
        <v>1.5697803147417172E-2</v>
      </c>
      <c r="G10003" s="90">
        <v>1.8854216708192199E-2</v>
      </c>
      <c r="H10003" s="90">
        <v>2.1257293683856066E-2</v>
      </c>
      <c r="I10003" s="90">
        <v>2.3011016328094533E-2</v>
      </c>
      <c r="J10003" s="90">
        <v>2.4140827987848671E-2</v>
      </c>
    </row>
    <row r="10004" spans="3:10" x14ac:dyDescent="0.25">
      <c r="C10004" s="82">
        <v>1.8148062561610286E-2</v>
      </c>
      <c r="D10004" s="89">
        <v>2.3853488864695276E-2</v>
      </c>
      <c r="E10004" s="89">
        <v>2.7762466222219992E-2</v>
      </c>
      <c r="F10004" s="89">
        <v>3.0163537607537965E-2</v>
      </c>
      <c r="G10004" s="90">
        <v>3.1612404343802372E-2</v>
      </c>
      <c r="H10004" s="90">
        <v>3.2386238171043892E-2</v>
      </c>
      <c r="I10004" s="90">
        <v>3.2857523992655818E-2</v>
      </c>
      <c r="J10004" s="90">
        <v>3.305790049231163E-2</v>
      </c>
    </row>
    <row r="10005" spans="3:10" x14ac:dyDescent="0.25">
      <c r="C10005" s="82">
        <v>5.8256611318120355E-3</v>
      </c>
      <c r="D10005" s="89">
        <v>8.3860924500184786E-3</v>
      </c>
      <c r="E10005" s="89">
        <v>1.0624022380122852E-2</v>
      </c>
      <c r="F10005" s="89">
        <v>1.237376218668098E-2</v>
      </c>
      <c r="G10005" s="90">
        <v>1.3628924916839416E-2</v>
      </c>
      <c r="H10005" s="90">
        <v>1.4373571651997522E-2</v>
      </c>
      <c r="I10005" s="90">
        <v>1.4729365401731252E-2</v>
      </c>
      <c r="J10005" s="90">
        <v>1.4735397717653706E-2</v>
      </c>
    </row>
    <row r="10006" spans="3:10" x14ac:dyDescent="0.25">
      <c r="C10006" s="82">
        <v>1.7903481444984527E-2</v>
      </c>
      <c r="D10006" s="89">
        <v>2.8951158669155617E-2</v>
      </c>
      <c r="E10006" s="89">
        <v>3.9258028192986454E-2</v>
      </c>
      <c r="F10006" s="89">
        <v>4.7937398571192072E-2</v>
      </c>
      <c r="G10006" s="90">
        <v>5.5213043320873831E-2</v>
      </c>
      <c r="H10006" s="90">
        <v>6.1376959231458618E-2</v>
      </c>
      <c r="I10006" s="90">
        <v>6.7145456528692304E-2</v>
      </c>
      <c r="J10006" s="90">
        <v>7.2667015626886433E-2</v>
      </c>
    </row>
    <row r="10007" spans="3:10" x14ac:dyDescent="0.25">
      <c r="C10007" s="82">
        <v>1.5716310514898694E-2</v>
      </c>
      <c r="D10007" s="89">
        <v>1.7570835357343342E-2</v>
      </c>
      <c r="E10007" s="89">
        <v>1.848787177207498E-2</v>
      </c>
      <c r="F10007" s="89">
        <v>1.8903262686977118E-2</v>
      </c>
      <c r="G10007" s="90">
        <v>1.9145357372322605E-2</v>
      </c>
      <c r="H10007" s="90">
        <v>1.9304450955689448E-2</v>
      </c>
      <c r="I10007" s="90">
        <v>1.9542797201079577E-2</v>
      </c>
      <c r="J10007" s="90">
        <v>1.9846456886154291E-2</v>
      </c>
    </row>
    <row r="10008" spans="3:10" x14ac:dyDescent="0.25">
      <c r="C10008" s="82">
        <v>1.0338397786840633E-2</v>
      </c>
      <c r="D10008" s="89">
        <v>1.409024005725028E-2</v>
      </c>
      <c r="E10008" s="89">
        <v>1.7344190528970106E-2</v>
      </c>
      <c r="F10008" s="89">
        <v>1.9994723076907795E-2</v>
      </c>
      <c r="G10008" s="90">
        <v>2.2105085657347683E-2</v>
      </c>
      <c r="H10008" s="90">
        <v>2.366300324732366E-2</v>
      </c>
      <c r="I10008" s="90">
        <v>2.4842269890178466E-2</v>
      </c>
      <c r="J10008" s="90">
        <v>2.5654060476923635E-2</v>
      </c>
    </row>
    <row r="10009" spans="3:10" x14ac:dyDescent="0.25">
      <c r="C10009" s="82">
        <v>3.5454186567856892E-2</v>
      </c>
      <c r="D10009" s="89">
        <v>4.2538199759250404E-2</v>
      </c>
      <c r="E10009" s="89">
        <v>4.6142349872757345E-2</v>
      </c>
      <c r="F10009" s="89">
        <v>4.7497232694762477E-2</v>
      </c>
      <c r="G10009" s="90">
        <v>4.7748899184299629E-2</v>
      </c>
      <c r="H10009" s="90">
        <v>4.7336644708932112E-2</v>
      </c>
      <c r="I10009" s="90">
        <v>4.6740261215204262E-2</v>
      </c>
      <c r="J10009" s="90">
        <v>4.5917737993134464E-2</v>
      </c>
    </row>
    <row r="10010" spans="3:10" x14ac:dyDescent="0.25">
      <c r="C10010" s="82">
        <v>2.1474738161419496E-2</v>
      </c>
      <c r="D10010" s="89">
        <v>2.4253841348204356E-2</v>
      </c>
      <c r="E10010" s="89">
        <v>2.594331126013779E-2</v>
      </c>
      <c r="F10010" s="89">
        <v>2.6955273083174702E-2</v>
      </c>
      <c r="G10010" s="90">
        <v>2.7600833371390212E-2</v>
      </c>
      <c r="H10010" s="90">
        <v>2.7908919534903584E-2</v>
      </c>
      <c r="I10010" s="90">
        <v>2.8055844906699275E-2</v>
      </c>
      <c r="J10010" s="90">
        <v>2.7994299335426309E-2</v>
      </c>
    </row>
    <row r="10011" spans="3:10" x14ac:dyDescent="0.25">
      <c r="C10011" s="82">
        <v>1.8776124452020228E-2</v>
      </c>
      <c r="D10011" s="89">
        <v>1.897573918284132E-2</v>
      </c>
      <c r="E10011" s="89">
        <v>1.8903474621308886E-2</v>
      </c>
      <c r="F10011" s="89">
        <v>1.8829880165847822E-2</v>
      </c>
      <c r="G10011" s="90">
        <v>1.8887581291077826E-2</v>
      </c>
      <c r="H10011" s="90">
        <v>1.9025195918458079E-2</v>
      </c>
      <c r="I10011" s="90">
        <v>1.9317008422949776E-2</v>
      </c>
      <c r="J10011" s="90">
        <v>1.9702652578141577E-2</v>
      </c>
    </row>
    <row r="10012" spans="3:10" x14ac:dyDescent="0.25">
      <c r="C10012" s="82">
        <v>4.2413555728249928E-3</v>
      </c>
      <c r="D10012" s="89">
        <v>7.057677210229831E-3</v>
      </c>
      <c r="E10012" s="89">
        <v>9.8293736927828959E-3</v>
      </c>
      <c r="F10012" s="89">
        <v>1.220730993003203E-2</v>
      </c>
      <c r="G10012" s="90">
        <v>1.4081329689307464E-2</v>
      </c>
      <c r="H10012" s="90">
        <v>1.5389704225442394E-2</v>
      </c>
      <c r="I10012" s="90">
        <v>1.6238260382137482E-2</v>
      </c>
      <c r="J10012" s="90">
        <v>1.6653790844925239E-2</v>
      </c>
    </row>
    <row r="10013" spans="3:10" x14ac:dyDescent="0.25">
      <c r="C10013" s="82">
        <v>8.8465359447388765E-3</v>
      </c>
      <c r="D10013" s="89">
        <v>1.2789436362407111E-2</v>
      </c>
      <c r="E10013" s="89">
        <v>1.6302752429639602E-2</v>
      </c>
      <c r="F10013" s="89">
        <v>1.9206963182046843E-2</v>
      </c>
      <c r="G10013" s="90">
        <v>2.1554997444061752E-2</v>
      </c>
      <c r="H10013" s="90">
        <v>2.3345605712235026E-2</v>
      </c>
      <c r="I10013" s="90">
        <v>2.4752443041287524E-2</v>
      </c>
      <c r="J10013" s="90">
        <v>2.5777626157357503E-2</v>
      </c>
    </row>
    <row r="10014" spans="3:10" x14ac:dyDescent="0.25">
      <c r="C10014" s="82">
        <v>4.0182419022423083E-3</v>
      </c>
      <c r="D10014" s="89">
        <v>5.5181658523998532E-3</v>
      </c>
      <c r="E10014" s="89">
        <v>6.9626357527563226E-3</v>
      </c>
      <c r="F10014" s="89">
        <v>8.3089719028229952E-3</v>
      </c>
      <c r="G10014" s="90">
        <v>9.5597168774185001E-3</v>
      </c>
      <c r="H10014" s="90">
        <v>1.0682272366714164E-2</v>
      </c>
      <c r="I10014" s="90">
        <v>1.1733707933438415E-2</v>
      </c>
      <c r="J10014" s="90">
        <v>1.270992264413829E-2</v>
      </c>
    </row>
  </sheetData>
  <pageMargins left="0.74791666666666701" right="0.74791666666666701" top="0.98402777777777795" bottom="0.98402777777777795" header="0.51180555555555496" footer="0.51180555555555496"/>
  <pageSetup paperSize="0" scale="0" firstPageNumber="0" orientation="portrait" usePrinterDefaults="0" horizontalDpi="0" verticalDpi="0" copies="0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V126"/>
  <sheetViews>
    <sheetView zoomScale="88" zoomScaleNormal="88" workbookViewId="0"/>
  </sheetViews>
  <sheetFormatPr baseColWidth="10" defaultColWidth="8.7265625" defaultRowHeight="12.5" x14ac:dyDescent="0.25"/>
  <cols>
    <col min="1" max="1" width="5" style="14"/>
    <col min="2" max="256" width="15.7265625" style="14"/>
    <col min="257" max="1025" width="11.54296875"/>
  </cols>
  <sheetData>
    <row r="2" spans="2:9" s="16" customFormat="1" ht="15" customHeight="1" x14ac:dyDescent="0.25">
      <c r="B2" s="16" t="s">
        <v>159</v>
      </c>
    </row>
    <row r="3" spans="2:9" ht="14.5" customHeight="1" x14ac:dyDescent="0.25">
      <c r="B3" s="50"/>
    </row>
    <row r="4" spans="2:9" ht="14.5" customHeight="1" x14ac:dyDescent="0.25">
      <c r="B4" s="69"/>
    </row>
    <row r="6" spans="2:9" ht="14.5" customHeight="1" x14ac:dyDescent="0.25">
      <c r="B6" s="20" t="s">
        <v>160</v>
      </c>
      <c r="C6" s="20"/>
      <c r="E6" s="20" t="s">
        <v>161</v>
      </c>
      <c r="F6" s="20"/>
      <c r="H6" s="20" t="s">
        <v>162</v>
      </c>
      <c r="I6" s="20"/>
    </row>
    <row r="7" spans="2:9" ht="14.5" customHeight="1" x14ac:dyDescent="0.25">
      <c r="B7" s="70"/>
      <c r="C7" s="70"/>
    </row>
    <row r="8" spans="2:9" ht="14.5" customHeight="1" x14ac:dyDescent="0.25">
      <c r="B8" s="21" t="s">
        <v>4</v>
      </c>
      <c r="C8" s="21"/>
      <c r="E8" s="21" t="s">
        <v>4</v>
      </c>
      <c r="F8" s="21"/>
      <c r="H8" s="21" t="s">
        <v>163</v>
      </c>
      <c r="I8" s="21"/>
    </row>
    <row r="9" spans="2:9" ht="14.5" customHeight="1" x14ac:dyDescent="0.25">
      <c r="B9" s="71" t="str">
        <f>[1]!obMake("mmInceptionTime","double",C9)</f>
        <v>mmInceptionTime 
[59644]</v>
      </c>
      <c r="C9" s="30">
        <v>0</v>
      </c>
      <c r="E9" s="41" t="str">
        <f>[1]!obMake("mmExerciseDate","double",F9)</f>
        <v>mmExerciseDate 
[59642]</v>
      </c>
      <c r="F9" s="30">
        <v>20</v>
      </c>
      <c r="H9" s="23" t="str">
        <f>LIBORMarketModel!$M$28</f>
        <v>monteCarloLIBORMarketModel 
[77155]</v>
      </c>
    </row>
    <row r="10" spans="2:9" ht="14.5" customHeight="1" x14ac:dyDescent="0.25">
      <c r="B10" s="71" t="str">
        <f>[1]!obMake("mmPeriodLength","double",C10)</f>
        <v>mmPeriodLength 
[59646]</v>
      </c>
      <c r="C10" s="30">
        <v>0.5</v>
      </c>
      <c r="E10" s="41" t="str">
        <f>[1]!obMake("mmOptionStrike","double",F10)</f>
        <v>mmOptionStrike 
[59647]</v>
      </c>
      <c r="F10" s="30">
        <f>(1+0.015)^20</f>
        <v>1.3468550065500522</v>
      </c>
    </row>
    <row r="11" spans="2:9" ht="14.5" customHeight="1" x14ac:dyDescent="0.25">
      <c r="B11" s="71"/>
    </row>
    <row r="12" spans="2:9" ht="14.5" customHeight="1" x14ac:dyDescent="0.25">
      <c r="B12" s="71"/>
      <c r="H12" s="20" t="s">
        <v>162</v>
      </c>
      <c r="I12" s="20"/>
    </row>
    <row r="13" spans="2:9" ht="14.5" customHeight="1" x14ac:dyDescent="0.25">
      <c r="B13" s="71"/>
      <c r="H13" s="47" t="s">
        <v>135</v>
      </c>
      <c r="I13" s="72">
        <f>[1]!OBGET([1]!OBCALL("",E15,"getValue",H9))</f>
        <v>0.89100524760778865</v>
      </c>
    </row>
    <row r="14" spans="2:9" ht="14.5" customHeight="1" x14ac:dyDescent="0.25">
      <c r="B14" s="21" t="s">
        <v>28</v>
      </c>
      <c r="C14" s="21"/>
      <c r="E14" s="21" t="s">
        <v>28</v>
      </c>
      <c r="F14" s="21"/>
    </row>
    <row r="15" spans="2:9" ht="14.5" customHeight="1" x14ac:dyDescent="0.25">
      <c r="B15" s="42" t="str">
        <f>[1]!obMake("mmAccount",obLibs&amp;"net.finmath.montecarlo.interestrate.products.MoneyMarketAccount",B9:B10)</f>
        <v>mmAccount 
[72763]</v>
      </c>
      <c r="E15" s="23" t="str">
        <f>[1]!obMake("optionOnMmAccount",obLibs&amp;"net.finmath.montecarlo.interestrate.products.components.Option",E9:E10,B15)</f>
        <v>optionOnMmAccount 
[73055]</v>
      </c>
    </row>
    <row r="23" spans="2:8" ht="14.5" customHeight="1" x14ac:dyDescent="0.25">
      <c r="D23" s="20" t="s">
        <v>164</v>
      </c>
      <c r="E23" s="20"/>
      <c r="G23" s="20" t="s">
        <v>165</v>
      </c>
      <c r="H23" s="20"/>
    </row>
    <row r="24" spans="2:8" ht="14.5" customHeight="1" x14ac:dyDescent="0.25">
      <c r="B24" s="47"/>
      <c r="G24" s="14" t="s">
        <v>166</v>
      </c>
      <c r="H24" s="30">
        <v>0.97</v>
      </c>
    </row>
    <row r="25" spans="2:8" ht="14.5" customHeight="1" x14ac:dyDescent="0.25">
      <c r="B25" s="47"/>
      <c r="D25" s="91" t="str">
        <f>[1]!obMake("mmValues","double[]",D26:D125)</f>
        <v>mmValues 
[59649]</v>
      </c>
      <c r="E25" s="91" t="s">
        <v>167</v>
      </c>
      <c r="G25" s="14" t="s">
        <v>168</v>
      </c>
      <c r="H25" s="30">
        <v>5</v>
      </c>
    </row>
    <row r="26" spans="2:8" ht="14.5" customHeight="1" x14ac:dyDescent="0.25">
      <c r="B26" s="47"/>
      <c r="D26" s="34">
        <f>H24</f>
        <v>0.97</v>
      </c>
      <c r="E26" s="42">
        <f t="array" ref="E26:E126">TRANSPOSE([1]!OBGET([1]!OBCALL("",[1]!OBCALL("",E15,"getValue",E9,H9),"getHistogram",D25)))</f>
        <v>0</v>
      </c>
    </row>
    <row r="27" spans="2:8" ht="14.5" customHeight="1" x14ac:dyDescent="0.25">
      <c r="B27" s="47"/>
      <c r="D27" s="34">
        <f t="shared" ref="D27:D58" si="0">D26+($H$25-$H$24)/100</f>
        <v>1.0103</v>
      </c>
      <c r="E27" s="34">
        <v>0</v>
      </c>
    </row>
    <row r="28" spans="2:8" ht="14.5" customHeight="1" x14ac:dyDescent="0.25">
      <c r="B28" s="47"/>
      <c r="D28" s="34">
        <f t="shared" si="0"/>
        <v>1.0506</v>
      </c>
      <c r="E28" s="34">
        <v>0</v>
      </c>
    </row>
    <row r="29" spans="2:8" ht="14.5" customHeight="1" x14ac:dyDescent="0.25">
      <c r="B29" s="47"/>
      <c r="D29" s="34">
        <f t="shared" si="0"/>
        <v>1.0909</v>
      </c>
      <c r="E29" s="34">
        <v>0</v>
      </c>
    </row>
    <row r="30" spans="2:8" ht="14.5" customHeight="1" x14ac:dyDescent="0.25">
      <c r="B30" s="47"/>
      <c r="D30" s="34">
        <f t="shared" si="0"/>
        <v>1.1312</v>
      </c>
      <c r="E30" s="34">
        <v>0</v>
      </c>
    </row>
    <row r="31" spans="2:8" ht="14.5" customHeight="1" x14ac:dyDescent="0.25">
      <c r="B31" s="47"/>
      <c r="D31" s="34">
        <f t="shared" si="0"/>
        <v>1.1715</v>
      </c>
      <c r="E31" s="34">
        <v>0</v>
      </c>
    </row>
    <row r="32" spans="2:8" ht="14.5" customHeight="1" x14ac:dyDescent="0.25">
      <c r="B32" s="47"/>
      <c r="D32" s="34">
        <f t="shared" si="0"/>
        <v>1.2118</v>
      </c>
      <c r="E32" s="34">
        <v>0</v>
      </c>
    </row>
    <row r="33" spans="2:5" ht="14.5" customHeight="1" x14ac:dyDescent="0.25">
      <c r="B33" s="47"/>
      <c r="D33" s="34">
        <f t="shared" si="0"/>
        <v>1.2521</v>
      </c>
      <c r="E33" s="34">
        <v>0</v>
      </c>
    </row>
    <row r="34" spans="2:5" ht="14.5" customHeight="1" x14ac:dyDescent="0.25">
      <c r="B34" s="47"/>
      <c r="D34" s="34">
        <f t="shared" si="0"/>
        <v>1.2924</v>
      </c>
      <c r="E34" s="34">
        <v>0</v>
      </c>
    </row>
    <row r="35" spans="2:5" ht="14.5" customHeight="1" x14ac:dyDescent="0.25">
      <c r="B35" s="47"/>
      <c r="D35" s="34">
        <f t="shared" si="0"/>
        <v>1.3327</v>
      </c>
      <c r="E35" s="34">
        <v>0</v>
      </c>
    </row>
    <row r="36" spans="2:5" ht="14.5" customHeight="1" x14ac:dyDescent="0.25">
      <c r="B36" s="47"/>
      <c r="D36" s="34">
        <f t="shared" si="0"/>
        <v>1.373</v>
      </c>
      <c r="E36" s="34">
        <v>0.39489999999999997</v>
      </c>
    </row>
    <row r="37" spans="2:5" ht="14.5" customHeight="1" x14ac:dyDescent="0.25">
      <c r="D37" s="34">
        <f t="shared" si="0"/>
        <v>1.4133</v>
      </c>
      <c r="E37" s="34">
        <v>4.5900000000000003E-2</v>
      </c>
    </row>
    <row r="38" spans="2:5" ht="14.5" customHeight="1" x14ac:dyDescent="0.25">
      <c r="D38" s="34">
        <f t="shared" si="0"/>
        <v>1.4536</v>
      </c>
      <c r="E38" s="34">
        <v>4.3499999999999997E-2</v>
      </c>
    </row>
    <row r="39" spans="2:5" ht="14.5" customHeight="1" x14ac:dyDescent="0.25">
      <c r="D39" s="34">
        <f t="shared" si="0"/>
        <v>1.4939</v>
      </c>
      <c r="E39" s="34">
        <v>3.8199999999999998E-2</v>
      </c>
    </row>
    <row r="40" spans="2:5" ht="14.5" customHeight="1" x14ac:dyDescent="0.25">
      <c r="D40" s="34">
        <f t="shared" si="0"/>
        <v>1.5342</v>
      </c>
      <c r="E40" s="34">
        <v>3.6900000000000002E-2</v>
      </c>
    </row>
    <row r="41" spans="2:5" ht="14.5" customHeight="1" x14ac:dyDescent="0.25">
      <c r="D41" s="34">
        <f t="shared" si="0"/>
        <v>1.5745</v>
      </c>
      <c r="E41" s="34">
        <v>3.0700000000000002E-2</v>
      </c>
    </row>
    <row r="42" spans="2:5" ht="14.5" customHeight="1" x14ac:dyDescent="0.25">
      <c r="D42" s="34">
        <f t="shared" si="0"/>
        <v>1.6148</v>
      </c>
      <c r="E42" s="34">
        <v>2.8799999999999999E-2</v>
      </c>
    </row>
    <row r="43" spans="2:5" ht="14.5" customHeight="1" x14ac:dyDescent="0.25">
      <c r="D43" s="34">
        <f t="shared" si="0"/>
        <v>1.6551</v>
      </c>
      <c r="E43" s="34">
        <v>2.8000000000000001E-2</v>
      </c>
    </row>
    <row r="44" spans="2:5" ht="14.5" customHeight="1" x14ac:dyDescent="0.25">
      <c r="D44" s="34">
        <f t="shared" si="0"/>
        <v>1.6954</v>
      </c>
      <c r="E44" s="34">
        <v>2.2800000000000001E-2</v>
      </c>
    </row>
    <row r="45" spans="2:5" ht="14.5" customHeight="1" x14ac:dyDescent="0.25">
      <c r="D45" s="34">
        <f t="shared" si="0"/>
        <v>1.7357</v>
      </c>
      <c r="E45" s="34">
        <v>2.2200000000000001E-2</v>
      </c>
    </row>
    <row r="46" spans="2:5" ht="14.5" customHeight="1" x14ac:dyDescent="0.25">
      <c r="D46" s="34">
        <f t="shared" si="0"/>
        <v>1.776</v>
      </c>
      <c r="E46" s="34">
        <v>1.9900000000000001E-2</v>
      </c>
    </row>
    <row r="47" spans="2:5" ht="14.5" customHeight="1" x14ac:dyDescent="0.25">
      <c r="D47" s="34">
        <f t="shared" si="0"/>
        <v>1.8163</v>
      </c>
      <c r="E47" s="34">
        <v>1.5100000000000001E-2</v>
      </c>
    </row>
    <row r="48" spans="2:5" ht="14.5" customHeight="1" x14ac:dyDescent="0.25">
      <c r="D48" s="34">
        <f t="shared" si="0"/>
        <v>1.8566</v>
      </c>
      <c r="E48" s="34">
        <v>1.6799999999999999E-2</v>
      </c>
    </row>
    <row r="49" spans="4:5" ht="14.5" customHeight="1" x14ac:dyDescent="0.25">
      <c r="D49" s="34">
        <f t="shared" si="0"/>
        <v>1.8969</v>
      </c>
      <c r="E49" s="34">
        <v>1.6299999999999999E-2</v>
      </c>
    </row>
    <row r="50" spans="4:5" ht="14.5" customHeight="1" x14ac:dyDescent="0.25">
      <c r="D50" s="34">
        <f t="shared" si="0"/>
        <v>1.9372</v>
      </c>
      <c r="E50" s="34">
        <v>1.3899999999999999E-2</v>
      </c>
    </row>
    <row r="51" spans="4:5" ht="14.5" customHeight="1" x14ac:dyDescent="0.25">
      <c r="D51" s="34">
        <f t="shared" si="0"/>
        <v>1.9775</v>
      </c>
      <c r="E51" s="34">
        <v>1.2800000000000001E-2</v>
      </c>
    </row>
    <row r="52" spans="4:5" ht="14.5" customHeight="1" x14ac:dyDescent="0.25">
      <c r="D52" s="34">
        <f t="shared" si="0"/>
        <v>2.0178000000000003</v>
      </c>
      <c r="E52" s="34">
        <v>1.11E-2</v>
      </c>
    </row>
    <row r="53" spans="4:5" ht="14.5" customHeight="1" x14ac:dyDescent="0.25">
      <c r="D53" s="34">
        <f t="shared" si="0"/>
        <v>2.0581000000000005</v>
      </c>
      <c r="E53" s="34">
        <v>1.0800000000000001E-2</v>
      </c>
    </row>
    <row r="54" spans="4:5" ht="14.5" customHeight="1" x14ac:dyDescent="0.25">
      <c r="D54" s="34">
        <f t="shared" si="0"/>
        <v>2.0984000000000007</v>
      </c>
      <c r="E54" s="34">
        <v>8.8000000000000005E-3</v>
      </c>
    </row>
    <row r="55" spans="4:5" ht="14.5" customHeight="1" x14ac:dyDescent="0.25">
      <c r="D55" s="34">
        <f t="shared" si="0"/>
        <v>2.1387000000000009</v>
      </c>
      <c r="E55" s="34">
        <v>9.1999999999999998E-3</v>
      </c>
    </row>
    <row r="56" spans="4:5" ht="14.5" customHeight="1" x14ac:dyDescent="0.25">
      <c r="D56" s="34">
        <f t="shared" si="0"/>
        <v>2.1790000000000012</v>
      </c>
      <c r="E56" s="34">
        <v>7.0000000000000001E-3</v>
      </c>
    </row>
    <row r="57" spans="4:5" ht="14.5" customHeight="1" x14ac:dyDescent="0.25">
      <c r="D57" s="34">
        <f t="shared" si="0"/>
        <v>2.2193000000000014</v>
      </c>
      <c r="E57" s="34">
        <v>8.6E-3</v>
      </c>
    </row>
    <row r="58" spans="4:5" ht="14.5" customHeight="1" x14ac:dyDescent="0.25">
      <c r="D58" s="34">
        <f t="shared" si="0"/>
        <v>2.2596000000000016</v>
      </c>
      <c r="E58" s="34">
        <v>7.7000000000000002E-3</v>
      </c>
    </row>
    <row r="59" spans="4:5" ht="14.5" customHeight="1" x14ac:dyDescent="0.25">
      <c r="D59" s="34">
        <f t="shared" ref="D59:D90" si="1">D58+($H$25-$H$24)/100</f>
        <v>2.2999000000000018</v>
      </c>
      <c r="E59" s="34">
        <v>6.1999999999999998E-3</v>
      </c>
    </row>
    <row r="60" spans="4:5" ht="14.5" customHeight="1" x14ac:dyDescent="0.25">
      <c r="D60" s="34">
        <f t="shared" si="1"/>
        <v>2.3402000000000021</v>
      </c>
      <c r="E60" s="34">
        <v>5.7999999999999996E-3</v>
      </c>
    </row>
    <row r="61" spans="4:5" ht="14.5" customHeight="1" x14ac:dyDescent="0.25">
      <c r="D61" s="34">
        <f t="shared" si="1"/>
        <v>2.3805000000000023</v>
      </c>
      <c r="E61" s="34">
        <v>5.4000000000000003E-3</v>
      </c>
    </row>
    <row r="62" spans="4:5" ht="14.5" customHeight="1" x14ac:dyDescent="0.25">
      <c r="D62" s="34">
        <f t="shared" si="1"/>
        <v>2.4208000000000025</v>
      </c>
      <c r="E62" s="34">
        <v>4.4999999999999997E-3</v>
      </c>
    </row>
    <row r="63" spans="4:5" ht="14.5" customHeight="1" x14ac:dyDescent="0.25">
      <c r="D63" s="34">
        <f t="shared" si="1"/>
        <v>2.4611000000000027</v>
      </c>
      <c r="E63" s="34">
        <v>5.4000000000000003E-3</v>
      </c>
    </row>
    <row r="64" spans="4:5" ht="14.5" customHeight="1" x14ac:dyDescent="0.25">
      <c r="D64" s="34">
        <f t="shared" si="1"/>
        <v>2.501400000000003</v>
      </c>
      <c r="E64" s="34">
        <v>4.8999999999999998E-3</v>
      </c>
    </row>
    <row r="65" spans="4:5" ht="14.5" customHeight="1" x14ac:dyDescent="0.25">
      <c r="D65" s="34">
        <f t="shared" si="1"/>
        <v>2.5417000000000032</v>
      </c>
      <c r="E65" s="34">
        <v>4.3E-3</v>
      </c>
    </row>
    <row r="66" spans="4:5" ht="14.5" customHeight="1" x14ac:dyDescent="0.25">
      <c r="D66" s="34">
        <f t="shared" si="1"/>
        <v>2.5820000000000034</v>
      </c>
      <c r="E66" s="34">
        <v>4.1999999999999997E-3</v>
      </c>
    </row>
    <row r="67" spans="4:5" ht="14.5" customHeight="1" x14ac:dyDescent="0.25">
      <c r="D67" s="34">
        <f t="shared" si="1"/>
        <v>2.6223000000000036</v>
      </c>
      <c r="E67" s="34">
        <v>3.8999999999999998E-3</v>
      </c>
    </row>
    <row r="68" spans="4:5" ht="14.5" customHeight="1" x14ac:dyDescent="0.25">
      <c r="D68" s="34">
        <f t="shared" si="1"/>
        <v>2.6626000000000039</v>
      </c>
      <c r="E68" s="34">
        <v>3.0999999999999999E-3</v>
      </c>
    </row>
    <row r="69" spans="4:5" ht="14.5" customHeight="1" x14ac:dyDescent="0.25">
      <c r="D69" s="34">
        <f t="shared" si="1"/>
        <v>2.7029000000000041</v>
      </c>
      <c r="E69" s="34">
        <v>2.8E-3</v>
      </c>
    </row>
    <row r="70" spans="4:5" ht="14.5" customHeight="1" x14ac:dyDescent="0.25">
      <c r="D70" s="34">
        <f t="shared" si="1"/>
        <v>2.7432000000000043</v>
      </c>
      <c r="E70" s="34">
        <v>3.8999999999999998E-3</v>
      </c>
    </row>
    <row r="71" spans="4:5" ht="14.5" customHeight="1" x14ac:dyDescent="0.25">
      <c r="D71" s="34">
        <f t="shared" si="1"/>
        <v>2.7835000000000045</v>
      </c>
      <c r="E71" s="34">
        <v>3.5999999999999999E-3</v>
      </c>
    </row>
    <row r="72" spans="4:5" ht="14.5" customHeight="1" x14ac:dyDescent="0.25">
      <c r="D72" s="34">
        <f t="shared" si="1"/>
        <v>2.8238000000000048</v>
      </c>
      <c r="E72" s="34">
        <v>3.2000000000000002E-3</v>
      </c>
    </row>
    <row r="73" spans="4:5" ht="14.5" customHeight="1" x14ac:dyDescent="0.25">
      <c r="D73" s="34">
        <f t="shared" si="1"/>
        <v>2.864100000000005</v>
      </c>
      <c r="E73" s="34">
        <v>2.5000000000000001E-3</v>
      </c>
    </row>
    <row r="74" spans="4:5" ht="14.5" customHeight="1" x14ac:dyDescent="0.25">
      <c r="D74" s="34">
        <f t="shared" si="1"/>
        <v>2.9044000000000052</v>
      </c>
      <c r="E74" s="34">
        <v>1.4E-3</v>
      </c>
    </row>
    <row r="75" spans="4:5" ht="14.5" customHeight="1" x14ac:dyDescent="0.25">
      <c r="D75" s="34">
        <f t="shared" si="1"/>
        <v>2.9447000000000054</v>
      </c>
      <c r="E75" s="34">
        <v>2.3999999999999998E-3</v>
      </c>
    </row>
    <row r="76" spans="4:5" ht="14.5" customHeight="1" x14ac:dyDescent="0.25">
      <c r="D76" s="34">
        <f t="shared" si="1"/>
        <v>2.9850000000000056</v>
      </c>
      <c r="E76" s="34">
        <v>1.9E-3</v>
      </c>
    </row>
    <row r="77" spans="4:5" ht="14.5" customHeight="1" x14ac:dyDescent="0.25">
      <c r="D77" s="34">
        <f t="shared" si="1"/>
        <v>3.0253000000000059</v>
      </c>
      <c r="E77" s="34">
        <v>2.3E-3</v>
      </c>
    </row>
    <row r="78" spans="4:5" ht="14.5" customHeight="1" x14ac:dyDescent="0.25">
      <c r="D78" s="34">
        <f t="shared" si="1"/>
        <v>3.0656000000000061</v>
      </c>
      <c r="E78" s="34">
        <v>2.8E-3</v>
      </c>
    </row>
    <row r="79" spans="4:5" ht="14.5" customHeight="1" x14ac:dyDescent="0.25">
      <c r="D79" s="34">
        <f t="shared" si="1"/>
        <v>3.1059000000000063</v>
      </c>
      <c r="E79" s="34">
        <v>1.4E-3</v>
      </c>
    </row>
    <row r="80" spans="4:5" ht="14.5" customHeight="1" x14ac:dyDescent="0.25">
      <c r="D80" s="34">
        <f t="shared" si="1"/>
        <v>3.1462000000000065</v>
      </c>
      <c r="E80" s="34">
        <v>1.8E-3</v>
      </c>
    </row>
    <row r="81" spans="4:5" ht="14.5" customHeight="1" x14ac:dyDescent="0.25">
      <c r="D81" s="34">
        <f t="shared" si="1"/>
        <v>3.1865000000000068</v>
      </c>
      <c r="E81" s="34">
        <v>1.6999999999999999E-3</v>
      </c>
    </row>
    <row r="82" spans="4:5" ht="14.5" customHeight="1" x14ac:dyDescent="0.25">
      <c r="D82" s="34">
        <f t="shared" si="1"/>
        <v>3.226800000000007</v>
      </c>
      <c r="E82" s="34">
        <v>1.6000000000000001E-3</v>
      </c>
    </row>
    <row r="83" spans="4:5" ht="14.5" customHeight="1" x14ac:dyDescent="0.25">
      <c r="D83" s="34">
        <f t="shared" si="1"/>
        <v>3.2671000000000072</v>
      </c>
      <c r="E83" s="34">
        <v>1.1999999999999999E-3</v>
      </c>
    </row>
    <row r="84" spans="4:5" ht="14.5" customHeight="1" x14ac:dyDescent="0.25">
      <c r="D84" s="34">
        <f t="shared" si="1"/>
        <v>3.3074000000000074</v>
      </c>
      <c r="E84" s="34">
        <v>1.8E-3</v>
      </c>
    </row>
    <row r="85" spans="4:5" ht="14.5" customHeight="1" x14ac:dyDescent="0.25">
      <c r="D85" s="34">
        <f t="shared" si="1"/>
        <v>3.3477000000000077</v>
      </c>
      <c r="E85" s="34">
        <v>1.6999999999999999E-3</v>
      </c>
    </row>
    <row r="86" spans="4:5" ht="14.5" customHeight="1" x14ac:dyDescent="0.25">
      <c r="D86" s="34">
        <f t="shared" si="1"/>
        <v>3.3880000000000079</v>
      </c>
      <c r="E86" s="34">
        <v>1.6000000000000001E-3</v>
      </c>
    </row>
    <row r="87" spans="4:5" ht="14.5" customHeight="1" x14ac:dyDescent="0.25">
      <c r="D87" s="34">
        <f t="shared" si="1"/>
        <v>3.4283000000000081</v>
      </c>
      <c r="E87" s="34">
        <v>1.1999999999999999E-3</v>
      </c>
    </row>
    <row r="88" spans="4:5" ht="14.5" customHeight="1" x14ac:dyDescent="0.25">
      <c r="D88" s="34">
        <f t="shared" si="1"/>
        <v>3.4686000000000083</v>
      </c>
      <c r="E88" s="34">
        <v>1.1000000000000001E-3</v>
      </c>
    </row>
    <row r="89" spans="4:5" ht="14.5" customHeight="1" x14ac:dyDescent="0.25">
      <c r="D89" s="34">
        <f t="shared" si="1"/>
        <v>3.5089000000000086</v>
      </c>
      <c r="E89" s="34">
        <v>5.9999999999999995E-4</v>
      </c>
    </row>
    <row r="90" spans="4:5" ht="14.5" customHeight="1" x14ac:dyDescent="0.25">
      <c r="D90" s="34">
        <f t="shared" si="1"/>
        <v>3.5492000000000088</v>
      </c>
      <c r="E90" s="34">
        <v>1.6000000000000001E-3</v>
      </c>
    </row>
    <row r="91" spans="4:5" ht="14.5" customHeight="1" x14ac:dyDescent="0.25">
      <c r="D91" s="34">
        <f t="shared" ref="D91:D125" si="2">D90+($H$25-$H$24)/100</f>
        <v>3.589500000000009</v>
      </c>
      <c r="E91" s="34">
        <v>1.5E-3</v>
      </c>
    </row>
    <row r="92" spans="4:5" ht="14.5" customHeight="1" x14ac:dyDescent="0.25">
      <c r="D92" s="34">
        <f t="shared" si="2"/>
        <v>3.6298000000000092</v>
      </c>
      <c r="E92" s="34">
        <v>1.5E-3</v>
      </c>
    </row>
    <row r="93" spans="4:5" ht="14.5" customHeight="1" x14ac:dyDescent="0.25">
      <c r="D93" s="34">
        <f t="shared" si="2"/>
        <v>3.6701000000000095</v>
      </c>
      <c r="E93" s="34">
        <v>8.9999999999999998E-4</v>
      </c>
    </row>
    <row r="94" spans="4:5" ht="14.5" customHeight="1" x14ac:dyDescent="0.25">
      <c r="D94" s="34">
        <f t="shared" si="2"/>
        <v>3.7104000000000097</v>
      </c>
      <c r="E94" s="34">
        <v>8.9999999999999998E-4</v>
      </c>
    </row>
    <row r="95" spans="4:5" ht="14.5" customHeight="1" x14ac:dyDescent="0.25">
      <c r="D95" s="34">
        <f t="shared" si="2"/>
        <v>3.7507000000000099</v>
      </c>
      <c r="E95" s="34">
        <v>1.4E-3</v>
      </c>
    </row>
    <row r="96" spans="4:5" ht="14.5" customHeight="1" x14ac:dyDescent="0.25">
      <c r="D96" s="34">
        <f t="shared" si="2"/>
        <v>3.7910000000000101</v>
      </c>
      <c r="E96" s="34">
        <v>1E-3</v>
      </c>
    </row>
    <row r="97" spans="4:5" ht="14.5" customHeight="1" x14ac:dyDescent="0.25">
      <c r="D97" s="34">
        <f t="shared" si="2"/>
        <v>3.8313000000000104</v>
      </c>
      <c r="E97" s="34">
        <v>1E-3</v>
      </c>
    </row>
    <row r="98" spans="4:5" ht="14.5" customHeight="1" x14ac:dyDescent="0.25">
      <c r="D98" s="34">
        <f t="shared" si="2"/>
        <v>3.8716000000000106</v>
      </c>
      <c r="E98" s="34">
        <v>1.1999999999999999E-3</v>
      </c>
    </row>
    <row r="99" spans="4:5" ht="14.5" customHeight="1" x14ac:dyDescent="0.25">
      <c r="D99" s="34">
        <f t="shared" si="2"/>
        <v>3.9119000000000108</v>
      </c>
      <c r="E99" s="34">
        <v>8.0000000000000004E-4</v>
      </c>
    </row>
    <row r="100" spans="4:5" ht="14.5" customHeight="1" x14ac:dyDescent="0.25">
      <c r="D100" s="34">
        <f t="shared" si="2"/>
        <v>3.952200000000011</v>
      </c>
      <c r="E100" s="34">
        <v>1.1999999999999999E-3</v>
      </c>
    </row>
    <row r="101" spans="4:5" ht="14.5" customHeight="1" x14ac:dyDescent="0.25">
      <c r="D101" s="34">
        <f t="shared" si="2"/>
        <v>3.9925000000000113</v>
      </c>
      <c r="E101" s="34">
        <v>1.1999999999999999E-3</v>
      </c>
    </row>
    <row r="102" spans="4:5" ht="14.5" customHeight="1" x14ac:dyDescent="0.25">
      <c r="D102" s="34">
        <f t="shared" si="2"/>
        <v>4.0328000000000115</v>
      </c>
      <c r="E102" s="34">
        <v>1.1000000000000001E-3</v>
      </c>
    </row>
    <row r="103" spans="4:5" ht="14.5" customHeight="1" x14ac:dyDescent="0.25">
      <c r="D103" s="34">
        <f t="shared" si="2"/>
        <v>4.0731000000000117</v>
      </c>
      <c r="E103" s="34">
        <v>5.9999999999999995E-4</v>
      </c>
    </row>
    <row r="104" spans="4:5" ht="14.5" customHeight="1" x14ac:dyDescent="0.25">
      <c r="D104" s="34">
        <f t="shared" si="2"/>
        <v>4.1134000000000119</v>
      </c>
      <c r="E104" s="34">
        <v>8.0000000000000004E-4</v>
      </c>
    </row>
    <row r="105" spans="4:5" ht="14.5" customHeight="1" x14ac:dyDescent="0.25">
      <c r="D105" s="34">
        <f t="shared" si="2"/>
        <v>4.1537000000000122</v>
      </c>
      <c r="E105" s="34">
        <v>1E-3</v>
      </c>
    </row>
    <row r="106" spans="4:5" ht="14.5" customHeight="1" x14ac:dyDescent="0.25">
      <c r="D106" s="34">
        <f t="shared" si="2"/>
        <v>4.1940000000000124</v>
      </c>
      <c r="E106" s="34">
        <v>1.1999999999999999E-3</v>
      </c>
    </row>
    <row r="107" spans="4:5" ht="14.5" customHeight="1" x14ac:dyDescent="0.25">
      <c r="D107" s="34">
        <f t="shared" si="2"/>
        <v>4.2343000000000126</v>
      </c>
      <c r="E107" s="34">
        <v>5.0000000000000001E-4</v>
      </c>
    </row>
    <row r="108" spans="4:5" ht="14.5" customHeight="1" x14ac:dyDescent="0.25">
      <c r="D108" s="34">
        <f t="shared" si="2"/>
        <v>4.2746000000000128</v>
      </c>
      <c r="E108" s="34">
        <v>8.9999999999999998E-4</v>
      </c>
    </row>
    <row r="109" spans="4:5" ht="14.5" customHeight="1" x14ac:dyDescent="0.25">
      <c r="D109" s="34">
        <f t="shared" si="2"/>
        <v>4.3149000000000131</v>
      </c>
      <c r="E109" s="34">
        <v>8.9999999999999998E-4</v>
      </c>
    </row>
    <row r="110" spans="4:5" ht="14.5" customHeight="1" x14ac:dyDescent="0.25">
      <c r="D110" s="34">
        <f t="shared" si="2"/>
        <v>4.3552000000000133</v>
      </c>
      <c r="E110" s="34">
        <v>2.9999999999999997E-4</v>
      </c>
    </row>
    <row r="111" spans="4:5" ht="14.5" customHeight="1" x14ac:dyDescent="0.25">
      <c r="D111" s="34">
        <f t="shared" si="2"/>
        <v>4.3955000000000135</v>
      </c>
      <c r="E111" s="34">
        <v>5.0000000000000001E-4</v>
      </c>
    </row>
    <row r="112" spans="4:5" ht="14.5" customHeight="1" x14ac:dyDescent="0.25">
      <c r="D112" s="34">
        <f t="shared" si="2"/>
        <v>4.4358000000000137</v>
      </c>
      <c r="E112" s="34">
        <v>6.9999999999999999E-4</v>
      </c>
    </row>
    <row r="113" spans="4:5" ht="14.5" customHeight="1" x14ac:dyDescent="0.25">
      <c r="D113" s="34">
        <f t="shared" si="2"/>
        <v>4.476100000000014</v>
      </c>
      <c r="E113" s="34">
        <v>2.0000000000000001E-4</v>
      </c>
    </row>
    <row r="114" spans="4:5" ht="14.5" customHeight="1" x14ac:dyDescent="0.25">
      <c r="D114" s="34">
        <f t="shared" si="2"/>
        <v>4.5164000000000142</v>
      </c>
      <c r="E114" s="34">
        <v>8.0000000000000004E-4</v>
      </c>
    </row>
    <row r="115" spans="4:5" ht="14.5" customHeight="1" x14ac:dyDescent="0.25">
      <c r="D115" s="34">
        <f t="shared" si="2"/>
        <v>4.5567000000000144</v>
      </c>
      <c r="E115" s="34">
        <v>4.0000000000000002E-4</v>
      </c>
    </row>
    <row r="116" spans="4:5" ht="14.5" customHeight="1" x14ac:dyDescent="0.25">
      <c r="D116" s="34">
        <f t="shared" si="2"/>
        <v>4.5970000000000146</v>
      </c>
      <c r="E116" s="34">
        <v>4.0000000000000002E-4</v>
      </c>
    </row>
    <row r="117" spans="4:5" ht="14.5" customHeight="1" x14ac:dyDescent="0.25">
      <c r="D117" s="34">
        <f t="shared" si="2"/>
        <v>4.6373000000000149</v>
      </c>
      <c r="E117" s="34">
        <v>5.0000000000000001E-4</v>
      </c>
    </row>
    <row r="118" spans="4:5" ht="14.5" customHeight="1" x14ac:dyDescent="0.25">
      <c r="D118" s="34">
        <f t="shared" si="2"/>
        <v>4.6776000000000151</v>
      </c>
      <c r="E118" s="34">
        <v>8.9999999999999998E-4</v>
      </c>
    </row>
    <row r="119" spans="4:5" ht="14.5" customHeight="1" x14ac:dyDescent="0.25">
      <c r="D119" s="34">
        <f t="shared" si="2"/>
        <v>4.7179000000000153</v>
      </c>
      <c r="E119" s="34">
        <v>4.0000000000000002E-4</v>
      </c>
    </row>
    <row r="120" spans="4:5" ht="14.5" customHeight="1" x14ac:dyDescent="0.25">
      <c r="D120" s="34">
        <f t="shared" si="2"/>
        <v>4.7582000000000155</v>
      </c>
      <c r="E120" s="34">
        <v>4.0000000000000002E-4</v>
      </c>
    </row>
    <row r="121" spans="4:5" ht="14.5" customHeight="1" x14ac:dyDescent="0.25">
      <c r="D121" s="34">
        <f t="shared" si="2"/>
        <v>4.7985000000000158</v>
      </c>
      <c r="E121" s="34">
        <v>5.9999999999999995E-4</v>
      </c>
    </row>
    <row r="122" spans="4:5" ht="14.5" customHeight="1" x14ac:dyDescent="0.25">
      <c r="D122" s="34">
        <f t="shared" si="2"/>
        <v>4.838800000000016</v>
      </c>
      <c r="E122" s="34">
        <v>2.0000000000000001E-4</v>
      </c>
    </row>
    <row r="123" spans="4:5" ht="14.5" customHeight="1" x14ac:dyDescent="0.25">
      <c r="D123" s="34">
        <f t="shared" si="2"/>
        <v>4.8791000000000162</v>
      </c>
      <c r="E123" s="34">
        <v>8.0000000000000004E-4</v>
      </c>
    </row>
    <row r="124" spans="4:5" ht="14.5" customHeight="1" x14ac:dyDescent="0.25">
      <c r="D124" s="34">
        <f t="shared" si="2"/>
        <v>4.9194000000000164</v>
      </c>
      <c r="E124" s="34">
        <v>5.9999999999999995E-4</v>
      </c>
    </row>
    <row r="125" spans="4:5" ht="14.5" customHeight="1" x14ac:dyDescent="0.25">
      <c r="D125" s="34">
        <f t="shared" si="2"/>
        <v>4.9597000000000167</v>
      </c>
      <c r="E125" s="34">
        <v>0</v>
      </c>
    </row>
    <row r="126" spans="4:5" ht="14.5" customHeight="1" x14ac:dyDescent="0.25">
      <c r="E126" s="14">
        <v>3.1E-2</v>
      </c>
    </row>
  </sheetData>
  <pageMargins left="0.78749999999999998" right="0.78749999999999998" top="1.0249999999999999" bottom="1.0249999999999999" header="0.78749999999999998" footer="0.78749999999999998"/>
  <pageSetup paperSize="0" scale="0" orientation="portrait" usePrinterDefaults="0" useFirstPageNumber="1" horizontalDpi="0" verticalDpi="0" copies="0"/>
  <headerFooter>
    <oddHeader>&amp;C&amp;A</oddHeader>
    <oddFooter>&amp;CPage &amp;P</oddFooter>
  </headerFooter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V19"/>
  <sheetViews>
    <sheetView zoomScale="88" zoomScaleNormal="88" workbookViewId="0">
      <selection activeCell="C5" sqref="C5"/>
    </sheetView>
  </sheetViews>
  <sheetFormatPr baseColWidth="10" defaultColWidth="8.7265625" defaultRowHeight="12.5" x14ac:dyDescent="0.25"/>
  <cols>
    <col min="1" max="1" width="5" style="14"/>
    <col min="2" max="256" width="15.7265625" style="14"/>
    <col min="257" max="1025" width="11.54296875"/>
  </cols>
  <sheetData>
    <row r="2" spans="2:9" s="16" customFormat="1" ht="15" customHeight="1" x14ac:dyDescent="0.25">
      <c r="B2" s="16" t="s">
        <v>169</v>
      </c>
    </row>
    <row r="3" spans="2:9" ht="14.5" customHeight="1" x14ac:dyDescent="0.25">
      <c r="B3" s="50"/>
    </row>
    <row r="4" spans="2:9" ht="14.5" customHeight="1" x14ac:dyDescent="0.25">
      <c r="B4" s="69"/>
    </row>
    <row r="5" spans="2:9" ht="14.5" customHeight="1" x14ac:dyDescent="0.25">
      <c r="B5" s="47" t="s">
        <v>141</v>
      </c>
      <c r="C5" s="92" t="b">
        <f>TRUE()</f>
        <v>1</v>
      </c>
      <c r="D5" s="77" t="s">
        <v>170</v>
      </c>
    </row>
    <row r="7" spans="2:9" ht="14.5" customHeight="1" x14ac:dyDescent="0.25">
      <c r="B7" s="20" t="s">
        <v>171</v>
      </c>
      <c r="C7" s="20"/>
      <c r="E7" s="20" t="s">
        <v>172</v>
      </c>
      <c r="F7" s="20"/>
      <c r="H7" s="20" t="s">
        <v>173</v>
      </c>
      <c r="I7" s="20"/>
    </row>
    <row r="8" spans="2:9" ht="14.5" customHeight="1" x14ac:dyDescent="0.25">
      <c r="B8" s="70"/>
      <c r="C8" s="70"/>
      <c r="E8" s="70"/>
      <c r="F8" s="70"/>
    </row>
    <row r="9" spans="2:9" ht="14.5" customHeight="1" x14ac:dyDescent="0.25">
      <c r="B9" s="21" t="s">
        <v>4</v>
      </c>
      <c r="C9" s="21"/>
      <c r="E9" s="21" t="s">
        <v>4</v>
      </c>
      <c r="F9" s="21"/>
    </row>
    <row r="10" spans="2:9" ht="14.5" customHeight="1" x14ac:dyDescent="0.25">
      <c r="B10" s="14" t="s">
        <v>174</v>
      </c>
      <c r="C10" s="24" t="str">
        <f>'Rate Curve Data'!E17</f>
        <v>forwardCurve 
[73861]</v>
      </c>
      <c r="E10" s="14" t="s">
        <v>174</v>
      </c>
      <c r="F10" s="24" t="str">
        <f>'Rate Curve Data'!K17</f>
        <v>forwardCurve2 
[73105]</v>
      </c>
    </row>
    <row r="11" spans="2:9" ht="14.5" customHeight="1" x14ac:dyDescent="0.25">
      <c r="B11" s="71"/>
      <c r="E11" s="71"/>
    </row>
    <row r="12" spans="2:9" ht="14.5" customHeight="1" x14ac:dyDescent="0.25">
      <c r="B12" s="71"/>
      <c r="E12" s="71"/>
    </row>
    <row r="13" spans="2:9" ht="14.5" customHeight="1" x14ac:dyDescent="0.25">
      <c r="B13" s="71"/>
      <c r="E13" s="71"/>
    </row>
    <row r="14" spans="2:9" ht="14.5" customHeight="1" x14ac:dyDescent="0.25">
      <c r="B14" s="71"/>
      <c r="E14" s="71"/>
    </row>
    <row r="15" spans="2:9" ht="14.5" customHeight="1" x14ac:dyDescent="0.25">
      <c r="B15" s="21" t="s">
        <v>28</v>
      </c>
      <c r="C15" s="21"/>
      <c r="E15" s="21" t="s">
        <v>28</v>
      </c>
      <c r="F15" s="21"/>
    </row>
    <row r="16" spans="2:9" ht="14.5" customHeight="1" x14ac:dyDescent="0.25">
      <c r="B16" s="42"/>
      <c r="C16" s="23" t="str">
        <f>IF($C$5,[1]!OBCALL("Sensitivity Valuation 1",'Single Swaption'!$H$15,"getValuesForModifiedData",LIBORMarketModel!$M$28,[1]!obMake("","String",B10),C10),NA())</f>
        <v>Sensitivity Valuation 1 
[77277]</v>
      </c>
      <c r="E16" s="42"/>
      <c r="F16" s="23" t="str">
        <f>IF($C$5,[1]!OBCALL("Sensitivity Valuation 2",'Single Swaption'!$H$15,"getValuesForModifiedData",LIBORMarketModel!$M$28,[1]!obMake("","String",E10),F10),NA())</f>
        <v>Sensitivity Valuation 2 
[77281]</v>
      </c>
    </row>
    <row r="18" spans="2:9" ht="14.5" customHeight="1" x14ac:dyDescent="0.25">
      <c r="B18" s="20" t="s">
        <v>134</v>
      </c>
      <c r="C18" s="20"/>
      <c r="E18" s="20" t="s">
        <v>134</v>
      </c>
      <c r="F18" s="20"/>
      <c r="H18" s="20" t="s">
        <v>134</v>
      </c>
      <c r="I18" s="20"/>
    </row>
    <row r="19" spans="2:9" ht="14.5" customHeight="1" x14ac:dyDescent="0.25">
      <c r="C19" s="72">
        <f>[1]!OBGET([1]!OBCALL("",C16,"get",[1]!obMake("","String","value")))</f>
        <v>3.7187998923381635E-3</v>
      </c>
      <c r="F19" s="72">
        <f>[1]!OBGET([1]!OBCALL("",F16,"get",[1]!obMake("","String","value")))</f>
        <v>3.7794310106226236E-3</v>
      </c>
      <c r="I19" s="72">
        <f>F19-C19</f>
        <v>6.0631118284460144E-5</v>
      </c>
    </row>
  </sheetData>
  <pageMargins left="0.74791666666666701" right="0.74791666666666701" top="0.98402777777777795" bottom="0.98402777777777795" header="0.51180555555555496" footer="0.51180555555555496"/>
  <pageSetup paperSize="0" scale="0" firstPageNumber="0" orientation="portrait" usePrinterDefaults="0" horizontalDpi="0" verticalDpi="0" copie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13</vt:i4>
      </vt:variant>
      <vt:variant>
        <vt:lpstr>Benannte Bereiche</vt:lpstr>
      </vt:variant>
      <vt:variant>
        <vt:i4>1</vt:i4>
      </vt:variant>
    </vt:vector>
  </HeadingPairs>
  <TitlesOfParts>
    <vt:vector size="14" baseType="lpstr">
      <vt:lpstr>Load Libs</vt:lpstr>
      <vt:lpstr>LIBORMarketModel</vt:lpstr>
      <vt:lpstr>Rate Curve Data</vt:lpstr>
      <vt:lpstr>Swaption Data</vt:lpstr>
      <vt:lpstr>Calibration Products</vt:lpstr>
      <vt:lpstr>Bonds</vt:lpstr>
      <vt:lpstr>Swaptions</vt:lpstr>
      <vt:lpstr>Swaption Smile</vt:lpstr>
      <vt:lpstr>Single Swaption</vt:lpstr>
      <vt:lpstr>Model</vt:lpstr>
      <vt:lpstr>Simulation</vt:lpstr>
      <vt:lpstr>Money Market Account</vt:lpstr>
      <vt:lpstr>Sensitivity</vt:lpstr>
      <vt:lpstr>obLibs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fries</dc:creator>
  <cp:lastModifiedBy>fries</cp:lastModifiedBy>
  <cp:revision>82</cp:revision>
  <dcterms:created xsi:type="dcterms:W3CDTF">2015-11-26T18:29:43Z</dcterms:created>
  <dcterms:modified xsi:type="dcterms:W3CDTF">2015-11-26T18:30:51Z</dcterms:modified>
  <dc:language>en-GB</dc:language>
</cp:coreProperties>
</file>